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OAS\05. Provinciales\"/>
    </mc:Choice>
  </mc:AlternateContent>
  <bookViews>
    <workbookView xWindow="120" yWindow="345" windowWidth="19320" windowHeight="9735" firstSheet="41" activeTab="46"/>
  </bookViews>
  <sheets>
    <sheet name="Amagá" sheetId="4" r:id="rId1"/>
    <sheet name="Hoja1" sheetId="48" r:id="rId2"/>
    <sheet name="Hoja2" sheetId="49" r:id="rId3"/>
    <sheet name="Andes" sheetId="5" r:id="rId4"/>
    <sheet name="Apartadó" sheetId="6" r:id="rId5"/>
    <sheet name="Armenia" sheetId="7" r:id="rId6"/>
    <sheet name="Barrancabermeja" sheetId="8" r:id="rId7"/>
    <sheet name="Barranquilla" sheetId="9" r:id="rId8"/>
    <sheet name="Bucaramanga" sheetId="10" r:id="rId9"/>
    <sheet name="Buenaventura" sheetId="11" r:id="rId10"/>
    <sheet name="Buga " sheetId="12" r:id="rId11"/>
    <sheet name="Cali" sheetId="13" r:id="rId12"/>
    <sheet name="Carmen de Bolivar" sheetId="14" r:id="rId13"/>
    <sheet name="Cartagena" sheetId="15" r:id="rId14"/>
    <sheet name="Cartago" sheetId="16" r:id="rId15"/>
    <sheet name="Chaparral" sheetId="17" r:id="rId16"/>
    <sheet name="Chiquinquirá" sheetId="18" r:id="rId17"/>
    <sheet name="Cucuta" sheetId="19" r:id="rId18"/>
    <sheet name="Facatativá" sheetId="20" r:id="rId19"/>
    <sheet name="Fusagasugá" sheetId="21" r:id="rId20"/>
    <sheet name="Honda" sheetId="22" r:id="rId21"/>
    <sheet name="Ibagué" sheetId="23" r:id="rId22"/>
    <sheet name="Ipiales" sheetId="24" r:id="rId23"/>
    <sheet name="Magangué" sheetId="25" r:id="rId24"/>
    <sheet name="Manizales" sheetId="26" r:id="rId25"/>
    <sheet name="Montería" sheetId="27" r:id="rId26"/>
    <sheet name="Neiva" sheetId="28" r:id="rId27"/>
    <sheet name="Ocaña" sheetId="29" r:id="rId28"/>
    <sheet name="Pereira" sheetId="30" r:id="rId29"/>
    <sheet name="Popayán" sheetId="31" r:id="rId30"/>
    <sheet name="Puerto Berrío" sheetId="32" r:id="rId31"/>
    <sheet name="San Gil" sheetId="33" r:id="rId32"/>
    <sheet name="Santa Fé de Antioquia" sheetId="34" r:id="rId33"/>
    <sheet name="Santa Marta" sheetId="35" r:id="rId34"/>
    <sheet name="Santa Rosa de Viterbo" sheetId="36" r:id="rId35"/>
    <sheet name="Santander de Quilichao" sheetId="37" r:id="rId36"/>
    <sheet name="Sincelejo" sheetId="38" r:id="rId37"/>
    <sheet name="Sogamoso" sheetId="39" r:id="rId38"/>
    <sheet name="Tumaco" sheetId="40" r:id="rId39"/>
    <sheet name="Tunja" sheetId="41" r:id="rId40"/>
    <sheet name="Valle de Aburrá" sheetId="42" r:id="rId41"/>
    <sheet name="Valledupar" sheetId="43" r:id="rId42"/>
    <sheet name="Velez" sheetId="44" r:id="rId43"/>
    <sheet name="Villavicencio" sheetId="45" r:id="rId44"/>
    <sheet name="Yarumal" sheetId="46" r:id="rId45"/>
    <sheet name="Zipaquirá" sheetId="47" r:id="rId46"/>
    <sheet name="Pasto" sheetId="50" r:id="rId47"/>
  </sheets>
  <externalReferences>
    <externalReference r:id="rId48"/>
  </externalReferences>
  <definedNames>
    <definedName name="_xlnm.Print_Titles" localSheetId="5">Armenia!$3:$9</definedName>
  </definedNames>
  <calcPr calcId="152511"/>
</workbook>
</file>

<file path=xl/calcChain.xml><?xml version="1.0" encoding="utf-8"?>
<calcChain xmlns="http://schemas.openxmlformats.org/spreadsheetml/2006/main">
  <c r="U427" i="50" l="1"/>
  <c r="U426" i="50"/>
  <c r="U425" i="50"/>
  <c r="U424" i="50"/>
  <c r="U423" i="50"/>
  <c r="U422" i="50"/>
  <c r="U421" i="50"/>
  <c r="U420" i="50"/>
  <c r="U419" i="50"/>
  <c r="U418" i="50"/>
  <c r="U417" i="50"/>
  <c r="U416" i="50"/>
  <c r="U415" i="50"/>
  <c r="U414" i="50"/>
  <c r="U413" i="50"/>
  <c r="U412" i="50"/>
  <c r="U411" i="50"/>
  <c r="U410" i="50"/>
  <c r="U409" i="50"/>
  <c r="U408" i="50"/>
  <c r="U407" i="50"/>
  <c r="U406" i="50"/>
  <c r="U405" i="50"/>
  <c r="U404" i="50"/>
  <c r="U403" i="50"/>
  <c r="U402" i="50"/>
  <c r="U401" i="50"/>
  <c r="U400" i="50"/>
  <c r="U399" i="50"/>
  <c r="U398" i="50"/>
  <c r="U397" i="50"/>
  <c r="G397" i="50"/>
  <c r="U396" i="50"/>
  <c r="G396" i="50"/>
  <c r="U395" i="50"/>
  <c r="G395" i="50"/>
  <c r="U394" i="50"/>
  <c r="G394" i="50"/>
  <c r="U393" i="50"/>
  <c r="G393" i="50"/>
  <c r="U392" i="50"/>
  <c r="G392" i="50"/>
  <c r="U391" i="50"/>
  <c r="G391" i="50"/>
  <c r="U390" i="50"/>
  <c r="G390" i="50"/>
  <c r="U389" i="50"/>
  <c r="G389" i="50"/>
  <c r="U388" i="50"/>
  <c r="G388" i="50"/>
  <c r="U387" i="50"/>
  <c r="G387" i="50"/>
  <c r="U386" i="50"/>
  <c r="G386" i="50"/>
  <c r="U385" i="50"/>
  <c r="G385" i="50"/>
  <c r="U384" i="50"/>
  <c r="G384" i="50"/>
  <c r="U383" i="50"/>
  <c r="G383" i="50"/>
  <c r="U382" i="50"/>
  <c r="U381" i="50"/>
  <c r="G381" i="50"/>
  <c r="U380" i="50"/>
  <c r="G380" i="50"/>
  <c r="U379" i="50"/>
  <c r="G379" i="50"/>
  <c r="U378" i="50"/>
  <c r="G378" i="50"/>
  <c r="U377" i="50"/>
  <c r="G377" i="50"/>
  <c r="U376" i="50"/>
  <c r="G376" i="50"/>
  <c r="U375" i="50"/>
  <c r="G375" i="50"/>
  <c r="U374" i="50"/>
  <c r="G374" i="50"/>
  <c r="U373" i="50"/>
  <c r="G373" i="50"/>
  <c r="U372" i="50"/>
  <c r="G372" i="50"/>
  <c r="U371" i="50"/>
  <c r="G371" i="50"/>
  <c r="U370" i="50"/>
  <c r="G370" i="50"/>
  <c r="U369" i="50"/>
  <c r="G369" i="50"/>
  <c r="U368" i="50"/>
  <c r="G368" i="50"/>
  <c r="U367" i="50"/>
  <c r="G367" i="50"/>
  <c r="U366" i="50"/>
  <c r="G366" i="50"/>
  <c r="U365" i="50"/>
  <c r="G365" i="50"/>
  <c r="U364" i="50"/>
  <c r="G364" i="50"/>
  <c r="U363" i="50"/>
  <c r="G363" i="50"/>
  <c r="U362" i="50"/>
  <c r="G362" i="50"/>
  <c r="U361" i="50"/>
  <c r="G361" i="50"/>
  <c r="U360" i="50"/>
  <c r="G360" i="50"/>
  <c r="U359" i="50"/>
  <c r="G359" i="50"/>
  <c r="U358" i="50"/>
  <c r="U356" i="50"/>
  <c r="G356" i="50"/>
  <c r="U355" i="50"/>
  <c r="G355" i="50"/>
  <c r="U354" i="50"/>
  <c r="G354" i="50"/>
  <c r="S353" i="50"/>
  <c r="R353" i="50"/>
  <c r="Q353" i="50"/>
  <c r="P353" i="50"/>
  <c r="O353" i="50"/>
  <c r="N353" i="50"/>
  <c r="M353" i="50"/>
  <c r="L353" i="50"/>
  <c r="K353" i="50"/>
  <c r="J353" i="50"/>
  <c r="I353" i="50"/>
  <c r="H353" i="50"/>
  <c r="U353" i="50" s="1"/>
  <c r="G353" i="50"/>
  <c r="M352" i="50"/>
  <c r="L352" i="50"/>
  <c r="U350" i="50"/>
  <c r="U349" i="50"/>
  <c r="U347" i="50"/>
  <c r="G347" i="50"/>
  <c r="U346" i="50"/>
  <c r="G346" i="50"/>
  <c r="U345" i="50"/>
  <c r="G345" i="50"/>
  <c r="G344" i="50" s="1"/>
  <c r="S344" i="50"/>
  <c r="R344" i="50"/>
  <c r="Q344" i="50"/>
  <c r="P344" i="50"/>
  <c r="O344" i="50"/>
  <c r="N344" i="50"/>
  <c r="M344" i="50"/>
  <c r="L344" i="50"/>
  <c r="K344" i="50"/>
  <c r="J344" i="50"/>
  <c r="I344" i="50"/>
  <c r="H344" i="50"/>
  <c r="U344" i="50" s="1"/>
  <c r="S343" i="50"/>
  <c r="R343" i="50"/>
  <c r="Q343" i="50"/>
  <c r="P343" i="50"/>
  <c r="O343" i="50"/>
  <c r="N343" i="50"/>
  <c r="M343" i="50"/>
  <c r="L343" i="50"/>
  <c r="K343" i="50"/>
  <c r="U343" i="50" s="1"/>
  <c r="J343" i="50"/>
  <c r="I343" i="50"/>
  <c r="H343" i="50"/>
  <c r="S342" i="50"/>
  <c r="R342" i="50"/>
  <c r="Q342" i="50"/>
  <c r="P342" i="50"/>
  <c r="O342" i="50"/>
  <c r="N342" i="50"/>
  <c r="M342" i="50"/>
  <c r="L342" i="50"/>
  <c r="K342" i="50"/>
  <c r="J342" i="50"/>
  <c r="I342" i="50"/>
  <c r="U342" i="50" s="1"/>
  <c r="H342" i="50"/>
  <c r="P341" i="50"/>
  <c r="O341" i="50"/>
  <c r="H341" i="50"/>
  <c r="U339" i="50"/>
  <c r="U337" i="50"/>
  <c r="G337" i="50"/>
  <c r="U336" i="50"/>
  <c r="G336" i="50"/>
  <c r="U335" i="50"/>
  <c r="G335" i="50"/>
  <c r="G343" i="50" s="1"/>
  <c r="U334" i="50"/>
  <c r="G334" i="50"/>
  <c r="G333" i="50" s="1"/>
  <c r="S333" i="50"/>
  <c r="R333" i="50"/>
  <c r="Q333" i="50"/>
  <c r="P333" i="50"/>
  <c r="O333" i="50"/>
  <c r="M333" i="50"/>
  <c r="L333" i="50"/>
  <c r="K333" i="50"/>
  <c r="J333" i="50"/>
  <c r="I333" i="50"/>
  <c r="H333" i="50"/>
  <c r="U333" i="50" s="1"/>
  <c r="S332" i="50"/>
  <c r="R332" i="50"/>
  <c r="Q332" i="50"/>
  <c r="P332" i="50"/>
  <c r="O332" i="50"/>
  <c r="N332" i="50"/>
  <c r="M332" i="50"/>
  <c r="L332" i="50"/>
  <c r="K332" i="50"/>
  <c r="J332" i="50"/>
  <c r="I332" i="50"/>
  <c r="H332" i="50"/>
  <c r="U332" i="50" s="1"/>
  <c r="G332" i="50"/>
  <c r="M331" i="50"/>
  <c r="L331" i="50"/>
  <c r="U329" i="50"/>
  <c r="U328" i="50"/>
  <c r="U326" i="50"/>
  <c r="G326" i="50"/>
  <c r="U325" i="50"/>
  <c r="G325" i="50"/>
  <c r="U324" i="50"/>
  <c r="G324" i="50"/>
  <c r="G321" i="50" s="1"/>
  <c r="U323" i="50"/>
  <c r="G323" i="50"/>
  <c r="G342" i="50" s="1"/>
  <c r="U322" i="50"/>
  <c r="G322" i="50"/>
  <c r="S321" i="50"/>
  <c r="R321" i="50"/>
  <c r="Q321" i="50"/>
  <c r="P321" i="50"/>
  <c r="O321" i="50"/>
  <c r="N321" i="50"/>
  <c r="M321" i="50"/>
  <c r="L321" i="50"/>
  <c r="K321" i="50"/>
  <c r="J321" i="50"/>
  <c r="I321" i="50"/>
  <c r="U321" i="50" s="1"/>
  <c r="H321" i="50"/>
  <c r="P320" i="50"/>
  <c r="P327" i="50" s="1"/>
  <c r="O320" i="50"/>
  <c r="O327" i="50" s="1"/>
  <c r="H320" i="50"/>
  <c r="U319" i="50"/>
  <c r="U318" i="50"/>
  <c r="S317" i="50"/>
  <c r="S352" i="50" s="1"/>
  <c r="R317" i="50"/>
  <c r="R352" i="50" s="1"/>
  <c r="Q317" i="50"/>
  <c r="Q352" i="50" s="1"/>
  <c r="P317" i="50"/>
  <c r="P352" i="50" s="1"/>
  <c r="O317" i="50"/>
  <c r="O352" i="50" s="1"/>
  <c r="N317" i="50"/>
  <c r="N352" i="50" s="1"/>
  <c r="M317" i="50"/>
  <c r="L317" i="50"/>
  <c r="K317" i="50"/>
  <c r="K352" i="50" s="1"/>
  <c r="J317" i="50"/>
  <c r="J352" i="50" s="1"/>
  <c r="I317" i="50"/>
  <c r="I352" i="50" s="1"/>
  <c r="H317" i="50"/>
  <c r="U317" i="50" s="1"/>
  <c r="U316" i="50"/>
  <c r="G316" i="50"/>
  <c r="U315" i="50"/>
  <c r="G315" i="50"/>
  <c r="U314" i="50"/>
  <c r="G314" i="50"/>
  <c r="U313" i="50"/>
  <c r="G313" i="50"/>
  <c r="U312" i="50"/>
  <c r="G312" i="50"/>
  <c r="U311" i="50"/>
  <c r="G311" i="50"/>
  <c r="U310" i="50"/>
  <c r="G310" i="50"/>
  <c r="U309" i="50"/>
  <c r="G309" i="50"/>
  <c r="U308" i="50"/>
  <c r="G308" i="50"/>
  <c r="U307" i="50"/>
  <c r="G307" i="50"/>
  <c r="U306" i="50"/>
  <c r="G306" i="50"/>
  <c r="U305" i="50"/>
  <c r="G305" i="50"/>
  <c r="U304" i="50"/>
  <c r="G304" i="50"/>
  <c r="U303" i="50"/>
  <c r="G303" i="50"/>
  <c r="U302" i="50"/>
  <c r="G302" i="50"/>
  <c r="U301" i="50"/>
  <c r="G301" i="50"/>
  <c r="U300" i="50"/>
  <c r="G300" i="50"/>
  <c r="U299" i="50"/>
  <c r="G299" i="50"/>
  <c r="U298" i="50"/>
  <c r="G298" i="50"/>
  <c r="U297" i="50"/>
  <c r="G297" i="50"/>
  <c r="U296" i="50"/>
  <c r="G296" i="50"/>
  <c r="U295" i="50"/>
  <c r="G295" i="50"/>
  <c r="U294" i="50"/>
  <c r="G294" i="50"/>
  <c r="U293" i="50"/>
  <c r="G293" i="50"/>
  <c r="U292" i="50"/>
  <c r="G292" i="50"/>
  <c r="U291" i="50"/>
  <c r="G291" i="50"/>
  <c r="U290" i="50"/>
  <c r="G290" i="50"/>
  <c r="U289" i="50"/>
  <c r="G289" i="50"/>
  <c r="U288" i="50"/>
  <c r="G288" i="50"/>
  <c r="U287" i="50"/>
  <c r="G287" i="50"/>
  <c r="U286" i="50"/>
  <c r="G286" i="50"/>
  <c r="U285" i="50"/>
  <c r="G285" i="50"/>
  <c r="U284" i="50"/>
  <c r="G284" i="50"/>
  <c r="U283" i="50"/>
  <c r="G283" i="50"/>
  <c r="U282" i="50"/>
  <c r="G282" i="50"/>
  <c r="U281" i="50"/>
  <c r="G281" i="50"/>
  <c r="U280" i="50"/>
  <c r="G280" i="50"/>
  <c r="U279" i="50"/>
  <c r="G279" i="50"/>
  <c r="U278" i="50"/>
  <c r="G278" i="50"/>
  <c r="U277" i="50"/>
  <c r="G277" i="50"/>
  <c r="U276" i="50"/>
  <c r="G276" i="50"/>
  <c r="U275" i="50"/>
  <c r="G275" i="50"/>
  <c r="U274" i="50"/>
  <c r="G274" i="50"/>
  <c r="U273" i="50"/>
  <c r="G273" i="50"/>
  <c r="U272" i="50"/>
  <c r="G272" i="50"/>
  <c r="U271" i="50"/>
  <c r="G271" i="50"/>
  <c r="U270" i="50"/>
  <c r="G270" i="50"/>
  <c r="U269" i="50"/>
  <c r="G269" i="50"/>
  <c r="G317" i="50" s="1"/>
  <c r="G352" i="50" s="1"/>
  <c r="G357" i="50" s="1"/>
  <c r="H351" i="50" s="1"/>
  <c r="U268" i="50"/>
  <c r="U267" i="50"/>
  <c r="G267" i="50"/>
  <c r="U266" i="50"/>
  <c r="G266" i="50"/>
  <c r="U265" i="50"/>
  <c r="G265" i="50"/>
  <c r="U264" i="50"/>
  <c r="G264" i="50"/>
  <c r="S263" i="50"/>
  <c r="S341" i="50" s="1"/>
  <c r="R263" i="50"/>
  <c r="R341" i="50" s="1"/>
  <c r="Q263" i="50"/>
  <c r="Q341" i="50" s="1"/>
  <c r="P263" i="50"/>
  <c r="O263" i="50"/>
  <c r="N263" i="50"/>
  <c r="N341" i="50" s="1"/>
  <c r="M263" i="50"/>
  <c r="M341" i="50" s="1"/>
  <c r="L263" i="50"/>
  <c r="L341" i="50" s="1"/>
  <c r="K263" i="50"/>
  <c r="K341" i="50" s="1"/>
  <c r="J263" i="50"/>
  <c r="J341" i="50" s="1"/>
  <c r="I263" i="50"/>
  <c r="I341" i="50" s="1"/>
  <c r="H263" i="50"/>
  <c r="U263" i="50" s="1"/>
  <c r="U262" i="50"/>
  <c r="G262" i="50"/>
  <c r="U261" i="50"/>
  <c r="G261" i="50"/>
  <c r="U260" i="50"/>
  <c r="G260" i="50"/>
  <c r="U259" i="50"/>
  <c r="G259" i="50"/>
  <c r="U258" i="50"/>
  <c r="G258" i="50"/>
  <c r="U257" i="50"/>
  <c r="G257" i="50"/>
  <c r="U256" i="50"/>
  <c r="G256" i="50"/>
  <c r="U255" i="50"/>
  <c r="G255" i="50"/>
  <c r="U254" i="50"/>
  <c r="G254" i="50"/>
  <c r="U253" i="50"/>
  <c r="G253" i="50"/>
  <c r="U252" i="50"/>
  <c r="G252" i="50"/>
  <c r="U251" i="50"/>
  <c r="G251" i="50"/>
  <c r="U250" i="50"/>
  <c r="G250" i="50"/>
  <c r="U249" i="50"/>
  <c r="G249" i="50"/>
  <c r="U248" i="50"/>
  <c r="G248" i="50"/>
  <c r="U247" i="50"/>
  <c r="G247" i="50"/>
  <c r="U246" i="50"/>
  <c r="G246" i="50"/>
  <c r="U245" i="50"/>
  <c r="G245" i="50"/>
  <c r="U244" i="50"/>
  <c r="G244" i="50"/>
  <c r="U243" i="50"/>
  <c r="G243" i="50"/>
  <c r="U242" i="50"/>
  <c r="G242" i="50"/>
  <c r="U241" i="50"/>
  <c r="G241" i="50"/>
  <c r="U240" i="50"/>
  <c r="G240" i="50"/>
  <c r="U239" i="50"/>
  <c r="G239" i="50"/>
  <c r="U238" i="50"/>
  <c r="G238" i="50"/>
  <c r="U237" i="50"/>
  <c r="G237" i="50"/>
  <c r="U236" i="50"/>
  <c r="G236" i="50"/>
  <c r="U235" i="50"/>
  <c r="G235" i="50"/>
  <c r="U234" i="50"/>
  <c r="G234" i="50"/>
  <c r="U233" i="50"/>
  <c r="G233" i="50"/>
  <c r="U232" i="50"/>
  <c r="G232" i="50"/>
  <c r="U231" i="50"/>
  <c r="G231" i="50"/>
  <c r="U230" i="50"/>
  <c r="G230" i="50"/>
  <c r="U229" i="50"/>
  <c r="G229" i="50"/>
  <c r="U228" i="50"/>
  <c r="G228" i="50"/>
  <c r="U227" i="50"/>
  <c r="G227" i="50"/>
  <c r="U226" i="50"/>
  <c r="G226" i="50"/>
  <c r="U225" i="50"/>
  <c r="G225" i="50"/>
  <c r="U224" i="50"/>
  <c r="G224" i="50"/>
  <c r="U223" i="50"/>
  <c r="G223" i="50"/>
  <c r="U222" i="50"/>
  <c r="G222" i="50"/>
  <c r="U221" i="50"/>
  <c r="G221" i="50"/>
  <c r="U220" i="50"/>
  <c r="G220" i="50"/>
  <c r="U219" i="50"/>
  <c r="G219" i="50"/>
  <c r="U218" i="50"/>
  <c r="G218" i="50"/>
  <c r="U217" i="50"/>
  <c r="G217" i="50"/>
  <c r="U216" i="50"/>
  <c r="G216" i="50"/>
  <c r="U215" i="50"/>
  <c r="G215" i="50"/>
  <c r="U214" i="50"/>
  <c r="G214" i="50"/>
  <c r="U213" i="50"/>
  <c r="G213" i="50"/>
  <c r="U212" i="50"/>
  <c r="G212" i="50"/>
  <c r="U211" i="50"/>
  <c r="G211" i="50"/>
  <c r="G263" i="50" s="1"/>
  <c r="G341" i="50" s="1"/>
  <c r="G348" i="50" s="1"/>
  <c r="H340" i="50" s="1"/>
  <c r="U210" i="50"/>
  <c r="G210" i="50"/>
  <c r="S209" i="50"/>
  <c r="S331" i="50" s="1"/>
  <c r="R209" i="50"/>
  <c r="R331" i="50" s="1"/>
  <c r="Q209" i="50"/>
  <c r="Q331" i="50" s="1"/>
  <c r="P209" i="50"/>
  <c r="P331" i="50" s="1"/>
  <c r="O209" i="50"/>
  <c r="O331" i="50" s="1"/>
  <c r="N209" i="50"/>
  <c r="N331" i="50" s="1"/>
  <c r="M209" i="50"/>
  <c r="L209" i="50"/>
  <c r="K209" i="50"/>
  <c r="K331" i="50" s="1"/>
  <c r="J209" i="50"/>
  <c r="J331" i="50" s="1"/>
  <c r="I209" i="50"/>
  <c r="I331" i="50" s="1"/>
  <c r="H209" i="50"/>
  <c r="U209" i="50" s="1"/>
  <c r="U208" i="50"/>
  <c r="G208" i="50"/>
  <c r="U207" i="50"/>
  <c r="G207" i="50"/>
  <c r="U206" i="50"/>
  <c r="G206" i="50"/>
  <c r="U205" i="50"/>
  <c r="G205" i="50"/>
  <c r="U204" i="50"/>
  <c r="G204" i="50"/>
  <c r="U203" i="50"/>
  <c r="G203" i="50"/>
  <c r="U202" i="50"/>
  <c r="G202" i="50"/>
  <c r="U201" i="50"/>
  <c r="G201" i="50"/>
  <c r="U200" i="50"/>
  <c r="G200" i="50"/>
  <c r="U199" i="50"/>
  <c r="G199" i="50"/>
  <c r="U198" i="50"/>
  <c r="G198" i="50"/>
  <c r="U197" i="50"/>
  <c r="G197" i="50"/>
  <c r="U196" i="50"/>
  <c r="G196" i="50"/>
  <c r="U195" i="50"/>
  <c r="G195" i="50"/>
  <c r="U194" i="50"/>
  <c r="G194" i="50"/>
  <c r="U193" i="50"/>
  <c r="G193" i="50"/>
  <c r="U192" i="50"/>
  <c r="G192" i="50"/>
  <c r="U191" i="50"/>
  <c r="G191" i="50"/>
  <c r="U190" i="50"/>
  <c r="G190" i="50"/>
  <c r="U189" i="50"/>
  <c r="G189" i="50"/>
  <c r="U188" i="50"/>
  <c r="G188" i="50"/>
  <c r="U187" i="50"/>
  <c r="G187" i="50"/>
  <c r="U186" i="50"/>
  <c r="G186" i="50"/>
  <c r="U185" i="50"/>
  <c r="G185" i="50"/>
  <c r="U184" i="50"/>
  <c r="G184" i="50"/>
  <c r="U183" i="50"/>
  <c r="G183" i="50"/>
  <c r="U182" i="50"/>
  <c r="G182" i="50"/>
  <c r="U181" i="50"/>
  <c r="G181" i="50"/>
  <c r="U180" i="50"/>
  <c r="G180" i="50"/>
  <c r="U179" i="50"/>
  <c r="G179" i="50"/>
  <c r="U178" i="50"/>
  <c r="G178" i="50"/>
  <c r="U177" i="50"/>
  <c r="G177" i="50"/>
  <c r="U176" i="50"/>
  <c r="G176" i="50"/>
  <c r="U175" i="50"/>
  <c r="G175" i="50"/>
  <c r="U174" i="50"/>
  <c r="G174" i="50"/>
  <c r="U173" i="50"/>
  <c r="G173" i="50"/>
  <c r="U172" i="50"/>
  <c r="G172" i="50"/>
  <c r="U171" i="50"/>
  <c r="G171" i="50"/>
  <c r="U170" i="50"/>
  <c r="G170" i="50"/>
  <c r="U169" i="50"/>
  <c r="G169" i="50"/>
  <c r="U168" i="50"/>
  <c r="G168" i="50"/>
  <c r="U167" i="50"/>
  <c r="G167" i="50"/>
  <c r="U166" i="50"/>
  <c r="G166" i="50"/>
  <c r="U165" i="50"/>
  <c r="G165" i="50"/>
  <c r="U164" i="50"/>
  <c r="G164" i="50"/>
  <c r="U163" i="50"/>
  <c r="G163" i="50"/>
  <c r="U162" i="50"/>
  <c r="G162" i="50"/>
  <c r="U161" i="50"/>
  <c r="G161" i="50"/>
  <c r="U160" i="50"/>
  <c r="G160" i="50"/>
  <c r="U159" i="50"/>
  <c r="G159" i="50"/>
  <c r="U158" i="50"/>
  <c r="G158" i="50"/>
  <c r="U157" i="50"/>
  <c r="G157" i="50"/>
  <c r="G209" i="50" s="1"/>
  <c r="G331" i="50" s="1"/>
  <c r="G338" i="50" s="1"/>
  <c r="H330" i="50" s="1"/>
  <c r="U156" i="50"/>
  <c r="G156" i="50"/>
  <c r="S155" i="50"/>
  <c r="S320" i="50" s="1"/>
  <c r="S327" i="50" s="1"/>
  <c r="R155" i="50"/>
  <c r="R320" i="50" s="1"/>
  <c r="R327" i="50" s="1"/>
  <c r="Q155" i="50"/>
  <c r="Q320" i="50" s="1"/>
  <c r="Q327" i="50" s="1"/>
  <c r="P155" i="50"/>
  <c r="O155" i="50"/>
  <c r="N155" i="50"/>
  <c r="N320" i="50" s="1"/>
  <c r="N327" i="50" s="1"/>
  <c r="M155" i="50"/>
  <c r="M320" i="50" s="1"/>
  <c r="M327" i="50" s="1"/>
  <c r="L155" i="50"/>
  <c r="L320" i="50" s="1"/>
  <c r="L327" i="50" s="1"/>
  <c r="K155" i="50"/>
  <c r="K320" i="50" s="1"/>
  <c r="K327" i="50" s="1"/>
  <c r="J155" i="50"/>
  <c r="J320" i="50" s="1"/>
  <c r="J327" i="50" s="1"/>
  <c r="I155" i="50"/>
  <c r="I320" i="50" s="1"/>
  <c r="I327" i="50" s="1"/>
  <c r="H155" i="50"/>
  <c r="U155" i="50" s="1"/>
  <c r="U154" i="50"/>
  <c r="G154" i="50"/>
  <c r="U153" i="50"/>
  <c r="G153" i="50"/>
  <c r="U152" i="50"/>
  <c r="G152" i="50"/>
  <c r="U151" i="50"/>
  <c r="G151" i="50"/>
  <c r="U150" i="50"/>
  <c r="G150" i="50"/>
  <c r="U149" i="50"/>
  <c r="G149" i="50"/>
  <c r="U148" i="50"/>
  <c r="G148" i="50"/>
  <c r="U147" i="50"/>
  <c r="G147" i="50"/>
  <c r="U146" i="50"/>
  <c r="G146" i="50"/>
  <c r="U145" i="50"/>
  <c r="G145" i="50"/>
  <c r="U144" i="50"/>
  <c r="G144" i="50"/>
  <c r="U143" i="50"/>
  <c r="G143" i="50"/>
  <c r="U142" i="50"/>
  <c r="G142" i="50"/>
  <c r="U141" i="50"/>
  <c r="G141" i="50"/>
  <c r="U140" i="50"/>
  <c r="G140" i="50"/>
  <c r="U139" i="50"/>
  <c r="G139" i="50"/>
  <c r="U138" i="50"/>
  <c r="G138" i="50"/>
  <c r="U137" i="50"/>
  <c r="G137" i="50"/>
  <c r="U136" i="50"/>
  <c r="G136" i="50"/>
  <c r="U135" i="50"/>
  <c r="G135" i="50"/>
  <c r="U134" i="50"/>
  <c r="G134" i="50"/>
  <c r="U133" i="50"/>
  <c r="G133" i="50"/>
  <c r="U132" i="50"/>
  <c r="G132" i="50"/>
  <c r="U131" i="50"/>
  <c r="G131" i="50"/>
  <c r="U130" i="50"/>
  <c r="G130" i="50"/>
  <c r="U129" i="50"/>
  <c r="G129" i="50"/>
  <c r="U128" i="50"/>
  <c r="G128" i="50"/>
  <c r="U127" i="50"/>
  <c r="G127" i="50"/>
  <c r="U126" i="50"/>
  <c r="G126" i="50"/>
  <c r="U125" i="50"/>
  <c r="G125" i="50"/>
  <c r="U124" i="50"/>
  <c r="G124" i="50"/>
  <c r="U123" i="50"/>
  <c r="G123" i="50"/>
  <c r="U122" i="50"/>
  <c r="G122" i="50"/>
  <c r="U121" i="50"/>
  <c r="G121" i="50"/>
  <c r="U120" i="50"/>
  <c r="G120" i="50"/>
  <c r="U119" i="50"/>
  <c r="G119" i="50"/>
  <c r="U118" i="50"/>
  <c r="G118" i="50"/>
  <c r="U117" i="50"/>
  <c r="G117" i="50"/>
  <c r="U116" i="50"/>
  <c r="G116" i="50"/>
  <c r="U115" i="50"/>
  <c r="G115" i="50"/>
  <c r="U114" i="50"/>
  <c r="G114" i="50"/>
  <c r="U113" i="50"/>
  <c r="G113" i="50"/>
  <c r="U112" i="50"/>
  <c r="G112" i="50"/>
  <c r="U111" i="50"/>
  <c r="G111" i="50"/>
  <c r="U110" i="50"/>
  <c r="G110" i="50"/>
  <c r="U109" i="50"/>
  <c r="G109" i="50"/>
  <c r="U108" i="50"/>
  <c r="G108" i="50"/>
  <c r="U107" i="50"/>
  <c r="G107" i="50"/>
  <c r="U106" i="50"/>
  <c r="G106" i="50"/>
  <c r="U105" i="50"/>
  <c r="G105" i="50"/>
  <c r="U104" i="50"/>
  <c r="G104" i="50"/>
  <c r="U103" i="50"/>
  <c r="G103" i="50"/>
  <c r="G155" i="50" s="1"/>
  <c r="G320" i="50" s="1"/>
  <c r="G327" i="50" s="1"/>
  <c r="U102" i="50"/>
  <c r="G102" i="50"/>
  <c r="U101" i="50"/>
  <c r="U100" i="50"/>
  <c r="U99" i="50"/>
  <c r="U98" i="50"/>
  <c r="U97" i="50"/>
  <c r="G97" i="50"/>
  <c r="U96" i="50"/>
  <c r="G96" i="50"/>
  <c r="U95" i="50"/>
  <c r="G95" i="50"/>
  <c r="U94" i="50"/>
  <c r="G94" i="50"/>
  <c r="U93" i="50"/>
  <c r="G93" i="50"/>
  <c r="U92" i="50"/>
  <c r="G92" i="50"/>
  <c r="U91" i="50"/>
  <c r="G91" i="50"/>
  <c r="U90" i="50"/>
  <c r="G90" i="50"/>
  <c r="S89" i="50"/>
  <c r="R89" i="50"/>
  <c r="Q89" i="50"/>
  <c r="P89" i="50"/>
  <c r="O89" i="50"/>
  <c r="N89" i="50"/>
  <c r="M89" i="50"/>
  <c r="L89" i="50"/>
  <c r="K89" i="50"/>
  <c r="J89" i="50"/>
  <c r="I89" i="50"/>
  <c r="H89" i="50"/>
  <c r="U89" i="50" s="1"/>
  <c r="U88" i="50"/>
  <c r="U87" i="50"/>
  <c r="U86" i="50"/>
  <c r="U85" i="50"/>
  <c r="G85" i="50"/>
  <c r="U84" i="50"/>
  <c r="G84" i="50"/>
  <c r="U83" i="50"/>
  <c r="U82" i="50"/>
  <c r="U81" i="50"/>
  <c r="G81" i="50"/>
  <c r="U80" i="50"/>
  <c r="G80" i="50"/>
  <c r="U79" i="50"/>
  <c r="G79" i="50"/>
  <c r="U78" i="50"/>
  <c r="U77" i="50"/>
  <c r="G77" i="50"/>
  <c r="U76" i="50"/>
  <c r="U75" i="50"/>
  <c r="U74" i="50"/>
  <c r="G74" i="50"/>
  <c r="U73" i="50"/>
  <c r="U72" i="50"/>
  <c r="G72" i="50"/>
  <c r="U71" i="50"/>
  <c r="G71" i="50"/>
  <c r="U70" i="50"/>
  <c r="U69" i="50"/>
  <c r="U68" i="50"/>
  <c r="U67" i="50"/>
  <c r="U66" i="50"/>
  <c r="G66" i="50"/>
  <c r="U65" i="50"/>
  <c r="G65" i="50"/>
  <c r="U64" i="50"/>
  <c r="G64" i="50"/>
  <c r="U63" i="50"/>
  <c r="U62" i="50"/>
  <c r="G62" i="50"/>
  <c r="U61" i="50"/>
  <c r="G61" i="50"/>
  <c r="U60" i="50"/>
  <c r="G60" i="50"/>
  <c r="U59" i="50"/>
  <c r="G59" i="50"/>
  <c r="U58" i="50"/>
  <c r="G58" i="50"/>
  <c r="U57" i="50"/>
  <c r="U56" i="50"/>
  <c r="G56" i="50"/>
  <c r="U55" i="50"/>
  <c r="G55" i="50"/>
  <c r="U54" i="50"/>
  <c r="S53" i="50"/>
  <c r="R53" i="50"/>
  <c r="Q53" i="50"/>
  <c r="P53" i="50"/>
  <c r="O53" i="50"/>
  <c r="N53" i="50"/>
  <c r="M53" i="50"/>
  <c r="L53" i="50"/>
  <c r="K53" i="50"/>
  <c r="J53" i="50"/>
  <c r="I53" i="50"/>
  <c r="H53" i="50"/>
  <c r="U53" i="50" s="1"/>
  <c r="G53" i="50"/>
  <c r="U52" i="50"/>
  <c r="S52" i="50"/>
  <c r="R52" i="50"/>
  <c r="Q52" i="50"/>
  <c r="P52" i="50"/>
  <c r="O52" i="50"/>
  <c r="N52" i="50"/>
  <c r="M52" i="50"/>
  <c r="L52" i="50"/>
  <c r="K52" i="50"/>
  <c r="J52" i="50"/>
  <c r="I52" i="50"/>
  <c r="H52" i="50"/>
  <c r="G52" i="50"/>
  <c r="U51" i="50"/>
  <c r="U50" i="50"/>
  <c r="U49" i="50"/>
  <c r="U48" i="50"/>
  <c r="U47" i="50"/>
  <c r="G47" i="50"/>
  <c r="U46" i="50"/>
  <c r="G46" i="50"/>
  <c r="U45" i="50"/>
  <c r="G45" i="50"/>
  <c r="U44" i="50"/>
  <c r="U43" i="50"/>
  <c r="G43" i="50"/>
  <c r="U42" i="50"/>
  <c r="U41" i="50"/>
  <c r="U40" i="50"/>
  <c r="U39" i="50"/>
  <c r="G39" i="50"/>
  <c r="U38" i="50"/>
  <c r="U37" i="50"/>
  <c r="U36" i="50"/>
  <c r="U35" i="50"/>
  <c r="U34" i="50"/>
  <c r="S33" i="50"/>
  <c r="R33" i="50"/>
  <c r="Q33" i="50"/>
  <c r="P33" i="50"/>
  <c r="O33" i="50"/>
  <c r="N33" i="50"/>
  <c r="M33" i="50"/>
  <c r="L33" i="50"/>
  <c r="K33" i="50"/>
  <c r="J33" i="50"/>
  <c r="I33" i="50"/>
  <c r="U33" i="50" s="1"/>
  <c r="H33" i="50"/>
  <c r="G33" i="50"/>
  <c r="G29" i="50"/>
  <c r="G27" i="50"/>
  <c r="U23" i="50"/>
  <c r="U22" i="50"/>
  <c r="G22" i="50"/>
  <c r="G89" i="50" s="1"/>
  <c r="U21" i="50"/>
  <c r="U20" i="50"/>
  <c r="U19" i="50"/>
  <c r="U18" i="50"/>
  <c r="U17" i="50"/>
  <c r="U16" i="50"/>
  <c r="U15" i="50"/>
  <c r="U14" i="50"/>
  <c r="U13" i="50"/>
  <c r="U12" i="50"/>
  <c r="H348" i="50" l="1"/>
  <c r="U341" i="50"/>
  <c r="U320" i="50"/>
  <c r="H357" i="50"/>
  <c r="H327" i="50"/>
  <c r="U327" i="50" s="1"/>
  <c r="H331" i="50"/>
  <c r="U331" i="50" s="1"/>
  <c r="H352" i="50"/>
  <c r="U352" i="50" s="1"/>
  <c r="I351" i="50" l="1"/>
  <c r="H338" i="50"/>
  <c r="I340" i="50"/>
  <c r="I357" i="50" l="1"/>
  <c r="I348" i="50"/>
  <c r="I330" i="50"/>
  <c r="I338" i="50" l="1"/>
  <c r="J340" i="50"/>
  <c r="J351" i="50"/>
  <c r="J357" i="50" l="1"/>
  <c r="J348" i="50"/>
  <c r="J330" i="50"/>
  <c r="K340" i="50" l="1"/>
  <c r="J338" i="50"/>
  <c r="K351" i="50"/>
  <c r="K357" i="50" l="1"/>
  <c r="K330" i="50"/>
  <c r="K348" i="50"/>
  <c r="L340" i="50" l="1"/>
  <c r="K338" i="50"/>
  <c r="L351" i="50"/>
  <c r="L357" i="50" l="1"/>
  <c r="L330" i="50"/>
  <c r="L348" i="50"/>
  <c r="M340" i="50" l="1"/>
  <c r="M348" i="50" s="1"/>
  <c r="N340" i="50" s="1"/>
  <c r="N348" i="50" s="1"/>
  <c r="O340" i="50" s="1"/>
  <c r="O348" i="50" s="1"/>
  <c r="P340" i="50" s="1"/>
  <c r="P348" i="50" s="1"/>
  <c r="Q340" i="50" s="1"/>
  <c r="Q348" i="50" s="1"/>
  <c r="R340" i="50" s="1"/>
  <c r="R348" i="50" s="1"/>
  <c r="S340" i="50" s="1"/>
  <c r="L338" i="50"/>
  <c r="M351" i="50"/>
  <c r="M357" i="50" s="1"/>
  <c r="N351" i="50" s="1"/>
  <c r="N357" i="50" s="1"/>
  <c r="O351" i="50" s="1"/>
  <c r="O357" i="50" s="1"/>
  <c r="P351" i="50" s="1"/>
  <c r="P357" i="50" s="1"/>
  <c r="Q351" i="50" s="1"/>
  <c r="Q357" i="50" s="1"/>
  <c r="R351" i="50" s="1"/>
  <c r="R357" i="50" s="1"/>
  <c r="S351" i="50" s="1"/>
  <c r="S357" i="50" l="1"/>
  <c r="U357" i="50" s="1"/>
  <c r="U351" i="50"/>
  <c r="M330" i="50"/>
  <c r="M338" i="50" s="1"/>
  <c r="N330" i="50" s="1"/>
  <c r="N338" i="50" s="1"/>
  <c r="O330" i="50" s="1"/>
  <c r="O338" i="50" s="1"/>
  <c r="P330" i="50" s="1"/>
  <c r="P338" i="50" s="1"/>
  <c r="Q330" i="50" s="1"/>
  <c r="Q338" i="50" s="1"/>
  <c r="R330" i="50" s="1"/>
  <c r="R338" i="50" s="1"/>
  <c r="S330" i="50" s="1"/>
  <c r="S348" i="50"/>
  <c r="U348" i="50" s="1"/>
  <c r="U340" i="50"/>
  <c r="S338" i="50" l="1"/>
  <c r="U338" i="50" s="1"/>
  <c r="U330" i="50"/>
  <c r="G397" i="47" l="1"/>
  <c r="G396" i="47"/>
  <c r="G395" i="47"/>
  <c r="G394" i="47"/>
  <c r="G393" i="47"/>
  <c r="G392" i="47"/>
  <c r="G391" i="47"/>
  <c r="G390" i="47"/>
  <c r="G389" i="47"/>
  <c r="G388" i="47"/>
  <c r="G387" i="47"/>
  <c r="G386" i="47"/>
  <c r="G385" i="47"/>
  <c r="G384" i="47"/>
  <c r="G383" i="47"/>
  <c r="G381" i="47"/>
  <c r="G380" i="47"/>
  <c r="G379" i="47"/>
  <c r="G378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6" i="47"/>
  <c r="G355" i="47"/>
  <c r="G354" i="47"/>
  <c r="S353" i="47"/>
  <c r="R353" i="47"/>
  <c r="Q353" i="47"/>
  <c r="P353" i="47"/>
  <c r="O353" i="47"/>
  <c r="N353" i="47"/>
  <c r="M353" i="47"/>
  <c r="L353" i="47"/>
  <c r="K353" i="47"/>
  <c r="J353" i="47"/>
  <c r="I353" i="47"/>
  <c r="H353" i="47"/>
  <c r="G353" i="47"/>
  <c r="O352" i="47"/>
  <c r="L352" i="47"/>
  <c r="G347" i="47"/>
  <c r="G346" i="47"/>
  <c r="G344" i="47" s="1"/>
  <c r="G345" i="47"/>
  <c r="S344" i="47"/>
  <c r="R344" i="47"/>
  <c r="Q344" i="47"/>
  <c r="P344" i="47"/>
  <c r="O344" i="47"/>
  <c r="N344" i="47"/>
  <c r="M344" i="47"/>
  <c r="L344" i="47"/>
  <c r="K344" i="47"/>
  <c r="J344" i="47"/>
  <c r="I344" i="47"/>
  <c r="H344" i="47"/>
  <c r="S343" i="47"/>
  <c r="R343" i="47"/>
  <c r="Q343" i="47"/>
  <c r="P343" i="47"/>
  <c r="O343" i="47"/>
  <c r="N343" i="47"/>
  <c r="M343" i="47"/>
  <c r="L343" i="47"/>
  <c r="K343" i="47"/>
  <c r="J343" i="47"/>
  <c r="I343" i="47"/>
  <c r="H343" i="47"/>
  <c r="G343" i="47"/>
  <c r="S342" i="47"/>
  <c r="R342" i="47"/>
  <c r="Q342" i="47"/>
  <c r="P342" i="47"/>
  <c r="O342" i="47"/>
  <c r="N342" i="47"/>
  <c r="M342" i="47"/>
  <c r="L342" i="47"/>
  <c r="K342" i="47"/>
  <c r="J342" i="47"/>
  <c r="I342" i="47"/>
  <c r="H342" i="47"/>
  <c r="O341" i="47"/>
  <c r="G337" i="47"/>
  <c r="G336" i="47"/>
  <c r="G335" i="47"/>
  <c r="G334" i="47"/>
  <c r="S333" i="47"/>
  <c r="R333" i="47"/>
  <c r="Q333" i="47"/>
  <c r="P333" i="47"/>
  <c r="O333" i="47"/>
  <c r="N333" i="47"/>
  <c r="M333" i="47"/>
  <c r="L333" i="47"/>
  <c r="K333" i="47"/>
  <c r="J333" i="47"/>
  <c r="I333" i="47"/>
  <c r="H333" i="47"/>
  <c r="G333" i="47"/>
  <c r="S332" i="47"/>
  <c r="R332" i="47"/>
  <c r="Q332" i="47"/>
  <c r="P332" i="47"/>
  <c r="O332" i="47"/>
  <c r="N332" i="47"/>
  <c r="M332" i="47"/>
  <c r="L332" i="47"/>
  <c r="K332" i="47"/>
  <c r="J332" i="47"/>
  <c r="I332" i="47"/>
  <c r="H332" i="47"/>
  <c r="S331" i="47"/>
  <c r="K331" i="47"/>
  <c r="G326" i="47"/>
  <c r="G325" i="47"/>
  <c r="G324" i="47"/>
  <c r="G323" i="47"/>
  <c r="G342" i="47" s="1"/>
  <c r="G322" i="47"/>
  <c r="G332" i="47" s="1"/>
  <c r="S321" i="47"/>
  <c r="R321" i="47"/>
  <c r="Q321" i="47"/>
  <c r="P321" i="47"/>
  <c r="O321" i="47"/>
  <c r="N321" i="47"/>
  <c r="M321" i="47"/>
  <c r="L321" i="47"/>
  <c r="K321" i="47"/>
  <c r="J321" i="47"/>
  <c r="I321" i="47"/>
  <c r="H321" i="47"/>
  <c r="S320" i="47"/>
  <c r="S327" i="47" s="1"/>
  <c r="K320" i="47"/>
  <c r="K327" i="47" s="1"/>
  <c r="S317" i="47"/>
  <c r="S352" i="47" s="1"/>
  <c r="R317" i="47"/>
  <c r="R352" i="47" s="1"/>
  <c r="Q317" i="47"/>
  <c r="Q352" i="47" s="1"/>
  <c r="P317" i="47"/>
  <c r="P352" i="47" s="1"/>
  <c r="O317" i="47"/>
  <c r="N317" i="47"/>
  <c r="N352" i="47" s="1"/>
  <c r="M317" i="47"/>
  <c r="M352" i="47" s="1"/>
  <c r="L317" i="47"/>
  <c r="K317" i="47"/>
  <c r="K352" i="47" s="1"/>
  <c r="J317" i="47"/>
  <c r="J352" i="47" s="1"/>
  <c r="I317" i="47"/>
  <c r="I352" i="47" s="1"/>
  <c r="H317" i="47"/>
  <c r="H352" i="47" s="1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317" i="47" s="1"/>
  <c r="G352" i="47" s="1"/>
  <c r="G357" i="47" s="1"/>
  <c r="H351" i="47" s="1"/>
  <c r="H357" i="47" s="1"/>
  <c r="I351" i="47" s="1"/>
  <c r="G264" i="47"/>
  <c r="S263" i="47"/>
  <c r="S341" i="47" s="1"/>
  <c r="R263" i="47"/>
  <c r="R341" i="47" s="1"/>
  <c r="Q263" i="47"/>
  <c r="Q341" i="47" s="1"/>
  <c r="P263" i="47"/>
  <c r="P341" i="47" s="1"/>
  <c r="O263" i="47"/>
  <c r="N263" i="47"/>
  <c r="N341" i="47" s="1"/>
  <c r="M263" i="47"/>
  <c r="M341" i="47" s="1"/>
  <c r="L263" i="47"/>
  <c r="L341" i="47" s="1"/>
  <c r="K263" i="47"/>
  <c r="K341" i="47" s="1"/>
  <c r="J263" i="47"/>
  <c r="J341" i="47" s="1"/>
  <c r="I263" i="47"/>
  <c r="I341" i="47" s="1"/>
  <c r="H263" i="47"/>
  <c r="H341" i="47" s="1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63" i="47" s="1"/>
  <c r="G341" i="47" s="1"/>
  <c r="G348" i="47" s="1"/>
  <c r="H340" i="47" s="1"/>
  <c r="H348" i="47" s="1"/>
  <c r="I340" i="47" s="1"/>
  <c r="I348" i="47" s="1"/>
  <c r="J340" i="47" s="1"/>
  <c r="J348" i="47" s="1"/>
  <c r="K340" i="47" s="1"/>
  <c r="K348" i="47" s="1"/>
  <c r="L340" i="47" s="1"/>
  <c r="L348" i="47" s="1"/>
  <c r="M340" i="47" s="1"/>
  <c r="M348" i="47" s="1"/>
  <c r="N340" i="47" s="1"/>
  <c r="N348" i="47" s="1"/>
  <c r="O340" i="47" s="1"/>
  <c r="O348" i="47" s="1"/>
  <c r="P340" i="47" s="1"/>
  <c r="P348" i="47" s="1"/>
  <c r="Q340" i="47" s="1"/>
  <c r="Q348" i="47" s="1"/>
  <c r="R340" i="47" s="1"/>
  <c r="R348" i="47" s="1"/>
  <c r="S340" i="47" s="1"/>
  <c r="S348" i="47" s="1"/>
  <c r="S209" i="47"/>
  <c r="R209" i="47"/>
  <c r="R331" i="47" s="1"/>
  <c r="Q209" i="47"/>
  <c r="Q331" i="47" s="1"/>
  <c r="P209" i="47"/>
  <c r="P331" i="47" s="1"/>
  <c r="O209" i="47"/>
  <c r="O331" i="47" s="1"/>
  <c r="N209" i="47"/>
  <c r="N331" i="47" s="1"/>
  <c r="M209" i="47"/>
  <c r="M331" i="47" s="1"/>
  <c r="L209" i="47"/>
  <c r="L331" i="47" s="1"/>
  <c r="K209" i="47"/>
  <c r="J209" i="47"/>
  <c r="J331" i="47" s="1"/>
  <c r="I209" i="47"/>
  <c r="I331" i="47" s="1"/>
  <c r="H209" i="47"/>
  <c r="H331" i="47" s="1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209" i="47" s="1"/>
  <c r="G331" i="47" s="1"/>
  <c r="G338" i="47" s="1"/>
  <c r="H330" i="47" s="1"/>
  <c r="S155" i="47"/>
  <c r="R155" i="47"/>
  <c r="R320" i="47" s="1"/>
  <c r="R327" i="47" s="1"/>
  <c r="Q155" i="47"/>
  <c r="Q320" i="47" s="1"/>
  <c r="Q327" i="47" s="1"/>
  <c r="P155" i="47"/>
  <c r="P320" i="47" s="1"/>
  <c r="P327" i="47" s="1"/>
  <c r="O155" i="47"/>
  <c r="O320" i="47" s="1"/>
  <c r="O327" i="47" s="1"/>
  <c r="N155" i="47"/>
  <c r="N320" i="47" s="1"/>
  <c r="N327" i="47" s="1"/>
  <c r="M155" i="47"/>
  <c r="M320" i="47" s="1"/>
  <c r="M327" i="47" s="1"/>
  <c r="L155" i="47"/>
  <c r="L320" i="47" s="1"/>
  <c r="L327" i="47" s="1"/>
  <c r="K155" i="47"/>
  <c r="J155" i="47"/>
  <c r="J320" i="47" s="1"/>
  <c r="J327" i="47" s="1"/>
  <c r="I155" i="47"/>
  <c r="I320" i="47" s="1"/>
  <c r="I327" i="47" s="1"/>
  <c r="H155" i="47"/>
  <c r="H320" i="47" s="1"/>
  <c r="H327" i="47" s="1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55" i="47" s="1"/>
  <c r="G320" i="47" s="1"/>
  <c r="G97" i="47"/>
  <c r="G96" i="47"/>
  <c r="G95" i="47"/>
  <c r="G94" i="47"/>
  <c r="G93" i="47"/>
  <c r="G92" i="47"/>
  <c r="G91" i="47"/>
  <c r="G90" i="47"/>
  <c r="S89" i="47"/>
  <c r="R89" i="47"/>
  <c r="Q89" i="47"/>
  <c r="P89" i="47"/>
  <c r="O89" i="47"/>
  <c r="N89" i="47"/>
  <c r="M89" i="47"/>
  <c r="L89" i="47"/>
  <c r="K89" i="47"/>
  <c r="J89" i="47"/>
  <c r="I89" i="47"/>
  <c r="H89" i="47"/>
  <c r="G85" i="47"/>
  <c r="G84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S53" i="47"/>
  <c r="R53" i="47"/>
  <c r="Q53" i="47"/>
  <c r="P53" i="47"/>
  <c r="O53" i="47"/>
  <c r="N53" i="47"/>
  <c r="M53" i="47"/>
  <c r="L53" i="47"/>
  <c r="K53" i="47"/>
  <c r="J53" i="47"/>
  <c r="I53" i="47"/>
  <c r="H53" i="47"/>
  <c r="S52" i="47"/>
  <c r="R52" i="47"/>
  <c r="Q52" i="47"/>
  <c r="P52" i="47"/>
  <c r="O52" i="47"/>
  <c r="N52" i="47"/>
  <c r="M52" i="47"/>
  <c r="L52" i="47"/>
  <c r="K52" i="47"/>
  <c r="J52" i="47"/>
  <c r="I52" i="47"/>
  <c r="H52" i="47"/>
  <c r="G47" i="47"/>
  <c r="G46" i="47"/>
  <c r="G45" i="47"/>
  <c r="G44" i="47"/>
  <c r="G43" i="47"/>
  <c r="G42" i="47"/>
  <c r="G41" i="47"/>
  <c r="G40" i="47"/>
  <c r="G53" i="47" s="1"/>
  <c r="G39" i="47"/>
  <c r="G38" i="47"/>
  <c r="G37" i="47"/>
  <c r="G36" i="47"/>
  <c r="G35" i="47"/>
  <c r="G34" i="47"/>
  <c r="S33" i="47"/>
  <c r="R33" i="47"/>
  <c r="Q33" i="47"/>
  <c r="P33" i="47"/>
  <c r="O33" i="47"/>
  <c r="N33" i="47"/>
  <c r="M33" i="47"/>
  <c r="L33" i="47"/>
  <c r="K33" i="47"/>
  <c r="J33" i="47"/>
  <c r="I33" i="47"/>
  <c r="H33" i="47"/>
  <c r="G29" i="47"/>
  <c r="G28" i="47"/>
  <c r="G27" i="47"/>
  <c r="G26" i="47"/>
  <c r="G25" i="47"/>
  <c r="G22" i="47"/>
  <c r="G89" i="47" s="1"/>
  <c r="G21" i="47"/>
  <c r="G52" i="47" s="1"/>
  <c r="G20" i="47"/>
  <c r="G33" i="47" s="1"/>
  <c r="G19" i="47"/>
  <c r="G18" i="47"/>
  <c r="G17" i="47"/>
  <c r="G16" i="47"/>
  <c r="G15" i="47"/>
  <c r="G14" i="47"/>
  <c r="G13" i="47"/>
  <c r="G12" i="47"/>
  <c r="G327" i="47" l="1"/>
  <c r="H338" i="47"/>
  <c r="I330" i="47" s="1"/>
  <c r="I338" i="47" s="1"/>
  <c r="J330" i="47" s="1"/>
  <c r="J338" i="47" s="1"/>
  <c r="K330" i="47" s="1"/>
  <c r="K338" i="47" s="1"/>
  <c r="L330" i="47" s="1"/>
  <c r="L338" i="47" s="1"/>
  <c r="M330" i="47" s="1"/>
  <c r="M338" i="47" s="1"/>
  <c r="N330" i="47" s="1"/>
  <c r="N338" i="47" s="1"/>
  <c r="O330" i="47" s="1"/>
  <c r="O338" i="47" s="1"/>
  <c r="P330" i="47" s="1"/>
  <c r="P338" i="47" s="1"/>
  <c r="Q330" i="47" s="1"/>
  <c r="Q338" i="47" s="1"/>
  <c r="R330" i="47" s="1"/>
  <c r="R338" i="47" s="1"/>
  <c r="S330" i="47" s="1"/>
  <c r="S338" i="47" s="1"/>
  <c r="I357" i="47"/>
  <c r="J351" i="47" s="1"/>
  <c r="J357" i="47" s="1"/>
  <c r="K351" i="47" s="1"/>
  <c r="K357" i="47" s="1"/>
  <c r="L351" i="47" s="1"/>
  <c r="L357" i="47" s="1"/>
  <c r="M351" i="47" s="1"/>
  <c r="M357" i="47" s="1"/>
  <c r="N351" i="47" s="1"/>
  <c r="N357" i="47" s="1"/>
  <c r="O351" i="47" s="1"/>
  <c r="O357" i="47" s="1"/>
  <c r="P351" i="47" s="1"/>
  <c r="P357" i="47" s="1"/>
  <c r="Q351" i="47" s="1"/>
  <c r="Q357" i="47" s="1"/>
  <c r="R351" i="47" s="1"/>
  <c r="R357" i="47" s="1"/>
  <c r="S351" i="47" s="1"/>
  <c r="S357" i="47" s="1"/>
  <c r="G321" i="47"/>
  <c r="G187" i="46"/>
  <c r="G183" i="46"/>
  <c r="G181" i="46"/>
  <c r="G180" i="46"/>
  <c r="G179" i="46"/>
  <c r="G177" i="46"/>
  <c r="G176" i="46"/>
  <c r="G175" i="46"/>
  <c r="G174" i="46"/>
  <c r="G172" i="46"/>
  <c r="G171" i="46"/>
  <c r="G170" i="46"/>
  <c r="G169" i="46"/>
  <c r="G166" i="46"/>
  <c r="G165" i="46"/>
  <c r="G164" i="46"/>
  <c r="G163" i="46"/>
  <c r="G162" i="46"/>
  <c r="G161" i="46"/>
  <c r="G160" i="46"/>
  <c r="G159" i="46"/>
  <c r="G158" i="46"/>
  <c r="G157" i="46"/>
  <c r="G153" i="46"/>
  <c r="G152" i="46"/>
  <c r="G151" i="46"/>
  <c r="G150" i="46"/>
  <c r="G149" i="46"/>
  <c r="G148" i="46"/>
  <c r="G147" i="46"/>
  <c r="G146" i="46"/>
  <c r="G145" i="46"/>
  <c r="G144" i="46"/>
  <c r="G143" i="46"/>
  <c r="G142" i="46"/>
  <c r="G141" i="46"/>
  <c r="G136" i="46"/>
  <c r="G135" i="46"/>
  <c r="G134" i="46"/>
  <c r="G133" i="46"/>
  <c r="G132" i="46"/>
  <c r="G131" i="46"/>
  <c r="G130" i="46"/>
  <c r="G129" i="46"/>
  <c r="G128" i="46"/>
  <c r="G127" i="46"/>
  <c r="G126" i="46"/>
  <c r="S125" i="46"/>
  <c r="R125" i="46"/>
  <c r="Q125" i="46"/>
  <c r="P125" i="46"/>
  <c r="O125" i="46"/>
  <c r="N125" i="46"/>
  <c r="M125" i="46"/>
  <c r="L125" i="46"/>
  <c r="K125" i="46"/>
  <c r="J125" i="46"/>
  <c r="I125" i="46"/>
  <c r="H125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2" i="46"/>
  <c r="G81" i="46"/>
  <c r="G78" i="46"/>
  <c r="G77" i="46"/>
  <c r="G76" i="46"/>
  <c r="G75" i="46"/>
  <c r="G74" i="46"/>
  <c r="G73" i="46"/>
  <c r="G72" i="46"/>
  <c r="G71" i="46"/>
  <c r="G70" i="46"/>
  <c r="G62" i="46"/>
  <c r="G60" i="46"/>
  <c r="G58" i="46"/>
  <c r="G57" i="46"/>
  <c r="G54" i="46"/>
  <c r="G52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45" i="46"/>
  <c r="G44" i="46"/>
  <c r="G43" i="46"/>
  <c r="G42" i="46"/>
  <c r="G39" i="46"/>
  <c r="G34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G29" i="46"/>
  <c r="G28" i="46"/>
  <c r="G27" i="46"/>
  <c r="G26" i="46"/>
  <c r="G25" i="46"/>
  <c r="G22" i="46"/>
  <c r="G125" i="46" s="1"/>
  <c r="G21" i="46"/>
  <c r="G50" i="46" s="1"/>
  <c r="G16" i="46"/>
  <c r="G13" i="46"/>
  <c r="T1" i="46"/>
  <c r="G397" i="45" l="1"/>
  <c r="G396" i="45"/>
  <c r="G395" i="45"/>
  <c r="G394" i="45"/>
  <c r="G393" i="45"/>
  <c r="G392" i="45"/>
  <c r="G391" i="45"/>
  <c r="G390" i="45"/>
  <c r="G389" i="45"/>
  <c r="G388" i="45"/>
  <c r="G387" i="45"/>
  <c r="G386" i="45"/>
  <c r="G385" i="45"/>
  <c r="G384" i="45"/>
  <c r="G383" i="45"/>
  <c r="G381" i="45"/>
  <c r="G380" i="45"/>
  <c r="G379" i="45"/>
  <c r="G378" i="45"/>
  <c r="G377" i="45"/>
  <c r="G376" i="45"/>
  <c r="G375" i="45"/>
  <c r="G374" i="45"/>
  <c r="G373" i="45"/>
  <c r="G372" i="45"/>
  <c r="G371" i="45"/>
  <c r="G370" i="45"/>
  <c r="G369" i="45"/>
  <c r="G368" i="45"/>
  <c r="G367" i="45"/>
  <c r="G366" i="45"/>
  <c r="G365" i="45"/>
  <c r="G364" i="45"/>
  <c r="G363" i="45"/>
  <c r="G362" i="45"/>
  <c r="G361" i="45"/>
  <c r="G360" i="45"/>
  <c r="G359" i="45"/>
  <c r="G356" i="45"/>
  <c r="G355" i="45"/>
  <c r="G354" i="45"/>
  <c r="S353" i="45"/>
  <c r="R353" i="45"/>
  <c r="Q353" i="45"/>
  <c r="P353" i="45"/>
  <c r="O353" i="45"/>
  <c r="N353" i="45"/>
  <c r="M353" i="45"/>
  <c r="L353" i="45"/>
  <c r="K353" i="45"/>
  <c r="J353" i="45"/>
  <c r="I353" i="45"/>
  <c r="H353" i="45"/>
  <c r="G353" i="45"/>
  <c r="R352" i="45"/>
  <c r="O352" i="45"/>
  <c r="J352" i="45"/>
  <c r="G347" i="45"/>
  <c r="G346" i="45"/>
  <c r="G345" i="45"/>
  <c r="G344" i="45" s="1"/>
  <c r="S344" i="45"/>
  <c r="R344" i="45"/>
  <c r="Q344" i="45"/>
  <c r="P344" i="45"/>
  <c r="O344" i="45"/>
  <c r="N344" i="45"/>
  <c r="M344" i="45"/>
  <c r="L344" i="45"/>
  <c r="K344" i="45"/>
  <c r="J344" i="45"/>
  <c r="I344" i="45"/>
  <c r="H344" i="45"/>
  <c r="S343" i="45"/>
  <c r="R343" i="45"/>
  <c r="Q343" i="45"/>
  <c r="P343" i="45"/>
  <c r="O343" i="45"/>
  <c r="N343" i="45"/>
  <c r="M343" i="45"/>
  <c r="L343" i="45"/>
  <c r="K343" i="45"/>
  <c r="J343" i="45"/>
  <c r="I343" i="45"/>
  <c r="H343" i="45"/>
  <c r="S342" i="45"/>
  <c r="R342" i="45"/>
  <c r="Q342" i="45"/>
  <c r="P342" i="45"/>
  <c r="O342" i="45"/>
  <c r="N342" i="45"/>
  <c r="M342" i="45"/>
  <c r="L342" i="45"/>
  <c r="K342" i="45"/>
  <c r="J342" i="45"/>
  <c r="I342" i="45"/>
  <c r="H342" i="45"/>
  <c r="O341" i="45"/>
  <c r="G337" i="45"/>
  <c r="G336" i="45"/>
  <c r="G335" i="45"/>
  <c r="G343" i="45" s="1"/>
  <c r="G334" i="45"/>
  <c r="S333" i="45"/>
  <c r="R333" i="45"/>
  <c r="Q333" i="45"/>
  <c r="P333" i="45"/>
  <c r="O333" i="45"/>
  <c r="N333" i="45"/>
  <c r="M333" i="45"/>
  <c r="L333" i="45"/>
  <c r="K333" i="45"/>
  <c r="J333" i="45"/>
  <c r="I333" i="45"/>
  <c r="H333" i="45"/>
  <c r="G333" i="45"/>
  <c r="S332" i="45"/>
  <c r="R332" i="45"/>
  <c r="Q332" i="45"/>
  <c r="P332" i="45"/>
  <c r="O332" i="45"/>
  <c r="N332" i="45"/>
  <c r="M332" i="45"/>
  <c r="L332" i="45"/>
  <c r="K332" i="45"/>
  <c r="J332" i="45"/>
  <c r="I332" i="45"/>
  <c r="H332" i="45"/>
  <c r="S331" i="45"/>
  <c r="K331" i="45"/>
  <c r="G326" i="45"/>
  <c r="G325" i="45"/>
  <c r="G324" i="45"/>
  <c r="G323" i="45"/>
  <c r="G342" i="45" s="1"/>
  <c r="G322" i="45"/>
  <c r="G332" i="45" s="1"/>
  <c r="S321" i="45"/>
  <c r="R321" i="45"/>
  <c r="Q321" i="45"/>
  <c r="P321" i="45"/>
  <c r="O321" i="45"/>
  <c r="N321" i="45"/>
  <c r="M321" i="45"/>
  <c r="L321" i="45"/>
  <c r="K321" i="45"/>
  <c r="J321" i="45"/>
  <c r="I321" i="45"/>
  <c r="H321" i="45"/>
  <c r="S320" i="45"/>
  <c r="S327" i="45" s="1"/>
  <c r="K320" i="45"/>
  <c r="K327" i="45" s="1"/>
  <c r="S317" i="45"/>
  <c r="S352" i="45" s="1"/>
  <c r="R317" i="45"/>
  <c r="Q317" i="45"/>
  <c r="Q352" i="45" s="1"/>
  <c r="P317" i="45"/>
  <c r="P352" i="45" s="1"/>
  <c r="O317" i="45"/>
  <c r="N317" i="45"/>
  <c r="N352" i="45" s="1"/>
  <c r="M317" i="45"/>
  <c r="M352" i="45" s="1"/>
  <c r="L317" i="45"/>
  <c r="L352" i="45" s="1"/>
  <c r="K317" i="45"/>
  <c r="K352" i="45" s="1"/>
  <c r="J317" i="45"/>
  <c r="I317" i="45"/>
  <c r="I352" i="45" s="1"/>
  <c r="H317" i="45"/>
  <c r="H352" i="45" s="1"/>
  <c r="G316" i="45"/>
  <c r="G315" i="45"/>
  <c r="G314" i="45"/>
  <c r="G313" i="45"/>
  <c r="G312" i="45"/>
  <c r="G311" i="45"/>
  <c r="G310" i="45"/>
  <c r="G309" i="45"/>
  <c r="G308" i="45"/>
  <c r="G307" i="45"/>
  <c r="G306" i="45"/>
  <c r="G305" i="45"/>
  <c r="G304" i="45"/>
  <c r="G303" i="45"/>
  <c r="G302" i="45"/>
  <c r="G301" i="45"/>
  <c r="G300" i="45"/>
  <c r="G299" i="45"/>
  <c r="G298" i="45"/>
  <c r="G297" i="45"/>
  <c r="G296" i="45"/>
  <c r="G295" i="45"/>
  <c r="G294" i="45"/>
  <c r="G293" i="45"/>
  <c r="G292" i="45"/>
  <c r="G291" i="45"/>
  <c r="G290" i="45"/>
  <c r="G289" i="45"/>
  <c r="G288" i="45"/>
  <c r="G287" i="45"/>
  <c r="G286" i="45"/>
  <c r="G285" i="45"/>
  <c r="G284" i="45"/>
  <c r="G283" i="45"/>
  <c r="G282" i="45"/>
  <c r="G281" i="45"/>
  <c r="G280" i="45"/>
  <c r="G279" i="45"/>
  <c r="G278" i="45"/>
  <c r="G277" i="45"/>
  <c r="G276" i="45"/>
  <c r="G275" i="45"/>
  <c r="G274" i="45"/>
  <c r="G273" i="45"/>
  <c r="G272" i="45"/>
  <c r="G271" i="45"/>
  <c r="G270" i="45"/>
  <c r="G269" i="45"/>
  <c r="G268" i="45"/>
  <c r="G267" i="45"/>
  <c r="G266" i="45"/>
  <c r="G265" i="45"/>
  <c r="G317" i="45" s="1"/>
  <c r="G352" i="45" s="1"/>
  <c r="G357" i="45" s="1"/>
  <c r="H351" i="45" s="1"/>
  <c r="H357" i="45" s="1"/>
  <c r="I351" i="45" s="1"/>
  <c r="I357" i="45" s="1"/>
  <c r="J351" i="45" s="1"/>
  <c r="J357" i="45" s="1"/>
  <c r="K351" i="45" s="1"/>
  <c r="G264" i="45"/>
  <c r="S263" i="45"/>
  <c r="S341" i="45" s="1"/>
  <c r="R263" i="45"/>
  <c r="R341" i="45" s="1"/>
  <c r="Q263" i="45"/>
  <c r="Q341" i="45" s="1"/>
  <c r="P263" i="45"/>
  <c r="P341" i="45" s="1"/>
  <c r="O263" i="45"/>
  <c r="N263" i="45"/>
  <c r="N341" i="45" s="1"/>
  <c r="M263" i="45"/>
  <c r="M341" i="45" s="1"/>
  <c r="L263" i="45"/>
  <c r="L341" i="45" s="1"/>
  <c r="K263" i="45"/>
  <c r="K341" i="45" s="1"/>
  <c r="J263" i="45"/>
  <c r="J341" i="45" s="1"/>
  <c r="I263" i="45"/>
  <c r="I341" i="45" s="1"/>
  <c r="H263" i="45"/>
  <c r="H341" i="45" s="1"/>
  <c r="G262" i="45"/>
  <c r="G261" i="45"/>
  <c r="G260" i="45"/>
  <c r="G259" i="45"/>
  <c r="G258" i="45"/>
  <c r="G257" i="45"/>
  <c r="G256" i="45"/>
  <c r="G255" i="45"/>
  <c r="G254" i="45"/>
  <c r="G253" i="45"/>
  <c r="G252" i="45"/>
  <c r="G251" i="45"/>
  <c r="G250" i="45"/>
  <c r="G249" i="45"/>
  <c r="G248" i="45"/>
  <c r="G247" i="45"/>
  <c r="G246" i="45"/>
  <c r="G245" i="45"/>
  <c r="G244" i="45"/>
  <c r="G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4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63" i="45" s="1"/>
  <c r="G341" i="45" s="1"/>
  <c r="G348" i="45" s="1"/>
  <c r="H340" i="45" s="1"/>
  <c r="H348" i="45" s="1"/>
  <c r="I340" i="45" s="1"/>
  <c r="I348" i="45" s="1"/>
  <c r="J340" i="45" s="1"/>
  <c r="J348" i="45" s="1"/>
  <c r="K340" i="45" s="1"/>
  <c r="K348" i="45" s="1"/>
  <c r="L340" i="45" s="1"/>
  <c r="L348" i="45" s="1"/>
  <c r="M340" i="45" s="1"/>
  <c r="M348" i="45" s="1"/>
  <c r="N340" i="45" s="1"/>
  <c r="N348" i="45" s="1"/>
  <c r="O340" i="45" s="1"/>
  <c r="O348" i="45" s="1"/>
  <c r="P340" i="45" s="1"/>
  <c r="P348" i="45" s="1"/>
  <c r="Q340" i="45" s="1"/>
  <c r="Q348" i="45" s="1"/>
  <c r="R340" i="45" s="1"/>
  <c r="R348" i="45" s="1"/>
  <c r="S340" i="45" s="1"/>
  <c r="S348" i="45" s="1"/>
  <c r="S209" i="45"/>
  <c r="R209" i="45"/>
  <c r="R331" i="45" s="1"/>
  <c r="Q209" i="45"/>
  <c r="Q331" i="45" s="1"/>
  <c r="P209" i="45"/>
  <c r="P331" i="45" s="1"/>
  <c r="O209" i="45"/>
  <c r="O331" i="45" s="1"/>
  <c r="N209" i="45"/>
  <c r="N331" i="45" s="1"/>
  <c r="M209" i="45"/>
  <c r="M331" i="45" s="1"/>
  <c r="L209" i="45"/>
  <c r="L331" i="45" s="1"/>
  <c r="K209" i="45"/>
  <c r="J209" i="45"/>
  <c r="J331" i="45" s="1"/>
  <c r="I209" i="45"/>
  <c r="I331" i="45" s="1"/>
  <c r="H209" i="45"/>
  <c r="H331" i="45" s="1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209" i="45" s="1"/>
  <c r="G331" i="45" s="1"/>
  <c r="S155" i="45"/>
  <c r="R155" i="45"/>
  <c r="R320" i="45" s="1"/>
  <c r="R327" i="45" s="1"/>
  <c r="Q155" i="45"/>
  <c r="Q320" i="45" s="1"/>
  <c r="Q327" i="45" s="1"/>
  <c r="P155" i="45"/>
  <c r="P320" i="45" s="1"/>
  <c r="P327" i="45" s="1"/>
  <c r="O155" i="45"/>
  <c r="O320" i="45" s="1"/>
  <c r="O327" i="45" s="1"/>
  <c r="N155" i="45"/>
  <c r="N320" i="45" s="1"/>
  <c r="N327" i="45" s="1"/>
  <c r="M155" i="45"/>
  <c r="M320" i="45" s="1"/>
  <c r="M327" i="45" s="1"/>
  <c r="L155" i="45"/>
  <c r="L320" i="45" s="1"/>
  <c r="L327" i="45" s="1"/>
  <c r="K155" i="45"/>
  <c r="J155" i="45"/>
  <c r="J320" i="45" s="1"/>
  <c r="J327" i="45" s="1"/>
  <c r="I155" i="45"/>
  <c r="I320" i="45" s="1"/>
  <c r="I327" i="45" s="1"/>
  <c r="H155" i="45"/>
  <c r="H320" i="45" s="1"/>
  <c r="H327" i="45" s="1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55" i="45" s="1"/>
  <c r="G320" i="45" s="1"/>
  <c r="G97" i="45"/>
  <c r="G96" i="45"/>
  <c r="G95" i="45"/>
  <c r="G94" i="45"/>
  <c r="G93" i="45"/>
  <c r="G92" i="45"/>
  <c r="G91" i="45"/>
  <c r="G90" i="45"/>
  <c r="S89" i="45"/>
  <c r="R89" i="45"/>
  <c r="Q89" i="45"/>
  <c r="P89" i="45"/>
  <c r="O89" i="45"/>
  <c r="N89" i="45"/>
  <c r="M89" i="45"/>
  <c r="L89" i="45"/>
  <c r="K89" i="45"/>
  <c r="J89" i="45"/>
  <c r="I89" i="45"/>
  <c r="H89" i="45"/>
  <c r="G85" i="45"/>
  <c r="G84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S53" i="45"/>
  <c r="R53" i="45"/>
  <c r="Q53" i="45"/>
  <c r="P53" i="45"/>
  <c r="O53" i="45"/>
  <c r="N53" i="45"/>
  <c r="M53" i="45"/>
  <c r="L53" i="45"/>
  <c r="K53" i="45"/>
  <c r="J53" i="45"/>
  <c r="I53" i="45"/>
  <c r="H53" i="45"/>
  <c r="S52" i="45"/>
  <c r="R52" i="45"/>
  <c r="Q52" i="45"/>
  <c r="P52" i="45"/>
  <c r="O52" i="45"/>
  <c r="N52" i="45"/>
  <c r="M52" i="45"/>
  <c r="L52" i="45"/>
  <c r="K52" i="45"/>
  <c r="J52" i="45"/>
  <c r="I52" i="45"/>
  <c r="H52" i="45"/>
  <c r="G47" i="45"/>
  <c r="G46" i="45"/>
  <c r="G45" i="45"/>
  <c r="G44" i="45"/>
  <c r="G43" i="45"/>
  <c r="G42" i="45"/>
  <c r="G41" i="45"/>
  <c r="G40" i="45"/>
  <c r="G53" i="45" s="1"/>
  <c r="G39" i="45"/>
  <c r="G38" i="45"/>
  <c r="G37" i="45"/>
  <c r="G36" i="45"/>
  <c r="G35" i="45"/>
  <c r="G34" i="45"/>
  <c r="S33" i="45"/>
  <c r="R33" i="45"/>
  <c r="Q33" i="45"/>
  <c r="P33" i="45"/>
  <c r="O33" i="45"/>
  <c r="N33" i="45"/>
  <c r="M33" i="45"/>
  <c r="L33" i="45"/>
  <c r="K33" i="45"/>
  <c r="J33" i="45"/>
  <c r="I33" i="45"/>
  <c r="H33" i="45"/>
  <c r="G29" i="45"/>
  <c r="G28" i="45"/>
  <c r="G27" i="45"/>
  <c r="G26" i="45"/>
  <c r="G25" i="45"/>
  <c r="G22" i="45"/>
  <c r="G89" i="45" s="1"/>
  <c r="G21" i="45"/>
  <c r="G52" i="45" s="1"/>
  <c r="G20" i="45"/>
  <c r="G33" i="45" s="1"/>
  <c r="G19" i="45"/>
  <c r="G18" i="45"/>
  <c r="G17" i="45"/>
  <c r="G16" i="45"/>
  <c r="G15" i="45"/>
  <c r="G14" i="45"/>
  <c r="G13" i="45"/>
  <c r="G12" i="45"/>
  <c r="G338" i="45" l="1"/>
  <c r="H330" i="45" s="1"/>
  <c r="H338" i="45" s="1"/>
  <c r="I330" i="45" s="1"/>
  <c r="I338" i="45" s="1"/>
  <c r="J330" i="45" s="1"/>
  <c r="J338" i="45" s="1"/>
  <c r="K330" i="45" s="1"/>
  <c r="K338" i="45" s="1"/>
  <c r="L330" i="45" s="1"/>
  <c r="L338" i="45" s="1"/>
  <c r="M330" i="45" s="1"/>
  <c r="M338" i="45" s="1"/>
  <c r="N330" i="45" s="1"/>
  <c r="N338" i="45" s="1"/>
  <c r="O330" i="45" s="1"/>
  <c r="O338" i="45" s="1"/>
  <c r="P330" i="45" s="1"/>
  <c r="P338" i="45" s="1"/>
  <c r="Q330" i="45" s="1"/>
  <c r="Q338" i="45" s="1"/>
  <c r="R330" i="45" s="1"/>
  <c r="R338" i="45" s="1"/>
  <c r="S330" i="45" s="1"/>
  <c r="S338" i="45" s="1"/>
  <c r="K357" i="45"/>
  <c r="L351" i="45" s="1"/>
  <c r="L357" i="45" s="1"/>
  <c r="M351" i="45" s="1"/>
  <c r="M357" i="45" s="1"/>
  <c r="N351" i="45" s="1"/>
  <c r="N357" i="45" s="1"/>
  <c r="O351" i="45" s="1"/>
  <c r="O357" i="45" s="1"/>
  <c r="P351" i="45" s="1"/>
  <c r="P357" i="45" s="1"/>
  <c r="Q351" i="45" s="1"/>
  <c r="Q357" i="45" s="1"/>
  <c r="R351" i="45" s="1"/>
  <c r="R357" i="45" s="1"/>
  <c r="S351" i="45" s="1"/>
  <c r="S357" i="45" s="1"/>
  <c r="G321" i="45"/>
  <c r="G327" i="45" s="1"/>
  <c r="G386" i="44" l="1"/>
  <c r="G385" i="44"/>
  <c r="G384" i="44"/>
  <c r="G38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R352" i="44"/>
  <c r="P352" i="44"/>
  <c r="O352" i="44"/>
  <c r="J352" i="44"/>
  <c r="H352" i="44"/>
  <c r="G352" i="44"/>
  <c r="G357" i="44" s="1"/>
  <c r="H351" i="44" s="1"/>
  <c r="H357" i="44" s="1"/>
  <c r="I351" i="44" s="1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Q341" i="44"/>
  <c r="O341" i="44"/>
  <c r="L341" i="44"/>
  <c r="I341" i="44"/>
  <c r="G341" i="44"/>
  <c r="G348" i="44" s="1"/>
  <c r="H340" i="44" s="1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P331" i="44"/>
  <c r="M331" i="44"/>
  <c r="H331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S321" i="44"/>
  <c r="R321" i="44"/>
  <c r="Q321" i="44"/>
  <c r="P321" i="44"/>
  <c r="O321" i="44"/>
  <c r="N321" i="44"/>
  <c r="M321" i="44"/>
  <c r="L321" i="44"/>
  <c r="K321" i="44"/>
  <c r="J321" i="44"/>
  <c r="I321" i="44"/>
  <c r="H321" i="44"/>
  <c r="S317" i="44"/>
  <c r="S352" i="44" s="1"/>
  <c r="R317" i="44"/>
  <c r="Q317" i="44"/>
  <c r="Q352" i="44" s="1"/>
  <c r="P317" i="44"/>
  <c r="O317" i="44"/>
  <c r="N317" i="44"/>
  <c r="N352" i="44" s="1"/>
  <c r="M317" i="44"/>
  <c r="M352" i="44" s="1"/>
  <c r="L317" i="44"/>
  <c r="L352" i="44" s="1"/>
  <c r="K317" i="44"/>
  <c r="K352" i="44" s="1"/>
  <c r="J317" i="44"/>
  <c r="I317" i="44"/>
  <c r="I352" i="44" s="1"/>
  <c r="H317" i="44"/>
  <c r="S263" i="44"/>
  <c r="S341" i="44" s="1"/>
  <c r="R263" i="44"/>
  <c r="R341" i="44" s="1"/>
  <c r="Q263" i="44"/>
  <c r="P263" i="44"/>
  <c r="P341" i="44" s="1"/>
  <c r="O263" i="44"/>
  <c r="N263" i="44"/>
  <c r="N341" i="44" s="1"/>
  <c r="M263" i="44"/>
  <c r="M341" i="44" s="1"/>
  <c r="L263" i="44"/>
  <c r="K263" i="44"/>
  <c r="K341" i="44" s="1"/>
  <c r="J263" i="44"/>
  <c r="J341" i="44" s="1"/>
  <c r="I263" i="44"/>
  <c r="H263" i="44"/>
  <c r="H341" i="44" s="1"/>
  <c r="S209" i="44"/>
  <c r="S331" i="44" s="1"/>
  <c r="R209" i="44"/>
  <c r="R331" i="44" s="1"/>
  <c r="Q209" i="44"/>
  <c r="Q331" i="44" s="1"/>
  <c r="P209" i="44"/>
  <c r="O209" i="44"/>
  <c r="O331" i="44" s="1"/>
  <c r="N209" i="44"/>
  <c r="N331" i="44" s="1"/>
  <c r="M209" i="44"/>
  <c r="L209" i="44"/>
  <c r="L331" i="44" s="1"/>
  <c r="K209" i="44"/>
  <c r="K331" i="44" s="1"/>
  <c r="J209" i="44"/>
  <c r="J331" i="44" s="1"/>
  <c r="I209" i="44"/>
  <c r="I331" i="44" s="1"/>
  <c r="H209" i="44"/>
  <c r="S155" i="44"/>
  <c r="S320" i="44" s="1"/>
  <c r="S327" i="44" s="1"/>
  <c r="R155" i="44"/>
  <c r="R320" i="44" s="1"/>
  <c r="R327" i="44" s="1"/>
  <c r="Q155" i="44"/>
  <c r="Q320" i="44" s="1"/>
  <c r="Q327" i="44" s="1"/>
  <c r="P155" i="44"/>
  <c r="P320" i="44" s="1"/>
  <c r="P327" i="44" s="1"/>
  <c r="O155" i="44"/>
  <c r="O320" i="44" s="1"/>
  <c r="O327" i="44" s="1"/>
  <c r="N155" i="44"/>
  <c r="N320" i="44" s="1"/>
  <c r="N327" i="44" s="1"/>
  <c r="M155" i="44"/>
  <c r="M320" i="44" s="1"/>
  <c r="M327" i="44" s="1"/>
  <c r="L155" i="44"/>
  <c r="L320" i="44" s="1"/>
  <c r="L327" i="44" s="1"/>
  <c r="K155" i="44"/>
  <c r="K320" i="44" s="1"/>
  <c r="K327" i="44" s="1"/>
  <c r="J155" i="44"/>
  <c r="J320" i="44" s="1"/>
  <c r="J327" i="44" s="1"/>
  <c r="I155" i="44"/>
  <c r="I320" i="44" s="1"/>
  <c r="I327" i="44" s="1"/>
  <c r="H155" i="44"/>
  <c r="H320" i="44" s="1"/>
  <c r="H327" i="44" s="1"/>
  <c r="S89" i="44"/>
  <c r="R89" i="44"/>
  <c r="Q89" i="44"/>
  <c r="P89" i="44"/>
  <c r="O89" i="44"/>
  <c r="N89" i="44"/>
  <c r="M89" i="44"/>
  <c r="L89" i="44"/>
  <c r="K89" i="44"/>
  <c r="J89" i="44"/>
  <c r="I89" i="44"/>
  <c r="H89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I357" i="44" l="1"/>
  <c r="J351" i="44" s="1"/>
  <c r="J357" i="44" s="1"/>
  <c r="K351" i="44" s="1"/>
  <c r="K357" i="44" s="1"/>
  <c r="L351" i="44" s="1"/>
  <c r="L357" i="44" s="1"/>
  <c r="M351" i="44" s="1"/>
  <c r="M357" i="44" s="1"/>
  <c r="N351" i="44" s="1"/>
  <c r="N357" i="44" s="1"/>
  <c r="O351" i="44" s="1"/>
  <c r="O357" i="44" s="1"/>
  <c r="P351" i="44" s="1"/>
  <c r="P357" i="44" s="1"/>
  <c r="Q351" i="44" s="1"/>
  <c r="Q357" i="44" s="1"/>
  <c r="R351" i="44" s="1"/>
  <c r="R357" i="44" s="1"/>
  <c r="S351" i="44" s="1"/>
  <c r="S357" i="44" s="1"/>
  <c r="H348" i="44"/>
  <c r="I340" i="44" s="1"/>
  <c r="I348" i="44" s="1"/>
  <c r="J340" i="44" s="1"/>
  <c r="J348" i="44" s="1"/>
  <c r="K340" i="44" s="1"/>
  <c r="K348" i="44" s="1"/>
  <c r="L340" i="44" s="1"/>
  <c r="L348" i="44" s="1"/>
  <c r="M340" i="44" s="1"/>
  <c r="M348" i="44" s="1"/>
  <c r="N340" i="44" s="1"/>
  <c r="N348" i="44" s="1"/>
  <c r="O340" i="44" s="1"/>
  <c r="O348" i="44" s="1"/>
  <c r="P340" i="44" s="1"/>
  <c r="P348" i="44" s="1"/>
  <c r="Q340" i="44" s="1"/>
  <c r="Q348" i="44" s="1"/>
  <c r="R340" i="44" s="1"/>
  <c r="R348" i="44" s="1"/>
  <c r="S340" i="44" s="1"/>
  <c r="S348" i="44" s="1"/>
  <c r="G397" i="43" l="1"/>
  <c r="G396" i="43"/>
  <c r="G395" i="43"/>
  <c r="G394" i="43"/>
  <c r="G393" i="43"/>
  <c r="G392" i="43"/>
  <c r="G391" i="43"/>
  <c r="G390" i="43"/>
  <c r="G389" i="43"/>
  <c r="G388" i="43"/>
  <c r="G387" i="43"/>
  <c r="G386" i="43"/>
  <c r="G385" i="43"/>
  <c r="G384" i="43"/>
  <c r="G383" i="43"/>
  <c r="G381" i="43"/>
  <c r="G380" i="43"/>
  <c r="G379" i="43"/>
  <c r="G378" i="43"/>
  <c r="G377" i="43"/>
  <c r="G376" i="43"/>
  <c r="G375" i="43"/>
  <c r="G374" i="43"/>
  <c r="G373" i="43"/>
  <c r="G372" i="43"/>
  <c r="G371" i="43"/>
  <c r="G370" i="43"/>
  <c r="G369" i="43"/>
  <c r="G368" i="43"/>
  <c r="G367" i="43"/>
  <c r="G366" i="43"/>
  <c r="G365" i="43"/>
  <c r="G364" i="43"/>
  <c r="G363" i="43"/>
  <c r="G362" i="43"/>
  <c r="G361" i="43"/>
  <c r="G360" i="43"/>
  <c r="G359" i="43"/>
  <c r="G356" i="43"/>
  <c r="G355" i="43"/>
  <c r="G354" i="43"/>
  <c r="G353" i="43" s="1"/>
  <c r="S353" i="43"/>
  <c r="R353" i="43"/>
  <c r="Q353" i="43"/>
  <c r="P353" i="43"/>
  <c r="O353" i="43"/>
  <c r="N353" i="43"/>
  <c r="M353" i="43"/>
  <c r="L353" i="43"/>
  <c r="K353" i="43"/>
  <c r="J353" i="43"/>
  <c r="I353" i="43"/>
  <c r="H353" i="43"/>
  <c r="Q352" i="43"/>
  <c r="O352" i="43"/>
  <c r="M352" i="43"/>
  <c r="I352" i="43"/>
  <c r="G347" i="43"/>
  <c r="G346" i="43"/>
  <c r="G345" i="43"/>
  <c r="S344" i="43"/>
  <c r="R344" i="43"/>
  <c r="Q344" i="43"/>
  <c r="P344" i="43"/>
  <c r="O344" i="43"/>
  <c r="N344" i="43"/>
  <c r="M344" i="43"/>
  <c r="L344" i="43"/>
  <c r="K344" i="43"/>
  <c r="J344" i="43"/>
  <c r="I344" i="43"/>
  <c r="H344" i="43"/>
  <c r="G344" i="43"/>
  <c r="S343" i="43"/>
  <c r="R343" i="43"/>
  <c r="Q343" i="43"/>
  <c r="P343" i="43"/>
  <c r="O343" i="43"/>
  <c r="N343" i="43"/>
  <c r="M343" i="43"/>
  <c r="L343" i="43"/>
  <c r="K343" i="43"/>
  <c r="J343" i="43"/>
  <c r="I343" i="43"/>
  <c r="H343" i="43"/>
  <c r="G343" i="43"/>
  <c r="S342" i="43"/>
  <c r="R342" i="43"/>
  <c r="Q342" i="43"/>
  <c r="P342" i="43"/>
  <c r="O342" i="43"/>
  <c r="N342" i="43"/>
  <c r="M342" i="43"/>
  <c r="L342" i="43"/>
  <c r="K342" i="43"/>
  <c r="J342" i="43"/>
  <c r="I342" i="43"/>
  <c r="H342" i="43"/>
  <c r="O341" i="43"/>
  <c r="N341" i="43"/>
  <c r="G337" i="43"/>
  <c r="G336" i="43"/>
  <c r="G335" i="43"/>
  <c r="G334" i="43"/>
  <c r="G333" i="43" s="1"/>
  <c r="S333" i="43"/>
  <c r="R333" i="43"/>
  <c r="Q333" i="43"/>
  <c r="P333" i="43"/>
  <c r="O333" i="43"/>
  <c r="N333" i="43"/>
  <c r="M333" i="43"/>
  <c r="L333" i="43"/>
  <c r="K333" i="43"/>
  <c r="J333" i="43"/>
  <c r="I333" i="43"/>
  <c r="H333" i="43"/>
  <c r="S332" i="43"/>
  <c r="R332" i="43"/>
  <c r="Q332" i="43"/>
  <c r="P332" i="43"/>
  <c r="O332" i="43"/>
  <c r="N332" i="43"/>
  <c r="M332" i="43"/>
  <c r="L332" i="43"/>
  <c r="K332" i="43"/>
  <c r="J332" i="43"/>
  <c r="I332" i="43"/>
  <c r="H332" i="43"/>
  <c r="S331" i="43"/>
  <c r="K331" i="43"/>
  <c r="G326" i="43"/>
  <c r="G325" i="43"/>
  <c r="G324" i="43"/>
  <c r="G323" i="43"/>
  <c r="G342" i="43" s="1"/>
  <c r="G322" i="43"/>
  <c r="G332" i="43" s="1"/>
  <c r="S321" i="43"/>
  <c r="R321" i="43"/>
  <c r="Q321" i="43"/>
  <c r="P321" i="43"/>
  <c r="O321" i="43"/>
  <c r="N321" i="43"/>
  <c r="M321" i="43"/>
  <c r="L321" i="43"/>
  <c r="K321" i="43"/>
  <c r="J321" i="43"/>
  <c r="I321" i="43"/>
  <c r="H321" i="43"/>
  <c r="S320" i="43"/>
  <c r="S327" i="43" s="1"/>
  <c r="R320" i="43"/>
  <c r="R327" i="43" s="1"/>
  <c r="K320" i="43"/>
  <c r="K327" i="43" s="1"/>
  <c r="J320" i="43"/>
  <c r="J327" i="43" s="1"/>
  <c r="S317" i="43"/>
  <c r="S352" i="43" s="1"/>
  <c r="R317" i="43"/>
  <c r="R352" i="43" s="1"/>
  <c r="Q317" i="43"/>
  <c r="P317" i="43"/>
  <c r="P352" i="43" s="1"/>
  <c r="O317" i="43"/>
  <c r="N317" i="43"/>
  <c r="N352" i="43" s="1"/>
  <c r="M317" i="43"/>
  <c r="L317" i="43"/>
  <c r="L352" i="43" s="1"/>
  <c r="K317" i="43"/>
  <c r="K352" i="43" s="1"/>
  <c r="J317" i="43"/>
  <c r="J352" i="43" s="1"/>
  <c r="I317" i="43"/>
  <c r="H317" i="43"/>
  <c r="H352" i="43" s="1"/>
  <c r="G316" i="43"/>
  <c r="G315" i="43"/>
  <c r="G314" i="43"/>
  <c r="G313" i="43"/>
  <c r="G312" i="43"/>
  <c r="G311" i="43"/>
  <c r="G310" i="43"/>
  <c r="G309" i="43"/>
  <c r="G308" i="43"/>
  <c r="G307" i="43"/>
  <c r="G306" i="43"/>
  <c r="G305" i="43"/>
  <c r="G304" i="43"/>
  <c r="G303" i="43"/>
  <c r="G302" i="43"/>
  <c r="G301" i="43"/>
  <c r="G300" i="43"/>
  <c r="G299" i="43"/>
  <c r="G298" i="43"/>
  <c r="G297" i="43"/>
  <c r="G296" i="43"/>
  <c r="G295" i="43"/>
  <c r="G294" i="43"/>
  <c r="G293" i="43"/>
  <c r="G292" i="43"/>
  <c r="G291" i="43"/>
  <c r="G290" i="43"/>
  <c r="G289" i="43"/>
  <c r="G288" i="43"/>
  <c r="G287" i="43"/>
  <c r="G286" i="43"/>
  <c r="G285" i="43"/>
  <c r="G284" i="43"/>
  <c r="G283" i="43"/>
  <c r="G282" i="43"/>
  <c r="G281" i="43"/>
  <c r="G280" i="43"/>
  <c r="G279" i="43"/>
  <c r="G278" i="43"/>
  <c r="G277" i="43"/>
  <c r="G276" i="43"/>
  <c r="G275" i="43"/>
  <c r="G274" i="43"/>
  <c r="G273" i="43"/>
  <c r="G272" i="43"/>
  <c r="G271" i="43"/>
  <c r="G270" i="43"/>
  <c r="G269" i="43"/>
  <c r="G268" i="43"/>
  <c r="G267" i="43"/>
  <c r="G266" i="43"/>
  <c r="G265" i="43"/>
  <c r="G317" i="43" s="1"/>
  <c r="G352" i="43" s="1"/>
  <c r="G264" i="43"/>
  <c r="S263" i="43"/>
  <c r="S341" i="43" s="1"/>
  <c r="R263" i="43"/>
  <c r="R341" i="43" s="1"/>
  <c r="Q263" i="43"/>
  <c r="Q341" i="43" s="1"/>
  <c r="P263" i="43"/>
  <c r="P341" i="43" s="1"/>
  <c r="O263" i="43"/>
  <c r="N263" i="43"/>
  <c r="M263" i="43"/>
  <c r="M341" i="43" s="1"/>
  <c r="L263" i="43"/>
  <c r="L341" i="43" s="1"/>
  <c r="K263" i="43"/>
  <c r="K341" i="43" s="1"/>
  <c r="J263" i="43"/>
  <c r="J341" i="43" s="1"/>
  <c r="I263" i="43"/>
  <c r="I341" i="43" s="1"/>
  <c r="H263" i="43"/>
  <c r="H341" i="43" s="1"/>
  <c r="G262" i="43"/>
  <c r="G261" i="43"/>
  <c r="G260" i="43"/>
  <c r="G259" i="43"/>
  <c r="G258" i="43"/>
  <c r="G257" i="43"/>
  <c r="G256" i="43"/>
  <c r="G255" i="43"/>
  <c r="G254" i="43"/>
  <c r="G253" i="43"/>
  <c r="G252" i="43"/>
  <c r="G251" i="43"/>
  <c r="G250" i="43"/>
  <c r="G249" i="43"/>
  <c r="G248" i="43"/>
  <c r="G247" i="43"/>
  <c r="G246" i="43"/>
  <c r="G245" i="43"/>
  <c r="G244" i="43"/>
  <c r="G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6" i="43"/>
  <c r="G225" i="43"/>
  <c r="G224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63" i="43" s="1"/>
  <c r="G341" i="43" s="1"/>
  <c r="G348" i="43" s="1"/>
  <c r="H340" i="43" s="1"/>
  <c r="H348" i="43" s="1"/>
  <c r="I340" i="43" s="1"/>
  <c r="I348" i="43" s="1"/>
  <c r="J340" i="43" s="1"/>
  <c r="J348" i="43" s="1"/>
  <c r="K340" i="43" s="1"/>
  <c r="K348" i="43" s="1"/>
  <c r="L340" i="43" s="1"/>
  <c r="L348" i="43" s="1"/>
  <c r="M340" i="43" s="1"/>
  <c r="M348" i="43" s="1"/>
  <c r="N340" i="43" s="1"/>
  <c r="N348" i="43" s="1"/>
  <c r="O340" i="43" s="1"/>
  <c r="O348" i="43" s="1"/>
  <c r="P340" i="43" s="1"/>
  <c r="P348" i="43" s="1"/>
  <c r="Q340" i="43" s="1"/>
  <c r="Q348" i="43" s="1"/>
  <c r="R340" i="43" s="1"/>
  <c r="R348" i="43" s="1"/>
  <c r="S340" i="43" s="1"/>
  <c r="S348" i="43" s="1"/>
  <c r="S209" i="43"/>
  <c r="R209" i="43"/>
  <c r="R331" i="43" s="1"/>
  <c r="Q209" i="43"/>
  <c r="Q331" i="43" s="1"/>
  <c r="P209" i="43"/>
  <c r="P331" i="43" s="1"/>
  <c r="O209" i="43"/>
  <c r="O331" i="43" s="1"/>
  <c r="N209" i="43"/>
  <c r="N331" i="43" s="1"/>
  <c r="M209" i="43"/>
  <c r="M331" i="43" s="1"/>
  <c r="L209" i="43"/>
  <c r="L331" i="43" s="1"/>
  <c r="K209" i="43"/>
  <c r="J209" i="43"/>
  <c r="J331" i="43" s="1"/>
  <c r="I209" i="43"/>
  <c r="I331" i="43" s="1"/>
  <c r="H209" i="43"/>
  <c r="H331" i="43" s="1"/>
  <c r="G208" i="43"/>
  <c r="G207" i="43"/>
  <c r="G206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209" i="43" s="1"/>
  <c r="G331" i="43" s="1"/>
  <c r="G338" i="43" s="1"/>
  <c r="H330" i="43" s="1"/>
  <c r="H338" i="43" s="1"/>
  <c r="I330" i="43" s="1"/>
  <c r="I338" i="43" s="1"/>
  <c r="J330" i="43" s="1"/>
  <c r="J338" i="43" s="1"/>
  <c r="K330" i="43" s="1"/>
  <c r="K338" i="43" s="1"/>
  <c r="L330" i="43" s="1"/>
  <c r="L338" i="43" s="1"/>
  <c r="M330" i="43" s="1"/>
  <c r="M338" i="43" s="1"/>
  <c r="N330" i="43" s="1"/>
  <c r="N338" i="43" s="1"/>
  <c r="O330" i="43" s="1"/>
  <c r="O338" i="43" s="1"/>
  <c r="P330" i="43" s="1"/>
  <c r="P338" i="43" s="1"/>
  <c r="Q330" i="43" s="1"/>
  <c r="Q338" i="43" s="1"/>
  <c r="R330" i="43" s="1"/>
  <c r="R338" i="43" s="1"/>
  <c r="S330" i="43" s="1"/>
  <c r="S338" i="43" s="1"/>
  <c r="G156" i="43"/>
  <c r="S155" i="43"/>
  <c r="R155" i="43"/>
  <c r="Q155" i="43"/>
  <c r="Q320" i="43" s="1"/>
  <c r="Q327" i="43" s="1"/>
  <c r="P155" i="43"/>
  <c r="P320" i="43" s="1"/>
  <c r="P327" i="43" s="1"/>
  <c r="O155" i="43"/>
  <c r="O320" i="43" s="1"/>
  <c r="O327" i="43" s="1"/>
  <c r="N155" i="43"/>
  <c r="N320" i="43" s="1"/>
  <c r="N327" i="43" s="1"/>
  <c r="M155" i="43"/>
  <c r="M320" i="43" s="1"/>
  <c r="M327" i="43" s="1"/>
  <c r="L155" i="43"/>
  <c r="L320" i="43" s="1"/>
  <c r="L327" i="43" s="1"/>
  <c r="K155" i="43"/>
  <c r="J155" i="43"/>
  <c r="I155" i="43"/>
  <c r="I320" i="43" s="1"/>
  <c r="I327" i="43" s="1"/>
  <c r="H155" i="43"/>
  <c r="H320" i="43" s="1"/>
  <c r="H327" i="43" s="1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55" i="43" s="1"/>
  <c r="G320" i="43" s="1"/>
  <c r="G97" i="43"/>
  <c r="G96" i="43"/>
  <c r="G95" i="43"/>
  <c r="G94" i="43"/>
  <c r="G93" i="43"/>
  <c r="G92" i="43"/>
  <c r="G91" i="43"/>
  <c r="G90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5" i="43"/>
  <c r="G84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G47" i="43"/>
  <c r="G46" i="43"/>
  <c r="G45" i="43"/>
  <c r="G44" i="43"/>
  <c r="G43" i="43"/>
  <c r="G42" i="43"/>
  <c r="G41" i="43"/>
  <c r="G89" i="43" s="1"/>
  <c r="G40" i="43"/>
  <c r="G53" i="43" s="1"/>
  <c r="G39" i="43"/>
  <c r="G38" i="43"/>
  <c r="G37" i="43"/>
  <c r="G36" i="43"/>
  <c r="G35" i="43"/>
  <c r="G34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29" i="43"/>
  <c r="G28" i="43"/>
  <c r="G27" i="43"/>
  <c r="G26" i="43"/>
  <c r="G25" i="43"/>
  <c r="G22" i="43"/>
  <c r="G21" i="43"/>
  <c r="G20" i="43"/>
  <c r="G33" i="43" s="1"/>
  <c r="G19" i="43"/>
  <c r="G18" i="43"/>
  <c r="G17" i="43"/>
  <c r="G16" i="43"/>
  <c r="G15" i="43"/>
  <c r="G14" i="43"/>
  <c r="G13" i="43"/>
  <c r="G12" i="43"/>
  <c r="G357" i="43" l="1"/>
  <c r="H351" i="43" s="1"/>
  <c r="H357" i="43" s="1"/>
  <c r="I351" i="43" s="1"/>
  <c r="I357" i="43" s="1"/>
  <c r="J351" i="43" s="1"/>
  <c r="J357" i="43" s="1"/>
  <c r="K351" i="43" s="1"/>
  <c r="K357" i="43" s="1"/>
  <c r="L351" i="43" s="1"/>
  <c r="L357" i="43" s="1"/>
  <c r="M351" i="43" s="1"/>
  <c r="M357" i="43" s="1"/>
  <c r="N351" i="43" s="1"/>
  <c r="N357" i="43" s="1"/>
  <c r="O351" i="43" s="1"/>
  <c r="O357" i="43" s="1"/>
  <c r="P351" i="43" s="1"/>
  <c r="P357" i="43" s="1"/>
  <c r="Q351" i="43" s="1"/>
  <c r="Q357" i="43" s="1"/>
  <c r="R351" i="43" s="1"/>
  <c r="R357" i="43" s="1"/>
  <c r="S351" i="43" s="1"/>
  <c r="S357" i="43" s="1"/>
  <c r="G327" i="43"/>
  <c r="G321" i="43"/>
  <c r="G397" i="42" l="1"/>
  <c r="G396" i="42"/>
  <c r="G395" i="42"/>
  <c r="G394" i="42"/>
  <c r="G393" i="42"/>
  <c r="G392" i="42"/>
  <c r="G391" i="42"/>
  <c r="G390" i="42"/>
  <c r="G389" i="42"/>
  <c r="G388" i="42"/>
  <c r="G387" i="42"/>
  <c r="G386" i="42"/>
  <c r="G385" i="42"/>
  <c r="G384" i="42"/>
  <c r="G383" i="42"/>
  <c r="G381" i="42"/>
  <c r="G380" i="42"/>
  <c r="G379" i="42"/>
  <c r="G378" i="42"/>
  <c r="G377" i="42"/>
  <c r="G376" i="42"/>
  <c r="G375" i="42"/>
  <c r="G374" i="42"/>
  <c r="G373" i="42"/>
  <c r="G372" i="42"/>
  <c r="G371" i="42"/>
  <c r="G370" i="42"/>
  <c r="G369" i="42"/>
  <c r="G368" i="42"/>
  <c r="G367" i="42"/>
  <c r="G366" i="42"/>
  <c r="G365" i="42"/>
  <c r="G364" i="42"/>
  <c r="G363" i="42"/>
  <c r="G362" i="42"/>
  <c r="G361" i="42"/>
  <c r="G360" i="42"/>
  <c r="G359" i="42"/>
  <c r="G356" i="42"/>
  <c r="G355" i="42"/>
  <c r="G354" i="42"/>
  <c r="G353" i="42" s="1"/>
  <c r="S353" i="42"/>
  <c r="R353" i="42"/>
  <c r="Q353" i="42"/>
  <c r="P353" i="42"/>
  <c r="O353" i="42"/>
  <c r="N353" i="42"/>
  <c r="M353" i="42"/>
  <c r="L353" i="42"/>
  <c r="K353" i="42"/>
  <c r="J353" i="42"/>
  <c r="I353" i="42"/>
  <c r="H353" i="42"/>
  <c r="O352" i="42"/>
  <c r="G347" i="42"/>
  <c r="G346" i="42"/>
  <c r="G345" i="42"/>
  <c r="G344" i="42" s="1"/>
  <c r="S344" i="42"/>
  <c r="R344" i="42"/>
  <c r="Q344" i="42"/>
  <c r="P344" i="42"/>
  <c r="O344" i="42"/>
  <c r="N344" i="42"/>
  <c r="M344" i="42"/>
  <c r="L344" i="42"/>
  <c r="K344" i="42"/>
  <c r="J344" i="42"/>
  <c r="I344" i="42"/>
  <c r="H344" i="42"/>
  <c r="S343" i="42"/>
  <c r="R343" i="42"/>
  <c r="Q343" i="42"/>
  <c r="P343" i="42"/>
  <c r="O343" i="42"/>
  <c r="N343" i="42"/>
  <c r="M343" i="42"/>
  <c r="L343" i="42"/>
  <c r="K343" i="42"/>
  <c r="J343" i="42"/>
  <c r="I343" i="42"/>
  <c r="H343" i="42"/>
  <c r="S342" i="42"/>
  <c r="R342" i="42"/>
  <c r="Q342" i="42"/>
  <c r="P342" i="42"/>
  <c r="O342" i="42"/>
  <c r="N342" i="42"/>
  <c r="M342" i="42"/>
  <c r="L342" i="42"/>
  <c r="K342" i="42"/>
  <c r="J342" i="42"/>
  <c r="I342" i="42"/>
  <c r="H342" i="42"/>
  <c r="O341" i="42"/>
  <c r="G337" i="42"/>
  <c r="G336" i="42"/>
  <c r="G335" i="42"/>
  <c r="G343" i="42" s="1"/>
  <c r="G334" i="42"/>
  <c r="S333" i="42"/>
  <c r="R333" i="42"/>
  <c r="Q333" i="42"/>
  <c r="P333" i="42"/>
  <c r="O333" i="42"/>
  <c r="N333" i="42"/>
  <c r="M333" i="42"/>
  <c r="L333" i="42"/>
  <c r="K333" i="42"/>
  <c r="J333" i="42"/>
  <c r="I333" i="42"/>
  <c r="H333" i="42"/>
  <c r="G333" i="42"/>
  <c r="S332" i="42"/>
  <c r="R332" i="42"/>
  <c r="Q332" i="42"/>
  <c r="P332" i="42"/>
  <c r="O332" i="42"/>
  <c r="N332" i="42"/>
  <c r="M332" i="42"/>
  <c r="L332" i="42"/>
  <c r="K332" i="42"/>
  <c r="J332" i="42"/>
  <c r="I332" i="42"/>
  <c r="H332" i="42"/>
  <c r="S331" i="42"/>
  <c r="K331" i="42"/>
  <c r="G326" i="42"/>
  <c r="G325" i="42"/>
  <c r="G324" i="42"/>
  <c r="G323" i="42"/>
  <c r="G342" i="42" s="1"/>
  <c r="G322" i="42"/>
  <c r="G332" i="42" s="1"/>
  <c r="S321" i="42"/>
  <c r="R321" i="42"/>
  <c r="Q321" i="42"/>
  <c r="P321" i="42"/>
  <c r="O321" i="42"/>
  <c r="N321" i="42"/>
  <c r="M321" i="42"/>
  <c r="L321" i="42"/>
  <c r="K321" i="42"/>
  <c r="J321" i="42"/>
  <c r="I321" i="42"/>
  <c r="H321" i="42"/>
  <c r="S320" i="42"/>
  <c r="S327" i="42" s="1"/>
  <c r="K320" i="42"/>
  <c r="K327" i="42" s="1"/>
  <c r="S317" i="42"/>
  <c r="S352" i="42" s="1"/>
  <c r="R317" i="42"/>
  <c r="R352" i="42" s="1"/>
  <c r="Q317" i="42"/>
  <c r="Q352" i="42" s="1"/>
  <c r="P317" i="42"/>
  <c r="P352" i="42" s="1"/>
  <c r="O317" i="42"/>
  <c r="N317" i="42"/>
  <c r="N352" i="42" s="1"/>
  <c r="M317" i="42"/>
  <c r="M352" i="42" s="1"/>
  <c r="L317" i="42"/>
  <c r="L352" i="42" s="1"/>
  <c r="K317" i="42"/>
  <c r="K352" i="42" s="1"/>
  <c r="J317" i="42"/>
  <c r="J352" i="42" s="1"/>
  <c r="I317" i="42"/>
  <c r="I352" i="42" s="1"/>
  <c r="H317" i="42"/>
  <c r="H352" i="42" s="1"/>
  <c r="G316" i="42"/>
  <c r="G315" i="42"/>
  <c r="G314" i="42"/>
  <c r="G313" i="42"/>
  <c r="G312" i="42"/>
  <c r="G311" i="42"/>
  <c r="G310" i="42"/>
  <c r="G309" i="42"/>
  <c r="G308" i="42"/>
  <c r="G307" i="42"/>
  <c r="G306" i="42"/>
  <c r="G305" i="42"/>
  <c r="G304" i="42"/>
  <c r="G303" i="42"/>
  <c r="G302" i="42"/>
  <c r="G301" i="42"/>
  <c r="G300" i="42"/>
  <c r="G299" i="42"/>
  <c r="G298" i="42"/>
  <c r="G297" i="42"/>
  <c r="G296" i="42"/>
  <c r="G295" i="42"/>
  <c r="G294" i="42"/>
  <c r="G293" i="42"/>
  <c r="G292" i="42"/>
  <c r="G291" i="42"/>
  <c r="G290" i="42"/>
  <c r="G289" i="42"/>
  <c r="G288" i="42"/>
  <c r="G287" i="42"/>
  <c r="G286" i="42"/>
  <c r="G285" i="42"/>
  <c r="G284" i="42"/>
  <c r="G283" i="42"/>
  <c r="G282" i="42"/>
  <c r="G281" i="42"/>
  <c r="G280" i="42"/>
  <c r="G279" i="42"/>
  <c r="G278" i="42"/>
  <c r="G277" i="42"/>
  <c r="G276" i="42"/>
  <c r="G275" i="42"/>
  <c r="G274" i="42"/>
  <c r="G273" i="42"/>
  <c r="G272" i="42"/>
  <c r="G271" i="42"/>
  <c r="G270" i="42"/>
  <c r="G269" i="42"/>
  <c r="G268" i="42"/>
  <c r="G267" i="42"/>
  <c r="G266" i="42"/>
  <c r="G265" i="42"/>
  <c r="G264" i="42"/>
  <c r="G317" i="42" s="1"/>
  <c r="G352" i="42" s="1"/>
  <c r="G357" i="42" s="1"/>
  <c r="H351" i="42" s="1"/>
  <c r="H357" i="42" s="1"/>
  <c r="I351" i="42" s="1"/>
  <c r="I357" i="42" s="1"/>
  <c r="J351" i="42" s="1"/>
  <c r="J357" i="42" s="1"/>
  <c r="K351" i="42" s="1"/>
  <c r="K357" i="42" s="1"/>
  <c r="L351" i="42" s="1"/>
  <c r="L357" i="42" s="1"/>
  <c r="M351" i="42" s="1"/>
  <c r="M357" i="42" s="1"/>
  <c r="N351" i="42" s="1"/>
  <c r="N357" i="42" s="1"/>
  <c r="O351" i="42" s="1"/>
  <c r="O357" i="42" s="1"/>
  <c r="P351" i="42" s="1"/>
  <c r="P357" i="42" s="1"/>
  <c r="Q351" i="42" s="1"/>
  <c r="Q357" i="42" s="1"/>
  <c r="R351" i="42" s="1"/>
  <c r="R357" i="42" s="1"/>
  <c r="S351" i="42" s="1"/>
  <c r="S357" i="42" s="1"/>
  <c r="S263" i="42"/>
  <c r="S341" i="42" s="1"/>
  <c r="R263" i="42"/>
  <c r="R341" i="42" s="1"/>
  <c r="Q263" i="42"/>
  <c r="Q341" i="42" s="1"/>
  <c r="P263" i="42"/>
  <c r="P341" i="42" s="1"/>
  <c r="O263" i="42"/>
  <c r="N263" i="42"/>
  <c r="N341" i="42" s="1"/>
  <c r="M263" i="42"/>
  <c r="M341" i="42" s="1"/>
  <c r="L263" i="42"/>
  <c r="L341" i="42" s="1"/>
  <c r="K263" i="42"/>
  <c r="K341" i="42" s="1"/>
  <c r="J263" i="42"/>
  <c r="J341" i="42" s="1"/>
  <c r="I263" i="42"/>
  <c r="I341" i="42" s="1"/>
  <c r="H263" i="42"/>
  <c r="H341" i="42" s="1"/>
  <c r="G262" i="42"/>
  <c r="G261" i="42"/>
  <c r="G260" i="42"/>
  <c r="G259" i="42"/>
  <c r="G258" i="42"/>
  <c r="G257" i="42"/>
  <c r="G256" i="42"/>
  <c r="G255" i="42"/>
  <c r="G254" i="42"/>
  <c r="G253" i="42"/>
  <c r="G252" i="42"/>
  <c r="G251" i="42"/>
  <c r="G250" i="42"/>
  <c r="G249" i="42"/>
  <c r="G248" i="42"/>
  <c r="G247" i="42"/>
  <c r="G246" i="42"/>
  <c r="G245" i="42"/>
  <c r="G244" i="42"/>
  <c r="G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4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63" i="42" s="1"/>
  <c r="G341" i="42" s="1"/>
  <c r="G348" i="42" s="1"/>
  <c r="H340" i="42" s="1"/>
  <c r="H348" i="42" s="1"/>
  <c r="I340" i="42" s="1"/>
  <c r="I348" i="42" s="1"/>
  <c r="J340" i="42" s="1"/>
  <c r="J348" i="42" s="1"/>
  <c r="K340" i="42" s="1"/>
  <c r="K348" i="42" s="1"/>
  <c r="L340" i="42" s="1"/>
  <c r="L348" i="42" s="1"/>
  <c r="M340" i="42" s="1"/>
  <c r="M348" i="42" s="1"/>
  <c r="N340" i="42" s="1"/>
  <c r="N348" i="42" s="1"/>
  <c r="O340" i="42" s="1"/>
  <c r="O348" i="42" s="1"/>
  <c r="P340" i="42" s="1"/>
  <c r="P348" i="42" s="1"/>
  <c r="Q340" i="42" s="1"/>
  <c r="Q348" i="42" s="1"/>
  <c r="R340" i="42" s="1"/>
  <c r="R348" i="42" s="1"/>
  <c r="S340" i="42" s="1"/>
  <c r="S348" i="42" s="1"/>
  <c r="S209" i="42"/>
  <c r="R209" i="42"/>
  <c r="R331" i="42" s="1"/>
  <c r="Q209" i="42"/>
  <c r="Q331" i="42" s="1"/>
  <c r="P209" i="42"/>
  <c r="P331" i="42" s="1"/>
  <c r="O209" i="42"/>
  <c r="O331" i="42" s="1"/>
  <c r="N209" i="42"/>
  <c r="N331" i="42" s="1"/>
  <c r="M209" i="42"/>
  <c r="M331" i="42" s="1"/>
  <c r="L209" i="42"/>
  <c r="L331" i="42" s="1"/>
  <c r="K209" i="42"/>
  <c r="J209" i="42"/>
  <c r="J331" i="42" s="1"/>
  <c r="I209" i="42"/>
  <c r="I331" i="42" s="1"/>
  <c r="H209" i="42"/>
  <c r="H331" i="42" s="1"/>
  <c r="G208" i="42"/>
  <c r="G207" i="42"/>
  <c r="G206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9" i="42"/>
  <c r="G158" i="42"/>
  <c r="G157" i="42"/>
  <c r="G156" i="42"/>
  <c r="G209" i="42" s="1"/>
  <c r="G331" i="42" s="1"/>
  <c r="S155" i="42"/>
  <c r="R155" i="42"/>
  <c r="R320" i="42" s="1"/>
  <c r="R327" i="42" s="1"/>
  <c r="Q155" i="42"/>
  <c r="Q320" i="42" s="1"/>
  <c r="Q327" i="42" s="1"/>
  <c r="P155" i="42"/>
  <c r="P320" i="42" s="1"/>
  <c r="P327" i="42" s="1"/>
  <c r="O155" i="42"/>
  <c r="O320" i="42" s="1"/>
  <c r="O327" i="42" s="1"/>
  <c r="N155" i="42"/>
  <c r="N320" i="42" s="1"/>
  <c r="N327" i="42" s="1"/>
  <c r="M155" i="42"/>
  <c r="M320" i="42" s="1"/>
  <c r="M327" i="42" s="1"/>
  <c r="L155" i="42"/>
  <c r="L320" i="42" s="1"/>
  <c r="L327" i="42" s="1"/>
  <c r="K155" i="42"/>
  <c r="J155" i="42"/>
  <c r="J320" i="42" s="1"/>
  <c r="J327" i="42" s="1"/>
  <c r="I155" i="42"/>
  <c r="I320" i="42" s="1"/>
  <c r="I327" i="42" s="1"/>
  <c r="H155" i="42"/>
  <c r="H320" i="42" s="1"/>
  <c r="H327" i="42" s="1"/>
  <c r="G154" i="42"/>
  <c r="G153" i="42"/>
  <c r="G152" i="42"/>
  <c r="G151" i="42"/>
  <c r="G150" i="42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G102" i="42"/>
  <c r="G155" i="42" s="1"/>
  <c r="G320" i="42" s="1"/>
  <c r="G97" i="42"/>
  <c r="G96" i="42"/>
  <c r="G95" i="42"/>
  <c r="G94" i="42"/>
  <c r="G93" i="42"/>
  <c r="G92" i="42"/>
  <c r="G91" i="42"/>
  <c r="G90" i="42"/>
  <c r="S89" i="42"/>
  <c r="R89" i="42"/>
  <c r="Q89" i="42"/>
  <c r="P89" i="42"/>
  <c r="O89" i="42"/>
  <c r="N89" i="42"/>
  <c r="M89" i="42"/>
  <c r="L89" i="42"/>
  <c r="K89" i="42"/>
  <c r="J89" i="42"/>
  <c r="I89" i="42"/>
  <c r="H89" i="42"/>
  <c r="G85" i="42"/>
  <c r="G84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S52" i="42"/>
  <c r="R52" i="42"/>
  <c r="Q52" i="42"/>
  <c r="P52" i="42"/>
  <c r="O52" i="42"/>
  <c r="N52" i="42"/>
  <c r="M52" i="42"/>
  <c r="L52" i="42"/>
  <c r="K52" i="42"/>
  <c r="J52" i="42"/>
  <c r="I52" i="42"/>
  <c r="H52" i="42"/>
  <c r="G47" i="42"/>
  <c r="G46" i="42"/>
  <c r="G45" i="42"/>
  <c r="G44" i="42"/>
  <c r="G43" i="42"/>
  <c r="G42" i="42"/>
  <c r="G41" i="42"/>
  <c r="G40" i="42"/>
  <c r="G53" i="42" s="1"/>
  <c r="G39" i="42"/>
  <c r="G38" i="42"/>
  <c r="G37" i="42"/>
  <c r="G36" i="42"/>
  <c r="G35" i="42"/>
  <c r="G34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29" i="42"/>
  <c r="G28" i="42"/>
  <c r="G27" i="42"/>
  <c r="G26" i="42"/>
  <c r="G25" i="42"/>
  <c r="G22" i="42"/>
  <c r="G89" i="42" s="1"/>
  <c r="G21" i="42"/>
  <c r="G52" i="42" s="1"/>
  <c r="G20" i="42"/>
  <c r="G33" i="42" s="1"/>
  <c r="G19" i="42"/>
  <c r="G18" i="42"/>
  <c r="G17" i="42"/>
  <c r="G16" i="42"/>
  <c r="G15" i="42"/>
  <c r="G14" i="42"/>
  <c r="G13" i="42"/>
  <c r="G12" i="42"/>
  <c r="G327" i="42" l="1"/>
  <c r="G338" i="42"/>
  <c r="H330" i="42" s="1"/>
  <c r="H338" i="42" s="1"/>
  <c r="I330" i="42" s="1"/>
  <c r="I338" i="42" s="1"/>
  <c r="J330" i="42" s="1"/>
  <c r="J338" i="42" s="1"/>
  <c r="K330" i="42" s="1"/>
  <c r="K338" i="42" s="1"/>
  <c r="L330" i="42" s="1"/>
  <c r="L338" i="42" s="1"/>
  <c r="M330" i="42" s="1"/>
  <c r="M338" i="42" s="1"/>
  <c r="N330" i="42" s="1"/>
  <c r="N338" i="42" s="1"/>
  <c r="O330" i="42" s="1"/>
  <c r="O338" i="42" s="1"/>
  <c r="P330" i="42" s="1"/>
  <c r="P338" i="42" s="1"/>
  <c r="Q330" i="42" s="1"/>
  <c r="Q338" i="42" s="1"/>
  <c r="R330" i="42" s="1"/>
  <c r="R338" i="42" s="1"/>
  <c r="S330" i="42" s="1"/>
  <c r="S338" i="42" s="1"/>
  <c r="G321" i="42"/>
  <c r="G396" i="41" l="1"/>
  <c r="G393" i="41"/>
  <c r="G392" i="41"/>
  <c r="G391" i="41"/>
  <c r="G390" i="41"/>
  <c r="G389" i="41"/>
  <c r="G388" i="41"/>
  <c r="G387" i="41"/>
  <c r="G386" i="41"/>
  <c r="G385" i="41"/>
  <c r="G384" i="41"/>
  <c r="G383" i="41"/>
  <c r="G381" i="41"/>
  <c r="G380" i="41"/>
  <c r="G379" i="41"/>
  <c r="G378" i="41"/>
  <c r="G377" i="41"/>
  <c r="G376" i="41"/>
  <c r="G375" i="41"/>
  <c r="G374" i="41"/>
  <c r="G373" i="41"/>
  <c r="G372" i="41"/>
  <c r="G371" i="41"/>
  <c r="G370" i="41"/>
  <c r="G369" i="41"/>
  <c r="G368" i="41"/>
  <c r="G367" i="41"/>
  <c r="G366" i="41"/>
  <c r="G365" i="41"/>
  <c r="G364" i="41"/>
  <c r="G363" i="41"/>
  <c r="G362" i="41"/>
  <c r="G360" i="41"/>
  <c r="G359" i="41"/>
  <c r="G356" i="41"/>
  <c r="G353" i="41" s="1"/>
  <c r="G355" i="41"/>
  <c r="G354" i="41"/>
  <c r="S353" i="41"/>
  <c r="R353" i="41"/>
  <c r="Q353" i="41"/>
  <c r="P353" i="41"/>
  <c r="O353" i="41"/>
  <c r="N353" i="41"/>
  <c r="M353" i="41"/>
  <c r="L353" i="41"/>
  <c r="K353" i="41"/>
  <c r="J353" i="41"/>
  <c r="I353" i="41"/>
  <c r="H353" i="41"/>
  <c r="S352" i="41"/>
  <c r="L352" i="41"/>
  <c r="K352" i="41"/>
  <c r="G347" i="41"/>
  <c r="G346" i="41"/>
  <c r="G345" i="41"/>
  <c r="G344" i="41" s="1"/>
  <c r="S344" i="41"/>
  <c r="R344" i="41"/>
  <c r="Q344" i="41"/>
  <c r="P344" i="41"/>
  <c r="O344" i="41"/>
  <c r="N344" i="41"/>
  <c r="M344" i="41"/>
  <c r="L344" i="41"/>
  <c r="K344" i="41"/>
  <c r="J344" i="41"/>
  <c r="I344" i="41"/>
  <c r="H344" i="41"/>
  <c r="S343" i="41"/>
  <c r="S342" i="41"/>
  <c r="R342" i="41"/>
  <c r="Q342" i="41"/>
  <c r="P342" i="41"/>
  <c r="O342" i="41"/>
  <c r="N342" i="41"/>
  <c r="M342" i="41"/>
  <c r="L342" i="41"/>
  <c r="K342" i="41"/>
  <c r="J342" i="41"/>
  <c r="I342" i="41"/>
  <c r="H342" i="41"/>
  <c r="R341" i="41"/>
  <c r="J341" i="41"/>
  <c r="S333" i="41"/>
  <c r="S332" i="41"/>
  <c r="R332" i="41"/>
  <c r="Q332" i="41"/>
  <c r="P332" i="41"/>
  <c r="O332" i="41"/>
  <c r="N332" i="41"/>
  <c r="M332" i="41"/>
  <c r="L332" i="41"/>
  <c r="K332" i="41"/>
  <c r="J332" i="41"/>
  <c r="I332" i="41"/>
  <c r="H332" i="41"/>
  <c r="G332" i="41"/>
  <c r="L331" i="41"/>
  <c r="M327" i="41"/>
  <c r="G326" i="41"/>
  <c r="G325" i="41"/>
  <c r="G324" i="41"/>
  <c r="G323" i="41"/>
  <c r="G342" i="41" s="1"/>
  <c r="G322" i="41"/>
  <c r="S321" i="41"/>
  <c r="R321" i="41"/>
  <c r="Q321" i="41"/>
  <c r="P321" i="41"/>
  <c r="O321" i="41"/>
  <c r="N321" i="41"/>
  <c r="M321" i="41"/>
  <c r="L321" i="41"/>
  <c r="K321" i="41"/>
  <c r="J321" i="41"/>
  <c r="I321" i="41"/>
  <c r="H321" i="41"/>
  <c r="G321" i="41"/>
  <c r="M320" i="41"/>
  <c r="L320" i="41"/>
  <c r="L327" i="41" s="1"/>
  <c r="S317" i="41"/>
  <c r="R317" i="41"/>
  <c r="R352" i="41" s="1"/>
  <c r="Q317" i="41"/>
  <c r="Q352" i="41" s="1"/>
  <c r="P317" i="41"/>
  <c r="P352" i="41" s="1"/>
  <c r="O317" i="41"/>
  <c r="O352" i="41" s="1"/>
  <c r="N317" i="41"/>
  <c r="N352" i="41" s="1"/>
  <c r="M317" i="41"/>
  <c r="M352" i="41" s="1"/>
  <c r="L317" i="41"/>
  <c r="K317" i="41"/>
  <c r="J317" i="41"/>
  <c r="J352" i="41" s="1"/>
  <c r="I317" i="41"/>
  <c r="I352" i="41" s="1"/>
  <c r="H317" i="41"/>
  <c r="H352" i="41" s="1"/>
  <c r="G316" i="41"/>
  <c r="G315" i="41"/>
  <c r="G314" i="41"/>
  <c r="G313" i="41"/>
  <c r="G312" i="41"/>
  <c r="G311" i="41"/>
  <c r="G310" i="41"/>
  <c r="G309" i="41"/>
  <c r="G308" i="41"/>
  <c r="G307" i="41"/>
  <c r="G306" i="41"/>
  <c r="G305" i="41"/>
  <c r="G304" i="41"/>
  <c r="G303" i="41"/>
  <c r="G302" i="41"/>
  <c r="G301" i="41"/>
  <c r="G300" i="41"/>
  <c r="G299" i="41"/>
  <c r="G298" i="41"/>
  <c r="G297" i="41"/>
  <c r="G296" i="41"/>
  <c r="G295" i="41"/>
  <c r="G294" i="41"/>
  <c r="G293" i="41"/>
  <c r="G292" i="41"/>
  <c r="G291" i="41"/>
  <c r="G290" i="41"/>
  <c r="G289" i="41"/>
  <c r="G288" i="41"/>
  <c r="G287" i="41"/>
  <c r="G286" i="41"/>
  <c r="G285" i="41"/>
  <c r="G284" i="41"/>
  <c r="G283" i="41"/>
  <c r="G282" i="41"/>
  <c r="G281" i="41"/>
  <c r="G280" i="41"/>
  <c r="G279" i="41"/>
  <c r="G278" i="41"/>
  <c r="G277" i="41"/>
  <c r="G276" i="41"/>
  <c r="G275" i="41"/>
  <c r="G274" i="41"/>
  <c r="G273" i="41"/>
  <c r="G272" i="41"/>
  <c r="G271" i="41"/>
  <c r="G270" i="41"/>
  <c r="G269" i="41"/>
  <c r="G268" i="41"/>
  <c r="G267" i="41"/>
  <c r="G266" i="41"/>
  <c r="G265" i="41"/>
  <c r="G264" i="41"/>
  <c r="G317" i="41" s="1"/>
  <c r="G352" i="41" s="1"/>
  <c r="G357" i="41" s="1"/>
  <c r="H351" i="41" s="1"/>
  <c r="H357" i="41" s="1"/>
  <c r="I351" i="41" s="1"/>
  <c r="S263" i="41"/>
  <c r="S341" i="41" s="1"/>
  <c r="R263" i="41"/>
  <c r="Q263" i="41"/>
  <c r="Q341" i="41" s="1"/>
  <c r="P263" i="41"/>
  <c r="P341" i="41" s="1"/>
  <c r="O263" i="41"/>
  <c r="O341" i="41" s="1"/>
  <c r="N263" i="41"/>
  <c r="N341" i="41" s="1"/>
  <c r="M263" i="41"/>
  <c r="M341" i="41" s="1"/>
  <c r="L263" i="41"/>
  <c r="L341" i="41" s="1"/>
  <c r="K263" i="41"/>
  <c r="K341" i="41" s="1"/>
  <c r="J263" i="41"/>
  <c r="I263" i="41"/>
  <c r="I341" i="41" s="1"/>
  <c r="H263" i="41"/>
  <c r="H341" i="41" s="1"/>
  <c r="G262" i="41"/>
  <c r="G261" i="41"/>
  <c r="G260" i="41"/>
  <c r="G259" i="41"/>
  <c r="G258" i="41"/>
  <c r="G257" i="41"/>
  <c r="G256" i="41"/>
  <c r="G255" i="41"/>
  <c r="G254" i="41"/>
  <c r="G253" i="41"/>
  <c r="G252" i="41"/>
  <c r="G251" i="41"/>
  <c r="G250" i="41"/>
  <c r="G249" i="41"/>
  <c r="G248" i="41"/>
  <c r="G247" i="41"/>
  <c r="G246" i="41"/>
  <c r="G245" i="41"/>
  <c r="G244" i="41"/>
  <c r="G243" i="41"/>
  <c r="G242" i="41"/>
  <c r="G241" i="41"/>
  <c r="G240" i="41"/>
  <c r="G239" i="41"/>
  <c r="G238" i="41"/>
  <c r="G237" i="41"/>
  <c r="G236" i="41"/>
  <c r="G235" i="41"/>
  <c r="G234" i="41"/>
  <c r="G233" i="41"/>
  <c r="G232" i="41"/>
  <c r="G231" i="41"/>
  <c r="G230" i="41"/>
  <c r="G229" i="41"/>
  <c r="G228" i="41"/>
  <c r="G227" i="41"/>
  <c r="G226" i="41"/>
  <c r="G225" i="41"/>
  <c r="G224" i="41"/>
  <c r="G223" i="41"/>
  <c r="G222" i="41"/>
  <c r="G221" i="41"/>
  <c r="G220" i="41"/>
  <c r="G219" i="41"/>
  <c r="G218" i="41"/>
  <c r="G217" i="41"/>
  <c r="G216" i="41"/>
  <c r="G215" i="41"/>
  <c r="G214" i="41"/>
  <c r="G213" i="41"/>
  <c r="G212" i="41"/>
  <c r="G211" i="41"/>
  <c r="G210" i="41"/>
  <c r="G263" i="41" s="1"/>
  <c r="G341" i="41" s="1"/>
  <c r="S209" i="41"/>
  <c r="S331" i="41" s="1"/>
  <c r="R209" i="41"/>
  <c r="R331" i="41" s="1"/>
  <c r="Q209" i="41"/>
  <c r="Q331" i="41" s="1"/>
  <c r="P209" i="41"/>
  <c r="P331" i="41" s="1"/>
  <c r="O209" i="41"/>
  <c r="O331" i="41" s="1"/>
  <c r="N209" i="41"/>
  <c r="N331" i="41" s="1"/>
  <c r="M209" i="41"/>
  <c r="M331" i="41" s="1"/>
  <c r="L209" i="41"/>
  <c r="K209" i="41"/>
  <c r="K331" i="41" s="1"/>
  <c r="J209" i="41"/>
  <c r="J331" i="41" s="1"/>
  <c r="I209" i="41"/>
  <c r="I331" i="41" s="1"/>
  <c r="H209" i="41"/>
  <c r="H331" i="41" s="1"/>
  <c r="G208" i="41"/>
  <c r="G207" i="41"/>
  <c r="G206" i="41"/>
  <c r="G205" i="41"/>
  <c r="G204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70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209" i="41" s="1"/>
  <c r="G331" i="41" s="1"/>
  <c r="S155" i="41"/>
  <c r="S320" i="41" s="1"/>
  <c r="S327" i="41" s="1"/>
  <c r="R155" i="41"/>
  <c r="R320" i="41" s="1"/>
  <c r="R327" i="41" s="1"/>
  <c r="Q155" i="41"/>
  <c r="Q320" i="41" s="1"/>
  <c r="Q327" i="41" s="1"/>
  <c r="P155" i="41"/>
  <c r="P320" i="41" s="1"/>
  <c r="P327" i="41" s="1"/>
  <c r="O155" i="41"/>
  <c r="O320" i="41" s="1"/>
  <c r="O327" i="41" s="1"/>
  <c r="N155" i="41"/>
  <c r="N320" i="41" s="1"/>
  <c r="N327" i="41" s="1"/>
  <c r="M155" i="41"/>
  <c r="L155" i="41"/>
  <c r="K155" i="41"/>
  <c r="K320" i="41" s="1"/>
  <c r="K327" i="41" s="1"/>
  <c r="J155" i="41"/>
  <c r="J320" i="41" s="1"/>
  <c r="J327" i="41" s="1"/>
  <c r="I155" i="41"/>
  <c r="I320" i="41" s="1"/>
  <c r="I327" i="41" s="1"/>
  <c r="H155" i="41"/>
  <c r="H320" i="41" s="1"/>
  <c r="H327" i="41" s="1"/>
  <c r="G154" i="41"/>
  <c r="G153" i="41"/>
  <c r="G152" i="41"/>
  <c r="G151" i="41"/>
  <c r="G150" i="41"/>
  <c r="G149" i="41"/>
  <c r="G148" i="41"/>
  <c r="G147" i="41"/>
  <c r="G146" i="41"/>
  <c r="G145" i="41"/>
  <c r="G144" i="41"/>
  <c r="G143" i="41"/>
  <c r="G142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7" i="41"/>
  <c r="G106" i="41"/>
  <c r="G155" i="41" s="1"/>
  <c r="G320" i="41" s="1"/>
  <c r="G327" i="41" s="1"/>
  <c r="G105" i="41"/>
  <c r="G104" i="41"/>
  <c r="G103" i="41"/>
  <c r="G102" i="41"/>
  <c r="G97" i="41"/>
  <c r="G96" i="41"/>
  <c r="G95" i="41"/>
  <c r="G94" i="41"/>
  <c r="G93" i="41"/>
  <c r="G92" i="41"/>
  <c r="G91" i="41"/>
  <c r="G90" i="41"/>
  <c r="S89" i="41"/>
  <c r="R89" i="41"/>
  <c r="Q89" i="41"/>
  <c r="P89" i="41"/>
  <c r="O89" i="41"/>
  <c r="N89" i="41"/>
  <c r="M89" i="41"/>
  <c r="L89" i="41"/>
  <c r="K89" i="41"/>
  <c r="J89" i="41"/>
  <c r="I89" i="41"/>
  <c r="H89" i="41"/>
  <c r="G85" i="41"/>
  <c r="G84" i="41"/>
  <c r="G81" i="41"/>
  <c r="G80" i="41"/>
  <c r="G79" i="41"/>
  <c r="G78" i="41"/>
  <c r="G77" i="41"/>
  <c r="G76" i="41"/>
  <c r="G75" i="41"/>
  <c r="G74" i="41"/>
  <c r="G73" i="41"/>
  <c r="G72" i="41"/>
  <c r="G71" i="41"/>
  <c r="G70" i="41"/>
  <c r="G69" i="41"/>
  <c r="G68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S52" i="41"/>
  <c r="R52" i="41"/>
  <c r="Q52" i="41"/>
  <c r="P52" i="41"/>
  <c r="O52" i="41"/>
  <c r="N52" i="41"/>
  <c r="M52" i="41"/>
  <c r="L52" i="41"/>
  <c r="K52" i="41"/>
  <c r="J52" i="41"/>
  <c r="I52" i="41"/>
  <c r="H52" i="41"/>
  <c r="G47" i="41"/>
  <c r="G46" i="41"/>
  <c r="G45" i="41"/>
  <c r="G44" i="41"/>
  <c r="G43" i="41"/>
  <c r="G42" i="41"/>
  <c r="G41" i="41"/>
  <c r="G40" i="41"/>
  <c r="G53" i="41" s="1"/>
  <c r="G39" i="41"/>
  <c r="G38" i="41"/>
  <c r="G37" i="41"/>
  <c r="G36" i="41"/>
  <c r="G35" i="41"/>
  <c r="G34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29" i="41"/>
  <c r="G28" i="41"/>
  <c r="G27" i="41"/>
  <c r="G26" i="41"/>
  <c r="G25" i="41"/>
  <c r="G22" i="41"/>
  <c r="G89" i="41" s="1"/>
  <c r="G21" i="41"/>
  <c r="G52" i="41" s="1"/>
  <c r="G20" i="41"/>
  <c r="G33" i="41" s="1"/>
  <c r="G19" i="41"/>
  <c r="G18" i="41"/>
  <c r="G17" i="41"/>
  <c r="G16" i="41"/>
  <c r="G15" i="41"/>
  <c r="G14" i="41"/>
  <c r="G13" i="41"/>
  <c r="G12" i="41"/>
  <c r="I357" i="41" l="1"/>
  <c r="J351" i="41" s="1"/>
  <c r="J357" i="41" s="1"/>
  <c r="K351" i="41" s="1"/>
  <c r="K357" i="41" s="1"/>
  <c r="L351" i="41" s="1"/>
  <c r="L357" i="41" s="1"/>
  <c r="M351" i="41" s="1"/>
  <c r="M357" i="41" s="1"/>
  <c r="N351" i="41" s="1"/>
  <c r="N357" i="41" s="1"/>
  <c r="O351" i="41" s="1"/>
  <c r="O357" i="41" s="1"/>
  <c r="P351" i="41" s="1"/>
  <c r="P357" i="41" s="1"/>
  <c r="Q351" i="41" s="1"/>
  <c r="Q357" i="41" s="1"/>
  <c r="R351" i="41" s="1"/>
  <c r="R357" i="41" s="1"/>
  <c r="S351" i="41" s="1"/>
  <c r="S357" i="41" s="1"/>
  <c r="G397" i="40" l="1"/>
  <c r="G396" i="40"/>
  <c r="G395" i="40"/>
  <c r="G394" i="40"/>
  <c r="G393" i="40"/>
  <c r="G392" i="40"/>
  <c r="G391" i="40"/>
  <c r="G390" i="40"/>
  <c r="G389" i="40"/>
  <c r="G388" i="40"/>
  <c r="G387" i="40"/>
  <c r="G386" i="40"/>
  <c r="G385" i="40"/>
  <c r="G384" i="40"/>
  <c r="G383" i="40"/>
  <c r="S381" i="40"/>
  <c r="R381" i="40" s="1"/>
  <c r="Q381" i="40" s="1"/>
  <c r="P381" i="40" s="1"/>
  <c r="O381" i="40" s="1"/>
  <c r="N381" i="40" s="1"/>
  <c r="M381" i="40" s="1"/>
  <c r="L381" i="40" s="1"/>
  <c r="K381" i="40" s="1"/>
  <c r="J381" i="40" s="1"/>
  <c r="I381" i="40" s="1"/>
  <c r="H381" i="40" s="1"/>
  <c r="G381" i="40" s="1"/>
  <c r="G380" i="40"/>
  <c r="S379" i="40"/>
  <c r="R379" i="40" s="1"/>
  <c r="Q379" i="40" s="1"/>
  <c r="P379" i="40" s="1"/>
  <c r="O379" i="40" s="1"/>
  <c r="N379" i="40" s="1"/>
  <c r="M379" i="40" s="1"/>
  <c r="L379" i="40" s="1"/>
  <c r="K379" i="40" s="1"/>
  <c r="J379" i="40" s="1"/>
  <c r="I379" i="40" s="1"/>
  <c r="H379" i="40" s="1"/>
  <c r="G379" i="40" s="1"/>
  <c r="S378" i="40"/>
  <c r="R378" i="40"/>
  <c r="Q378" i="40" s="1"/>
  <c r="P378" i="40" s="1"/>
  <c r="O378" i="40" s="1"/>
  <c r="N378" i="40" s="1"/>
  <c r="M378" i="40" s="1"/>
  <c r="L378" i="40" s="1"/>
  <c r="K378" i="40" s="1"/>
  <c r="J378" i="40" s="1"/>
  <c r="I378" i="40" s="1"/>
  <c r="H378" i="40" s="1"/>
  <c r="G378" i="40" s="1"/>
  <c r="S377" i="40"/>
  <c r="R377" i="40" s="1"/>
  <c r="Q377" i="40" s="1"/>
  <c r="P377" i="40" s="1"/>
  <c r="O377" i="40" s="1"/>
  <c r="N377" i="40" s="1"/>
  <c r="M377" i="40" s="1"/>
  <c r="L377" i="40" s="1"/>
  <c r="K377" i="40" s="1"/>
  <c r="J377" i="40" s="1"/>
  <c r="I377" i="40" s="1"/>
  <c r="H377" i="40" s="1"/>
  <c r="G377" i="40" s="1"/>
  <c r="S376" i="40"/>
  <c r="R376" i="40" s="1"/>
  <c r="Q376" i="40" s="1"/>
  <c r="P376" i="40" s="1"/>
  <c r="O376" i="40" s="1"/>
  <c r="N376" i="40" s="1"/>
  <c r="M376" i="40" s="1"/>
  <c r="L376" i="40" s="1"/>
  <c r="K376" i="40" s="1"/>
  <c r="J376" i="40" s="1"/>
  <c r="I376" i="40" s="1"/>
  <c r="H376" i="40" s="1"/>
  <c r="G376" i="40" s="1"/>
  <c r="S375" i="40"/>
  <c r="R375" i="40"/>
  <c r="Q375" i="40"/>
  <c r="P375" i="40" s="1"/>
  <c r="O375" i="40" s="1"/>
  <c r="N375" i="40" s="1"/>
  <c r="M375" i="40" s="1"/>
  <c r="L375" i="40" s="1"/>
  <c r="K375" i="40" s="1"/>
  <c r="J375" i="40" s="1"/>
  <c r="I375" i="40" s="1"/>
  <c r="H375" i="40" s="1"/>
  <c r="G375" i="40" s="1"/>
  <c r="S374" i="40"/>
  <c r="R374" i="40"/>
  <c r="Q374" i="40" s="1"/>
  <c r="P374" i="40" s="1"/>
  <c r="O374" i="40" s="1"/>
  <c r="N374" i="40" s="1"/>
  <c r="M374" i="40" s="1"/>
  <c r="L374" i="40" s="1"/>
  <c r="K374" i="40" s="1"/>
  <c r="J374" i="40" s="1"/>
  <c r="I374" i="40" s="1"/>
  <c r="H374" i="40" s="1"/>
  <c r="G374" i="40" s="1"/>
  <c r="S373" i="40"/>
  <c r="R373" i="40" s="1"/>
  <c r="Q373" i="40" s="1"/>
  <c r="P373" i="40" s="1"/>
  <c r="O373" i="40" s="1"/>
  <c r="N373" i="40" s="1"/>
  <c r="M373" i="40" s="1"/>
  <c r="L373" i="40" s="1"/>
  <c r="K373" i="40" s="1"/>
  <c r="J373" i="40" s="1"/>
  <c r="I373" i="40" s="1"/>
  <c r="H373" i="40" s="1"/>
  <c r="G373" i="40" s="1"/>
  <c r="G372" i="40"/>
  <c r="G371" i="40"/>
  <c r="G370" i="40"/>
  <c r="G369" i="40"/>
  <c r="G367" i="40"/>
  <c r="G366" i="40"/>
  <c r="G365" i="40"/>
  <c r="G364" i="40"/>
  <c r="G363" i="40"/>
  <c r="G362" i="40"/>
  <c r="G361" i="40"/>
  <c r="G360" i="40"/>
  <c r="G359" i="40"/>
  <c r="G356" i="40"/>
  <c r="G355" i="40"/>
  <c r="G354" i="40"/>
  <c r="G353" i="40" s="1"/>
  <c r="S353" i="40"/>
  <c r="R353" i="40"/>
  <c r="Q353" i="40"/>
  <c r="P353" i="40"/>
  <c r="O353" i="40"/>
  <c r="N353" i="40"/>
  <c r="M353" i="40"/>
  <c r="L353" i="40"/>
  <c r="K353" i="40"/>
  <c r="J353" i="40"/>
  <c r="I353" i="40"/>
  <c r="H353" i="40"/>
  <c r="G347" i="40"/>
  <c r="G346" i="40"/>
  <c r="G345" i="40"/>
  <c r="S344" i="40"/>
  <c r="R344" i="40"/>
  <c r="Q344" i="40"/>
  <c r="P344" i="40"/>
  <c r="O344" i="40"/>
  <c r="N344" i="40"/>
  <c r="M344" i="40"/>
  <c r="L344" i="40"/>
  <c r="K344" i="40"/>
  <c r="J344" i="40"/>
  <c r="I344" i="40"/>
  <c r="H344" i="40"/>
  <c r="G344" i="40"/>
  <c r="S343" i="40"/>
  <c r="R343" i="40"/>
  <c r="Q343" i="40"/>
  <c r="P343" i="40"/>
  <c r="O343" i="40"/>
  <c r="N343" i="40"/>
  <c r="M343" i="40"/>
  <c r="L343" i="40"/>
  <c r="K343" i="40"/>
  <c r="J343" i="40"/>
  <c r="I343" i="40"/>
  <c r="H343" i="40"/>
  <c r="G343" i="40"/>
  <c r="S342" i="40"/>
  <c r="R342" i="40"/>
  <c r="Q342" i="40"/>
  <c r="P342" i="40"/>
  <c r="O342" i="40"/>
  <c r="N342" i="40"/>
  <c r="M342" i="40"/>
  <c r="L342" i="40"/>
  <c r="K342" i="40"/>
  <c r="J342" i="40"/>
  <c r="I342" i="40"/>
  <c r="H342" i="40"/>
  <c r="R341" i="40"/>
  <c r="Q341" i="40"/>
  <c r="N341" i="40"/>
  <c r="J341" i="40"/>
  <c r="I341" i="40"/>
  <c r="G337" i="40"/>
  <c r="G336" i="40"/>
  <c r="G335" i="40"/>
  <c r="G334" i="40"/>
  <c r="G333" i="40" s="1"/>
  <c r="S333" i="40"/>
  <c r="R333" i="40"/>
  <c r="Q333" i="40"/>
  <c r="P333" i="40"/>
  <c r="O333" i="40"/>
  <c r="N333" i="40"/>
  <c r="M333" i="40"/>
  <c r="L333" i="40"/>
  <c r="K333" i="40"/>
  <c r="J333" i="40"/>
  <c r="I333" i="40"/>
  <c r="H333" i="40"/>
  <c r="S332" i="40"/>
  <c r="R332" i="40"/>
  <c r="Q332" i="40"/>
  <c r="P332" i="40"/>
  <c r="O332" i="40"/>
  <c r="N332" i="40"/>
  <c r="M332" i="40"/>
  <c r="L332" i="40"/>
  <c r="K332" i="40"/>
  <c r="J332" i="40"/>
  <c r="I332" i="40"/>
  <c r="H332" i="40"/>
  <c r="R331" i="40"/>
  <c r="N331" i="40"/>
  <c r="J331" i="40"/>
  <c r="G325" i="40"/>
  <c r="G324" i="40"/>
  <c r="G323" i="40"/>
  <c r="G342" i="40" s="1"/>
  <c r="G322" i="40"/>
  <c r="G321" i="40" s="1"/>
  <c r="S321" i="40"/>
  <c r="R321" i="40"/>
  <c r="Q321" i="40"/>
  <c r="P321" i="40"/>
  <c r="O321" i="40"/>
  <c r="N321" i="40"/>
  <c r="M321" i="40"/>
  <c r="L321" i="40"/>
  <c r="K321" i="40"/>
  <c r="J321" i="40"/>
  <c r="I321" i="40"/>
  <c r="H321" i="40"/>
  <c r="S317" i="40"/>
  <c r="S352" i="40" s="1"/>
  <c r="R317" i="40"/>
  <c r="R352" i="40" s="1"/>
  <c r="Q317" i="40"/>
  <c r="Q352" i="40" s="1"/>
  <c r="P317" i="40"/>
  <c r="P352" i="40" s="1"/>
  <c r="O317" i="40"/>
  <c r="O352" i="40" s="1"/>
  <c r="N317" i="40"/>
  <c r="N352" i="40" s="1"/>
  <c r="M317" i="40"/>
  <c r="M352" i="40" s="1"/>
  <c r="L317" i="40"/>
  <c r="L352" i="40" s="1"/>
  <c r="K317" i="40"/>
  <c r="K352" i="40" s="1"/>
  <c r="J317" i="40"/>
  <c r="J352" i="40" s="1"/>
  <c r="I317" i="40"/>
  <c r="I352" i="40" s="1"/>
  <c r="H317" i="40"/>
  <c r="H352" i="40" s="1"/>
  <c r="G315" i="40"/>
  <c r="G314" i="40"/>
  <c r="G313" i="40"/>
  <c r="G312" i="40"/>
  <c r="G311" i="40"/>
  <c r="G309" i="40"/>
  <c r="G308" i="40"/>
  <c r="G307" i="40"/>
  <c r="G306" i="40"/>
  <c r="G305" i="40"/>
  <c r="G304" i="40"/>
  <c r="G303" i="40"/>
  <c r="G302" i="40"/>
  <c r="G300" i="40"/>
  <c r="G299" i="40"/>
  <c r="G298" i="40"/>
  <c r="G297" i="40"/>
  <c r="G296" i="40"/>
  <c r="G295" i="40"/>
  <c r="G294" i="40"/>
  <c r="G293" i="40"/>
  <c r="G292" i="40"/>
  <c r="G291" i="40"/>
  <c r="G290" i="40"/>
  <c r="G289" i="40"/>
  <c r="G288" i="40"/>
  <c r="G287" i="40"/>
  <c r="G286" i="40"/>
  <c r="G285" i="40"/>
  <c r="G284" i="40"/>
  <c r="G283" i="40"/>
  <c r="G282" i="40"/>
  <c r="G281" i="40"/>
  <c r="G280" i="40"/>
  <c r="G278" i="40"/>
  <c r="G277" i="40"/>
  <c r="G276" i="40"/>
  <c r="G275" i="40"/>
  <c r="G274" i="40"/>
  <c r="G273" i="40"/>
  <c r="G272" i="40"/>
  <c r="G271" i="40"/>
  <c r="G270" i="40"/>
  <c r="G269" i="40"/>
  <c r="G268" i="40"/>
  <c r="G267" i="40"/>
  <c r="G266" i="40"/>
  <c r="G265" i="40"/>
  <c r="G264" i="40"/>
  <c r="G317" i="40" s="1"/>
  <c r="G352" i="40" s="1"/>
  <c r="G357" i="40" s="1"/>
  <c r="H351" i="40" s="1"/>
  <c r="H357" i="40" s="1"/>
  <c r="I351" i="40" s="1"/>
  <c r="I357" i="40" s="1"/>
  <c r="J351" i="40" s="1"/>
  <c r="J357" i="40" s="1"/>
  <c r="K351" i="40" s="1"/>
  <c r="K357" i="40" s="1"/>
  <c r="L351" i="40" s="1"/>
  <c r="L357" i="40" s="1"/>
  <c r="M351" i="40" s="1"/>
  <c r="M357" i="40" s="1"/>
  <c r="N351" i="40" s="1"/>
  <c r="N357" i="40" s="1"/>
  <c r="O351" i="40" s="1"/>
  <c r="O357" i="40" s="1"/>
  <c r="P351" i="40" s="1"/>
  <c r="P357" i="40" s="1"/>
  <c r="Q351" i="40" s="1"/>
  <c r="Q357" i="40" s="1"/>
  <c r="R351" i="40" s="1"/>
  <c r="R357" i="40" s="1"/>
  <c r="S351" i="40" s="1"/>
  <c r="S357" i="40" s="1"/>
  <c r="S263" i="40"/>
  <c r="S341" i="40" s="1"/>
  <c r="R263" i="40"/>
  <c r="Q263" i="40"/>
  <c r="P263" i="40"/>
  <c r="P341" i="40" s="1"/>
  <c r="O263" i="40"/>
  <c r="O341" i="40" s="1"/>
  <c r="N263" i="40"/>
  <c r="M263" i="40"/>
  <c r="M341" i="40" s="1"/>
  <c r="L263" i="40"/>
  <c r="L341" i="40" s="1"/>
  <c r="K263" i="40"/>
  <c r="K341" i="40" s="1"/>
  <c r="J263" i="40"/>
  <c r="I263" i="40"/>
  <c r="H263" i="40"/>
  <c r="H341" i="40" s="1"/>
  <c r="G262" i="40"/>
  <c r="G261" i="40"/>
  <c r="G260" i="40"/>
  <c r="G259" i="40"/>
  <c r="G258" i="40"/>
  <c r="G257" i="40"/>
  <c r="G256" i="40"/>
  <c r="G255" i="40"/>
  <c r="G254" i="40"/>
  <c r="G253" i="40"/>
  <c r="G252" i="40"/>
  <c r="G251" i="40"/>
  <c r="G250" i="40"/>
  <c r="G249" i="40"/>
  <c r="G248" i="40"/>
  <c r="G247" i="40"/>
  <c r="G246" i="40"/>
  <c r="G244" i="40"/>
  <c r="G243" i="40"/>
  <c r="G242" i="40"/>
  <c r="G241" i="40"/>
  <c r="G240" i="40"/>
  <c r="G239" i="40"/>
  <c r="G238" i="40"/>
  <c r="G237" i="40"/>
  <c r="G236" i="40"/>
  <c r="G235" i="40"/>
  <c r="G234" i="40"/>
  <c r="G233" i="40"/>
  <c r="G232" i="40"/>
  <c r="G231" i="40"/>
  <c r="G230" i="40"/>
  <c r="G229" i="40"/>
  <c r="G228" i="40"/>
  <c r="G227" i="40"/>
  <c r="G226" i="40"/>
  <c r="G225" i="40"/>
  <c r="G224" i="40"/>
  <c r="G223" i="40"/>
  <c r="G222" i="40"/>
  <c r="G221" i="40"/>
  <c r="G220" i="40"/>
  <c r="G219" i="40"/>
  <c r="G218" i="40"/>
  <c r="G217" i="40"/>
  <c r="G216" i="40"/>
  <c r="G215" i="40"/>
  <c r="G214" i="40"/>
  <c r="G213" i="40"/>
  <c r="G211" i="40"/>
  <c r="G210" i="40"/>
  <c r="G263" i="40" s="1"/>
  <c r="G341" i="40" s="1"/>
  <c r="G348" i="40" s="1"/>
  <c r="H340" i="40" s="1"/>
  <c r="H348" i="40" s="1"/>
  <c r="I340" i="40" s="1"/>
  <c r="I348" i="40" s="1"/>
  <c r="J340" i="40" s="1"/>
  <c r="J348" i="40" s="1"/>
  <c r="K340" i="40" s="1"/>
  <c r="S209" i="40"/>
  <c r="S331" i="40" s="1"/>
  <c r="R209" i="40"/>
  <c r="Q209" i="40"/>
  <c r="Q331" i="40" s="1"/>
  <c r="P209" i="40"/>
  <c r="P331" i="40" s="1"/>
  <c r="O209" i="40"/>
  <c r="O331" i="40" s="1"/>
  <c r="N209" i="40"/>
  <c r="M209" i="40"/>
  <c r="M331" i="40" s="1"/>
  <c r="L209" i="40"/>
  <c r="L331" i="40" s="1"/>
  <c r="K209" i="40"/>
  <c r="K331" i="40" s="1"/>
  <c r="J209" i="40"/>
  <c r="I209" i="40"/>
  <c r="I331" i="40" s="1"/>
  <c r="H209" i="40"/>
  <c r="H331" i="40" s="1"/>
  <c r="G207" i="40"/>
  <c r="G206" i="40"/>
  <c r="G205" i="40"/>
  <c r="G204" i="40"/>
  <c r="G202" i="40"/>
  <c r="G201" i="40"/>
  <c r="G200" i="40"/>
  <c r="G197" i="40"/>
  <c r="G196" i="40"/>
  <c r="G195" i="40"/>
  <c r="G194" i="40"/>
  <c r="G192" i="40"/>
  <c r="G191" i="40"/>
  <c r="G190" i="40"/>
  <c r="G189" i="40"/>
  <c r="G188" i="40"/>
  <c r="G187" i="40"/>
  <c r="G185" i="40"/>
  <c r="G184" i="40"/>
  <c r="G183" i="40"/>
  <c r="G182" i="40"/>
  <c r="G181" i="40"/>
  <c r="G180" i="40"/>
  <c r="G179" i="40"/>
  <c r="G178" i="40"/>
  <c r="G176" i="40"/>
  <c r="G175" i="40"/>
  <c r="G170" i="40"/>
  <c r="G169" i="40"/>
  <c r="G168" i="40"/>
  <c r="G167" i="40"/>
  <c r="G166" i="40"/>
  <c r="G209" i="40" s="1"/>
  <c r="G331" i="40" s="1"/>
  <c r="S155" i="40"/>
  <c r="S320" i="40" s="1"/>
  <c r="S327" i="40" s="1"/>
  <c r="R155" i="40"/>
  <c r="R320" i="40" s="1"/>
  <c r="R327" i="40" s="1"/>
  <c r="Q155" i="40"/>
  <c r="Q320" i="40" s="1"/>
  <c r="Q327" i="40" s="1"/>
  <c r="P155" i="40"/>
  <c r="P320" i="40" s="1"/>
  <c r="P327" i="40" s="1"/>
  <c r="O155" i="40"/>
  <c r="O320" i="40" s="1"/>
  <c r="O327" i="40" s="1"/>
  <c r="N155" i="40"/>
  <c r="N320" i="40" s="1"/>
  <c r="N327" i="40" s="1"/>
  <c r="M155" i="40"/>
  <c r="M320" i="40" s="1"/>
  <c r="M327" i="40" s="1"/>
  <c r="L155" i="40"/>
  <c r="L320" i="40" s="1"/>
  <c r="L327" i="40" s="1"/>
  <c r="K155" i="40"/>
  <c r="K320" i="40" s="1"/>
  <c r="K327" i="40" s="1"/>
  <c r="J155" i="40"/>
  <c r="J320" i="40" s="1"/>
  <c r="J327" i="40" s="1"/>
  <c r="I155" i="40"/>
  <c r="I320" i="40" s="1"/>
  <c r="I327" i="40" s="1"/>
  <c r="H155" i="40"/>
  <c r="H320" i="40" s="1"/>
  <c r="H327" i="40" s="1"/>
  <c r="G154" i="40"/>
  <c r="G153" i="40"/>
  <c r="G151" i="40"/>
  <c r="G150" i="40"/>
  <c r="G149" i="40"/>
  <c r="G147" i="40"/>
  <c r="G146" i="40"/>
  <c r="G145" i="40"/>
  <c r="G144" i="40"/>
  <c r="G143" i="40"/>
  <c r="G142" i="40"/>
  <c r="G141" i="40"/>
  <c r="G140" i="40"/>
  <c r="G139" i="40"/>
  <c r="G138" i="40"/>
  <c r="G136" i="40"/>
  <c r="G135" i="40"/>
  <c r="G134" i="40"/>
  <c r="G133" i="40"/>
  <c r="G132" i="40"/>
  <c r="G131" i="40"/>
  <c r="G130" i="40"/>
  <c r="G129" i="40"/>
  <c r="G128" i="40"/>
  <c r="G127" i="40"/>
  <c r="G126" i="40"/>
  <c r="G125" i="40"/>
  <c r="G124" i="40"/>
  <c r="G123" i="40"/>
  <c r="G122" i="40"/>
  <c r="G121" i="40"/>
  <c r="G120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3" i="40"/>
  <c r="G102" i="40"/>
  <c r="G155" i="40" s="1"/>
  <c r="G320" i="40" s="1"/>
  <c r="G327" i="40" s="1"/>
  <c r="G97" i="40"/>
  <c r="G96" i="40"/>
  <c r="G95" i="40"/>
  <c r="G94" i="40"/>
  <c r="G93" i="40"/>
  <c r="G92" i="40"/>
  <c r="G91" i="40"/>
  <c r="G90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5" i="40"/>
  <c r="G84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2" i="40"/>
  <c r="G89" i="40" s="1"/>
  <c r="G61" i="40"/>
  <c r="G60" i="40"/>
  <c r="G59" i="40"/>
  <c r="G58" i="40"/>
  <c r="G57" i="40"/>
  <c r="G56" i="40"/>
  <c r="G55" i="40"/>
  <c r="G54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47" i="40"/>
  <c r="G46" i="40"/>
  <c r="G45" i="40"/>
  <c r="G44" i="40"/>
  <c r="G43" i="40"/>
  <c r="G42" i="40"/>
  <c r="G41" i="40"/>
  <c r="G40" i="40"/>
  <c r="G53" i="40" s="1"/>
  <c r="G39" i="40"/>
  <c r="G38" i="40"/>
  <c r="G37" i="40"/>
  <c r="G36" i="40"/>
  <c r="G35" i="40"/>
  <c r="G34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29" i="40"/>
  <c r="G28" i="40"/>
  <c r="G27" i="40"/>
  <c r="G26" i="40"/>
  <c r="G22" i="40"/>
  <c r="G21" i="40"/>
  <c r="G52" i="40" s="1"/>
  <c r="G20" i="40"/>
  <c r="G33" i="40" s="1"/>
  <c r="G19" i="40"/>
  <c r="G18" i="40"/>
  <c r="G17" i="40"/>
  <c r="G16" i="40"/>
  <c r="G15" i="40"/>
  <c r="G14" i="40"/>
  <c r="G13" i="40"/>
  <c r="G12" i="40"/>
  <c r="K348" i="40" l="1"/>
  <c r="L340" i="40" s="1"/>
  <c r="L348" i="40" s="1"/>
  <c r="M340" i="40" s="1"/>
  <c r="M348" i="40" s="1"/>
  <c r="N340" i="40" s="1"/>
  <c r="N348" i="40" s="1"/>
  <c r="O340" i="40" s="1"/>
  <c r="O348" i="40" s="1"/>
  <c r="P340" i="40" s="1"/>
  <c r="P348" i="40" s="1"/>
  <c r="Q340" i="40" s="1"/>
  <c r="Q348" i="40" s="1"/>
  <c r="R340" i="40" s="1"/>
  <c r="R348" i="40" s="1"/>
  <c r="S340" i="40" s="1"/>
  <c r="S348" i="40" s="1"/>
  <c r="G338" i="40"/>
  <c r="H330" i="40" s="1"/>
  <c r="H338" i="40" s="1"/>
  <c r="I330" i="40" s="1"/>
  <c r="I338" i="40" s="1"/>
  <c r="J330" i="40" s="1"/>
  <c r="J338" i="40" s="1"/>
  <c r="K330" i="40" s="1"/>
  <c r="K338" i="40" s="1"/>
  <c r="L330" i="40" s="1"/>
  <c r="L338" i="40" s="1"/>
  <c r="M330" i="40" s="1"/>
  <c r="M338" i="40" s="1"/>
  <c r="N330" i="40" s="1"/>
  <c r="N338" i="40" s="1"/>
  <c r="O330" i="40" s="1"/>
  <c r="O338" i="40" s="1"/>
  <c r="P330" i="40" s="1"/>
  <c r="P338" i="40" s="1"/>
  <c r="Q330" i="40" s="1"/>
  <c r="Q338" i="40" s="1"/>
  <c r="R330" i="40" s="1"/>
  <c r="R338" i="40" s="1"/>
  <c r="S330" i="40" s="1"/>
  <c r="S338" i="40" s="1"/>
  <c r="G332" i="40"/>
  <c r="I499" i="39" l="1"/>
  <c r="H499" i="39" s="1"/>
  <c r="G499" i="39" s="1"/>
  <c r="I498" i="39"/>
  <c r="H498" i="39" s="1"/>
  <c r="G498" i="39"/>
  <c r="I497" i="39"/>
  <c r="H497" i="39"/>
  <c r="G497" i="39" s="1"/>
  <c r="I496" i="39"/>
  <c r="H496" i="39" s="1"/>
  <c r="G496" i="39" s="1"/>
  <c r="I495" i="39"/>
  <c r="H495" i="39"/>
  <c r="G495" i="39" s="1"/>
  <c r="I494" i="39"/>
  <c r="H494" i="39" s="1"/>
  <c r="G494" i="39" s="1"/>
  <c r="I493" i="39"/>
  <c r="H493" i="39"/>
  <c r="G493" i="39"/>
  <c r="I492" i="39"/>
  <c r="H492" i="39" s="1"/>
  <c r="G492" i="39"/>
  <c r="I491" i="39"/>
  <c r="H491" i="39" s="1"/>
  <c r="G491" i="39" s="1"/>
  <c r="I490" i="39"/>
  <c r="H490" i="39"/>
  <c r="G490" i="39"/>
  <c r="I488" i="39"/>
  <c r="H488" i="39"/>
  <c r="G488" i="39" s="1"/>
  <c r="I487" i="39"/>
  <c r="H487" i="39" s="1"/>
  <c r="G487" i="39" s="1"/>
  <c r="I486" i="39"/>
  <c r="H486" i="39"/>
  <c r="G486" i="39" s="1"/>
  <c r="I485" i="39"/>
  <c r="H485" i="39" s="1"/>
  <c r="G485" i="39" s="1"/>
  <c r="I484" i="39"/>
  <c r="H484" i="39"/>
  <c r="G484" i="39"/>
  <c r="I483" i="39"/>
  <c r="H483" i="39" s="1"/>
  <c r="G483" i="39"/>
  <c r="I482" i="39"/>
  <c r="H482" i="39" s="1"/>
  <c r="G482" i="39" s="1"/>
  <c r="I481" i="39"/>
  <c r="H481" i="39"/>
  <c r="G481" i="39"/>
  <c r="I480" i="39"/>
  <c r="H480" i="39"/>
  <c r="G480" i="39" s="1"/>
  <c r="I479" i="39"/>
  <c r="H479" i="39" s="1"/>
  <c r="G479" i="39" s="1"/>
  <c r="I478" i="39"/>
  <c r="H478" i="39"/>
  <c r="G478" i="39" s="1"/>
  <c r="I477" i="39"/>
  <c r="H477" i="39" s="1"/>
  <c r="G477" i="39" s="1"/>
  <c r="I476" i="39"/>
  <c r="H476" i="39"/>
  <c r="G476" i="39"/>
  <c r="I475" i="39"/>
  <c r="H475" i="39" s="1"/>
  <c r="G475" i="39" s="1"/>
  <c r="I474" i="39"/>
  <c r="H474" i="39" s="1"/>
  <c r="G474" i="39" s="1"/>
  <c r="I473" i="39"/>
  <c r="H473" i="39"/>
  <c r="G473" i="39"/>
  <c r="I470" i="39"/>
  <c r="H470" i="39"/>
  <c r="G470" i="39" s="1"/>
  <c r="I469" i="39"/>
  <c r="H469" i="39" s="1"/>
  <c r="G469" i="39" s="1"/>
  <c r="I466" i="39"/>
  <c r="H466" i="39"/>
  <c r="G466" i="39" s="1"/>
  <c r="I465" i="39"/>
  <c r="H465" i="39" s="1"/>
  <c r="G465" i="39" s="1"/>
  <c r="I464" i="39"/>
  <c r="H464" i="39" s="1"/>
  <c r="G464" i="39" s="1"/>
  <c r="I463" i="39"/>
  <c r="H463" i="39" s="1"/>
  <c r="G463" i="39" s="1"/>
  <c r="I462" i="39"/>
  <c r="H462" i="39" s="1"/>
  <c r="G462" i="39" s="1"/>
  <c r="I461" i="39"/>
  <c r="H461" i="39"/>
  <c r="G461" i="39"/>
  <c r="I460" i="39"/>
  <c r="H460" i="39"/>
  <c r="G460" i="39" s="1"/>
  <c r="G459" i="39"/>
  <c r="G458" i="39"/>
  <c r="G457" i="39"/>
  <c r="G456" i="39"/>
  <c r="I454" i="39"/>
  <c r="H454" i="39" s="1"/>
  <c r="G454" i="39"/>
  <c r="I453" i="39"/>
  <c r="H453" i="39" s="1"/>
  <c r="G453" i="39" s="1"/>
  <c r="I452" i="39"/>
  <c r="H452" i="39"/>
  <c r="G452" i="39"/>
  <c r="I451" i="39"/>
  <c r="H451" i="39"/>
  <c r="G451" i="39" s="1"/>
  <c r="I450" i="39"/>
  <c r="H450" i="39" s="1"/>
  <c r="G450" i="39" s="1"/>
  <c r="I449" i="39"/>
  <c r="H449" i="39"/>
  <c r="G449" i="39" s="1"/>
  <c r="I448" i="39"/>
  <c r="H448" i="39" s="1"/>
  <c r="G448" i="39" s="1"/>
  <c r="I447" i="39"/>
  <c r="H447" i="39" s="1"/>
  <c r="G447" i="39" s="1"/>
  <c r="I446" i="39"/>
  <c r="H446" i="39" s="1"/>
  <c r="G446" i="39" s="1"/>
  <c r="I445" i="39"/>
  <c r="H445" i="39" s="1"/>
  <c r="G445" i="39" s="1"/>
  <c r="I444" i="39"/>
  <c r="H444" i="39"/>
  <c r="G444" i="39"/>
  <c r="I443" i="39"/>
  <c r="H443" i="39"/>
  <c r="G443" i="39" s="1"/>
  <c r="I442" i="39"/>
  <c r="H442" i="39" s="1"/>
  <c r="G442" i="39" s="1"/>
  <c r="I441" i="39"/>
  <c r="H441" i="39"/>
  <c r="G441" i="39" s="1"/>
  <c r="I440" i="39"/>
  <c r="H440" i="39" s="1"/>
  <c r="G440" i="39" s="1"/>
  <c r="I439" i="39"/>
  <c r="H439" i="39" s="1"/>
  <c r="G439" i="39" s="1"/>
  <c r="I437" i="39"/>
  <c r="H437" i="39" s="1"/>
  <c r="G437" i="39"/>
  <c r="I436" i="39"/>
  <c r="H436" i="39" s="1"/>
  <c r="G436" i="39" s="1"/>
  <c r="I435" i="39"/>
  <c r="H435" i="39"/>
  <c r="G435" i="39"/>
  <c r="I434" i="39"/>
  <c r="H434" i="39"/>
  <c r="G434" i="39" s="1"/>
  <c r="I429" i="39"/>
  <c r="H429" i="39"/>
  <c r="G429" i="39" s="1"/>
  <c r="I428" i="39"/>
  <c r="H428" i="39" s="1"/>
  <c r="G428" i="39" s="1"/>
  <c r="I427" i="39"/>
  <c r="I426" i="39" s="1"/>
  <c r="H427" i="39"/>
  <c r="S426" i="39"/>
  <c r="R426" i="39"/>
  <c r="Q426" i="39"/>
  <c r="P426" i="39"/>
  <c r="O426" i="39"/>
  <c r="N426" i="39"/>
  <c r="M426" i="39"/>
  <c r="L426" i="39"/>
  <c r="K426" i="39"/>
  <c r="J426" i="39"/>
  <c r="R425" i="39"/>
  <c r="I420" i="39"/>
  <c r="H420" i="39" s="1"/>
  <c r="G420" i="39" s="1"/>
  <c r="I419" i="39"/>
  <c r="H419" i="39" s="1"/>
  <c r="G419" i="39" s="1"/>
  <c r="I418" i="39"/>
  <c r="H418" i="39"/>
  <c r="G418" i="39" s="1"/>
  <c r="S417" i="39"/>
  <c r="R417" i="39"/>
  <c r="Q417" i="39"/>
  <c r="P417" i="39"/>
  <c r="O417" i="39"/>
  <c r="N417" i="39"/>
  <c r="M417" i="39"/>
  <c r="L417" i="39"/>
  <c r="K417" i="39"/>
  <c r="J417" i="39"/>
  <c r="S416" i="39"/>
  <c r="R416" i="39"/>
  <c r="Q416" i="39"/>
  <c r="P416" i="39"/>
  <c r="O416" i="39"/>
  <c r="N416" i="39"/>
  <c r="M416" i="39"/>
  <c r="L416" i="39"/>
  <c r="K416" i="39"/>
  <c r="J416" i="39"/>
  <c r="S415" i="39"/>
  <c r="R415" i="39"/>
  <c r="Q415" i="39"/>
  <c r="P415" i="39"/>
  <c r="O415" i="39"/>
  <c r="N415" i="39"/>
  <c r="M415" i="39"/>
  <c r="L415" i="39"/>
  <c r="K415" i="39"/>
  <c r="J415" i="39"/>
  <c r="I415" i="39"/>
  <c r="P414" i="39"/>
  <c r="I410" i="39"/>
  <c r="H410" i="39" s="1"/>
  <c r="G410" i="39" s="1"/>
  <c r="I409" i="39"/>
  <c r="H409" i="39" s="1"/>
  <c r="G409" i="39" s="1"/>
  <c r="I408" i="39"/>
  <c r="I416" i="39" s="1"/>
  <c r="H408" i="39"/>
  <c r="I407" i="39"/>
  <c r="H407" i="39" s="1"/>
  <c r="G407" i="39" s="1"/>
  <c r="S406" i="39"/>
  <c r="R406" i="39"/>
  <c r="Q406" i="39"/>
  <c r="P406" i="39"/>
  <c r="O406" i="39"/>
  <c r="N406" i="39"/>
  <c r="M406" i="39"/>
  <c r="L406" i="39"/>
  <c r="K406" i="39"/>
  <c r="J406" i="39"/>
  <c r="I406" i="39"/>
  <c r="S405" i="39"/>
  <c r="R405" i="39"/>
  <c r="Q405" i="39"/>
  <c r="P405" i="39"/>
  <c r="O405" i="39"/>
  <c r="N405" i="39"/>
  <c r="M405" i="39"/>
  <c r="L405" i="39"/>
  <c r="K405" i="39"/>
  <c r="J405" i="39"/>
  <c r="R404" i="39"/>
  <c r="L404" i="39"/>
  <c r="K400" i="39"/>
  <c r="I399" i="39"/>
  <c r="H399" i="39"/>
  <c r="G399" i="39" s="1"/>
  <c r="I398" i="39"/>
  <c r="H398" i="39" s="1"/>
  <c r="G398" i="39" s="1"/>
  <c r="I397" i="39"/>
  <c r="H397" i="39" s="1"/>
  <c r="G397" i="39" s="1"/>
  <c r="I396" i="39"/>
  <c r="H396" i="39" s="1"/>
  <c r="H415" i="39" s="1"/>
  <c r="G396" i="39"/>
  <c r="G415" i="39" s="1"/>
  <c r="I395" i="39"/>
  <c r="H395" i="39" s="1"/>
  <c r="S394" i="39"/>
  <c r="R394" i="39"/>
  <c r="Q394" i="39"/>
  <c r="P394" i="39"/>
  <c r="O394" i="39"/>
  <c r="N394" i="39"/>
  <c r="M394" i="39"/>
  <c r="L394" i="39"/>
  <c r="K394" i="39"/>
  <c r="J394" i="39"/>
  <c r="I394" i="39"/>
  <c r="N393" i="39"/>
  <c r="N400" i="39" s="1"/>
  <c r="L393" i="39"/>
  <c r="L400" i="39" s="1"/>
  <c r="S390" i="39"/>
  <c r="S425" i="39" s="1"/>
  <c r="R390" i="39"/>
  <c r="Q390" i="39"/>
  <c r="Q425" i="39" s="1"/>
  <c r="P390" i="39"/>
  <c r="P425" i="39" s="1"/>
  <c r="O390" i="39"/>
  <c r="O425" i="39" s="1"/>
  <c r="N390" i="39"/>
  <c r="N425" i="39" s="1"/>
  <c r="M390" i="39"/>
  <c r="M425" i="39" s="1"/>
  <c r="L390" i="39"/>
  <c r="L425" i="39" s="1"/>
  <c r="K390" i="39"/>
  <c r="K425" i="39" s="1"/>
  <c r="J390" i="39"/>
  <c r="J425" i="39" s="1"/>
  <c r="I389" i="39"/>
  <c r="H389" i="39" s="1"/>
  <c r="G389" i="39" s="1"/>
  <c r="I388" i="39"/>
  <c r="H388" i="39"/>
  <c r="G388" i="39" s="1"/>
  <c r="I387" i="39"/>
  <c r="H387" i="39" s="1"/>
  <c r="G387" i="39" s="1"/>
  <c r="I386" i="39"/>
  <c r="H386" i="39" s="1"/>
  <c r="G386" i="39" s="1"/>
  <c r="I385" i="39"/>
  <c r="H385" i="39" s="1"/>
  <c r="G385" i="39"/>
  <c r="I384" i="39"/>
  <c r="H384" i="39"/>
  <c r="G384" i="39" s="1"/>
  <c r="I383" i="39"/>
  <c r="H383" i="39"/>
  <c r="G383" i="39"/>
  <c r="I382" i="39"/>
  <c r="H382" i="39"/>
  <c r="G382" i="39" s="1"/>
  <c r="I381" i="39"/>
  <c r="H381" i="39" s="1"/>
  <c r="G381" i="39" s="1"/>
  <c r="I380" i="39"/>
  <c r="H380" i="39"/>
  <c r="G380" i="39" s="1"/>
  <c r="I379" i="39"/>
  <c r="H379" i="39" s="1"/>
  <c r="G379" i="39" s="1"/>
  <c r="I378" i="39"/>
  <c r="H378" i="39" s="1"/>
  <c r="G378" i="39" s="1"/>
  <c r="I377" i="39"/>
  <c r="H377" i="39" s="1"/>
  <c r="G377" i="39" s="1"/>
  <c r="I376" i="39"/>
  <c r="H376" i="39"/>
  <c r="G376" i="39" s="1"/>
  <c r="I375" i="39"/>
  <c r="H375" i="39"/>
  <c r="G375" i="39"/>
  <c r="I374" i="39"/>
  <c r="H374" i="39"/>
  <c r="G374" i="39" s="1"/>
  <c r="I373" i="39"/>
  <c r="H373" i="39" s="1"/>
  <c r="G373" i="39" s="1"/>
  <c r="I372" i="39"/>
  <c r="H372" i="39"/>
  <c r="G372" i="39" s="1"/>
  <c r="I371" i="39"/>
  <c r="H371" i="39" s="1"/>
  <c r="G371" i="39" s="1"/>
  <c r="I370" i="39"/>
  <c r="H370" i="39" s="1"/>
  <c r="G370" i="39" s="1"/>
  <c r="I369" i="39"/>
  <c r="H369" i="39" s="1"/>
  <c r="G369" i="39" s="1"/>
  <c r="I368" i="39"/>
  <c r="H368" i="39"/>
  <c r="G368" i="39" s="1"/>
  <c r="I367" i="39"/>
  <c r="H367" i="39"/>
  <c r="G367" i="39"/>
  <c r="I366" i="39"/>
  <c r="H366" i="39"/>
  <c r="G366" i="39" s="1"/>
  <c r="I365" i="39"/>
  <c r="H365" i="39" s="1"/>
  <c r="G365" i="39" s="1"/>
  <c r="I364" i="39"/>
  <c r="H364" i="39"/>
  <c r="G364" i="39" s="1"/>
  <c r="I363" i="39"/>
  <c r="H363" i="39" s="1"/>
  <c r="G363" i="39" s="1"/>
  <c r="I362" i="39"/>
  <c r="H362" i="39" s="1"/>
  <c r="G362" i="39" s="1"/>
  <c r="I361" i="39"/>
  <c r="H361" i="39" s="1"/>
  <c r="G361" i="39"/>
  <c r="I360" i="39"/>
  <c r="H360" i="39"/>
  <c r="G360" i="39" s="1"/>
  <c r="I359" i="39"/>
  <c r="H359" i="39"/>
  <c r="G359" i="39"/>
  <c r="I358" i="39"/>
  <c r="H358" i="39"/>
  <c r="G358" i="39" s="1"/>
  <c r="I357" i="39"/>
  <c r="H357" i="39" s="1"/>
  <c r="G357" i="39" s="1"/>
  <c r="I356" i="39"/>
  <c r="H356" i="39"/>
  <c r="G356" i="39" s="1"/>
  <c r="I355" i="39"/>
  <c r="H355" i="39" s="1"/>
  <c r="G355" i="39" s="1"/>
  <c r="I354" i="39"/>
  <c r="H354" i="39" s="1"/>
  <c r="G354" i="39" s="1"/>
  <c r="I353" i="39"/>
  <c r="H353" i="39" s="1"/>
  <c r="G353" i="39" s="1"/>
  <c r="I352" i="39"/>
  <c r="H352" i="39"/>
  <c r="G352" i="39" s="1"/>
  <c r="I351" i="39"/>
  <c r="H351" i="39"/>
  <c r="G351" i="39"/>
  <c r="I350" i="39"/>
  <c r="H350" i="39"/>
  <c r="G350" i="39" s="1"/>
  <c r="I349" i="39"/>
  <c r="H349" i="39" s="1"/>
  <c r="G349" i="39" s="1"/>
  <c r="I348" i="39"/>
  <c r="H348" i="39"/>
  <c r="G348" i="39" s="1"/>
  <c r="I347" i="39"/>
  <c r="H347" i="39" s="1"/>
  <c r="G347" i="39" s="1"/>
  <c r="I346" i="39"/>
  <c r="H346" i="39" s="1"/>
  <c r="G346" i="39" s="1"/>
  <c r="I345" i="39"/>
  <c r="H345" i="39" s="1"/>
  <c r="G345" i="39" s="1"/>
  <c r="I344" i="39"/>
  <c r="H344" i="39"/>
  <c r="G344" i="39" s="1"/>
  <c r="I343" i="39"/>
  <c r="H343" i="39"/>
  <c r="G343" i="39"/>
  <c r="I342" i="39"/>
  <c r="H342" i="39"/>
  <c r="G342" i="39" s="1"/>
  <c r="I341" i="39"/>
  <c r="H341" i="39" s="1"/>
  <c r="G341" i="39" s="1"/>
  <c r="I340" i="39"/>
  <c r="H340" i="39"/>
  <c r="G340" i="39" s="1"/>
  <c r="I339" i="39"/>
  <c r="H339" i="39" s="1"/>
  <c r="G339" i="39" s="1"/>
  <c r="I338" i="39"/>
  <c r="H338" i="39" s="1"/>
  <c r="G338" i="39" s="1"/>
  <c r="I337" i="39"/>
  <c r="S336" i="39"/>
  <c r="S414" i="39" s="1"/>
  <c r="R336" i="39"/>
  <c r="R414" i="39" s="1"/>
  <c r="Q336" i="39"/>
  <c r="Q414" i="39" s="1"/>
  <c r="P336" i="39"/>
  <c r="O336" i="39"/>
  <c r="O414" i="39" s="1"/>
  <c r="N336" i="39"/>
  <c r="N414" i="39" s="1"/>
  <c r="M336" i="39"/>
  <c r="M414" i="39" s="1"/>
  <c r="L336" i="39"/>
  <c r="L414" i="39" s="1"/>
  <c r="K336" i="39"/>
  <c r="K414" i="39" s="1"/>
  <c r="J336" i="39"/>
  <c r="J414" i="39" s="1"/>
  <c r="I335" i="39"/>
  <c r="H335" i="39" s="1"/>
  <c r="G335" i="39"/>
  <c r="I334" i="39"/>
  <c r="H334" i="39"/>
  <c r="G334" i="39" s="1"/>
  <c r="I333" i="39"/>
  <c r="H333" i="39" s="1"/>
  <c r="G333" i="39" s="1"/>
  <c r="I332" i="39"/>
  <c r="H332" i="39"/>
  <c r="G332" i="39" s="1"/>
  <c r="I331" i="39"/>
  <c r="H331" i="39" s="1"/>
  <c r="G331" i="39" s="1"/>
  <c r="I330" i="39"/>
  <c r="H330" i="39"/>
  <c r="G330" i="39" s="1"/>
  <c r="I329" i="39"/>
  <c r="H329" i="39" s="1"/>
  <c r="G329" i="39" s="1"/>
  <c r="I328" i="39"/>
  <c r="H328" i="39" s="1"/>
  <c r="G328" i="39" s="1"/>
  <c r="I327" i="39"/>
  <c r="H327" i="39" s="1"/>
  <c r="G327" i="39"/>
  <c r="I326" i="39"/>
  <c r="H326" i="39"/>
  <c r="G326" i="39" s="1"/>
  <c r="I325" i="39"/>
  <c r="H325" i="39" s="1"/>
  <c r="G325" i="39"/>
  <c r="I324" i="39"/>
  <c r="H324" i="39"/>
  <c r="G324" i="39" s="1"/>
  <c r="I323" i="39"/>
  <c r="H323" i="39" s="1"/>
  <c r="G323" i="39" s="1"/>
  <c r="I322" i="39"/>
  <c r="H322" i="39"/>
  <c r="G322" i="39" s="1"/>
  <c r="I321" i="39"/>
  <c r="H321" i="39" s="1"/>
  <c r="G321" i="39" s="1"/>
  <c r="I320" i="39"/>
  <c r="H320" i="39" s="1"/>
  <c r="G320" i="39" s="1"/>
  <c r="I319" i="39"/>
  <c r="H319" i="39" s="1"/>
  <c r="G319" i="39"/>
  <c r="I318" i="39"/>
  <c r="H318" i="39"/>
  <c r="G318" i="39" s="1"/>
  <c r="I317" i="39"/>
  <c r="H317" i="39"/>
  <c r="G317" i="39"/>
  <c r="I316" i="39"/>
  <c r="H316" i="39"/>
  <c r="G316" i="39" s="1"/>
  <c r="I315" i="39"/>
  <c r="H315" i="39" s="1"/>
  <c r="G315" i="39" s="1"/>
  <c r="I314" i="39"/>
  <c r="H314" i="39"/>
  <c r="G314" i="39" s="1"/>
  <c r="I313" i="39"/>
  <c r="H313" i="39" s="1"/>
  <c r="G313" i="39" s="1"/>
  <c r="I312" i="39"/>
  <c r="H312" i="39" s="1"/>
  <c r="G312" i="39" s="1"/>
  <c r="I311" i="39"/>
  <c r="H311" i="39" s="1"/>
  <c r="G311" i="39" s="1"/>
  <c r="I310" i="39"/>
  <c r="H310" i="39"/>
  <c r="G310" i="39" s="1"/>
  <c r="I309" i="39"/>
  <c r="H309" i="39"/>
  <c r="G309" i="39"/>
  <c r="I308" i="39"/>
  <c r="H308" i="39"/>
  <c r="G308" i="39" s="1"/>
  <c r="I307" i="39"/>
  <c r="H307" i="39" s="1"/>
  <c r="G307" i="39" s="1"/>
  <c r="I306" i="39"/>
  <c r="H306" i="39"/>
  <c r="G306" i="39" s="1"/>
  <c r="I305" i="39"/>
  <c r="H305" i="39" s="1"/>
  <c r="G305" i="39" s="1"/>
  <c r="I304" i="39"/>
  <c r="H304" i="39" s="1"/>
  <c r="G304" i="39" s="1"/>
  <c r="I303" i="39"/>
  <c r="H303" i="39" s="1"/>
  <c r="G303" i="39" s="1"/>
  <c r="I302" i="39"/>
  <c r="H302" i="39"/>
  <c r="G302" i="39" s="1"/>
  <c r="I301" i="39"/>
  <c r="H301" i="39"/>
  <c r="G301" i="39"/>
  <c r="I300" i="39"/>
  <c r="H300" i="39"/>
  <c r="G300" i="39" s="1"/>
  <c r="I299" i="39"/>
  <c r="H299" i="39" s="1"/>
  <c r="G299" i="39" s="1"/>
  <c r="I298" i="39"/>
  <c r="H298" i="39"/>
  <c r="G298" i="39" s="1"/>
  <c r="I297" i="39"/>
  <c r="H297" i="39" s="1"/>
  <c r="G297" i="39" s="1"/>
  <c r="I296" i="39"/>
  <c r="H296" i="39" s="1"/>
  <c r="G296" i="39" s="1"/>
  <c r="I295" i="39"/>
  <c r="H295" i="39" s="1"/>
  <c r="G295" i="39" s="1"/>
  <c r="I294" i="39"/>
  <c r="H294" i="39"/>
  <c r="G294" i="39" s="1"/>
  <c r="I293" i="39"/>
  <c r="H293" i="39"/>
  <c r="G293" i="39"/>
  <c r="I292" i="39"/>
  <c r="H292" i="39"/>
  <c r="G292" i="39" s="1"/>
  <c r="I291" i="39"/>
  <c r="H291" i="39" s="1"/>
  <c r="G291" i="39" s="1"/>
  <c r="I290" i="39"/>
  <c r="H290" i="39"/>
  <c r="G290" i="39" s="1"/>
  <c r="I289" i="39"/>
  <c r="H289" i="39" s="1"/>
  <c r="G289" i="39" s="1"/>
  <c r="I288" i="39"/>
  <c r="H288" i="39" s="1"/>
  <c r="G288" i="39" s="1"/>
  <c r="I287" i="39"/>
  <c r="H287" i="39" s="1"/>
  <c r="G287" i="39"/>
  <c r="I286" i="39"/>
  <c r="H286" i="39"/>
  <c r="G286" i="39" s="1"/>
  <c r="I285" i="39"/>
  <c r="H285" i="39"/>
  <c r="G285" i="39"/>
  <c r="I284" i="39"/>
  <c r="H284" i="39"/>
  <c r="G284" i="39" s="1"/>
  <c r="I283" i="39"/>
  <c r="I336" i="39" s="1"/>
  <c r="I414" i="39" s="1"/>
  <c r="S282" i="39"/>
  <c r="S404" i="39" s="1"/>
  <c r="R282" i="39"/>
  <c r="Q282" i="39"/>
  <c r="Q404" i="39" s="1"/>
  <c r="P282" i="39"/>
  <c r="P404" i="39" s="1"/>
  <c r="O282" i="39"/>
  <c r="O404" i="39" s="1"/>
  <c r="N282" i="39"/>
  <c r="N404" i="39" s="1"/>
  <c r="M282" i="39"/>
  <c r="M404" i="39" s="1"/>
  <c r="L282" i="39"/>
  <c r="K282" i="39"/>
  <c r="K404" i="39" s="1"/>
  <c r="J282" i="39"/>
  <c r="J404" i="39" s="1"/>
  <c r="I281" i="39"/>
  <c r="H281" i="39" s="1"/>
  <c r="G281" i="39" s="1"/>
  <c r="I280" i="39"/>
  <c r="H280" i="39"/>
  <c r="G280" i="39" s="1"/>
  <c r="I279" i="39"/>
  <c r="H279" i="39" s="1"/>
  <c r="G279" i="39" s="1"/>
  <c r="I278" i="39"/>
  <c r="H278" i="39" s="1"/>
  <c r="G278" i="39" s="1"/>
  <c r="I277" i="39"/>
  <c r="H277" i="39" s="1"/>
  <c r="G277" i="39" s="1"/>
  <c r="I276" i="39"/>
  <c r="H276" i="39"/>
  <c r="G276" i="39" s="1"/>
  <c r="I275" i="39"/>
  <c r="H275" i="39"/>
  <c r="G275" i="39"/>
  <c r="I274" i="39"/>
  <c r="H274" i="39"/>
  <c r="G274" i="39" s="1"/>
  <c r="I273" i="39"/>
  <c r="H273" i="39" s="1"/>
  <c r="G273" i="39" s="1"/>
  <c r="I272" i="39"/>
  <c r="H272" i="39"/>
  <c r="G272" i="39" s="1"/>
  <c r="I271" i="39"/>
  <c r="H271" i="39" s="1"/>
  <c r="G271" i="39" s="1"/>
  <c r="I270" i="39"/>
  <c r="H270" i="39" s="1"/>
  <c r="G270" i="39" s="1"/>
  <c r="I269" i="39"/>
  <c r="H269" i="39" s="1"/>
  <c r="G269" i="39"/>
  <c r="I268" i="39"/>
  <c r="H268" i="39"/>
  <c r="G268" i="39" s="1"/>
  <c r="I267" i="39"/>
  <c r="H267" i="39"/>
  <c r="G267" i="39"/>
  <c r="I266" i="39"/>
  <c r="H266" i="39"/>
  <c r="G266" i="39" s="1"/>
  <c r="I265" i="39"/>
  <c r="H265" i="39" s="1"/>
  <c r="G265" i="39" s="1"/>
  <c r="I264" i="39"/>
  <c r="H264" i="39"/>
  <c r="G264" i="39" s="1"/>
  <c r="I263" i="39"/>
  <c r="H263" i="39" s="1"/>
  <c r="G263" i="39" s="1"/>
  <c r="I262" i="39"/>
  <c r="H262" i="39" s="1"/>
  <c r="G262" i="39" s="1"/>
  <c r="I261" i="39"/>
  <c r="H261" i="39" s="1"/>
  <c r="G261" i="39" s="1"/>
  <c r="I260" i="39"/>
  <c r="H260" i="39"/>
  <c r="G260" i="39" s="1"/>
  <c r="I259" i="39"/>
  <c r="H259" i="39"/>
  <c r="G259" i="39"/>
  <c r="I258" i="39"/>
  <c r="H258" i="39"/>
  <c r="G258" i="39" s="1"/>
  <c r="I257" i="39"/>
  <c r="H257" i="39" s="1"/>
  <c r="G257" i="39" s="1"/>
  <c r="I256" i="39"/>
  <c r="H256" i="39"/>
  <c r="G256" i="39" s="1"/>
  <c r="I255" i="39"/>
  <c r="H255" i="39" s="1"/>
  <c r="G255" i="39" s="1"/>
  <c r="I254" i="39"/>
  <c r="H254" i="39" s="1"/>
  <c r="G254" i="39" s="1"/>
  <c r="I253" i="39"/>
  <c r="H253" i="39" s="1"/>
  <c r="G253" i="39" s="1"/>
  <c r="I252" i="39"/>
  <c r="H252" i="39"/>
  <c r="G252" i="39" s="1"/>
  <c r="I251" i="39"/>
  <c r="H251" i="39"/>
  <c r="G251" i="39"/>
  <c r="I250" i="39"/>
  <c r="H250" i="39"/>
  <c r="G250" i="39" s="1"/>
  <c r="I249" i="39"/>
  <c r="H249" i="39" s="1"/>
  <c r="G249" i="39" s="1"/>
  <c r="I248" i="39"/>
  <c r="H248" i="39"/>
  <c r="G248" i="39" s="1"/>
  <c r="I247" i="39"/>
  <c r="H247" i="39" s="1"/>
  <c r="G247" i="39" s="1"/>
  <c r="I246" i="39"/>
  <c r="H246" i="39" s="1"/>
  <c r="G246" i="39" s="1"/>
  <c r="I245" i="39"/>
  <c r="H245" i="39" s="1"/>
  <c r="G245" i="39" s="1"/>
  <c r="I244" i="39"/>
  <c r="H244" i="39"/>
  <c r="G244" i="39" s="1"/>
  <c r="I243" i="39"/>
  <c r="H243" i="39"/>
  <c r="G243" i="39"/>
  <c r="I242" i="39"/>
  <c r="H242" i="39"/>
  <c r="G242" i="39" s="1"/>
  <c r="I241" i="39"/>
  <c r="H241" i="39" s="1"/>
  <c r="G241" i="39" s="1"/>
  <c r="I240" i="39"/>
  <c r="H240" i="39"/>
  <c r="G240" i="39" s="1"/>
  <c r="I239" i="39"/>
  <c r="H239" i="39" s="1"/>
  <c r="G239" i="39" s="1"/>
  <c r="I238" i="39"/>
  <c r="H238" i="39" s="1"/>
  <c r="G238" i="39" s="1"/>
  <c r="I237" i="39"/>
  <c r="H237" i="39" s="1"/>
  <c r="G237" i="39"/>
  <c r="I236" i="39"/>
  <c r="H236" i="39"/>
  <c r="G236" i="39" s="1"/>
  <c r="I235" i="39"/>
  <c r="H235" i="39"/>
  <c r="G235" i="39"/>
  <c r="I234" i="39"/>
  <c r="H234" i="39"/>
  <c r="G234" i="39" s="1"/>
  <c r="I233" i="39"/>
  <c r="H233" i="39" s="1"/>
  <c r="G233" i="39" s="1"/>
  <c r="I232" i="39"/>
  <c r="H232" i="39"/>
  <c r="G232" i="39" s="1"/>
  <c r="I231" i="39"/>
  <c r="H231" i="39" s="1"/>
  <c r="G231" i="39" s="1"/>
  <c r="I230" i="39"/>
  <c r="H230" i="39" s="1"/>
  <c r="G230" i="39" s="1"/>
  <c r="S228" i="39"/>
  <c r="S393" i="39" s="1"/>
  <c r="S400" i="39" s="1"/>
  <c r="R228" i="39"/>
  <c r="R393" i="39" s="1"/>
  <c r="R400" i="39" s="1"/>
  <c r="Q228" i="39"/>
  <c r="Q393" i="39" s="1"/>
  <c r="Q400" i="39" s="1"/>
  <c r="P228" i="39"/>
  <c r="P393" i="39" s="1"/>
  <c r="P400" i="39" s="1"/>
  <c r="O228" i="39"/>
  <c r="O393" i="39" s="1"/>
  <c r="O400" i="39" s="1"/>
  <c r="N228" i="39"/>
  <c r="M228" i="39"/>
  <c r="M393" i="39" s="1"/>
  <c r="M400" i="39" s="1"/>
  <c r="L228" i="39"/>
  <c r="K228" i="39"/>
  <c r="K393" i="39" s="1"/>
  <c r="J228" i="39"/>
  <c r="J393" i="39" s="1"/>
  <c r="J400" i="39" s="1"/>
  <c r="I227" i="39"/>
  <c r="H227" i="39" s="1"/>
  <c r="G227" i="39" s="1"/>
  <c r="I226" i="39"/>
  <c r="H226" i="39" s="1"/>
  <c r="G226" i="39" s="1"/>
  <c r="I225" i="39"/>
  <c r="H225" i="39"/>
  <c r="G225" i="39" s="1"/>
  <c r="I224" i="39"/>
  <c r="H224" i="39" s="1"/>
  <c r="G224" i="39"/>
  <c r="I223" i="39"/>
  <c r="H223" i="39"/>
  <c r="G223" i="39" s="1"/>
  <c r="I222" i="39"/>
  <c r="H222" i="39" s="1"/>
  <c r="I220" i="39"/>
  <c r="H220" i="39" s="1"/>
  <c r="G220" i="39"/>
  <c r="I219" i="39"/>
  <c r="H219" i="39"/>
  <c r="G219" i="39" s="1"/>
  <c r="I218" i="39"/>
  <c r="H218" i="39" s="1"/>
  <c r="G218" i="39" s="1"/>
  <c r="I217" i="39"/>
  <c r="H217" i="39"/>
  <c r="G217" i="39" s="1"/>
  <c r="I216" i="39"/>
  <c r="H216" i="39" s="1"/>
  <c r="G216" i="39" s="1"/>
  <c r="I215" i="39"/>
  <c r="H215" i="39" s="1"/>
  <c r="G215" i="39" s="1"/>
  <c r="I214" i="39"/>
  <c r="H214" i="39" s="1"/>
  <c r="G214" i="39"/>
  <c r="I213" i="39"/>
  <c r="H213" i="39"/>
  <c r="G213" i="39" s="1"/>
  <c r="I211" i="39"/>
  <c r="H211" i="39" s="1"/>
  <c r="G211" i="39"/>
  <c r="I210" i="39"/>
  <c r="H210" i="39"/>
  <c r="G210" i="39" s="1"/>
  <c r="I209" i="39"/>
  <c r="H209" i="39" s="1"/>
  <c r="G209" i="39" s="1"/>
  <c r="I208" i="39"/>
  <c r="H208" i="39"/>
  <c r="G208" i="39" s="1"/>
  <c r="I206" i="39"/>
  <c r="H206" i="39" s="1"/>
  <c r="G206" i="39" s="1"/>
  <c r="I205" i="39"/>
  <c r="H205" i="39" s="1"/>
  <c r="G205" i="39" s="1"/>
  <c r="I204" i="39"/>
  <c r="H204" i="39"/>
  <c r="G204" i="39" s="1"/>
  <c r="I203" i="39"/>
  <c r="H203" i="39"/>
  <c r="G203" i="39" s="1"/>
  <c r="I202" i="39"/>
  <c r="H202" i="39" s="1"/>
  <c r="G202" i="39"/>
  <c r="I201" i="39"/>
  <c r="H201" i="39"/>
  <c r="G201" i="39" s="1"/>
  <c r="I200" i="39"/>
  <c r="H200" i="39"/>
  <c r="G200" i="39" s="1"/>
  <c r="I199" i="39"/>
  <c r="H199" i="39"/>
  <c r="G199" i="39" s="1"/>
  <c r="I198" i="39"/>
  <c r="H198" i="39" s="1"/>
  <c r="G198" i="39" s="1"/>
  <c r="I197" i="39"/>
  <c r="H197" i="39" s="1"/>
  <c r="G197" i="39" s="1"/>
  <c r="I195" i="39"/>
  <c r="H195" i="39" s="1"/>
  <c r="G195" i="39" s="1"/>
  <c r="I194" i="39"/>
  <c r="H194" i="39"/>
  <c r="G194" i="39"/>
  <c r="I193" i="39"/>
  <c r="H193" i="39" s="1"/>
  <c r="G193" i="39" s="1"/>
  <c r="I192" i="39"/>
  <c r="H192" i="39"/>
  <c r="G192" i="39" s="1"/>
  <c r="I191" i="39"/>
  <c r="H191" i="39"/>
  <c r="G191" i="39" s="1"/>
  <c r="I190" i="39"/>
  <c r="H190" i="39"/>
  <c r="G190" i="39" s="1"/>
  <c r="I189" i="39"/>
  <c r="H189" i="39" s="1"/>
  <c r="G189" i="39" s="1"/>
  <c r="I188" i="39"/>
  <c r="H188" i="39" s="1"/>
  <c r="G188" i="39" s="1"/>
  <c r="I187" i="39"/>
  <c r="H187" i="39" s="1"/>
  <c r="G187" i="39" s="1"/>
  <c r="I186" i="39"/>
  <c r="H186" i="39"/>
  <c r="G186" i="39"/>
  <c r="I185" i="39"/>
  <c r="H185" i="39" s="1"/>
  <c r="G185" i="39" s="1"/>
  <c r="I184" i="39"/>
  <c r="H184" i="39"/>
  <c r="G184" i="39" s="1"/>
  <c r="I183" i="39"/>
  <c r="H183" i="39"/>
  <c r="G183" i="39" s="1"/>
  <c r="I182" i="39"/>
  <c r="H182" i="39"/>
  <c r="G182" i="39" s="1"/>
  <c r="I181" i="39"/>
  <c r="H181" i="39" s="1"/>
  <c r="G181" i="39" s="1"/>
  <c r="I180" i="39"/>
  <c r="H180" i="39" s="1"/>
  <c r="G180" i="39" s="1"/>
  <c r="I178" i="39"/>
  <c r="H178" i="39" s="1"/>
  <c r="G178" i="39" s="1"/>
  <c r="I177" i="39"/>
  <c r="H177" i="39"/>
  <c r="G177" i="39"/>
  <c r="I176" i="39"/>
  <c r="H176" i="39" s="1"/>
  <c r="G176" i="39" s="1"/>
  <c r="I175" i="39"/>
  <c r="H175" i="39"/>
  <c r="G175" i="39" s="1"/>
  <c r="I172" i="39"/>
  <c r="H172" i="39"/>
  <c r="G172" i="39" s="1"/>
  <c r="I171" i="39"/>
  <c r="H171" i="39"/>
  <c r="G171" i="39" s="1"/>
  <c r="I170" i="39"/>
  <c r="H170" i="39" s="1"/>
  <c r="G170" i="39" s="1"/>
  <c r="I169" i="39"/>
  <c r="H169" i="39" s="1"/>
  <c r="G169" i="39" s="1"/>
  <c r="I166" i="39"/>
  <c r="H166" i="39" s="1"/>
  <c r="G166" i="39" s="1"/>
  <c r="I165" i="39"/>
  <c r="H165" i="39"/>
  <c r="G165" i="39"/>
  <c r="I164" i="39"/>
  <c r="H164" i="39" s="1"/>
  <c r="G164" i="39" s="1"/>
  <c r="I163" i="39"/>
  <c r="H163" i="39"/>
  <c r="G163" i="39" s="1"/>
  <c r="I162" i="39"/>
  <c r="H162" i="39"/>
  <c r="G162" i="39" s="1"/>
  <c r="I161" i="39"/>
  <c r="H161" i="39"/>
  <c r="G161" i="39" s="1"/>
  <c r="I160" i="39"/>
  <c r="H160" i="39" s="1"/>
  <c r="G160" i="39" s="1"/>
  <c r="I159" i="39"/>
  <c r="H159" i="39" s="1"/>
  <c r="G159" i="39" s="1"/>
  <c r="I158" i="39"/>
  <c r="H158" i="39" s="1"/>
  <c r="G158" i="39" s="1"/>
  <c r="I157" i="39"/>
  <c r="H157" i="39"/>
  <c r="G157" i="39"/>
  <c r="I153" i="39"/>
  <c r="H153" i="39" s="1"/>
  <c r="G153" i="39" s="1"/>
  <c r="I152" i="39"/>
  <c r="H152" i="39"/>
  <c r="G152" i="39" s="1"/>
  <c r="I151" i="39"/>
  <c r="H151" i="39"/>
  <c r="G151" i="39" s="1"/>
  <c r="I150" i="39"/>
  <c r="H150" i="39"/>
  <c r="G150" i="39" s="1"/>
  <c r="I149" i="39"/>
  <c r="H149" i="39" s="1"/>
  <c r="G149" i="39" s="1"/>
  <c r="I148" i="39"/>
  <c r="H148" i="39" s="1"/>
  <c r="G148" i="39" s="1"/>
  <c r="I147" i="39"/>
  <c r="H147" i="39" s="1"/>
  <c r="G147" i="39" s="1"/>
  <c r="I146" i="39"/>
  <c r="H146" i="39"/>
  <c r="G146" i="39"/>
  <c r="I145" i="39"/>
  <c r="H145" i="39" s="1"/>
  <c r="G145" i="39" s="1"/>
  <c r="I144" i="39"/>
  <c r="H144" i="39"/>
  <c r="G144" i="39" s="1"/>
  <c r="I143" i="39"/>
  <c r="H143" i="39"/>
  <c r="G143" i="39" s="1"/>
  <c r="I142" i="39"/>
  <c r="H142" i="39"/>
  <c r="G142" i="39" s="1"/>
  <c r="I141" i="39"/>
  <c r="H141" i="39" s="1"/>
  <c r="G141" i="39" s="1"/>
  <c r="I136" i="39"/>
  <c r="H136" i="39" s="1"/>
  <c r="G136" i="39" s="1"/>
  <c r="I135" i="39"/>
  <c r="H135" i="39" s="1"/>
  <c r="G135" i="39" s="1"/>
  <c r="I134" i="39"/>
  <c r="H134" i="39"/>
  <c r="G134" i="39"/>
  <c r="I133" i="39"/>
  <c r="H133" i="39" s="1"/>
  <c r="G133" i="39" s="1"/>
  <c r="I132" i="39"/>
  <c r="H132" i="39"/>
  <c r="G132" i="39" s="1"/>
  <c r="I131" i="39"/>
  <c r="H131" i="39"/>
  <c r="G131" i="39" s="1"/>
  <c r="I130" i="39"/>
  <c r="H130" i="39"/>
  <c r="G130" i="39" s="1"/>
  <c r="I129" i="39"/>
  <c r="H129" i="39" s="1"/>
  <c r="G129" i="39" s="1"/>
  <c r="G128" i="39"/>
  <c r="G127" i="39"/>
  <c r="I126" i="39"/>
  <c r="H126" i="39"/>
  <c r="G126" i="39" s="1"/>
  <c r="I119" i="39"/>
  <c r="H119" i="39"/>
  <c r="G119" i="39"/>
  <c r="I118" i="39"/>
  <c r="H118" i="39" s="1"/>
  <c r="G118" i="39" s="1"/>
  <c r="I117" i="39"/>
  <c r="H117" i="39"/>
  <c r="G117" i="39" s="1"/>
  <c r="I116" i="39"/>
  <c r="H116" i="39"/>
  <c r="G116" i="39" s="1"/>
  <c r="I115" i="39"/>
  <c r="H115" i="39"/>
  <c r="G115" i="39" s="1"/>
  <c r="I114" i="39"/>
  <c r="H114" i="39" s="1"/>
  <c r="G114" i="39" s="1"/>
  <c r="I113" i="39"/>
  <c r="H113" i="39" s="1"/>
  <c r="G113" i="39" s="1"/>
  <c r="I112" i="39"/>
  <c r="H112" i="39" s="1"/>
  <c r="G112" i="39" s="1"/>
  <c r="I111" i="39"/>
  <c r="H111" i="39"/>
  <c r="G111" i="39"/>
  <c r="I110" i="39"/>
  <c r="H110" i="39" s="1"/>
  <c r="G110" i="39" s="1"/>
  <c r="I109" i="39"/>
  <c r="H109" i="39"/>
  <c r="G109" i="39" s="1"/>
  <c r="I108" i="39"/>
  <c r="H108" i="39"/>
  <c r="G108" i="39" s="1"/>
  <c r="I107" i="39"/>
  <c r="H107" i="39"/>
  <c r="G107" i="39" s="1"/>
  <c r="I106" i="39"/>
  <c r="H106" i="39" s="1"/>
  <c r="G106" i="39" s="1"/>
  <c r="I105" i="39"/>
  <c r="H105" i="39" s="1"/>
  <c r="G105" i="39" s="1"/>
  <c r="I104" i="39"/>
  <c r="H104" i="39" s="1"/>
  <c r="G104" i="39" s="1"/>
  <c r="I103" i="39"/>
  <c r="H103" i="39"/>
  <c r="G103" i="39"/>
  <c r="I102" i="39"/>
  <c r="H102" i="39" s="1"/>
  <c r="G102" i="39" s="1"/>
  <c r="I101" i="39"/>
  <c r="H101" i="39"/>
  <c r="G101" i="39" s="1"/>
  <c r="I100" i="39"/>
  <c r="H100" i="39"/>
  <c r="I99" i="39"/>
  <c r="H99" i="39" s="1"/>
  <c r="G99" i="39" s="1"/>
  <c r="I98" i="39"/>
  <c r="H98" i="39"/>
  <c r="G98" i="39" s="1"/>
  <c r="I97" i="39"/>
  <c r="H97" i="39"/>
  <c r="G97" i="39" s="1"/>
  <c r="I96" i="39"/>
  <c r="H96" i="39"/>
  <c r="G96" i="39" s="1"/>
  <c r="I95" i="39"/>
  <c r="H95" i="39" s="1"/>
  <c r="G95" i="39" s="1"/>
  <c r="I94" i="39"/>
  <c r="H94" i="39" s="1"/>
  <c r="G94" i="39" s="1"/>
  <c r="I93" i="39"/>
  <c r="H93" i="39" s="1"/>
  <c r="G93" i="39" s="1"/>
  <c r="I92" i="39"/>
  <c r="H92" i="39"/>
  <c r="G92" i="39"/>
  <c r="I91" i="39"/>
  <c r="H91" i="39" s="1"/>
  <c r="G91" i="39" s="1"/>
  <c r="I90" i="39"/>
  <c r="H90" i="39"/>
  <c r="G90" i="39" s="1"/>
  <c r="I89" i="39"/>
  <c r="H89" i="39"/>
  <c r="G89" i="39" s="1"/>
  <c r="I88" i="39"/>
  <c r="H88" i="39"/>
  <c r="G88" i="39" s="1"/>
  <c r="I87" i="39"/>
  <c r="H87" i="39" s="1"/>
  <c r="G87" i="39" s="1"/>
  <c r="I86" i="39"/>
  <c r="H86" i="39" s="1"/>
  <c r="G86" i="39" s="1"/>
  <c r="I85" i="39"/>
  <c r="H85" i="39" s="1"/>
  <c r="G85" i="39" s="1"/>
  <c r="H82" i="39"/>
  <c r="G82" i="39"/>
  <c r="H81" i="39"/>
  <c r="G81" i="39" s="1"/>
  <c r="H78" i="39"/>
  <c r="G78" i="39"/>
  <c r="H77" i="39"/>
  <c r="G77" i="39"/>
  <c r="H76" i="39"/>
  <c r="G76" i="39"/>
  <c r="H75" i="39"/>
  <c r="G75" i="39" s="1"/>
  <c r="H74" i="39"/>
  <c r="G74" i="39"/>
  <c r="H73" i="39"/>
  <c r="G73" i="39"/>
  <c r="H72" i="39"/>
  <c r="G72" i="39"/>
  <c r="H71" i="39"/>
  <c r="G71" i="39" s="1"/>
  <c r="H70" i="39"/>
  <c r="G70" i="39"/>
  <c r="H69" i="39"/>
  <c r="G69" i="39"/>
  <c r="H68" i="39"/>
  <c r="G68" i="39"/>
  <c r="G63" i="39"/>
  <c r="H62" i="39"/>
  <c r="G62" i="39" s="1"/>
  <c r="G61" i="39"/>
  <c r="H60" i="39"/>
  <c r="G60" i="39"/>
  <c r="H57" i="39"/>
  <c r="G57" i="39"/>
  <c r="H56" i="39"/>
  <c r="G56" i="39" s="1"/>
  <c r="H54" i="39"/>
  <c r="G54" i="39"/>
  <c r="H53" i="39"/>
  <c r="G53" i="39"/>
  <c r="H52" i="39"/>
  <c r="G52" i="39"/>
  <c r="S51" i="39"/>
  <c r="R51" i="39"/>
  <c r="Q51" i="39"/>
  <c r="P51" i="39"/>
  <c r="O51" i="39"/>
  <c r="N51" i="39"/>
  <c r="M51" i="39"/>
  <c r="L51" i="39"/>
  <c r="K51" i="39"/>
  <c r="J51" i="39"/>
  <c r="I51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H45" i="39"/>
  <c r="G45" i="39"/>
  <c r="H44" i="39"/>
  <c r="G44" i="39"/>
  <c r="H43" i="39"/>
  <c r="G43" i="39"/>
  <c r="H41" i="39"/>
  <c r="G41" i="39" s="1"/>
  <c r="G51" i="39" s="1"/>
  <c r="H40" i="39"/>
  <c r="G40" i="39"/>
  <c r="H39" i="39"/>
  <c r="G39" i="39"/>
  <c r="H38" i="39"/>
  <c r="G38" i="39"/>
  <c r="G36" i="39"/>
  <c r="G35" i="39"/>
  <c r="G34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G29" i="39"/>
  <c r="G28" i="39"/>
  <c r="G27" i="39"/>
  <c r="G26" i="39"/>
  <c r="G25" i="39"/>
  <c r="G22" i="39"/>
  <c r="G125" i="39" s="1"/>
  <c r="G19" i="39"/>
  <c r="G18" i="39"/>
  <c r="G17" i="39"/>
  <c r="G16" i="39"/>
  <c r="G15" i="39"/>
  <c r="G12" i="39"/>
  <c r="G417" i="39" l="1"/>
  <c r="G228" i="39"/>
  <c r="I228" i="39"/>
  <c r="I393" i="39" s="1"/>
  <c r="I400" i="39" s="1"/>
  <c r="G395" i="39"/>
  <c r="H405" i="39"/>
  <c r="H394" i="39"/>
  <c r="G408" i="39"/>
  <c r="G416" i="39" s="1"/>
  <c r="H416" i="39"/>
  <c r="H228" i="39"/>
  <c r="H393" i="39" s="1"/>
  <c r="G282" i="39"/>
  <c r="G404" i="39" s="1"/>
  <c r="H426" i="39"/>
  <c r="G427" i="39"/>
  <c r="G426" i="39" s="1"/>
  <c r="H51" i="39"/>
  <c r="H282" i="39"/>
  <c r="H404" i="39" s="1"/>
  <c r="H406" i="39"/>
  <c r="I390" i="39"/>
  <c r="I425" i="39" s="1"/>
  <c r="H337" i="39"/>
  <c r="I417" i="39"/>
  <c r="I282" i="39"/>
  <c r="I404" i="39" s="1"/>
  <c r="H417" i="39"/>
  <c r="I405" i="39"/>
  <c r="H283" i="39"/>
  <c r="H336" i="39" l="1"/>
  <c r="H414" i="39" s="1"/>
  <c r="G283" i="39"/>
  <c r="G336" i="39" s="1"/>
  <c r="G414" i="39" s="1"/>
  <c r="G421" i="39" s="1"/>
  <c r="H413" i="39" s="1"/>
  <c r="G394" i="39"/>
  <c r="G400" i="39" s="1"/>
  <c r="G405" i="39"/>
  <c r="G406" i="39"/>
  <c r="G337" i="39"/>
  <c r="G390" i="39" s="1"/>
  <c r="G425" i="39" s="1"/>
  <c r="G430" i="39" s="1"/>
  <c r="H424" i="39" s="1"/>
  <c r="H390" i="39"/>
  <c r="H425" i="39" s="1"/>
  <c r="G411" i="39"/>
  <c r="H403" i="39" s="1"/>
  <c r="H411" i="39" s="1"/>
  <c r="I403" i="39" s="1"/>
  <c r="I411" i="39" s="1"/>
  <c r="J403" i="39" s="1"/>
  <c r="J411" i="39" s="1"/>
  <c r="K403" i="39" s="1"/>
  <c r="K411" i="39" s="1"/>
  <c r="L403" i="39" s="1"/>
  <c r="L411" i="39" s="1"/>
  <c r="M403" i="39" s="1"/>
  <c r="M411" i="39" s="1"/>
  <c r="N403" i="39" s="1"/>
  <c r="N411" i="39" s="1"/>
  <c r="O403" i="39" s="1"/>
  <c r="O411" i="39" s="1"/>
  <c r="P403" i="39" s="1"/>
  <c r="P411" i="39" s="1"/>
  <c r="Q403" i="39" s="1"/>
  <c r="Q411" i="39" s="1"/>
  <c r="R403" i="39" s="1"/>
  <c r="R411" i="39" s="1"/>
  <c r="S403" i="39" s="1"/>
  <c r="S411" i="39" s="1"/>
  <c r="H400" i="39"/>
  <c r="H430" i="39" l="1"/>
  <c r="I424" i="39" s="1"/>
  <c r="I430" i="39" s="1"/>
  <c r="J424" i="39" s="1"/>
  <c r="J430" i="39" s="1"/>
  <c r="K424" i="39" s="1"/>
  <c r="K430" i="39" s="1"/>
  <c r="L424" i="39" s="1"/>
  <c r="L430" i="39" s="1"/>
  <c r="M424" i="39" s="1"/>
  <c r="M430" i="39" s="1"/>
  <c r="N424" i="39" s="1"/>
  <c r="N430" i="39" s="1"/>
  <c r="O424" i="39" s="1"/>
  <c r="O430" i="39" s="1"/>
  <c r="P424" i="39" s="1"/>
  <c r="P430" i="39" s="1"/>
  <c r="Q424" i="39" s="1"/>
  <c r="Q430" i="39" s="1"/>
  <c r="R424" i="39" s="1"/>
  <c r="R430" i="39" s="1"/>
  <c r="S424" i="39" s="1"/>
  <c r="S430" i="39" s="1"/>
  <c r="H421" i="39"/>
  <c r="I413" i="39" s="1"/>
  <c r="I421" i="39" s="1"/>
  <c r="J413" i="39" s="1"/>
  <c r="J421" i="39" s="1"/>
  <c r="K413" i="39" s="1"/>
  <c r="K421" i="39" s="1"/>
  <c r="L413" i="39" s="1"/>
  <c r="L421" i="39" s="1"/>
  <c r="M413" i="39" s="1"/>
  <c r="M421" i="39" s="1"/>
  <c r="N413" i="39" s="1"/>
  <c r="N421" i="39" s="1"/>
  <c r="O413" i="39" s="1"/>
  <c r="O421" i="39" s="1"/>
  <c r="P413" i="39" s="1"/>
  <c r="P421" i="39" s="1"/>
  <c r="Q413" i="39" s="1"/>
  <c r="Q421" i="39" s="1"/>
  <c r="R413" i="39" s="1"/>
  <c r="R421" i="39" s="1"/>
  <c r="S413" i="39" s="1"/>
  <c r="S421" i="39" s="1"/>
  <c r="G397" i="38" l="1"/>
  <c r="G396" i="38"/>
  <c r="G395" i="38"/>
  <c r="G394" i="38"/>
  <c r="G393" i="38"/>
  <c r="G392" i="38"/>
  <c r="G391" i="38"/>
  <c r="G390" i="38"/>
  <c r="G389" i="38"/>
  <c r="G388" i="38"/>
  <c r="G387" i="38"/>
  <c r="G386" i="38"/>
  <c r="G385" i="38"/>
  <c r="G384" i="38"/>
  <c r="G383" i="38"/>
  <c r="G381" i="38"/>
  <c r="G380" i="38"/>
  <c r="G379" i="38"/>
  <c r="G378" i="38"/>
  <c r="G377" i="38"/>
  <c r="G376" i="38"/>
  <c r="G375" i="38"/>
  <c r="G374" i="38"/>
  <c r="G373" i="38"/>
  <c r="G372" i="38"/>
  <c r="G371" i="38"/>
  <c r="G370" i="38"/>
  <c r="G369" i="38"/>
  <c r="G368" i="38"/>
  <c r="G367" i="38"/>
  <c r="G366" i="38"/>
  <c r="G365" i="38"/>
  <c r="G364" i="38"/>
  <c r="G363" i="38"/>
  <c r="G362" i="38"/>
  <c r="G361" i="38"/>
  <c r="G360" i="38"/>
  <c r="G359" i="38"/>
  <c r="G356" i="38"/>
  <c r="G355" i="38"/>
  <c r="G354" i="38"/>
  <c r="G353" i="38" s="1"/>
  <c r="S353" i="38"/>
  <c r="R353" i="38"/>
  <c r="Q353" i="38"/>
  <c r="P353" i="38"/>
  <c r="O353" i="38"/>
  <c r="N353" i="38"/>
  <c r="M353" i="38"/>
  <c r="L353" i="38"/>
  <c r="K353" i="38"/>
  <c r="J353" i="38"/>
  <c r="I353" i="38"/>
  <c r="H353" i="38"/>
  <c r="O352" i="38"/>
  <c r="G347" i="38"/>
  <c r="G346" i="38"/>
  <c r="G345" i="38"/>
  <c r="S344" i="38"/>
  <c r="R344" i="38"/>
  <c r="Q344" i="38"/>
  <c r="P344" i="38"/>
  <c r="O344" i="38"/>
  <c r="N344" i="38"/>
  <c r="M344" i="38"/>
  <c r="L344" i="38"/>
  <c r="K344" i="38"/>
  <c r="J344" i="38"/>
  <c r="I344" i="38"/>
  <c r="H344" i="38"/>
  <c r="G344" i="38"/>
  <c r="S343" i="38"/>
  <c r="R343" i="38"/>
  <c r="Q343" i="38"/>
  <c r="P343" i="38"/>
  <c r="O343" i="38"/>
  <c r="N343" i="38"/>
  <c r="M343" i="38"/>
  <c r="L343" i="38"/>
  <c r="K343" i="38"/>
  <c r="J343" i="38"/>
  <c r="I343" i="38"/>
  <c r="H343" i="38"/>
  <c r="S342" i="38"/>
  <c r="R342" i="38"/>
  <c r="Q342" i="38"/>
  <c r="P342" i="38"/>
  <c r="O342" i="38"/>
  <c r="N342" i="38"/>
  <c r="M342" i="38"/>
  <c r="L342" i="38"/>
  <c r="K342" i="38"/>
  <c r="J342" i="38"/>
  <c r="I342" i="38"/>
  <c r="H342" i="38"/>
  <c r="O341" i="38"/>
  <c r="G337" i="38"/>
  <c r="G336" i="38"/>
  <c r="G335" i="38"/>
  <c r="G343" i="38" s="1"/>
  <c r="G334" i="38"/>
  <c r="G333" i="38" s="1"/>
  <c r="S333" i="38"/>
  <c r="R333" i="38"/>
  <c r="Q333" i="38"/>
  <c r="P333" i="38"/>
  <c r="O333" i="38"/>
  <c r="N333" i="38"/>
  <c r="M333" i="38"/>
  <c r="L333" i="38"/>
  <c r="K333" i="38"/>
  <c r="J333" i="38"/>
  <c r="I333" i="38"/>
  <c r="H333" i="38"/>
  <c r="S332" i="38"/>
  <c r="R332" i="38"/>
  <c r="Q332" i="38"/>
  <c r="P332" i="38"/>
  <c r="O332" i="38"/>
  <c r="N332" i="38"/>
  <c r="M332" i="38"/>
  <c r="L332" i="38"/>
  <c r="K332" i="38"/>
  <c r="J332" i="38"/>
  <c r="I332" i="38"/>
  <c r="H332" i="38"/>
  <c r="S331" i="38"/>
  <c r="K331" i="38"/>
  <c r="G326" i="38"/>
  <c r="G325" i="38"/>
  <c r="G324" i="38"/>
  <c r="G323" i="38"/>
  <c r="G342" i="38" s="1"/>
  <c r="G322" i="38"/>
  <c r="G332" i="38" s="1"/>
  <c r="S321" i="38"/>
  <c r="R321" i="38"/>
  <c r="Q321" i="38"/>
  <c r="P321" i="38"/>
  <c r="O321" i="38"/>
  <c r="N321" i="38"/>
  <c r="M321" i="38"/>
  <c r="L321" i="38"/>
  <c r="K321" i="38"/>
  <c r="J321" i="38"/>
  <c r="I321" i="38"/>
  <c r="H321" i="38"/>
  <c r="S320" i="38"/>
  <c r="S327" i="38" s="1"/>
  <c r="K320" i="38"/>
  <c r="K327" i="38" s="1"/>
  <c r="S317" i="38"/>
  <c r="S352" i="38" s="1"/>
  <c r="R317" i="38"/>
  <c r="R352" i="38" s="1"/>
  <c r="Q317" i="38"/>
  <c r="Q352" i="38" s="1"/>
  <c r="P317" i="38"/>
  <c r="P352" i="38" s="1"/>
  <c r="O317" i="38"/>
  <c r="N317" i="38"/>
  <c r="N352" i="38" s="1"/>
  <c r="M317" i="38"/>
  <c r="M352" i="38" s="1"/>
  <c r="L317" i="38"/>
  <c r="L352" i="38" s="1"/>
  <c r="K317" i="38"/>
  <c r="K352" i="38" s="1"/>
  <c r="J317" i="38"/>
  <c r="J352" i="38" s="1"/>
  <c r="I317" i="38"/>
  <c r="I352" i="38" s="1"/>
  <c r="H317" i="38"/>
  <c r="H352" i="38" s="1"/>
  <c r="G316" i="38"/>
  <c r="G315" i="38"/>
  <c r="G314" i="38"/>
  <c r="G313" i="38"/>
  <c r="G312" i="38"/>
  <c r="G311" i="38"/>
  <c r="G310" i="38"/>
  <c r="G309" i="38"/>
  <c r="G308" i="38"/>
  <c r="G307" i="38"/>
  <c r="G306" i="38"/>
  <c r="G305" i="38"/>
  <c r="G304" i="38"/>
  <c r="G303" i="38"/>
  <c r="G302" i="38"/>
  <c r="G301" i="38"/>
  <c r="G300" i="38"/>
  <c r="G299" i="38"/>
  <c r="G298" i="38"/>
  <c r="G297" i="38"/>
  <c r="G296" i="38"/>
  <c r="G295" i="38"/>
  <c r="G294" i="38"/>
  <c r="G293" i="38"/>
  <c r="G292" i="38"/>
  <c r="G291" i="38"/>
  <c r="G290" i="38"/>
  <c r="G289" i="38"/>
  <c r="G288" i="38"/>
  <c r="G287" i="38"/>
  <c r="G286" i="38"/>
  <c r="G285" i="38"/>
  <c r="G284" i="38"/>
  <c r="G283" i="38"/>
  <c r="G282" i="38"/>
  <c r="G281" i="38"/>
  <c r="G280" i="38"/>
  <c r="G279" i="38"/>
  <c r="G278" i="38"/>
  <c r="G277" i="38"/>
  <c r="G276" i="38"/>
  <c r="G275" i="38"/>
  <c r="G274" i="38"/>
  <c r="G273" i="38"/>
  <c r="G272" i="38"/>
  <c r="G271" i="38"/>
  <c r="G270" i="38"/>
  <c r="G269" i="38"/>
  <c r="G268" i="38"/>
  <c r="G267" i="38"/>
  <c r="G266" i="38"/>
  <c r="G265" i="38"/>
  <c r="G264" i="38"/>
  <c r="G317" i="38" s="1"/>
  <c r="G352" i="38" s="1"/>
  <c r="G357" i="38" s="1"/>
  <c r="H351" i="38" s="1"/>
  <c r="H357" i="38" s="1"/>
  <c r="I351" i="38" s="1"/>
  <c r="I357" i="38" s="1"/>
  <c r="J351" i="38" s="1"/>
  <c r="J357" i="38" s="1"/>
  <c r="K351" i="38" s="1"/>
  <c r="K357" i="38" s="1"/>
  <c r="L351" i="38" s="1"/>
  <c r="L357" i="38" s="1"/>
  <c r="M351" i="38" s="1"/>
  <c r="M357" i="38" s="1"/>
  <c r="N351" i="38" s="1"/>
  <c r="N357" i="38" s="1"/>
  <c r="O351" i="38" s="1"/>
  <c r="O357" i="38" s="1"/>
  <c r="P351" i="38" s="1"/>
  <c r="P357" i="38" s="1"/>
  <c r="Q351" i="38" s="1"/>
  <c r="Q357" i="38" s="1"/>
  <c r="R351" i="38" s="1"/>
  <c r="R357" i="38" s="1"/>
  <c r="S351" i="38" s="1"/>
  <c r="S357" i="38" s="1"/>
  <c r="S263" i="38"/>
  <c r="S341" i="38" s="1"/>
  <c r="R263" i="38"/>
  <c r="R341" i="38" s="1"/>
  <c r="Q263" i="38"/>
  <c r="Q341" i="38" s="1"/>
  <c r="P263" i="38"/>
  <c r="P341" i="38" s="1"/>
  <c r="O263" i="38"/>
  <c r="N263" i="38"/>
  <c r="N341" i="38" s="1"/>
  <c r="M263" i="38"/>
  <c r="M341" i="38" s="1"/>
  <c r="L263" i="38"/>
  <c r="L341" i="38" s="1"/>
  <c r="K263" i="38"/>
  <c r="K341" i="38" s="1"/>
  <c r="J263" i="38"/>
  <c r="J341" i="38" s="1"/>
  <c r="I263" i="38"/>
  <c r="I341" i="38" s="1"/>
  <c r="H263" i="38"/>
  <c r="H341" i="38" s="1"/>
  <c r="G262" i="38"/>
  <c r="G261" i="38"/>
  <c r="G260" i="38"/>
  <c r="G259" i="38"/>
  <c r="G258" i="38"/>
  <c r="G257" i="38"/>
  <c r="G256" i="38"/>
  <c r="G255" i="38"/>
  <c r="G254" i="38"/>
  <c r="G253" i="38"/>
  <c r="G252" i="38"/>
  <c r="G251" i="38"/>
  <c r="G250" i="38"/>
  <c r="G249" i="38"/>
  <c r="G248" i="38"/>
  <c r="G247" i="38"/>
  <c r="G246" i="38"/>
  <c r="G245" i="38"/>
  <c r="G244" i="38"/>
  <c r="G243" i="38"/>
  <c r="G242" i="38"/>
  <c r="G241" i="38"/>
  <c r="G240" i="38"/>
  <c r="G239" i="38"/>
  <c r="G238" i="38"/>
  <c r="G237" i="38"/>
  <c r="G236" i="38"/>
  <c r="G235" i="38"/>
  <c r="G234" i="38"/>
  <c r="G233" i="38"/>
  <c r="G232" i="38"/>
  <c r="G231" i="38"/>
  <c r="G230" i="38"/>
  <c r="G229" i="38"/>
  <c r="G228" i="38"/>
  <c r="G227" i="38"/>
  <c r="G226" i="38"/>
  <c r="G225" i="38"/>
  <c r="G224" i="38"/>
  <c r="G223" i="38"/>
  <c r="G222" i="38"/>
  <c r="G221" i="38"/>
  <c r="G220" i="38"/>
  <c r="G219" i="38"/>
  <c r="G218" i="38"/>
  <c r="G217" i="38"/>
  <c r="G216" i="38"/>
  <c r="G215" i="38"/>
  <c r="G214" i="38"/>
  <c r="G213" i="38"/>
  <c r="G212" i="38"/>
  <c r="G211" i="38"/>
  <c r="G210" i="38"/>
  <c r="G263" i="38" s="1"/>
  <c r="G341" i="38" s="1"/>
  <c r="S209" i="38"/>
  <c r="R209" i="38"/>
  <c r="R331" i="38" s="1"/>
  <c r="Q209" i="38"/>
  <c r="Q331" i="38" s="1"/>
  <c r="P209" i="38"/>
  <c r="P331" i="38" s="1"/>
  <c r="O209" i="38"/>
  <c r="O331" i="38" s="1"/>
  <c r="N209" i="38"/>
  <c r="N331" i="38" s="1"/>
  <c r="M209" i="38"/>
  <c r="M331" i="38" s="1"/>
  <c r="L209" i="38"/>
  <c r="L331" i="38" s="1"/>
  <c r="K209" i="38"/>
  <c r="J209" i="38"/>
  <c r="J331" i="38" s="1"/>
  <c r="I209" i="38"/>
  <c r="I331" i="38" s="1"/>
  <c r="H209" i="38"/>
  <c r="H331" i="38" s="1"/>
  <c r="G208" i="38"/>
  <c r="G207" i="38"/>
  <c r="G206" i="38"/>
  <c r="G205" i="38"/>
  <c r="G204" i="38"/>
  <c r="G203" i="38"/>
  <c r="G202" i="38"/>
  <c r="G201" i="38"/>
  <c r="G200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58" i="38"/>
  <c r="G157" i="38"/>
  <c r="G156" i="38"/>
  <c r="G209" i="38" s="1"/>
  <c r="G331" i="38" s="1"/>
  <c r="S155" i="38"/>
  <c r="R155" i="38"/>
  <c r="R320" i="38" s="1"/>
  <c r="R327" i="38" s="1"/>
  <c r="Q155" i="38"/>
  <c r="Q320" i="38" s="1"/>
  <c r="Q327" i="38" s="1"/>
  <c r="P155" i="38"/>
  <c r="P320" i="38" s="1"/>
  <c r="P327" i="38" s="1"/>
  <c r="O155" i="38"/>
  <c r="O320" i="38" s="1"/>
  <c r="O327" i="38" s="1"/>
  <c r="N155" i="38"/>
  <c r="N320" i="38" s="1"/>
  <c r="N327" i="38" s="1"/>
  <c r="M155" i="38"/>
  <c r="M320" i="38" s="1"/>
  <c r="M327" i="38" s="1"/>
  <c r="L155" i="38"/>
  <c r="L320" i="38" s="1"/>
  <c r="L327" i="38" s="1"/>
  <c r="K155" i="38"/>
  <c r="J155" i="38"/>
  <c r="J320" i="38" s="1"/>
  <c r="J327" i="38" s="1"/>
  <c r="I155" i="38"/>
  <c r="I320" i="38" s="1"/>
  <c r="I327" i="38" s="1"/>
  <c r="H155" i="38"/>
  <c r="H320" i="38" s="1"/>
  <c r="H327" i="38" s="1"/>
  <c r="G154" i="38"/>
  <c r="G153" i="38"/>
  <c r="G152" i="38"/>
  <c r="G151" i="38"/>
  <c r="G150" i="38"/>
  <c r="G149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G134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6" i="38"/>
  <c r="G105" i="38"/>
  <c r="G104" i="38"/>
  <c r="G103" i="38"/>
  <c r="G102" i="38"/>
  <c r="G155" i="38" s="1"/>
  <c r="G320" i="38" s="1"/>
  <c r="G97" i="38"/>
  <c r="G96" i="38"/>
  <c r="G95" i="38"/>
  <c r="G94" i="38"/>
  <c r="G93" i="38"/>
  <c r="G92" i="38"/>
  <c r="G91" i="38"/>
  <c r="G90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G85" i="38"/>
  <c r="G84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S53" i="38"/>
  <c r="R53" i="38"/>
  <c r="Q53" i="38"/>
  <c r="P53" i="38"/>
  <c r="O53" i="38"/>
  <c r="N53" i="38"/>
  <c r="M53" i="38"/>
  <c r="L53" i="38"/>
  <c r="K53" i="38"/>
  <c r="J53" i="38"/>
  <c r="I53" i="38"/>
  <c r="H53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G47" i="38"/>
  <c r="G46" i="38"/>
  <c r="G45" i="38"/>
  <c r="G44" i="38"/>
  <c r="G43" i="38"/>
  <c r="G42" i="38"/>
  <c r="G41" i="38"/>
  <c r="G40" i="38"/>
  <c r="G53" i="38" s="1"/>
  <c r="G39" i="38"/>
  <c r="G38" i="38"/>
  <c r="G37" i="38"/>
  <c r="G36" i="38"/>
  <c r="G35" i="38"/>
  <c r="G34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29" i="38"/>
  <c r="G28" i="38"/>
  <c r="G27" i="38"/>
  <c r="G26" i="38"/>
  <c r="G25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2" i="38"/>
  <c r="G21" i="38"/>
  <c r="G20" i="38"/>
  <c r="G33" i="38" s="1"/>
  <c r="G19" i="38"/>
  <c r="G18" i="38"/>
  <c r="G17" i="38"/>
  <c r="G16" i="38"/>
  <c r="G15" i="38"/>
  <c r="G14" i="38"/>
  <c r="G13" i="38"/>
  <c r="G23" i="38" s="1"/>
  <c r="G12" i="38"/>
  <c r="G327" i="38" l="1"/>
  <c r="G338" i="38"/>
  <c r="H330" i="38" s="1"/>
  <c r="H338" i="38" s="1"/>
  <c r="I330" i="38" s="1"/>
  <c r="I338" i="38" s="1"/>
  <c r="J330" i="38" s="1"/>
  <c r="J338" i="38" s="1"/>
  <c r="K330" i="38" s="1"/>
  <c r="K338" i="38" s="1"/>
  <c r="L330" i="38" s="1"/>
  <c r="L338" i="38" s="1"/>
  <c r="M330" i="38" s="1"/>
  <c r="M338" i="38" s="1"/>
  <c r="N330" i="38" s="1"/>
  <c r="N338" i="38" s="1"/>
  <c r="O330" i="38" s="1"/>
  <c r="O338" i="38" s="1"/>
  <c r="P330" i="38" s="1"/>
  <c r="P338" i="38" s="1"/>
  <c r="Q330" i="38" s="1"/>
  <c r="Q338" i="38" s="1"/>
  <c r="R330" i="38" s="1"/>
  <c r="R338" i="38" s="1"/>
  <c r="S330" i="38" s="1"/>
  <c r="S338" i="38" s="1"/>
  <c r="G348" i="38"/>
  <c r="H340" i="38" s="1"/>
  <c r="H348" i="38" s="1"/>
  <c r="I340" i="38" s="1"/>
  <c r="I348" i="38" s="1"/>
  <c r="J340" i="38" s="1"/>
  <c r="J348" i="38" s="1"/>
  <c r="K340" i="38" s="1"/>
  <c r="K348" i="38" s="1"/>
  <c r="L340" i="38" s="1"/>
  <c r="L348" i="38" s="1"/>
  <c r="M340" i="38" s="1"/>
  <c r="M348" i="38" s="1"/>
  <c r="N340" i="38" s="1"/>
  <c r="N348" i="38" s="1"/>
  <c r="O340" i="38" s="1"/>
  <c r="O348" i="38" s="1"/>
  <c r="P340" i="38" s="1"/>
  <c r="P348" i="38" s="1"/>
  <c r="Q340" i="38" s="1"/>
  <c r="Q348" i="38" s="1"/>
  <c r="R340" i="38" s="1"/>
  <c r="R348" i="38" s="1"/>
  <c r="S340" i="38" s="1"/>
  <c r="S348" i="38" s="1"/>
  <c r="G321" i="38"/>
  <c r="G396" i="37"/>
  <c r="G393" i="37"/>
  <c r="G392" i="37"/>
  <c r="G391" i="37"/>
  <c r="G390" i="37"/>
  <c r="G389" i="37"/>
  <c r="G388" i="37"/>
  <c r="G387" i="37"/>
  <c r="G386" i="37"/>
  <c r="G385" i="37"/>
  <c r="G384" i="37"/>
  <c r="G383" i="37"/>
  <c r="G381" i="37"/>
  <c r="G379" i="37"/>
  <c r="G378" i="37"/>
  <c r="G377" i="37"/>
  <c r="G376" i="37"/>
  <c r="G375" i="37"/>
  <c r="G374" i="37"/>
  <c r="G373" i="37"/>
  <c r="G372" i="37"/>
  <c r="G371" i="37"/>
  <c r="G370" i="37"/>
  <c r="G369" i="37"/>
  <c r="G368" i="37"/>
  <c r="G367" i="37"/>
  <c r="G366" i="37"/>
  <c r="G365" i="37"/>
  <c r="G364" i="37"/>
  <c r="G363" i="37"/>
  <c r="G362" i="37"/>
  <c r="G361" i="37"/>
  <c r="G360" i="37"/>
  <c r="G359" i="37"/>
  <c r="G356" i="37"/>
  <c r="G353" i="37" s="1"/>
  <c r="G357" i="37" s="1"/>
  <c r="G355" i="37"/>
  <c r="G354" i="37"/>
  <c r="S353" i="37"/>
  <c r="R353" i="37"/>
  <c r="Q353" i="37"/>
  <c r="P353" i="37"/>
  <c r="O353" i="37"/>
  <c r="N353" i="37"/>
  <c r="M353" i="37"/>
  <c r="L353" i="37"/>
  <c r="K353" i="37"/>
  <c r="J353" i="37"/>
  <c r="I353" i="37"/>
  <c r="H353" i="37"/>
  <c r="S352" i="37"/>
  <c r="L352" i="37"/>
  <c r="K352" i="37"/>
  <c r="G347" i="37"/>
  <c r="G346" i="37"/>
  <c r="G344" i="37" s="1"/>
  <c r="G345" i="37"/>
  <c r="S344" i="37"/>
  <c r="R344" i="37"/>
  <c r="Q344" i="37"/>
  <c r="P344" i="37"/>
  <c r="O344" i="37"/>
  <c r="N344" i="37"/>
  <c r="M344" i="37"/>
  <c r="L344" i="37"/>
  <c r="K344" i="37"/>
  <c r="J344" i="37"/>
  <c r="I344" i="37"/>
  <c r="H344" i="37"/>
  <c r="S343" i="37"/>
  <c r="R343" i="37"/>
  <c r="Q343" i="37"/>
  <c r="P343" i="37"/>
  <c r="O343" i="37"/>
  <c r="N343" i="37"/>
  <c r="M343" i="37"/>
  <c r="L343" i="37"/>
  <c r="K343" i="37"/>
  <c r="J343" i="37"/>
  <c r="I343" i="37"/>
  <c r="H343" i="37"/>
  <c r="G343" i="37"/>
  <c r="S342" i="37"/>
  <c r="R342" i="37"/>
  <c r="Q342" i="37"/>
  <c r="P342" i="37"/>
  <c r="O342" i="37"/>
  <c r="N342" i="37"/>
  <c r="M342" i="37"/>
  <c r="L342" i="37"/>
  <c r="K342" i="37"/>
  <c r="J342" i="37"/>
  <c r="I342" i="37"/>
  <c r="H342" i="37"/>
  <c r="G342" i="37"/>
  <c r="R341" i="37"/>
  <c r="Q341" i="37"/>
  <c r="J341" i="37"/>
  <c r="I341" i="37"/>
  <c r="G337" i="37"/>
  <c r="G336" i="37"/>
  <c r="G335" i="37"/>
  <c r="G334" i="37"/>
  <c r="G333" i="37" s="1"/>
  <c r="S333" i="37"/>
  <c r="R333" i="37"/>
  <c r="Q333" i="37"/>
  <c r="P333" i="37"/>
  <c r="O333" i="37"/>
  <c r="N333" i="37"/>
  <c r="M333" i="37"/>
  <c r="L333" i="37"/>
  <c r="K333" i="37"/>
  <c r="J333" i="37"/>
  <c r="I333" i="37"/>
  <c r="H333" i="37"/>
  <c r="S332" i="37"/>
  <c r="R332" i="37"/>
  <c r="Q332" i="37"/>
  <c r="P332" i="37"/>
  <c r="O332" i="37"/>
  <c r="N332" i="37"/>
  <c r="M332" i="37"/>
  <c r="L332" i="37"/>
  <c r="K332" i="37"/>
  <c r="J332" i="37"/>
  <c r="I332" i="37"/>
  <c r="H332" i="37"/>
  <c r="M331" i="37"/>
  <c r="N327" i="37"/>
  <c r="G326" i="37"/>
  <c r="G321" i="37" s="1"/>
  <c r="G325" i="37"/>
  <c r="G324" i="37"/>
  <c r="G323" i="37"/>
  <c r="G322" i="37"/>
  <c r="G332" i="37" s="1"/>
  <c r="S321" i="37"/>
  <c r="R321" i="37"/>
  <c r="Q321" i="37"/>
  <c r="P321" i="37"/>
  <c r="O321" i="37"/>
  <c r="N321" i="37"/>
  <c r="M321" i="37"/>
  <c r="L321" i="37"/>
  <c r="K321" i="37"/>
  <c r="J321" i="37"/>
  <c r="I321" i="37"/>
  <c r="H321" i="37"/>
  <c r="N320" i="37"/>
  <c r="M320" i="37"/>
  <c r="M327" i="37" s="1"/>
  <c r="S317" i="37"/>
  <c r="R317" i="37"/>
  <c r="R352" i="37" s="1"/>
  <c r="Q317" i="37"/>
  <c r="Q352" i="37" s="1"/>
  <c r="P317" i="37"/>
  <c r="P352" i="37" s="1"/>
  <c r="O317" i="37"/>
  <c r="O352" i="37" s="1"/>
  <c r="N317" i="37"/>
  <c r="N352" i="37" s="1"/>
  <c r="M317" i="37"/>
  <c r="M352" i="37" s="1"/>
  <c r="L317" i="37"/>
  <c r="K317" i="37"/>
  <c r="J317" i="37"/>
  <c r="J352" i="37" s="1"/>
  <c r="I317" i="37"/>
  <c r="I352" i="37" s="1"/>
  <c r="H317" i="37"/>
  <c r="H352" i="37" s="1"/>
  <c r="H357" i="37" s="1"/>
  <c r="I351" i="37" s="1"/>
  <c r="I357" i="37" s="1"/>
  <c r="J351" i="37" s="1"/>
  <c r="J357" i="37" s="1"/>
  <c r="K351" i="37" s="1"/>
  <c r="K357" i="37" s="1"/>
  <c r="L351" i="37" s="1"/>
  <c r="L357" i="37" s="1"/>
  <c r="M351" i="37" s="1"/>
  <c r="M357" i="37" s="1"/>
  <c r="N351" i="37" s="1"/>
  <c r="N357" i="37" s="1"/>
  <c r="O351" i="37" s="1"/>
  <c r="O357" i="37" s="1"/>
  <c r="P351" i="37" s="1"/>
  <c r="P357" i="37" s="1"/>
  <c r="Q351" i="37" s="1"/>
  <c r="Q357" i="37" s="1"/>
  <c r="R351" i="37" s="1"/>
  <c r="R357" i="37" s="1"/>
  <c r="S351" i="37" s="1"/>
  <c r="S357" i="37" s="1"/>
  <c r="G316" i="37"/>
  <c r="G315" i="37"/>
  <c r="G314" i="37"/>
  <c r="G313" i="37"/>
  <c r="G312" i="37"/>
  <c r="G311" i="37"/>
  <c r="G310" i="37"/>
  <c r="G309" i="37"/>
  <c r="G308" i="37"/>
  <c r="G307" i="37"/>
  <c r="G306" i="37"/>
  <c r="G305" i="37"/>
  <c r="G304" i="37"/>
  <c r="G303" i="37"/>
  <c r="G302" i="37"/>
  <c r="G301" i="37"/>
  <c r="G300" i="37"/>
  <c r="G299" i="37"/>
  <c r="G298" i="37"/>
  <c r="G297" i="37"/>
  <c r="G296" i="37"/>
  <c r="G295" i="37"/>
  <c r="G294" i="37"/>
  <c r="G293" i="37"/>
  <c r="G292" i="37"/>
  <c r="G291" i="37"/>
  <c r="G290" i="37"/>
  <c r="G289" i="37"/>
  <c r="G288" i="37"/>
  <c r="G287" i="37"/>
  <c r="G286" i="37"/>
  <c r="G285" i="37"/>
  <c r="G284" i="37"/>
  <c r="G283" i="37"/>
  <c r="G282" i="37"/>
  <c r="G281" i="37"/>
  <c r="G280" i="37"/>
  <c r="G279" i="37"/>
  <c r="G278" i="37"/>
  <c r="G277" i="37"/>
  <c r="G276" i="37"/>
  <c r="G275" i="37"/>
  <c r="G274" i="37"/>
  <c r="G273" i="37"/>
  <c r="G272" i="37"/>
  <c r="G271" i="37"/>
  <c r="G270" i="37"/>
  <c r="G269" i="37"/>
  <c r="G268" i="37"/>
  <c r="G267" i="37"/>
  <c r="G266" i="37"/>
  <c r="G265" i="37"/>
  <c r="G264" i="37"/>
  <c r="G317" i="37" s="1"/>
  <c r="S263" i="37"/>
  <c r="S341" i="37" s="1"/>
  <c r="R263" i="37"/>
  <c r="Q263" i="37"/>
  <c r="P263" i="37"/>
  <c r="P341" i="37" s="1"/>
  <c r="O263" i="37"/>
  <c r="O341" i="37" s="1"/>
  <c r="N263" i="37"/>
  <c r="N341" i="37" s="1"/>
  <c r="M263" i="37"/>
  <c r="M341" i="37" s="1"/>
  <c r="L263" i="37"/>
  <c r="L341" i="37" s="1"/>
  <c r="K263" i="37"/>
  <c r="K341" i="37" s="1"/>
  <c r="J263" i="37"/>
  <c r="I263" i="37"/>
  <c r="H263" i="37"/>
  <c r="H341" i="37" s="1"/>
  <c r="G262" i="37"/>
  <c r="G261" i="37"/>
  <c r="G260" i="37"/>
  <c r="G259" i="37"/>
  <c r="G258" i="37"/>
  <c r="G257" i="37"/>
  <c r="G256" i="37"/>
  <c r="G255" i="37"/>
  <c r="G254" i="37"/>
  <c r="G253" i="37"/>
  <c r="G252" i="37"/>
  <c r="G251" i="37"/>
  <c r="G250" i="37"/>
  <c r="G249" i="37"/>
  <c r="G248" i="37"/>
  <c r="G247" i="37"/>
  <c r="G246" i="37"/>
  <c r="G245" i="37"/>
  <c r="G244" i="37"/>
  <c r="G243" i="37"/>
  <c r="G242" i="37"/>
  <c r="G241" i="37"/>
  <c r="G240" i="37"/>
  <c r="G239" i="37"/>
  <c r="G238" i="37"/>
  <c r="G237" i="37"/>
  <c r="G236" i="37"/>
  <c r="G235" i="37"/>
  <c r="G234" i="37"/>
  <c r="G233" i="37"/>
  <c r="G232" i="37"/>
  <c r="G231" i="37"/>
  <c r="G230" i="37"/>
  <c r="G229" i="37"/>
  <c r="G228" i="37"/>
  <c r="G227" i="37"/>
  <c r="G226" i="37"/>
  <c r="G225" i="37"/>
  <c r="G224" i="37"/>
  <c r="G223" i="37"/>
  <c r="G222" i="37"/>
  <c r="G221" i="37"/>
  <c r="G220" i="37"/>
  <c r="G219" i="37"/>
  <c r="G218" i="37"/>
  <c r="G217" i="37"/>
  <c r="G216" i="37"/>
  <c r="G215" i="37"/>
  <c r="G214" i="37"/>
  <c r="G213" i="37"/>
  <c r="G212" i="37"/>
  <c r="G211" i="37"/>
  <c r="G210" i="37"/>
  <c r="G263" i="37" s="1"/>
  <c r="G341" i="37" s="1"/>
  <c r="S209" i="37"/>
  <c r="S331" i="37" s="1"/>
  <c r="R209" i="37"/>
  <c r="R331" i="37" s="1"/>
  <c r="Q209" i="37"/>
  <c r="Q331" i="37" s="1"/>
  <c r="P209" i="37"/>
  <c r="P331" i="37" s="1"/>
  <c r="O209" i="37"/>
  <c r="O331" i="37" s="1"/>
  <c r="N209" i="37"/>
  <c r="N331" i="37" s="1"/>
  <c r="M209" i="37"/>
  <c r="L209" i="37"/>
  <c r="L331" i="37" s="1"/>
  <c r="K209" i="37"/>
  <c r="K331" i="37" s="1"/>
  <c r="J209" i="37"/>
  <c r="J331" i="37" s="1"/>
  <c r="I209" i="37"/>
  <c r="I331" i="37" s="1"/>
  <c r="H209" i="37"/>
  <c r="H331" i="37" s="1"/>
  <c r="G208" i="37"/>
  <c r="G207" i="37"/>
  <c r="G206" i="37"/>
  <c r="G205" i="37"/>
  <c r="G204" i="37"/>
  <c r="G203" i="37"/>
  <c r="G202" i="37"/>
  <c r="G201" i="37"/>
  <c r="G200" i="37"/>
  <c r="G199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209" i="37" s="1"/>
  <c r="G331" i="37" s="1"/>
  <c r="G338" i="37" s="1"/>
  <c r="H330" i="37" s="1"/>
  <c r="G159" i="37"/>
  <c r="G158" i="37"/>
  <c r="G157" i="37"/>
  <c r="G156" i="37"/>
  <c r="S155" i="37"/>
  <c r="S320" i="37" s="1"/>
  <c r="S327" i="37" s="1"/>
  <c r="R155" i="37"/>
  <c r="R320" i="37" s="1"/>
  <c r="R327" i="37" s="1"/>
  <c r="Q155" i="37"/>
  <c r="Q320" i="37" s="1"/>
  <c r="Q327" i="37" s="1"/>
  <c r="P155" i="37"/>
  <c r="P320" i="37" s="1"/>
  <c r="P327" i="37" s="1"/>
  <c r="O155" i="37"/>
  <c r="O320" i="37" s="1"/>
  <c r="O327" i="37" s="1"/>
  <c r="N155" i="37"/>
  <c r="M155" i="37"/>
  <c r="L155" i="37"/>
  <c r="L320" i="37" s="1"/>
  <c r="L327" i="37" s="1"/>
  <c r="K155" i="37"/>
  <c r="K320" i="37" s="1"/>
  <c r="K327" i="37" s="1"/>
  <c r="J155" i="37"/>
  <c r="J320" i="37" s="1"/>
  <c r="J327" i="37" s="1"/>
  <c r="I155" i="37"/>
  <c r="I320" i="37" s="1"/>
  <c r="I327" i="37" s="1"/>
  <c r="H155" i="37"/>
  <c r="H320" i="37" s="1"/>
  <c r="H327" i="37" s="1"/>
  <c r="G154" i="37"/>
  <c r="G153" i="37"/>
  <c r="G152" i="37"/>
  <c r="G151" i="37"/>
  <c r="G150" i="37"/>
  <c r="G149" i="37"/>
  <c r="G148" i="37"/>
  <c r="G147" i="37"/>
  <c r="G146" i="37"/>
  <c r="G145" i="37"/>
  <c r="G144" i="37"/>
  <c r="G143" i="37"/>
  <c r="G142" i="37"/>
  <c r="G141" i="37"/>
  <c r="G140" i="37"/>
  <c r="G139" i="37"/>
  <c r="G138" i="37"/>
  <c r="G137" i="37"/>
  <c r="G136" i="37"/>
  <c r="G135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G119" i="37"/>
  <c r="G118" i="37"/>
  <c r="G117" i="37"/>
  <c r="G116" i="37"/>
  <c r="G115" i="37"/>
  <c r="G114" i="37"/>
  <c r="G113" i="37"/>
  <c r="G112" i="37"/>
  <c r="G111" i="37"/>
  <c r="G110" i="37"/>
  <c r="G109" i="37"/>
  <c r="G108" i="37"/>
  <c r="G107" i="37"/>
  <c r="G106" i="37"/>
  <c r="G105" i="37"/>
  <c r="G104" i="37"/>
  <c r="G103" i="37"/>
  <c r="G102" i="37"/>
  <c r="G155" i="37" s="1"/>
  <c r="G320" i="37" s="1"/>
  <c r="G327" i="37" s="1"/>
  <c r="G97" i="37"/>
  <c r="G96" i="37"/>
  <c r="G95" i="37"/>
  <c r="G92" i="37"/>
  <c r="G91" i="37"/>
  <c r="G90" i="37"/>
  <c r="S89" i="37"/>
  <c r="R89" i="37"/>
  <c r="Q89" i="37"/>
  <c r="P89" i="37"/>
  <c r="O89" i="37"/>
  <c r="M89" i="37"/>
  <c r="L89" i="37"/>
  <c r="I89" i="37"/>
  <c r="H89" i="37"/>
  <c r="G85" i="37"/>
  <c r="G84" i="37"/>
  <c r="G81" i="37"/>
  <c r="G80" i="37"/>
  <c r="G79" i="37"/>
  <c r="G78" i="37"/>
  <c r="G77" i="37"/>
  <c r="G76" i="37"/>
  <c r="G75" i="37"/>
  <c r="G74" i="37"/>
  <c r="G73" i="37"/>
  <c r="G72" i="37"/>
  <c r="G71" i="37"/>
  <c r="G70" i="37"/>
  <c r="G69" i="37"/>
  <c r="G68" i="37"/>
  <c r="G67" i="37"/>
  <c r="G66" i="37"/>
  <c r="G65" i="37"/>
  <c r="G64" i="37"/>
  <c r="G63" i="37"/>
  <c r="G62" i="37"/>
  <c r="G60" i="37"/>
  <c r="G59" i="37"/>
  <c r="G58" i="37"/>
  <c r="G57" i="37"/>
  <c r="G56" i="37"/>
  <c r="G55" i="37"/>
  <c r="G54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29" i="37"/>
  <c r="G28" i="37"/>
  <c r="G27" i="37"/>
  <c r="G26" i="37"/>
  <c r="G25" i="37"/>
  <c r="G22" i="37"/>
  <c r="G21" i="37"/>
  <c r="G52" i="37" s="1"/>
  <c r="G20" i="37"/>
  <c r="G33" i="37" s="1"/>
  <c r="G18" i="37"/>
  <c r="G17" i="37"/>
  <c r="G16" i="37"/>
  <c r="G15" i="37"/>
  <c r="G14" i="37"/>
  <c r="G13" i="37"/>
  <c r="G12" i="37"/>
  <c r="G348" i="37" l="1"/>
  <c r="H340" i="37" s="1"/>
  <c r="H348" i="37" s="1"/>
  <c r="I340" i="37" s="1"/>
  <c r="I348" i="37" s="1"/>
  <c r="J340" i="37" s="1"/>
  <c r="J348" i="37" s="1"/>
  <c r="K340" i="37" s="1"/>
  <c r="K348" i="37" s="1"/>
  <c r="L340" i="37" s="1"/>
  <c r="L348" i="37" s="1"/>
  <c r="M340" i="37" s="1"/>
  <c r="M348" i="37" s="1"/>
  <c r="N340" i="37" s="1"/>
  <c r="N348" i="37" s="1"/>
  <c r="O340" i="37" s="1"/>
  <c r="O348" i="37" s="1"/>
  <c r="P340" i="37" s="1"/>
  <c r="P348" i="37" s="1"/>
  <c r="Q340" i="37" s="1"/>
  <c r="Q348" i="37" s="1"/>
  <c r="R340" i="37" s="1"/>
  <c r="R348" i="37" s="1"/>
  <c r="S340" i="37" s="1"/>
  <c r="S348" i="37" s="1"/>
  <c r="H338" i="37"/>
  <c r="I330" i="37" s="1"/>
  <c r="I338" i="37" s="1"/>
  <c r="J330" i="37" s="1"/>
  <c r="J338" i="37" s="1"/>
  <c r="K330" i="37" s="1"/>
  <c r="K338" i="37" s="1"/>
  <c r="L330" i="37" s="1"/>
  <c r="L338" i="37" s="1"/>
  <c r="M330" i="37" s="1"/>
  <c r="M338" i="37" s="1"/>
  <c r="N330" i="37" s="1"/>
  <c r="N338" i="37" s="1"/>
  <c r="O330" i="37" s="1"/>
  <c r="O338" i="37" s="1"/>
  <c r="P330" i="37" s="1"/>
  <c r="P338" i="37" s="1"/>
  <c r="Q330" i="37" s="1"/>
  <c r="Q338" i="37" s="1"/>
  <c r="R330" i="37" s="1"/>
  <c r="R338" i="37" s="1"/>
  <c r="S330" i="37" s="1"/>
  <c r="S338" i="37" s="1"/>
  <c r="G397" i="36" l="1"/>
  <c r="G396" i="36"/>
  <c r="G395" i="36"/>
  <c r="G394" i="36"/>
  <c r="G393" i="36"/>
  <c r="G392" i="36"/>
  <c r="G391" i="36"/>
  <c r="G390" i="36"/>
  <c r="G389" i="36"/>
  <c r="G388" i="36"/>
  <c r="G387" i="36"/>
  <c r="G386" i="36"/>
  <c r="G385" i="36"/>
  <c r="G384" i="36"/>
  <c r="G383" i="36"/>
  <c r="G381" i="36"/>
  <c r="G380" i="36"/>
  <c r="G379" i="36"/>
  <c r="G378" i="36"/>
  <c r="G377" i="36"/>
  <c r="G376" i="36"/>
  <c r="G375" i="36"/>
  <c r="G374" i="36"/>
  <c r="G373" i="36"/>
  <c r="G372" i="36"/>
  <c r="G371" i="36"/>
  <c r="G370" i="36"/>
  <c r="G369" i="36"/>
  <c r="G368" i="36"/>
  <c r="G367" i="36"/>
  <c r="G366" i="36"/>
  <c r="G365" i="36"/>
  <c r="G364" i="36"/>
  <c r="G363" i="36"/>
  <c r="G362" i="36"/>
  <c r="G361" i="36"/>
  <c r="G360" i="36"/>
  <c r="G359" i="36"/>
  <c r="G356" i="36"/>
  <c r="G355" i="36"/>
  <c r="G354" i="36"/>
  <c r="G353" i="36" s="1"/>
  <c r="S353" i="36"/>
  <c r="R353" i="36"/>
  <c r="Q353" i="36"/>
  <c r="P353" i="36"/>
  <c r="O353" i="36"/>
  <c r="N353" i="36"/>
  <c r="M353" i="36"/>
  <c r="L353" i="36"/>
  <c r="K353" i="36"/>
  <c r="J353" i="36"/>
  <c r="I353" i="36"/>
  <c r="H353" i="36"/>
  <c r="N352" i="36"/>
  <c r="I352" i="36"/>
  <c r="G347" i="36"/>
  <c r="G346" i="36"/>
  <c r="G345" i="36"/>
  <c r="S344" i="36"/>
  <c r="R344" i="36"/>
  <c r="Q344" i="36"/>
  <c r="P344" i="36"/>
  <c r="O344" i="36"/>
  <c r="N344" i="36"/>
  <c r="M344" i="36"/>
  <c r="L344" i="36"/>
  <c r="K344" i="36"/>
  <c r="J344" i="36"/>
  <c r="I344" i="36"/>
  <c r="H344" i="36"/>
  <c r="G344" i="36"/>
  <c r="S343" i="36"/>
  <c r="R343" i="36"/>
  <c r="Q343" i="36"/>
  <c r="P343" i="36"/>
  <c r="O343" i="36"/>
  <c r="N343" i="36"/>
  <c r="M343" i="36"/>
  <c r="L343" i="36"/>
  <c r="K343" i="36"/>
  <c r="J343" i="36"/>
  <c r="I343" i="36"/>
  <c r="H343" i="36"/>
  <c r="G343" i="36"/>
  <c r="S342" i="36"/>
  <c r="R342" i="36"/>
  <c r="Q342" i="36"/>
  <c r="P342" i="36"/>
  <c r="O342" i="36"/>
  <c r="N342" i="36"/>
  <c r="M342" i="36"/>
  <c r="L342" i="36"/>
  <c r="K342" i="36"/>
  <c r="J342" i="36"/>
  <c r="I342" i="36"/>
  <c r="H342" i="36"/>
  <c r="O341" i="36"/>
  <c r="N341" i="36"/>
  <c r="G337" i="36"/>
  <c r="G336" i="36"/>
  <c r="G335" i="36"/>
  <c r="G334" i="36"/>
  <c r="G333" i="36" s="1"/>
  <c r="S333" i="36"/>
  <c r="R333" i="36"/>
  <c r="Q333" i="36"/>
  <c r="P333" i="36"/>
  <c r="O333" i="36"/>
  <c r="N333" i="36"/>
  <c r="M333" i="36"/>
  <c r="L333" i="36"/>
  <c r="K333" i="36"/>
  <c r="J333" i="36"/>
  <c r="I333" i="36"/>
  <c r="H333" i="36"/>
  <c r="S332" i="36"/>
  <c r="R332" i="36"/>
  <c r="Q332" i="36"/>
  <c r="P332" i="36"/>
  <c r="O332" i="36"/>
  <c r="N332" i="36"/>
  <c r="M332" i="36"/>
  <c r="L332" i="36"/>
  <c r="K332" i="36"/>
  <c r="J332" i="36"/>
  <c r="I332" i="36"/>
  <c r="H332" i="36"/>
  <c r="R331" i="36"/>
  <c r="J331" i="36"/>
  <c r="G326" i="36"/>
  <c r="G325" i="36"/>
  <c r="G324" i="36"/>
  <c r="G323" i="36"/>
  <c r="G342" i="36" s="1"/>
  <c r="G322" i="36"/>
  <c r="G332" i="36" s="1"/>
  <c r="S321" i="36"/>
  <c r="R321" i="36"/>
  <c r="Q321" i="36"/>
  <c r="P321" i="36"/>
  <c r="O321" i="36"/>
  <c r="N321" i="36"/>
  <c r="M321" i="36"/>
  <c r="L321" i="36"/>
  <c r="K321" i="36"/>
  <c r="J321" i="36"/>
  <c r="I321" i="36"/>
  <c r="H321" i="36"/>
  <c r="S320" i="36"/>
  <c r="S327" i="36" s="1"/>
  <c r="R320" i="36"/>
  <c r="R327" i="36" s="1"/>
  <c r="J320" i="36"/>
  <c r="J327" i="36" s="1"/>
  <c r="S317" i="36"/>
  <c r="S352" i="36" s="1"/>
  <c r="R317" i="36"/>
  <c r="R352" i="36" s="1"/>
  <c r="Q317" i="36"/>
  <c r="Q352" i="36" s="1"/>
  <c r="P317" i="36"/>
  <c r="P352" i="36" s="1"/>
  <c r="O317" i="36"/>
  <c r="O352" i="36" s="1"/>
  <c r="N317" i="36"/>
  <c r="M317" i="36"/>
  <c r="M352" i="36" s="1"/>
  <c r="L317" i="36"/>
  <c r="L352" i="36" s="1"/>
  <c r="K317" i="36"/>
  <c r="K352" i="36" s="1"/>
  <c r="J317" i="36"/>
  <c r="J352" i="36" s="1"/>
  <c r="I317" i="36"/>
  <c r="H317" i="36"/>
  <c r="G316" i="36"/>
  <c r="G315" i="36"/>
  <c r="G314" i="36"/>
  <c r="G313" i="36"/>
  <c r="G312" i="36"/>
  <c r="G311" i="36"/>
  <c r="G310" i="36"/>
  <c r="G309" i="36"/>
  <c r="G308" i="36"/>
  <c r="G307" i="36"/>
  <c r="G306" i="36"/>
  <c r="G305" i="36"/>
  <c r="G304" i="36"/>
  <c r="G303" i="36"/>
  <c r="G302" i="36"/>
  <c r="G301" i="36"/>
  <c r="G300" i="36"/>
  <c r="G299" i="36"/>
  <c r="G298" i="36"/>
  <c r="G297" i="36"/>
  <c r="G296" i="36"/>
  <c r="G295" i="36"/>
  <c r="G294" i="36"/>
  <c r="G293" i="36"/>
  <c r="G292" i="36"/>
  <c r="G291" i="36"/>
  <c r="G290" i="36"/>
  <c r="G289" i="36"/>
  <c r="G288" i="36"/>
  <c r="G287" i="36"/>
  <c r="G286" i="36"/>
  <c r="G285" i="36"/>
  <c r="G284" i="36"/>
  <c r="G283" i="36"/>
  <c r="G282" i="36"/>
  <c r="G281" i="36"/>
  <c r="G280" i="36"/>
  <c r="G279" i="36"/>
  <c r="G278" i="36"/>
  <c r="G277" i="36"/>
  <c r="G276" i="36"/>
  <c r="G275" i="36"/>
  <c r="G274" i="36"/>
  <c r="G273" i="36"/>
  <c r="G272" i="36"/>
  <c r="G271" i="36"/>
  <c r="G270" i="36"/>
  <c r="G269" i="36"/>
  <c r="G317" i="36" s="1"/>
  <c r="G352" i="36" s="1"/>
  <c r="G268" i="36"/>
  <c r="G267" i="36"/>
  <c r="G266" i="36"/>
  <c r="G265" i="36"/>
  <c r="G264" i="36"/>
  <c r="H352" i="36" s="1"/>
  <c r="S263" i="36"/>
  <c r="S341" i="36" s="1"/>
  <c r="R263" i="36"/>
  <c r="R341" i="36" s="1"/>
  <c r="Q263" i="36"/>
  <c r="Q341" i="36" s="1"/>
  <c r="P263" i="36"/>
  <c r="P341" i="36" s="1"/>
  <c r="O263" i="36"/>
  <c r="N263" i="36"/>
  <c r="M263" i="36"/>
  <c r="M341" i="36" s="1"/>
  <c r="L263" i="36"/>
  <c r="L341" i="36" s="1"/>
  <c r="K263" i="36"/>
  <c r="K341" i="36" s="1"/>
  <c r="J263" i="36"/>
  <c r="J341" i="36" s="1"/>
  <c r="I263" i="36"/>
  <c r="I341" i="36" s="1"/>
  <c r="H263" i="36"/>
  <c r="H341" i="36" s="1"/>
  <c r="G262" i="36"/>
  <c r="G261" i="36"/>
  <c r="G260" i="36"/>
  <c r="G259" i="36"/>
  <c r="G258" i="36"/>
  <c r="G257" i="36"/>
  <c r="G256" i="36"/>
  <c r="G255" i="36"/>
  <c r="G254" i="36"/>
  <c r="G253" i="36"/>
  <c r="G252" i="36"/>
  <c r="G251" i="36"/>
  <c r="G250" i="36"/>
  <c r="G249" i="36"/>
  <c r="G248" i="36"/>
  <c r="G247" i="36"/>
  <c r="G246" i="36"/>
  <c r="G245" i="36"/>
  <c r="G244" i="36"/>
  <c r="G243" i="36"/>
  <c r="G242" i="36"/>
  <c r="G241" i="36"/>
  <c r="G240" i="36"/>
  <c r="G239" i="36"/>
  <c r="G238" i="36"/>
  <c r="G237" i="36"/>
  <c r="G236" i="36"/>
  <c r="G235" i="36"/>
  <c r="G234" i="36"/>
  <c r="G233" i="36"/>
  <c r="G232" i="36"/>
  <c r="G231" i="36"/>
  <c r="G230" i="36"/>
  <c r="G229" i="36"/>
  <c r="G228" i="36"/>
  <c r="G227" i="36"/>
  <c r="G226" i="36"/>
  <c r="G225" i="36"/>
  <c r="G224" i="36"/>
  <c r="G223" i="36"/>
  <c r="G222" i="36"/>
  <c r="G221" i="36"/>
  <c r="G220" i="36"/>
  <c r="G219" i="36"/>
  <c r="G218" i="36"/>
  <c r="G217" i="36"/>
  <c r="G216" i="36"/>
  <c r="G215" i="36"/>
  <c r="G214" i="36"/>
  <c r="G213" i="36"/>
  <c r="G212" i="36"/>
  <c r="G211" i="36"/>
  <c r="G210" i="36"/>
  <c r="G263" i="36" s="1"/>
  <c r="G341" i="36" s="1"/>
  <c r="G348" i="36" s="1"/>
  <c r="H340" i="36" s="1"/>
  <c r="H348" i="36" s="1"/>
  <c r="I340" i="36" s="1"/>
  <c r="I348" i="36" s="1"/>
  <c r="J340" i="36" s="1"/>
  <c r="J348" i="36" s="1"/>
  <c r="K340" i="36" s="1"/>
  <c r="K348" i="36" s="1"/>
  <c r="L340" i="36" s="1"/>
  <c r="L348" i="36" s="1"/>
  <c r="M340" i="36" s="1"/>
  <c r="M348" i="36" s="1"/>
  <c r="N340" i="36" s="1"/>
  <c r="N348" i="36" s="1"/>
  <c r="O340" i="36" s="1"/>
  <c r="O348" i="36" s="1"/>
  <c r="P340" i="36" s="1"/>
  <c r="P348" i="36" s="1"/>
  <c r="Q340" i="36" s="1"/>
  <c r="Q348" i="36" s="1"/>
  <c r="R340" i="36" s="1"/>
  <c r="R348" i="36" s="1"/>
  <c r="S340" i="36" s="1"/>
  <c r="S348" i="36" s="1"/>
  <c r="S209" i="36"/>
  <c r="S331" i="36" s="1"/>
  <c r="R209" i="36"/>
  <c r="Q209" i="36"/>
  <c r="Q331" i="36" s="1"/>
  <c r="P209" i="36"/>
  <c r="P331" i="36" s="1"/>
  <c r="O209" i="36"/>
  <c r="O331" i="36" s="1"/>
  <c r="N209" i="36"/>
  <c r="N331" i="36" s="1"/>
  <c r="M209" i="36"/>
  <c r="M331" i="36" s="1"/>
  <c r="L209" i="36"/>
  <c r="L331" i="36" s="1"/>
  <c r="K209" i="36"/>
  <c r="K331" i="36" s="1"/>
  <c r="J209" i="36"/>
  <c r="I209" i="36"/>
  <c r="I331" i="36" s="1"/>
  <c r="H209" i="36"/>
  <c r="H331" i="36" s="1"/>
  <c r="G208" i="36"/>
  <c r="G207" i="36"/>
  <c r="G206" i="36"/>
  <c r="G205" i="36"/>
  <c r="G204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209" i="36" s="1"/>
  <c r="G331" i="36" s="1"/>
  <c r="G338" i="36" s="1"/>
  <c r="H330" i="36" s="1"/>
  <c r="H338" i="36" s="1"/>
  <c r="I330" i="36" s="1"/>
  <c r="I338" i="36" s="1"/>
  <c r="J330" i="36" s="1"/>
  <c r="J338" i="36" s="1"/>
  <c r="K330" i="36" s="1"/>
  <c r="K338" i="36" s="1"/>
  <c r="L330" i="36" s="1"/>
  <c r="L338" i="36" s="1"/>
  <c r="M330" i="36" s="1"/>
  <c r="M338" i="36" s="1"/>
  <c r="N330" i="36" s="1"/>
  <c r="N338" i="36" s="1"/>
  <c r="O330" i="36" s="1"/>
  <c r="O338" i="36" s="1"/>
  <c r="P330" i="36" s="1"/>
  <c r="P338" i="36" s="1"/>
  <c r="Q330" i="36" s="1"/>
  <c r="Q338" i="36" s="1"/>
  <c r="R330" i="36" s="1"/>
  <c r="R338" i="36" s="1"/>
  <c r="S330" i="36" s="1"/>
  <c r="S338" i="36" s="1"/>
  <c r="G156" i="36"/>
  <c r="S155" i="36"/>
  <c r="R155" i="36"/>
  <c r="Q155" i="36"/>
  <c r="Q320" i="36" s="1"/>
  <c r="Q327" i="36" s="1"/>
  <c r="P155" i="36"/>
  <c r="P320" i="36" s="1"/>
  <c r="P327" i="36" s="1"/>
  <c r="O155" i="36"/>
  <c r="O320" i="36" s="1"/>
  <c r="O327" i="36" s="1"/>
  <c r="N155" i="36"/>
  <c r="N320" i="36" s="1"/>
  <c r="N327" i="36" s="1"/>
  <c r="M155" i="36"/>
  <c r="M320" i="36" s="1"/>
  <c r="M327" i="36" s="1"/>
  <c r="L155" i="36"/>
  <c r="L320" i="36" s="1"/>
  <c r="L327" i="36" s="1"/>
  <c r="K155" i="36"/>
  <c r="K320" i="36" s="1"/>
  <c r="K327" i="36" s="1"/>
  <c r="J155" i="36"/>
  <c r="I155" i="36"/>
  <c r="I320" i="36" s="1"/>
  <c r="I327" i="36" s="1"/>
  <c r="H155" i="36"/>
  <c r="H320" i="36" s="1"/>
  <c r="H327" i="36" s="1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37" i="36"/>
  <c r="G136" i="36"/>
  <c r="G135" i="36"/>
  <c r="G134" i="36"/>
  <c r="G133" i="36"/>
  <c r="G132" i="36"/>
  <c r="G131" i="36"/>
  <c r="G130" i="36"/>
  <c r="G129" i="36"/>
  <c r="G128" i="36"/>
  <c r="G127" i="36"/>
  <c r="G126" i="36"/>
  <c r="G125" i="36"/>
  <c r="G124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55" i="36" s="1"/>
  <c r="G320" i="36" s="1"/>
  <c r="G97" i="36"/>
  <c r="G96" i="36"/>
  <c r="G95" i="36"/>
  <c r="G94" i="36"/>
  <c r="G93" i="36"/>
  <c r="G92" i="36"/>
  <c r="G91" i="36"/>
  <c r="G90" i="36"/>
  <c r="S89" i="36"/>
  <c r="R89" i="36"/>
  <c r="Q89" i="36"/>
  <c r="P89" i="36"/>
  <c r="O89" i="36"/>
  <c r="N89" i="36"/>
  <c r="M89" i="36"/>
  <c r="L89" i="36"/>
  <c r="K89" i="36"/>
  <c r="J89" i="36"/>
  <c r="I89" i="36"/>
  <c r="H89" i="36"/>
  <c r="G89" i="36"/>
  <c r="G85" i="36"/>
  <c r="G84" i="36"/>
  <c r="G81" i="36"/>
  <c r="G80" i="36"/>
  <c r="G79" i="36"/>
  <c r="G78" i="36"/>
  <c r="G77" i="36"/>
  <c r="G76" i="36"/>
  <c r="G75" i="36"/>
  <c r="G74" i="36"/>
  <c r="G73" i="36"/>
  <c r="G72" i="36"/>
  <c r="G71" i="36"/>
  <c r="G70" i="36"/>
  <c r="G69" i="36"/>
  <c r="G68" i="36"/>
  <c r="G67" i="36"/>
  <c r="G66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S52" i="36"/>
  <c r="R52" i="36"/>
  <c r="Q52" i="36"/>
  <c r="P52" i="36"/>
  <c r="O52" i="36"/>
  <c r="N52" i="36"/>
  <c r="M52" i="36"/>
  <c r="L52" i="36"/>
  <c r="K52" i="36"/>
  <c r="J52" i="36"/>
  <c r="I52" i="36"/>
  <c r="H52" i="36"/>
  <c r="G52" i="36"/>
  <c r="G47" i="36"/>
  <c r="G46" i="36"/>
  <c r="G45" i="36"/>
  <c r="G44" i="36"/>
  <c r="G43" i="36"/>
  <c r="G42" i="36"/>
  <c r="G41" i="36"/>
  <c r="G40" i="36"/>
  <c r="G53" i="36" s="1"/>
  <c r="G39" i="36"/>
  <c r="G38" i="36"/>
  <c r="G37" i="36"/>
  <c r="G36" i="36"/>
  <c r="G35" i="36"/>
  <c r="G34" i="36"/>
  <c r="S33" i="36"/>
  <c r="R33" i="36"/>
  <c r="Q33" i="36"/>
  <c r="P33" i="36"/>
  <c r="O33" i="36"/>
  <c r="N33" i="36"/>
  <c r="M33" i="36"/>
  <c r="L33" i="36"/>
  <c r="K33" i="36"/>
  <c r="J33" i="36"/>
  <c r="I33" i="36"/>
  <c r="H33" i="36"/>
  <c r="G29" i="36"/>
  <c r="G28" i="36"/>
  <c r="G27" i="36"/>
  <c r="G26" i="36"/>
  <c r="G25" i="36"/>
  <c r="G22" i="36"/>
  <c r="G20" i="36"/>
  <c r="G33" i="36" s="1"/>
  <c r="G19" i="36"/>
  <c r="G18" i="36"/>
  <c r="G17" i="36"/>
  <c r="G16" i="36"/>
  <c r="G15" i="36"/>
  <c r="G14" i="36"/>
  <c r="G13" i="36"/>
  <c r="G12" i="36"/>
  <c r="G357" i="36" l="1"/>
  <c r="H351" i="36" s="1"/>
  <c r="H357" i="36" s="1"/>
  <c r="I351" i="36" s="1"/>
  <c r="I357" i="36" s="1"/>
  <c r="J351" i="36" s="1"/>
  <c r="J357" i="36" s="1"/>
  <c r="K351" i="36" s="1"/>
  <c r="K357" i="36" s="1"/>
  <c r="L351" i="36" s="1"/>
  <c r="L357" i="36" s="1"/>
  <c r="M351" i="36" s="1"/>
  <c r="M357" i="36" s="1"/>
  <c r="N351" i="36" s="1"/>
  <c r="N357" i="36" s="1"/>
  <c r="O351" i="36" s="1"/>
  <c r="O357" i="36" s="1"/>
  <c r="P351" i="36" s="1"/>
  <c r="P357" i="36" s="1"/>
  <c r="Q351" i="36" s="1"/>
  <c r="Q357" i="36" s="1"/>
  <c r="R351" i="36" s="1"/>
  <c r="R357" i="36" s="1"/>
  <c r="S351" i="36" s="1"/>
  <c r="S357" i="36" s="1"/>
  <c r="G321" i="36"/>
  <c r="G327" i="36" s="1"/>
  <c r="G397" i="35" l="1"/>
  <c r="G396" i="35"/>
  <c r="G395" i="35"/>
  <c r="G394" i="35"/>
  <c r="G393" i="35"/>
  <c r="G392" i="35"/>
  <c r="G391" i="35"/>
  <c r="G390" i="35"/>
  <c r="G389" i="35"/>
  <c r="G388" i="35"/>
  <c r="G387" i="35"/>
  <c r="G386" i="35"/>
  <c r="G385" i="35"/>
  <c r="G384" i="35"/>
  <c r="G383" i="35"/>
  <c r="G381" i="35"/>
  <c r="G380" i="35"/>
  <c r="G379" i="35"/>
  <c r="G378" i="35"/>
  <c r="G377" i="35"/>
  <c r="G376" i="35"/>
  <c r="G375" i="35"/>
  <c r="G374" i="35"/>
  <c r="G373" i="35"/>
  <c r="G372" i="35"/>
  <c r="G371" i="35"/>
  <c r="G370" i="35"/>
  <c r="G369" i="35"/>
  <c r="G368" i="35"/>
  <c r="G367" i="35"/>
  <c r="G366" i="35"/>
  <c r="G365" i="35"/>
  <c r="G364" i="35"/>
  <c r="G363" i="35"/>
  <c r="G362" i="35"/>
  <c r="G361" i="35"/>
  <c r="G360" i="35"/>
  <c r="G359" i="35"/>
  <c r="G356" i="35"/>
  <c r="G355" i="35"/>
  <c r="S353" i="35"/>
  <c r="R353" i="35"/>
  <c r="Q353" i="35"/>
  <c r="P353" i="35"/>
  <c r="O353" i="35"/>
  <c r="N353" i="35"/>
  <c r="M353" i="35"/>
  <c r="L353" i="35"/>
  <c r="K353" i="35"/>
  <c r="J353" i="35"/>
  <c r="I353" i="35"/>
  <c r="H353" i="35"/>
  <c r="G353" i="35"/>
  <c r="S352" i="35"/>
  <c r="S357" i="35" s="1"/>
  <c r="M352" i="35"/>
  <c r="M357" i="35" s="1"/>
  <c r="L352" i="35"/>
  <c r="L357" i="35" s="1"/>
  <c r="K352" i="35"/>
  <c r="K357" i="35" s="1"/>
  <c r="G347" i="35"/>
  <c r="G346" i="35"/>
  <c r="G345" i="35"/>
  <c r="G344" i="35" s="1"/>
  <c r="S344" i="35"/>
  <c r="R344" i="35"/>
  <c r="Q344" i="35"/>
  <c r="P344" i="35"/>
  <c r="O344" i="35"/>
  <c r="N344" i="35"/>
  <c r="M344" i="35"/>
  <c r="L344" i="35"/>
  <c r="K344" i="35"/>
  <c r="J344" i="35"/>
  <c r="I344" i="35"/>
  <c r="H344" i="35"/>
  <c r="S343" i="35"/>
  <c r="R343" i="35"/>
  <c r="Q343" i="35"/>
  <c r="P343" i="35"/>
  <c r="O343" i="35"/>
  <c r="N343" i="35"/>
  <c r="M343" i="35"/>
  <c r="L343" i="35"/>
  <c r="K343" i="35"/>
  <c r="J343" i="35"/>
  <c r="I343" i="35"/>
  <c r="H343" i="35"/>
  <c r="G343" i="35"/>
  <c r="S342" i="35"/>
  <c r="R342" i="35"/>
  <c r="Q342" i="35"/>
  <c r="P342" i="35"/>
  <c r="O342" i="35"/>
  <c r="N342" i="35"/>
  <c r="M342" i="35"/>
  <c r="L342" i="35"/>
  <c r="K342" i="35"/>
  <c r="J342" i="35"/>
  <c r="I342" i="35"/>
  <c r="H342" i="35"/>
  <c r="G337" i="35"/>
  <c r="G336" i="35"/>
  <c r="G335" i="35"/>
  <c r="G334" i="35"/>
  <c r="G333" i="35" s="1"/>
  <c r="S333" i="35"/>
  <c r="R333" i="35"/>
  <c r="Q333" i="35"/>
  <c r="P333" i="35"/>
  <c r="O333" i="35"/>
  <c r="N333" i="35"/>
  <c r="M333" i="35"/>
  <c r="L333" i="35"/>
  <c r="K333" i="35"/>
  <c r="J333" i="35"/>
  <c r="I333" i="35"/>
  <c r="H333" i="35"/>
  <c r="S332" i="35"/>
  <c r="R332" i="35"/>
  <c r="Q332" i="35"/>
  <c r="P332" i="35"/>
  <c r="O332" i="35"/>
  <c r="N332" i="35"/>
  <c r="M332" i="35"/>
  <c r="L332" i="35"/>
  <c r="K332" i="35"/>
  <c r="J332" i="35"/>
  <c r="I332" i="35"/>
  <c r="H332" i="35"/>
  <c r="S331" i="35"/>
  <c r="S338" i="35" s="1"/>
  <c r="N331" i="35"/>
  <c r="K331" i="35"/>
  <c r="K338" i="35" s="1"/>
  <c r="L330" i="35" s="1"/>
  <c r="L338" i="35" s="1"/>
  <c r="G326" i="35"/>
  <c r="G325" i="35"/>
  <c r="G324" i="35"/>
  <c r="G323" i="35"/>
  <c r="G342" i="35" s="1"/>
  <c r="G322" i="35"/>
  <c r="G332" i="35" s="1"/>
  <c r="S321" i="35"/>
  <c r="R321" i="35"/>
  <c r="Q321" i="35"/>
  <c r="P321" i="35"/>
  <c r="O321" i="35"/>
  <c r="N321" i="35"/>
  <c r="M321" i="35"/>
  <c r="L321" i="35"/>
  <c r="K321" i="35"/>
  <c r="J321" i="35"/>
  <c r="I321" i="35"/>
  <c r="H321" i="35"/>
  <c r="S320" i="35"/>
  <c r="S327" i="35" s="1"/>
  <c r="Q320" i="35"/>
  <c r="Q327" i="35" s="1"/>
  <c r="K320" i="35"/>
  <c r="K327" i="35" s="1"/>
  <c r="I320" i="35"/>
  <c r="I327" i="35" s="1"/>
  <c r="S317" i="35"/>
  <c r="R317" i="35"/>
  <c r="R352" i="35" s="1"/>
  <c r="R357" i="35" s="1"/>
  <c r="Q317" i="35"/>
  <c r="Q352" i="35" s="1"/>
  <c r="Q357" i="35" s="1"/>
  <c r="P317" i="35"/>
  <c r="P352" i="35" s="1"/>
  <c r="P357" i="35" s="1"/>
  <c r="O317" i="35"/>
  <c r="O352" i="35" s="1"/>
  <c r="O357" i="35" s="1"/>
  <c r="N317" i="35"/>
  <c r="N352" i="35" s="1"/>
  <c r="N357" i="35" s="1"/>
  <c r="M317" i="35"/>
  <c r="L317" i="35"/>
  <c r="K317" i="35"/>
  <c r="J317" i="35"/>
  <c r="J352" i="35" s="1"/>
  <c r="J357" i="35" s="1"/>
  <c r="I317" i="35"/>
  <c r="I352" i="35" s="1"/>
  <c r="H317" i="35"/>
  <c r="H352" i="35" s="1"/>
  <c r="H357" i="35" s="1"/>
  <c r="I351" i="35" s="1"/>
  <c r="I357" i="35" s="1"/>
  <c r="G316" i="35"/>
  <c r="G315" i="35"/>
  <c r="G314" i="35"/>
  <c r="G313" i="35"/>
  <c r="G312" i="35"/>
  <c r="G311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82" i="35"/>
  <c r="G281" i="35"/>
  <c r="G280" i="35"/>
  <c r="G279" i="35"/>
  <c r="G278" i="35"/>
  <c r="G277" i="35"/>
  <c r="G276" i="35"/>
  <c r="G275" i="35"/>
  <c r="G274" i="35"/>
  <c r="G273" i="35"/>
  <c r="G272" i="35"/>
  <c r="G271" i="35"/>
  <c r="G270" i="35"/>
  <c r="G269" i="35"/>
  <c r="G268" i="35"/>
  <c r="G267" i="35"/>
  <c r="G266" i="35"/>
  <c r="G265" i="35"/>
  <c r="G317" i="35" s="1"/>
  <c r="G352" i="35" s="1"/>
  <c r="G357" i="35" s="1"/>
  <c r="G264" i="35"/>
  <c r="S263" i="35"/>
  <c r="S341" i="35" s="1"/>
  <c r="R263" i="35"/>
  <c r="R341" i="35" s="1"/>
  <c r="Q263" i="35"/>
  <c r="Q341" i="35" s="1"/>
  <c r="P263" i="35"/>
  <c r="P341" i="35" s="1"/>
  <c r="O263" i="35"/>
  <c r="O341" i="35" s="1"/>
  <c r="N263" i="35"/>
  <c r="N341" i="35" s="1"/>
  <c r="M263" i="35"/>
  <c r="M341" i="35" s="1"/>
  <c r="L263" i="35"/>
  <c r="L341" i="35" s="1"/>
  <c r="K263" i="35"/>
  <c r="K341" i="35" s="1"/>
  <c r="J263" i="35"/>
  <c r="J341" i="35" s="1"/>
  <c r="I263" i="35"/>
  <c r="I341" i="35" s="1"/>
  <c r="H263" i="35"/>
  <c r="H341" i="35" s="1"/>
  <c r="H348" i="35" s="1"/>
  <c r="I340" i="35" s="1"/>
  <c r="I348" i="35" s="1"/>
  <c r="J340" i="35" s="1"/>
  <c r="J348" i="35" s="1"/>
  <c r="K340" i="35" s="1"/>
  <c r="K348" i="35" s="1"/>
  <c r="L340" i="35" s="1"/>
  <c r="L348" i="35" s="1"/>
  <c r="M340" i="35" s="1"/>
  <c r="M348" i="35" s="1"/>
  <c r="N340" i="35" s="1"/>
  <c r="N348" i="35" s="1"/>
  <c r="O340" i="35" s="1"/>
  <c r="O348" i="35" s="1"/>
  <c r="P340" i="35" s="1"/>
  <c r="P348" i="35" s="1"/>
  <c r="Q340" i="35" s="1"/>
  <c r="Q348" i="35" s="1"/>
  <c r="R340" i="35" s="1"/>
  <c r="R348" i="35" s="1"/>
  <c r="S340" i="35" s="1"/>
  <c r="S348" i="35" s="1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9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G214" i="35"/>
  <c r="G213" i="35"/>
  <c r="G212" i="35"/>
  <c r="G211" i="35"/>
  <c r="G210" i="35"/>
  <c r="G263" i="35" s="1"/>
  <c r="G341" i="35" s="1"/>
  <c r="G348" i="35" s="1"/>
  <c r="S209" i="35"/>
  <c r="R209" i="35"/>
  <c r="R331" i="35" s="1"/>
  <c r="R338" i="35" s="1"/>
  <c r="Q209" i="35"/>
  <c r="Q331" i="35" s="1"/>
  <c r="Q338" i="35" s="1"/>
  <c r="P209" i="35"/>
  <c r="P331" i="35" s="1"/>
  <c r="P338" i="35" s="1"/>
  <c r="O209" i="35"/>
  <c r="O331" i="35" s="1"/>
  <c r="O338" i="35" s="1"/>
  <c r="N209" i="35"/>
  <c r="M209" i="35"/>
  <c r="M331" i="35" s="1"/>
  <c r="M338" i="35" s="1"/>
  <c r="N330" i="35" s="1"/>
  <c r="N338" i="35" s="1"/>
  <c r="L209" i="35"/>
  <c r="L331" i="35" s="1"/>
  <c r="K209" i="35"/>
  <c r="J209" i="35"/>
  <c r="J331" i="35" s="1"/>
  <c r="J338" i="35" s="1"/>
  <c r="I209" i="35"/>
  <c r="I331" i="35" s="1"/>
  <c r="I338" i="35" s="1"/>
  <c r="H209" i="35"/>
  <c r="H331" i="35" s="1"/>
  <c r="H338" i="35" s="1"/>
  <c r="G208" i="35"/>
  <c r="G207" i="35"/>
  <c r="G206" i="35"/>
  <c r="G205" i="35"/>
  <c r="G204" i="35"/>
  <c r="G203" i="35"/>
  <c r="G202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209" i="35" s="1"/>
  <c r="G331" i="35" s="1"/>
  <c r="G338" i="35" s="1"/>
  <c r="S155" i="35"/>
  <c r="R155" i="35"/>
  <c r="R320" i="35" s="1"/>
  <c r="R327" i="35" s="1"/>
  <c r="Q155" i="35"/>
  <c r="P155" i="35"/>
  <c r="P320" i="35" s="1"/>
  <c r="P327" i="35" s="1"/>
  <c r="O155" i="35"/>
  <c r="O320" i="35" s="1"/>
  <c r="O327" i="35" s="1"/>
  <c r="N155" i="35"/>
  <c r="N320" i="35" s="1"/>
  <c r="N327" i="35" s="1"/>
  <c r="M155" i="35"/>
  <c r="M320" i="35" s="1"/>
  <c r="M327" i="35" s="1"/>
  <c r="L155" i="35"/>
  <c r="L320" i="35" s="1"/>
  <c r="L327" i="35" s="1"/>
  <c r="K155" i="35"/>
  <c r="J155" i="35"/>
  <c r="J320" i="35" s="1"/>
  <c r="J327" i="35" s="1"/>
  <c r="I155" i="35"/>
  <c r="H155" i="35"/>
  <c r="H320" i="35" s="1"/>
  <c r="H327" i="35" s="1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55" i="35" s="1"/>
  <c r="G320" i="35" s="1"/>
  <c r="G103" i="35"/>
  <c r="G102" i="35"/>
  <c r="G97" i="35"/>
  <c r="G96" i="35"/>
  <c r="G95" i="35"/>
  <c r="G94" i="35"/>
  <c r="G93" i="35"/>
  <c r="G92" i="35"/>
  <c r="G91" i="35"/>
  <c r="G90" i="35"/>
  <c r="S89" i="35"/>
  <c r="R89" i="35"/>
  <c r="Q89" i="35"/>
  <c r="P89" i="35"/>
  <c r="O89" i="35"/>
  <c r="N89" i="35"/>
  <c r="M89" i="35"/>
  <c r="L89" i="35"/>
  <c r="K89" i="35"/>
  <c r="J89" i="35"/>
  <c r="I89" i="35"/>
  <c r="H89" i="35"/>
  <c r="G85" i="35"/>
  <c r="G84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S53" i="35"/>
  <c r="R53" i="35"/>
  <c r="Q53" i="35"/>
  <c r="P53" i="35"/>
  <c r="O53" i="35"/>
  <c r="N53" i="35"/>
  <c r="M53" i="35"/>
  <c r="L53" i="35"/>
  <c r="K53" i="35"/>
  <c r="J53" i="35"/>
  <c r="I53" i="35"/>
  <c r="H53" i="35"/>
  <c r="S52" i="35"/>
  <c r="R52" i="35"/>
  <c r="Q52" i="35"/>
  <c r="P52" i="35"/>
  <c r="O52" i="35"/>
  <c r="N52" i="35"/>
  <c r="M52" i="35"/>
  <c r="L52" i="35"/>
  <c r="K52" i="35"/>
  <c r="J52" i="35"/>
  <c r="I52" i="35"/>
  <c r="H52" i="35"/>
  <c r="G52" i="35"/>
  <c r="G47" i="35"/>
  <c r="G46" i="35"/>
  <c r="G45" i="35"/>
  <c r="G44" i="35"/>
  <c r="G43" i="35"/>
  <c r="G42" i="35"/>
  <c r="G41" i="35"/>
  <c r="G40" i="35"/>
  <c r="G53" i="35" s="1"/>
  <c r="G39" i="35"/>
  <c r="G38" i="35"/>
  <c r="G37" i="35"/>
  <c r="G36" i="35"/>
  <c r="G35" i="35"/>
  <c r="G34" i="35"/>
  <c r="S33" i="35"/>
  <c r="R33" i="35"/>
  <c r="Q33" i="35"/>
  <c r="P33" i="35"/>
  <c r="O33" i="35"/>
  <c r="N33" i="35"/>
  <c r="M33" i="35"/>
  <c r="L33" i="35"/>
  <c r="K33" i="35"/>
  <c r="J33" i="35"/>
  <c r="I33" i="35"/>
  <c r="H33" i="35"/>
  <c r="G29" i="35"/>
  <c r="G28" i="35"/>
  <c r="G27" i="35"/>
  <c r="G26" i="35"/>
  <c r="G25" i="35"/>
  <c r="G22" i="35"/>
  <c r="G89" i="35" s="1"/>
  <c r="G21" i="35"/>
  <c r="G20" i="35"/>
  <c r="G33" i="35" s="1"/>
  <c r="G19" i="35"/>
  <c r="G18" i="35"/>
  <c r="G17" i="35"/>
  <c r="G16" i="35"/>
  <c r="G15" i="35"/>
  <c r="G14" i="35"/>
  <c r="G13" i="35"/>
  <c r="G12" i="35"/>
  <c r="G327" i="35" l="1"/>
  <c r="G321" i="35"/>
  <c r="G470" i="34"/>
  <c r="G469" i="34"/>
  <c r="G468" i="34"/>
  <c r="G467" i="34"/>
  <c r="G466" i="34"/>
  <c r="G465" i="34"/>
  <c r="G464" i="34"/>
  <c r="G463" i="34"/>
  <c r="G462" i="34"/>
  <c r="G461" i="34"/>
  <c r="G460" i="34"/>
  <c r="G459" i="34"/>
  <c r="G458" i="34"/>
  <c r="G457" i="34"/>
  <c r="G456" i="34"/>
  <c r="G454" i="34"/>
  <c r="G453" i="34"/>
  <c r="G452" i="34"/>
  <c r="G451" i="34"/>
  <c r="G450" i="34"/>
  <c r="G449" i="34"/>
  <c r="G448" i="34"/>
  <c r="G447" i="34"/>
  <c r="G446" i="34"/>
  <c r="G445" i="34"/>
  <c r="G444" i="34"/>
  <c r="G443" i="34"/>
  <c r="G442" i="34"/>
  <c r="G441" i="34"/>
  <c r="G440" i="34"/>
  <c r="G439" i="34"/>
  <c r="G438" i="34"/>
  <c r="G437" i="34"/>
  <c r="G436" i="34"/>
  <c r="G435" i="34"/>
  <c r="G434" i="34"/>
  <c r="G433" i="34"/>
  <c r="G432" i="34"/>
  <c r="G429" i="34"/>
  <c r="G428" i="34"/>
  <c r="G427" i="34"/>
  <c r="S426" i="34"/>
  <c r="R426" i="34"/>
  <c r="Q426" i="34"/>
  <c r="P426" i="34"/>
  <c r="O426" i="34"/>
  <c r="N426" i="34"/>
  <c r="M426" i="34"/>
  <c r="L426" i="34"/>
  <c r="K426" i="34"/>
  <c r="J426" i="34"/>
  <c r="I426" i="34"/>
  <c r="H426" i="34"/>
  <c r="G426" i="34"/>
  <c r="N425" i="34"/>
  <c r="G420" i="34"/>
  <c r="G419" i="34"/>
  <c r="G418" i="34"/>
  <c r="S417" i="34"/>
  <c r="R417" i="34"/>
  <c r="Q417" i="34"/>
  <c r="P417" i="34"/>
  <c r="O417" i="34"/>
  <c r="N417" i="34"/>
  <c r="M417" i="34"/>
  <c r="L417" i="34"/>
  <c r="K417" i="34"/>
  <c r="J417" i="34"/>
  <c r="I417" i="34"/>
  <c r="H417" i="34"/>
  <c r="G417" i="34"/>
  <c r="S416" i="34"/>
  <c r="R416" i="34"/>
  <c r="Q416" i="34"/>
  <c r="P416" i="34"/>
  <c r="O416" i="34"/>
  <c r="N416" i="34"/>
  <c r="M416" i="34"/>
  <c r="L416" i="34"/>
  <c r="K416" i="34"/>
  <c r="J416" i="34"/>
  <c r="I416" i="34"/>
  <c r="H416" i="34"/>
  <c r="S415" i="34"/>
  <c r="R415" i="34"/>
  <c r="Q415" i="34"/>
  <c r="P415" i="34"/>
  <c r="O415" i="34"/>
  <c r="N415" i="34"/>
  <c r="M415" i="34"/>
  <c r="L415" i="34"/>
  <c r="K415" i="34"/>
  <c r="J415" i="34"/>
  <c r="I415" i="34"/>
  <c r="H415" i="34"/>
  <c r="N414" i="34"/>
  <c r="G410" i="34"/>
  <c r="G409" i="34"/>
  <c r="G408" i="34"/>
  <c r="G416" i="34" s="1"/>
  <c r="G407" i="34"/>
  <c r="S406" i="34"/>
  <c r="R406" i="34"/>
  <c r="Q406" i="34"/>
  <c r="P406" i="34"/>
  <c r="O406" i="34"/>
  <c r="N406" i="34"/>
  <c r="M406" i="34"/>
  <c r="L406" i="34"/>
  <c r="K406" i="34"/>
  <c r="J406" i="34"/>
  <c r="I406" i="34"/>
  <c r="H406" i="34"/>
  <c r="G406" i="34"/>
  <c r="S405" i="34"/>
  <c r="R405" i="34"/>
  <c r="Q405" i="34"/>
  <c r="P405" i="34"/>
  <c r="O405" i="34"/>
  <c r="N405" i="34"/>
  <c r="M405" i="34"/>
  <c r="L405" i="34"/>
  <c r="K405" i="34"/>
  <c r="J405" i="34"/>
  <c r="I405" i="34"/>
  <c r="H405" i="34"/>
  <c r="R404" i="34"/>
  <c r="J404" i="34"/>
  <c r="G399" i="34"/>
  <c r="G398" i="34"/>
  <c r="G397" i="34"/>
  <c r="G396" i="34"/>
  <c r="G415" i="34" s="1"/>
  <c r="G395" i="34"/>
  <c r="G405" i="34" s="1"/>
  <c r="S394" i="34"/>
  <c r="R394" i="34"/>
  <c r="Q394" i="34"/>
  <c r="P394" i="34"/>
  <c r="O394" i="34"/>
  <c r="N394" i="34"/>
  <c r="M394" i="34"/>
  <c r="L394" i="34"/>
  <c r="K394" i="34"/>
  <c r="J394" i="34"/>
  <c r="I394" i="34"/>
  <c r="H394" i="34"/>
  <c r="R393" i="34"/>
  <c r="R400" i="34" s="1"/>
  <c r="J393" i="34"/>
  <c r="J400" i="34" s="1"/>
  <c r="S390" i="34"/>
  <c r="S425" i="34" s="1"/>
  <c r="R390" i="34"/>
  <c r="R425" i="34" s="1"/>
  <c r="Q390" i="34"/>
  <c r="Q425" i="34" s="1"/>
  <c r="P390" i="34"/>
  <c r="P425" i="34" s="1"/>
  <c r="O390" i="34"/>
  <c r="O425" i="34" s="1"/>
  <c r="N390" i="34"/>
  <c r="M390" i="34"/>
  <c r="M425" i="34" s="1"/>
  <c r="L390" i="34"/>
  <c r="L425" i="34" s="1"/>
  <c r="K390" i="34"/>
  <c r="K425" i="34" s="1"/>
  <c r="J390" i="34"/>
  <c r="J425" i="34" s="1"/>
  <c r="I390" i="34"/>
  <c r="I425" i="34" s="1"/>
  <c r="H390" i="34"/>
  <c r="H425" i="34" s="1"/>
  <c r="G389" i="34"/>
  <c r="G388" i="34"/>
  <c r="G387" i="34"/>
  <c r="G386" i="34"/>
  <c r="G385" i="34"/>
  <c r="G384" i="34"/>
  <c r="G383" i="34"/>
  <c r="G382" i="34"/>
  <c r="G381" i="34"/>
  <c r="G380" i="34"/>
  <c r="G379" i="34"/>
  <c r="G378" i="34"/>
  <c r="G377" i="34"/>
  <c r="G376" i="34"/>
  <c r="G375" i="34"/>
  <c r="G374" i="34"/>
  <c r="G373" i="34"/>
  <c r="G372" i="34"/>
  <c r="G371" i="34"/>
  <c r="G370" i="34"/>
  <c r="G369" i="34"/>
  <c r="G368" i="34"/>
  <c r="G367" i="34"/>
  <c r="G366" i="34"/>
  <c r="G365" i="34"/>
  <c r="G364" i="34"/>
  <c r="G363" i="34"/>
  <c r="G362" i="34"/>
  <c r="G361" i="34"/>
  <c r="G360" i="34"/>
  <c r="G359" i="34"/>
  <c r="G358" i="34"/>
  <c r="G357" i="34"/>
  <c r="G356" i="34"/>
  <c r="G355" i="34"/>
  <c r="G354" i="34"/>
  <c r="G353" i="34"/>
  <c r="G352" i="34"/>
  <c r="G351" i="34"/>
  <c r="G350" i="34"/>
  <c r="G349" i="34"/>
  <c r="G348" i="34"/>
  <c r="G347" i="34"/>
  <c r="G346" i="34"/>
  <c r="G345" i="34"/>
  <c r="G344" i="34"/>
  <c r="G343" i="34"/>
  <c r="G342" i="34"/>
  <c r="G390" i="34" s="1"/>
  <c r="G425" i="34" s="1"/>
  <c r="G430" i="34" s="1"/>
  <c r="H424" i="34" s="1"/>
  <c r="H430" i="34" s="1"/>
  <c r="I424" i="34" s="1"/>
  <c r="I430" i="34" s="1"/>
  <c r="J424" i="34" s="1"/>
  <c r="J430" i="34" s="1"/>
  <c r="K424" i="34" s="1"/>
  <c r="K430" i="34" s="1"/>
  <c r="L424" i="34" s="1"/>
  <c r="L430" i="34" s="1"/>
  <c r="M424" i="34" s="1"/>
  <c r="M430" i="34" s="1"/>
  <c r="N424" i="34" s="1"/>
  <c r="N430" i="34" s="1"/>
  <c r="O424" i="34" s="1"/>
  <c r="O430" i="34" s="1"/>
  <c r="P424" i="34" s="1"/>
  <c r="P430" i="34" s="1"/>
  <c r="Q424" i="34" s="1"/>
  <c r="Q430" i="34" s="1"/>
  <c r="R424" i="34" s="1"/>
  <c r="R430" i="34" s="1"/>
  <c r="S424" i="34" s="1"/>
  <c r="S430" i="34" s="1"/>
  <c r="G341" i="34"/>
  <c r="G340" i="34"/>
  <c r="G339" i="34"/>
  <c r="G338" i="34"/>
  <c r="G337" i="34"/>
  <c r="S336" i="34"/>
  <c r="S414" i="34" s="1"/>
  <c r="R336" i="34"/>
  <c r="R414" i="34" s="1"/>
  <c r="Q336" i="34"/>
  <c r="Q414" i="34" s="1"/>
  <c r="P336" i="34"/>
  <c r="P414" i="34" s="1"/>
  <c r="O336" i="34"/>
  <c r="O414" i="34" s="1"/>
  <c r="N336" i="34"/>
  <c r="M336" i="34"/>
  <c r="M414" i="34" s="1"/>
  <c r="L336" i="34"/>
  <c r="L414" i="34" s="1"/>
  <c r="K336" i="34"/>
  <c r="K414" i="34" s="1"/>
  <c r="J336" i="34"/>
  <c r="J414" i="34" s="1"/>
  <c r="I336" i="34"/>
  <c r="I414" i="34" s="1"/>
  <c r="H336" i="34"/>
  <c r="H414" i="34" s="1"/>
  <c r="G335" i="34"/>
  <c r="G334" i="34"/>
  <c r="G333" i="34"/>
  <c r="G332" i="34"/>
  <c r="G331" i="34"/>
  <c r="G330" i="34"/>
  <c r="G329" i="34"/>
  <c r="G328" i="34"/>
  <c r="G327" i="34"/>
  <c r="G326" i="34"/>
  <c r="G325" i="34"/>
  <c r="G324" i="34"/>
  <c r="G323" i="34"/>
  <c r="G322" i="34"/>
  <c r="G321" i="34"/>
  <c r="G320" i="34"/>
  <c r="G319" i="34"/>
  <c r="G318" i="34"/>
  <c r="G317" i="34"/>
  <c r="G316" i="34"/>
  <c r="G315" i="34"/>
  <c r="G314" i="34"/>
  <c r="G313" i="34"/>
  <c r="G312" i="34"/>
  <c r="G311" i="34"/>
  <c r="G310" i="34"/>
  <c r="G309" i="34"/>
  <c r="G308" i="34"/>
  <c r="G307" i="34"/>
  <c r="G306" i="34"/>
  <c r="G305" i="34"/>
  <c r="G304" i="34"/>
  <c r="G303" i="34"/>
  <c r="G302" i="34"/>
  <c r="G301" i="34"/>
  <c r="G300" i="34"/>
  <c r="G299" i="34"/>
  <c r="G298" i="34"/>
  <c r="G297" i="34"/>
  <c r="G296" i="34"/>
  <c r="G295" i="34"/>
  <c r="G294" i="34"/>
  <c r="G293" i="34"/>
  <c r="G292" i="34"/>
  <c r="G291" i="34"/>
  <c r="G290" i="34"/>
  <c r="G289" i="34"/>
  <c r="G288" i="34"/>
  <c r="G336" i="34" s="1"/>
  <c r="G414" i="34" s="1"/>
  <c r="G421" i="34" s="1"/>
  <c r="H413" i="34" s="1"/>
  <c r="H421" i="34" s="1"/>
  <c r="I413" i="34" s="1"/>
  <c r="G287" i="34"/>
  <c r="G286" i="34"/>
  <c r="G285" i="34"/>
  <c r="G284" i="34"/>
  <c r="G283" i="34"/>
  <c r="S282" i="34"/>
  <c r="S404" i="34" s="1"/>
  <c r="R282" i="34"/>
  <c r="Q282" i="34"/>
  <c r="Q404" i="34" s="1"/>
  <c r="P282" i="34"/>
  <c r="P404" i="34" s="1"/>
  <c r="O282" i="34"/>
  <c r="O404" i="34" s="1"/>
  <c r="N282" i="34"/>
  <c r="N404" i="34" s="1"/>
  <c r="M282" i="34"/>
  <c r="M404" i="34" s="1"/>
  <c r="L282" i="34"/>
  <c r="L404" i="34" s="1"/>
  <c r="K282" i="34"/>
  <c r="K404" i="34" s="1"/>
  <c r="J282" i="34"/>
  <c r="I282" i="34"/>
  <c r="I404" i="34" s="1"/>
  <c r="H282" i="34"/>
  <c r="H404" i="34" s="1"/>
  <c r="G281" i="34"/>
  <c r="G280" i="34"/>
  <c r="G279" i="34"/>
  <c r="G278" i="34"/>
  <c r="G277" i="34"/>
  <c r="G276" i="34"/>
  <c r="G275" i="34"/>
  <c r="G274" i="34"/>
  <c r="G272" i="34"/>
  <c r="G271" i="34"/>
  <c r="G270" i="34"/>
  <c r="G269" i="34"/>
  <c r="G268" i="34"/>
  <c r="G267" i="34"/>
  <c r="G266" i="34"/>
  <c r="G265" i="34"/>
  <c r="G264" i="34"/>
  <c r="G263" i="34"/>
  <c r="G262" i="34"/>
  <c r="G261" i="34"/>
  <c r="G260" i="34"/>
  <c r="G259" i="34"/>
  <c r="G258" i="34"/>
  <c r="G257" i="34"/>
  <c r="G256" i="34"/>
  <c r="G255" i="34"/>
  <c r="G254" i="34"/>
  <c r="G253" i="34"/>
  <c r="G252" i="34"/>
  <c r="G251" i="34"/>
  <c r="G250" i="34"/>
  <c r="G249" i="34"/>
  <c r="G248" i="34"/>
  <c r="G247" i="34"/>
  <c r="G246" i="34"/>
  <c r="G245" i="34"/>
  <c r="G244" i="34"/>
  <c r="G243" i="34"/>
  <c r="G242" i="34"/>
  <c r="G241" i="34"/>
  <c r="G240" i="34"/>
  <c r="G239" i="34"/>
  <c r="G238" i="34"/>
  <c r="G237" i="34"/>
  <c r="G236" i="34"/>
  <c r="G235" i="34"/>
  <c r="G234" i="34"/>
  <c r="G233" i="34"/>
  <c r="G232" i="34"/>
  <c r="G231" i="34"/>
  <c r="G230" i="34"/>
  <c r="G229" i="34"/>
  <c r="G282" i="34" s="1"/>
  <c r="G404" i="34" s="1"/>
  <c r="G411" i="34" s="1"/>
  <c r="H403" i="34" s="1"/>
  <c r="S228" i="34"/>
  <c r="S393" i="34" s="1"/>
  <c r="S400" i="34" s="1"/>
  <c r="R228" i="34"/>
  <c r="Q228" i="34"/>
  <c r="Q393" i="34" s="1"/>
  <c r="Q400" i="34" s="1"/>
  <c r="P228" i="34"/>
  <c r="P393" i="34" s="1"/>
  <c r="P400" i="34" s="1"/>
  <c r="O228" i="34"/>
  <c r="O393" i="34" s="1"/>
  <c r="O400" i="34" s="1"/>
  <c r="N228" i="34"/>
  <c r="N393" i="34" s="1"/>
  <c r="N400" i="34" s="1"/>
  <c r="M228" i="34"/>
  <c r="M393" i="34" s="1"/>
  <c r="M400" i="34" s="1"/>
  <c r="L228" i="34"/>
  <c r="L393" i="34" s="1"/>
  <c r="L400" i="34" s="1"/>
  <c r="K228" i="34"/>
  <c r="K393" i="34" s="1"/>
  <c r="K400" i="34" s="1"/>
  <c r="J228" i="34"/>
  <c r="I228" i="34"/>
  <c r="I393" i="34" s="1"/>
  <c r="I400" i="34" s="1"/>
  <c r="H228" i="34"/>
  <c r="H393" i="34" s="1"/>
  <c r="H400" i="34" s="1"/>
  <c r="G227" i="34"/>
  <c r="G226" i="34"/>
  <c r="G225" i="34"/>
  <c r="G224" i="34"/>
  <c r="G223" i="34"/>
  <c r="G222" i="34"/>
  <c r="G221" i="34"/>
  <c r="G220" i="34"/>
  <c r="G219" i="34"/>
  <c r="G218" i="34"/>
  <c r="G217" i="34"/>
  <c r="G216" i="34"/>
  <c r="G215" i="34"/>
  <c r="G214" i="34"/>
  <c r="G213" i="34"/>
  <c r="G212" i="34"/>
  <c r="G211" i="34"/>
  <c r="G210" i="34"/>
  <c r="G209" i="34"/>
  <c r="G208" i="34"/>
  <c r="G207" i="34"/>
  <c r="G206" i="34"/>
  <c r="G205" i="34"/>
  <c r="G204" i="34"/>
  <c r="G203" i="34"/>
  <c r="G202" i="34"/>
  <c r="G201" i="34"/>
  <c r="G200" i="34"/>
  <c r="G199" i="34"/>
  <c r="G198" i="34"/>
  <c r="G197" i="34"/>
  <c r="G196" i="34"/>
  <c r="G195" i="34"/>
  <c r="G194" i="34"/>
  <c r="G193" i="34"/>
  <c r="G192" i="34"/>
  <c r="G191" i="34"/>
  <c r="G190" i="34"/>
  <c r="G189" i="34"/>
  <c r="G188" i="34"/>
  <c r="G187" i="34"/>
  <c r="G186" i="34"/>
  <c r="G185" i="34"/>
  <c r="G184" i="34"/>
  <c r="G183" i="34"/>
  <c r="G182" i="34"/>
  <c r="G181" i="34"/>
  <c r="G180" i="34"/>
  <c r="G179" i="34"/>
  <c r="G178" i="34"/>
  <c r="G177" i="34"/>
  <c r="G176" i="34"/>
  <c r="G175" i="34"/>
  <c r="G228" i="34" s="1"/>
  <c r="G393" i="34" s="1"/>
  <c r="G172" i="34"/>
  <c r="G171" i="34"/>
  <c r="G170" i="34"/>
  <c r="G169" i="34"/>
  <c r="G166" i="34"/>
  <c r="G165" i="34"/>
  <c r="G164" i="34"/>
  <c r="G163" i="34"/>
  <c r="G162" i="34"/>
  <c r="G161" i="34"/>
  <c r="G160" i="34"/>
  <c r="G159" i="34"/>
  <c r="G158" i="34"/>
  <c r="G157" i="34"/>
  <c r="G153" i="34"/>
  <c r="G152" i="34"/>
  <c r="G151" i="34"/>
  <c r="G150" i="34"/>
  <c r="G149" i="34"/>
  <c r="G148" i="34"/>
  <c r="G147" i="34"/>
  <c r="G146" i="34"/>
  <c r="G145" i="34"/>
  <c r="G144" i="34"/>
  <c r="G143" i="34"/>
  <c r="G142" i="34"/>
  <c r="G141" i="34"/>
  <c r="G136" i="34"/>
  <c r="G135" i="34"/>
  <c r="G134" i="34"/>
  <c r="G133" i="34"/>
  <c r="G132" i="34"/>
  <c r="G131" i="34"/>
  <c r="G130" i="34"/>
  <c r="G129" i="34"/>
  <c r="G128" i="34"/>
  <c r="G127" i="34"/>
  <c r="G126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G119" i="34"/>
  <c r="G118" i="34"/>
  <c r="G117" i="34"/>
  <c r="G116" i="34"/>
  <c r="G115" i="34"/>
  <c r="G114" i="34"/>
  <c r="G113" i="34"/>
  <c r="G112" i="34"/>
  <c r="G111" i="34"/>
  <c r="G110" i="34"/>
  <c r="G109" i="34"/>
  <c r="G108" i="34"/>
  <c r="G107" i="34"/>
  <c r="G106" i="34"/>
  <c r="G105" i="34"/>
  <c r="G104" i="34"/>
  <c r="G103" i="34"/>
  <c r="G102" i="34"/>
  <c r="G101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T85" i="34"/>
  <c r="G85" i="34"/>
  <c r="G82" i="34"/>
  <c r="G81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4" i="34"/>
  <c r="G53" i="34"/>
  <c r="G52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45" i="34"/>
  <c r="G44" i="34"/>
  <c r="G43" i="34"/>
  <c r="G42" i="34"/>
  <c r="G41" i="34"/>
  <c r="G40" i="34"/>
  <c r="G39" i="34"/>
  <c r="G38" i="34"/>
  <c r="G37" i="34"/>
  <c r="G36" i="34"/>
  <c r="G35" i="34"/>
  <c r="G34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29" i="34"/>
  <c r="G28" i="34"/>
  <c r="G27" i="34"/>
  <c r="G26" i="34"/>
  <c r="G25" i="34"/>
  <c r="G22" i="34"/>
  <c r="G125" i="34" s="1"/>
  <c r="G21" i="34"/>
  <c r="G50" i="34" s="1"/>
  <c r="G20" i="34"/>
  <c r="G33" i="34" s="1"/>
  <c r="G19" i="34"/>
  <c r="G18" i="34"/>
  <c r="G17" i="34"/>
  <c r="G16" i="34"/>
  <c r="G15" i="34"/>
  <c r="G14" i="34"/>
  <c r="G13" i="34"/>
  <c r="G12" i="34"/>
  <c r="I421" i="34" l="1"/>
  <c r="J413" i="34" s="1"/>
  <c r="J421" i="34" s="1"/>
  <c r="K413" i="34" s="1"/>
  <c r="K421" i="34" s="1"/>
  <c r="L413" i="34" s="1"/>
  <c r="L421" i="34" s="1"/>
  <c r="M413" i="34" s="1"/>
  <c r="M421" i="34" s="1"/>
  <c r="N413" i="34" s="1"/>
  <c r="N421" i="34" s="1"/>
  <c r="O413" i="34" s="1"/>
  <c r="O421" i="34" s="1"/>
  <c r="P413" i="34" s="1"/>
  <c r="P421" i="34" s="1"/>
  <c r="Q413" i="34" s="1"/>
  <c r="Q421" i="34" s="1"/>
  <c r="R413" i="34" s="1"/>
  <c r="R421" i="34" s="1"/>
  <c r="S413" i="34" s="1"/>
  <c r="S421" i="34" s="1"/>
  <c r="G400" i="34"/>
  <c r="H411" i="34"/>
  <c r="I403" i="34" s="1"/>
  <c r="I411" i="34" s="1"/>
  <c r="J403" i="34" s="1"/>
  <c r="J411" i="34" s="1"/>
  <c r="K403" i="34" s="1"/>
  <c r="K411" i="34" s="1"/>
  <c r="L403" i="34" s="1"/>
  <c r="L411" i="34" s="1"/>
  <c r="M403" i="34" s="1"/>
  <c r="M411" i="34" s="1"/>
  <c r="N403" i="34" s="1"/>
  <c r="N411" i="34" s="1"/>
  <c r="O403" i="34" s="1"/>
  <c r="O411" i="34" s="1"/>
  <c r="P403" i="34" s="1"/>
  <c r="P411" i="34" s="1"/>
  <c r="Q403" i="34" s="1"/>
  <c r="Q411" i="34" s="1"/>
  <c r="R403" i="34" s="1"/>
  <c r="R411" i="34" s="1"/>
  <c r="S403" i="34" s="1"/>
  <c r="S411" i="34" s="1"/>
  <c r="G394" i="34"/>
  <c r="G397" i="33" l="1"/>
  <c r="G396" i="33"/>
  <c r="G392" i="33"/>
  <c r="G389" i="33"/>
  <c r="G386" i="33"/>
  <c r="G385" i="33"/>
  <c r="G384" i="33"/>
  <c r="G383" i="33"/>
  <c r="G381" i="33"/>
  <c r="G379" i="33"/>
  <c r="G378" i="33"/>
  <c r="G377" i="33"/>
  <c r="G376" i="33"/>
  <c r="G375" i="33"/>
  <c r="G374" i="33"/>
  <c r="G373" i="33"/>
  <c r="G372" i="33"/>
  <c r="G371" i="33"/>
  <c r="G370" i="33"/>
  <c r="G369" i="33"/>
  <c r="G367" i="33"/>
  <c r="G363" i="33"/>
  <c r="G356" i="33"/>
  <c r="G355" i="33"/>
  <c r="G354" i="33"/>
  <c r="S353" i="33"/>
  <c r="R353" i="33"/>
  <c r="Q353" i="33"/>
  <c r="P353" i="33"/>
  <c r="O353" i="33"/>
  <c r="N353" i="33"/>
  <c r="M353" i="33"/>
  <c r="L353" i="33"/>
  <c r="K353" i="33"/>
  <c r="J353" i="33"/>
  <c r="I353" i="33"/>
  <c r="H353" i="33"/>
  <c r="G353" i="33"/>
  <c r="O352" i="33"/>
  <c r="L352" i="33"/>
  <c r="G347" i="33"/>
  <c r="G346" i="33"/>
  <c r="G344" i="33" s="1"/>
  <c r="G345" i="33"/>
  <c r="S344" i="33"/>
  <c r="R344" i="33"/>
  <c r="Q344" i="33"/>
  <c r="P344" i="33"/>
  <c r="O344" i="33"/>
  <c r="N344" i="33"/>
  <c r="M344" i="33"/>
  <c r="L344" i="33"/>
  <c r="K344" i="33"/>
  <c r="J344" i="33"/>
  <c r="I344" i="33"/>
  <c r="H344" i="33"/>
  <c r="S343" i="33"/>
  <c r="R343" i="33"/>
  <c r="Q343" i="33"/>
  <c r="P343" i="33"/>
  <c r="O343" i="33"/>
  <c r="N343" i="33"/>
  <c r="M343" i="33"/>
  <c r="L343" i="33"/>
  <c r="K343" i="33"/>
  <c r="J343" i="33"/>
  <c r="I343" i="33"/>
  <c r="H343" i="33"/>
  <c r="G343" i="33"/>
  <c r="S342" i="33"/>
  <c r="R342" i="33"/>
  <c r="Q342" i="33"/>
  <c r="P342" i="33"/>
  <c r="O342" i="33"/>
  <c r="N342" i="33"/>
  <c r="M342" i="33"/>
  <c r="L342" i="33"/>
  <c r="K342" i="33"/>
  <c r="J342" i="33"/>
  <c r="I342" i="33"/>
  <c r="H342" i="33"/>
  <c r="G342" i="33"/>
  <c r="O341" i="33"/>
  <c r="M341" i="33"/>
  <c r="H341" i="33"/>
  <c r="S333" i="33"/>
  <c r="R333" i="33"/>
  <c r="Q333" i="33"/>
  <c r="P333" i="33"/>
  <c r="O333" i="33"/>
  <c r="N333" i="33"/>
  <c r="M333" i="33"/>
  <c r="L333" i="33"/>
  <c r="K333" i="33"/>
  <c r="J333" i="33"/>
  <c r="I333" i="33"/>
  <c r="H333" i="33"/>
  <c r="G333" i="33"/>
  <c r="S332" i="33"/>
  <c r="R332" i="33"/>
  <c r="Q332" i="33"/>
  <c r="P332" i="33"/>
  <c r="O332" i="33"/>
  <c r="N332" i="33"/>
  <c r="M332" i="33"/>
  <c r="L332" i="33"/>
  <c r="K332" i="33"/>
  <c r="J332" i="33"/>
  <c r="I332" i="33"/>
  <c r="H332" i="33"/>
  <c r="G332" i="33"/>
  <c r="R331" i="33"/>
  <c r="O331" i="33"/>
  <c r="M331" i="33"/>
  <c r="J331" i="33"/>
  <c r="S321" i="33"/>
  <c r="R321" i="33"/>
  <c r="Q321" i="33"/>
  <c r="P321" i="33"/>
  <c r="O321" i="33"/>
  <c r="N321" i="33"/>
  <c r="M321" i="33"/>
  <c r="L321" i="33"/>
  <c r="G321" i="33"/>
  <c r="N320" i="33"/>
  <c r="N327" i="33" s="1"/>
  <c r="L320" i="33"/>
  <c r="L327" i="33" s="1"/>
  <c r="S317" i="33"/>
  <c r="S352" i="33" s="1"/>
  <c r="R317" i="33"/>
  <c r="R352" i="33" s="1"/>
  <c r="Q317" i="33"/>
  <c r="Q352" i="33" s="1"/>
  <c r="P317" i="33"/>
  <c r="P352" i="33" s="1"/>
  <c r="O317" i="33"/>
  <c r="N317" i="33"/>
  <c r="N352" i="33" s="1"/>
  <c r="M317" i="33"/>
  <c r="M352" i="33" s="1"/>
  <c r="L317" i="33"/>
  <c r="K317" i="33"/>
  <c r="K352" i="33" s="1"/>
  <c r="J317" i="33"/>
  <c r="J352" i="33" s="1"/>
  <c r="I317" i="33"/>
  <c r="I352" i="33" s="1"/>
  <c r="H317" i="33"/>
  <c r="H352" i="33" s="1"/>
  <c r="G316" i="33"/>
  <c r="G315" i="33"/>
  <c r="G314" i="33"/>
  <c r="G313" i="33"/>
  <c r="G312" i="33"/>
  <c r="G311" i="33"/>
  <c r="G310" i="33"/>
  <c r="G309" i="33"/>
  <c r="G308" i="33"/>
  <c r="G307" i="33"/>
  <c r="G306" i="33"/>
  <c r="G305" i="33"/>
  <c r="G304" i="33"/>
  <c r="G303" i="33"/>
  <c r="G302" i="33"/>
  <c r="G301" i="33"/>
  <c r="G300" i="33"/>
  <c r="G299" i="33"/>
  <c r="G298" i="33"/>
  <c r="G297" i="33"/>
  <c r="G296" i="33"/>
  <c r="G295" i="33"/>
  <c r="G294" i="33"/>
  <c r="G293" i="33"/>
  <c r="G292" i="33"/>
  <c r="G291" i="33"/>
  <c r="G290" i="33"/>
  <c r="G289" i="33"/>
  <c r="G288" i="33"/>
  <c r="G287" i="33"/>
  <c r="G286" i="33"/>
  <c r="G285" i="33"/>
  <c r="G284" i="33"/>
  <c r="G283" i="33"/>
  <c r="G282" i="33"/>
  <c r="G281" i="33"/>
  <c r="G280" i="33"/>
  <c r="G279" i="33"/>
  <c r="G278" i="33"/>
  <c r="G277" i="33"/>
  <c r="G276" i="33"/>
  <c r="G275" i="33"/>
  <c r="G274" i="33"/>
  <c r="G273" i="33"/>
  <c r="G272" i="33"/>
  <c r="G271" i="33"/>
  <c r="G270" i="33"/>
  <c r="G268" i="33"/>
  <c r="G267" i="33"/>
  <c r="G266" i="33"/>
  <c r="G265" i="33"/>
  <c r="G264" i="33"/>
  <c r="G317" i="33" s="1"/>
  <c r="G352" i="33" s="1"/>
  <c r="G357" i="33" s="1"/>
  <c r="H351" i="33" s="1"/>
  <c r="H357" i="33" s="1"/>
  <c r="I351" i="33" s="1"/>
  <c r="I357" i="33" s="1"/>
  <c r="J351" i="33" s="1"/>
  <c r="J357" i="33" s="1"/>
  <c r="K351" i="33" s="1"/>
  <c r="K357" i="33" s="1"/>
  <c r="L351" i="33" s="1"/>
  <c r="L357" i="33" s="1"/>
  <c r="M351" i="33" s="1"/>
  <c r="M357" i="33" s="1"/>
  <c r="N351" i="33" s="1"/>
  <c r="N357" i="33" s="1"/>
  <c r="O351" i="33" s="1"/>
  <c r="O357" i="33" s="1"/>
  <c r="P351" i="33" s="1"/>
  <c r="P357" i="33" s="1"/>
  <c r="Q351" i="33" s="1"/>
  <c r="Q357" i="33" s="1"/>
  <c r="R351" i="33" s="1"/>
  <c r="R357" i="33" s="1"/>
  <c r="S351" i="33" s="1"/>
  <c r="S357" i="33" s="1"/>
  <c r="S263" i="33"/>
  <c r="S341" i="33" s="1"/>
  <c r="R263" i="33"/>
  <c r="R341" i="33" s="1"/>
  <c r="Q263" i="33"/>
  <c r="Q341" i="33" s="1"/>
  <c r="P263" i="33"/>
  <c r="P341" i="33" s="1"/>
  <c r="O263" i="33"/>
  <c r="N263" i="33"/>
  <c r="N341" i="33" s="1"/>
  <c r="M263" i="33"/>
  <c r="L263" i="33"/>
  <c r="L341" i="33" s="1"/>
  <c r="K263" i="33"/>
  <c r="K341" i="33" s="1"/>
  <c r="J263" i="33"/>
  <c r="J341" i="33" s="1"/>
  <c r="I263" i="33"/>
  <c r="I341" i="33" s="1"/>
  <c r="G262" i="33"/>
  <c r="G261" i="33"/>
  <c r="G260" i="33"/>
  <c r="G259" i="33"/>
  <c r="G258" i="33"/>
  <c r="G257" i="33"/>
  <c r="G256" i="33"/>
  <c r="G255" i="33"/>
  <c r="G254" i="33"/>
  <c r="G253" i="33"/>
  <c r="G252" i="33"/>
  <c r="G251" i="33"/>
  <c r="G248" i="33"/>
  <c r="G247" i="33"/>
  <c r="G246" i="33"/>
  <c r="G245" i="33"/>
  <c r="G244" i="33"/>
  <c r="G243" i="33"/>
  <c r="G241" i="33"/>
  <c r="G240" i="33"/>
  <c r="G239" i="33"/>
  <c r="G237" i="33"/>
  <c r="G236" i="33"/>
  <c r="G235" i="33"/>
  <c r="G234" i="33"/>
  <c r="G233" i="33"/>
  <c r="G232" i="33"/>
  <c r="G231" i="33"/>
  <c r="G230" i="33"/>
  <c r="G229" i="33"/>
  <c r="G228" i="33"/>
  <c r="G227" i="33"/>
  <c r="G226" i="33"/>
  <c r="G225" i="33"/>
  <c r="G224" i="33"/>
  <c r="G223" i="33"/>
  <c r="G222" i="33"/>
  <c r="G221" i="33"/>
  <c r="G220" i="33"/>
  <c r="G219" i="33"/>
  <c r="G218" i="33"/>
  <c r="G217" i="33"/>
  <c r="G216" i="33"/>
  <c r="G215" i="33"/>
  <c r="G214" i="33"/>
  <c r="G213" i="33"/>
  <c r="G212" i="33"/>
  <c r="G211" i="33"/>
  <c r="G210" i="33"/>
  <c r="G263" i="33" s="1"/>
  <c r="G341" i="33" s="1"/>
  <c r="G348" i="33" s="1"/>
  <c r="H340" i="33" s="1"/>
  <c r="H348" i="33" s="1"/>
  <c r="I340" i="33" s="1"/>
  <c r="I348" i="33" s="1"/>
  <c r="J340" i="33" s="1"/>
  <c r="J348" i="33" s="1"/>
  <c r="K340" i="33" s="1"/>
  <c r="K348" i="33" s="1"/>
  <c r="L340" i="33" s="1"/>
  <c r="L348" i="33" s="1"/>
  <c r="M340" i="33" s="1"/>
  <c r="M348" i="33" s="1"/>
  <c r="N340" i="33" s="1"/>
  <c r="N348" i="33" s="1"/>
  <c r="O340" i="33" s="1"/>
  <c r="O348" i="33" s="1"/>
  <c r="P340" i="33" s="1"/>
  <c r="P348" i="33" s="1"/>
  <c r="Q340" i="33" s="1"/>
  <c r="Q348" i="33" s="1"/>
  <c r="R340" i="33" s="1"/>
  <c r="R348" i="33" s="1"/>
  <c r="S340" i="33" s="1"/>
  <c r="S348" i="33" s="1"/>
  <c r="S209" i="33"/>
  <c r="S331" i="33" s="1"/>
  <c r="R209" i="33"/>
  <c r="Q209" i="33"/>
  <c r="Q331" i="33" s="1"/>
  <c r="P209" i="33"/>
  <c r="P331" i="33" s="1"/>
  <c r="O209" i="33"/>
  <c r="N209" i="33"/>
  <c r="N331" i="33" s="1"/>
  <c r="M209" i="33"/>
  <c r="L209" i="33"/>
  <c r="L331" i="33" s="1"/>
  <c r="K209" i="33"/>
  <c r="K331" i="33" s="1"/>
  <c r="J209" i="33"/>
  <c r="I209" i="33"/>
  <c r="I331" i="33" s="1"/>
  <c r="H209" i="33"/>
  <c r="H331" i="33" s="1"/>
  <c r="G208" i="33"/>
  <c r="G207" i="33"/>
  <c r="G206" i="33"/>
  <c r="G205" i="33"/>
  <c r="G203" i="33"/>
  <c r="G201" i="33"/>
  <c r="G200" i="33"/>
  <c r="G199" i="33"/>
  <c r="G198" i="33"/>
  <c r="G197" i="33"/>
  <c r="G192" i="33"/>
  <c r="G191" i="33"/>
  <c r="G190" i="33"/>
  <c r="G189" i="33"/>
  <c r="G187" i="33"/>
  <c r="G186" i="33"/>
  <c r="G185" i="33"/>
  <c r="G182" i="33"/>
  <c r="G181" i="33"/>
  <c r="G180" i="33"/>
  <c r="G179" i="33"/>
  <c r="G178" i="33"/>
  <c r="G172" i="33"/>
  <c r="G169" i="33"/>
  <c r="G168" i="33"/>
  <c r="G167" i="33"/>
  <c r="G166" i="33"/>
  <c r="G165" i="33"/>
  <c r="G209" i="33" s="1"/>
  <c r="G331" i="33" s="1"/>
  <c r="G338" i="33" s="1"/>
  <c r="H330" i="33" s="1"/>
  <c r="H338" i="33" s="1"/>
  <c r="I330" i="33" s="1"/>
  <c r="I338" i="33" s="1"/>
  <c r="J330" i="33" s="1"/>
  <c r="J338" i="33" s="1"/>
  <c r="K330" i="33" s="1"/>
  <c r="K338" i="33" s="1"/>
  <c r="L330" i="33" s="1"/>
  <c r="L338" i="33" s="1"/>
  <c r="M330" i="33" s="1"/>
  <c r="M338" i="33" s="1"/>
  <c r="N330" i="33" s="1"/>
  <c r="N338" i="33" s="1"/>
  <c r="O330" i="33" s="1"/>
  <c r="O338" i="33" s="1"/>
  <c r="P330" i="33" s="1"/>
  <c r="P338" i="33" s="1"/>
  <c r="Q330" i="33" s="1"/>
  <c r="Q338" i="33" s="1"/>
  <c r="R330" i="33" s="1"/>
  <c r="R338" i="33" s="1"/>
  <c r="S330" i="33" s="1"/>
  <c r="S338" i="33" s="1"/>
  <c r="G158" i="33"/>
  <c r="S155" i="33"/>
  <c r="S320" i="33" s="1"/>
  <c r="S327" i="33" s="1"/>
  <c r="R155" i="33"/>
  <c r="R320" i="33" s="1"/>
  <c r="R327" i="33" s="1"/>
  <c r="Q155" i="33"/>
  <c r="Q320" i="33" s="1"/>
  <c r="Q327" i="33" s="1"/>
  <c r="P155" i="33"/>
  <c r="P320" i="33" s="1"/>
  <c r="P327" i="33" s="1"/>
  <c r="O155" i="33"/>
  <c r="O320" i="33" s="1"/>
  <c r="O327" i="33" s="1"/>
  <c r="N155" i="33"/>
  <c r="M155" i="33"/>
  <c r="M320" i="33" s="1"/>
  <c r="M327" i="33" s="1"/>
  <c r="L155" i="33"/>
  <c r="K155" i="33"/>
  <c r="K320" i="33" s="1"/>
  <c r="K327" i="33" s="1"/>
  <c r="J155" i="33"/>
  <c r="J320" i="33" s="1"/>
  <c r="J327" i="33" s="1"/>
  <c r="I155" i="33"/>
  <c r="I320" i="33" s="1"/>
  <c r="I327" i="33" s="1"/>
  <c r="H155" i="33"/>
  <c r="H320" i="33" s="1"/>
  <c r="H327" i="33" s="1"/>
  <c r="G154" i="33"/>
  <c r="G153" i="33"/>
  <c r="G152" i="33"/>
  <c r="G151" i="33"/>
  <c r="G150" i="33"/>
  <c r="G149" i="33"/>
  <c r="G148" i="33"/>
  <c r="G147" i="33"/>
  <c r="G146" i="33"/>
  <c r="G145" i="33"/>
  <c r="G144" i="33"/>
  <c r="G143" i="33"/>
  <c r="G142" i="33"/>
  <c r="G141" i="33"/>
  <c r="G140" i="33"/>
  <c r="G139" i="33"/>
  <c r="G138" i="33"/>
  <c r="G137" i="33"/>
  <c r="G136" i="33"/>
  <c r="G135" i="33"/>
  <c r="G134" i="33"/>
  <c r="G133" i="33"/>
  <c r="G132" i="33"/>
  <c r="G131" i="33"/>
  <c r="G130" i="33"/>
  <c r="G129" i="33"/>
  <c r="G128" i="33"/>
  <c r="G127" i="33"/>
  <c r="G126" i="33"/>
  <c r="G125" i="33"/>
  <c r="G124" i="33"/>
  <c r="G123" i="33"/>
  <c r="G122" i="33"/>
  <c r="G121" i="33"/>
  <c r="G120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G106" i="33"/>
  <c r="G105" i="33"/>
  <c r="G104" i="33"/>
  <c r="G103" i="33"/>
  <c r="G102" i="33"/>
  <c r="G155" i="33" s="1"/>
  <c r="G320" i="33" s="1"/>
  <c r="G327" i="33" s="1"/>
  <c r="G97" i="33"/>
  <c r="G96" i="33"/>
  <c r="G95" i="33"/>
  <c r="G94" i="33"/>
  <c r="G90" i="33"/>
  <c r="S89" i="33"/>
  <c r="R89" i="33"/>
  <c r="Q89" i="33"/>
  <c r="P89" i="33"/>
  <c r="O89" i="33"/>
  <c r="N89" i="33"/>
  <c r="M89" i="33"/>
  <c r="L89" i="33"/>
  <c r="K89" i="33"/>
  <c r="J89" i="33"/>
  <c r="I89" i="33"/>
  <c r="H89" i="33"/>
  <c r="G89" i="33"/>
  <c r="G85" i="33"/>
  <c r="G84" i="33"/>
  <c r="G81" i="33"/>
  <c r="G80" i="33"/>
  <c r="G79" i="33"/>
  <c r="G75" i="33"/>
  <c r="G74" i="33"/>
  <c r="G72" i="33"/>
  <c r="G70" i="33"/>
  <c r="G64" i="33"/>
  <c r="G58" i="33"/>
  <c r="G56" i="33"/>
  <c r="G55" i="33"/>
  <c r="S53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G47" i="33"/>
  <c r="G46" i="33"/>
  <c r="G45" i="33"/>
  <c r="G44" i="33"/>
  <c r="G41" i="33"/>
  <c r="G36" i="33"/>
  <c r="S33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G28" i="33"/>
  <c r="G22" i="33"/>
  <c r="G18" i="33"/>
  <c r="G390" i="32" l="1"/>
  <c r="G389" i="32"/>
  <c r="G386" i="32"/>
  <c r="G385" i="32"/>
  <c r="G384" i="32"/>
  <c r="G383" i="32"/>
  <c r="G381" i="32"/>
  <c r="G379" i="32"/>
  <c r="G377" i="32"/>
  <c r="G375" i="32"/>
  <c r="G372" i="32"/>
  <c r="G371" i="32"/>
  <c r="S353" i="32"/>
  <c r="R353" i="32"/>
  <c r="Q353" i="32"/>
  <c r="P353" i="32"/>
  <c r="O353" i="32"/>
  <c r="N353" i="32"/>
  <c r="M353" i="32"/>
  <c r="L353" i="32"/>
  <c r="K353" i="32"/>
  <c r="J353" i="32"/>
  <c r="I353" i="32"/>
  <c r="H353" i="32"/>
  <c r="G353" i="32"/>
  <c r="R352" i="32"/>
  <c r="Q352" i="32"/>
  <c r="I352" i="32"/>
  <c r="S344" i="32"/>
  <c r="R344" i="32"/>
  <c r="Q344" i="32"/>
  <c r="P344" i="32"/>
  <c r="O344" i="32"/>
  <c r="N344" i="32"/>
  <c r="M344" i="32"/>
  <c r="L344" i="32"/>
  <c r="K344" i="32"/>
  <c r="J344" i="32"/>
  <c r="I344" i="32"/>
  <c r="H344" i="32"/>
  <c r="G344" i="32"/>
  <c r="S343" i="32"/>
  <c r="R343" i="32"/>
  <c r="Q343" i="32"/>
  <c r="P343" i="32"/>
  <c r="O343" i="32"/>
  <c r="N343" i="32"/>
  <c r="M343" i="32"/>
  <c r="L343" i="32"/>
  <c r="K343" i="32"/>
  <c r="J343" i="32"/>
  <c r="I343" i="32"/>
  <c r="H343" i="32"/>
  <c r="G343" i="32"/>
  <c r="S342" i="32"/>
  <c r="R342" i="32"/>
  <c r="Q342" i="32"/>
  <c r="P342" i="32"/>
  <c r="O342" i="32"/>
  <c r="N342" i="32"/>
  <c r="M342" i="32"/>
  <c r="L342" i="32"/>
  <c r="K342" i="32"/>
  <c r="J342" i="32"/>
  <c r="I342" i="32"/>
  <c r="H342" i="32"/>
  <c r="G342" i="32"/>
  <c r="R341" i="32"/>
  <c r="O341" i="32"/>
  <c r="J341" i="32"/>
  <c r="S333" i="32"/>
  <c r="R333" i="32"/>
  <c r="Q333" i="32"/>
  <c r="P333" i="32"/>
  <c r="O333" i="32"/>
  <c r="N333" i="32"/>
  <c r="M333" i="32"/>
  <c r="L333" i="32"/>
  <c r="K333" i="32"/>
  <c r="J333" i="32"/>
  <c r="I333" i="32"/>
  <c r="H333" i="32"/>
  <c r="G333" i="32"/>
  <c r="S332" i="32"/>
  <c r="Q332" i="32"/>
  <c r="P332" i="32"/>
  <c r="O332" i="32"/>
  <c r="N332" i="32"/>
  <c r="M332" i="32"/>
  <c r="L332" i="32"/>
  <c r="K332" i="32"/>
  <c r="J332" i="32"/>
  <c r="I332" i="32"/>
  <c r="G332" i="32"/>
  <c r="M331" i="32"/>
  <c r="S321" i="32"/>
  <c r="R321" i="32"/>
  <c r="Q321" i="32"/>
  <c r="P321" i="32"/>
  <c r="O321" i="32"/>
  <c r="N321" i="32"/>
  <c r="M321" i="32"/>
  <c r="L321" i="32"/>
  <c r="K321" i="32"/>
  <c r="J321" i="32"/>
  <c r="I321" i="32"/>
  <c r="H321" i="32"/>
  <c r="G321" i="32"/>
  <c r="O320" i="32"/>
  <c r="O327" i="32" s="1"/>
  <c r="S317" i="32"/>
  <c r="S352" i="32" s="1"/>
  <c r="R317" i="32"/>
  <c r="Q317" i="32"/>
  <c r="P317" i="32"/>
  <c r="P352" i="32" s="1"/>
  <c r="O317" i="32"/>
  <c r="O352" i="32" s="1"/>
  <c r="N317" i="32"/>
  <c r="N352" i="32" s="1"/>
  <c r="I317" i="32"/>
  <c r="H317" i="32"/>
  <c r="H352" i="32" s="1"/>
  <c r="G317" i="32"/>
  <c r="G352" i="32" s="1"/>
  <c r="G357" i="32" s="1"/>
  <c r="H351" i="32" s="1"/>
  <c r="H357" i="32" s="1"/>
  <c r="I351" i="32" s="1"/>
  <c r="I357" i="32" s="1"/>
  <c r="J351" i="32" s="1"/>
  <c r="K277" i="32"/>
  <c r="M270" i="32"/>
  <c r="M269" i="32"/>
  <c r="L269" i="32" s="1"/>
  <c r="M266" i="32"/>
  <c r="S263" i="32"/>
  <c r="S341" i="32" s="1"/>
  <c r="R263" i="32"/>
  <c r="Q263" i="32"/>
  <c r="Q341" i="32" s="1"/>
  <c r="P263" i="32"/>
  <c r="P341" i="32" s="1"/>
  <c r="O263" i="32"/>
  <c r="N263" i="32"/>
  <c r="N341" i="32" s="1"/>
  <c r="M263" i="32"/>
  <c r="M341" i="32" s="1"/>
  <c r="L263" i="32"/>
  <c r="L341" i="32" s="1"/>
  <c r="K263" i="32"/>
  <c r="K341" i="32" s="1"/>
  <c r="J263" i="32"/>
  <c r="I263" i="32"/>
  <c r="I341" i="32" s="1"/>
  <c r="H263" i="32"/>
  <c r="H341" i="32" s="1"/>
  <c r="G261" i="32"/>
  <c r="G254" i="32"/>
  <c r="G245" i="32"/>
  <c r="G211" i="32"/>
  <c r="G263" i="32" s="1"/>
  <c r="G341" i="32" s="1"/>
  <c r="G348" i="32" s="1"/>
  <c r="H340" i="32" s="1"/>
  <c r="S209" i="32"/>
  <c r="S331" i="32" s="1"/>
  <c r="R209" i="32"/>
  <c r="R331" i="32" s="1"/>
  <c r="Q209" i="32"/>
  <c r="Q331" i="32" s="1"/>
  <c r="P209" i="32"/>
  <c r="P331" i="32" s="1"/>
  <c r="O209" i="32"/>
  <c r="O331" i="32" s="1"/>
  <c r="N209" i="32"/>
  <c r="N331" i="32" s="1"/>
  <c r="M209" i="32"/>
  <c r="L209" i="32"/>
  <c r="L331" i="32" s="1"/>
  <c r="K209" i="32"/>
  <c r="K331" i="32" s="1"/>
  <c r="J209" i="32"/>
  <c r="J331" i="32" s="1"/>
  <c r="I209" i="32"/>
  <c r="I331" i="32" s="1"/>
  <c r="H209" i="32"/>
  <c r="H331" i="32" s="1"/>
  <c r="H338" i="32" s="1"/>
  <c r="I330" i="32" s="1"/>
  <c r="I338" i="32" s="1"/>
  <c r="J330" i="32" s="1"/>
  <c r="J338" i="32" s="1"/>
  <c r="K330" i="32" s="1"/>
  <c r="K338" i="32" s="1"/>
  <c r="L330" i="32" s="1"/>
  <c r="L338" i="32" s="1"/>
  <c r="M330" i="32" s="1"/>
  <c r="M338" i="32" s="1"/>
  <c r="N330" i="32" s="1"/>
  <c r="N338" i="32" s="1"/>
  <c r="O330" i="32" s="1"/>
  <c r="O338" i="32" s="1"/>
  <c r="P330" i="32" s="1"/>
  <c r="P338" i="32" s="1"/>
  <c r="Q330" i="32" s="1"/>
  <c r="Q338" i="32" s="1"/>
  <c r="R330" i="32" s="1"/>
  <c r="R338" i="32" s="1"/>
  <c r="S330" i="32" s="1"/>
  <c r="S338" i="32" s="1"/>
  <c r="G209" i="32"/>
  <c r="G331" i="32" s="1"/>
  <c r="G338" i="32" s="1"/>
  <c r="S155" i="32"/>
  <c r="S320" i="32" s="1"/>
  <c r="S327" i="32" s="1"/>
  <c r="R155" i="32"/>
  <c r="R320" i="32" s="1"/>
  <c r="R327" i="32" s="1"/>
  <c r="Q155" i="32"/>
  <c r="Q320" i="32" s="1"/>
  <c r="Q327" i="32" s="1"/>
  <c r="P155" i="32"/>
  <c r="P320" i="32" s="1"/>
  <c r="P327" i="32" s="1"/>
  <c r="O155" i="32"/>
  <c r="N155" i="32"/>
  <c r="N320" i="32" s="1"/>
  <c r="N327" i="32" s="1"/>
  <c r="M155" i="32"/>
  <c r="M320" i="32" s="1"/>
  <c r="M327" i="32" s="1"/>
  <c r="L155" i="32"/>
  <c r="L320" i="32" s="1"/>
  <c r="L327" i="32" s="1"/>
  <c r="K155" i="32"/>
  <c r="K320" i="32" s="1"/>
  <c r="K327" i="32" s="1"/>
  <c r="J155" i="32"/>
  <c r="J320" i="32" s="1"/>
  <c r="J327" i="32" s="1"/>
  <c r="I155" i="32"/>
  <c r="I320" i="32" s="1"/>
  <c r="I327" i="32" s="1"/>
  <c r="H155" i="32"/>
  <c r="H320" i="32" s="1"/>
  <c r="H327" i="32" s="1"/>
  <c r="G150" i="32"/>
  <c r="G155" i="32" s="1"/>
  <c r="G320" i="32" s="1"/>
  <c r="G327" i="32" s="1"/>
  <c r="G95" i="32"/>
  <c r="G94" i="32"/>
  <c r="S89" i="32"/>
  <c r="R89" i="32"/>
  <c r="Q89" i="32"/>
  <c r="P89" i="32"/>
  <c r="O89" i="32"/>
  <c r="N89" i="32"/>
  <c r="M89" i="32"/>
  <c r="L89" i="32"/>
  <c r="K89" i="32"/>
  <c r="J89" i="32"/>
  <c r="I89" i="32"/>
  <c r="H89" i="32"/>
  <c r="G89" i="32"/>
  <c r="S53" i="32"/>
  <c r="R53" i="32"/>
  <c r="Q53" i="32"/>
  <c r="P53" i="32"/>
  <c r="O53" i="32"/>
  <c r="N53" i="32"/>
  <c r="M53" i="32"/>
  <c r="L53" i="32"/>
  <c r="K53" i="32"/>
  <c r="J53" i="32"/>
  <c r="I53" i="32"/>
  <c r="H53" i="32"/>
  <c r="G53" i="32"/>
  <c r="S52" i="32"/>
  <c r="R52" i="32"/>
  <c r="Q52" i="32"/>
  <c r="P52" i="32"/>
  <c r="O52" i="32"/>
  <c r="N52" i="32"/>
  <c r="M52" i="32"/>
  <c r="L52" i="32"/>
  <c r="K52" i="32"/>
  <c r="J52" i="32"/>
  <c r="I52" i="32"/>
  <c r="H52" i="32"/>
  <c r="G52" i="32"/>
  <c r="G46" i="32"/>
  <c r="S33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G17" i="32"/>
  <c r="H348" i="32" l="1"/>
  <c r="I340" i="32" s="1"/>
  <c r="I348" i="32" s="1"/>
  <c r="J340" i="32" s="1"/>
  <c r="J348" i="32" s="1"/>
  <c r="K340" i="32" s="1"/>
  <c r="K348" i="32" s="1"/>
  <c r="L340" i="32" s="1"/>
  <c r="L348" i="32" s="1"/>
  <c r="M340" i="32" s="1"/>
  <c r="M348" i="32" s="1"/>
  <c r="N340" i="32" s="1"/>
  <c r="N348" i="32" s="1"/>
  <c r="O340" i="32" s="1"/>
  <c r="O348" i="32" s="1"/>
  <c r="P340" i="32" s="1"/>
  <c r="P348" i="32" s="1"/>
  <c r="Q340" i="32" s="1"/>
  <c r="Q348" i="32" s="1"/>
  <c r="R340" i="32" s="1"/>
  <c r="R348" i="32" s="1"/>
  <c r="S340" i="32" s="1"/>
  <c r="S348" i="32" s="1"/>
  <c r="K269" i="32"/>
  <c r="L317" i="32"/>
  <c r="L352" i="32" s="1"/>
  <c r="M317" i="32"/>
  <c r="M352" i="32" s="1"/>
  <c r="K317" i="32" l="1"/>
  <c r="K352" i="32" s="1"/>
  <c r="J269" i="32"/>
  <c r="J317" i="32" l="1"/>
  <c r="J352" i="32"/>
  <c r="J357" i="32" s="1"/>
  <c r="K351" i="32" s="1"/>
  <c r="K357" i="32" s="1"/>
  <c r="L351" i="32" s="1"/>
  <c r="L357" i="32" s="1"/>
  <c r="M351" i="32" s="1"/>
  <c r="M357" i="32" s="1"/>
  <c r="N351" i="32" s="1"/>
  <c r="N357" i="32" s="1"/>
  <c r="O351" i="32" s="1"/>
  <c r="O357" i="32" s="1"/>
  <c r="P351" i="32" s="1"/>
  <c r="P357" i="32" s="1"/>
  <c r="Q351" i="32" s="1"/>
  <c r="Q357" i="32" s="1"/>
  <c r="R351" i="32" s="1"/>
  <c r="R357" i="32" s="1"/>
  <c r="S351" i="32" s="1"/>
  <c r="S357" i="32" s="1"/>
  <c r="G384" i="31" l="1"/>
  <c r="G383" i="31"/>
  <c r="S353" i="31"/>
  <c r="R353" i="31"/>
  <c r="Q353" i="31"/>
  <c r="P353" i="31"/>
  <c r="O353" i="31"/>
  <c r="N353" i="31"/>
  <c r="M353" i="31"/>
  <c r="L353" i="31"/>
  <c r="K353" i="31"/>
  <c r="J353" i="31"/>
  <c r="I353" i="31"/>
  <c r="H353" i="31"/>
  <c r="H351" i="31"/>
  <c r="S344" i="31"/>
  <c r="R344" i="31"/>
  <c r="Q344" i="31"/>
  <c r="P344" i="31"/>
  <c r="O344" i="31"/>
  <c r="N344" i="31"/>
  <c r="M344" i="31"/>
  <c r="L344" i="31"/>
  <c r="K344" i="31"/>
  <c r="J344" i="31"/>
  <c r="I344" i="31"/>
  <c r="H344" i="31"/>
  <c r="S343" i="31"/>
  <c r="R343" i="31"/>
  <c r="Q343" i="31"/>
  <c r="P343" i="31"/>
  <c r="O343" i="31"/>
  <c r="N343" i="31"/>
  <c r="M343" i="31"/>
  <c r="L343" i="31"/>
  <c r="K343" i="31"/>
  <c r="J343" i="31"/>
  <c r="I343" i="31"/>
  <c r="H343" i="31"/>
  <c r="S342" i="31"/>
  <c r="R342" i="31"/>
  <c r="Q342" i="31"/>
  <c r="P342" i="31"/>
  <c r="O342" i="31"/>
  <c r="N342" i="31"/>
  <c r="M342" i="31"/>
  <c r="L342" i="31"/>
  <c r="K342" i="31"/>
  <c r="J342" i="31"/>
  <c r="I342" i="31"/>
  <c r="H342" i="31"/>
  <c r="N341" i="31"/>
  <c r="H340" i="31"/>
  <c r="H348" i="31" s="1"/>
  <c r="I340" i="31" s="1"/>
  <c r="I348" i="31" s="1"/>
  <c r="J340" i="31" s="1"/>
  <c r="S333" i="31"/>
  <c r="R333" i="31"/>
  <c r="Q333" i="31"/>
  <c r="P333" i="31"/>
  <c r="O333" i="31"/>
  <c r="N333" i="31"/>
  <c r="M333" i="31"/>
  <c r="L333" i="31"/>
  <c r="K333" i="31"/>
  <c r="J333" i="31"/>
  <c r="I333" i="31"/>
  <c r="H333" i="31"/>
  <c r="S332" i="31"/>
  <c r="R332" i="31"/>
  <c r="Q332" i="31"/>
  <c r="P332" i="31"/>
  <c r="O332" i="31"/>
  <c r="N332" i="31"/>
  <c r="M332" i="31"/>
  <c r="L332" i="31"/>
  <c r="K332" i="31"/>
  <c r="J332" i="31"/>
  <c r="I332" i="31"/>
  <c r="H332" i="31"/>
  <c r="R331" i="31"/>
  <c r="J331" i="31"/>
  <c r="H330" i="31"/>
  <c r="S321" i="31"/>
  <c r="R321" i="31"/>
  <c r="Q321" i="31"/>
  <c r="P321" i="31"/>
  <c r="O321" i="31"/>
  <c r="N321" i="31"/>
  <c r="M321" i="31"/>
  <c r="L321" i="31"/>
  <c r="K321" i="31"/>
  <c r="J321" i="31"/>
  <c r="I321" i="31"/>
  <c r="H321" i="31"/>
  <c r="S317" i="31"/>
  <c r="S352" i="31" s="1"/>
  <c r="R317" i="31"/>
  <c r="R352" i="31" s="1"/>
  <c r="Q317" i="31"/>
  <c r="Q352" i="31" s="1"/>
  <c r="P317" i="31"/>
  <c r="P352" i="31" s="1"/>
  <c r="O317" i="31"/>
  <c r="O352" i="31" s="1"/>
  <c r="N317" i="31"/>
  <c r="N352" i="31" s="1"/>
  <c r="M317" i="31"/>
  <c r="M352" i="31" s="1"/>
  <c r="L317" i="31"/>
  <c r="L352" i="31" s="1"/>
  <c r="K317" i="31"/>
  <c r="K352" i="31" s="1"/>
  <c r="J317" i="31"/>
  <c r="J352" i="31" s="1"/>
  <c r="I317" i="31"/>
  <c r="I352" i="31" s="1"/>
  <c r="H317" i="31"/>
  <c r="H352" i="31" s="1"/>
  <c r="S263" i="31"/>
  <c r="S341" i="31" s="1"/>
  <c r="R263" i="31"/>
  <c r="R341" i="31" s="1"/>
  <c r="Q263" i="31"/>
  <c r="Q341" i="31" s="1"/>
  <c r="P263" i="31"/>
  <c r="P341" i="31" s="1"/>
  <c r="O263" i="31"/>
  <c r="O341" i="31" s="1"/>
  <c r="N263" i="31"/>
  <c r="M263" i="31"/>
  <c r="M341" i="31" s="1"/>
  <c r="L263" i="31"/>
  <c r="L341" i="31" s="1"/>
  <c r="K263" i="31"/>
  <c r="K341" i="31" s="1"/>
  <c r="J263" i="31"/>
  <c r="J341" i="31" s="1"/>
  <c r="I263" i="31"/>
  <c r="I341" i="31" s="1"/>
  <c r="H263" i="31"/>
  <c r="H341" i="31" s="1"/>
  <c r="S209" i="31"/>
  <c r="S331" i="31" s="1"/>
  <c r="R209" i="31"/>
  <c r="Q209" i="31"/>
  <c r="Q331" i="31" s="1"/>
  <c r="P209" i="31"/>
  <c r="P331" i="31" s="1"/>
  <c r="O209" i="31"/>
  <c r="O331" i="31" s="1"/>
  <c r="N209" i="31"/>
  <c r="N331" i="31" s="1"/>
  <c r="M209" i="31"/>
  <c r="M331" i="31" s="1"/>
  <c r="L209" i="31"/>
  <c r="L331" i="31" s="1"/>
  <c r="K209" i="31"/>
  <c r="K331" i="31" s="1"/>
  <c r="J209" i="31"/>
  <c r="I209" i="31"/>
  <c r="I331" i="31" s="1"/>
  <c r="H209" i="31"/>
  <c r="H331" i="31" s="1"/>
  <c r="S155" i="31"/>
  <c r="S320" i="31" s="1"/>
  <c r="S327" i="31" s="1"/>
  <c r="R155" i="31"/>
  <c r="R320" i="31" s="1"/>
  <c r="R327" i="31" s="1"/>
  <c r="Q155" i="31"/>
  <c r="Q320" i="31" s="1"/>
  <c r="Q327" i="31" s="1"/>
  <c r="P155" i="31"/>
  <c r="P320" i="31" s="1"/>
  <c r="P327" i="31" s="1"/>
  <c r="O155" i="31"/>
  <c r="O320" i="31" s="1"/>
  <c r="O327" i="31" s="1"/>
  <c r="N155" i="31"/>
  <c r="N320" i="31" s="1"/>
  <c r="N327" i="31" s="1"/>
  <c r="M155" i="31"/>
  <c r="M320" i="31" s="1"/>
  <c r="M327" i="31" s="1"/>
  <c r="L155" i="31"/>
  <c r="L320" i="31" s="1"/>
  <c r="L327" i="31" s="1"/>
  <c r="K155" i="31"/>
  <c r="K320" i="31" s="1"/>
  <c r="K327" i="31" s="1"/>
  <c r="J155" i="31"/>
  <c r="J320" i="31" s="1"/>
  <c r="J327" i="31" s="1"/>
  <c r="I155" i="31"/>
  <c r="I320" i="31" s="1"/>
  <c r="I327" i="31" s="1"/>
  <c r="H155" i="31"/>
  <c r="H320" i="31" s="1"/>
  <c r="H327" i="31" s="1"/>
  <c r="S89" i="31"/>
  <c r="R89" i="31"/>
  <c r="Q89" i="31"/>
  <c r="P89" i="31"/>
  <c r="O89" i="31"/>
  <c r="N89" i="31"/>
  <c r="M89" i="31"/>
  <c r="L89" i="31"/>
  <c r="K89" i="31"/>
  <c r="J89" i="31"/>
  <c r="I89" i="31"/>
  <c r="H89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H338" i="31" l="1"/>
  <c r="I330" i="31" s="1"/>
  <c r="I338" i="31" s="1"/>
  <c r="J330" i="31" s="1"/>
  <c r="J338" i="31" s="1"/>
  <c r="K330" i="31" s="1"/>
  <c r="K338" i="31" s="1"/>
  <c r="L330" i="31" s="1"/>
  <c r="L338" i="31" s="1"/>
  <c r="M330" i="31" s="1"/>
  <c r="M338" i="31" s="1"/>
  <c r="N330" i="31" s="1"/>
  <c r="N338" i="31" s="1"/>
  <c r="O330" i="31" s="1"/>
  <c r="O338" i="31" s="1"/>
  <c r="P330" i="31" s="1"/>
  <c r="P338" i="31" s="1"/>
  <c r="Q330" i="31" s="1"/>
  <c r="Q338" i="31" s="1"/>
  <c r="R330" i="31" s="1"/>
  <c r="R338" i="31" s="1"/>
  <c r="S330" i="31" s="1"/>
  <c r="S338" i="31" s="1"/>
  <c r="H357" i="31"/>
  <c r="I351" i="31" s="1"/>
  <c r="I357" i="31" s="1"/>
  <c r="J351" i="31" s="1"/>
  <c r="J357" i="31" s="1"/>
  <c r="K351" i="31" s="1"/>
  <c r="K357" i="31" s="1"/>
  <c r="L351" i="31" s="1"/>
  <c r="L357" i="31" s="1"/>
  <c r="M351" i="31" s="1"/>
  <c r="M357" i="31" s="1"/>
  <c r="N351" i="31" s="1"/>
  <c r="N357" i="31" s="1"/>
  <c r="O351" i="31" s="1"/>
  <c r="O357" i="31" s="1"/>
  <c r="P351" i="31" s="1"/>
  <c r="P357" i="31" s="1"/>
  <c r="Q351" i="31" s="1"/>
  <c r="Q357" i="31" s="1"/>
  <c r="R351" i="31" s="1"/>
  <c r="R357" i="31" s="1"/>
  <c r="S351" i="31" s="1"/>
  <c r="S357" i="31" s="1"/>
  <c r="J348" i="31"/>
  <c r="K340" i="31" s="1"/>
  <c r="K348" i="31" s="1"/>
  <c r="L340" i="31" s="1"/>
  <c r="L348" i="31" s="1"/>
  <c r="M340" i="31" s="1"/>
  <c r="M348" i="31" s="1"/>
  <c r="N340" i="31" s="1"/>
  <c r="N348" i="31" s="1"/>
  <c r="O340" i="31" s="1"/>
  <c r="O348" i="31" s="1"/>
  <c r="P340" i="31" s="1"/>
  <c r="P348" i="31" s="1"/>
  <c r="Q340" i="31" s="1"/>
  <c r="Q348" i="31" s="1"/>
  <c r="R340" i="31" s="1"/>
  <c r="R348" i="31" s="1"/>
  <c r="S340" i="31" s="1"/>
  <c r="S348" i="31" s="1"/>
  <c r="R242" i="30" l="1"/>
  <c r="R241" i="30"/>
  <c r="R240" i="30"/>
  <c r="R239" i="30"/>
  <c r="R238" i="30"/>
  <c r="R237" i="30"/>
  <c r="R236" i="30"/>
  <c r="R235" i="30"/>
  <c r="R234" i="30"/>
  <c r="R233" i="30"/>
  <c r="R232" i="30"/>
  <c r="R231" i="30"/>
  <c r="R230" i="30"/>
  <c r="R229" i="30"/>
  <c r="R228" i="30"/>
  <c r="R227" i="30"/>
  <c r="R226" i="30"/>
  <c r="R225" i="30"/>
  <c r="R224" i="30"/>
  <c r="R223" i="30"/>
  <c r="R222" i="30"/>
  <c r="R221" i="30"/>
  <c r="R220" i="30"/>
  <c r="R219" i="30"/>
  <c r="R218" i="30"/>
  <c r="R217" i="30"/>
  <c r="R215" i="30"/>
  <c r="R214" i="30"/>
  <c r="R213" i="30"/>
  <c r="R212" i="30"/>
  <c r="R211" i="30"/>
  <c r="R210" i="30"/>
  <c r="R209" i="30"/>
  <c r="R208" i="30"/>
  <c r="R207" i="30"/>
  <c r="R206" i="30"/>
  <c r="R205" i="30"/>
  <c r="R204" i="30"/>
  <c r="R203" i="30"/>
  <c r="R202" i="30"/>
  <c r="R201" i="30"/>
  <c r="R198" i="30"/>
  <c r="R197" i="30"/>
  <c r="R196" i="30"/>
  <c r="R195" i="30"/>
  <c r="Q193" i="30"/>
  <c r="P193" i="30"/>
  <c r="O193" i="30"/>
  <c r="N193" i="30"/>
  <c r="M193" i="30"/>
  <c r="L193" i="30"/>
  <c r="K193" i="30"/>
  <c r="J193" i="30"/>
  <c r="I193" i="30"/>
  <c r="H193" i="30"/>
  <c r="G193" i="30"/>
  <c r="F193" i="30"/>
  <c r="R193" i="30" s="1"/>
  <c r="F192" i="30"/>
  <c r="R191" i="30"/>
  <c r="R187" i="30"/>
  <c r="R186" i="30"/>
  <c r="R185" i="30"/>
  <c r="R184" i="30"/>
  <c r="R183" i="30"/>
  <c r="R182" i="30"/>
  <c r="R181" i="30"/>
  <c r="R180" i="30"/>
  <c r="R179" i="30"/>
  <c r="Q177" i="30"/>
  <c r="P177" i="30"/>
  <c r="O177" i="30"/>
  <c r="N177" i="30"/>
  <c r="M177" i="30"/>
  <c r="L177" i="30"/>
  <c r="K177" i="30"/>
  <c r="J177" i="30"/>
  <c r="I177" i="30"/>
  <c r="H177" i="30"/>
  <c r="G177" i="30"/>
  <c r="R177" i="30" s="1"/>
  <c r="F177" i="30"/>
  <c r="F176" i="30"/>
  <c r="F188" i="30" s="1"/>
  <c r="R175" i="30"/>
  <c r="R171" i="30"/>
  <c r="R170" i="30"/>
  <c r="R169" i="30"/>
  <c r="R168" i="30"/>
  <c r="R167" i="30"/>
  <c r="R166" i="30"/>
  <c r="R165" i="30"/>
  <c r="R164" i="30"/>
  <c r="R163" i="30"/>
  <c r="R162" i="30"/>
  <c r="R161" i="30"/>
  <c r="R160" i="30"/>
  <c r="Q158" i="30"/>
  <c r="P158" i="30"/>
  <c r="O158" i="30"/>
  <c r="N158" i="30"/>
  <c r="M158" i="30"/>
  <c r="L158" i="30"/>
  <c r="K158" i="30"/>
  <c r="J158" i="30"/>
  <c r="I158" i="30"/>
  <c r="H158" i="30"/>
  <c r="G158" i="30"/>
  <c r="F158" i="30"/>
  <c r="R158" i="30" s="1"/>
  <c r="F157" i="30"/>
  <c r="F172" i="30" s="1"/>
  <c r="R156" i="30"/>
  <c r="R151" i="30"/>
  <c r="R150" i="30"/>
  <c r="R149" i="30"/>
  <c r="R148" i="30"/>
  <c r="R147" i="30"/>
  <c r="R146" i="30"/>
  <c r="Q145" i="30"/>
  <c r="P145" i="30"/>
  <c r="O145" i="30"/>
  <c r="N145" i="30"/>
  <c r="M145" i="30"/>
  <c r="L145" i="30"/>
  <c r="K145" i="30"/>
  <c r="J145" i="30"/>
  <c r="I145" i="30"/>
  <c r="H145" i="30"/>
  <c r="G145" i="30"/>
  <c r="F145" i="30"/>
  <c r="Q144" i="30"/>
  <c r="P144" i="30"/>
  <c r="O144" i="30"/>
  <c r="N144" i="30"/>
  <c r="M144" i="30"/>
  <c r="L144" i="30"/>
  <c r="K144" i="30"/>
  <c r="J144" i="30"/>
  <c r="I144" i="30"/>
  <c r="H144" i="30"/>
  <c r="G144" i="30"/>
  <c r="F144" i="30"/>
  <c r="R144" i="30" s="1"/>
  <c r="R143" i="30"/>
  <c r="R142" i="30"/>
  <c r="R141" i="30"/>
  <c r="R140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R138" i="30" s="1"/>
  <c r="F137" i="30"/>
  <c r="R136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R135" i="30" s="1"/>
  <c r="R130" i="30"/>
  <c r="R129" i="30"/>
  <c r="R128" i="30"/>
  <c r="R127" i="30"/>
  <c r="R126" i="30"/>
  <c r="R125" i="30"/>
  <c r="R124" i="30"/>
  <c r="R123" i="30"/>
  <c r="R122" i="30"/>
  <c r="R121" i="30"/>
  <c r="R120" i="30"/>
  <c r="R119" i="30"/>
  <c r="R118" i="30"/>
  <c r="R117" i="30"/>
  <c r="R116" i="30"/>
  <c r="R115" i="30"/>
  <c r="F114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R113" i="30" s="1"/>
  <c r="F112" i="30"/>
  <c r="F131" i="30" s="1"/>
  <c r="R111" i="30"/>
  <c r="R107" i="30"/>
  <c r="R106" i="30"/>
  <c r="R105" i="30"/>
  <c r="R104" i="30"/>
  <c r="R103" i="30"/>
  <c r="R102" i="30"/>
  <c r="R101" i="30"/>
  <c r="R100" i="30"/>
  <c r="R99" i="30"/>
  <c r="R98" i="30"/>
  <c r="R97" i="30"/>
  <c r="R96" i="30"/>
  <c r="Q94" i="30"/>
  <c r="P94" i="30"/>
  <c r="O94" i="30"/>
  <c r="N94" i="30"/>
  <c r="M94" i="30"/>
  <c r="L94" i="30"/>
  <c r="K94" i="30"/>
  <c r="J94" i="30"/>
  <c r="I94" i="30"/>
  <c r="H94" i="30"/>
  <c r="G94" i="30"/>
  <c r="R94" i="30" s="1"/>
  <c r="F94" i="30"/>
  <c r="F93" i="30"/>
  <c r="R92" i="30"/>
  <c r="R87" i="30"/>
  <c r="R86" i="30"/>
  <c r="R85" i="30"/>
  <c r="R84" i="30"/>
  <c r="R83" i="30"/>
  <c r="R82" i="30"/>
  <c r="R81" i="30"/>
  <c r="R80" i="30"/>
  <c r="R79" i="30"/>
  <c r="R78" i="30"/>
  <c r="R77" i="30"/>
  <c r="R76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R74" i="30" s="1"/>
  <c r="R73" i="30"/>
  <c r="R72" i="30"/>
  <c r="R71" i="30"/>
  <c r="R70" i="30"/>
  <c r="R69" i="30"/>
  <c r="R68" i="30"/>
  <c r="R67" i="30"/>
  <c r="R66" i="30"/>
  <c r="R65" i="30"/>
  <c r="R64" i="30"/>
  <c r="R63" i="30"/>
  <c r="R62" i="30"/>
  <c r="R61" i="30"/>
  <c r="R60" i="30"/>
  <c r="R59" i="30"/>
  <c r="R58" i="30"/>
  <c r="R57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R55" i="30" s="1"/>
  <c r="R53" i="30"/>
  <c r="Q52" i="30"/>
  <c r="P52" i="30"/>
  <c r="O52" i="30"/>
  <c r="N52" i="30"/>
  <c r="M52" i="30"/>
  <c r="L52" i="30"/>
  <c r="K52" i="30"/>
  <c r="K50" i="30" s="1"/>
  <c r="J52" i="30"/>
  <c r="J50" i="30" s="1"/>
  <c r="I52" i="30"/>
  <c r="H52" i="30"/>
  <c r="G52" i="30"/>
  <c r="F52" i="30"/>
  <c r="Q51" i="30"/>
  <c r="Q50" i="30" s="1"/>
  <c r="P51" i="30"/>
  <c r="P50" i="30" s="1"/>
  <c r="O51" i="30"/>
  <c r="O50" i="30" s="1"/>
  <c r="N51" i="30"/>
  <c r="M51" i="30"/>
  <c r="M50" i="30" s="1"/>
  <c r="L51" i="30"/>
  <c r="K51" i="30"/>
  <c r="J51" i="30"/>
  <c r="I51" i="30"/>
  <c r="I50" i="30" s="1"/>
  <c r="H51" i="30"/>
  <c r="H50" i="30" s="1"/>
  <c r="G51" i="30"/>
  <c r="G50" i="30" s="1"/>
  <c r="F51" i="30"/>
  <c r="R51" i="30" s="1"/>
  <c r="N50" i="30"/>
  <c r="L50" i="30"/>
  <c r="F50" i="30"/>
  <c r="F88" i="30" s="1"/>
  <c r="R45" i="30"/>
  <c r="R44" i="30"/>
  <c r="R43" i="30"/>
  <c r="R42" i="30"/>
  <c r="R41" i="30"/>
  <c r="R40" i="30"/>
  <c r="R39" i="30"/>
  <c r="R38" i="30"/>
  <c r="R37" i="30"/>
  <c r="R36" i="30"/>
  <c r="R35" i="30"/>
  <c r="Q33" i="30"/>
  <c r="P33" i="30"/>
  <c r="O33" i="30"/>
  <c r="N33" i="30"/>
  <c r="M33" i="30"/>
  <c r="L33" i="30"/>
  <c r="K33" i="30"/>
  <c r="J33" i="30"/>
  <c r="I33" i="30"/>
  <c r="H33" i="30"/>
  <c r="G33" i="30"/>
  <c r="R33" i="30" s="1"/>
  <c r="F33" i="30"/>
  <c r="F32" i="30"/>
  <c r="R31" i="30"/>
  <c r="Q30" i="30"/>
  <c r="P30" i="30"/>
  <c r="O30" i="30"/>
  <c r="N30" i="30"/>
  <c r="M30" i="30"/>
  <c r="L30" i="30"/>
  <c r="K30" i="30"/>
  <c r="J30" i="30"/>
  <c r="R30" i="30" s="1"/>
  <c r="I30" i="30"/>
  <c r="H30" i="30"/>
  <c r="G30" i="30"/>
  <c r="F30" i="30"/>
  <c r="R27" i="30"/>
  <c r="R26" i="30"/>
  <c r="R25" i="30"/>
  <c r="R24" i="30"/>
  <c r="R23" i="30"/>
  <c r="R20" i="30"/>
  <c r="R19" i="30"/>
  <c r="R18" i="30"/>
  <c r="R17" i="30"/>
  <c r="R16" i="30"/>
  <c r="R15" i="30"/>
  <c r="R14" i="30"/>
  <c r="R13" i="30"/>
  <c r="R12" i="30"/>
  <c r="R11" i="30"/>
  <c r="F10" i="30"/>
  <c r="Q9" i="30"/>
  <c r="P9" i="30"/>
  <c r="O9" i="30"/>
  <c r="N9" i="30"/>
  <c r="M9" i="30"/>
  <c r="L9" i="30"/>
  <c r="K9" i="30"/>
  <c r="J9" i="30"/>
  <c r="I9" i="30"/>
  <c r="H9" i="30"/>
  <c r="G9" i="30"/>
  <c r="F9" i="30"/>
  <c r="R9" i="30" s="1"/>
  <c r="F8" i="30"/>
  <c r="F21" i="30" s="1"/>
  <c r="R7" i="30"/>
  <c r="G396" i="29"/>
  <c r="G391" i="29"/>
  <c r="G390" i="29"/>
  <c r="G389" i="29"/>
  <c r="G388" i="29"/>
  <c r="G386" i="29"/>
  <c r="G385" i="29"/>
  <c r="G384" i="29"/>
  <c r="G383" i="29"/>
  <c r="G381" i="29"/>
  <c r="G380" i="29"/>
  <c r="G379" i="29"/>
  <c r="G378" i="29"/>
  <c r="G377" i="29"/>
  <c r="G376" i="29"/>
  <c r="G375" i="29"/>
  <c r="G374" i="29"/>
  <c r="G373" i="29"/>
  <c r="G372" i="29"/>
  <c r="G369" i="29"/>
  <c r="G368" i="29"/>
  <c r="G356" i="29"/>
  <c r="G355" i="29"/>
  <c r="G354" i="29"/>
  <c r="S353" i="29"/>
  <c r="R353" i="29"/>
  <c r="Q353" i="29"/>
  <c r="P353" i="29"/>
  <c r="O353" i="29"/>
  <c r="N353" i="29"/>
  <c r="M353" i="29"/>
  <c r="L353" i="29"/>
  <c r="K353" i="29"/>
  <c r="J353" i="29"/>
  <c r="I353" i="29"/>
  <c r="H353" i="29"/>
  <c r="G353" i="29"/>
  <c r="M352" i="29"/>
  <c r="G347" i="29"/>
  <c r="G346" i="29"/>
  <c r="G344" i="29" s="1"/>
  <c r="S344" i="29"/>
  <c r="R344" i="29"/>
  <c r="Q344" i="29"/>
  <c r="P344" i="29"/>
  <c r="O344" i="29"/>
  <c r="N344" i="29"/>
  <c r="M344" i="29"/>
  <c r="L344" i="29"/>
  <c r="K344" i="29"/>
  <c r="J344" i="29"/>
  <c r="I344" i="29"/>
  <c r="H344" i="29"/>
  <c r="S343" i="29"/>
  <c r="R343" i="29"/>
  <c r="Q343" i="29"/>
  <c r="P343" i="29"/>
  <c r="O343" i="29"/>
  <c r="N343" i="29"/>
  <c r="M343" i="29"/>
  <c r="L343" i="29"/>
  <c r="K343" i="29"/>
  <c r="J343" i="29"/>
  <c r="I343" i="29"/>
  <c r="H343" i="29"/>
  <c r="S342" i="29"/>
  <c r="R342" i="29"/>
  <c r="Q342" i="29"/>
  <c r="P342" i="29"/>
  <c r="O342" i="29"/>
  <c r="N342" i="29"/>
  <c r="M342" i="29"/>
  <c r="L342" i="29"/>
  <c r="K342" i="29"/>
  <c r="J342" i="29"/>
  <c r="I342" i="29"/>
  <c r="H342" i="29"/>
  <c r="G342" i="29"/>
  <c r="L341" i="29"/>
  <c r="G337" i="29"/>
  <c r="G336" i="29"/>
  <c r="G335" i="29"/>
  <c r="G343" i="29" s="1"/>
  <c r="S333" i="29"/>
  <c r="R333" i="29"/>
  <c r="Q333" i="29"/>
  <c r="P333" i="29"/>
  <c r="O333" i="29"/>
  <c r="N333" i="29"/>
  <c r="M333" i="29"/>
  <c r="L333" i="29"/>
  <c r="K333" i="29"/>
  <c r="J333" i="29"/>
  <c r="I333" i="29"/>
  <c r="H333" i="29"/>
  <c r="S332" i="29"/>
  <c r="R332" i="29"/>
  <c r="Q332" i="29"/>
  <c r="P332" i="29"/>
  <c r="O332" i="29"/>
  <c r="N332" i="29"/>
  <c r="M332" i="29"/>
  <c r="L332" i="29"/>
  <c r="K332" i="29"/>
  <c r="J332" i="29"/>
  <c r="I332" i="29"/>
  <c r="H332" i="29"/>
  <c r="G332" i="29"/>
  <c r="O331" i="29"/>
  <c r="G325" i="29"/>
  <c r="G324" i="29"/>
  <c r="S321" i="29"/>
  <c r="R321" i="29"/>
  <c r="Q321" i="29"/>
  <c r="P321" i="29"/>
  <c r="O321" i="29"/>
  <c r="N321" i="29"/>
  <c r="M321" i="29"/>
  <c r="L321" i="29"/>
  <c r="K321" i="29"/>
  <c r="J321" i="29"/>
  <c r="I321" i="29"/>
  <c r="H321" i="29"/>
  <c r="G321" i="29"/>
  <c r="L320" i="29"/>
  <c r="L327" i="29" s="1"/>
  <c r="S317" i="29"/>
  <c r="S352" i="29" s="1"/>
  <c r="R317" i="29"/>
  <c r="R352" i="29" s="1"/>
  <c r="Q317" i="29"/>
  <c r="Q352" i="29" s="1"/>
  <c r="P317" i="29"/>
  <c r="P352" i="29" s="1"/>
  <c r="O317" i="29"/>
  <c r="O352" i="29" s="1"/>
  <c r="N317" i="29"/>
  <c r="N352" i="29" s="1"/>
  <c r="M317" i="29"/>
  <c r="L317" i="29"/>
  <c r="L352" i="29" s="1"/>
  <c r="K317" i="29"/>
  <c r="K352" i="29" s="1"/>
  <c r="J317" i="29"/>
  <c r="J352" i="29" s="1"/>
  <c r="I317" i="29"/>
  <c r="I352" i="29" s="1"/>
  <c r="H317" i="29"/>
  <c r="H352" i="29" s="1"/>
  <c r="G316" i="29"/>
  <c r="G315" i="29"/>
  <c r="G314" i="29"/>
  <c r="G313" i="29"/>
  <c r="G312" i="29"/>
  <c r="G311" i="29"/>
  <c r="G310" i="29"/>
  <c r="G309" i="29"/>
  <c r="G308" i="29"/>
  <c r="G307" i="29"/>
  <c r="G306" i="29"/>
  <c r="G305" i="29"/>
  <c r="G304" i="29"/>
  <c r="G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70" i="29"/>
  <c r="G269" i="29"/>
  <c r="G268" i="29"/>
  <c r="G267" i="29"/>
  <c r="G266" i="29"/>
  <c r="G265" i="29"/>
  <c r="G264" i="29"/>
  <c r="G317" i="29" s="1"/>
  <c r="G352" i="29" s="1"/>
  <c r="G357" i="29" s="1"/>
  <c r="H351" i="29" s="1"/>
  <c r="H357" i="29" s="1"/>
  <c r="I351" i="29" s="1"/>
  <c r="I357" i="29" s="1"/>
  <c r="J351" i="29" s="1"/>
  <c r="S263" i="29"/>
  <c r="S341" i="29" s="1"/>
  <c r="R263" i="29"/>
  <c r="R341" i="29" s="1"/>
  <c r="Q263" i="29"/>
  <c r="Q341" i="29" s="1"/>
  <c r="P263" i="29"/>
  <c r="P341" i="29" s="1"/>
  <c r="O263" i="29"/>
  <c r="O341" i="29" s="1"/>
  <c r="N263" i="29"/>
  <c r="N341" i="29" s="1"/>
  <c r="M263" i="29"/>
  <c r="M341" i="29" s="1"/>
  <c r="L263" i="29"/>
  <c r="K263" i="29"/>
  <c r="K341" i="29" s="1"/>
  <c r="J263" i="29"/>
  <c r="J341" i="29" s="1"/>
  <c r="I263" i="29"/>
  <c r="I341" i="29" s="1"/>
  <c r="H263" i="29"/>
  <c r="H341" i="29" s="1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39" i="29"/>
  <c r="G238" i="29"/>
  <c r="G237" i="29"/>
  <c r="G236" i="29"/>
  <c r="G235" i="29"/>
  <c r="G234" i="29"/>
  <c r="G233" i="29"/>
  <c r="G232" i="29"/>
  <c r="G231" i="29"/>
  <c r="G230" i="29"/>
  <c r="G229" i="29"/>
  <c r="G228" i="29"/>
  <c r="G227" i="29"/>
  <c r="G226" i="29"/>
  <c r="G225" i="29"/>
  <c r="G224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63" i="29" s="1"/>
  <c r="G341" i="29" s="1"/>
  <c r="G348" i="29" s="1"/>
  <c r="H340" i="29" s="1"/>
  <c r="H348" i="29" s="1"/>
  <c r="I340" i="29" s="1"/>
  <c r="I348" i="29" s="1"/>
  <c r="J340" i="29" s="1"/>
  <c r="J348" i="29" s="1"/>
  <c r="K340" i="29" s="1"/>
  <c r="K348" i="29" s="1"/>
  <c r="L340" i="29" s="1"/>
  <c r="L348" i="29" s="1"/>
  <c r="M340" i="29" s="1"/>
  <c r="M348" i="29" s="1"/>
  <c r="N340" i="29" s="1"/>
  <c r="N348" i="29" s="1"/>
  <c r="O340" i="29" s="1"/>
  <c r="O348" i="29" s="1"/>
  <c r="P340" i="29" s="1"/>
  <c r="P348" i="29" s="1"/>
  <c r="Q340" i="29" s="1"/>
  <c r="Q348" i="29" s="1"/>
  <c r="R340" i="29" s="1"/>
  <c r="R348" i="29" s="1"/>
  <c r="S340" i="29" s="1"/>
  <c r="S348" i="29" s="1"/>
  <c r="S209" i="29"/>
  <c r="S331" i="29" s="1"/>
  <c r="R209" i="29"/>
  <c r="R331" i="29" s="1"/>
  <c r="Q209" i="29"/>
  <c r="Q331" i="29" s="1"/>
  <c r="P209" i="29"/>
  <c r="P331" i="29" s="1"/>
  <c r="O209" i="29"/>
  <c r="N209" i="29"/>
  <c r="N331" i="29" s="1"/>
  <c r="M209" i="29"/>
  <c r="M331" i="29" s="1"/>
  <c r="L209" i="29"/>
  <c r="L331" i="29" s="1"/>
  <c r="K209" i="29"/>
  <c r="K331" i="29" s="1"/>
  <c r="J209" i="29"/>
  <c r="J331" i="29" s="1"/>
  <c r="I209" i="29"/>
  <c r="I331" i="29" s="1"/>
  <c r="H209" i="29"/>
  <c r="H331" i="29" s="1"/>
  <c r="G208" i="29"/>
  <c r="G202" i="29"/>
  <c r="G201" i="29"/>
  <c r="G200" i="29"/>
  <c r="G199" i="29"/>
  <c r="G198" i="29"/>
  <c r="G197" i="29"/>
  <c r="G196" i="29"/>
  <c r="G195" i="29"/>
  <c r="G194" i="29"/>
  <c r="G192" i="29"/>
  <c r="G191" i="29"/>
  <c r="G190" i="29"/>
  <c r="G189" i="29"/>
  <c r="G185" i="29"/>
  <c r="G184" i="29"/>
  <c r="G183" i="29"/>
  <c r="G209" i="29" s="1"/>
  <c r="G331" i="29" s="1"/>
  <c r="G182" i="29"/>
  <c r="S155" i="29"/>
  <c r="S320" i="29" s="1"/>
  <c r="S327" i="29" s="1"/>
  <c r="R155" i="29"/>
  <c r="R320" i="29" s="1"/>
  <c r="R327" i="29" s="1"/>
  <c r="Q155" i="29"/>
  <c r="Q320" i="29" s="1"/>
  <c r="Q327" i="29" s="1"/>
  <c r="P155" i="29"/>
  <c r="P320" i="29" s="1"/>
  <c r="P327" i="29" s="1"/>
  <c r="O155" i="29"/>
  <c r="O320" i="29" s="1"/>
  <c r="O327" i="29" s="1"/>
  <c r="N155" i="29"/>
  <c r="N320" i="29" s="1"/>
  <c r="N327" i="29" s="1"/>
  <c r="M155" i="29"/>
  <c r="M320" i="29" s="1"/>
  <c r="M327" i="29" s="1"/>
  <c r="L155" i="29"/>
  <c r="K155" i="29"/>
  <c r="K320" i="29" s="1"/>
  <c r="K327" i="29" s="1"/>
  <c r="J155" i="29"/>
  <c r="J320" i="29" s="1"/>
  <c r="J327" i="29" s="1"/>
  <c r="I155" i="29"/>
  <c r="I320" i="29" s="1"/>
  <c r="I327" i="29" s="1"/>
  <c r="H155" i="29"/>
  <c r="H320" i="29" s="1"/>
  <c r="H327" i="29" s="1"/>
  <c r="G154" i="29"/>
  <c r="G144" i="29"/>
  <c r="G142" i="29"/>
  <c r="G141" i="29"/>
  <c r="G137" i="29"/>
  <c r="G136" i="29"/>
  <c r="G135" i="29"/>
  <c r="G131" i="29"/>
  <c r="G155" i="29" s="1"/>
  <c r="G320" i="29" s="1"/>
  <c r="G327" i="29" s="1"/>
  <c r="G130" i="29"/>
  <c r="G128" i="29"/>
  <c r="G114" i="29"/>
  <c r="G104" i="29"/>
  <c r="G97" i="29"/>
  <c r="G96" i="29"/>
  <c r="G95" i="29"/>
  <c r="G90" i="29"/>
  <c r="J89" i="29"/>
  <c r="G85" i="29"/>
  <c r="G84" i="29"/>
  <c r="G81" i="29"/>
  <c r="G80" i="29"/>
  <c r="G54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G46" i="29"/>
  <c r="G45" i="29"/>
  <c r="G44" i="29"/>
  <c r="G42" i="29"/>
  <c r="G34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G18" i="29"/>
  <c r="G6" i="30" l="1"/>
  <c r="G49" i="30"/>
  <c r="G110" i="30"/>
  <c r="G155" i="30"/>
  <c r="R50" i="30"/>
  <c r="G174" i="30"/>
  <c r="R52" i="30"/>
  <c r="F46" i="30"/>
  <c r="F34" i="30"/>
  <c r="F54" i="30"/>
  <c r="F95" i="30"/>
  <c r="F108" i="30"/>
  <c r="F152" i="30"/>
  <c r="F178" i="30"/>
  <c r="F139" i="30"/>
  <c r="F194" i="30"/>
  <c r="F199" i="30"/>
  <c r="F159" i="30"/>
  <c r="G338" i="29"/>
  <c r="H330" i="29" s="1"/>
  <c r="H338" i="29" s="1"/>
  <c r="I330" i="29" s="1"/>
  <c r="I338" i="29" s="1"/>
  <c r="J330" i="29" s="1"/>
  <c r="J338" i="29" s="1"/>
  <c r="K330" i="29" s="1"/>
  <c r="K338" i="29" s="1"/>
  <c r="L330" i="29" s="1"/>
  <c r="L338" i="29" s="1"/>
  <c r="M330" i="29" s="1"/>
  <c r="M338" i="29" s="1"/>
  <c r="N330" i="29" s="1"/>
  <c r="N338" i="29" s="1"/>
  <c r="O330" i="29" s="1"/>
  <c r="O338" i="29" s="1"/>
  <c r="P330" i="29" s="1"/>
  <c r="P338" i="29" s="1"/>
  <c r="Q330" i="29" s="1"/>
  <c r="Q338" i="29" s="1"/>
  <c r="R330" i="29" s="1"/>
  <c r="R338" i="29" s="1"/>
  <c r="S330" i="29" s="1"/>
  <c r="S338" i="29" s="1"/>
  <c r="J357" i="29"/>
  <c r="K351" i="29" s="1"/>
  <c r="K357" i="29" s="1"/>
  <c r="L351" i="29" s="1"/>
  <c r="L357" i="29" s="1"/>
  <c r="M351" i="29" s="1"/>
  <c r="M357" i="29" s="1"/>
  <c r="N351" i="29" s="1"/>
  <c r="N357" i="29" s="1"/>
  <c r="O351" i="29" s="1"/>
  <c r="O357" i="29" s="1"/>
  <c r="P351" i="29" s="1"/>
  <c r="P357" i="29" s="1"/>
  <c r="Q351" i="29" s="1"/>
  <c r="Q357" i="29" s="1"/>
  <c r="R351" i="29" s="1"/>
  <c r="R357" i="29" s="1"/>
  <c r="S351" i="29" s="1"/>
  <c r="S357" i="29" s="1"/>
  <c r="G333" i="29"/>
  <c r="G157" i="30" l="1"/>
  <c r="G8" i="30"/>
  <c r="G29" i="30"/>
  <c r="G176" i="30"/>
  <c r="G112" i="30"/>
  <c r="F56" i="30"/>
  <c r="G190" i="30"/>
  <c r="G134" i="30"/>
  <c r="G91" i="30"/>
  <c r="G88" i="30"/>
  <c r="G54" i="30"/>
  <c r="G56" i="30" s="1"/>
  <c r="G397" i="28"/>
  <c r="G396" i="28"/>
  <c r="G395" i="28"/>
  <c r="G394" i="28"/>
  <c r="G393" i="28"/>
  <c r="G392" i="28"/>
  <c r="G391" i="28"/>
  <c r="G390" i="28"/>
  <c r="G389" i="28"/>
  <c r="G388" i="28"/>
  <c r="G387" i="28"/>
  <c r="G386" i="28"/>
  <c r="G385" i="28"/>
  <c r="G384" i="28"/>
  <c r="G383" i="28"/>
  <c r="G381" i="28"/>
  <c r="G380" i="28"/>
  <c r="G379" i="28"/>
  <c r="G378" i="28"/>
  <c r="G377" i="28"/>
  <c r="G376" i="28"/>
  <c r="G375" i="28"/>
  <c r="G374" i="28"/>
  <c r="G373" i="28"/>
  <c r="G372" i="28"/>
  <c r="G371" i="28"/>
  <c r="G370" i="28"/>
  <c r="G369" i="28"/>
  <c r="G368" i="28"/>
  <c r="G367" i="28"/>
  <c r="G366" i="28"/>
  <c r="G365" i="28"/>
  <c r="G364" i="28"/>
  <c r="G363" i="28"/>
  <c r="G362" i="28"/>
  <c r="G361" i="28"/>
  <c r="G360" i="28"/>
  <c r="G359" i="28"/>
  <c r="G356" i="28"/>
  <c r="G355" i="28"/>
  <c r="G354" i="28"/>
  <c r="S353" i="28"/>
  <c r="R353" i="28"/>
  <c r="Q353" i="28"/>
  <c r="P353" i="28"/>
  <c r="O353" i="28"/>
  <c r="N353" i="28"/>
  <c r="M353" i="28"/>
  <c r="L353" i="28"/>
  <c r="K353" i="28"/>
  <c r="J353" i="28"/>
  <c r="I353" i="28"/>
  <c r="H353" i="28"/>
  <c r="G353" i="28"/>
  <c r="G347" i="28"/>
  <c r="G346" i="28"/>
  <c r="G345" i="28"/>
  <c r="S344" i="28"/>
  <c r="R344" i="28"/>
  <c r="Q344" i="28"/>
  <c r="P344" i="28"/>
  <c r="O344" i="28"/>
  <c r="N344" i="28"/>
  <c r="M344" i="28"/>
  <c r="L344" i="28"/>
  <c r="K344" i="28"/>
  <c r="J344" i="28"/>
  <c r="I344" i="28"/>
  <c r="H344" i="28"/>
  <c r="G344" i="28"/>
  <c r="S343" i="28"/>
  <c r="R343" i="28"/>
  <c r="Q343" i="28"/>
  <c r="P343" i="28"/>
  <c r="O343" i="28"/>
  <c r="N343" i="28"/>
  <c r="M343" i="28"/>
  <c r="L343" i="28"/>
  <c r="K343" i="28"/>
  <c r="J343" i="28"/>
  <c r="I343" i="28"/>
  <c r="H343" i="28"/>
  <c r="S342" i="28"/>
  <c r="R342" i="28"/>
  <c r="Q342" i="28"/>
  <c r="P342" i="28"/>
  <c r="O342" i="28"/>
  <c r="N342" i="28"/>
  <c r="M342" i="28"/>
  <c r="L342" i="28"/>
  <c r="K342" i="28"/>
  <c r="J342" i="28"/>
  <c r="I342" i="28"/>
  <c r="H342" i="28"/>
  <c r="G342" i="28"/>
  <c r="N341" i="28"/>
  <c r="G337" i="28"/>
  <c r="G336" i="28"/>
  <c r="G335" i="28"/>
  <c r="G343" i="28" s="1"/>
  <c r="G334" i="28"/>
  <c r="S333" i="28"/>
  <c r="R333" i="28"/>
  <c r="Q333" i="28"/>
  <c r="P333" i="28"/>
  <c r="O333" i="28"/>
  <c r="N333" i="28"/>
  <c r="M333" i="28"/>
  <c r="K333" i="28"/>
  <c r="J333" i="28"/>
  <c r="I333" i="28"/>
  <c r="H333" i="28"/>
  <c r="G333" i="28"/>
  <c r="S332" i="28"/>
  <c r="R332" i="28"/>
  <c r="Q332" i="28"/>
  <c r="P332" i="28"/>
  <c r="O332" i="28"/>
  <c r="N332" i="28"/>
  <c r="M332" i="28"/>
  <c r="L332" i="28"/>
  <c r="K332" i="28"/>
  <c r="J332" i="28"/>
  <c r="I332" i="28"/>
  <c r="H332" i="28"/>
  <c r="Q331" i="28"/>
  <c r="I331" i="28"/>
  <c r="G326" i="28"/>
  <c r="G325" i="28"/>
  <c r="G324" i="28"/>
  <c r="G323" i="28"/>
  <c r="G322" i="28"/>
  <c r="G332" i="28" s="1"/>
  <c r="S321" i="28"/>
  <c r="R321" i="28"/>
  <c r="Q321" i="28"/>
  <c r="P321" i="28"/>
  <c r="O321" i="28"/>
  <c r="N321" i="28"/>
  <c r="M321" i="28"/>
  <c r="L321" i="28"/>
  <c r="K321" i="28"/>
  <c r="J321" i="28"/>
  <c r="I321" i="28"/>
  <c r="H321" i="28"/>
  <c r="Q320" i="28"/>
  <c r="Q327" i="28" s="1"/>
  <c r="I320" i="28"/>
  <c r="I327" i="28" s="1"/>
  <c r="S317" i="28"/>
  <c r="S352" i="28" s="1"/>
  <c r="R317" i="28"/>
  <c r="R352" i="28" s="1"/>
  <c r="Q317" i="28"/>
  <c r="Q352" i="28" s="1"/>
  <c r="P317" i="28"/>
  <c r="P352" i="28" s="1"/>
  <c r="O317" i="28"/>
  <c r="O352" i="28" s="1"/>
  <c r="N317" i="28"/>
  <c r="N352" i="28" s="1"/>
  <c r="M317" i="28"/>
  <c r="M352" i="28" s="1"/>
  <c r="L317" i="28"/>
  <c r="L352" i="28" s="1"/>
  <c r="K317" i="28"/>
  <c r="K352" i="28" s="1"/>
  <c r="J317" i="28"/>
  <c r="J352" i="28" s="1"/>
  <c r="I317" i="28"/>
  <c r="I352" i="28" s="1"/>
  <c r="H317" i="28"/>
  <c r="H352" i="28" s="1"/>
  <c r="G316" i="28"/>
  <c r="G315" i="28"/>
  <c r="G314" i="28"/>
  <c r="G313" i="28"/>
  <c r="G312" i="28"/>
  <c r="G311" i="28"/>
  <c r="G310" i="28"/>
  <c r="G309" i="28"/>
  <c r="G308" i="28"/>
  <c r="G307" i="28"/>
  <c r="G306" i="28"/>
  <c r="G305" i="28"/>
  <c r="G304" i="28"/>
  <c r="G303" i="28"/>
  <c r="G302" i="28"/>
  <c r="G301" i="28"/>
  <c r="G300" i="28"/>
  <c r="G299" i="28"/>
  <c r="G298" i="28"/>
  <c r="G297" i="28"/>
  <c r="G296" i="28"/>
  <c r="G295" i="28"/>
  <c r="G294" i="28"/>
  <c r="G293" i="28"/>
  <c r="G292" i="28"/>
  <c r="G291" i="28"/>
  <c r="G290" i="28"/>
  <c r="G289" i="28"/>
  <c r="G288" i="28"/>
  <c r="G287" i="28"/>
  <c r="G286" i="28"/>
  <c r="G285" i="28"/>
  <c r="G284" i="28"/>
  <c r="G283" i="28"/>
  <c r="G282" i="28"/>
  <c r="G281" i="28"/>
  <c r="G280" i="28"/>
  <c r="G279" i="28"/>
  <c r="G278" i="28"/>
  <c r="G277" i="28"/>
  <c r="G276" i="28"/>
  <c r="G275" i="28"/>
  <c r="G274" i="28"/>
  <c r="G273" i="28"/>
  <c r="G272" i="28"/>
  <c r="G271" i="28"/>
  <c r="G270" i="28"/>
  <c r="G269" i="28"/>
  <c r="G268" i="28"/>
  <c r="G267" i="28"/>
  <c r="G266" i="28"/>
  <c r="G265" i="28"/>
  <c r="G264" i="28"/>
  <c r="G317" i="28" s="1"/>
  <c r="G352" i="28" s="1"/>
  <c r="G357" i="28" s="1"/>
  <c r="H351" i="28" s="1"/>
  <c r="H357" i="28" s="1"/>
  <c r="I351" i="28" s="1"/>
  <c r="I357" i="28" s="1"/>
  <c r="J351" i="28" s="1"/>
  <c r="S263" i="28"/>
  <c r="S341" i="28" s="1"/>
  <c r="R263" i="28"/>
  <c r="R341" i="28" s="1"/>
  <c r="Q263" i="28"/>
  <c r="Q341" i="28" s="1"/>
  <c r="P263" i="28"/>
  <c r="P341" i="28" s="1"/>
  <c r="O263" i="28"/>
  <c r="O341" i="28" s="1"/>
  <c r="N263" i="28"/>
  <c r="M263" i="28"/>
  <c r="M341" i="28" s="1"/>
  <c r="L263" i="28"/>
  <c r="L341" i="28" s="1"/>
  <c r="K263" i="28"/>
  <c r="K341" i="28" s="1"/>
  <c r="J263" i="28"/>
  <c r="J341" i="28" s="1"/>
  <c r="I263" i="28"/>
  <c r="I341" i="28" s="1"/>
  <c r="H263" i="28"/>
  <c r="H341" i="28" s="1"/>
  <c r="G262" i="28"/>
  <c r="G261" i="28"/>
  <c r="G260" i="28"/>
  <c r="G259" i="28"/>
  <c r="G258" i="28"/>
  <c r="G257" i="28"/>
  <c r="G256" i="28"/>
  <c r="G255" i="28"/>
  <c r="G254" i="28"/>
  <c r="G253" i="28"/>
  <c r="G252" i="28"/>
  <c r="G251" i="28"/>
  <c r="G250" i="28"/>
  <c r="G249" i="28"/>
  <c r="G248" i="28"/>
  <c r="G247" i="28"/>
  <c r="G246" i="28"/>
  <c r="G245" i="28"/>
  <c r="G244" i="28"/>
  <c r="G243" i="28"/>
  <c r="G242" i="28"/>
  <c r="G241" i="28"/>
  <c r="G240" i="28"/>
  <c r="G239" i="28"/>
  <c r="G238" i="28"/>
  <c r="G237" i="28"/>
  <c r="G236" i="28"/>
  <c r="G235" i="28"/>
  <c r="G234" i="28"/>
  <c r="G233" i="28"/>
  <c r="G232" i="28"/>
  <c r="G231" i="28"/>
  <c r="G230" i="28"/>
  <c r="G229" i="28"/>
  <c r="G228" i="28"/>
  <c r="G227" i="28"/>
  <c r="G226" i="28"/>
  <c r="G225" i="28"/>
  <c r="G224" i="28"/>
  <c r="G223" i="28"/>
  <c r="G222" i="28"/>
  <c r="G221" i="28"/>
  <c r="G220" i="28"/>
  <c r="G219" i="28"/>
  <c r="G218" i="28"/>
  <c r="G217" i="28"/>
  <c r="G216" i="28"/>
  <c r="G215" i="28"/>
  <c r="G214" i="28"/>
  <c r="G213" i="28"/>
  <c r="G212" i="28"/>
  <c r="G211" i="28"/>
  <c r="G210" i="28"/>
  <c r="G263" i="28" s="1"/>
  <c r="G341" i="28" s="1"/>
  <c r="G348" i="28" s="1"/>
  <c r="H340" i="28" s="1"/>
  <c r="H348" i="28" s="1"/>
  <c r="I340" i="28" s="1"/>
  <c r="I348" i="28" s="1"/>
  <c r="J340" i="28" s="1"/>
  <c r="J348" i="28" s="1"/>
  <c r="K340" i="28" s="1"/>
  <c r="K348" i="28" s="1"/>
  <c r="L340" i="28" s="1"/>
  <c r="L348" i="28" s="1"/>
  <c r="M340" i="28" s="1"/>
  <c r="M348" i="28" s="1"/>
  <c r="N340" i="28" s="1"/>
  <c r="N348" i="28" s="1"/>
  <c r="O340" i="28" s="1"/>
  <c r="O348" i="28" s="1"/>
  <c r="P340" i="28" s="1"/>
  <c r="P348" i="28" s="1"/>
  <c r="Q340" i="28" s="1"/>
  <c r="Q348" i="28" s="1"/>
  <c r="R340" i="28" s="1"/>
  <c r="R348" i="28" s="1"/>
  <c r="S340" i="28" s="1"/>
  <c r="S348" i="28" s="1"/>
  <c r="S209" i="28"/>
  <c r="S331" i="28" s="1"/>
  <c r="R209" i="28"/>
  <c r="R331" i="28" s="1"/>
  <c r="Q209" i="28"/>
  <c r="P209" i="28"/>
  <c r="P331" i="28" s="1"/>
  <c r="O209" i="28"/>
  <c r="O331" i="28" s="1"/>
  <c r="N209" i="28"/>
  <c r="N331" i="28" s="1"/>
  <c r="M209" i="28"/>
  <c r="M331" i="28" s="1"/>
  <c r="L209" i="28"/>
  <c r="L331" i="28" s="1"/>
  <c r="K209" i="28"/>
  <c r="K331" i="28" s="1"/>
  <c r="J209" i="28"/>
  <c r="J331" i="28" s="1"/>
  <c r="I209" i="28"/>
  <c r="H209" i="28"/>
  <c r="H331" i="28" s="1"/>
  <c r="G208" i="28"/>
  <c r="G207" i="28"/>
  <c r="G206" i="28"/>
  <c r="G205" i="28"/>
  <c r="G204" i="28"/>
  <c r="G203" i="28"/>
  <c r="G202" i="28"/>
  <c r="G201" i="28"/>
  <c r="G200" i="28"/>
  <c r="G199" i="28"/>
  <c r="G198" i="28"/>
  <c r="G197" i="28"/>
  <c r="G196" i="28"/>
  <c r="G195" i="28"/>
  <c r="G194" i="28"/>
  <c r="G193" i="28"/>
  <c r="G192" i="28"/>
  <c r="G191" i="28"/>
  <c r="G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G176" i="28"/>
  <c r="G175" i="28"/>
  <c r="G174" i="28"/>
  <c r="G173" i="28"/>
  <c r="G172" i="28"/>
  <c r="G171" i="28"/>
  <c r="G170" i="28"/>
  <c r="G169" i="28"/>
  <c r="G168" i="28"/>
  <c r="G167" i="28"/>
  <c r="G166" i="28"/>
  <c r="G165" i="28"/>
  <c r="G164" i="28"/>
  <c r="G163" i="28"/>
  <c r="G162" i="28"/>
  <c r="G161" i="28"/>
  <c r="G160" i="28"/>
  <c r="G159" i="28"/>
  <c r="G158" i="28"/>
  <c r="G157" i="28"/>
  <c r="G156" i="28"/>
  <c r="G209" i="28" s="1"/>
  <c r="G331" i="28" s="1"/>
  <c r="S155" i="28"/>
  <c r="S320" i="28" s="1"/>
  <c r="S327" i="28" s="1"/>
  <c r="R155" i="28"/>
  <c r="R320" i="28" s="1"/>
  <c r="R327" i="28" s="1"/>
  <c r="Q155" i="28"/>
  <c r="P155" i="28"/>
  <c r="P320" i="28" s="1"/>
  <c r="P327" i="28" s="1"/>
  <c r="O155" i="28"/>
  <c r="O320" i="28" s="1"/>
  <c r="O327" i="28" s="1"/>
  <c r="N155" i="28"/>
  <c r="N320" i="28" s="1"/>
  <c r="N327" i="28" s="1"/>
  <c r="M155" i="28"/>
  <c r="M320" i="28" s="1"/>
  <c r="M327" i="28" s="1"/>
  <c r="L155" i="28"/>
  <c r="L320" i="28" s="1"/>
  <c r="L327" i="28" s="1"/>
  <c r="K155" i="28"/>
  <c r="K320" i="28" s="1"/>
  <c r="K327" i="28" s="1"/>
  <c r="J155" i="28"/>
  <c r="J320" i="28" s="1"/>
  <c r="J327" i="28" s="1"/>
  <c r="I155" i="28"/>
  <c r="H155" i="28"/>
  <c r="H320" i="28" s="1"/>
  <c r="H327" i="28" s="1"/>
  <c r="G154" i="28"/>
  <c r="G153" i="28"/>
  <c r="G152" i="28"/>
  <c r="G151" i="28"/>
  <c r="G150" i="28"/>
  <c r="G149" i="28"/>
  <c r="G148" i="28"/>
  <c r="G147" i="28"/>
  <c r="G146" i="28"/>
  <c r="G145" i="28"/>
  <c r="G144" i="28"/>
  <c r="G143" i="28"/>
  <c r="G142" i="28"/>
  <c r="G141" i="28"/>
  <c r="G140" i="28"/>
  <c r="G139" i="28"/>
  <c r="G138" i="28"/>
  <c r="G137" i="28"/>
  <c r="G136" i="28"/>
  <c r="G135" i="28"/>
  <c r="G134" i="28"/>
  <c r="G133" i="28"/>
  <c r="G132" i="28"/>
  <c r="G131" i="28"/>
  <c r="G130" i="28"/>
  <c r="G129" i="28"/>
  <c r="G128" i="28"/>
  <c r="G127" i="28"/>
  <c r="G126" i="28"/>
  <c r="G125" i="28"/>
  <c r="G124" i="28"/>
  <c r="G123" i="28"/>
  <c r="G122" i="28"/>
  <c r="G121" i="28"/>
  <c r="G120" i="28"/>
  <c r="G119" i="28"/>
  <c r="G118" i="28"/>
  <c r="G117" i="28"/>
  <c r="G116" i="28"/>
  <c r="G115" i="28"/>
  <c r="G114" i="28"/>
  <c r="G113" i="28"/>
  <c r="G112" i="28"/>
  <c r="G111" i="28"/>
  <c r="G110" i="28"/>
  <c r="G109" i="28"/>
  <c r="G108" i="28"/>
  <c r="G107" i="28"/>
  <c r="G106" i="28"/>
  <c r="G105" i="28"/>
  <c r="G104" i="28"/>
  <c r="G103" i="28"/>
  <c r="G102" i="28"/>
  <c r="G155" i="28" s="1"/>
  <c r="G320" i="28" s="1"/>
  <c r="G97" i="28"/>
  <c r="G96" i="28"/>
  <c r="G95" i="28"/>
  <c r="G94" i="28"/>
  <c r="G93" i="28"/>
  <c r="G92" i="28"/>
  <c r="G91" i="28"/>
  <c r="G90" i="28"/>
  <c r="S89" i="28"/>
  <c r="R89" i="28"/>
  <c r="Q89" i="28"/>
  <c r="P89" i="28"/>
  <c r="O89" i="28"/>
  <c r="N89" i="28"/>
  <c r="M89" i="28"/>
  <c r="L89" i="28"/>
  <c r="K89" i="28"/>
  <c r="J89" i="28"/>
  <c r="I89" i="28"/>
  <c r="H89" i="28"/>
  <c r="G85" i="28"/>
  <c r="G84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29" i="28"/>
  <c r="G28" i="28"/>
  <c r="G27" i="28"/>
  <c r="G26" i="28"/>
  <c r="G25" i="28"/>
  <c r="G22" i="28"/>
  <c r="G89" i="28" s="1"/>
  <c r="G21" i="28"/>
  <c r="G52" i="28" s="1"/>
  <c r="G20" i="28"/>
  <c r="G33" i="28" s="1"/>
  <c r="G19" i="28"/>
  <c r="G18" i="28"/>
  <c r="G17" i="28"/>
  <c r="G16" i="28"/>
  <c r="G15" i="28"/>
  <c r="G14" i="28"/>
  <c r="G13" i="28"/>
  <c r="G12" i="28"/>
  <c r="G114" i="30" l="1"/>
  <c r="G131" i="30"/>
  <c r="G172" i="30"/>
  <c r="G159" i="30"/>
  <c r="G178" i="30"/>
  <c r="G188" i="30"/>
  <c r="G137" i="30"/>
  <c r="G32" i="30"/>
  <c r="G93" i="30"/>
  <c r="G192" i="30"/>
  <c r="H49" i="30"/>
  <c r="G10" i="30"/>
  <c r="G21" i="30"/>
  <c r="J357" i="28"/>
  <c r="K351" i="28" s="1"/>
  <c r="K357" i="28" s="1"/>
  <c r="L351" i="28" s="1"/>
  <c r="L357" i="28" s="1"/>
  <c r="M351" i="28" s="1"/>
  <c r="M357" i="28" s="1"/>
  <c r="N351" i="28" s="1"/>
  <c r="N357" i="28" s="1"/>
  <c r="O351" i="28" s="1"/>
  <c r="O357" i="28" s="1"/>
  <c r="P351" i="28" s="1"/>
  <c r="P357" i="28" s="1"/>
  <c r="Q351" i="28" s="1"/>
  <c r="Q357" i="28" s="1"/>
  <c r="R351" i="28" s="1"/>
  <c r="R357" i="28" s="1"/>
  <c r="S351" i="28" s="1"/>
  <c r="S357" i="28" s="1"/>
  <c r="G327" i="28"/>
  <c r="G338" i="28"/>
  <c r="H330" i="28" s="1"/>
  <c r="H338" i="28" s="1"/>
  <c r="I330" i="28" s="1"/>
  <c r="I338" i="28" s="1"/>
  <c r="J330" i="28" s="1"/>
  <c r="J338" i="28" s="1"/>
  <c r="K330" i="28" s="1"/>
  <c r="K338" i="28" s="1"/>
  <c r="L330" i="28" s="1"/>
  <c r="L338" i="28" s="1"/>
  <c r="M330" i="28" s="1"/>
  <c r="M338" i="28" s="1"/>
  <c r="N330" i="28" s="1"/>
  <c r="N338" i="28" s="1"/>
  <c r="O330" i="28" s="1"/>
  <c r="O338" i="28" s="1"/>
  <c r="P330" i="28" s="1"/>
  <c r="P338" i="28" s="1"/>
  <c r="Q330" i="28" s="1"/>
  <c r="Q338" i="28" s="1"/>
  <c r="R330" i="28" s="1"/>
  <c r="R338" i="28" s="1"/>
  <c r="S330" i="28" s="1"/>
  <c r="S338" i="28" s="1"/>
  <c r="G321" i="28"/>
  <c r="G390" i="27"/>
  <c r="G389" i="27"/>
  <c r="G384" i="27"/>
  <c r="G383" i="27"/>
  <c r="G381" i="27"/>
  <c r="G380" i="27"/>
  <c r="G379" i="27"/>
  <c r="G378" i="27"/>
  <c r="G377" i="27"/>
  <c r="G376" i="27"/>
  <c r="G375" i="27"/>
  <c r="G374" i="27"/>
  <c r="G373" i="27"/>
  <c r="G372" i="27"/>
  <c r="G371" i="27"/>
  <c r="G370" i="27"/>
  <c r="G369" i="27"/>
  <c r="S356" i="27"/>
  <c r="R356" i="27"/>
  <c r="Q356" i="27" s="1"/>
  <c r="P356" i="27" s="1"/>
  <c r="O356" i="27" s="1"/>
  <c r="N356" i="27" s="1"/>
  <c r="M356" i="27" s="1"/>
  <c r="L356" i="27" s="1"/>
  <c r="K356" i="27" s="1"/>
  <c r="J356" i="27" s="1"/>
  <c r="I356" i="27" s="1"/>
  <c r="H356" i="27" s="1"/>
  <c r="G356" i="27" s="1"/>
  <c r="S355" i="27"/>
  <c r="R355" i="27"/>
  <c r="Q355" i="27" s="1"/>
  <c r="P355" i="27" s="1"/>
  <c r="O355" i="27" s="1"/>
  <c r="N355" i="27" s="1"/>
  <c r="M355" i="27" s="1"/>
  <c r="L355" i="27" s="1"/>
  <c r="K355" i="27" s="1"/>
  <c r="J355" i="27" s="1"/>
  <c r="I355" i="27" s="1"/>
  <c r="H355" i="27" s="1"/>
  <c r="G355" i="27" s="1"/>
  <c r="S354" i="27"/>
  <c r="R354" i="27" s="1"/>
  <c r="N352" i="27"/>
  <c r="S347" i="27"/>
  <c r="R347" i="27" s="1"/>
  <c r="Q347" i="27" s="1"/>
  <c r="P347" i="27" s="1"/>
  <c r="O347" i="27" s="1"/>
  <c r="N347" i="27" s="1"/>
  <c r="M347" i="27" s="1"/>
  <c r="L347" i="27" s="1"/>
  <c r="K347" i="27" s="1"/>
  <c r="J347" i="27" s="1"/>
  <c r="I347" i="27" s="1"/>
  <c r="H347" i="27" s="1"/>
  <c r="G347" i="27" s="1"/>
  <c r="S346" i="27"/>
  <c r="S344" i="27" s="1"/>
  <c r="S343" i="27"/>
  <c r="S342" i="27"/>
  <c r="R342" i="27"/>
  <c r="Q342" i="27"/>
  <c r="P342" i="27"/>
  <c r="O342" i="27"/>
  <c r="N342" i="27"/>
  <c r="M342" i="27"/>
  <c r="L342" i="27"/>
  <c r="K342" i="27"/>
  <c r="J342" i="27"/>
  <c r="I342" i="27"/>
  <c r="H342" i="27"/>
  <c r="G342" i="27"/>
  <c r="M341" i="27"/>
  <c r="S337" i="27"/>
  <c r="R337" i="27" s="1"/>
  <c r="Q337" i="27" s="1"/>
  <c r="P337" i="27" s="1"/>
  <c r="O337" i="27" s="1"/>
  <c r="N337" i="27" s="1"/>
  <c r="M337" i="27" s="1"/>
  <c r="L337" i="27" s="1"/>
  <c r="K337" i="27" s="1"/>
  <c r="J337" i="27" s="1"/>
  <c r="I337" i="27" s="1"/>
  <c r="H337" i="27" s="1"/>
  <c r="G337" i="27" s="1"/>
  <c r="S336" i="27"/>
  <c r="R336" i="27" s="1"/>
  <c r="Q336" i="27" s="1"/>
  <c r="P336" i="27" s="1"/>
  <c r="O336" i="27" s="1"/>
  <c r="N336" i="27" s="1"/>
  <c r="M336" i="27" s="1"/>
  <c r="L336" i="27" s="1"/>
  <c r="K336" i="27" s="1"/>
  <c r="J336" i="27" s="1"/>
  <c r="I336" i="27" s="1"/>
  <c r="H336" i="27" s="1"/>
  <c r="G336" i="27" s="1"/>
  <c r="S335" i="27"/>
  <c r="R335" i="27" s="1"/>
  <c r="S332" i="27"/>
  <c r="R332" i="27"/>
  <c r="Q332" i="27"/>
  <c r="P332" i="27"/>
  <c r="O332" i="27"/>
  <c r="N332" i="27"/>
  <c r="M332" i="27"/>
  <c r="L332" i="27"/>
  <c r="K332" i="27"/>
  <c r="J332" i="27"/>
  <c r="I332" i="27"/>
  <c r="H332" i="27"/>
  <c r="G332" i="27"/>
  <c r="L331" i="27"/>
  <c r="S325" i="27"/>
  <c r="R325" i="27"/>
  <c r="Q325" i="27" s="1"/>
  <c r="P325" i="27" s="1"/>
  <c r="O325" i="27" s="1"/>
  <c r="N325" i="27" s="1"/>
  <c r="M325" i="27" s="1"/>
  <c r="L325" i="27" s="1"/>
  <c r="K325" i="27" s="1"/>
  <c r="J325" i="27" s="1"/>
  <c r="I325" i="27" s="1"/>
  <c r="H325" i="27" s="1"/>
  <c r="G325" i="27" s="1"/>
  <c r="G321" i="27" s="1"/>
  <c r="S324" i="27"/>
  <c r="R324" i="27"/>
  <c r="Q324" i="27" s="1"/>
  <c r="S321" i="27"/>
  <c r="P320" i="27"/>
  <c r="H320" i="27"/>
  <c r="S317" i="27"/>
  <c r="S352" i="27" s="1"/>
  <c r="R317" i="27"/>
  <c r="R352" i="27" s="1"/>
  <c r="Q317" i="27"/>
  <c r="Q352" i="27" s="1"/>
  <c r="P317" i="27"/>
  <c r="P352" i="27" s="1"/>
  <c r="O317" i="27"/>
  <c r="O352" i="27" s="1"/>
  <c r="N317" i="27"/>
  <c r="M317" i="27"/>
  <c r="M352" i="27" s="1"/>
  <c r="L317" i="27"/>
  <c r="L352" i="27" s="1"/>
  <c r="K317" i="27"/>
  <c r="K352" i="27" s="1"/>
  <c r="J317" i="27"/>
  <c r="J352" i="27" s="1"/>
  <c r="I317" i="27"/>
  <c r="I352" i="27" s="1"/>
  <c r="H317" i="27"/>
  <c r="H352" i="27" s="1"/>
  <c r="G316" i="27"/>
  <c r="G315" i="27"/>
  <c r="G314" i="27"/>
  <c r="G313" i="27"/>
  <c r="G312" i="27"/>
  <c r="G311" i="27"/>
  <c r="G310" i="27"/>
  <c r="G309" i="27"/>
  <c r="G308" i="27"/>
  <c r="G307" i="27"/>
  <c r="G306" i="27"/>
  <c r="G305" i="27"/>
  <c r="G304" i="27"/>
  <c r="G303" i="27"/>
  <c r="G302" i="27"/>
  <c r="G301" i="27"/>
  <c r="G300" i="27"/>
  <c r="G299" i="27"/>
  <c r="G298" i="27"/>
  <c r="G297" i="27"/>
  <c r="G296" i="27"/>
  <c r="G295" i="27"/>
  <c r="G294" i="27"/>
  <c r="G293" i="27"/>
  <c r="G292" i="27"/>
  <c r="G291" i="27"/>
  <c r="G290" i="27"/>
  <c r="G289" i="27"/>
  <c r="G288" i="27"/>
  <c r="G287" i="27"/>
  <c r="G286" i="27"/>
  <c r="G285" i="27"/>
  <c r="G284" i="27"/>
  <c r="G283" i="27"/>
  <c r="G282" i="27"/>
  <c r="G281" i="27"/>
  <c r="G280" i="27"/>
  <c r="G279" i="27"/>
  <c r="G278" i="27"/>
  <c r="G277" i="27"/>
  <c r="G276" i="27"/>
  <c r="G275" i="27"/>
  <c r="G274" i="27"/>
  <c r="G273" i="27"/>
  <c r="G272" i="27"/>
  <c r="G271" i="27"/>
  <c r="G270" i="27"/>
  <c r="G269" i="27"/>
  <c r="G268" i="27"/>
  <c r="G267" i="27"/>
  <c r="G266" i="27"/>
  <c r="G265" i="27"/>
  <c r="G264" i="27"/>
  <c r="G317" i="27" s="1"/>
  <c r="G352" i="27" s="1"/>
  <c r="S263" i="27"/>
  <c r="S341" i="27" s="1"/>
  <c r="R263" i="27"/>
  <c r="R341" i="27" s="1"/>
  <c r="Q263" i="27"/>
  <c r="Q341" i="27" s="1"/>
  <c r="P263" i="27"/>
  <c r="P341" i="27" s="1"/>
  <c r="O263" i="27"/>
  <c r="O341" i="27" s="1"/>
  <c r="N263" i="27"/>
  <c r="N341" i="27" s="1"/>
  <c r="M263" i="27"/>
  <c r="L263" i="27"/>
  <c r="L341" i="27" s="1"/>
  <c r="K263" i="27"/>
  <c r="K341" i="27" s="1"/>
  <c r="J263" i="27"/>
  <c r="J341" i="27" s="1"/>
  <c r="I263" i="27"/>
  <c r="I341" i="27" s="1"/>
  <c r="H263" i="27"/>
  <c r="H341" i="27" s="1"/>
  <c r="G262" i="27"/>
  <c r="G261" i="27"/>
  <c r="G260" i="27"/>
  <c r="G259" i="27"/>
  <c r="G258" i="27"/>
  <c r="G257" i="27"/>
  <c r="G256" i="27"/>
  <c r="G255" i="27"/>
  <c r="G254" i="27"/>
  <c r="G253" i="27"/>
  <c r="G252" i="27"/>
  <c r="G251" i="27"/>
  <c r="G250" i="27"/>
  <c r="G249" i="27"/>
  <c r="G248" i="27"/>
  <c r="G247" i="27"/>
  <c r="G246" i="27"/>
  <c r="G245" i="27"/>
  <c r="G244" i="27"/>
  <c r="G243" i="27"/>
  <c r="G242" i="27"/>
  <c r="G241" i="27"/>
  <c r="G240" i="27"/>
  <c r="G239" i="27"/>
  <c r="G238" i="27"/>
  <c r="G237" i="27"/>
  <c r="G236" i="27"/>
  <c r="G235" i="27"/>
  <c r="G234" i="27"/>
  <c r="G233" i="27"/>
  <c r="G232" i="27"/>
  <c r="G231" i="27"/>
  <c r="G230" i="27"/>
  <c r="G229" i="27"/>
  <c r="G228" i="27"/>
  <c r="G227" i="27"/>
  <c r="G226" i="27"/>
  <c r="G225" i="27"/>
  <c r="G224" i="27"/>
  <c r="G223" i="27"/>
  <c r="G222" i="27"/>
  <c r="G221" i="27"/>
  <c r="G220" i="27"/>
  <c r="G219" i="27"/>
  <c r="G218" i="27"/>
  <c r="G217" i="27"/>
  <c r="G216" i="27"/>
  <c r="G215" i="27"/>
  <c r="G263" i="27" s="1"/>
  <c r="G341" i="27" s="1"/>
  <c r="G212" i="27"/>
  <c r="G211" i="27"/>
  <c r="S209" i="27"/>
  <c r="S331" i="27" s="1"/>
  <c r="R209" i="27"/>
  <c r="R331" i="27" s="1"/>
  <c r="Q209" i="27"/>
  <c r="Q331" i="27" s="1"/>
  <c r="P209" i="27"/>
  <c r="P331" i="27" s="1"/>
  <c r="O209" i="27"/>
  <c r="O331" i="27" s="1"/>
  <c r="N209" i="27"/>
  <c r="N331" i="27" s="1"/>
  <c r="M209" i="27"/>
  <c r="M331" i="27" s="1"/>
  <c r="L209" i="27"/>
  <c r="K209" i="27"/>
  <c r="K331" i="27" s="1"/>
  <c r="J209" i="27"/>
  <c r="J331" i="27" s="1"/>
  <c r="I209" i="27"/>
  <c r="I331" i="27" s="1"/>
  <c r="H209" i="27"/>
  <c r="H331" i="27" s="1"/>
  <c r="G207" i="27"/>
  <c r="G206" i="27"/>
  <c r="G205" i="27"/>
  <c r="G204" i="27"/>
  <c r="G203" i="27"/>
  <c r="G202" i="27"/>
  <c r="G201" i="27"/>
  <c r="G200" i="27"/>
  <c r="G199" i="27"/>
  <c r="G198" i="27"/>
  <c r="G197" i="27"/>
  <c r="G196" i="27"/>
  <c r="G195" i="27"/>
  <c r="G194" i="27"/>
  <c r="G193" i="27"/>
  <c r="G192" i="27"/>
  <c r="G191" i="27"/>
  <c r="G190" i="27"/>
  <c r="G189" i="27"/>
  <c r="G188" i="27"/>
  <c r="G187" i="27"/>
  <c r="G186" i="27"/>
  <c r="G185" i="27"/>
  <c r="G184" i="27"/>
  <c r="G183" i="27"/>
  <c r="G182" i="27"/>
  <c r="G181" i="27"/>
  <c r="G180" i="27"/>
  <c r="G179" i="27"/>
  <c r="G178" i="27"/>
  <c r="G177" i="27"/>
  <c r="G176" i="27"/>
  <c r="G175" i="27"/>
  <c r="G174" i="27"/>
  <c r="G171" i="27"/>
  <c r="G170" i="27"/>
  <c r="G169" i="27"/>
  <c r="G168" i="27"/>
  <c r="G167" i="27"/>
  <c r="G166" i="27"/>
  <c r="G165" i="27"/>
  <c r="G164" i="27"/>
  <c r="G163" i="27"/>
  <c r="G162" i="27"/>
  <c r="G161" i="27"/>
  <c r="G158" i="27"/>
  <c r="G157" i="27"/>
  <c r="G209" i="27" s="1"/>
  <c r="G331" i="27" s="1"/>
  <c r="S155" i="27"/>
  <c r="S320" i="27" s="1"/>
  <c r="S327" i="27" s="1"/>
  <c r="R155" i="27"/>
  <c r="R320" i="27" s="1"/>
  <c r="Q155" i="27"/>
  <c r="Q320" i="27" s="1"/>
  <c r="P155" i="27"/>
  <c r="O155" i="27"/>
  <c r="O320" i="27" s="1"/>
  <c r="N155" i="27"/>
  <c r="N320" i="27" s="1"/>
  <c r="M155" i="27"/>
  <c r="M320" i="27" s="1"/>
  <c r="L155" i="27"/>
  <c r="L320" i="27" s="1"/>
  <c r="K155" i="27"/>
  <c r="K320" i="27" s="1"/>
  <c r="J155" i="27"/>
  <c r="J320" i="27" s="1"/>
  <c r="I155" i="27"/>
  <c r="I320" i="27" s="1"/>
  <c r="H155" i="27"/>
  <c r="G154" i="27"/>
  <c r="G153" i="27"/>
  <c r="G151" i="27"/>
  <c r="G147" i="27"/>
  <c r="G146" i="27"/>
  <c r="G144" i="27"/>
  <c r="G143" i="27"/>
  <c r="G142" i="27"/>
  <c r="G141" i="27"/>
  <c r="G138" i="27"/>
  <c r="G137" i="27"/>
  <c r="G136" i="27"/>
  <c r="G135" i="27"/>
  <c r="G134" i="27"/>
  <c r="G133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4" i="27"/>
  <c r="G155" i="27" s="1"/>
  <c r="G320" i="27" s="1"/>
  <c r="G327" i="27" s="1"/>
  <c r="G97" i="27"/>
  <c r="G96" i="27"/>
  <c r="G95" i="27"/>
  <c r="G94" i="27"/>
  <c r="G90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5" i="27"/>
  <c r="G84" i="27"/>
  <c r="G81" i="27"/>
  <c r="G80" i="27"/>
  <c r="G79" i="27"/>
  <c r="G78" i="27"/>
  <c r="G77" i="27"/>
  <c r="G76" i="27"/>
  <c r="G75" i="27"/>
  <c r="G74" i="27"/>
  <c r="G73" i="27"/>
  <c r="G72" i="27"/>
  <c r="G71" i="27"/>
  <c r="G64" i="27"/>
  <c r="G62" i="27"/>
  <c r="G89" i="27" s="1"/>
  <c r="G60" i="27"/>
  <c r="G59" i="27"/>
  <c r="G58" i="27"/>
  <c r="G56" i="27"/>
  <c r="G55" i="27"/>
  <c r="G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G47" i="27"/>
  <c r="G46" i="27"/>
  <c r="G45" i="27"/>
  <c r="G44" i="27"/>
  <c r="G43" i="27"/>
  <c r="G42" i="27"/>
  <c r="G39" i="27"/>
  <c r="G38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G29" i="27"/>
  <c r="G28" i="27"/>
  <c r="G27" i="27"/>
  <c r="H110" i="30" l="1"/>
  <c r="G199" i="30"/>
  <c r="G194" i="30"/>
  <c r="H174" i="30"/>
  <c r="G108" i="30"/>
  <c r="G95" i="30"/>
  <c r="G139" i="30"/>
  <c r="G152" i="30"/>
  <c r="H6" i="30"/>
  <c r="G34" i="30"/>
  <c r="G46" i="30"/>
  <c r="H155" i="30"/>
  <c r="H54" i="30"/>
  <c r="H88" i="30"/>
  <c r="Q354" i="27"/>
  <c r="R353" i="27"/>
  <c r="Q327" i="27"/>
  <c r="Q321" i="27"/>
  <c r="P324" i="27"/>
  <c r="R343" i="27"/>
  <c r="R333" i="27"/>
  <c r="Q335" i="27"/>
  <c r="S333" i="27"/>
  <c r="R346" i="27"/>
  <c r="S353" i="27"/>
  <c r="R321" i="27"/>
  <c r="R327" i="27" s="1"/>
  <c r="H91" i="30" l="1"/>
  <c r="H8" i="30"/>
  <c r="H56" i="30"/>
  <c r="I49" i="30"/>
  <c r="H176" i="30"/>
  <c r="H134" i="30"/>
  <c r="H29" i="30"/>
  <c r="H157" i="30"/>
  <c r="H190" i="30"/>
  <c r="H112" i="30"/>
  <c r="R344" i="27"/>
  <c r="Q346" i="27"/>
  <c r="P321" i="27"/>
  <c r="P327" i="27" s="1"/>
  <c r="O324" i="27"/>
  <c r="P354" i="27"/>
  <c r="Q353" i="27"/>
  <c r="Q333" i="27"/>
  <c r="Q343" i="27"/>
  <c r="P335" i="27"/>
  <c r="H178" i="30" l="1"/>
  <c r="H188" i="30"/>
  <c r="H93" i="30"/>
  <c r="H159" i="30"/>
  <c r="H172" i="30"/>
  <c r="I54" i="30"/>
  <c r="I88" i="30"/>
  <c r="H192" i="30"/>
  <c r="H32" i="30"/>
  <c r="H114" i="30"/>
  <c r="H131" i="30"/>
  <c r="H137" i="30"/>
  <c r="H10" i="30"/>
  <c r="H21" i="30"/>
  <c r="P346" i="27"/>
  <c r="Q344" i="27"/>
  <c r="P333" i="27"/>
  <c r="P343" i="27"/>
  <c r="O335" i="27"/>
  <c r="P353" i="27"/>
  <c r="O354" i="27"/>
  <c r="N324" i="27"/>
  <c r="O321" i="27"/>
  <c r="O327" i="27" s="1"/>
  <c r="I155" i="30" l="1"/>
  <c r="I6" i="30"/>
  <c r="H34" i="30"/>
  <c r="H46" i="30"/>
  <c r="H199" i="30"/>
  <c r="H194" i="30"/>
  <c r="H108" i="30"/>
  <c r="H95" i="30"/>
  <c r="H139" i="30"/>
  <c r="H152" i="30"/>
  <c r="J49" i="30"/>
  <c r="I174" i="30"/>
  <c r="I110" i="30"/>
  <c r="I56" i="30"/>
  <c r="O346" i="27"/>
  <c r="P344" i="27"/>
  <c r="M324" i="27"/>
  <c r="N321" i="27"/>
  <c r="N327" i="27" s="1"/>
  <c r="O353" i="27"/>
  <c r="N354" i="27"/>
  <c r="O333" i="27"/>
  <c r="O343" i="27"/>
  <c r="N335" i="27"/>
  <c r="I29" i="30" l="1"/>
  <c r="I190" i="30"/>
  <c r="I134" i="30"/>
  <c r="I112" i="30"/>
  <c r="I176" i="30"/>
  <c r="I91" i="30"/>
  <c r="I8" i="30"/>
  <c r="J54" i="30"/>
  <c r="J88" i="30"/>
  <c r="I157" i="30"/>
  <c r="N333" i="27"/>
  <c r="N343" i="27"/>
  <c r="M335" i="27"/>
  <c r="N346" i="27"/>
  <c r="O344" i="27"/>
  <c r="N353" i="27"/>
  <c r="M354" i="27"/>
  <c r="L324" i="27"/>
  <c r="M321" i="27"/>
  <c r="M327" i="27" s="1"/>
  <c r="S397" i="26"/>
  <c r="R397" i="26" s="1"/>
  <c r="Q397" i="26" s="1"/>
  <c r="P397" i="26" s="1"/>
  <c r="O397" i="26" s="1"/>
  <c r="N397" i="26" s="1"/>
  <c r="M397" i="26" s="1"/>
  <c r="L397" i="26" s="1"/>
  <c r="K397" i="26" s="1"/>
  <c r="J397" i="26" s="1"/>
  <c r="I397" i="26" s="1"/>
  <c r="H397" i="26" s="1"/>
  <c r="G397" i="26" s="1"/>
  <c r="S396" i="26"/>
  <c r="R396" i="26" s="1"/>
  <c r="Q396" i="26" s="1"/>
  <c r="P396" i="26" s="1"/>
  <c r="O396" i="26" s="1"/>
  <c r="N396" i="26" s="1"/>
  <c r="M396" i="26" s="1"/>
  <c r="L396" i="26" s="1"/>
  <c r="K396" i="26" s="1"/>
  <c r="J396" i="26" s="1"/>
  <c r="I396" i="26" s="1"/>
  <c r="H396" i="26" s="1"/>
  <c r="G396" i="26" s="1"/>
  <c r="S395" i="26"/>
  <c r="R395" i="26"/>
  <c r="Q395" i="26" s="1"/>
  <c r="P395" i="26" s="1"/>
  <c r="O395" i="26" s="1"/>
  <c r="N395" i="26" s="1"/>
  <c r="M395" i="26" s="1"/>
  <c r="L395" i="26" s="1"/>
  <c r="K395" i="26" s="1"/>
  <c r="J395" i="26" s="1"/>
  <c r="I395" i="26" s="1"/>
  <c r="H395" i="26" s="1"/>
  <c r="G395" i="26" s="1"/>
  <c r="S394" i="26"/>
  <c r="R394" i="26" s="1"/>
  <c r="Q394" i="26" s="1"/>
  <c r="P394" i="26" s="1"/>
  <c r="O394" i="26" s="1"/>
  <c r="N394" i="26" s="1"/>
  <c r="M394" i="26" s="1"/>
  <c r="L394" i="26" s="1"/>
  <c r="K394" i="26" s="1"/>
  <c r="J394" i="26" s="1"/>
  <c r="I394" i="26" s="1"/>
  <c r="H394" i="26" s="1"/>
  <c r="G394" i="26" s="1"/>
  <c r="S393" i="26"/>
  <c r="R393" i="26"/>
  <c r="Q393" i="26" s="1"/>
  <c r="P393" i="26" s="1"/>
  <c r="O393" i="26" s="1"/>
  <c r="N393" i="26" s="1"/>
  <c r="M393" i="26" s="1"/>
  <c r="L393" i="26" s="1"/>
  <c r="K393" i="26" s="1"/>
  <c r="J393" i="26" s="1"/>
  <c r="I393" i="26" s="1"/>
  <c r="H393" i="26" s="1"/>
  <c r="G393" i="26" s="1"/>
  <c r="S392" i="26"/>
  <c r="R392" i="26" s="1"/>
  <c r="Q392" i="26" s="1"/>
  <c r="P392" i="26" s="1"/>
  <c r="O392" i="26" s="1"/>
  <c r="N392" i="26" s="1"/>
  <c r="M392" i="26" s="1"/>
  <c r="L392" i="26" s="1"/>
  <c r="K392" i="26" s="1"/>
  <c r="J392" i="26" s="1"/>
  <c r="I392" i="26" s="1"/>
  <c r="H392" i="26" s="1"/>
  <c r="G392" i="26" s="1"/>
  <c r="S391" i="26"/>
  <c r="R391" i="26"/>
  <c r="Q391" i="26" s="1"/>
  <c r="P391" i="26" s="1"/>
  <c r="O391" i="26" s="1"/>
  <c r="N391" i="26" s="1"/>
  <c r="M391" i="26" s="1"/>
  <c r="L391" i="26" s="1"/>
  <c r="K391" i="26" s="1"/>
  <c r="J391" i="26" s="1"/>
  <c r="I391" i="26" s="1"/>
  <c r="H391" i="26" s="1"/>
  <c r="G391" i="26" s="1"/>
  <c r="S390" i="26"/>
  <c r="R390" i="26" s="1"/>
  <c r="Q390" i="26" s="1"/>
  <c r="P390" i="26" s="1"/>
  <c r="O390" i="26" s="1"/>
  <c r="N390" i="26" s="1"/>
  <c r="M390" i="26" s="1"/>
  <c r="L390" i="26" s="1"/>
  <c r="K390" i="26" s="1"/>
  <c r="J390" i="26" s="1"/>
  <c r="I390" i="26" s="1"/>
  <c r="H390" i="26" s="1"/>
  <c r="G390" i="26" s="1"/>
  <c r="S389" i="26"/>
  <c r="R389" i="26" s="1"/>
  <c r="Q389" i="26" s="1"/>
  <c r="P389" i="26" s="1"/>
  <c r="O389" i="26" s="1"/>
  <c r="N389" i="26" s="1"/>
  <c r="M389" i="26" s="1"/>
  <c r="L389" i="26" s="1"/>
  <c r="K389" i="26" s="1"/>
  <c r="J389" i="26" s="1"/>
  <c r="I389" i="26" s="1"/>
  <c r="H389" i="26" s="1"/>
  <c r="G389" i="26" s="1"/>
  <c r="S388" i="26"/>
  <c r="R388" i="26" s="1"/>
  <c r="Q388" i="26" s="1"/>
  <c r="P388" i="26" s="1"/>
  <c r="O388" i="26" s="1"/>
  <c r="N388" i="26" s="1"/>
  <c r="M388" i="26" s="1"/>
  <c r="L388" i="26" s="1"/>
  <c r="K388" i="26" s="1"/>
  <c r="J388" i="26" s="1"/>
  <c r="I388" i="26" s="1"/>
  <c r="H388" i="26" s="1"/>
  <c r="G388" i="26" s="1"/>
  <c r="S387" i="26"/>
  <c r="R387" i="26"/>
  <c r="Q387" i="26" s="1"/>
  <c r="P387" i="26" s="1"/>
  <c r="O387" i="26" s="1"/>
  <c r="N387" i="26" s="1"/>
  <c r="M387" i="26" s="1"/>
  <c r="L387" i="26" s="1"/>
  <c r="K387" i="26" s="1"/>
  <c r="J387" i="26" s="1"/>
  <c r="I387" i="26" s="1"/>
  <c r="H387" i="26" s="1"/>
  <c r="G387" i="26" s="1"/>
  <c r="G386" i="26"/>
  <c r="G385" i="26"/>
  <c r="G384" i="26"/>
  <c r="G383" i="26"/>
  <c r="N381" i="26"/>
  <c r="G381" i="26"/>
  <c r="N380" i="26"/>
  <c r="G380" i="26"/>
  <c r="N379" i="26"/>
  <c r="G379" i="26"/>
  <c r="N378" i="26"/>
  <c r="G378" i="26"/>
  <c r="N377" i="26"/>
  <c r="G377" i="26"/>
  <c r="N376" i="26"/>
  <c r="G376" i="26"/>
  <c r="N375" i="26"/>
  <c r="G375" i="26"/>
  <c r="N374" i="26"/>
  <c r="G374" i="26"/>
  <c r="N373" i="26"/>
  <c r="G373" i="26"/>
  <c r="N372" i="26"/>
  <c r="G372" i="26"/>
  <c r="N371" i="26"/>
  <c r="G371" i="26"/>
  <c r="G370" i="26"/>
  <c r="N369" i="26"/>
  <c r="G369" i="26"/>
  <c r="N368" i="26"/>
  <c r="G368" i="26"/>
  <c r="N367" i="26"/>
  <c r="G367" i="26"/>
  <c r="N366" i="26"/>
  <c r="G366" i="26"/>
  <c r="N365" i="26"/>
  <c r="G365" i="26"/>
  <c r="N364" i="26"/>
  <c r="G364" i="26"/>
  <c r="N363" i="26"/>
  <c r="G363" i="26"/>
  <c r="G362" i="26"/>
  <c r="G361" i="26"/>
  <c r="G360" i="26"/>
  <c r="G359" i="26"/>
  <c r="G357" i="26"/>
  <c r="H351" i="26" s="1"/>
  <c r="H357" i="26" s="1"/>
  <c r="I351" i="26" s="1"/>
  <c r="I357" i="26" s="1"/>
  <c r="J351" i="26" s="1"/>
  <c r="G356" i="26"/>
  <c r="G355" i="26"/>
  <c r="G354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Q352" i="26"/>
  <c r="I352" i="26"/>
  <c r="G352" i="26"/>
  <c r="G351" i="26"/>
  <c r="S347" i="26"/>
  <c r="R347" i="26" s="1"/>
  <c r="Q347" i="26" s="1"/>
  <c r="P347" i="26" s="1"/>
  <c r="O347" i="26" s="1"/>
  <c r="N347" i="26" s="1"/>
  <c r="M347" i="26" s="1"/>
  <c r="L347" i="26" s="1"/>
  <c r="K347" i="26" s="1"/>
  <c r="J347" i="26" s="1"/>
  <c r="I347" i="26" s="1"/>
  <c r="H347" i="26" s="1"/>
  <c r="G347" i="26" s="1"/>
  <c r="S346" i="26"/>
  <c r="R346" i="26" s="1"/>
  <c r="Q346" i="26" s="1"/>
  <c r="P346" i="26" s="1"/>
  <c r="O346" i="26" s="1"/>
  <c r="N346" i="26" s="1"/>
  <c r="M346" i="26" s="1"/>
  <c r="L346" i="26" s="1"/>
  <c r="K346" i="26" s="1"/>
  <c r="J346" i="26" s="1"/>
  <c r="I346" i="26" s="1"/>
  <c r="H346" i="26" s="1"/>
  <c r="G346" i="26" s="1"/>
  <c r="S345" i="26"/>
  <c r="R345" i="26"/>
  <c r="S344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M341" i="26"/>
  <c r="G338" i="26"/>
  <c r="G337" i="26"/>
  <c r="G336" i="26"/>
  <c r="G335" i="26"/>
  <c r="G334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Q331" i="26"/>
  <c r="I331" i="26"/>
  <c r="G331" i="26"/>
  <c r="H330" i="26"/>
  <c r="G330" i="26"/>
  <c r="G326" i="26"/>
  <c r="G325" i="26"/>
  <c r="G324" i="26"/>
  <c r="G323" i="26"/>
  <c r="G321" i="26" s="1"/>
  <c r="G322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R320" i="26"/>
  <c r="R327" i="26" s="1"/>
  <c r="J320" i="26"/>
  <c r="J327" i="26" s="1"/>
  <c r="S317" i="26"/>
  <c r="S352" i="26" s="1"/>
  <c r="R317" i="26"/>
  <c r="R352" i="26" s="1"/>
  <c r="Q317" i="26"/>
  <c r="P317" i="26"/>
  <c r="P352" i="26" s="1"/>
  <c r="O317" i="26"/>
  <c r="O352" i="26" s="1"/>
  <c r="N317" i="26"/>
  <c r="N352" i="26" s="1"/>
  <c r="M317" i="26"/>
  <c r="M352" i="26" s="1"/>
  <c r="L317" i="26"/>
  <c r="L352" i="26" s="1"/>
  <c r="K317" i="26"/>
  <c r="K352" i="26" s="1"/>
  <c r="J317" i="26"/>
  <c r="J352" i="26" s="1"/>
  <c r="I317" i="26"/>
  <c r="H317" i="26"/>
  <c r="H352" i="26" s="1"/>
  <c r="G316" i="26"/>
  <c r="G315" i="26"/>
  <c r="G314" i="26"/>
  <c r="G313" i="26"/>
  <c r="G312" i="26"/>
  <c r="G311" i="26"/>
  <c r="G310" i="26"/>
  <c r="G309" i="26"/>
  <c r="G308" i="26"/>
  <c r="G307" i="26"/>
  <c r="G306" i="26"/>
  <c r="G305" i="26"/>
  <c r="G304" i="26"/>
  <c r="G303" i="26"/>
  <c r="G302" i="26"/>
  <c r="G301" i="26"/>
  <c r="G300" i="26"/>
  <c r="G299" i="26"/>
  <c r="G298" i="26"/>
  <c r="G297" i="26"/>
  <c r="G296" i="26"/>
  <c r="G295" i="26"/>
  <c r="G294" i="26"/>
  <c r="G293" i="26"/>
  <c r="G292" i="26"/>
  <c r="G291" i="26"/>
  <c r="G290" i="26"/>
  <c r="G289" i="26"/>
  <c r="G288" i="26"/>
  <c r="G287" i="26"/>
  <c r="G286" i="26"/>
  <c r="G285" i="26"/>
  <c r="G284" i="26"/>
  <c r="G283" i="26"/>
  <c r="G282" i="26"/>
  <c r="G281" i="26"/>
  <c r="G280" i="26"/>
  <c r="G279" i="26"/>
  <c r="G278" i="26"/>
  <c r="G277" i="26"/>
  <c r="G276" i="26"/>
  <c r="G275" i="26"/>
  <c r="G274" i="26"/>
  <c r="G273" i="26"/>
  <c r="G272" i="26"/>
  <c r="G271" i="26"/>
  <c r="G270" i="26"/>
  <c r="G269" i="26"/>
  <c r="G317" i="26" s="1"/>
  <c r="G268" i="26"/>
  <c r="G267" i="26"/>
  <c r="G266" i="26"/>
  <c r="G265" i="26"/>
  <c r="G264" i="26"/>
  <c r="S263" i="26"/>
  <c r="S341" i="26" s="1"/>
  <c r="R263" i="26"/>
  <c r="R341" i="26" s="1"/>
  <c r="Q263" i="26"/>
  <c r="Q341" i="26" s="1"/>
  <c r="P263" i="26"/>
  <c r="P341" i="26" s="1"/>
  <c r="O263" i="26"/>
  <c r="O341" i="26" s="1"/>
  <c r="N263" i="26"/>
  <c r="N341" i="26" s="1"/>
  <c r="M263" i="26"/>
  <c r="L263" i="26"/>
  <c r="L341" i="26" s="1"/>
  <c r="K263" i="26"/>
  <c r="K341" i="26" s="1"/>
  <c r="J263" i="26"/>
  <c r="J341" i="26" s="1"/>
  <c r="I263" i="26"/>
  <c r="I341" i="26" s="1"/>
  <c r="H263" i="26"/>
  <c r="H341" i="26" s="1"/>
  <c r="G262" i="26"/>
  <c r="G261" i="26"/>
  <c r="G260" i="26"/>
  <c r="G259" i="26"/>
  <c r="G258" i="26"/>
  <c r="G257" i="26"/>
  <c r="G256" i="26"/>
  <c r="G255" i="26"/>
  <c r="G254" i="26"/>
  <c r="G253" i="26"/>
  <c r="G252" i="26"/>
  <c r="G251" i="26"/>
  <c r="G250" i="26"/>
  <c r="G249" i="26"/>
  <c r="G248" i="26"/>
  <c r="G247" i="26"/>
  <c r="G246" i="26"/>
  <c r="G245" i="26"/>
  <c r="G244" i="26"/>
  <c r="G243" i="26"/>
  <c r="G242" i="26"/>
  <c r="G241" i="26"/>
  <c r="G240" i="26"/>
  <c r="G239" i="26"/>
  <c r="G238" i="26"/>
  <c r="G237" i="26"/>
  <c r="G236" i="26"/>
  <c r="G235" i="26"/>
  <c r="G234" i="26"/>
  <c r="G233" i="26"/>
  <c r="G232" i="26"/>
  <c r="G231" i="26"/>
  <c r="G230" i="26"/>
  <c r="G229" i="26"/>
  <c r="G228" i="26"/>
  <c r="G227" i="26"/>
  <c r="G226" i="26"/>
  <c r="G225" i="26"/>
  <c r="G224" i="26"/>
  <c r="G223" i="26"/>
  <c r="G222" i="26"/>
  <c r="G221" i="26"/>
  <c r="G220" i="26"/>
  <c r="G219" i="26"/>
  <c r="G218" i="26"/>
  <c r="G217" i="26"/>
  <c r="G216" i="26"/>
  <c r="G215" i="26"/>
  <c r="G214" i="26"/>
  <c r="G213" i="26"/>
  <c r="G212" i="26"/>
  <c r="G211" i="26"/>
  <c r="G210" i="26"/>
  <c r="G263" i="26" s="1"/>
  <c r="G341" i="26" s="1"/>
  <c r="S209" i="26"/>
  <c r="S331" i="26" s="1"/>
  <c r="R209" i="26"/>
  <c r="R331" i="26" s="1"/>
  <c r="Q209" i="26"/>
  <c r="P209" i="26"/>
  <c r="P331" i="26" s="1"/>
  <c r="O209" i="26"/>
  <c r="O331" i="26" s="1"/>
  <c r="N209" i="26"/>
  <c r="N331" i="26" s="1"/>
  <c r="M209" i="26"/>
  <c r="M331" i="26" s="1"/>
  <c r="L209" i="26"/>
  <c r="L331" i="26" s="1"/>
  <c r="K209" i="26"/>
  <c r="K331" i="26" s="1"/>
  <c r="J209" i="26"/>
  <c r="J331" i="26" s="1"/>
  <c r="I209" i="26"/>
  <c r="H209" i="26"/>
  <c r="H331" i="26" s="1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G176" i="26"/>
  <c r="G175" i="26"/>
  <c r="G174" i="26"/>
  <c r="G173" i="26"/>
  <c r="G172" i="26"/>
  <c r="G171" i="26"/>
  <c r="G170" i="26"/>
  <c r="G169" i="26"/>
  <c r="G168" i="26"/>
  <c r="G167" i="26"/>
  <c r="G166" i="26"/>
  <c r="G165" i="26"/>
  <c r="G164" i="26"/>
  <c r="G163" i="26"/>
  <c r="G162" i="26"/>
  <c r="G161" i="26"/>
  <c r="G160" i="26"/>
  <c r="G159" i="26"/>
  <c r="G158" i="26"/>
  <c r="G157" i="26"/>
  <c r="G156" i="26"/>
  <c r="G209" i="26" s="1"/>
  <c r="S155" i="26"/>
  <c r="S320" i="26" s="1"/>
  <c r="S327" i="26" s="1"/>
  <c r="R155" i="26"/>
  <c r="Q155" i="26"/>
  <c r="Q320" i="26" s="1"/>
  <c r="Q327" i="26" s="1"/>
  <c r="P155" i="26"/>
  <c r="P320" i="26" s="1"/>
  <c r="P327" i="26" s="1"/>
  <c r="O155" i="26"/>
  <c r="O320" i="26" s="1"/>
  <c r="O327" i="26" s="1"/>
  <c r="N155" i="26"/>
  <c r="N320" i="26" s="1"/>
  <c r="N327" i="26" s="1"/>
  <c r="M155" i="26"/>
  <c r="M320" i="26" s="1"/>
  <c r="M327" i="26" s="1"/>
  <c r="L155" i="26"/>
  <c r="L320" i="26" s="1"/>
  <c r="L327" i="26" s="1"/>
  <c r="K155" i="26"/>
  <c r="K320" i="26" s="1"/>
  <c r="K327" i="26" s="1"/>
  <c r="J155" i="26"/>
  <c r="I155" i="26"/>
  <c r="I320" i="26" s="1"/>
  <c r="I327" i="26" s="1"/>
  <c r="H155" i="26"/>
  <c r="H320" i="26" s="1"/>
  <c r="H327" i="26" s="1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G106" i="26"/>
  <c r="G105" i="26"/>
  <c r="G104" i="26"/>
  <c r="G103" i="26"/>
  <c r="G102" i="26"/>
  <c r="G155" i="26" s="1"/>
  <c r="G320" i="26" s="1"/>
  <c r="G97" i="26"/>
  <c r="G96" i="26"/>
  <c r="G95" i="26"/>
  <c r="G94" i="26"/>
  <c r="G93" i="26"/>
  <c r="G92" i="26"/>
  <c r="G91" i="26"/>
  <c r="G90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G85" i="26"/>
  <c r="G84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7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G47" i="26"/>
  <c r="G46" i="26"/>
  <c r="G45" i="26"/>
  <c r="G44" i="26"/>
  <c r="G43" i="26"/>
  <c r="G42" i="26"/>
  <c r="G41" i="26"/>
  <c r="G40" i="26"/>
  <c r="G53" i="26" s="1"/>
  <c r="G39" i="26"/>
  <c r="G38" i="26"/>
  <c r="G37" i="26"/>
  <c r="G36" i="26"/>
  <c r="G35" i="26"/>
  <c r="G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29" i="26"/>
  <c r="G28" i="26"/>
  <c r="G27" i="26"/>
  <c r="G26" i="26"/>
  <c r="G25" i="26"/>
  <c r="G22" i="26"/>
  <c r="G21" i="26"/>
  <c r="G20" i="26"/>
  <c r="G33" i="26" s="1"/>
  <c r="G19" i="26"/>
  <c r="G18" i="26"/>
  <c r="G17" i="26"/>
  <c r="G16" i="26"/>
  <c r="G15" i="26"/>
  <c r="G14" i="26"/>
  <c r="G13" i="26"/>
  <c r="G12" i="26"/>
  <c r="J56" i="30" l="1"/>
  <c r="I131" i="30"/>
  <c r="I114" i="30"/>
  <c r="K49" i="30"/>
  <c r="I21" i="30"/>
  <c r="I10" i="30"/>
  <c r="I137" i="30"/>
  <c r="I93" i="30"/>
  <c r="I192" i="30"/>
  <c r="I172" i="30"/>
  <c r="I159" i="30"/>
  <c r="I178" i="30"/>
  <c r="I188" i="30"/>
  <c r="I32" i="30"/>
  <c r="K324" i="27"/>
  <c r="L321" i="27"/>
  <c r="L327" i="27" s="1"/>
  <c r="M353" i="27"/>
  <c r="L354" i="27"/>
  <c r="M346" i="27"/>
  <c r="N344" i="27"/>
  <c r="L335" i="27"/>
  <c r="M333" i="27"/>
  <c r="M343" i="27"/>
  <c r="R344" i="26"/>
  <c r="J357" i="26"/>
  <c r="K351" i="26" s="1"/>
  <c r="K357" i="26" s="1"/>
  <c r="L351" i="26" s="1"/>
  <c r="L357" i="26" s="1"/>
  <c r="M351" i="26" s="1"/>
  <c r="M357" i="26" s="1"/>
  <c r="N351" i="26" s="1"/>
  <c r="N357" i="26" s="1"/>
  <c r="O351" i="26" s="1"/>
  <c r="O357" i="26" s="1"/>
  <c r="P351" i="26" s="1"/>
  <c r="P357" i="26" s="1"/>
  <c r="Q351" i="26" s="1"/>
  <c r="Q357" i="26" s="1"/>
  <c r="R351" i="26" s="1"/>
  <c r="R357" i="26" s="1"/>
  <c r="S351" i="26" s="1"/>
  <c r="S357" i="26" s="1"/>
  <c r="G327" i="26"/>
  <c r="H338" i="26"/>
  <c r="I330" i="26" s="1"/>
  <c r="I338" i="26" s="1"/>
  <c r="J330" i="26" s="1"/>
  <c r="J338" i="26" s="1"/>
  <c r="K330" i="26" s="1"/>
  <c r="K338" i="26" s="1"/>
  <c r="L330" i="26" s="1"/>
  <c r="L338" i="26" s="1"/>
  <c r="M330" i="26" s="1"/>
  <c r="M338" i="26" s="1"/>
  <c r="N330" i="26" s="1"/>
  <c r="N338" i="26" s="1"/>
  <c r="O330" i="26" s="1"/>
  <c r="O338" i="26" s="1"/>
  <c r="P330" i="26" s="1"/>
  <c r="P338" i="26" s="1"/>
  <c r="Q330" i="26" s="1"/>
  <c r="Q338" i="26" s="1"/>
  <c r="R330" i="26" s="1"/>
  <c r="R338" i="26" s="1"/>
  <c r="S330" i="26" s="1"/>
  <c r="S338" i="26" s="1"/>
  <c r="G348" i="26"/>
  <c r="H340" i="26" s="1"/>
  <c r="G342" i="26"/>
  <c r="Q345" i="26"/>
  <c r="J6" i="30" l="1"/>
  <c r="K54" i="30"/>
  <c r="K56" i="30" s="1"/>
  <c r="K88" i="30"/>
  <c r="L49" i="30" s="1"/>
  <c r="I199" i="30"/>
  <c r="I194" i="30"/>
  <c r="J174" i="30"/>
  <c r="I108" i="30"/>
  <c r="I95" i="30"/>
  <c r="I34" i="30"/>
  <c r="I46" i="30"/>
  <c r="I139" i="30"/>
  <c r="I152" i="30"/>
  <c r="J110" i="30"/>
  <c r="J155" i="30"/>
  <c r="K354" i="27"/>
  <c r="L353" i="27"/>
  <c r="K335" i="27"/>
  <c r="L333" i="27"/>
  <c r="L343" i="27"/>
  <c r="M344" i="27"/>
  <c r="L346" i="27"/>
  <c r="J324" i="27"/>
  <c r="K321" i="27"/>
  <c r="K327" i="27" s="1"/>
  <c r="Q344" i="26"/>
  <c r="P345" i="26"/>
  <c r="J190" i="30" l="1"/>
  <c r="J29" i="30"/>
  <c r="L54" i="30"/>
  <c r="L56" i="30" s="1"/>
  <c r="L88" i="30"/>
  <c r="M49" i="30" s="1"/>
  <c r="J157" i="30"/>
  <c r="J91" i="30"/>
  <c r="J134" i="30"/>
  <c r="J112" i="30"/>
  <c r="J176" i="30"/>
  <c r="J8" i="30"/>
  <c r="L344" i="27"/>
  <c r="K346" i="27"/>
  <c r="J321" i="27"/>
  <c r="J327" i="27" s="1"/>
  <c r="I324" i="27"/>
  <c r="J335" i="27"/>
  <c r="K333" i="27"/>
  <c r="K343" i="27"/>
  <c r="J354" i="27"/>
  <c r="K353" i="27"/>
  <c r="P344" i="26"/>
  <c r="O345" i="26"/>
  <c r="J172" i="30" l="1"/>
  <c r="J159" i="30"/>
  <c r="J137" i="30"/>
  <c r="J32" i="30"/>
  <c r="M88" i="30"/>
  <c r="N49" i="30" s="1"/>
  <c r="M54" i="30"/>
  <c r="M56" i="30" s="1"/>
  <c r="J178" i="30"/>
  <c r="J188" i="30"/>
  <c r="J131" i="30"/>
  <c r="J114" i="30"/>
  <c r="J21" i="30"/>
  <c r="J10" i="30"/>
  <c r="J93" i="30"/>
  <c r="J192" i="30"/>
  <c r="I321" i="27"/>
  <c r="I327" i="27" s="1"/>
  <c r="H324" i="27"/>
  <c r="H321" i="27" s="1"/>
  <c r="H327" i="27" s="1"/>
  <c r="I354" i="27"/>
  <c r="J353" i="27"/>
  <c r="J343" i="27"/>
  <c r="I335" i="27"/>
  <c r="J333" i="27"/>
  <c r="K344" i="27"/>
  <c r="J346" i="27"/>
  <c r="N345" i="26"/>
  <c r="O344" i="26"/>
  <c r="K6" i="30" l="1"/>
  <c r="J34" i="30"/>
  <c r="J46" i="30"/>
  <c r="N88" i="30"/>
  <c r="O49" i="30" s="1"/>
  <c r="N54" i="30"/>
  <c r="N56" i="30" s="1"/>
  <c r="J199" i="30"/>
  <c r="J194" i="30"/>
  <c r="K110" i="30"/>
  <c r="J139" i="30"/>
  <c r="J152" i="30"/>
  <c r="J108" i="30"/>
  <c r="J95" i="30"/>
  <c r="K174" i="30"/>
  <c r="K155" i="30"/>
  <c r="I333" i="27"/>
  <c r="I343" i="27"/>
  <c r="H335" i="27"/>
  <c r="H354" i="27"/>
  <c r="I353" i="27"/>
  <c r="I346" i="27"/>
  <c r="J344" i="27"/>
  <c r="M345" i="26"/>
  <c r="N344" i="26"/>
  <c r="G397" i="25"/>
  <c r="G396" i="25"/>
  <c r="G395" i="25"/>
  <c r="G394" i="25"/>
  <c r="G393" i="25"/>
  <c r="G392" i="25"/>
  <c r="G391" i="25"/>
  <c r="G390" i="25"/>
  <c r="G389" i="25"/>
  <c r="G388" i="25"/>
  <c r="G387" i="25"/>
  <c r="G386" i="25"/>
  <c r="G385" i="25"/>
  <c r="G384" i="25"/>
  <c r="G383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6" i="25"/>
  <c r="G355" i="25"/>
  <c r="G353" i="25" s="1"/>
  <c r="G354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O352" i="25"/>
  <c r="M352" i="25"/>
  <c r="G347" i="25"/>
  <c r="G346" i="25"/>
  <c r="G345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R341" i="25"/>
  <c r="J341" i="25"/>
  <c r="G337" i="25"/>
  <c r="G336" i="25"/>
  <c r="G335" i="25"/>
  <c r="G334" i="25"/>
  <c r="G333" i="25" s="1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Q331" i="25"/>
  <c r="N331" i="25"/>
  <c r="M331" i="25"/>
  <c r="I331" i="25"/>
  <c r="G326" i="25"/>
  <c r="G325" i="25"/>
  <c r="G324" i="25"/>
  <c r="G323" i="25"/>
  <c r="G342" i="25" s="1"/>
  <c r="G322" i="25"/>
  <c r="G332" i="25" s="1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S317" i="25"/>
  <c r="S352" i="25" s="1"/>
  <c r="R317" i="25"/>
  <c r="R352" i="25" s="1"/>
  <c r="Q317" i="25"/>
  <c r="Q352" i="25" s="1"/>
  <c r="P317" i="25"/>
  <c r="P352" i="25" s="1"/>
  <c r="O317" i="25"/>
  <c r="N317" i="25"/>
  <c r="N352" i="25" s="1"/>
  <c r="M317" i="25"/>
  <c r="L317" i="25"/>
  <c r="L352" i="25" s="1"/>
  <c r="K317" i="25"/>
  <c r="K352" i="25" s="1"/>
  <c r="J317" i="25"/>
  <c r="J352" i="25" s="1"/>
  <c r="I317" i="25"/>
  <c r="I352" i="25" s="1"/>
  <c r="H317" i="25"/>
  <c r="H352" i="25" s="1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317" i="25" s="1"/>
  <c r="G352" i="25" s="1"/>
  <c r="S263" i="25"/>
  <c r="S341" i="25" s="1"/>
  <c r="R263" i="25"/>
  <c r="Q263" i="25"/>
  <c r="Q341" i="25" s="1"/>
  <c r="P263" i="25"/>
  <c r="P341" i="25" s="1"/>
  <c r="O263" i="25"/>
  <c r="O341" i="25" s="1"/>
  <c r="N263" i="25"/>
  <c r="N341" i="25" s="1"/>
  <c r="M263" i="25"/>
  <c r="M341" i="25" s="1"/>
  <c r="L263" i="25"/>
  <c r="L341" i="25" s="1"/>
  <c r="K263" i="25"/>
  <c r="K341" i="25" s="1"/>
  <c r="J263" i="25"/>
  <c r="I263" i="25"/>
  <c r="I341" i="25" s="1"/>
  <c r="H263" i="25"/>
  <c r="H341" i="25" s="1"/>
  <c r="G262" i="25"/>
  <c r="G261" i="25"/>
  <c r="G260" i="25"/>
  <c r="G259" i="25"/>
  <c r="G258" i="25"/>
  <c r="G257" i="25"/>
  <c r="G256" i="25"/>
  <c r="G255" i="25"/>
  <c r="G254" i="25"/>
  <c r="G253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63" i="25" s="1"/>
  <c r="G341" i="25" s="1"/>
  <c r="S209" i="25"/>
  <c r="S331" i="25" s="1"/>
  <c r="R209" i="25"/>
  <c r="R331" i="25" s="1"/>
  <c r="Q209" i="25"/>
  <c r="P209" i="25"/>
  <c r="P331" i="25" s="1"/>
  <c r="O209" i="25"/>
  <c r="O331" i="25" s="1"/>
  <c r="N209" i="25"/>
  <c r="M209" i="25"/>
  <c r="L209" i="25"/>
  <c r="L331" i="25" s="1"/>
  <c r="K209" i="25"/>
  <c r="K331" i="25" s="1"/>
  <c r="J209" i="25"/>
  <c r="J331" i="25" s="1"/>
  <c r="I209" i="25"/>
  <c r="H209" i="25"/>
  <c r="H331" i="25" s="1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4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209" i="25" s="1"/>
  <c r="G331" i="25" s="1"/>
  <c r="G156" i="25"/>
  <c r="S155" i="25"/>
  <c r="S320" i="25" s="1"/>
  <c r="S327" i="25" s="1"/>
  <c r="R155" i="25"/>
  <c r="R320" i="25" s="1"/>
  <c r="R327" i="25" s="1"/>
  <c r="Q155" i="25"/>
  <c r="Q320" i="25" s="1"/>
  <c r="Q327" i="25" s="1"/>
  <c r="P155" i="25"/>
  <c r="P320" i="25" s="1"/>
  <c r="P327" i="25" s="1"/>
  <c r="O155" i="25"/>
  <c r="O320" i="25" s="1"/>
  <c r="O327" i="25" s="1"/>
  <c r="N155" i="25"/>
  <c r="N320" i="25" s="1"/>
  <c r="N327" i="25" s="1"/>
  <c r="M155" i="25"/>
  <c r="M320" i="25" s="1"/>
  <c r="M327" i="25" s="1"/>
  <c r="L155" i="25"/>
  <c r="L320" i="25" s="1"/>
  <c r="L327" i="25" s="1"/>
  <c r="K155" i="25"/>
  <c r="K320" i="25" s="1"/>
  <c r="K327" i="25" s="1"/>
  <c r="J155" i="25"/>
  <c r="J320" i="25" s="1"/>
  <c r="J327" i="25" s="1"/>
  <c r="I155" i="25"/>
  <c r="I320" i="25" s="1"/>
  <c r="I327" i="25" s="1"/>
  <c r="H155" i="25"/>
  <c r="H320" i="25" s="1"/>
  <c r="H327" i="25" s="1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55" i="25" s="1"/>
  <c r="G320" i="25" s="1"/>
  <c r="G97" i="25"/>
  <c r="G96" i="25"/>
  <c r="G95" i="25"/>
  <c r="G94" i="25"/>
  <c r="G93" i="25"/>
  <c r="G92" i="25"/>
  <c r="G91" i="25"/>
  <c r="G90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5" i="25"/>
  <c r="G84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G47" i="25"/>
  <c r="G46" i="25"/>
  <c r="G45" i="25"/>
  <c r="G44" i="25"/>
  <c r="G43" i="25"/>
  <c r="G42" i="25"/>
  <c r="G41" i="25"/>
  <c r="G40" i="25"/>
  <c r="G53" i="25" s="1"/>
  <c r="G39" i="25"/>
  <c r="G38" i="25"/>
  <c r="G37" i="25"/>
  <c r="G36" i="25"/>
  <c r="G35" i="25"/>
  <c r="G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G29" i="25"/>
  <c r="G28" i="25"/>
  <c r="G27" i="25"/>
  <c r="G26" i="25"/>
  <c r="G22" i="25"/>
  <c r="G89" i="25" s="1"/>
  <c r="G21" i="25"/>
  <c r="G20" i="25"/>
  <c r="G19" i="25"/>
  <c r="G18" i="25"/>
  <c r="G17" i="25"/>
  <c r="G16" i="25"/>
  <c r="G15" i="25"/>
  <c r="G14" i="25"/>
  <c r="G13" i="25"/>
  <c r="G12" i="25"/>
  <c r="K176" i="30" l="1"/>
  <c r="K190" i="30"/>
  <c r="K91" i="30"/>
  <c r="O88" i="30"/>
  <c r="P49" i="30" s="1"/>
  <c r="O54" i="30"/>
  <c r="O56" i="30" s="1"/>
  <c r="K134" i="30"/>
  <c r="K29" i="30"/>
  <c r="K157" i="30"/>
  <c r="K112" i="30"/>
  <c r="K8" i="30"/>
  <c r="H346" i="27"/>
  <c r="I344" i="27"/>
  <c r="H353" i="27"/>
  <c r="G354" i="27"/>
  <c r="G353" i="27" s="1"/>
  <c r="G357" i="27" s="1"/>
  <c r="H351" i="27" s="1"/>
  <c r="H357" i="27" s="1"/>
  <c r="I351" i="27" s="1"/>
  <c r="I357" i="27" s="1"/>
  <c r="J351" i="27" s="1"/>
  <c r="J357" i="27" s="1"/>
  <c r="K351" i="27" s="1"/>
  <c r="K357" i="27" s="1"/>
  <c r="L351" i="27" s="1"/>
  <c r="L357" i="27" s="1"/>
  <c r="M351" i="27" s="1"/>
  <c r="M357" i="27" s="1"/>
  <c r="N351" i="27" s="1"/>
  <c r="N357" i="27" s="1"/>
  <c r="O351" i="27" s="1"/>
  <c r="O357" i="27" s="1"/>
  <c r="P351" i="27" s="1"/>
  <c r="P357" i="27" s="1"/>
  <c r="Q351" i="27" s="1"/>
  <c r="Q357" i="27" s="1"/>
  <c r="R351" i="27" s="1"/>
  <c r="R357" i="27" s="1"/>
  <c r="S351" i="27" s="1"/>
  <c r="S357" i="27" s="1"/>
  <c r="H333" i="27"/>
  <c r="H343" i="27"/>
  <c r="G335" i="27"/>
  <c r="L345" i="26"/>
  <c r="M344" i="26"/>
  <c r="G357" i="25"/>
  <c r="H351" i="25" s="1"/>
  <c r="H357" i="25" s="1"/>
  <c r="I351" i="25" s="1"/>
  <c r="I357" i="25" s="1"/>
  <c r="J351" i="25" s="1"/>
  <c r="J357" i="25" s="1"/>
  <c r="K351" i="25" s="1"/>
  <c r="K357" i="25" s="1"/>
  <c r="L351" i="25" s="1"/>
  <c r="L357" i="25" s="1"/>
  <c r="M351" i="25" s="1"/>
  <c r="M357" i="25" s="1"/>
  <c r="N351" i="25" s="1"/>
  <c r="N357" i="25" s="1"/>
  <c r="O351" i="25" s="1"/>
  <c r="O357" i="25" s="1"/>
  <c r="P351" i="25" s="1"/>
  <c r="P357" i="25" s="1"/>
  <c r="Q351" i="25" s="1"/>
  <c r="Q357" i="25" s="1"/>
  <c r="R351" i="25" s="1"/>
  <c r="R357" i="25" s="1"/>
  <c r="S351" i="25" s="1"/>
  <c r="S357" i="25" s="1"/>
  <c r="G338" i="25"/>
  <c r="H330" i="25" s="1"/>
  <c r="H338" i="25" s="1"/>
  <c r="I330" i="25" s="1"/>
  <c r="I338" i="25" s="1"/>
  <c r="J330" i="25" s="1"/>
  <c r="J338" i="25" s="1"/>
  <c r="K330" i="25" s="1"/>
  <c r="K338" i="25" s="1"/>
  <c r="L330" i="25" s="1"/>
  <c r="L338" i="25" s="1"/>
  <c r="M330" i="25" s="1"/>
  <c r="M338" i="25" s="1"/>
  <c r="N330" i="25" s="1"/>
  <c r="N338" i="25" s="1"/>
  <c r="O330" i="25" s="1"/>
  <c r="O338" i="25" s="1"/>
  <c r="P330" i="25" s="1"/>
  <c r="P338" i="25" s="1"/>
  <c r="Q330" i="25" s="1"/>
  <c r="Q338" i="25" s="1"/>
  <c r="R330" i="25" s="1"/>
  <c r="R338" i="25" s="1"/>
  <c r="S330" i="25" s="1"/>
  <c r="S338" i="25" s="1"/>
  <c r="G348" i="25"/>
  <c r="H340" i="25" s="1"/>
  <c r="H348" i="25" s="1"/>
  <c r="I340" i="25" s="1"/>
  <c r="I348" i="25" s="1"/>
  <c r="J340" i="25" s="1"/>
  <c r="J348" i="25" s="1"/>
  <c r="K340" i="25" s="1"/>
  <c r="K348" i="25" s="1"/>
  <c r="L340" i="25" s="1"/>
  <c r="L348" i="25" s="1"/>
  <c r="M340" i="25" s="1"/>
  <c r="M348" i="25" s="1"/>
  <c r="N340" i="25" s="1"/>
  <c r="N348" i="25" s="1"/>
  <c r="O340" i="25" s="1"/>
  <c r="O348" i="25" s="1"/>
  <c r="P340" i="25" s="1"/>
  <c r="P348" i="25" s="1"/>
  <c r="Q340" i="25" s="1"/>
  <c r="Q348" i="25" s="1"/>
  <c r="R340" i="25" s="1"/>
  <c r="R348" i="25" s="1"/>
  <c r="S340" i="25" s="1"/>
  <c r="S348" i="25" s="1"/>
  <c r="G321" i="25"/>
  <c r="G327" i="25" s="1"/>
  <c r="P88" i="30" l="1"/>
  <c r="Q49" i="30" s="1"/>
  <c r="P54" i="30"/>
  <c r="P56" i="30" s="1"/>
  <c r="K93" i="30"/>
  <c r="K131" i="30"/>
  <c r="L110" i="30" s="1"/>
  <c r="L112" i="30" s="1"/>
  <c r="K114" i="30"/>
  <c r="K32" i="30"/>
  <c r="K192" i="30"/>
  <c r="K172" i="30"/>
  <c r="L155" i="30" s="1"/>
  <c r="L157" i="30" s="1"/>
  <c r="K159" i="30"/>
  <c r="K10" i="30"/>
  <c r="K21" i="30"/>
  <c r="L6" i="30" s="1"/>
  <c r="L8" i="30" s="1"/>
  <c r="K137" i="30"/>
  <c r="K178" i="30"/>
  <c r="K188" i="30"/>
  <c r="L174" i="30" s="1"/>
  <c r="L176" i="30" s="1"/>
  <c r="G333" i="27"/>
  <c r="G338" i="27" s="1"/>
  <c r="H330" i="27" s="1"/>
  <c r="H338" i="27" s="1"/>
  <c r="I330" i="27" s="1"/>
  <c r="I338" i="27" s="1"/>
  <c r="J330" i="27" s="1"/>
  <c r="J338" i="27" s="1"/>
  <c r="K330" i="27" s="1"/>
  <c r="K338" i="27" s="1"/>
  <c r="L330" i="27" s="1"/>
  <c r="L338" i="27" s="1"/>
  <c r="M330" i="27" s="1"/>
  <c r="M338" i="27" s="1"/>
  <c r="N330" i="27" s="1"/>
  <c r="N338" i="27" s="1"/>
  <c r="O330" i="27" s="1"/>
  <c r="O338" i="27" s="1"/>
  <c r="P330" i="27" s="1"/>
  <c r="P338" i="27" s="1"/>
  <c r="Q330" i="27" s="1"/>
  <c r="Q338" i="27" s="1"/>
  <c r="R330" i="27" s="1"/>
  <c r="R338" i="27" s="1"/>
  <c r="S330" i="27" s="1"/>
  <c r="S338" i="27" s="1"/>
  <c r="G343" i="27"/>
  <c r="G346" i="27"/>
  <c r="G344" i="27" s="1"/>
  <c r="H344" i="27"/>
  <c r="K345" i="26"/>
  <c r="L344" i="26"/>
  <c r="G397" i="24"/>
  <c r="G396" i="24"/>
  <c r="G395" i="24"/>
  <c r="G394" i="24"/>
  <c r="G393" i="24"/>
  <c r="G392" i="24"/>
  <c r="G391" i="24"/>
  <c r="G390" i="24"/>
  <c r="G389" i="24"/>
  <c r="G388" i="24"/>
  <c r="G387" i="24"/>
  <c r="G386" i="24"/>
  <c r="G385" i="24"/>
  <c r="G384" i="24"/>
  <c r="G383" i="24"/>
  <c r="G381" i="24"/>
  <c r="G380" i="24"/>
  <c r="G379" i="24"/>
  <c r="G378" i="24"/>
  <c r="G377" i="24"/>
  <c r="G376" i="24"/>
  <c r="G375" i="24"/>
  <c r="G374" i="24"/>
  <c r="G373" i="24"/>
  <c r="G372" i="24"/>
  <c r="G371" i="24"/>
  <c r="G370" i="24"/>
  <c r="G369" i="24"/>
  <c r="G368" i="24"/>
  <c r="G367" i="24"/>
  <c r="G366" i="24"/>
  <c r="G365" i="24"/>
  <c r="G364" i="24"/>
  <c r="G363" i="24"/>
  <c r="G362" i="24"/>
  <c r="G361" i="24"/>
  <c r="G360" i="24"/>
  <c r="G359" i="24"/>
  <c r="G356" i="24"/>
  <c r="G355" i="24"/>
  <c r="G353" i="24" s="1"/>
  <c r="G354" i="24"/>
  <c r="S353" i="24"/>
  <c r="R353" i="24"/>
  <c r="Q353" i="24"/>
  <c r="P353" i="24"/>
  <c r="O353" i="24"/>
  <c r="N353" i="24"/>
  <c r="M353" i="24"/>
  <c r="L353" i="24"/>
  <c r="K353" i="24"/>
  <c r="J353" i="24"/>
  <c r="I353" i="24"/>
  <c r="H353" i="24"/>
  <c r="G347" i="24"/>
  <c r="G346" i="24"/>
  <c r="G345" i="24"/>
  <c r="G344" i="24" s="1"/>
  <c r="S344" i="24"/>
  <c r="R344" i="24"/>
  <c r="Q344" i="24"/>
  <c r="P344" i="24"/>
  <c r="O344" i="24"/>
  <c r="N344" i="24"/>
  <c r="M344" i="24"/>
  <c r="L344" i="24"/>
  <c r="K344" i="24"/>
  <c r="J344" i="24"/>
  <c r="I344" i="24"/>
  <c r="H344" i="24"/>
  <c r="S343" i="24"/>
  <c r="R343" i="24"/>
  <c r="Q343" i="24"/>
  <c r="P343" i="24"/>
  <c r="O343" i="24"/>
  <c r="N343" i="24"/>
  <c r="M343" i="24"/>
  <c r="L343" i="24"/>
  <c r="K343" i="24"/>
  <c r="J343" i="24"/>
  <c r="I343" i="24"/>
  <c r="H343" i="24"/>
  <c r="S342" i="24"/>
  <c r="R342" i="24"/>
  <c r="Q342" i="24"/>
  <c r="P342" i="24"/>
  <c r="O342" i="24"/>
  <c r="N342" i="24"/>
  <c r="M342" i="24"/>
  <c r="L342" i="24"/>
  <c r="K342" i="24"/>
  <c r="J342" i="24"/>
  <c r="I342" i="24"/>
  <c r="H342" i="24"/>
  <c r="S341" i="24"/>
  <c r="R341" i="24"/>
  <c r="O341" i="24"/>
  <c r="N341" i="24"/>
  <c r="K341" i="24"/>
  <c r="J341" i="24"/>
  <c r="G337" i="24"/>
  <c r="G336" i="24"/>
  <c r="G335" i="24"/>
  <c r="G343" i="24" s="1"/>
  <c r="G334" i="24"/>
  <c r="S333" i="24"/>
  <c r="R333" i="24"/>
  <c r="Q333" i="24"/>
  <c r="P333" i="24"/>
  <c r="O333" i="24"/>
  <c r="N333" i="24"/>
  <c r="M333" i="24"/>
  <c r="L333" i="24"/>
  <c r="K333" i="24"/>
  <c r="J333" i="24"/>
  <c r="I333" i="24"/>
  <c r="H333" i="24"/>
  <c r="G333" i="24"/>
  <c r="S332" i="24"/>
  <c r="R332" i="24"/>
  <c r="Q332" i="24"/>
  <c r="P332" i="24"/>
  <c r="O332" i="24"/>
  <c r="N332" i="24"/>
  <c r="M332" i="24"/>
  <c r="L332" i="24"/>
  <c r="K332" i="24"/>
  <c r="J332" i="24"/>
  <c r="I332" i="24"/>
  <c r="H332" i="24"/>
  <c r="G325" i="24"/>
  <c r="G324" i="24"/>
  <c r="G323" i="24"/>
  <c r="G342" i="24" s="1"/>
  <c r="G322" i="24"/>
  <c r="G321" i="24" s="1"/>
  <c r="S321" i="24"/>
  <c r="R321" i="24"/>
  <c r="Q321" i="24"/>
  <c r="P321" i="24"/>
  <c r="O321" i="24"/>
  <c r="N321" i="24"/>
  <c r="M321" i="24"/>
  <c r="L321" i="24"/>
  <c r="K321" i="24"/>
  <c r="J321" i="24"/>
  <c r="I321" i="24"/>
  <c r="H321" i="24"/>
  <c r="R320" i="24"/>
  <c r="R327" i="24" s="1"/>
  <c r="J320" i="24"/>
  <c r="J327" i="24" s="1"/>
  <c r="S317" i="24"/>
  <c r="S352" i="24" s="1"/>
  <c r="R317" i="24"/>
  <c r="R352" i="24" s="1"/>
  <c r="Q317" i="24"/>
  <c r="Q352" i="24" s="1"/>
  <c r="P317" i="24"/>
  <c r="P352" i="24" s="1"/>
  <c r="O317" i="24"/>
  <c r="O352" i="24" s="1"/>
  <c r="N317" i="24"/>
  <c r="N352" i="24" s="1"/>
  <c r="M317" i="24"/>
  <c r="M352" i="24" s="1"/>
  <c r="L317" i="24"/>
  <c r="L352" i="24" s="1"/>
  <c r="K317" i="24"/>
  <c r="K352" i="24" s="1"/>
  <c r="J317" i="24"/>
  <c r="J352" i="24" s="1"/>
  <c r="I317" i="24"/>
  <c r="I352" i="24" s="1"/>
  <c r="H317" i="24"/>
  <c r="H352" i="24" s="1"/>
  <c r="G316" i="24"/>
  <c r="G315" i="24"/>
  <c r="G314" i="24"/>
  <c r="G313" i="24"/>
  <c r="G312" i="24"/>
  <c r="G311" i="24"/>
  <c r="G310" i="24"/>
  <c r="G309" i="24"/>
  <c r="G308" i="24"/>
  <c r="G307" i="24"/>
  <c r="G306" i="24"/>
  <c r="G305" i="24"/>
  <c r="G304" i="24"/>
  <c r="G303" i="24"/>
  <c r="G302" i="24"/>
  <c r="G301" i="24"/>
  <c r="G300" i="24"/>
  <c r="G299" i="24"/>
  <c r="G298" i="24"/>
  <c r="G297" i="24"/>
  <c r="G296" i="24"/>
  <c r="G295" i="24"/>
  <c r="G294" i="24"/>
  <c r="G293" i="24"/>
  <c r="G292" i="24"/>
  <c r="G291" i="24"/>
  <c r="G290" i="24"/>
  <c r="G289" i="24"/>
  <c r="G288" i="24"/>
  <c r="G287" i="24"/>
  <c r="G286" i="24"/>
  <c r="G285" i="24"/>
  <c r="G284" i="24"/>
  <c r="G283" i="24"/>
  <c r="G282" i="24"/>
  <c r="G281" i="24"/>
  <c r="G280" i="24"/>
  <c r="G279" i="24"/>
  <c r="G278" i="24"/>
  <c r="G277" i="24"/>
  <c r="G276" i="24"/>
  <c r="G275" i="24"/>
  <c r="G274" i="24"/>
  <c r="G273" i="24"/>
  <c r="G272" i="24"/>
  <c r="G271" i="24"/>
  <c r="G270" i="24"/>
  <c r="G269" i="24"/>
  <c r="G317" i="24" s="1"/>
  <c r="G352" i="24" s="1"/>
  <c r="G268" i="24"/>
  <c r="G267" i="24"/>
  <c r="G266" i="24"/>
  <c r="G265" i="24"/>
  <c r="G264" i="24"/>
  <c r="S263" i="24"/>
  <c r="R263" i="24"/>
  <c r="Q263" i="24"/>
  <c r="Q341" i="24" s="1"/>
  <c r="P263" i="24"/>
  <c r="P341" i="24" s="1"/>
  <c r="O263" i="24"/>
  <c r="N263" i="24"/>
  <c r="M263" i="24"/>
  <c r="M341" i="24" s="1"/>
  <c r="L263" i="24"/>
  <c r="L341" i="24" s="1"/>
  <c r="K263" i="24"/>
  <c r="J263" i="24"/>
  <c r="I263" i="24"/>
  <c r="I341" i="24" s="1"/>
  <c r="H263" i="24"/>
  <c r="H341" i="24" s="1"/>
  <c r="G262" i="24"/>
  <c r="G261" i="24"/>
  <c r="G260" i="24"/>
  <c r="G259" i="24"/>
  <c r="G258" i="24"/>
  <c r="G257" i="24"/>
  <c r="G256" i="24"/>
  <c r="G255" i="24"/>
  <c r="G254" i="24"/>
  <c r="G253" i="24"/>
  <c r="G252" i="24"/>
  <c r="G251" i="24"/>
  <c r="G250" i="24"/>
  <c r="G249" i="24"/>
  <c r="G248" i="24"/>
  <c r="G247" i="24"/>
  <c r="G246" i="24"/>
  <c r="G245" i="24"/>
  <c r="G244" i="24"/>
  <c r="G243" i="24"/>
  <c r="G242" i="24"/>
  <c r="G241" i="24"/>
  <c r="G240" i="24"/>
  <c r="G239" i="24"/>
  <c r="G238" i="24"/>
  <c r="G237" i="24"/>
  <c r="G236" i="24"/>
  <c r="G235" i="24"/>
  <c r="G234" i="24"/>
  <c r="G233" i="24"/>
  <c r="G232" i="24"/>
  <c r="G231" i="24"/>
  <c r="G230" i="24"/>
  <c r="G229" i="24"/>
  <c r="G228" i="24"/>
  <c r="G227" i="24"/>
  <c r="G226" i="24"/>
  <c r="G225" i="24"/>
  <c r="G224" i="24"/>
  <c r="G223" i="24"/>
  <c r="G222" i="24"/>
  <c r="G221" i="24"/>
  <c r="G220" i="24"/>
  <c r="G219" i="24"/>
  <c r="G218" i="24"/>
  <c r="G217" i="24"/>
  <c r="G216" i="24"/>
  <c r="G215" i="24"/>
  <c r="G214" i="24"/>
  <c r="G213" i="24"/>
  <c r="G212" i="24"/>
  <c r="G263" i="24" s="1"/>
  <c r="G341" i="24" s="1"/>
  <c r="G348" i="24" s="1"/>
  <c r="H340" i="24" s="1"/>
  <c r="H348" i="24" s="1"/>
  <c r="I340" i="24" s="1"/>
  <c r="I348" i="24" s="1"/>
  <c r="J340" i="24" s="1"/>
  <c r="J348" i="24" s="1"/>
  <c r="K340" i="24" s="1"/>
  <c r="K348" i="24" s="1"/>
  <c r="L340" i="24" s="1"/>
  <c r="L348" i="24" s="1"/>
  <c r="M340" i="24" s="1"/>
  <c r="M348" i="24" s="1"/>
  <c r="N340" i="24" s="1"/>
  <c r="N348" i="24" s="1"/>
  <c r="O340" i="24" s="1"/>
  <c r="O348" i="24" s="1"/>
  <c r="P340" i="24" s="1"/>
  <c r="P348" i="24" s="1"/>
  <c r="Q340" i="24" s="1"/>
  <c r="Q348" i="24" s="1"/>
  <c r="R340" i="24" s="1"/>
  <c r="R348" i="24" s="1"/>
  <c r="S340" i="24" s="1"/>
  <c r="S348" i="24" s="1"/>
  <c r="G211" i="24"/>
  <c r="G210" i="24"/>
  <c r="S209" i="24"/>
  <c r="S331" i="24" s="1"/>
  <c r="R209" i="24"/>
  <c r="R331" i="24" s="1"/>
  <c r="Q209" i="24"/>
  <c r="Q331" i="24" s="1"/>
  <c r="P209" i="24"/>
  <c r="P331" i="24" s="1"/>
  <c r="O209" i="24"/>
  <c r="O331" i="24" s="1"/>
  <c r="N209" i="24"/>
  <c r="N331" i="24" s="1"/>
  <c r="M209" i="24"/>
  <c r="M331" i="24" s="1"/>
  <c r="L209" i="24"/>
  <c r="L331" i="24" s="1"/>
  <c r="K209" i="24"/>
  <c r="K331" i="24" s="1"/>
  <c r="J209" i="24"/>
  <c r="J331" i="24" s="1"/>
  <c r="I209" i="24"/>
  <c r="I331" i="24" s="1"/>
  <c r="H209" i="24"/>
  <c r="H331" i="24" s="1"/>
  <c r="G208" i="24"/>
  <c r="G207" i="24"/>
  <c r="G206" i="24"/>
  <c r="G205" i="24"/>
  <c r="G204" i="24"/>
  <c r="G203" i="24"/>
  <c r="G202" i="24"/>
  <c r="G201" i="24"/>
  <c r="G200" i="24"/>
  <c r="G199" i="24"/>
  <c r="G198" i="24"/>
  <c r="G197" i="24"/>
  <c r="G196" i="24"/>
  <c r="G195" i="24"/>
  <c r="G194" i="24"/>
  <c r="G193" i="24"/>
  <c r="G192" i="24"/>
  <c r="G191" i="24"/>
  <c r="G190" i="24"/>
  <c r="G189" i="24"/>
  <c r="G188" i="24"/>
  <c r="G187" i="24"/>
  <c r="G186" i="24"/>
  <c r="G185" i="24"/>
  <c r="G184" i="24"/>
  <c r="G183" i="24"/>
  <c r="G182" i="24"/>
  <c r="G181" i="24"/>
  <c r="G180" i="24"/>
  <c r="G179" i="24"/>
  <c r="G178" i="24"/>
  <c r="G177" i="24"/>
  <c r="G176" i="24"/>
  <c r="G175" i="24"/>
  <c r="G174" i="24"/>
  <c r="G173" i="24"/>
  <c r="G172" i="24"/>
  <c r="G171" i="24"/>
  <c r="G170" i="24"/>
  <c r="G169" i="24"/>
  <c r="G168" i="24"/>
  <c r="G167" i="24"/>
  <c r="G166" i="24"/>
  <c r="G165" i="24"/>
  <c r="G164" i="24"/>
  <c r="G163" i="24"/>
  <c r="G162" i="24"/>
  <c r="G161" i="24"/>
  <c r="G160" i="24"/>
  <c r="G159" i="24"/>
  <c r="G158" i="24"/>
  <c r="G157" i="24"/>
  <c r="G156" i="24"/>
  <c r="G209" i="24" s="1"/>
  <c r="G331" i="24" s="1"/>
  <c r="S155" i="24"/>
  <c r="S320" i="24" s="1"/>
  <c r="S327" i="24" s="1"/>
  <c r="R155" i="24"/>
  <c r="Q155" i="24"/>
  <c r="Q320" i="24" s="1"/>
  <c r="Q327" i="24" s="1"/>
  <c r="P155" i="24"/>
  <c r="P320" i="24" s="1"/>
  <c r="P327" i="24" s="1"/>
  <c r="O155" i="24"/>
  <c r="O320" i="24" s="1"/>
  <c r="O327" i="24" s="1"/>
  <c r="N155" i="24"/>
  <c r="N320" i="24" s="1"/>
  <c r="N327" i="24" s="1"/>
  <c r="M155" i="24"/>
  <c r="M320" i="24" s="1"/>
  <c r="M327" i="24" s="1"/>
  <c r="L155" i="24"/>
  <c r="L320" i="24" s="1"/>
  <c r="L327" i="24" s="1"/>
  <c r="K155" i="24"/>
  <c r="K320" i="24" s="1"/>
  <c r="K327" i="24" s="1"/>
  <c r="J155" i="24"/>
  <c r="I155" i="24"/>
  <c r="I320" i="24" s="1"/>
  <c r="I327" i="24" s="1"/>
  <c r="H155" i="24"/>
  <c r="H320" i="24" s="1"/>
  <c r="H327" i="24" s="1"/>
  <c r="G154" i="24"/>
  <c r="G153" i="24"/>
  <c r="G152" i="24"/>
  <c r="G151" i="24"/>
  <c r="G150" i="24"/>
  <c r="G149" i="24"/>
  <c r="G148" i="24"/>
  <c r="G147" i="24"/>
  <c r="G146" i="24"/>
  <c r="G145" i="24"/>
  <c r="G144" i="24"/>
  <c r="G143" i="24"/>
  <c r="G142" i="24"/>
  <c r="G141" i="24"/>
  <c r="G140" i="24"/>
  <c r="G139" i="24"/>
  <c r="G138" i="24"/>
  <c r="G137" i="24"/>
  <c r="G136" i="24"/>
  <c r="G135" i="24"/>
  <c r="G134" i="24"/>
  <c r="G133" i="24"/>
  <c r="G132" i="24"/>
  <c r="G131" i="24"/>
  <c r="G130" i="24"/>
  <c r="G129" i="24"/>
  <c r="G128" i="24"/>
  <c r="G127" i="24"/>
  <c r="G126" i="24"/>
  <c r="G125" i="24"/>
  <c r="G124" i="24"/>
  <c r="G123" i="24"/>
  <c r="G122" i="24"/>
  <c r="G121" i="24"/>
  <c r="G120" i="24"/>
  <c r="G119" i="24"/>
  <c r="G118" i="24"/>
  <c r="G117" i="24"/>
  <c r="G116" i="24"/>
  <c r="G115" i="24"/>
  <c r="G114" i="24"/>
  <c r="G113" i="24"/>
  <c r="G112" i="24"/>
  <c r="G111" i="24"/>
  <c r="G110" i="24"/>
  <c r="G109" i="24"/>
  <c r="G108" i="24"/>
  <c r="G107" i="24"/>
  <c r="G106" i="24"/>
  <c r="G105" i="24"/>
  <c r="G104" i="24"/>
  <c r="G103" i="24"/>
  <c r="G102" i="24"/>
  <c r="G155" i="24" s="1"/>
  <c r="G320" i="24" s="1"/>
  <c r="G327" i="24" s="1"/>
  <c r="G97" i="24"/>
  <c r="G96" i="24"/>
  <c r="G95" i="24"/>
  <c r="G98" i="24" s="1"/>
  <c r="G94" i="24"/>
  <c r="G93" i="24"/>
  <c r="G92" i="24"/>
  <c r="G91" i="24"/>
  <c r="G90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5" i="24"/>
  <c r="G84" i="24"/>
  <c r="G81" i="24"/>
  <c r="G80" i="24"/>
  <c r="G79" i="24"/>
  <c r="G78" i="24"/>
  <c r="G77" i="24"/>
  <c r="G76" i="24"/>
  <c r="G75" i="24"/>
  <c r="G74" i="24"/>
  <c r="G73" i="24"/>
  <c r="G72" i="24"/>
  <c r="G71" i="24"/>
  <c r="G70" i="24"/>
  <c r="G69" i="24"/>
  <c r="G68" i="24"/>
  <c r="G67" i="24"/>
  <c r="G66" i="24"/>
  <c r="G65" i="24"/>
  <c r="G64" i="24"/>
  <c r="G63" i="24"/>
  <c r="G62" i="24"/>
  <c r="G61" i="24"/>
  <c r="G60" i="24"/>
  <c r="G59" i="24"/>
  <c r="G58" i="24"/>
  <c r="G57" i="24"/>
  <c r="G56" i="24"/>
  <c r="G82" i="24" s="1"/>
  <c r="G55" i="24"/>
  <c r="G54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47" i="24"/>
  <c r="G46" i="24"/>
  <c r="G45" i="24"/>
  <c r="G44" i="24"/>
  <c r="G43" i="24"/>
  <c r="G42" i="24"/>
  <c r="G41" i="24"/>
  <c r="G40" i="24"/>
  <c r="G53" i="24" s="1"/>
  <c r="G39" i="24"/>
  <c r="G38" i="24"/>
  <c r="G37" i="24"/>
  <c r="G36" i="24"/>
  <c r="G35" i="24"/>
  <c r="G48" i="24" s="1"/>
  <c r="G34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G49" i="24" s="1"/>
  <c r="G29" i="24"/>
  <c r="G28" i="24"/>
  <c r="G27" i="24"/>
  <c r="G26" i="24"/>
  <c r="G25" i="24"/>
  <c r="G22" i="24"/>
  <c r="G89" i="24" s="1"/>
  <c r="G99" i="24" s="1"/>
  <c r="G21" i="24"/>
  <c r="G52" i="24" s="1"/>
  <c r="G83" i="24" s="1"/>
  <c r="G20" i="24"/>
  <c r="G19" i="24"/>
  <c r="G18" i="24"/>
  <c r="G17" i="24"/>
  <c r="G16" i="24"/>
  <c r="G15" i="24"/>
  <c r="G23" i="24" s="1"/>
  <c r="G14" i="24"/>
  <c r="G13" i="24"/>
  <c r="G12" i="24"/>
  <c r="G24" i="24" s="1"/>
  <c r="K34" i="30" l="1"/>
  <c r="K46" i="30"/>
  <c r="L29" i="30" s="1"/>
  <c r="L32" i="30" s="1"/>
  <c r="L10" i="30"/>
  <c r="L21" i="30"/>
  <c r="M6" i="30" s="1"/>
  <c r="M8" i="30" s="1"/>
  <c r="L188" i="30"/>
  <c r="M174" i="30" s="1"/>
  <c r="M176" i="30" s="1"/>
  <c r="L178" i="30"/>
  <c r="L114" i="30"/>
  <c r="L131" i="30"/>
  <c r="M110" i="30" s="1"/>
  <c r="M112" i="30" s="1"/>
  <c r="L172" i="30"/>
  <c r="M155" i="30" s="1"/>
  <c r="M157" i="30" s="1"/>
  <c r="L159" i="30"/>
  <c r="K108" i="30"/>
  <c r="L91" i="30" s="1"/>
  <c r="L93" i="30" s="1"/>
  <c r="K95" i="30"/>
  <c r="K152" i="30"/>
  <c r="L134" i="30" s="1"/>
  <c r="L137" i="30" s="1"/>
  <c r="K139" i="30"/>
  <c r="K194" i="30"/>
  <c r="K199" i="30"/>
  <c r="L190" i="30" s="1"/>
  <c r="L192" i="30" s="1"/>
  <c r="Q54" i="30"/>
  <c r="Q88" i="30"/>
  <c r="R88" i="30" s="1"/>
  <c r="R49" i="30"/>
  <c r="G348" i="27"/>
  <c r="H340" i="27" s="1"/>
  <c r="H348" i="27" s="1"/>
  <c r="I340" i="27" s="1"/>
  <c r="I348" i="27" s="1"/>
  <c r="J340" i="27" s="1"/>
  <c r="J348" i="27" s="1"/>
  <c r="K340" i="27" s="1"/>
  <c r="K348" i="27" s="1"/>
  <c r="L340" i="27" s="1"/>
  <c r="L348" i="27" s="1"/>
  <c r="M340" i="27" s="1"/>
  <c r="M348" i="27" s="1"/>
  <c r="N340" i="27" s="1"/>
  <c r="N348" i="27" s="1"/>
  <c r="O340" i="27" s="1"/>
  <c r="O348" i="27" s="1"/>
  <c r="P340" i="27" s="1"/>
  <c r="P348" i="27" s="1"/>
  <c r="Q340" i="27" s="1"/>
  <c r="Q348" i="27" s="1"/>
  <c r="R340" i="27" s="1"/>
  <c r="R348" i="27" s="1"/>
  <c r="S340" i="27" s="1"/>
  <c r="S348" i="27" s="1"/>
  <c r="J345" i="26"/>
  <c r="K344" i="26"/>
  <c r="G357" i="24"/>
  <c r="H351" i="24" s="1"/>
  <c r="H357" i="24" s="1"/>
  <c r="I351" i="24" s="1"/>
  <c r="I357" i="24" s="1"/>
  <c r="J351" i="24" s="1"/>
  <c r="J357" i="24" s="1"/>
  <c r="K351" i="24" s="1"/>
  <c r="K357" i="24" s="1"/>
  <c r="L351" i="24" s="1"/>
  <c r="L357" i="24" s="1"/>
  <c r="M351" i="24" s="1"/>
  <c r="M357" i="24" s="1"/>
  <c r="N351" i="24" s="1"/>
  <c r="N357" i="24" s="1"/>
  <c r="O351" i="24" s="1"/>
  <c r="O357" i="24" s="1"/>
  <c r="P351" i="24" s="1"/>
  <c r="P357" i="24" s="1"/>
  <c r="Q351" i="24" s="1"/>
  <c r="Q357" i="24" s="1"/>
  <c r="R351" i="24" s="1"/>
  <c r="R357" i="24" s="1"/>
  <c r="S351" i="24" s="1"/>
  <c r="S357" i="24" s="1"/>
  <c r="G338" i="24"/>
  <c r="H330" i="24" s="1"/>
  <c r="H338" i="24" s="1"/>
  <c r="I330" i="24" s="1"/>
  <c r="I338" i="24" s="1"/>
  <c r="J330" i="24" s="1"/>
  <c r="J338" i="24" s="1"/>
  <c r="K330" i="24" s="1"/>
  <c r="K338" i="24" s="1"/>
  <c r="L330" i="24" s="1"/>
  <c r="L338" i="24" s="1"/>
  <c r="M330" i="24" s="1"/>
  <c r="M338" i="24" s="1"/>
  <c r="N330" i="24" s="1"/>
  <c r="N338" i="24" s="1"/>
  <c r="O330" i="24" s="1"/>
  <c r="O338" i="24" s="1"/>
  <c r="P330" i="24" s="1"/>
  <c r="P338" i="24" s="1"/>
  <c r="Q330" i="24" s="1"/>
  <c r="Q338" i="24" s="1"/>
  <c r="R330" i="24" s="1"/>
  <c r="R338" i="24" s="1"/>
  <c r="S330" i="24" s="1"/>
  <c r="S338" i="24" s="1"/>
  <c r="G332" i="24"/>
  <c r="L199" i="30" l="1"/>
  <c r="M190" i="30" s="1"/>
  <c r="M192" i="30" s="1"/>
  <c r="L194" i="30"/>
  <c r="L152" i="30"/>
  <c r="M134" i="30" s="1"/>
  <c r="M137" i="30" s="1"/>
  <c r="L139" i="30"/>
  <c r="M188" i="30"/>
  <c r="N174" i="30" s="1"/>
  <c r="N176" i="30" s="1"/>
  <c r="M178" i="30"/>
  <c r="M10" i="30"/>
  <c r="M21" i="30"/>
  <c r="N6" i="30" s="1"/>
  <c r="N8" i="30" s="1"/>
  <c r="M114" i="30"/>
  <c r="M131" i="30"/>
  <c r="N110" i="30" s="1"/>
  <c r="N112" i="30" s="1"/>
  <c r="L108" i="30"/>
  <c r="M91" i="30" s="1"/>
  <c r="M93" i="30" s="1"/>
  <c r="L95" i="30"/>
  <c r="L46" i="30"/>
  <c r="M29" i="30" s="1"/>
  <c r="M32" i="30" s="1"/>
  <c r="L34" i="30"/>
  <c r="Q56" i="30"/>
  <c r="R54" i="30"/>
  <c r="M172" i="30"/>
  <c r="N155" i="30" s="1"/>
  <c r="N157" i="30" s="1"/>
  <c r="M159" i="30"/>
  <c r="J344" i="26"/>
  <c r="I345" i="26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6" i="23"/>
  <c r="G355" i="23"/>
  <c r="G353" i="23" s="1"/>
  <c r="G354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R352" i="23"/>
  <c r="O352" i="23"/>
  <c r="M352" i="23"/>
  <c r="J352" i="23"/>
  <c r="G347" i="23"/>
  <c r="G346" i="23"/>
  <c r="G345" i="23"/>
  <c r="G344" i="23" s="1"/>
  <c r="S344" i="23"/>
  <c r="R344" i="23"/>
  <c r="Q344" i="23"/>
  <c r="P344" i="23"/>
  <c r="O344" i="23"/>
  <c r="N344" i="23"/>
  <c r="M344" i="23"/>
  <c r="L344" i="23"/>
  <c r="K344" i="23"/>
  <c r="J344" i="23"/>
  <c r="I344" i="23"/>
  <c r="H344" i="23"/>
  <c r="S343" i="23"/>
  <c r="R343" i="23"/>
  <c r="Q343" i="23"/>
  <c r="P343" i="23"/>
  <c r="O343" i="23"/>
  <c r="N343" i="23"/>
  <c r="M343" i="23"/>
  <c r="L343" i="23"/>
  <c r="K343" i="23"/>
  <c r="J343" i="23"/>
  <c r="I343" i="23"/>
  <c r="H343" i="23"/>
  <c r="S342" i="23"/>
  <c r="R342" i="23"/>
  <c r="Q342" i="23"/>
  <c r="P342" i="23"/>
  <c r="O342" i="23"/>
  <c r="N342" i="23"/>
  <c r="M342" i="23"/>
  <c r="L342" i="23"/>
  <c r="K342" i="23"/>
  <c r="J342" i="23"/>
  <c r="I342" i="23"/>
  <c r="H342" i="23"/>
  <c r="S341" i="23"/>
  <c r="O341" i="23"/>
  <c r="K341" i="23"/>
  <c r="G337" i="23"/>
  <c r="G336" i="23"/>
  <c r="G335" i="23"/>
  <c r="G333" i="23" s="1"/>
  <c r="G334" i="23"/>
  <c r="S333" i="23"/>
  <c r="R333" i="23"/>
  <c r="Q333" i="23"/>
  <c r="P333" i="23"/>
  <c r="O333" i="23"/>
  <c r="N333" i="23"/>
  <c r="M333" i="23"/>
  <c r="L333" i="23"/>
  <c r="K333" i="23"/>
  <c r="J333" i="23"/>
  <c r="I333" i="23"/>
  <c r="H333" i="23"/>
  <c r="S332" i="23"/>
  <c r="R332" i="23"/>
  <c r="Q332" i="23"/>
  <c r="P332" i="23"/>
  <c r="O332" i="23"/>
  <c r="N332" i="23"/>
  <c r="M332" i="23"/>
  <c r="L332" i="23"/>
  <c r="K332" i="23"/>
  <c r="J332" i="23"/>
  <c r="I332" i="23"/>
  <c r="H332" i="23"/>
  <c r="S331" i="23"/>
  <c r="K331" i="23"/>
  <c r="G326" i="23"/>
  <c r="G325" i="23"/>
  <c r="G324" i="23"/>
  <c r="G323" i="23"/>
  <c r="G342" i="23" s="1"/>
  <c r="G322" i="23"/>
  <c r="G332" i="23" s="1"/>
  <c r="S321" i="23"/>
  <c r="R321" i="23"/>
  <c r="Q321" i="23"/>
  <c r="P321" i="23"/>
  <c r="O321" i="23"/>
  <c r="N321" i="23"/>
  <c r="M321" i="23"/>
  <c r="L321" i="23"/>
  <c r="K321" i="23"/>
  <c r="J321" i="23"/>
  <c r="I321" i="23"/>
  <c r="H321" i="23"/>
  <c r="S320" i="23"/>
  <c r="S327" i="23" s="1"/>
  <c r="O320" i="23"/>
  <c r="O327" i="23" s="1"/>
  <c r="K320" i="23"/>
  <c r="K327" i="23" s="1"/>
  <c r="S317" i="23"/>
  <c r="S352" i="23" s="1"/>
  <c r="R317" i="23"/>
  <c r="Q317" i="23"/>
  <c r="Q352" i="23" s="1"/>
  <c r="P317" i="23"/>
  <c r="P352" i="23" s="1"/>
  <c r="O317" i="23"/>
  <c r="N317" i="23"/>
  <c r="N352" i="23" s="1"/>
  <c r="M317" i="23"/>
  <c r="L317" i="23"/>
  <c r="L352" i="23" s="1"/>
  <c r="K317" i="23"/>
  <c r="K352" i="23" s="1"/>
  <c r="J317" i="23"/>
  <c r="I317" i="23"/>
  <c r="I352" i="23" s="1"/>
  <c r="H317" i="23"/>
  <c r="H352" i="23" s="1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5" i="23"/>
  <c r="G284" i="23"/>
  <c r="G283" i="23"/>
  <c r="G282" i="23"/>
  <c r="G281" i="23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G267" i="23"/>
  <c r="G266" i="23"/>
  <c r="G317" i="23" s="1"/>
  <c r="G352" i="23" s="1"/>
  <c r="G357" i="23" s="1"/>
  <c r="H351" i="23" s="1"/>
  <c r="G265" i="23"/>
  <c r="G264" i="23"/>
  <c r="S263" i="23"/>
  <c r="R263" i="23"/>
  <c r="R341" i="23" s="1"/>
  <c r="Q263" i="23"/>
  <c r="Q341" i="23" s="1"/>
  <c r="P263" i="23"/>
  <c r="P341" i="23" s="1"/>
  <c r="O263" i="23"/>
  <c r="N263" i="23"/>
  <c r="N341" i="23" s="1"/>
  <c r="M263" i="23"/>
  <c r="M341" i="23" s="1"/>
  <c r="L263" i="23"/>
  <c r="L341" i="23" s="1"/>
  <c r="K263" i="23"/>
  <c r="J263" i="23"/>
  <c r="J341" i="23" s="1"/>
  <c r="I263" i="23"/>
  <c r="I341" i="23" s="1"/>
  <c r="H263" i="23"/>
  <c r="H341" i="23" s="1"/>
  <c r="G262" i="23"/>
  <c r="G261" i="23"/>
  <c r="G260" i="23"/>
  <c r="G259" i="23"/>
  <c r="G258" i="23"/>
  <c r="G257" i="23"/>
  <c r="G256" i="23"/>
  <c r="G255" i="23"/>
  <c r="G254" i="23"/>
  <c r="G253" i="23"/>
  <c r="G252" i="23"/>
  <c r="G251" i="23"/>
  <c r="G250" i="23"/>
  <c r="G249" i="23"/>
  <c r="G248" i="23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9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4" i="23"/>
  <c r="G213" i="23"/>
  <c r="G212" i="23"/>
  <c r="G211" i="23"/>
  <c r="G210" i="23"/>
  <c r="G263" i="23" s="1"/>
  <c r="G341" i="23" s="1"/>
  <c r="S209" i="23"/>
  <c r="R209" i="23"/>
  <c r="R331" i="23" s="1"/>
  <c r="Q209" i="23"/>
  <c r="Q331" i="23" s="1"/>
  <c r="P209" i="23"/>
  <c r="P331" i="23" s="1"/>
  <c r="O209" i="23"/>
  <c r="O331" i="23" s="1"/>
  <c r="N209" i="23"/>
  <c r="N331" i="23" s="1"/>
  <c r="M209" i="23"/>
  <c r="M331" i="23" s="1"/>
  <c r="L209" i="23"/>
  <c r="L331" i="23" s="1"/>
  <c r="K209" i="23"/>
  <c r="J209" i="23"/>
  <c r="J331" i="23" s="1"/>
  <c r="I209" i="23"/>
  <c r="I331" i="23" s="1"/>
  <c r="H209" i="23"/>
  <c r="H331" i="23" s="1"/>
  <c r="G208" i="23"/>
  <c r="G207" i="23"/>
  <c r="G206" i="23"/>
  <c r="G205" i="23"/>
  <c r="G204" i="23"/>
  <c r="G203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209" i="23" s="1"/>
  <c r="G331" i="23" s="1"/>
  <c r="G338" i="23" s="1"/>
  <c r="H330" i="23" s="1"/>
  <c r="H338" i="23" s="1"/>
  <c r="I330" i="23" s="1"/>
  <c r="S155" i="23"/>
  <c r="R155" i="23"/>
  <c r="R320" i="23" s="1"/>
  <c r="R327" i="23" s="1"/>
  <c r="Q155" i="23"/>
  <c r="Q320" i="23" s="1"/>
  <c r="Q327" i="23" s="1"/>
  <c r="P155" i="23"/>
  <c r="P320" i="23" s="1"/>
  <c r="P327" i="23" s="1"/>
  <c r="O155" i="23"/>
  <c r="N155" i="23"/>
  <c r="N320" i="23" s="1"/>
  <c r="N327" i="23" s="1"/>
  <c r="M155" i="23"/>
  <c r="M320" i="23" s="1"/>
  <c r="M327" i="23" s="1"/>
  <c r="L155" i="23"/>
  <c r="L320" i="23" s="1"/>
  <c r="L327" i="23" s="1"/>
  <c r="K155" i="23"/>
  <c r="J155" i="23"/>
  <c r="J320" i="23" s="1"/>
  <c r="J327" i="23" s="1"/>
  <c r="I155" i="23"/>
  <c r="I320" i="23" s="1"/>
  <c r="I327" i="23" s="1"/>
  <c r="H155" i="23"/>
  <c r="H320" i="23" s="1"/>
  <c r="H327" i="23" s="1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55" i="23" s="1"/>
  <c r="G320" i="23" s="1"/>
  <c r="G97" i="23"/>
  <c r="G96" i="23"/>
  <c r="G95" i="23"/>
  <c r="G94" i="23"/>
  <c r="G93" i="23"/>
  <c r="G92" i="23"/>
  <c r="G91" i="23"/>
  <c r="G90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5" i="23"/>
  <c r="G84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G47" i="23"/>
  <c r="G46" i="23"/>
  <c r="G45" i="23"/>
  <c r="G44" i="23"/>
  <c r="G43" i="23"/>
  <c r="G42" i="23"/>
  <c r="G41" i="23"/>
  <c r="G40" i="23"/>
  <c r="G53" i="23" s="1"/>
  <c r="G39" i="23"/>
  <c r="G38" i="23"/>
  <c r="G37" i="23"/>
  <c r="G36" i="23"/>
  <c r="G35" i="23"/>
  <c r="G34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29" i="23"/>
  <c r="G28" i="23"/>
  <c r="G27" i="23"/>
  <c r="G26" i="23"/>
  <c r="G25" i="23"/>
  <c r="G22" i="23"/>
  <c r="G89" i="23" s="1"/>
  <c r="G21" i="23"/>
  <c r="G20" i="23"/>
  <c r="G33" i="23" s="1"/>
  <c r="G19" i="23"/>
  <c r="G18" i="23"/>
  <c r="G17" i="23"/>
  <c r="G16" i="23"/>
  <c r="G15" i="23"/>
  <c r="G14" i="23"/>
  <c r="G13" i="23"/>
  <c r="G12" i="23"/>
  <c r="N10" i="30" l="1"/>
  <c r="N21" i="30"/>
  <c r="O6" i="30" s="1"/>
  <c r="O8" i="30" s="1"/>
  <c r="M46" i="30"/>
  <c r="N29" i="30" s="1"/>
  <c r="N32" i="30" s="1"/>
  <c r="M34" i="30"/>
  <c r="N188" i="30"/>
  <c r="O174" i="30" s="1"/>
  <c r="O176" i="30" s="1"/>
  <c r="N178" i="30"/>
  <c r="M108" i="30"/>
  <c r="N91" i="30" s="1"/>
  <c r="N93" i="30" s="1"/>
  <c r="M95" i="30"/>
  <c r="M139" i="30"/>
  <c r="M152" i="30"/>
  <c r="N134" i="30" s="1"/>
  <c r="N137" i="30" s="1"/>
  <c r="N114" i="30"/>
  <c r="N131" i="30"/>
  <c r="O110" i="30" s="1"/>
  <c r="O112" i="30" s="1"/>
  <c r="N172" i="30"/>
  <c r="O155" i="30" s="1"/>
  <c r="O157" i="30" s="1"/>
  <c r="N159" i="30"/>
  <c r="M199" i="30"/>
  <c r="N190" i="30" s="1"/>
  <c r="N192" i="30" s="1"/>
  <c r="M194" i="30"/>
  <c r="I344" i="26"/>
  <c r="H345" i="26"/>
  <c r="I338" i="23"/>
  <c r="J330" i="23" s="1"/>
  <c r="J338" i="23" s="1"/>
  <c r="K330" i="23" s="1"/>
  <c r="K338" i="23" s="1"/>
  <c r="L330" i="23" s="1"/>
  <c r="L338" i="23" s="1"/>
  <c r="M330" i="23" s="1"/>
  <c r="M338" i="23" s="1"/>
  <c r="N330" i="23" s="1"/>
  <c r="N338" i="23" s="1"/>
  <c r="O330" i="23" s="1"/>
  <c r="O338" i="23" s="1"/>
  <c r="P330" i="23" s="1"/>
  <c r="P338" i="23" s="1"/>
  <c r="Q330" i="23" s="1"/>
  <c r="Q338" i="23" s="1"/>
  <c r="R330" i="23" s="1"/>
  <c r="R338" i="23" s="1"/>
  <c r="S330" i="23" s="1"/>
  <c r="S338" i="23" s="1"/>
  <c r="G348" i="23"/>
  <c r="H340" i="23" s="1"/>
  <c r="H348" i="23" s="1"/>
  <c r="I340" i="23" s="1"/>
  <c r="I348" i="23" s="1"/>
  <c r="J340" i="23" s="1"/>
  <c r="J348" i="23" s="1"/>
  <c r="K340" i="23" s="1"/>
  <c r="K348" i="23" s="1"/>
  <c r="L340" i="23" s="1"/>
  <c r="L348" i="23" s="1"/>
  <c r="M340" i="23" s="1"/>
  <c r="M348" i="23" s="1"/>
  <c r="N340" i="23" s="1"/>
  <c r="N348" i="23" s="1"/>
  <c r="O340" i="23" s="1"/>
  <c r="O348" i="23" s="1"/>
  <c r="P340" i="23" s="1"/>
  <c r="P348" i="23" s="1"/>
  <c r="Q340" i="23" s="1"/>
  <c r="Q348" i="23" s="1"/>
  <c r="R340" i="23" s="1"/>
  <c r="R348" i="23" s="1"/>
  <c r="S340" i="23" s="1"/>
  <c r="S348" i="23" s="1"/>
  <c r="H357" i="23"/>
  <c r="I351" i="23" s="1"/>
  <c r="I357" i="23" s="1"/>
  <c r="J351" i="23" s="1"/>
  <c r="J357" i="23" s="1"/>
  <c r="K351" i="23" s="1"/>
  <c r="K357" i="23" s="1"/>
  <c r="L351" i="23" s="1"/>
  <c r="L357" i="23" s="1"/>
  <c r="M351" i="23" s="1"/>
  <c r="M357" i="23" s="1"/>
  <c r="N351" i="23" s="1"/>
  <c r="N357" i="23" s="1"/>
  <c r="O351" i="23" s="1"/>
  <c r="O357" i="23" s="1"/>
  <c r="P351" i="23" s="1"/>
  <c r="P357" i="23" s="1"/>
  <c r="Q351" i="23" s="1"/>
  <c r="Q357" i="23" s="1"/>
  <c r="R351" i="23" s="1"/>
  <c r="R357" i="23" s="1"/>
  <c r="S351" i="23" s="1"/>
  <c r="S357" i="23" s="1"/>
  <c r="G321" i="23"/>
  <c r="G327" i="23" s="1"/>
  <c r="G343" i="23"/>
  <c r="N108" i="30" l="1"/>
  <c r="O91" i="30" s="1"/>
  <c r="O93" i="30" s="1"/>
  <c r="N95" i="30"/>
  <c r="O172" i="30"/>
  <c r="P155" i="30" s="1"/>
  <c r="P157" i="30" s="1"/>
  <c r="O159" i="30"/>
  <c r="O178" i="30"/>
  <c r="O188" i="30"/>
  <c r="P174" i="30" s="1"/>
  <c r="P176" i="30" s="1"/>
  <c r="N34" i="30"/>
  <c r="N46" i="30"/>
  <c r="O29" i="30" s="1"/>
  <c r="O32" i="30" s="1"/>
  <c r="O114" i="30"/>
  <c r="O131" i="30"/>
  <c r="P110" i="30" s="1"/>
  <c r="P112" i="30" s="1"/>
  <c r="N139" i="30"/>
  <c r="N152" i="30"/>
  <c r="O134" i="30" s="1"/>
  <c r="O137" i="30" s="1"/>
  <c r="O10" i="30"/>
  <c r="O21" i="30"/>
  <c r="P6" i="30" s="1"/>
  <c r="P8" i="30" s="1"/>
  <c r="N199" i="30"/>
  <c r="O190" i="30" s="1"/>
  <c r="O192" i="30" s="1"/>
  <c r="N194" i="30"/>
  <c r="H344" i="26"/>
  <c r="H348" i="26" s="1"/>
  <c r="I340" i="26" s="1"/>
  <c r="I348" i="26" s="1"/>
  <c r="J340" i="26" s="1"/>
  <c r="J348" i="26" s="1"/>
  <c r="K340" i="26" s="1"/>
  <c r="K348" i="26" s="1"/>
  <c r="L340" i="26" s="1"/>
  <c r="L348" i="26" s="1"/>
  <c r="M340" i="26" s="1"/>
  <c r="M348" i="26" s="1"/>
  <c r="N340" i="26" s="1"/>
  <c r="N348" i="26" s="1"/>
  <c r="O340" i="26" s="1"/>
  <c r="O348" i="26" s="1"/>
  <c r="P340" i="26" s="1"/>
  <c r="P348" i="26" s="1"/>
  <c r="Q340" i="26" s="1"/>
  <c r="Q348" i="26" s="1"/>
  <c r="R340" i="26" s="1"/>
  <c r="R348" i="26" s="1"/>
  <c r="S340" i="26" s="1"/>
  <c r="S348" i="26" s="1"/>
  <c r="G345" i="26"/>
  <c r="G397" i="22"/>
  <c r="G396" i="22"/>
  <c r="G395" i="22"/>
  <c r="G394" i="22"/>
  <c r="G393" i="22"/>
  <c r="G392" i="22"/>
  <c r="G391" i="22"/>
  <c r="G390" i="22"/>
  <c r="G389" i="22"/>
  <c r="G388" i="22"/>
  <c r="G387" i="22"/>
  <c r="G386" i="22"/>
  <c r="G385" i="22"/>
  <c r="G384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7" i="22"/>
  <c r="G366" i="22"/>
  <c r="G365" i="22"/>
  <c r="G364" i="22"/>
  <c r="G363" i="22"/>
  <c r="G362" i="22"/>
  <c r="G361" i="22"/>
  <c r="G360" i="22"/>
  <c r="G359" i="22"/>
  <c r="G356" i="22"/>
  <c r="G355" i="22"/>
  <c r="G354" i="22"/>
  <c r="G353" i="22" s="1"/>
  <c r="S353" i="22"/>
  <c r="R353" i="22"/>
  <c r="Q353" i="22"/>
  <c r="P353" i="22"/>
  <c r="O353" i="22"/>
  <c r="N353" i="22"/>
  <c r="M353" i="22"/>
  <c r="L353" i="22"/>
  <c r="K353" i="22"/>
  <c r="J353" i="22"/>
  <c r="I353" i="22"/>
  <c r="H353" i="22"/>
  <c r="Q352" i="22"/>
  <c r="O352" i="22"/>
  <c r="M352" i="22"/>
  <c r="I352" i="22"/>
  <c r="G347" i="22"/>
  <c r="G344" i="22" s="1"/>
  <c r="G346" i="22"/>
  <c r="G345" i="22"/>
  <c r="S344" i="22"/>
  <c r="R344" i="22"/>
  <c r="Q344" i="22"/>
  <c r="P344" i="22"/>
  <c r="O344" i="22"/>
  <c r="N344" i="22"/>
  <c r="M344" i="22"/>
  <c r="L344" i="22"/>
  <c r="K344" i="22"/>
  <c r="J344" i="22"/>
  <c r="I344" i="22"/>
  <c r="H344" i="22"/>
  <c r="S343" i="22"/>
  <c r="R343" i="22"/>
  <c r="Q343" i="22"/>
  <c r="P343" i="22"/>
  <c r="O343" i="22"/>
  <c r="N343" i="22"/>
  <c r="M343" i="22"/>
  <c r="L343" i="22"/>
  <c r="K343" i="22"/>
  <c r="J343" i="22"/>
  <c r="I343" i="22"/>
  <c r="H343" i="22"/>
  <c r="G343" i="22"/>
  <c r="S342" i="22"/>
  <c r="R342" i="22"/>
  <c r="Q342" i="22"/>
  <c r="P342" i="22"/>
  <c r="O342" i="22"/>
  <c r="N342" i="22"/>
  <c r="M342" i="22"/>
  <c r="L342" i="22"/>
  <c r="K342" i="22"/>
  <c r="J342" i="22"/>
  <c r="I342" i="22"/>
  <c r="H342" i="22"/>
  <c r="O341" i="22"/>
  <c r="N341" i="22"/>
  <c r="G337" i="22"/>
  <c r="G336" i="22"/>
  <c r="G335" i="22"/>
  <c r="G334" i="22"/>
  <c r="S333" i="22"/>
  <c r="R333" i="22"/>
  <c r="Q333" i="22"/>
  <c r="P333" i="22"/>
  <c r="O333" i="22"/>
  <c r="N333" i="22"/>
  <c r="M333" i="22"/>
  <c r="L333" i="22"/>
  <c r="K333" i="22"/>
  <c r="J333" i="22"/>
  <c r="I333" i="22"/>
  <c r="H333" i="22"/>
  <c r="G333" i="22"/>
  <c r="S332" i="22"/>
  <c r="R332" i="22"/>
  <c r="Q332" i="22"/>
  <c r="P332" i="22"/>
  <c r="O332" i="22"/>
  <c r="N332" i="22"/>
  <c r="M332" i="22"/>
  <c r="L332" i="22"/>
  <c r="K332" i="22"/>
  <c r="J332" i="22"/>
  <c r="I332" i="22"/>
  <c r="H332" i="22"/>
  <c r="S331" i="22"/>
  <c r="Q331" i="22"/>
  <c r="M331" i="22"/>
  <c r="K331" i="22"/>
  <c r="I331" i="22"/>
  <c r="G326" i="22"/>
  <c r="G325" i="22"/>
  <c r="G324" i="22"/>
  <c r="G323" i="22"/>
  <c r="G342" i="22" s="1"/>
  <c r="G322" i="22"/>
  <c r="G332" i="22" s="1"/>
  <c r="S321" i="22"/>
  <c r="R321" i="22"/>
  <c r="Q321" i="22"/>
  <c r="P321" i="22"/>
  <c r="O321" i="22"/>
  <c r="N321" i="22"/>
  <c r="M321" i="22"/>
  <c r="L321" i="22"/>
  <c r="K321" i="22"/>
  <c r="J321" i="22"/>
  <c r="I321" i="22"/>
  <c r="H321" i="22"/>
  <c r="S320" i="22"/>
  <c r="S327" i="22" s="1"/>
  <c r="K320" i="22"/>
  <c r="K327" i="22" s="1"/>
  <c r="S317" i="22"/>
  <c r="S352" i="22" s="1"/>
  <c r="R317" i="22"/>
  <c r="R352" i="22" s="1"/>
  <c r="Q317" i="22"/>
  <c r="P317" i="22"/>
  <c r="P352" i="22" s="1"/>
  <c r="O317" i="22"/>
  <c r="N317" i="22"/>
  <c r="N352" i="22" s="1"/>
  <c r="M317" i="22"/>
  <c r="L317" i="22"/>
  <c r="L352" i="22" s="1"/>
  <c r="K317" i="22"/>
  <c r="K352" i="22" s="1"/>
  <c r="J317" i="22"/>
  <c r="J352" i="22" s="1"/>
  <c r="I317" i="22"/>
  <c r="H317" i="22"/>
  <c r="H352" i="22" s="1"/>
  <c r="G316" i="22"/>
  <c r="G315" i="22"/>
  <c r="G314" i="22"/>
  <c r="G313" i="22"/>
  <c r="G312" i="22"/>
  <c r="G311" i="22"/>
  <c r="G310" i="22"/>
  <c r="G309" i="22"/>
  <c r="G308" i="22"/>
  <c r="G307" i="22"/>
  <c r="G306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1" i="22"/>
  <c r="G290" i="22"/>
  <c r="G289" i="22"/>
  <c r="G288" i="22"/>
  <c r="G287" i="22"/>
  <c r="G286" i="22"/>
  <c r="G285" i="22"/>
  <c r="G284" i="22"/>
  <c r="G283" i="22"/>
  <c r="G282" i="22"/>
  <c r="G281" i="22"/>
  <c r="G280" i="22"/>
  <c r="G279" i="22"/>
  <c r="G278" i="22"/>
  <c r="G277" i="22"/>
  <c r="G276" i="22"/>
  <c r="G275" i="22"/>
  <c r="G274" i="22"/>
  <c r="G273" i="22"/>
  <c r="G272" i="22"/>
  <c r="G271" i="22"/>
  <c r="G270" i="22"/>
  <c r="G269" i="22"/>
  <c r="G268" i="22"/>
  <c r="G267" i="22"/>
  <c r="G266" i="22"/>
  <c r="G265" i="22"/>
  <c r="G264" i="22"/>
  <c r="G317" i="22" s="1"/>
  <c r="G352" i="22" s="1"/>
  <c r="G357" i="22" s="1"/>
  <c r="H351" i="22" s="1"/>
  <c r="H357" i="22" s="1"/>
  <c r="I351" i="22" s="1"/>
  <c r="I357" i="22" s="1"/>
  <c r="J351" i="22" s="1"/>
  <c r="S263" i="22"/>
  <c r="S341" i="22" s="1"/>
  <c r="R263" i="22"/>
  <c r="R341" i="22" s="1"/>
  <c r="Q263" i="22"/>
  <c r="Q341" i="22" s="1"/>
  <c r="P263" i="22"/>
  <c r="P341" i="22" s="1"/>
  <c r="O263" i="22"/>
  <c r="N263" i="22"/>
  <c r="M263" i="22"/>
  <c r="M341" i="22" s="1"/>
  <c r="L263" i="22"/>
  <c r="L341" i="22" s="1"/>
  <c r="K263" i="22"/>
  <c r="K341" i="22" s="1"/>
  <c r="J263" i="22"/>
  <c r="J341" i="22" s="1"/>
  <c r="I263" i="22"/>
  <c r="I341" i="22" s="1"/>
  <c r="H263" i="22"/>
  <c r="H341" i="22" s="1"/>
  <c r="G262" i="22"/>
  <c r="G261" i="22"/>
  <c r="G260" i="22"/>
  <c r="G259" i="22"/>
  <c r="G258" i="22"/>
  <c r="G257" i="22"/>
  <c r="G256" i="22"/>
  <c r="G255" i="22"/>
  <c r="G254" i="22"/>
  <c r="G253" i="22"/>
  <c r="G252" i="22"/>
  <c r="G251" i="22"/>
  <c r="G250" i="22"/>
  <c r="G249" i="22"/>
  <c r="G248" i="22"/>
  <c r="G247" i="22"/>
  <c r="G246" i="22"/>
  <c r="G245" i="22"/>
  <c r="G244" i="22"/>
  <c r="G243" i="22"/>
  <c r="G242" i="22"/>
  <c r="G241" i="22"/>
  <c r="G240" i="22"/>
  <c r="G239" i="22"/>
  <c r="G238" i="22"/>
  <c r="G237" i="22"/>
  <c r="G236" i="22"/>
  <c r="G235" i="22"/>
  <c r="G234" i="22"/>
  <c r="G233" i="22"/>
  <c r="G232" i="22"/>
  <c r="G231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6" i="22"/>
  <c r="G215" i="22"/>
  <c r="G214" i="22"/>
  <c r="G213" i="22"/>
  <c r="G212" i="22"/>
  <c r="G211" i="22"/>
  <c r="G210" i="22"/>
  <c r="G263" i="22" s="1"/>
  <c r="G341" i="22" s="1"/>
  <c r="G348" i="22" s="1"/>
  <c r="H340" i="22" s="1"/>
  <c r="H348" i="22" s="1"/>
  <c r="I340" i="22" s="1"/>
  <c r="I348" i="22" s="1"/>
  <c r="J340" i="22" s="1"/>
  <c r="J348" i="22" s="1"/>
  <c r="K340" i="22" s="1"/>
  <c r="K348" i="22" s="1"/>
  <c r="L340" i="22" s="1"/>
  <c r="L348" i="22" s="1"/>
  <c r="M340" i="22" s="1"/>
  <c r="M348" i="22" s="1"/>
  <c r="N340" i="22" s="1"/>
  <c r="N348" i="22" s="1"/>
  <c r="O340" i="22" s="1"/>
  <c r="O348" i="22" s="1"/>
  <c r="P340" i="22" s="1"/>
  <c r="P348" i="22" s="1"/>
  <c r="Q340" i="22" s="1"/>
  <c r="Q348" i="22" s="1"/>
  <c r="R340" i="22" s="1"/>
  <c r="R348" i="22" s="1"/>
  <c r="S340" i="22" s="1"/>
  <c r="S348" i="22" s="1"/>
  <c r="S209" i="22"/>
  <c r="R209" i="22"/>
  <c r="R331" i="22" s="1"/>
  <c r="Q209" i="22"/>
  <c r="P209" i="22"/>
  <c r="P331" i="22" s="1"/>
  <c r="O209" i="22"/>
  <c r="O331" i="22" s="1"/>
  <c r="N209" i="22"/>
  <c r="N331" i="22" s="1"/>
  <c r="M209" i="22"/>
  <c r="L209" i="22"/>
  <c r="L331" i="22" s="1"/>
  <c r="K209" i="22"/>
  <c r="J209" i="22"/>
  <c r="J331" i="22" s="1"/>
  <c r="I209" i="22"/>
  <c r="H209" i="22"/>
  <c r="H331" i="22" s="1"/>
  <c r="G208" i="22"/>
  <c r="G207" i="22"/>
  <c r="G206" i="22"/>
  <c r="G205" i="22"/>
  <c r="G204" i="22"/>
  <c r="G203" i="22"/>
  <c r="G202" i="22"/>
  <c r="G201" i="22"/>
  <c r="G200" i="22"/>
  <c r="G199" i="22"/>
  <c r="G198" i="22"/>
  <c r="G197" i="22"/>
  <c r="G196" i="22"/>
  <c r="G195" i="22"/>
  <c r="G194" i="22"/>
  <c r="G193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8" i="22"/>
  <c r="G177" i="22"/>
  <c r="G176" i="22"/>
  <c r="G175" i="22"/>
  <c r="G174" i="22"/>
  <c r="G173" i="22"/>
  <c r="G172" i="22"/>
  <c r="G171" i="22"/>
  <c r="G170" i="22"/>
  <c r="G169" i="22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209" i="22" s="1"/>
  <c r="G331" i="22" s="1"/>
  <c r="S155" i="22"/>
  <c r="R155" i="22"/>
  <c r="R320" i="22" s="1"/>
  <c r="R327" i="22" s="1"/>
  <c r="Q155" i="22"/>
  <c r="Q320" i="22" s="1"/>
  <c r="Q327" i="22" s="1"/>
  <c r="P155" i="22"/>
  <c r="P320" i="22" s="1"/>
  <c r="P327" i="22" s="1"/>
  <c r="O155" i="22"/>
  <c r="O320" i="22" s="1"/>
  <c r="O327" i="22" s="1"/>
  <c r="N155" i="22"/>
  <c r="N320" i="22" s="1"/>
  <c r="N327" i="22" s="1"/>
  <c r="M155" i="22"/>
  <c r="M320" i="22" s="1"/>
  <c r="M327" i="22" s="1"/>
  <c r="L155" i="22"/>
  <c r="L320" i="22" s="1"/>
  <c r="L327" i="22" s="1"/>
  <c r="K155" i="22"/>
  <c r="J155" i="22"/>
  <c r="J320" i="22" s="1"/>
  <c r="J327" i="22" s="1"/>
  <c r="I155" i="22"/>
  <c r="I320" i="22" s="1"/>
  <c r="I327" i="22" s="1"/>
  <c r="H155" i="22"/>
  <c r="H320" i="22" s="1"/>
  <c r="H327" i="22" s="1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55" i="22" s="1"/>
  <c r="G320" i="22" s="1"/>
  <c r="G97" i="22"/>
  <c r="G96" i="22"/>
  <c r="G95" i="22"/>
  <c r="G94" i="22"/>
  <c r="G93" i="22"/>
  <c r="G92" i="22"/>
  <c r="G91" i="22"/>
  <c r="G90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5" i="22"/>
  <c r="G84" i="22"/>
  <c r="G81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G48" i="22"/>
  <c r="G47" i="22"/>
  <c r="G46" i="22"/>
  <c r="G45" i="22"/>
  <c r="G44" i="22"/>
  <c r="G43" i="22"/>
  <c r="G42" i="22"/>
  <c r="G41" i="22"/>
  <c r="G89" i="22" s="1"/>
  <c r="G40" i="22"/>
  <c r="G53" i="22" s="1"/>
  <c r="G39" i="22"/>
  <c r="G38" i="22"/>
  <c r="G37" i="22"/>
  <c r="G36" i="22"/>
  <c r="G35" i="22"/>
  <c r="G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29" i="22"/>
  <c r="G28" i="22"/>
  <c r="G27" i="22"/>
  <c r="G26" i="22"/>
  <c r="G25" i="22"/>
  <c r="G22" i="22"/>
  <c r="G21" i="22"/>
  <c r="G20" i="22"/>
  <c r="G33" i="22" s="1"/>
  <c r="G19" i="22"/>
  <c r="G18" i="22"/>
  <c r="G17" i="22"/>
  <c r="G16" i="22"/>
  <c r="G15" i="22"/>
  <c r="G14" i="22"/>
  <c r="G13" i="22"/>
  <c r="G12" i="22"/>
  <c r="O34" i="30" l="1"/>
  <c r="O46" i="30"/>
  <c r="P29" i="30" s="1"/>
  <c r="P32" i="30" s="1"/>
  <c r="O199" i="30"/>
  <c r="P190" i="30" s="1"/>
  <c r="P192" i="30" s="1"/>
  <c r="O194" i="30"/>
  <c r="P21" i="30"/>
  <c r="Q6" i="30" s="1"/>
  <c r="P10" i="30"/>
  <c r="P178" i="30"/>
  <c r="P188" i="30"/>
  <c r="Q174" i="30" s="1"/>
  <c r="O139" i="30"/>
  <c r="O152" i="30"/>
  <c r="P134" i="30" s="1"/>
  <c r="P137" i="30" s="1"/>
  <c r="P159" i="30"/>
  <c r="P172" i="30"/>
  <c r="Q155" i="30" s="1"/>
  <c r="P114" i="30"/>
  <c r="P131" i="30"/>
  <c r="Q110" i="30" s="1"/>
  <c r="O108" i="30"/>
  <c r="P91" i="30" s="1"/>
  <c r="P93" i="30" s="1"/>
  <c r="O95" i="30"/>
  <c r="J357" i="22"/>
  <c r="K351" i="22" s="1"/>
  <c r="K357" i="22" s="1"/>
  <c r="L351" i="22" s="1"/>
  <c r="L357" i="22" s="1"/>
  <c r="M351" i="22" s="1"/>
  <c r="M357" i="22" s="1"/>
  <c r="N351" i="22" s="1"/>
  <c r="N357" i="22" s="1"/>
  <c r="O351" i="22" s="1"/>
  <c r="O357" i="22" s="1"/>
  <c r="P351" i="22" s="1"/>
  <c r="P357" i="22" s="1"/>
  <c r="Q351" i="22" s="1"/>
  <c r="Q357" i="22" s="1"/>
  <c r="R351" i="22" s="1"/>
  <c r="R357" i="22" s="1"/>
  <c r="S351" i="22" s="1"/>
  <c r="S357" i="22" s="1"/>
  <c r="G338" i="22"/>
  <c r="H330" i="22" s="1"/>
  <c r="H338" i="22" s="1"/>
  <c r="I330" i="22" s="1"/>
  <c r="I338" i="22" s="1"/>
  <c r="J330" i="22" s="1"/>
  <c r="J338" i="22" s="1"/>
  <c r="K330" i="22" s="1"/>
  <c r="K338" i="22" s="1"/>
  <c r="L330" i="22" s="1"/>
  <c r="L338" i="22" s="1"/>
  <c r="M330" i="22" s="1"/>
  <c r="M338" i="22" s="1"/>
  <c r="N330" i="22" s="1"/>
  <c r="N338" i="22" s="1"/>
  <c r="O330" i="22" s="1"/>
  <c r="O338" i="22" s="1"/>
  <c r="P330" i="22" s="1"/>
  <c r="P338" i="22" s="1"/>
  <c r="Q330" i="22" s="1"/>
  <c r="Q338" i="22" s="1"/>
  <c r="R330" i="22" s="1"/>
  <c r="R338" i="22" s="1"/>
  <c r="S330" i="22" s="1"/>
  <c r="S338" i="22" s="1"/>
  <c r="G321" i="22"/>
  <c r="G327" i="22" s="1"/>
  <c r="Q8" i="30" l="1"/>
  <c r="R6" i="30"/>
  <c r="Q176" i="30"/>
  <c r="R174" i="30"/>
  <c r="P199" i="30"/>
  <c r="Q190" i="30" s="1"/>
  <c r="P194" i="30"/>
  <c r="Q112" i="30"/>
  <c r="R110" i="30"/>
  <c r="Q157" i="30"/>
  <c r="R155" i="30"/>
  <c r="P139" i="30"/>
  <c r="P152" i="30"/>
  <c r="Q134" i="30" s="1"/>
  <c r="P34" i="30"/>
  <c r="P46" i="30"/>
  <c r="Q29" i="30" s="1"/>
  <c r="P108" i="30"/>
  <c r="Q91" i="30" s="1"/>
  <c r="P95" i="30"/>
  <c r="G397" i="21"/>
  <c r="G396" i="21"/>
  <c r="G393" i="21"/>
  <c r="G392" i="21"/>
  <c r="G391" i="21"/>
  <c r="G390" i="21"/>
  <c r="G389" i="21"/>
  <c r="G388" i="21"/>
  <c r="G387" i="21"/>
  <c r="G386" i="21"/>
  <c r="G385" i="21"/>
  <c r="G384" i="21"/>
  <c r="G383" i="21"/>
  <c r="S381" i="21"/>
  <c r="R381" i="21"/>
  <c r="Q381" i="21" s="1"/>
  <c r="P381" i="21" s="1"/>
  <c r="O381" i="21" s="1"/>
  <c r="N381" i="21" s="1"/>
  <c r="M381" i="21" s="1"/>
  <c r="L381" i="21" s="1"/>
  <c r="K381" i="21" s="1"/>
  <c r="J381" i="21" s="1"/>
  <c r="I381" i="21" s="1"/>
  <c r="H381" i="21" s="1"/>
  <c r="G381" i="21" s="1"/>
  <c r="S380" i="21"/>
  <c r="R380" i="21"/>
  <c r="Q380" i="21" s="1"/>
  <c r="P380" i="21" s="1"/>
  <c r="O380" i="21" s="1"/>
  <c r="N380" i="21" s="1"/>
  <c r="M380" i="21" s="1"/>
  <c r="L380" i="21" s="1"/>
  <c r="K380" i="21" s="1"/>
  <c r="J380" i="21" s="1"/>
  <c r="I380" i="21" s="1"/>
  <c r="H380" i="21" s="1"/>
  <c r="G380" i="21" s="1"/>
  <c r="S379" i="21"/>
  <c r="R379" i="21"/>
  <c r="Q379" i="21" s="1"/>
  <c r="P379" i="21" s="1"/>
  <c r="O379" i="21" s="1"/>
  <c r="N379" i="21" s="1"/>
  <c r="M379" i="21" s="1"/>
  <c r="L379" i="21" s="1"/>
  <c r="K379" i="21" s="1"/>
  <c r="J379" i="21" s="1"/>
  <c r="I379" i="21" s="1"/>
  <c r="H379" i="21" s="1"/>
  <c r="G379" i="21" s="1"/>
  <c r="S378" i="21"/>
  <c r="R378" i="21" s="1"/>
  <c r="Q378" i="21" s="1"/>
  <c r="P378" i="21" s="1"/>
  <c r="O378" i="21" s="1"/>
  <c r="N378" i="21" s="1"/>
  <c r="M378" i="21" s="1"/>
  <c r="L378" i="21" s="1"/>
  <c r="K378" i="21" s="1"/>
  <c r="J378" i="21" s="1"/>
  <c r="I378" i="21" s="1"/>
  <c r="H378" i="21" s="1"/>
  <c r="G378" i="21" s="1"/>
  <c r="S377" i="21"/>
  <c r="R377" i="21" s="1"/>
  <c r="Q377" i="21" s="1"/>
  <c r="P377" i="21" s="1"/>
  <c r="O377" i="21" s="1"/>
  <c r="N377" i="21" s="1"/>
  <c r="M377" i="21" s="1"/>
  <c r="L377" i="21" s="1"/>
  <c r="K377" i="21" s="1"/>
  <c r="J377" i="21" s="1"/>
  <c r="I377" i="21" s="1"/>
  <c r="H377" i="21" s="1"/>
  <c r="G377" i="21" s="1"/>
  <c r="S376" i="21"/>
  <c r="R376" i="21"/>
  <c r="Q376" i="21"/>
  <c r="P376" i="21" s="1"/>
  <c r="O376" i="21" s="1"/>
  <c r="N376" i="21" s="1"/>
  <c r="M376" i="21" s="1"/>
  <c r="L376" i="21" s="1"/>
  <c r="K376" i="21" s="1"/>
  <c r="J376" i="21" s="1"/>
  <c r="I376" i="21" s="1"/>
  <c r="H376" i="21" s="1"/>
  <c r="G376" i="21" s="1"/>
  <c r="S375" i="21"/>
  <c r="R375" i="21" s="1"/>
  <c r="Q375" i="21" s="1"/>
  <c r="P375" i="21" s="1"/>
  <c r="O375" i="21" s="1"/>
  <c r="N375" i="21" s="1"/>
  <c r="M375" i="21" s="1"/>
  <c r="L375" i="21" s="1"/>
  <c r="K375" i="21" s="1"/>
  <c r="J375" i="21" s="1"/>
  <c r="I375" i="21" s="1"/>
  <c r="H375" i="21" s="1"/>
  <c r="G375" i="21" s="1"/>
  <c r="S374" i="21"/>
  <c r="R374" i="21" s="1"/>
  <c r="Q374" i="21" s="1"/>
  <c r="P374" i="21" s="1"/>
  <c r="O374" i="21" s="1"/>
  <c r="N374" i="21" s="1"/>
  <c r="M374" i="21" s="1"/>
  <c r="L374" i="21" s="1"/>
  <c r="K374" i="21" s="1"/>
  <c r="J374" i="21" s="1"/>
  <c r="I374" i="21" s="1"/>
  <c r="H374" i="21" s="1"/>
  <c r="G374" i="21" s="1"/>
  <c r="S373" i="21"/>
  <c r="R373" i="21"/>
  <c r="Q373" i="21"/>
  <c r="P373" i="21"/>
  <c r="O373" i="21" s="1"/>
  <c r="N373" i="21" s="1"/>
  <c r="M373" i="21" s="1"/>
  <c r="L373" i="21" s="1"/>
  <c r="K373" i="21" s="1"/>
  <c r="J373" i="21" s="1"/>
  <c r="I373" i="21" s="1"/>
  <c r="H373" i="21" s="1"/>
  <c r="G373" i="21" s="1"/>
  <c r="S372" i="21"/>
  <c r="R372" i="21"/>
  <c r="Q372" i="21" s="1"/>
  <c r="P372" i="21" s="1"/>
  <c r="O372" i="21" s="1"/>
  <c r="N372" i="21" s="1"/>
  <c r="M372" i="21" s="1"/>
  <c r="L372" i="21" s="1"/>
  <c r="K372" i="21" s="1"/>
  <c r="J372" i="21" s="1"/>
  <c r="I372" i="21" s="1"/>
  <c r="H372" i="21" s="1"/>
  <c r="G372" i="21" s="1"/>
  <c r="S371" i="21"/>
  <c r="R371" i="21"/>
  <c r="Q371" i="21" s="1"/>
  <c r="P371" i="21" s="1"/>
  <c r="O371" i="21" s="1"/>
  <c r="N371" i="21" s="1"/>
  <c r="M371" i="21" s="1"/>
  <c r="L371" i="21" s="1"/>
  <c r="K371" i="21" s="1"/>
  <c r="J371" i="21" s="1"/>
  <c r="I371" i="21" s="1"/>
  <c r="H371" i="21" s="1"/>
  <c r="G371" i="21" s="1"/>
  <c r="G370" i="21"/>
  <c r="G369" i="21"/>
  <c r="G368" i="21"/>
  <c r="G367" i="21"/>
  <c r="G366" i="21"/>
  <c r="G365" i="21"/>
  <c r="G364" i="21"/>
  <c r="G363" i="21"/>
  <c r="G362" i="21"/>
  <c r="G361" i="21"/>
  <c r="G360" i="21"/>
  <c r="G359" i="21"/>
  <c r="G356" i="21"/>
  <c r="G355" i="21"/>
  <c r="G354" i="21"/>
  <c r="G353" i="21" s="1"/>
  <c r="S353" i="21"/>
  <c r="R353" i="21"/>
  <c r="Q353" i="21"/>
  <c r="P353" i="21"/>
  <c r="O353" i="21"/>
  <c r="N353" i="21"/>
  <c r="M353" i="21"/>
  <c r="L353" i="21"/>
  <c r="K353" i="21"/>
  <c r="J353" i="21"/>
  <c r="I353" i="21"/>
  <c r="H353" i="21"/>
  <c r="P352" i="21"/>
  <c r="L352" i="21"/>
  <c r="H352" i="21"/>
  <c r="G347" i="21"/>
  <c r="G346" i="21"/>
  <c r="G344" i="21" s="1"/>
  <c r="G345" i="21"/>
  <c r="S344" i="21"/>
  <c r="R344" i="21"/>
  <c r="Q344" i="21"/>
  <c r="P344" i="21"/>
  <c r="O344" i="21"/>
  <c r="N344" i="21"/>
  <c r="M344" i="21"/>
  <c r="L344" i="21"/>
  <c r="K344" i="21"/>
  <c r="J344" i="21"/>
  <c r="I344" i="21"/>
  <c r="H344" i="21"/>
  <c r="S343" i="21"/>
  <c r="R343" i="21"/>
  <c r="Q343" i="21"/>
  <c r="P343" i="21"/>
  <c r="O343" i="21"/>
  <c r="N343" i="21"/>
  <c r="M343" i="21"/>
  <c r="L343" i="21"/>
  <c r="K343" i="21"/>
  <c r="J343" i="21"/>
  <c r="I343" i="21"/>
  <c r="H343" i="21"/>
  <c r="G343" i="21"/>
  <c r="S342" i="21"/>
  <c r="R342" i="21"/>
  <c r="Q342" i="21"/>
  <c r="P342" i="21"/>
  <c r="O342" i="21"/>
  <c r="N342" i="21"/>
  <c r="M342" i="21"/>
  <c r="L342" i="21"/>
  <c r="K342" i="21"/>
  <c r="J342" i="21"/>
  <c r="I342" i="21"/>
  <c r="H342" i="21"/>
  <c r="G342" i="21"/>
  <c r="P341" i="21"/>
  <c r="H341" i="21"/>
  <c r="G337" i="21"/>
  <c r="G336" i="21"/>
  <c r="G335" i="21"/>
  <c r="G334" i="21"/>
  <c r="S333" i="21"/>
  <c r="R333" i="21"/>
  <c r="Q333" i="21"/>
  <c r="P333" i="21"/>
  <c r="O333" i="21"/>
  <c r="N333" i="21"/>
  <c r="M333" i="21"/>
  <c r="L333" i="21"/>
  <c r="K333" i="21"/>
  <c r="J333" i="21"/>
  <c r="I333" i="21"/>
  <c r="H333" i="21"/>
  <c r="G333" i="21"/>
  <c r="S332" i="21"/>
  <c r="R332" i="21"/>
  <c r="Q332" i="21"/>
  <c r="P332" i="21"/>
  <c r="O332" i="21"/>
  <c r="N332" i="21"/>
  <c r="M332" i="21"/>
  <c r="L332" i="21"/>
  <c r="K332" i="21"/>
  <c r="J332" i="21"/>
  <c r="I332" i="21"/>
  <c r="H332" i="21"/>
  <c r="G332" i="21"/>
  <c r="L331" i="21"/>
  <c r="G326" i="21"/>
  <c r="G325" i="21"/>
  <c r="G324" i="21"/>
  <c r="G323" i="21"/>
  <c r="G322" i="21"/>
  <c r="S321" i="21"/>
  <c r="R321" i="21"/>
  <c r="Q321" i="21"/>
  <c r="P321" i="21"/>
  <c r="O321" i="21"/>
  <c r="N321" i="21"/>
  <c r="M321" i="21"/>
  <c r="L321" i="21"/>
  <c r="K321" i="21"/>
  <c r="J321" i="21"/>
  <c r="I321" i="21"/>
  <c r="H321" i="21"/>
  <c r="G321" i="21"/>
  <c r="L320" i="21"/>
  <c r="L327" i="21" s="1"/>
  <c r="S317" i="21"/>
  <c r="S352" i="21" s="1"/>
  <c r="R317" i="21"/>
  <c r="R352" i="21" s="1"/>
  <c r="Q317" i="21"/>
  <c r="Q352" i="21" s="1"/>
  <c r="P317" i="21"/>
  <c r="O317" i="21"/>
  <c r="O352" i="21" s="1"/>
  <c r="N317" i="21"/>
  <c r="N352" i="21" s="1"/>
  <c r="M317" i="21"/>
  <c r="M352" i="21" s="1"/>
  <c r="L317" i="21"/>
  <c r="K317" i="21"/>
  <c r="K352" i="21" s="1"/>
  <c r="J317" i="21"/>
  <c r="J352" i="21" s="1"/>
  <c r="I317" i="21"/>
  <c r="I352" i="21" s="1"/>
  <c r="H317" i="21"/>
  <c r="G316" i="21"/>
  <c r="G315" i="21"/>
  <c r="G314" i="21"/>
  <c r="G313" i="21"/>
  <c r="G312" i="21"/>
  <c r="G311" i="21"/>
  <c r="G310" i="21"/>
  <c r="G309" i="21"/>
  <c r="G308" i="21"/>
  <c r="G307" i="21"/>
  <c r="G306" i="21"/>
  <c r="G305" i="21"/>
  <c r="G304" i="21"/>
  <c r="G303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5" i="21"/>
  <c r="G284" i="21"/>
  <c r="G283" i="21"/>
  <c r="G282" i="21"/>
  <c r="G281" i="21"/>
  <c r="G280" i="21"/>
  <c r="G279" i="21"/>
  <c r="G278" i="21"/>
  <c r="G277" i="21"/>
  <c r="G276" i="21"/>
  <c r="G275" i="21"/>
  <c r="G274" i="21"/>
  <c r="G273" i="21"/>
  <c r="G272" i="21"/>
  <c r="G271" i="21"/>
  <c r="G270" i="21"/>
  <c r="G269" i="21"/>
  <c r="G268" i="21"/>
  <c r="G267" i="21"/>
  <c r="G266" i="21"/>
  <c r="G265" i="21"/>
  <c r="G264" i="21"/>
  <c r="G317" i="21" s="1"/>
  <c r="G352" i="21" s="1"/>
  <c r="S263" i="21"/>
  <c r="S341" i="21" s="1"/>
  <c r="R263" i="21"/>
  <c r="R341" i="21" s="1"/>
  <c r="Q263" i="21"/>
  <c r="Q341" i="21" s="1"/>
  <c r="P263" i="21"/>
  <c r="O263" i="21"/>
  <c r="O341" i="21" s="1"/>
  <c r="N263" i="21"/>
  <c r="N341" i="21" s="1"/>
  <c r="M263" i="21"/>
  <c r="M341" i="21" s="1"/>
  <c r="L263" i="21"/>
  <c r="L341" i="21" s="1"/>
  <c r="K263" i="21"/>
  <c r="K341" i="21" s="1"/>
  <c r="J263" i="21"/>
  <c r="J341" i="21" s="1"/>
  <c r="I263" i="21"/>
  <c r="I341" i="21" s="1"/>
  <c r="H263" i="21"/>
  <c r="G262" i="21"/>
  <c r="G261" i="21"/>
  <c r="G260" i="21"/>
  <c r="G259" i="21"/>
  <c r="G258" i="21"/>
  <c r="G257" i="21"/>
  <c r="G256" i="21"/>
  <c r="G255" i="21"/>
  <c r="G254" i="21"/>
  <c r="G253" i="21"/>
  <c r="G252" i="21"/>
  <c r="G251" i="21"/>
  <c r="G250" i="21"/>
  <c r="G249" i="21"/>
  <c r="G248" i="21"/>
  <c r="G247" i="21"/>
  <c r="G246" i="21"/>
  <c r="G245" i="21"/>
  <c r="G244" i="21"/>
  <c r="G243" i="21"/>
  <c r="G242" i="21"/>
  <c r="G241" i="21"/>
  <c r="G240" i="21"/>
  <c r="G239" i="21"/>
  <c r="G238" i="21"/>
  <c r="G237" i="21"/>
  <c r="G236" i="21"/>
  <c r="G235" i="21"/>
  <c r="G234" i="21"/>
  <c r="G233" i="21"/>
  <c r="G232" i="21"/>
  <c r="G231" i="21"/>
  <c r="G230" i="21"/>
  <c r="G229" i="21"/>
  <c r="G228" i="21"/>
  <c r="G227" i="21"/>
  <c r="G226" i="21"/>
  <c r="G225" i="21"/>
  <c r="G224" i="21"/>
  <c r="G223" i="21"/>
  <c r="G222" i="21"/>
  <c r="G221" i="21"/>
  <c r="G220" i="21"/>
  <c r="G219" i="21"/>
  <c r="G218" i="21"/>
  <c r="G217" i="21"/>
  <c r="G216" i="21"/>
  <c r="G215" i="21"/>
  <c r="G214" i="21"/>
  <c r="G213" i="21"/>
  <c r="G212" i="21"/>
  <c r="G211" i="21"/>
  <c r="G263" i="21" s="1"/>
  <c r="G341" i="21" s="1"/>
  <c r="G210" i="21"/>
  <c r="S209" i="21"/>
  <c r="S331" i="21" s="1"/>
  <c r="R209" i="21"/>
  <c r="R331" i="21" s="1"/>
  <c r="Q209" i="21"/>
  <c r="Q331" i="21" s="1"/>
  <c r="P209" i="21"/>
  <c r="P331" i="21" s="1"/>
  <c r="O209" i="21"/>
  <c r="O331" i="21" s="1"/>
  <c r="N209" i="21"/>
  <c r="N331" i="21" s="1"/>
  <c r="M209" i="21"/>
  <c r="M331" i="21" s="1"/>
  <c r="L209" i="21"/>
  <c r="K209" i="21"/>
  <c r="K331" i="21" s="1"/>
  <c r="J209" i="21"/>
  <c r="J331" i="21" s="1"/>
  <c r="I209" i="21"/>
  <c r="I331" i="21" s="1"/>
  <c r="H209" i="21"/>
  <c r="H331" i="21" s="1"/>
  <c r="G208" i="21"/>
  <c r="G207" i="21"/>
  <c r="G206" i="21"/>
  <c r="G205" i="21"/>
  <c r="G204" i="21"/>
  <c r="G203" i="21"/>
  <c r="G202" i="21"/>
  <c r="G201" i="2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209" i="21" s="1"/>
  <c r="G331" i="21" s="1"/>
  <c r="G338" i="21" s="1"/>
  <c r="H330" i="21" s="1"/>
  <c r="H338" i="21" s="1"/>
  <c r="I330" i="21" s="1"/>
  <c r="S155" i="21"/>
  <c r="S320" i="21" s="1"/>
  <c r="S327" i="21" s="1"/>
  <c r="R155" i="21"/>
  <c r="R320" i="21" s="1"/>
  <c r="R327" i="21" s="1"/>
  <c r="Q155" i="21"/>
  <c r="Q320" i="21" s="1"/>
  <c r="Q327" i="21" s="1"/>
  <c r="P155" i="21"/>
  <c r="P320" i="21" s="1"/>
  <c r="P327" i="21" s="1"/>
  <c r="O155" i="21"/>
  <c r="O320" i="21" s="1"/>
  <c r="O327" i="21" s="1"/>
  <c r="N155" i="21"/>
  <c r="N320" i="21" s="1"/>
  <c r="N327" i="21" s="1"/>
  <c r="M155" i="21"/>
  <c r="M320" i="21" s="1"/>
  <c r="M327" i="21" s="1"/>
  <c r="L155" i="21"/>
  <c r="K155" i="21"/>
  <c r="K320" i="21" s="1"/>
  <c r="K327" i="21" s="1"/>
  <c r="J155" i="21"/>
  <c r="J320" i="21" s="1"/>
  <c r="J327" i="21" s="1"/>
  <c r="I155" i="21"/>
  <c r="I320" i="21" s="1"/>
  <c r="I327" i="21" s="1"/>
  <c r="H155" i="21"/>
  <c r="H320" i="21" s="1"/>
  <c r="H327" i="21" s="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55" i="21" s="1"/>
  <c r="G320" i="21" s="1"/>
  <c r="G327" i="21" s="1"/>
  <c r="G106" i="21"/>
  <c r="G105" i="21"/>
  <c r="G104" i="21"/>
  <c r="G103" i="21"/>
  <c r="G102" i="21"/>
  <c r="G97" i="21"/>
  <c r="G96" i="21"/>
  <c r="G95" i="21"/>
  <c r="G94" i="21"/>
  <c r="G93" i="21"/>
  <c r="G92" i="21"/>
  <c r="G91" i="21"/>
  <c r="G90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5" i="21"/>
  <c r="G84" i="2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47" i="21"/>
  <c r="G46" i="21"/>
  <c r="G45" i="21"/>
  <c r="G44" i="21"/>
  <c r="G43" i="21"/>
  <c r="G42" i="21"/>
  <c r="G41" i="21"/>
  <c r="G40" i="21"/>
  <c r="G53" i="21" s="1"/>
  <c r="G39" i="21"/>
  <c r="G38" i="21"/>
  <c r="G37" i="21"/>
  <c r="G36" i="21"/>
  <c r="G35" i="21"/>
  <c r="G34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29" i="21"/>
  <c r="G28" i="21"/>
  <c r="G27" i="21"/>
  <c r="G26" i="21"/>
  <c r="G25" i="21"/>
  <c r="G22" i="21"/>
  <c r="G89" i="21" s="1"/>
  <c r="G21" i="21"/>
  <c r="G52" i="21" s="1"/>
  <c r="G20" i="21"/>
  <c r="G33" i="21" s="1"/>
  <c r="G19" i="21"/>
  <c r="G18" i="21"/>
  <c r="G17" i="21"/>
  <c r="G16" i="21"/>
  <c r="G15" i="21"/>
  <c r="G14" i="21"/>
  <c r="G13" i="21"/>
  <c r="G12" i="21"/>
  <c r="Q93" i="30" l="1"/>
  <c r="R91" i="30"/>
  <c r="Q131" i="30"/>
  <c r="R131" i="30" s="1"/>
  <c r="Q114" i="30"/>
  <c r="R112" i="30"/>
  <c r="Q32" i="30"/>
  <c r="R29" i="30"/>
  <c r="Q192" i="30"/>
  <c r="R190" i="30"/>
  <c r="Q137" i="30"/>
  <c r="R134" i="30"/>
  <c r="Q178" i="30"/>
  <c r="Q188" i="30"/>
  <c r="R188" i="30" s="1"/>
  <c r="R176" i="30"/>
  <c r="Q172" i="30"/>
  <c r="R172" i="30" s="1"/>
  <c r="Q159" i="30"/>
  <c r="R157" i="30"/>
  <c r="Q21" i="30"/>
  <c r="R21" i="30" s="1"/>
  <c r="Q10" i="30"/>
  <c r="R8" i="30"/>
  <c r="I338" i="21"/>
  <c r="J330" i="21" s="1"/>
  <c r="J338" i="21" s="1"/>
  <c r="K330" i="21" s="1"/>
  <c r="K338" i="21" s="1"/>
  <c r="L330" i="21" s="1"/>
  <c r="L338" i="21" s="1"/>
  <c r="M330" i="21" s="1"/>
  <c r="M338" i="21" s="1"/>
  <c r="N330" i="21" s="1"/>
  <c r="N338" i="21" s="1"/>
  <c r="O330" i="21" s="1"/>
  <c r="O338" i="21" s="1"/>
  <c r="P330" i="21" s="1"/>
  <c r="P338" i="21" s="1"/>
  <c r="Q330" i="21" s="1"/>
  <c r="Q338" i="21" s="1"/>
  <c r="R330" i="21" s="1"/>
  <c r="R338" i="21" s="1"/>
  <c r="S330" i="21" s="1"/>
  <c r="S338" i="21" s="1"/>
  <c r="G348" i="21"/>
  <c r="H340" i="21" s="1"/>
  <c r="H348" i="21" s="1"/>
  <c r="I340" i="21" s="1"/>
  <c r="I348" i="21" s="1"/>
  <c r="J340" i="21" s="1"/>
  <c r="J348" i="21" s="1"/>
  <c r="K340" i="21" s="1"/>
  <c r="K348" i="21" s="1"/>
  <c r="L340" i="21" s="1"/>
  <c r="L348" i="21" s="1"/>
  <c r="M340" i="21" s="1"/>
  <c r="M348" i="21" s="1"/>
  <c r="N340" i="21" s="1"/>
  <c r="N348" i="21" s="1"/>
  <c r="O340" i="21" s="1"/>
  <c r="O348" i="21" s="1"/>
  <c r="P340" i="21" s="1"/>
  <c r="P348" i="21" s="1"/>
  <c r="Q340" i="21" s="1"/>
  <c r="Q348" i="21" s="1"/>
  <c r="R340" i="21" s="1"/>
  <c r="R348" i="21" s="1"/>
  <c r="S340" i="21" s="1"/>
  <c r="S348" i="21" s="1"/>
  <c r="G357" i="21"/>
  <c r="H351" i="21" s="1"/>
  <c r="H357" i="21" s="1"/>
  <c r="I351" i="21" s="1"/>
  <c r="I357" i="21" s="1"/>
  <c r="J351" i="21" s="1"/>
  <c r="J357" i="21" s="1"/>
  <c r="K351" i="21" s="1"/>
  <c r="K357" i="21" s="1"/>
  <c r="L351" i="21" s="1"/>
  <c r="L357" i="21" s="1"/>
  <c r="M351" i="21" s="1"/>
  <c r="M357" i="21" s="1"/>
  <c r="N351" i="21" s="1"/>
  <c r="N357" i="21" s="1"/>
  <c r="O351" i="21" s="1"/>
  <c r="O357" i="21" s="1"/>
  <c r="P351" i="21" s="1"/>
  <c r="P357" i="21" s="1"/>
  <c r="Q351" i="21" s="1"/>
  <c r="Q357" i="21" s="1"/>
  <c r="R351" i="21" s="1"/>
  <c r="R357" i="21" s="1"/>
  <c r="S351" i="21" s="1"/>
  <c r="S357" i="21" s="1"/>
  <c r="Q34" i="30" l="1"/>
  <c r="Q46" i="30"/>
  <c r="R46" i="30" s="1"/>
  <c r="R32" i="30"/>
  <c r="Q199" i="30"/>
  <c r="R199" i="30" s="1"/>
  <c r="Q194" i="30"/>
  <c r="R192" i="30"/>
  <c r="Q139" i="30"/>
  <c r="Q152" i="30"/>
  <c r="R152" i="30" s="1"/>
  <c r="R137" i="30"/>
  <c r="Q108" i="30"/>
  <c r="R108" i="30" s="1"/>
  <c r="Q95" i="30"/>
  <c r="R93" i="30"/>
  <c r="G397" i="20"/>
  <c r="G396" i="20"/>
  <c r="G395" i="20"/>
  <c r="G394" i="20"/>
  <c r="G393" i="20"/>
  <c r="G392" i="20"/>
  <c r="G391" i="20"/>
  <c r="G390" i="20"/>
  <c r="G389" i="20"/>
  <c r="G388" i="20"/>
  <c r="G387" i="20"/>
  <c r="G386" i="20"/>
  <c r="G385" i="20"/>
  <c r="G384" i="20"/>
  <c r="G383" i="20"/>
  <c r="G381" i="20"/>
  <c r="G380" i="20"/>
  <c r="G379" i="20"/>
  <c r="G378" i="20"/>
  <c r="G377" i="20"/>
  <c r="G376" i="20"/>
  <c r="G375" i="20"/>
  <c r="G374" i="20"/>
  <c r="G373" i="20"/>
  <c r="G372" i="20"/>
  <c r="G371" i="20"/>
  <c r="G370" i="20"/>
  <c r="G369" i="20"/>
  <c r="G368" i="20"/>
  <c r="G367" i="20"/>
  <c r="G366" i="20"/>
  <c r="G365" i="20"/>
  <c r="G364" i="20"/>
  <c r="G363" i="20"/>
  <c r="G362" i="20"/>
  <c r="G361" i="20"/>
  <c r="G360" i="20"/>
  <c r="G359" i="20"/>
  <c r="G356" i="20"/>
  <c r="G355" i="20"/>
  <c r="G354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O352" i="20"/>
  <c r="S344" i="20"/>
  <c r="R344" i="20"/>
  <c r="Q344" i="20"/>
  <c r="P344" i="20"/>
  <c r="O344" i="20"/>
  <c r="N344" i="20"/>
  <c r="M344" i="20"/>
  <c r="L344" i="20"/>
  <c r="K344" i="20"/>
  <c r="J344" i="20"/>
  <c r="I344" i="20"/>
  <c r="H344" i="20"/>
  <c r="G344" i="20"/>
  <c r="S343" i="20"/>
  <c r="R343" i="20"/>
  <c r="Q343" i="20"/>
  <c r="P343" i="20"/>
  <c r="O343" i="20"/>
  <c r="N343" i="20"/>
  <c r="M343" i="20"/>
  <c r="L343" i="20"/>
  <c r="K343" i="20"/>
  <c r="J343" i="20"/>
  <c r="I343" i="20"/>
  <c r="H343" i="20"/>
  <c r="S342" i="20"/>
  <c r="R342" i="20"/>
  <c r="Q342" i="20"/>
  <c r="P342" i="20"/>
  <c r="O342" i="20"/>
  <c r="N342" i="20"/>
  <c r="M342" i="20"/>
  <c r="L342" i="20"/>
  <c r="K342" i="20"/>
  <c r="J342" i="20"/>
  <c r="I342" i="20"/>
  <c r="H342" i="20"/>
  <c r="G342" i="20"/>
  <c r="L341" i="20"/>
  <c r="G337" i="20"/>
  <c r="G336" i="20"/>
  <c r="G335" i="20"/>
  <c r="G343" i="20" s="1"/>
  <c r="S332" i="20"/>
  <c r="R332" i="20"/>
  <c r="Q332" i="20"/>
  <c r="P332" i="20"/>
  <c r="O332" i="20"/>
  <c r="N332" i="20"/>
  <c r="M332" i="20"/>
  <c r="L332" i="20"/>
  <c r="K332" i="20"/>
  <c r="J332" i="20"/>
  <c r="I332" i="20"/>
  <c r="H332" i="20"/>
  <c r="G325" i="20"/>
  <c r="G324" i="20"/>
  <c r="G323" i="20"/>
  <c r="G322" i="20"/>
  <c r="G321" i="20" s="1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Q320" i="20"/>
  <c r="Q327" i="20" s="1"/>
  <c r="I320" i="20"/>
  <c r="I327" i="20" s="1"/>
  <c r="S317" i="20"/>
  <c r="S352" i="20" s="1"/>
  <c r="R317" i="20"/>
  <c r="R352" i="20" s="1"/>
  <c r="Q317" i="20"/>
  <c r="Q352" i="20" s="1"/>
  <c r="P317" i="20"/>
  <c r="P352" i="20" s="1"/>
  <c r="O317" i="20"/>
  <c r="N317" i="20"/>
  <c r="N352" i="20" s="1"/>
  <c r="M317" i="20"/>
  <c r="M352" i="20" s="1"/>
  <c r="L317" i="20"/>
  <c r="L352" i="20" s="1"/>
  <c r="K317" i="20"/>
  <c r="K352" i="20" s="1"/>
  <c r="J317" i="20"/>
  <c r="J352" i="20" s="1"/>
  <c r="I317" i="20"/>
  <c r="I352" i="20" s="1"/>
  <c r="H317" i="20"/>
  <c r="H352" i="20" s="1"/>
  <c r="G316" i="20"/>
  <c r="G315" i="20"/>
  <c r="G314" i="20"/>
  <c r="G313" i="20"/>
  <c r="G312" i="20"/>
  <c r="G311" i="20"/>
  <c r="G310" i="20"/>
  <c r="G309" i="20"/>
  <c r="G308" i="20"/>
  <c r="G307" i="20"/>
  <c r="G306" i="20"/>
  <c r="G305" i="20"/>
  <c r="G304" i="20"/>
  <c r="G303" i="20"/>
  <c r="G302" i="20"/>
  <c r="G301" i="20"/>
  <c r="G300" i="20"/>
  <c r="G299" i="20"/>
  <c r="G298" i="20"/>
  <c r="G297" i="20"/>
  <c r="G296" i="20"/>
  <c r="G295" i="20"/>
  <c r="G294" i="20"/>
  <c r="G293" i="20"/>
  <c r="G292" i="20"/>
  <c r="G291" i="20"/>
  <c r="G290" i="20"/>
  <c r="G289" i="20"/>
  <c r="G288" i="20"/>
  <c r="G287" i="20"/>
  <c r="G286" i="20"/>
  <c r="G285" i="20"/>
  <c r="G284" i="20"/>
  <c r="G283" i="20"/>
  <c r="G282" i="20"/>
  <c r="G281" i="20"/>
  <c r="G280" i="20"/>
  <c r="G279" i="20"/>
  <c r="G278" i="20"/>
  <c r="G277" i="20"/>
  <c r="G276" i="20"/>
  <c r="G275" i="20"/>
  <c r="G274" i="20"/>
  <c r="G273" i="20"/>
  <c r="G272" i="20"/>
  <c r="G271" i="20"/>
  <c r="G270" i="20"/>
  <c r="G269" i="20"/>
  <c r="G268" i="20"/>
  <c r="G267" i="20"/>
  <c r="G266" i="20"/>
  <c r="G265" i="20"/>
  <c r="G264" i="20"/>
  <c r="G317" i="20" s="1"/>
  <c r="G352" i="20" s="1"/>
  <c r="G357" i="20" s="1"/>
  <c r="H351" i="20" s="1"/>
  <c r="H357" i="20" s="1"/>
  <c r="I351" i="20" s="1"/>
  <c r="I357" i="20" s="1"/>
  <c r="J351" i="20" s="1"/>
  <c r="J357" i="20" s="1"/>
  <c r="K351" i="20" s="1"/>
  <c r="K357" i="20" s="1"/>
  <c r="L351" i="20" s="1"/>
  <c r="L357" i="20" s="1"/>
  <c r="M351" i="20" s="1"/>
  <c r="M357" i="20" s="1"/>
  <c r="N351" i="20" s="1"/>
  <c r="N357" i="20" s="1"/>
  <c r="O351" i="20" s="1"/>
  <c r="O357" i="20" s="1"/>
  <c r="P351" i="20" s="1"/>
  <c r="P357" i="20" s="1"/>
  <c r="Q351" i="20" s="1"/>
  <c r="Q357" i="20" s="1"/>
  <c r="R351" i="20" s="1"/>
  <c r="R357" i="20" s="1"/>
  <c r="S351" i="20" s="1"/>
  <c r="S357" i="20" s="1"/>
  <c r="S263" i="20"/>
  <c r="S341" i="20" s="1"/>
  <c r="R263" i="20"/>
  <c r="R341" i="20" s="1"/>
  <c r="Q263" i="20"/>
  <c r="Q341" i="20" s="1"/>
  <c r="P263" i="20"/>
  <c r="P341" i="20" s="1"/>
  <c r="O263" i="20"/>
  <c r="O341" i="20" s="1"/>
  <c r="N263" i="20"/>
  <c r="N341" i="20" s="1"/>
  <c r="M263" i="20"/>
  <c r="M341" i="20" s="1"/>
  <c r="L263" i="20"/>
  <c r="K263" i="20"/>
  <c r="K341" i="20" s="1"/>
  <c r="J263" i="20"/>
  <c r="J341" i="20" s="1"/>
  <c r="I263" i="20"/>
  <c r="I341" i="20" s="1"/>
  <c r="H263" i="20"/>
  <c r="H341" i="20" s="1"/>
  <c r="G262" i="20"/>
  <c r="G261" i="20"/>
  <c r="G260" i="20"/>
  <c r="G259" i="20"/>
  <c r="G258" i="20"/>
  <c r="G257" i="20"/>
  <c r="G256" i="20"/>
  <c r="G255" i="20"/>
  <c r="G254" i="20"/>
  <c r="G253" i="20"/>
  <c r="G252" i="20"/>
  <c r="G251" i="20"/>
  <c r="G250" i="20"/>
  <c r="G249" i="20"/>
  <c r="G248" i="20"/>
  <c r="G247" i="20"/>
  <c r="G246" i="20"/>
  <c r="G245" i="20"/>
  <c r="G244" i="20"/>
  <c r="G243" i="20"/>
  <c r="G242" i="20"/>
  <c r="G241" i="20"/>
  <c r="G240" i="20"/>
  <c r="G239" i="20"/>
  <c r="G238" i="20"/>
  <c r="G237" i="20"/>
  <c r="G236" i="20"/>
  <c r="G235" i="20"/>
  <c r="G234" i="20"/>
  <c r="G233" i="20"/>
  <c r="G232" i="20"/>
  <c r="G231" i="20"/>
  <c r="G230" i="20"/>
  <c r="G229" i="20"/>
  <c r="G228" i="20"/>
  <c r="G227" i="20"/>
  <c r="G226" i="20"/>
  <c r="G225" i="20"/>
  <c r="G224" i="20"/>
  <c r="G223" i="20"/>
  <c r="G222" i="20"/>
  <c r="G221" i="20"/>
  <c r="G220" i="20"/>
  <c r="G219" i="20"/>
  <c r="G218" i="20"/>
  <c r="G217" i="20"/>
  <c r="G216" i="20"/>
  <c r="G215" i="20"/>
  <c r="G214" i="20"/>
  <c r="G213" i="20"/>
  <c r="G212" i="20"/>
  <c r="G211" i="20"/>
  <c r="G210" i="20"/>
  <c r="G263" i="20" s="1"/>
  <c r="G341" i="20" s="1"/>
  <c r="G348" i="20" s="1"/>
  <c r="H340" i="20" s="1"/>
  <c r="H348" i="20" s="1"/>
  <c r="I340" i="20" s="1"/>
  <c r="I348" i="20" s="1"/>
  <c r="J340" i="20" s="1"/>
  <c r="J348" i="20" s="1"/>
  <c r="K340" i="20" s="1"/>
  <c r="K348" i="20" s="1"/>
  <c r="L340" i="20" s="1"/>
  <c r="L348" i="20" s="1"/>
  <c r="M340" i="20" s="1"/>
  <c r="M348" i="20" s="1"/>
  <c r="N340" i="20" s="1"/>
  <c r="N348" i="20" s="1"/>
  <c r="O340" i="20" s="1"/>
  <c r="O348" i="20" s="1"/>
  <c r="P340" i="20" s="1"/>
  <c r="P348" i="20" s="1"/>
  <c r="Q340" i="20" s="1"/>
  <c r="Q348" i="20" s="1"/>
  <c r="R340" i="20" s="1"/>
  <c r="R348" i="20" s="1"/>
  <c r="S340" i="20" s="1"/>
  <c r="S348" i="20" s="1"/>
  <c r="S209" i="20"/>
  <c r="S331" i="20" s="1"/>
  <c r="R209" i="20"/>
  <c r="R331" i="20" s="1"/>
  <c r="Q209" i="20"/>
  <c r="Q331" i="20" s="1"/>
  <c r="P209" i="20"/>
  <c r="P331" i="20" s="1"/>
  <c r="O209" i="20"/>
  <c r="O331" i="20" s="1"/>
  <c r="N209" i="20"/>
  <c r="N331" i="20" s="1"/>
  <c r="M209" i="20"/>
  <c r="M331" i="20" s="1"/>
  <c r="L209" i="20"/>
  <c r="L331" i="20" s="1"/>
  <c r="K209" i="20"/>
  <c r="K331" i="20" s="1"/>
  <c r="J209" i="20"/>
  <c r="J331" i="20" s="1"/>
  <c r="I209" i="20"/>
  <c r="I331" i="20" s="1"/>
  <c r="H209" i="20"/>
  <c r="H331" i="20" s="1"/>
  <c r="G208" i="20"/>
  <c r="G207" i="20"/>
  <c r="G206" i="20"/>
  <c r="G205" i="20"/>
  <c r="G204" i="20"/>
  <c r="G203" i="20"/>
  <c r="G202" i="20"/>
  <c r="G201" i="20"/>
  <c r="G200" i="20"/>
  <c r="G199" i="20"/>
  <c r="G198" i="20"/>
  <c r="G197" i="20"/>
  <c r="G196" i="20"/>
  <c r="G195" i="20"/>
  <c r="G194" i="20"/>
  <c r="G193" i="20"/>
  <c r="G192" i="20"/>
  <c r="G191" i="20"/>
  <c r="G190" i="20"/>
  <c r="G189" i="20"/>
  <c r="G188" i="20"/>
  <c r="G187" i="20"/>
  <c r="G186" i="20"/>
  <c r="G185" i="20"/>
  <c r="G184" i="20"/>
  <c r="G183" i="20"/>
  <c r="G182" i="20"/>
  <c r="G181" i="20"/>
  <c r="G180" i="20"/>
  <c r="G179" i="20"/>
  <c r="G178" i="20"/>
  <c r="G177" i="20"/>
  <c r="G176" i="20"/>
  <c r="G175" i="20"/>
  <c r="G174" i="20"/>
  <c r="G173" i="20"/>
  <c r="G172" i="20"/>
  <c r="G171" i="20"/>
  <c r="G170" i="20"/>
  <c r="G169" i="20"/>
  <c r="G168" i="20"/>
  <c r="G167" i="20"/>
  <c r="G166" i="20"/>
  <c r="G165" i="20"/>
  <c r="G164" i="20"/>
  <c r="G163" i="20"/>
  <c r="G162" i="20"/>
  <c r="G161" i="20"/>
  <c r="G160" i="20"/>
  <c r="G159" i="20"/>
  <c r="G158" i="20"/>
  <c r="G157" i="20"/>
  <c r="G156" i="20"/>
  <c r="G209" i="20" s="1"/>
  <c r="G331" i="20" s="1"/>
  <c r="S155" i="20"/>
  <c r="S320" i="20" s="1"/>
  <c r="S327" i="20" s="1"/>
  <c r="R155" i="20"/>
  <c r="R320" i="20" s="1"/>
  <c r="R327" i="20" s="1"/>
  <c r="Q155" i="20"/>
  <c r="P155" i="20"/>
  <c r="P320" i="20" s="1"/>
  <c r="P327" i="20" s="1"/>
  <c r="O155" i="20"/>
  <c r="O320" i="20" s="1"/>
  <c r="O327" i="20" s="1"/>
  <c r="N155" i="20"/>
  <c r="N320" i="20" s="1"/>
  <c r="N327" i="20" s="1"/>
  <c r="M155" i="20"/>
  <c r="M320" i="20" s="1"/>
  <c r="M327" i="20" s="1"/>
  <c r="L155" i="20"/>
  <c r="L320" i="20" s="1"/>
  <c r="L327" i="20" s="1"/>
  <c r="K155" i="20"/>
  <c r="K320" i="20" s="1"/>
  <c r="K327" i="20" s="1"/>
  <c r="J155" i="20"/>
  <c r="J320" i="20" s="1"/>
  <c r="J327" i="20" s="1"/>
  <c r="I155" i="20"/>
  <c r="H155" i="20"/>
  <c r="H320" i="20" s="1"/>
  <c r="H327" i="20" s="1"/>
  <c r="G154" i="20"/>
  <c r="G153" i="20"/>
  <c r="G152" i="20"/>
  <c r="G151" i="20"/>
  <c r="G150" i="20"/>
  <c r="G149" i="20"/>
  <c r="G148" i="20"/>
  <c r="G147" i="20"/>
  <c r="G146" i="20"/>
  <c r="G145" i="20"/>
  <c r="G144" i="20"/>
  <c r="G143" i="20"/>
  <c r="G142" i="20"/>
  <c r="G141" i="20"/>
  <c r="G140" i="20"/>
  <c r="G139" i="20"/>
  <c r="G138" i="20"/>
  <c r="G137" i="20"/>
  <c r="G136" i="20"/>
  <c r="G135" i="20"/>
  <c r="G134" i="20"/>
  <c r="G133" i="20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1" i="20"/>
  <c r="G110" i="20"/>
  <c r="G109" i="20"/>
  <c r="G108" i="20"/>
  <c r="G107" i="20"/>
  <c r="G106" i="20"/>
  <c r="G105" i="20"/>
  <c r="G104" i="20"/>
  <c r="G103" i="20"/>
  <c r="G102" i="20"/>
  <c r="G155" i="20" s="1"/>
  <c r="G320" i="20" s="1"/>
  <c r="G327" i="20" s="1"/>
  <c r="G97" i="20"/>
  <c r="G96" i="20"/>
  <c r="G95" i="20"/>
  <c r="G93" i="20"/>
  <c r="G92" i="20"/>
  <c r="G91" i="20"/>
  <c r="G90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5" i="20"/>
  <c r="G84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47" i="20"/>
  <c r="G46" i="20"/>
  <c r="G45" i="20"/>
  <c r="G44" i="20"/>
  <c r="G43" i="20"/>
  <c r="G42" i="20"/>
  <c r="G41" i="20"/>
  <c r="G89" i="20" s="1"/>
  <c r="G40" i="20"/>
  <c r="G39" i="20"/>
  <c r="G38" i="20"/>
  <c r="G37" i="20"/>
  <c r="G36" i="20"/>
  <c r="G35" i="20"/>
  <c r="G34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29" i="20"/>
  <c r="G28" i="20"/>
  <c r="G27" i="20"/>
  <c r="G26" i="20"/>
  <c r="G25" i="20"/>
  <c r="G22" i="20"/>
  <c r="G21" i="20"/>
  <c r="G20" i="20"/>
  <c r="G33" i="20" s="1"/>
  <c r="G19" i="20"/>
  <c r="G18" i="20"/>
  <c r="G17" i="20"/>
  <c r="G16" i="20"/>
  <c r="G15" i="20"/>
  <c r="G14" i="20"/>
  <c r="G13" i="20"/>
  <c r="G12" i="20"/>
  <c r="G332" i="20" l="1"/>
  <c r="G338" i="20" s="1"/>
  <c r="H330" i="20" s="1"/>
  <c r="H338" i="20" s="1"/>
  <c r="I330" i="20" s="1"/>
  <c r="I338" i="20" s="1"/>
  <c r="J330" i="20" s="1"/>
  <c r="J338" i="20" s="1"/>
  <c r="K330" i="20" s="1"/>
  <c r="K338" i="20" s="1"/>
  <c r="L330" i="20" s="1"/>
  <c r="L338" i="20" s="1"/>
  <c r="M330" i="20" s="1"/>
  <c r="M338" i="20" s="1"/>
  <c r="N330" i="20" s="1"/>
  <c r="N338" i="20" s="1"/>
  <c r="O330" i="20" s="1"/>
  <c r="O338" i="20" s="1"/>
  <c r="P330" i="20" s="1"/>
  <c r="P338" i="20" s="1"/>
  <c r="Q330" i="20" s="1"/>
  <c r="Q338" i="20" s="1"/>
  <c r="R330" i="20" s="1"/>
  <c r="R338" i="20" s="1"/>
  <c r="S330" i="20" s="1"/>
  <c r="S338" i="20" s="1"/>
  <c r="G396" i="19" l="1"/>
  <c r="G393" i="19"/>
  <c r="G392" i="19"/>
  <c r="G391" i="19"/>
  <c r="G390" i="19"/>
  <c r="G389" i="19"/>
  <c r="G386" i="19"/>
  <c r="G385" i="19"/>
  <c r="G384" i="19"/>
  <c r="G383" i="19"/>
  <c r="G381" i="19"/>
  <c r="G378" i="19"/>
  <c r="G377" i="19"/>
  <c r="G376" i="19"/>
  <c r="G375" i="19"/>
  <c r="G374" i="19"/>
  <c r="G373" i="19"/>
  <c r="G372" i="19"/>
  <c r="G371" i="19"/>
  <c r="G363" i="19"/>
  <c r="G356" i="19"/>
  <c r="G355" i="19"/>
  <c r="G354" i="19"/>
  <c r="G353" i="19" s="1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S352" i="19"/>
  <c r="M352" i="19"/>
  <c r="K352" i="19"/>
  <c r="G347" i="19"/>
  <c r="G344" i="19" s="1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G343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35" i="19"/>
  <c r="S333" i="19"/>
  <c r="R333" i="19"/>
  <c r="Q333" i="19"/>
  <c r="P333" i="19"/>
  <c r="O333" i="19"/>
  <c r="N333" i="19"/>
  <c r="M333" i="19"/>
  <c r="L333" i="19"/>
  <c r="K333" i="19"/>
  <c r="J333" i="19"/>
  <c r="I333" i="19"/>
  <c r="H333" i="19"/>
  <c r="G333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R331" i="19"/>
  <c r="L331" i="19"/>
  <c r="J331" i="19"/>
  <c r="G326" i="19"/>
  <c r="G325" i="19"/>
  <c r="G324" i="19"/>
  <c r="G323" i="19"/>
  <c r="G342" i="19" s="1"/>
  <c r="G322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S317" i="19"/>
  <c r="R317" i="19"/>
  <c r="R352" i="19" s="1"/>
  <c r="Q317" i="19"/>
  <c r="Q352" i="19" s="1"/>
  <c r="P317" i="19"/>
  <c r="P352" i="19" s="1"/>
  <c r="O317" i="19"/>
  <c r="O352" i="19" s="1"/>
  <c r="N317" i="19"/>
  <c r="N352" i="19" s="1"/>
  <c r="M317" i="19"/>
  <c r="L317" i="19"/>
  <c r="L352" i="19" s="1"/>
  <c r="K317" i="19"/>
  <c r="J317" i="19"/>
  <c r="J352" i="19" s="1"/>
  <c r="I317" i="19"/>
  <c r="I352" i="19" s="1"/>
  <c r="H317" i="19"/>
  <c r="H352" i="19" s="1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317" i="19" s="1"/>
  <c r="G352" i="19" s="1"/>
  <c r="G357" i="19" s="1"/>
  <c r="H351" i="19" s="1"/>
  <c r="G265" i="19"/>
  <c r="G264" i="19"/>
  <c r="S263" i="19"/>
  <c r="S341" i="19" s="1"/>
  <c r="R263" i="19"/>
  <c r="R341" i="19" s="1"/>
  <c r="Q263" i="19"/>
  <c r="Q341" i="19" s="1"/>
  <c r="P263" i="19"/>
  <c r="P341" i="19" s="1"/>
  <c r="O263" i="19"/>
  <c r="O341" i="19" s="1"/>
  <c r="N263" i="19"/>
  <c r="N341" i="19" s="1"/>
  <c r="M263" i="19"/>
  <c r="M341" i="19" s="1"/>
  <c r="L263" i="19"/>
  <c r="L341" i="19" s="1"/>
  <c r="K263" i="19"/>
  <c r="K341" i="19" s="1"/>
  <c r="J263" i="19"/>
  <c r="J341" i="19" s="1"/>
  <c r="I263" i="19"/>
  <c r="I341" i="19" s="1"/>
  <c r="H263" i="19"/>
  <c r="H341" i="19" s="1"/>
  <c r="G261" i="19"/>
  <c r="G260" i="19"/>
  <c r="G258" i="19"/>
  <c r="G255" i="19"/>
  <c r="G254" i="19"/>
  <c r="G253" i="19"/>
  <c r="G252" i="19"/>
  <c r="G251" i="19"/>
  <c r="G249" i="19"/>
  <c r="G246" i="19"/>
  <c r="G245" i="19"/>
  <c r="G244" i="19"/>
  <c r="G243" i="19"/>
  <c r="G241" i="19"/>
  <c r="G239" i="19"/>
  <c r="G238" i="19"/>
  <c r="G237" i="19"/>
  <c r="G236" i="19"/>
  <c r="G235" i="19"/>
  <c r="G234" i="19"/>
  <c r="G233" i="19"/>
  <c r="G229" i="19"/>
  <c r="G228" i="19"/>
  <c r="G224" i="19"/>
  <c r="G223" i="19"/>
  <c r="G222" i="19"/>
  <c r="G221" i="19"/>
  <c r="G220" i="19"/>
  <c r="G219" i="19"/>
  <c r="G218" i="19"/>
  <c r="G217" i="19"/>
  <c r="G216" i="19"/>
  <c r="G263" i="19" s="1"/>
  <c r="G341" i="19" s="1"/>
  <c r="G348" i="19" s="1"/>
  <c r="H340" i="19" s="1"/>
  <c r="H348" i="19" s="1"/>
  <c r="I340" i="19" s="1"/>
  <c r="I348" i="19" s="1"/>
  <c r="J340" i="19" s="1"/>
  <c r="J348" i="19" s="1"/>
  <c r="K340" i="19" s="1"/>
  <c r="K348" i="19" s="1"/>
  <c r="L340" i="19" s="1"/>
  <c r="L348" i="19" s="1"/>
  <c r="M340" i="19" s="1"/>
  <c r="M348" i="19" s="1"/>
  <c r="N340" i="19" s="1"/>
  <c r="N348" i="19" s="1"/>
  <c r="O340" i="19" s="1"/>
  <c r="O348" i="19" s="1"/>
  <c r="P340" i="19" s="1"/>
  <c r="P348" i="19" s="1"/>
  <c r="Q340" i="19" s="1"/>
  <c r="Q348" i="19" s="1"/>
  <c r="R340" i="19" s="1"/>
  <c r="R348" i="19" s="1"/>
  <c r="S340" i="19" s="1"/>
  <c r="S348" i="19" s="1"/>
  <c r="S209" i="19"/>
  <c r="S331" i="19" s="1"/>
  <c r="R209" i="19"/>
  <c r="Q209" i="19"/>
  <c r="Q331" i="19" s="1"/>
  <c r="P209" i="19"/>
  <c r="P331" i="19" s="1"/>
  <c r="O209" i="19"/>
  <c r="O331" i="19" s="1"/>
  <c r="N209" i="19"/>
  <c r="N331" i="19" s="1"/>
  <c r="M209" i="19"/>
  <c r="M331" i="19" s="1"/>
  <c r="L209" i="19"/>
  <c r="K209" i="19"/>
  <c r="K331" i="19" s="1"/>
  <c r="J209" i="19"/>
  <c r="I209" i="19"/>
  <c r="I331" i="19" s="1"/>
  <c r="H209" i="19"/>
  <c r="H331" i="19" s="1"/>
  <c r="G207" i="19"/>
  <c r="G201" i="19"/>
  <c r="G200" i="19"/>
  <c r="G199" i="19"/>
  <c r="G198" i="19"/>
  <c r="G197" i="19"/>
  <c r="G196" i="19"/>
  <c r="G195" i="19"/>
  <c r="G193" i="19"/>
  <c r="G191" i="19"/>
  <c r="G190" i="19"/>
  <c r="G189" i="19"/>
  <c r="G187" i="19"/>
  <c r="G186" i="19"/>
  <c r="G185" i="19"/>
  <c r="G184" i="19"/>
  <c r="G183" i="19"/>
  <c r="G182" i="19"/>
  <c r="G181" i="19"/>
  <c r="G180" i="19"/>
  <c r="G179" i="19"/>
  <c r="G178" i="19"/>
  <c r="G174" i="19"/>
  <c r="G173" i="19"/>
  <c r="G172" i="19"/>
  <c r="G169" i="19"/>
  <c r="G168" i="19"/>
  <c r="G167" i="19"/>
  <c r="G166" i="19"/>
  <c r="G165" i="19"/>
  <c r="G164" i="19"/>
  <c r="G163" i="19"/>
  <c r="G158" i="19"/>
  <c r="G209" i="19" s="1"/>
  <c r="G331" i="19" s="1"/>
  <c r="G338" i="19" s="1"/>
  <c r="H330" i="19" s="1"/>
  <c r="H338" i="19" s="1"/>
  <c r="I330" i="19" s="1"/>
  <c r="I338" i="19" s="1"/>
  <c r="J330" i="19" s="1"/>
  <c r="J338" i="19" s="1"/>
  <c r="K330" i="19" s="1"/>
  <c r="S155" i="19"/>
  <c r="S320" i="19" s="1"/>
  <c r="S327" i="19" s="1"/>
  <c r="R155" i="19"/>
  <c r="R320" i="19" s="1"/>
  <c r="R327" i="19" s="1"/>
  <c r="Q155" i="19"/>
  <c r="Q320" i="19" s="1"/>
  <c r="Q327" i="19" s="1"/>
  <c r="P155" i="19"/>
  <c r="P320" i="19" s="1"/>
  <c r="P327" i="19" s="1"/>
  <c r="O155" i="19"/>
  <c r="O320" i="19" s="1"/>
  <c r="O327" i="19" s="1"/>
  <c r="N155" i="19"/>
  <c r="N320" i="19" s="1"/>
  <c r="N327" i="19" s="1"/>
  <c r="M155" i="19"/>
  <c r="M320" i="19" s="1"/>
  <c r="M327" i="19" s="1"/>
  <c r="L155" i="19"/>
  <c r="L320" i="19" s="1"/>
  <c r="L327" i="19" s="1"/>
  <c r="K155" i="19"/>
  <c r="K320" i="19" s="1"/>
  <c r="K327" i="19" s="1"/>
  <c r="J155" i="19"/>
  <c r="J320" i="19" s="1"/>
  <c r="J327" i="19" s="1"/>
  <c r="I155" i="19"/>
  <c r="I320" i="19" s="1"/>
  <c r="I327" i="19" s="1"/>
  <c r="H155" i="19"/>
  <c r="H320" i="19" s="1"/>
  <c r="H327" i="19" s="1"/>
  <c r="G153" i="19"/>
  <c r="G147" i="19"/>
  <c r="G146" i="19"/>
  <c r="G145" i="19"/>
  <c r="G144" i="19"/>
  <c r="G143" i="19"/>
  <c r="G142" i="19"/>
  <c r="G141" i="19"/>
  <c r="G139" i="19"/>
  <c r="G137" i="19"/>
  <c r="G136" i="19"/>
  <c r="G135" i="19"/>
  <c r="G133" i="19"/>
  <c r="G131" i="19"/>
  <c r="G130" i="19"/>
  <c r="G128" i="19"/>
  <c r="G126" i="19"/>
  <c r="G119" i="19"/>
  <c r="G118" i="19"/>
  <c r="G117" i="19"/>
  <c r="G116" i="19"/>
  <c r="G114" i="19"/>
  <c r="G113" i="19"/>
  <c r="G112" i="19"/>
  <c r="G111" i="19"/>
  <c r="G108" i="19"/>
  <c r="G155" i="19" s="1"/>
  <c r="G320" i="19" s="1"/>
  <c r="G327" i="19" s="1"/>
  <c r="G97" i="19"/>
  <c r="G96" i="19"/>
  <c r="G95" i="19"/>
  <c r="G90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G85" i="19"/>
  <c r="G84" i="19"/>
  <c r="G81" i="19"/>
  <c r="G80" i="19"/>
  <c r="G79" i="19"/>
  <c r="G78" i="19"/>
  <c r="G77" i="19"/>
  <c r="G76" i="19"/>
  <c r="G75" i="19"/>
  <c r="G74" i="19"/>
  <c r="G73" i="19"/>
  <c r="G72" i="19"/>
  <c r="G66" i="19"/>
  <c r="G64" i="19"/>
  <c r="G62" i="19"/>
  <c r="G58" i="19"/>
  <c r="G56" i="19"/>
  <c r="G54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G46" i="19"/>
  <c r="G45" i="19"/>
  <c r="G44" i="19"/>
  <c r="G43" i="19"/>
  <c r="G42" i="19"/>
  <c r="G34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G28" i="19"/>
  <c r="G27" i="19"/>
  <c r="G22" i="19"/>
  <c r="K338" i="19" l="1"/>
  <c r="L330" i="19" s="1"/>
  <c r="L338" i="19" s="1"/>
  <c r="M330" i="19" s="1"/>
  <c r="M338" i="19" s="1"/>
  <c r="N330" i="19" s="1"/>
  <c r="N338" i="19" s="1"/>
  <c r="O330" i="19" s="1"/>
  <c r="O338" i="19" s="1"/>
  <c r="P330" i="19" s="1"/>
  <c r="P338" i="19" s="1"/>
  <c r="Q330" i="19" s="1"/>
  <c r="Q338" i="19" s="1"/>
  <c r="R330" i="19" s="1"/>
  <c r="R338" i="19" s="1"/>
  <c r="S330" i="19" s="1"/>
  <c r="S338" i="19" s="1"/>
  <c r="H357" i="19"/>
  <c r="I351" i="19" s="1"/>
  <c r="I357" i="19" s="1"/>
  <c r="J351" i="19" s="1"/>
  <c r="J357" i="19" s="1"/>
  <c r="K351" i="19" s="1"/>
  <c r="K357" i="19" s="1"/>
  <c r="L351" i="19" s="1"/>
  <c r="L357" i="19" s="1"/>
  <c r="M351" i="19" s="1"/>
  <c r="M357" i="19" s="1"/>
  <c r="N351" i="19" s="1"/>
  <c r="N357" i="19" s="1"/>
  <c r="O351" i="19" s="1"/>
  <c r="O357" i="19" s="1"/>
  <c r="P351" i="19" s="1"/>
  <c r="P357" i="19" s="1"/>
  <c r="Q351" i="19" s="1"/>
  <c r="Q357" i="19" s="1"/>
  <c r="R351" i="19" s="1"/>
  <c r="R357" i="19" s="1"/>
  <c r="S351" i="19" s="1"/>
  <c r="S357" i="19" s="1"/>
  <c r="G397" i="18" l="1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6" i="18"/>
  <c r="G355" i="18"/>
  <c r="G353" i="18" s="1"/>
  <c r="G354" i="18"/>
  <c r="S353" i="18"/>
  <c r="R353" i="18"/>
  <c r="R357" i="18" s="1"/>
  <c r="Q353" i="18"/>
  <c r="P353" i="18"/>
  <c r="O353" i="18"/>
  <c r="N353" i="18"/>
  <c r="M353" i="18"/>
  <c r="M357" i="18" s="1"/>
  <c r="L353" i="18"/>
  <c r="K353" i="18"/>
  <c r="J353" i="18"/>
  <c r="I353" i="18"/>
  <c r="H353" i="18"/>
  <c r="R352" i="18"/>
  <c r="N352" i="18"/>
  <c r="N357" i="18" s="1"/>
  <c r="L352" i="18"/>
  <c r="L357" i="18" s="1"/>
  <c r="G347" i="18"/>
  <c r="G346" i="18"/>
  <c r="G344" i="18" s="1"/>
  <c r="G345" i="18"/>
  <c r="S344" i="18"/>
  <c r="R344" i="18"/>
  <c r="Q344" i="18"/>
  <c r="P344" i="18"/>
  <c r="O344" i="18"/>
  <c r="N344" i="18"/>
  <c r="M344" i="18"/>
  <c r="L344" i="18"/>
  <c r="K344" i="18"/>
  <c r="J344" i="18"/>
  <c r="I344" i="18"/>
  <c r="H344" i="18"/>
  <c r="S343" i="18"/>
  <c r="R343" i="18"/>
  <c r="Q343" i="18"/>
  <c r="P343" i="18"/>
  <c r="O343" i="18"/>
  <c r="N343" i="18"/>
  <c r="M343" i="18"/>
  <c r="L343" i="18"/>
  <c r="K343" i="18"/>
  <c r="J343" i="18"/>
  <c r="I343" i="18"/>
  <c r="H343" i="18"/>
  <c r="G343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P341" i="18"/>
  <c r="L341" i="18"/>
  <c r="H341" i="18"/>
  <c r="G337" i="18"/>
  <c r="G336" i="18"/>
  <c r="G335" i="18"/>
  <c r="G333" i="18" s="1"/>
  <c r="G334" i="18"/>
  <c r="S333" i="18"/>
  <c r="R333" i="18"/>
  <c r="Q333" i="18"/>
  <c r="P333" i="18"/>
  <c r="O333" i="18"/>
  <c r="N333" i="18"/>
  <c r="M333" i="18"/>
  <c r="L333" i="18"/>
  <c r="K333" i="18"/>
  <c r="J333" i="18"/>
  <c r="I333" i="18"/>
  <c r="H333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R331" i="18"/>
  <c r="J331" i="18"/>
  <c r="G326" i="18"/>
  <c r="G325" i="18"/>
  <c r="G324" i="18"/>
  <c r="G323" i="18"/>
  <c r="G342" i="18" s="1"/>
  <c r="G322" i="18"/>
  <c r="G332" i="18" s="1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S320" i="18"/>
  <c r="S327" i="18" s="1"/>
  <c r="R320" i="18"/>
  <c r="R327" i="18" s="1"/>
  <c r="O320" i="18"/>
  <c r="O327" i="18" s="1"/>
  <c r="J320" i="18"/>
  <c r="J327" i="18" s="1"/>
  <c r="S317" i="18"/>
  <c r="S352" i="18" s="1"/>
  <c r="S357" i="18" s="1"/>
  <c r="R317" i="18"/>
  <c r="Q317" i="18"/>
  <c r="Q352" i="18" s="1"/>
  <c r="Q357" i="18" s="1"/>
  <c r="P317" i="18"/>
  <c r="O317" i="18"/>
  <c r="O352" i="18" s="1"/>
  <c r="O357" i="18" s="1"/>
  <c r="P351" i="18" s="1"/>
  <c r="P357" i="18" s="1"/>
  <c r="N317" i="18"/>
  <c r="M317" i="18"/>
  <c r="L317" i="18"/>
  <c r="K317" i="18"/>
  <c r="K352" i="18" s="1"/>
  <c r="K357" i="18" s="1"/>
  <c r="J317" i="18"/>
  <c r="I317" i="18"/>
  <c r="I352" i="18" s="1"/>
  <c r="H317" i="18"/>
  <c r="H352" i="18" s="1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317" i="18" s="1"/>
  <c r="G352" i="18" s="1"/>
  <c r="G357" i="18" s="1"/>
  <c r="H351" i="18" s="1"/>
  <c r="H357" i="18" s="1"/>
  <c r="I351" i="18" s="1"/>
  <c r="G268" i="18"/>
  <c r="G267" i="18"/>
  <c r="G266" i="18"/>
  <c r="G265" i="18"/>
  <c r="G264" i="18"/>
  <c r="S263" i="18"/>
  <c r="S341" i="18" s="1"/>
  <c r="R263" i="18"/>
  <c r="R341" i="18" s="1"/>
  <c r="Q263" i="18"/>
  <c r="Q341" i="18" s="1"/>
  <c r="P263" i="18"/>
  <c r="O263" i="18"/>
  <c r="O341" i="18" s="1"/>
  <c r="N263" i="18"/>
  <c r="N341" i="18" s="1"/>
  <c r="M263" i="18"/>
  <c r="M341" i="18" s="1"/>
  <c r="L263" i="18"/>
  <c r="K263" i="18"/>
  <c r="K341" i="18" s="1"/>
  <c r="J263" i="18"/>
  <c r="J341" i="18" s="1"/>
  <c r="I263" i="18"/>
  <c r="I341" i="18" s="1"/>
  <c r="H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63" i="18" s="1"/>
  <c r="G341" i="18" s="1"/>
  <c r="G348" i="18" s="1"/>
  <c r="H340" i="18" s="1"/>
  <c r="H348" i="18" s="1"/>
  <c r="I340" i="18" s="1"/>
  <c r="S209" i="18"/>
  <c r="S331" i="18" s="1"/>
  <c r="R209" i="18"/>
  <c r="Q209" i="18"/>
  <c r="Q331" i="18" s="1"/>
  <c r="P209" i="18"/>
  <c r="P331" i="18" s="1"/>
  <c r="O209" i="18"/>
  <c r="O331" i="18" s="1"/>
  <c r="N209" i="18"/>
  <c r="N331" i="18" s="1"/>
  <c r="M209" i="18"/>
  <c r="M331" i="18" s="1"/>
  <c r="L209" i="18"/>
  <c r="L331" i="18" s="1"/>
  <c r="K209" i="18"/>
  <c r="K331" i="18" s="1"/>
  <c r="J209" i="18"/>
  <c r="I209" i="18"/>
  <c r="I331" i="18" s="1"/>
  <c r="H209" i="18"/>
  <c r="H331" i="18" s="1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209" i="18" s="1"/>
  <c r="G331" i="18" s="1"/>
  <c r="G338" i="18" s="1"/>
  <c r="H330" i="18" s="1"/>
  <c r="S155" i="18"/>
  <c r="R155" i="18"/>
  <c r="Q155" i="18"/>
  <c r="Q320" i="18" s="1"/>
  <c r="Q327" i="18" s="1"/>
  <c r="P155" i="18"/>
  <c r="P320" i="18" s="1"/>
  <c r="P327" i="18" s="1"/>
  <c r="O155" i="18"/>
  <c r="N155" i="18"/>
  <c r="N320" i="18" s="1"/>
  <c r="N327" i="18" s="1"/>
  <c r="M155" i="18"/>
  <c r="M320" i="18" s="1"/>
  <c r="M327" i="18" s="1"/>
  <c r="L155" i="18"/>
  <c r="L320" i="18" s="1"/>
  <c r="L327" i="18" s="1"/>
  <c r="K155" i="18"/>
  <c r="K320" i="18" s="1"/>
  <c r="K327" i="18" s="1"/>
  <c r="J155" i="18"/>
  <c r="I155" i="18"/>
  <c r="I320" i="18" s="1"/>
  <c r="I327" i="18" s="1"/>
  <c r="H155" i="18"/>
  <c r="H320" i="18" s="1"/>
  <c r="H327" i="18" s="1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55" i="18" s="1"/>
  <c r="G320" i="18" s="1"/>
  <c r="G97" i="18"/>
  <c r="G96" i="18"/>
  <c r="G95" i="18"/>
  <c r="G94" i="18"/>
  <c r="G93" i="18"/>
  <c r="G92" i="18"/>
  <c r="G91" i="18"/>
  <c r="G90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G85" i="18"/>
  <c r="G84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G47" i="18"/>
  <c r="G46" i="18"/>
  <c r="G45" i="18"/>
  <c r="G44" i="18"/>
  <c r="G43" i="18"/>
  <c r="G42" i="18"/>
  <c r="G41" i="18"/>
  <c r="G40" i="18"/>
  <c r="G53" i="18" s="1"/>
  <c r="G39" i="18"/>
  <c r="G38" i="18"/>
  <c r="G37" i="18"/>
  <c r="G36" i="18"/>
  <c r="G35" i="18"/>
  <c r="G34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29" i="18"/>
  <c r="G28" i="18"/>
  <c r="G27" i="18"/>
  <c r="G26" i="18"/>
  <c r="G25" i="18"/>
  <c r="G22" i="18"/>
  <c r="G21" i="18"/>
  <c r="G20" i="18"/>
  <c r="G33" i="18" s="1"/>
  <c r="G19" i="18"/>
  <c r="G18" i="18"/>
  <c r="G17" i="18"/>
  <c r="G16" i="18"/>
  <c r="G15" i="18"/>
  <c r="G14" i="18"/>
  <c r="G13" i="18"/>
  <c r="G12" i="18"/>
  <c r="H338" i="18" l="1"/>
  <c r="I330" i="18" s="1"/>
  <c r="I338" i="18" s="1"/>
  <c r="J330" i="18" s="1"/>
  <c r="J338" i="18" s="1"/>
  <c r="K330" i="18" s="1"/>
  <c r="K338" i="18" s="1"/>
  <c r="L330" i="18" s="1"/>
  <c r="L338" i="18" s="1"/>
  <c r="M330" i="18" s="1"/>
  <c r="M338" i="18" s="1"/>
  <c r="N330" i="18" s="1"/>
  <c r="N338" i="18" s="1"/>
  <c r="O330" i="18" s="1"/>
  <c r="O338" i="18" s="1"/>
  <c r="P330" i="18" s="1"/>
  <c r="P338" i="18" s="1"/>
  <c r="Q330" i="18" s="1"/>
  <c r="Q338" i="18" s="1"/>
  <c r="R330" i="18" s="1"/>
  <c r="R338" i="18" s="1"/>
  <c r="S330" i="18" s="1"/>
  <c r="S338" i="18" s="1"/>
  <c r="I357" i="18"/>
  <c r="J351" i="18" s="1"/>
  <c r="J357" i="18" s="1"/>
  <c r="G321" i="18"/>
  <c r="G327" i="18" s="1"/>
  <c r="G396" i="17" l="1"/>
  <c r="G393" i="17"/>
  <c r="G392" i="17"/>
  <c r="G389" i="17"/>
  <c r="G388" i="17"/>
  <c r="G387" i="17"/>
  <c r="G386" i="17"/>
  <c r="G385" i="17"/>
  <c r="G384" i="17"/>
  <c r="G383" i="17"/>
  <c r="S381" i="17"/>
  <c r="R381" i="17"/>
  <c r="Q381" i="17" s="1"/>
  <c r="P381" i="17" s="1"/>
  <c r="O381" i="17" s="1"/>
  <c r="N381" i="17" s="1"/>
  <c r="M381" i="17" s="1"/>
  <c r="L381" i="17" s="1"/>
  <c r="K381" i="17" s="1"/>
  <c r="J381" i="17" s="1"/>
  <c r="I381" i="17" s="1"/>
  <c r="H381" i="17" s="1"/>
  <c r="G381" i="17" s="1"/>
  <c r="S379" i="17"/>
  <c r="R379" i="17" s="1"/>
  <c r="Q379" i="17" s="1"/>
  <c r="P379" i="17" s="1"/>
  <c r="O379" i="17" s="1"/>
  <c r="N379" i="17" s="1"/>
  <c r="M379" i="17" s="1"/>
  <c r="L379" i="17" s="1"/>
  <c r="K379" i="17" s="1"/>
  <c r="J379" i="17" s="1"/>
  <c r="I379" i="17" s="1"/>
  <c r="H379" i="17" s="1"/>
  <c r="G379" i="17" s="1"/>
  <c r="S378" i="17"/>
  <c r="R378" i="17"/>
  <c r="Q378" i="17" s="1"/>
  <c r="P378" i="17"/>
  <c r="O378" i="17" s="1"/>
  <c r="N378" i="17" s="1"/>
  <c r="M378" i="17" s="1"/>
  <c r="L378" i="17" s="1"/>
  <c r="K378" i="17" s="1"/>
  <c r="J378" i="17" s="1"/>
  <c r="I378" i="17" s="1"/>
  <c r="H378" i="17" s="1"/>
  <c r="G378" i="17" s="1"/>
  <c r="S377" i="17"/>
  <c r="R377" i="17" s="1"/>
  <c r="Q377" i="17" s="1"/>
  <c r="P377" i="17" s="1"/>
  <c r="O377" i="17" s="1"/>
  <c r="N377" i="17" s="1"/>
  <c r="M377" i="17" s="1"/>
  <c r="L377" i="17" s="1"/>
  <c r="K377" i="17" s="1"/>
  <c r="J377" i="17" s="1"/>
  <c r="I377" i="17" s="1"/>
  <c r="H377" i="17" s="1"/>
  <c r="G377" i="17" s="1"/>
  <c r="S376" i="17"/>
  <c r="R376" i="17"/>
  <c r="Q376" i="17" s="1"/>
  <c r="P376" i="17" s="1"/>
  <c r="O376" i="17" s="1"/>
  <c r="N376" i="17" s="1"/>
  <c r="M376" i="17" s="1"/>
  <c r="L376" i="17" s="1"/>
  <c r="K376" i="17" s="1"/>
  <c r="J376" i="17"/>
  <c r="I376" i="17" s="1"/>
  <c r="H376" i="17" s="1"/>
  <c r="G376" i="17" s="1"/>
  <c r="S375" i="17"/>
  <c r="R375" i="17" s="1"/>
  <c r="Q375" i="17" s="1"/>
  <c r="P375" i="17" s="1"/>
  <c r="O375" i="17"/>
  <c r="N375" i="17" s="1"/>
  <c r="M375" i="17" s="1"/>
  <c r="L375" i="17" s="1"/>
  <c r="K375" i="17" s="1"/>
  <c r="J375" i="17" s="1"/>
  <c r="I375" i="17" s="1"/>
  <c r="H375" i="17" s="1"/>
  <c r="G375" i="17" s="1"/>
  <c r="S374" i="17"/>
  <c r="R374" i="17"/>
  <c r="Q374" i="17" s="1"/>
  <c r="P374" i="17" s="1"/>
  <c r="O374" i="17" s="1"/>
  <c r="N374" i="17" s="1"/>
  <c r="M374" i="17" s="1"/>
  <c r="L374" i="17"/>
  <c r="K374" i="17" s="1"/>
  <c r="J374" i="17" s="1"/>
  <c r="I374" i="17" s="1"/>
  <c r="H374" i="17" s="1"/>
  <c r="G374" i="17" s="1"/>
  <c r="S373" i="17"/>
  <c r="R373" i="17" s="1"/>
  <c r="Q373" i="17"/>
  <c r="P373" i="17" s="1"/>
  <c r="O373" i="17" s="1"/>
  <c r="N373" i="17" s="1"/>
  <c r="M373" i="17" s="1"/>
  <c r="L373" i="17" s="1"/>
  <c r="K373" i="17" s="1"/>
  <c r="J373" i="17" s="1"/>
  <c r="I373" i="17" s="1"/>
  <c r="H373" i="17" s="1"/>
  <c r="G373" i="17" s="1"/>
  <c r="G372" i="17"/>
  <c r="G371" i="17"/>
  <c r="G369" i="17"/>
  <c r="G368" i="17"/>
  <c r="G367" i="17"/>
  <c r="G363" i="17"/>
  <c r="G362" i="17"/>
  <c r="G361" i="17"/>
  <c r="G360" i="17"/>
  <c r="G359" i="17"/>
  <c r="S356" i="17"/>
  <c r="S353" i="17" s="1"/>
  <c r="S355" i="17"/>
  <c r="R355" i="17"/>
  <c r="Q355" i="17" s="1"/>
  <c r="P355" i="17" s="1"/>
  <c r="O355" i="17" s="1"/>
  <c r="N355" i="17" s="1"/>
  <c r="M355" i="17" s="1"/>
  <c r="L355" i="17" s="1"/>
  <c r="K355" i="17" s="1"/>
  <c r="J355" i="17"/>
  <c r="I355" i="17" s="1"/>
  <c r="H355" i="17" s="1"/>
  <c r="G355" i="17" s="1"/>
  <c r="S354" i="17"/>
  <c r="R354" i="17" s="1"/>
  <c r="S347" i="17"/>
  <c r="R347" i="17" s="1"/>
  <c r="Q347" i="17" s="1"/>
  <c r="P347" i="17" s="1"/>
  <c r="O347" i="17" s="1"/>
  <c r="N347" i="17" s="1"/>
  <c r="M347" i="17" s="1"/>
  <c r="L347" i="17" s="1"/>
  <c r="K347" i="17" s="1"/>
  <c r="J347" i="17" s="1"/>
  <c r="I347" i="17" s="1"/>
  <c r="H347" i="17" s="1"/>
  <c r="G347" i="17" s="1"/>
  <c r="S346" i="17"/>
  <c r="R346" i="17"/>
  <c r="Q346" i="17" s="1"/>
  <c r="P346" i="17" s="1"/>
  <c r="O346" i="17" s="1"/>
  <c r="N346" i="17" s="1"/>
  <c r="M346" i="17" s="1"/>
  <c r="L346" i="17" s="1"/>
  <c r="K346" i="17" s="1"/>
  <c r="J346" i="17" s="1"/>
  <c r="I346" i="17" s="1"/>
  <c r="H346" i="17" s="1"/>
  <c r="G346" i="17" s="1"/>
  <c r="S345" i="17"/>
  <c r="S344" i="17" s="1"/>
  <c r="S343" i="17"/>
  <c r="S337" i="17"/>
  <c r="R337" i="17" s="1"/>
  <c r="Q337" i="17" s="1"/>
  <c r="P337" i="17" s="1"/>
  <c r="O337" i="17" s="1"/>
  <c r="N337" i="17" s="1"/>
  <c r="M337" i="17" s="1"/>
  <c r="L337" i="17" s="1"/>
  <c r="K337" i="17" s="1"/>
  <c r="J337" i="17" s="1"/>
  <c r="I337" i="17" s="1"/>
  <c r="H337" i="17" s="1"/>
  <c r="G337" i="17" s="1"/>
  <c r="S336" i="17"/>
  <c r="R336" i="17"/>
  <c r="Q336" i="17" s="1"/>
  <c r="P336" i="17"/>
  <c r="O336" i="17" s="1"/>
  <c r="N336" i="17" s="1"/>
  <c r="M336" i="17" s="1"/>
  <c r="L336" i="17" s="1"/>
  <c r="K336" i="17" s="1"/>
  <c r="J336" i="17" s="1"/>
  <c r="I336" i="17" s="1"/>
  <c r="H336" i="17" s="1"/>
  <c r="G336" i="17" s="1"/>
  <c r="S335" i="17"/>
  <c r="R335" i="17" s="1"/>
  <c r="S332" i="17"/>
  <c r="G326" i="17"/>
  <c r="S325" i="17"/>
  <c r="R325" i="17" s="1"/>
  <c r="Q325" i="17" s="1"/>
  <c r="P325" i="17" s="1"/>
  <c r="O325" i="17" s="1"/>
  <c r="N325" i="17" s="1"/>
  <c r="M325" i="17" s="1"/>
  <c r="L325" i="17" s="1"/>
  <c r="K325" i="17" s="1"/>
  <c r="J325" i="17" s="1"/>
  <c r="I325" i="17" s="1"/>
  <c r="H325" i="17" s="1"/>
  <c r="G325" i="17" s="1"/>
  <c r="S324" i="17"/>
  <c r="R324" i="17"/>
  <c r="Q324" i="17" s="1"/>
  <c r="P324" i="17"/>
  <c r="O324" i="17" s="1"/>
  <c r="N324" i="17" s="1"/>
  <c r="M324" i="17" s="1"/>
  <c r="L324" i="17" s="1"/>
  <c r="K324" i="17" s="1"/>
  <c r="J324" i="17" s="1"/>
  <c r="I324" i="17" s="1"/>
  <c r="H324" i="17" s="1"/>
  <c r="G324" i="17" s="1"/>
  <c r="S323" i="17"/>
  <c r="S322" i="17"/>
  <c r="R322" i="17"/>
  <c r="S316" i="17"/>
  <c r="R316" i="17"/>
  <c r="Q316" i="17" s="1"/>
  <c r="P316" i="17"/>
  <c r="O316" i="17" s="1"/>
  <c r="N316" i="17" s="1"/>
  <c r="M316" i="17" s="1"/>
  <c r="L316" i="17" s="1"/>
  <c r="K316" i="17" s="1"/>
  <c r="J316" i="17" s="1"/>
  <c r="I316" i="17" s="1"/>
  <c r="H316" i="17" s="1"/>
  <c r="G316" i="17" s="1"/>
  <c r="S315" i="17"/>
  <c r="R315" i="17" s="1"/>
  <c r="Q315" i="17" s="1"/>
  <c r="P315" i="17" s="1"/>
  <c r="O315" i="17" s="1"/>
  <c r="N315" i="17" s="1"/>
  <c r="M315" i="17" s="1"/>
  <c r="L315" i="17" s="1"/>
  <c r="K315" i="17" s="1"/>
  <c r="J315" i="17" s="1"/>
  <c r="I315" i="17" s="1"/>
  <c r="H315" i="17" s="1"/>
  <c r="G315" i="17" s="1"/>
  <c r="S314" i="17"/>
  <c r="R314" i="17"/>
  <c r="Q314" i="17" s="1"/>
  <c r="P314" i="17" s="1"/>
  <c r="O314" i="17" s="1"/>
  <c r="N314" i="17"/>
  <c r="M314" i="17" s="1"/>
  <c r="L314" i="17" s="1"/>
  <c r="K314" i="17" s="1"/>
  <c r="J314" i="17" s="1"/>
  <c r="I314" i="17" s="1"/>
  <c r="H314" i="17" s="1"/>
  <c r="G314" i="17" s="1"/>
  <c r="S313" i="17"/>
  <c r="R313" i="17" s="1"/>
  <c r="Q313" i="17" s="1"/>
  <c r="P313" i="17" s="1"/>
  <c r="O313" i="17"/>
  <c r="N313" i="17" s="1"/>
  <c r="M313" i="17" s="1"/>
  <c r="L313" i="17" s="1"/>
  <c r="K313" i="17" s="1"/>
  <c r="J313" i="17" s="1"/>
  <c r="I313" i="17" s="1"/>
  <c r="H313" i="17" s="1"/>
  <c r="G313" i="17" s="1"/>
  <c r="S312" i="17"/>
  <c r="R312" i="17"/>
  <c r="Q312" i="17" s="1"/>
  <c r="P312" i="17"/>
  <c r="O312" i="17" s="1"/>
  <c r="N312" i="17" s="1"/>
  <c r="M312" i="17" s="1"/>
  <c r="L312" i="17" s="1"/>
  <c r="K312" i="17" s="1"/>
  <c r="J312" i="17" s="1"/>
  <c r="I312" i="17" s="1"/>
  <c r="H312" i="17" s="1"/>
  <c r="G312" i="17" s="1"/>
  <c r="S311" i="17"/>
  <c r="R311" i="17" s="1"/>
  <c r="Q311" i="17" s="1"/>
  <c r="P311" i="17" s="1"/>
  <c r="O311" i="17" s="1"/>
  <c r="N311" i="17" s="1"/>
  <c r="M311" i="17" s="1"/>
  <c r="L311" i="17" s="1"/>
  <c r="K311" i="17" s="1"/>
  <c r="J311" i="17" s="1"/>
  <c r="I311" i="17" s="1"/>
  <c r="H311" i="17" s="1"/>
  <c r="G311" i="17" s="1"/>
  <c r="S310" i="17"/>
  <c r="R310" i="17"/>
  <c r="Q310" i="17" s="1"/>
  <c r="P310" i="17" s="1"/>
  <c r="O310" i="17" s="1"/>
  <c r="N310" i="17"/>
  <c r="M310" i="17" s="1"/>
  <c r="L310" i="17" s="1"/>
  <c r="K310" i="17" s="1"/>
  <c r="J310" i="17" s="1"/>
  <c r="I310" i="17" s="1"/>
  <c r="H310" i="17" s="1"/>
  <c r="G310" i="17" s="1"/>
  <c r="S309" i="17"/>
  <c r="R309" i="17" s="1"/>
  <c r="Q309" i="17"/>
  <c r="P309" i="17" s="1"/>
  <c r="O309" i="17" s="1"/>
  <c r="N309" i="17" s="1"/>
  <c r="M309" i="17" s="1"/>
  <c r="L309" i="17" s="1"/>
  <c r="K309" i="17"/>
  <c r="J309" i="17" s="1"/>
  <c r="I309" i="17" s="1"/>
  <c r="H309" i="17" s="1"/>
  <c r="G309" i="17" s="1"/>
  <c r="S308" i="17"/>
  <c r="R308" i="17"/>
  <c r="Q308" i="17" s="1"/>
  <c r="P308" i="17" s="1"/>
  <c r="O308" i="17" s="1"/>
  <c r="N308" i="17" s="1"/>
  <c r="M308" i="17" s="1"/>
  <c r="L308" i="17" s="1"/>
  <c r="K308" i="17" s="1"/>
  <c r="J308" i="17" s="1"/>
  <c r="I308" i="17" s="1"/>
  <c r="H308" i="17"/>
  <c r="G308" i="17" s="1"/>
  <c r="S307" i="17"/>
  <c r="R307" i="17"/>
  <c r="Q307" i="17" s="1"/>
  <c r="P307" i="17" s="1"/>
  <c r="O307" i="17" s="1"/>
  <c r="N307" i="17" s="1"/>
  <c r="M307" i="17" s="1"/>
  <c r="L307" i="17" s="1"/>
  <c r="K307" i="17" s="1"/>
  <c r="J307" i="17" s="1"/>
  <c r="I307" i="17" s="1"/>
  <c r="H307" i="17" s="1"/>
  <c r="G307" i="17" s="1"/>
  <c r="S306" i="17"/>
  <c r="R306" i="17"/>
  <c r="Q306" i="17" s="1"/>
  <c r="P306" i="17"/>
  <c r="O306" i="17" s="1"/>
  <c r="N306" i="17" s="1"/>
  <c r="M306" i="17" s="1"/>
  <c r="L306" i="17" s="1"/>
  <c r="K306" i="17" s="1"/>
  <c r="J306" i="17" s="1"/>
  <c r="I306" i="17" s="1"/>
  <c r="H306" i="17" s="1"/>
  <c r="G306" i="17" s="1"/>
  <c r="S305" i="17"/>
  <c r="R305" i="17" s="1"/>
  <c r="Q305" i="17" s="1"/>
  <c r="P305" i="17" s="1"/>
  <c r="O305" i="17" s="1"/>
  <c r="N305" i="17" s="1"/>
  <c r="M305" i="17" s="1"/>
  <c r="L305" i="17" s="1"/>
  <c r="K305" i="17" s="1"/>
  <c r="J305" i="17" s="1"/>
  <c r="I305" i="17" s="1"/>
  <c r="H305" i="17" s="1"/>
  <c r="G305" i="17" s="1"/>
  <c r="S304" i="17"/>
  <c r="R304" i="17"/>
  <c r="Q304" i="17"/>
  <c r="P304" i="17" s="1"/>
  <c r="O304" i="17" s="1"/>
  <c r="N304" i="17"/>
  <c r="M304" i="17" s="1"/>
  <c r="L304" i="17" s="1"/>
  <c r="K304" i="17" s="1"/>
  <c r="J304" i="17" s="1"/>
  <c r="I304" i="17" s="1"/>
  <c r="H304" i="17" s="1"/>
  <c r="G304" i="17" s="1"/>
  <c r="S303" i="17"/>
  <c r="R303" i="17" s="1"/>
  <c r="Q303" i="17"/>
  <c r="P303" i="17" s="1"/>
  <c r="O303" i="17" s="1"/>
  <c r="N303" i="17"/>
  <c r="M303" i="17" s="1"/>
  <c r="L303" i="17" s="1"/>
  <c r="K303" i="17" s="1"/>
  <c r="J303" i="17" s="1"/>
  <c r="I303" i="17" s="1"/>
  <c r="H303" i="17" s="1"/>
  <c r="G303" i="17" s="1"/>
  <c r="S302" i="17"/>
  <c r="R302" i="17"/>
  <c r="Q302" i="17" s="1"/>
  <c r="P302" i="17" s="1"/>
  <c r="O302" i="17" s="1"/>
  <c r="N302" i="17"/>
  <c r="M302" i="17" s="1"/>
  <c r="L302" i="17" s="1"/>
  <c r="K302" i="17" s="1"/>
  <c r="J302" i="17" s="1"/>
  <c r="I302" i="17" s="1"/>
  <c r="H302" i="17" s="1"/>
  <c r="G302" i="17" s="1"/>
  <c r="S301" i="17"/>
  <c r="R301" i="17" s="1"/>
  <c r="Q301" i="17" s="1"/>
  <c r="P301" i="17" s="1"/>
  <c r="O301" i="17" s="1"/>
  <c r="N301" i="17" s="1"/>
  <c r="M301" i="17" s="1"/>
  <c r="L301" i="17" s="1"/>
  <c r="K301" i="17" s="1"/>
  <c r="J301" i="17" s="1"/>
  <c r="I301" i="17" s="1"/>
  <c r="H301" i="17" s="1"/>
  <c r="G301" i="17" s="1"/>
  <c r="S300" i="17"/>
  <c r="R300" i="17" s="1"/>
  <c r="Q300" i="17"/>
  <c r="P300" i="17" s="1"/>
  <c r="O300" i="17" s="1"/>
  <c r="N300" i="17" s="1"/>
  <c r="M300" i="17" s="1"/>
  <c r="L300" i="17" s="1"/>
  <c r="K300" i="17" s="1"/>
  <c r="J300" i="17" s="1"/>
  <c r="I300" i="17" s="1"/>
  <c r="H300" i="17" s="1"/>
  <c r="G300" i="17" s="1"/>
  <c r="S299" i="17"/>
  <c r="R299" i="17"/>
  <c r="Q299" i="17" s="1"/>
  <c r="P299" i="17" s="1"/>
  <c r="O299" i="17" s="1"/>
  <c r="N299" i="17" s="1"/>
  <c r="M299" i="17" s="1"/>
  <c r="L299" i="17"/>
  <c r="K299" i="17" s="1"/>
  <c r="J299" i="17" s="1"/>
  <c r="I299" i="17" s="1"/>
  <c r="H299" i="17" s="1"/>
  <c r="G299" i="17" s="1"/>
  <c r="S298" i="17"/>
  <c r="R298" i="17" s="1"/>
  <c r="Q298" i="17" s="1"/>
  <c r="P298" i="17" s="1"/>
  <c r="O298" i="17" s="1"/>
  <c r="N298" i="17" s="1"/>
  <c r="M298" i="17" s="1"/>
  <c r="L298" i="17" s="1"/>
  <c r="K298" i="17" s="1"/>
  <c r="J298" i="17" s="1"/>
  <c r="I298" i="17" s="1"/>
  <c r="H298" i="17" s="1"/>
  <c r="G298" i="17" s="1"/>
  <c r="S297" i="17"/>
  <c r="R297" i="17"/>
  <c r="Q297" i="17" s="1"/>
  <c r="P297" i="17"/>
  <c r="O297" i="17" s="1"/>
  <c r="N297" i="17" s="1"/>
  <c r="M297" i="17" s="1"/>
  <c r="L297" i="17" s="1"/>
  <c r="K297" i="17" s="1"/>
  <c r="J297" i="17" s="1"/>
  <c r="I297" i="17" s="1"/>
  <c r="H297" i="17" s="1"/>
  <c r="G297" i="17" s="1"/>
  <c r="S296" i="17"/>
  <c r="R296" i="17" s="1"/>
  <c r="Q296" i="17" s="1"/>
  <c r="P296" i="17" s="1"/>
  <c r="O296" i="17" s="1"/>
  <c r="N296" i="17" s="1"/>
  <c r="M296" i="17"/>
  <c r="L296" i="17" s="1"/>
  <c r="K296" i="17" s="1"/>
  <c r="J296" i="17" s="1"/>
  <c r="I296" i="17" s="1"/>
  <c r="H296" i="17" s="1"/>
  <c r="G296" i="17" s="1"/>
  <c r="S295" i="17"/>
  <c r="R295" i="17"/>
  <c r="Q295" i="17" s="1"/>
  <c r="P295" i="17" s="1"/>
  <c r="O295" i="17" s="1"/>
  <c r="N295" i="17" s="1"/>
  <c r="M295" i="17" s="1"/>
  <c r="L295" i="17" s="1"/>
  <c r="K295" i="17" s="1"/>
  <c r="J295" i="17" s="1"/>
  <c r="I295" i="17" s="1"/>
  <c r="H295" i="17" s="1"/>
  <c r="G295" i="17" s="1"/>
  <c r="S294" i="17"/>
  <c r="R294" i="17" s="1"/>
  <c r="Q294" i="17" s="1"/>
  <c r="P294" i="17" s="1"/>
  <c r="O294" i="17"/>
  <c r="N294" i="17" s="1"/>
  <c r="M294" i="17" s="1"/>
  <c r="L294" i="17" s="1"/>
  <c r="K294" i="17" s="1"/>
  <c r="J294" i="17" s="1"/>
  <c r="I294" i="17" s="1"/>
  <c r="H294" i="17" s="1"/>
  <c r="G294" i="17"/>
  <c r="S293" i="17"/>
  <c r="R293" i="17"/>
  <c r="Q293" i="17" s="1"/>
  <c r="P293" i="17" s="1"/>
  <c r="O293" i="17" s="1"/>
  <c r="N293" i="17" s="1"/>
  <c r="M293" i="17" s="1"/>
  <c r="L293" i="17" s="1"/>
  <c r="K293" i="17" s="1"/>
  <c r="J293" i="17" s="1"/>
  <c r="I293" i="17" s="1"/>
  <c r="H293" i="17" s="1"/>
  <c r="G293" i="17" s="1"/>
  <c r="S292" i="17"/>
  <c r="R292" i="17" s="1"/>
  <c r="Q292" i="17" s="1"/>
  <c r="P292" i="17" s="1"/>
  <c r="O292" i="17" s="1"/>
  <c r="N292" i="17" s="1"/>
  <c r="M292" i="17" s="1"/>
  <c r="L292" i="17" s="1"/>
  <c r="K292" i="17" s="1"/>
  <c r="J292" i="17" s="1"/>
  <c r="I292" i="17" s="1"/>
  <c r="H292" i="17" s="1"/>
  <c r="G292" i="17" s="1"/>
  <c r="S291" i="17"/>
  <c r="R291" i="17"/>
  <c r="Q291" i="17" s="1"/>
  <c r="P291" i="17" s="1"/>
  <c r="O291" i="17" s="1"/>
  <c r="N291" i="17"/>
  <c r="M291" i="17" s="1"/>
  <c r="L291" i="17" s="1"/>
  <c r="K291" i="17" s="1"/>
  <c r="J291" i="17" s="1"/>
  <c r="I291" i="17" s="1"/>
  <c r="H291" i="17" s="1"/>
  <c r="G291" i="17" s="1"/>
  <c r="S290" i="17"/>
  <c r="R290" i="17" s="1"/>
  <c r="Q290" i="17"/>
  <c r="P290" i="17" s="1"/>
  <c r="O290" i="17" s="1"/>
  <c r="N290" i="17" s="1"/>
  <c r="M290" i="17" s="1"/>
  <c r="L290" i="17" s="1"/>
  <c r="K290" i="17" s="1"/>
  <c r="J290" i="17" s="1"/>
  <c r="I290" i="17" s="1"/>
  <c r="H290" i="17" s="1"/>
  <c r="G290" i="17" s="1"/>
  <c r="S289" i="17"/>
  <c r="R289" i="17"/>
  <c r="Q289" i="17" s="1"/>
  <c r="P289" i="17"/>
  <c r="O289" i="17" s="1"/>
  <c r="N289" i="17" s="1"/>
  <c r="M289" i="17" s="1"/>
  <c r="L289" i="17" s="1"/>
  <c r="K289" i="17" s="1"/>
  <c r="J289" i="17" s="1"/>
  <c r="I289" i="17" s="1"/>
  <c r="H289" i="17" s="1"/>
  <c r="G289" i="17" s="1"/>
  <c r="S288" i="17"/>
  <c r="R288" i="17" s="1"/>
  <c r="Q288" i="17" s="1"/>
  <c r="P288" i="17" s="1"/>
  <c r="O288" i="17" s="1"/>
  <c r="N288" i="17" s="1"/>
  <c r="M288" i="17" s="1"/>
  <c r="L288" i="17" s="1"/>
  <c r="K288" i="17" s="1"/>
  <c r="J288" i="17" s="1"/>
  <c r="I288" i="17" s="1"/>
  <c r="H288" i="17" s="1"/>
  <c r="G288" i="17" s="1"/>
  <c r="S287" i="17"/>
  <c r="R287" i="17"/>
  <c r="Q287" i="17"/>
  <c r="P287" i="17" s="1"/>
  <c r="O287" i="17" s="1"/>
  <c r="N287" i="17" s="1"/>
  <c r="M287" i="17" s="1"/>
  <c r="L287" i="17" s="1"/>
  <c r="K287" i="17" s="1"/>
  <c r="J287" i="17" s="1"/>
  <c r="I287" i="17" s="1"/>
  <c r="H287" i="17" s="1"/>
  <c r="G287" i="17" s="1"/>
  <c r="S286" i="17"/>
  <c r="R286" i="17" s="1"/>
  <c r="Q286" i="17" s="1"/>
  <c r="P286" i="17" s="1"/>
  <c r="O286" i="17" s="1"/>
  <c r="N286" i="17" s="1"/>
  <c r="M286" i="17" s="1"/>
  <c r="L286" i="17" s="1"/>
  <c r="K286" i="17" s="1"/>
  <c r="J286" i="17" s="1"/>
  <c r="I286" i="17" s="1"/>
  <c r="H286" i="17" s="1"/>
  <c r="G286" i="17" s="1"/>
  <c r="S285" i="17"/>
  <c r="R285" i="17" s="1"/>
  <c r="Q285" i="17" s="1"/>
  <c r="P285" i="17" s="1"/>
  <c r="O285" i="17" s="1"/>
  <c r="N285" i="17" s="1"/>
  <c r="M285" i="17" s="1"/>
  <c r="L285" i="17" s="1"/>
  <c r="K285" i="17" s="1"/>
  <c r="J285" i="17" s="1"/>
  <c r="I285" i="17" s="1"/>
  <c r="H285" i="17" s="1"/>
  <c r="G285" i="17" s="1"/>
  <c r="S284" i="17"/>
  <c r="R284" i="17" s="1"/>
  <c r="Q284" i="17"/>
  <c r="P284" i="17" s="1"/>
  <c r="O284" i="17" s="1"/>
  <c r="N284" i="17" s="1"/>
  <c r="M284" i="17" s="1"/>
  <c r="L284" i="17" s="1"/>
  <c r="K284" i="17" s="1"/>
  <c r="J284" i="17" s="1"/>
  <c r="I284" i="17" s="1"/>
  <c r="H284" i="17" s="1"/>
  <c r="G284" i="17"/>
  <c r="S283" i="17"/>
  <c r="R283" i="17"/>
  <c r="Q283" i="17" s="1"/>
  <c r="P283" i="17" s="1"/>
  <c r="O283" i="17" s="1"/>
  <c r="N283" i="17" s="1"/>
  <c r="M283" i="17" s="1"/>
  <c r="L283" i="17" s="1"/>
  <c r="K283" i="17" s="1"/>
  <c r="J283" i="17" s="1"/>
  <c r="I283" i="17" s="1"/>
  <c r="H283" i="17" s="1"/>
  <c r="G283" i="17" s="1"/>
  <c r="S282" i="17"/>
  <c r="R282" i="17"/>
  <c r="Q282" i="17" s="1"/>
  <c r="P282" i="17" s="1"/>
  <c r="O282" i="17" s="1"/>
  <c r="N282" i="17" s="1"/>
  <c r="M282" i="17" s="1"/>
  <c r="L282" i="17" s="1"/>
  <c r="K282" i="17" s="1"/>
  <c r="J282" i="17"/>
  <c r="I282" i="17" s="1"/>
  <c r="H282" i="17" s="1"/>
  <c r="G282" i="17" s="1"/>
  <c r="S281" i="17"/>
  <c r="R281" i="17"/>
  <c r="Q281" i="17" s="1"/>
  <c r="P281" i="17"/>
  <c r="O281" i="17" s="1"/>
  <c r="N281" i="17"/>
  <c r="M281" i="17" s="1"/>
  <c r="L281" i="17" s="1"/>
  <c r="K281" i="17" s="1"/>
  <c r="J281" i="17" s="1"/>
  <c r="I281" i="17" s="1"/>
  <c r="H281" i="17" s="1"/>
  <c r="G281" i="17" s="1"/>
  <c r="S280" i="17"/>
  <c r="R280" i="17" s="1"/>
  <c r="Q280" i="17"/>
  <c r="P280" i="17" s="1"/>
  <c r="O280" i="17" s="1"/>
  <c r="N280" i="17" s="1"/>
  <c r="M280" i="17" s="1"/>
  <c r="L280" i="17" s="1"/>
  <c r="K280" i="17" s="1"/>
  <c r="J280" i="17" s="1"/>
  <c r="I280" i="17" s="1"/>
  <c r="H280" i="17" s="1"/>
  <c r="G280" i="17" s="1"/>
  <c r="S279" i="17"/>
  <c r="R279" i="17"/>
  <c r="Q279" i="17"/>
  <c r="P279" i="17" s="1"/>
  <c r="O279" i="17" s="1"/>
  <c r="N279" i="17" s="1"/>
  <c r="M279" i="17" s="1"/>
  <c r="L279" i="17" s="1"/>
  <c r="K279" i="17" s="1"/>
  <c r="J279" i="17" s="1"/>
  <c r="I279" i="17"/>
  <c r="H279" i="17" s="1"/>
  <c r="G279" i="17" s="1"/>
  <c r="S278" i="17"/>
  <c r="R278" i="17" s="1"/>
  <c r="Q278" i="17"/>
  <c r="P278" i="17" s="1"/>
  <c r="O278" i="17" s="1"/>
  <c r="N278" i="17" s="1"/>
  <c r="M278" i="17" s="1"/>
  <c r="L278" i="17" s="1"/>
  <c r="K278" i="17" s="1"/>
  <c r="J278" i="17" s="1"/>
  <c r="I278" i="17" s="1"/>
  <c r="H278" i="17" s="1"/>
  <c r="G278" i="17" s="1"/>
  <c r="S277" i="17"/>
  <c r="R277" i="17" s="1"/>
  <c r="Q277" i="17" s="1"/>
  <c r="P277" i="17" s="1"/>
  <c r="O277" i="17" s="1"/>
  <c r="N277" i="17"/>
  <c r="M277" i="17" s="1"/>
  <c r="L277" i="17" s="1"/>
  <c r="K277" i="17" s="1"/>
  <c r="J277" i="17" s="1"/>
  <c r="I277" i="17" s="1"/>
  <c r="H277" i="17" s="1"/>
  <c r="G277" i="17" s="1"/>
  <c r="S276" i="17"/>
  <c r="R276" i="17" s="1"/>
  <c r="Q276" i="17" s="1"/>
  <c r="P276" i="17"/>
  <c r="O276" i="17" s="1"/>
  <c r="N276" i="17" s="1"/>
  <c r="M276" i="17" s="1"/>
  <c r="L276" i="17" s="1"/>
  <c r="K276" i="17" s="1"/>
  <c r="J276" i="17" s="1"/>
  <c r="I276" i="17" s="1"/>
  <c r="H276" i="17" s="1"/>
  <c r="G276" i="17" s="1"/>
  <c r="S275" i="17"/>
  <c r="R275" i="17" s="1"/>
  <c r="Q275" i="17" s="1"/>
  <c r="P275" i="17"/>
  <c r="O275" i="17" s="1"/>
  <c r="N275" i="17" s="1"/>
  <c r="M275" i="17" s="1"/>
  <c r="L275" i="17" s="1"/>
  <c r="K275" i="17" s="1"/>
  <c r="J275" i="17" s="1"/>
  <c r="I275" i="17" s="1"/>
  <c r="H275" i="17" s="1"/>
  <c r="G275" i="17" s="1"/>
  <c r="S274" i="17"/>
  <c r="R274" i="17"/>
  <c r="Q274" i="17" s="1"/>
  <c r="P274" i="17" s="1"/>
  <c r="O274" i="17" s="1"/>
  <c r="N274" i="17" s="1"/>
  <c r="M274" i="17" s="1"/>
  <c r="L274" i="17" s="1"/>
  <c r="K274" i="17" s="1"/>
  <c r="J274" i="17" s="1"/>
  <c r="I274" i="17" s="1"/>
  <c r="H274" i="17" s="1"/>
  <c r="G274" i="17" s="1"/>
  <c r="S273" i="17"/>
  <c r="R273" i="17"/>
  <c r="Q273" i="17" s="1"/>
  <c r="P273" i="17"/>
  <c r="O273" i="17" s="1"/>
  <c r="N273" i="17" s="1"/>
  <c r="M273" i="17" s="1"/>
  <c r="L273" i="17" s="1"/>
  <c r="K273" i="17" s="1"/>
  <c r="J273" i="17" s="1"/>
  <c r="I273" i="17" s="1"/>
  <c r="H273" i="17" s="1"/>
  <c r="G273" i="17" s="1"/>
  <c r="S272" i="17"/>
  <c r="R272" i="17" s="1"/>
  <c r="Q272" i="17" s="1"/>
  <c r="P272" i="17" s="1"/>
  <c r="O272" i="17" s="1"/>
  <c r="N272" i="17" s="1"/>
  <c r="M272" i="17" s="1"/>
  <c r="L272" i="17" s="1"/>
  <c r="K272" i="17" s="1"/>
  <c r="J272" i="17" s="1"/>
  <c r="I272" i="17" s="1"/>
  <c r="H272" i="17" s="1"/>
  <c r="G272" i="17" s="1"/>
  <c r="S271" i="17"/>
  <c r="R271" i="17"/>
  <c r="Q271" i="17"/>
  <c r="P271" i="17" s="1"/>
  <c r="O271" i="17" s="1"/>
  <c r="N271" i="17" s="1"/>
  <c r="M271" i="17" s="1"/>
  <c r="L271" i="17" s="1"/>
  <c r="K271" i="17" s="1"/>
  <c r="J271" i="17" s="1"/>
  <c r="I271" i="17" s="1"/>
  <c r="H271" i="17" s="1"/>
  <c r="G271" i="17" s="1"/>
  <c r="S270" i="17"/>
  <c r="R270" i="17" s="1"/>
  <c r="Q270" i="17"/>
  <c r="P270" i="17" s="1"/>
  <c r="O270" i="17" s="1"/>
  <c r="N270" i="17" s="1"/>
  <c r="M270" i="17" s="1"/>
  <c r="L270" i="17"/>
  <c r="K270" i="17" s="1"/>
  <c r="J270" i="17" s="1"/>
  <c r="I270" i="17" s="1"/>
  <c r="H270" i="17" s="1"/>
  <c r="G270" i="17" s="1"/>
  <c r="S269" i="17"/>
  <c r="R269" i="17" s="1"/>
  <c r="Q269" i="17" s="1"/>
  <c r="P269" i="17" s="1"/>
  <c r="O269" i="17" s="1"/>
  <c r="N269" i="17" s="1"/>
  <c r="M269" i="17" s="1"/>
  <c r="L269" i="17" s="1"/>
  <c r="K269" i="17" s="1"/>
  <c r="J269" i="17" s="1"/>
  <c r="I269" i="17" s="1"/>
  <c r="H269" i="17" s="1"/>
  <c r="G269" i="17" s="1"/>
  <c r="S268" i="17"/>
  <c r="R268" i="17" s="1"/>
  <c r="Q268" i="17" s="1"/>
  <c r="P268" i="17" s="1"/>
  <c r="O268" i="17" s="1"/>
  <c r="N268" i="17" s="1"/>
  <c r="M268" i="17" s="1"/>
  <c r="L268" i="17" s="1"/>
  <c r="K268" i="17" s="1"/>
  <c r="J268" i="17" s="1"/>
  <c r="I268" i="17" s="1"/>
  <c r="H268" i="17" s="1"/>
  <c r="G268" i="17" s="1"/>
  <c r="S267" i="17"/>
  <c r="R267" i="17"/>
  <c r="Q267" i="17" s="1"/>
  <c r="P267" i="17" s="1"/>
  <c r="O267" i="17" s="1"/>
  <c r="N267" i="17" s="1"/>
  <c r="M267" i="17" s="1"/>
  <c r="L267" i="17" s="1"/>
  <c r="K267" i="17" s="1"/>
  <c r="J267" i="17" s="1"/>
  <c r="I267" i="17" s="1"/>
  <c r="H267" i="17" s="1"/>
  <c r="G267" i="17" s="1"/>
  <c r="S266" i="17"/>
  <c r="R266" i="17" s="1"/>
  <c r="Q266" i="17" s="1"/>
  <c r="P266" i="17" s="1"/>
  <c r="O266" i="17" s="1"/>
  <c r="N266" i="17" s="1"/>
  <c r="M266" i="17" s="1"/>
  <c r="L266" i="17" s="1"/>
  <c r="K266" i="17" s="1"/>
  <c r="J266" i="17" s="1"/>
  <c r="I266" i="17" s="1"/>
  <c r="H266" i="17" s="1"/>
  <c r="G266" i="17" s="1"/>
  <c r="S265" i="17"/>
  <c r="R265" i="17"/>
  <c r="Q265" i="17"/>
  <c r="P265" i="17" s="1"/>
  <c r="O265" i="17" s="1"/>
  <c r="N265" i="17" s="1"/>
  <c r="M265" i="17" s="1"/>
  <c r="L265" i="17" s="1"/>
  <c r="K265" i="17" s="1"/>
  <c r="J265" i="17" s="1"/>
  <c r="I265" i="17" s="1"/>
  <c r="H265" i="17" s="1"/>
  <c r="G265" i="17" s="1"/>
  <c r="S264" i="17"/>
  <c r="S262" i="17"/>
  <c r="R262" i="17" s="1"/>
  <c r="Q262" i="17"/>
  <c r="P262" i="17" s="1"/>
  <c r="O262" i="17" s="1"/>
  <c r="N262" i="17" s="1"/>
  <c r="M262" i="17" s="1"/>
  <c r="L262" i="17" s="1"/>
  <c r="K262" i="17" s="1"/>
  <c r="J262" i="17" s="1"/>
  <c r="I262" i="17" s="1"/>
  <c r="H262" i="17" s="1"/>
  <c r="G262" i="17" s="1"/>
  <c r="S261" i="17"/>
  <c r="R261" i="17" s="1"/>
  <c r="Q261" i="17" s="1"/>
  <c r="P261" i="17" s="1"/>
  <c r="O261" i="17" s="1"/>
  <c r="N261" i="17" s="1"/>
  <c r="M261" i="17" s="1"/>
  <c r="L261" i="17"/>
  <c r="K261" i="17" s="1"/>
  <c r="J261" i="17" s="1"/>
  <c r="I261" i="17" s="1"/>
  <c r="H261" i="17" s="1"/>
  <c r="G261" i="17" s="1"/>
  <c r="S260" i="17"/>
  <c r="R260" i="17" s="1"/>
  <c r="Q260" i="17" s="1"/>
  <c r="P260" i="17" s="1"/>
  <c r="O260" i="17" s="1"/>
  <c r="N260" i="17" s="1"/>
  <c r="M260" i="17" s="1"/>
  <c r="L260" i="17" s="1"/>
  <c r="K260" i="17" s="1"/>
  <c r="J260" i="17" s="1"/>
  <c r="I260" i="17" s="1"/>
  <c r="H260" i="17" s="1"/>
  <c r="G260" i="17" s="1"/>
  <c r="S259" i="17"/>
  <c r="R259" i="17" s="1"/>
  <c r="Q259" i="17"/>
  <c r="P259" i="17" s="1"/>
  <c r="O259" i="17" s="1"/>
  <c r="N259" i="17" s="1"/>
  <c r="M259" i="17" s="1"/>
  <c r="L259" i="17" s="1"/>
  <c r="K259" i="17" s="1"/>
  <c r="J259" i="17" s="1"/>
  <c r="I259" i="17"/>
  <c r="H259" i="17" s="1"/>
  <c r="G259" i="17" s="1"/>
  <c r="S258" i="17"/>
  <c r="R258" i="17"/>
  <c r="Q258" i="17" s="1"/>
  <c r="P258" i="17" s="1"/>
  <c r="O258" i="17" s="1"/>
  <c r="N258" i="17" s="1"/>
  <c r="M258" i="17" s="1"/>
  <c r="L258" i="17" s="1"/>
  <c r="K258" i="17" s="1"/>
  <c r="J258" i="17" s="1"/>
  <c r="I258" i="17" s="1"/>
  <c r="H258" i="17" s="1"/>
  <c r="G258" i="17" s="1"/>
  <c r="S257" i="17"/>
  <c r="R257" i="17"/>
  <c r="Q257" i="17" s="1"/>
  <c r="P257" i="17" s="1"/>
  <c r="O257" i="17" s="1"/>
  <c r="N257" i="17" s="1"/>
  <c r="M257" i="17" s="1"/>
  <c r="L257" i="17" s="1"/>
  <c r="K257" i="17" s="1"/>
  <c r="J257" i="17" s="1"/>
  <c r="I257" i="17" s="1"/>
  <c r="H257" i="17" s="1"/>
  <c r="G257" i="17" s="1"/>
  <c r="S256" i="17"/>
  <c r="R256" i="17"/>
  <c r="Q256" i="17" s="1"/>
  <c r="P256" i="17" s="1"/>
  <c r="O256" i="17" s="1"/>
  <c r="N256" i="17" s="1"/>
  <c r="M256" i="17" s="1"/>
  <c r="L256" i="17" s="1"/>
  <c r="K256" i="17" s="1"/>
  <c r="J256" i="17" s="1"/>
  <c r="I256" i="17" s="1"/>
  <c r="H256" i="17"/>
  <c r="G256" i="17" s="1"/>
  <c r="S255" i="17"/>
  <c r="R255" i="17" s="1"/>
  <c r="Q255" i="17" s="1"/>
  <c r="P255" i="17" s="1"/>
  <c r="O255" i="17" s="1"/>
  <c r="N255" i="17" s="1"/>
  <c r="M255" i="17" s="1"/>
  <c r="L255" i="17" s="1"/>
  <c r="K255" i="17" s="1"/>
  <c r="J255" i="17" s="1"/>
  <c r="I255" i="17" s="1"/>
  <c r="H255" i="17" s="1"/>
  <c r="G255" i="17" s="1"/>
  <c r="S254" i="17"/>
  <c r="R254" i="17"/>
  <c r="Q254" i="17"/>
  <c r="P254" i="17" s="1"/>
  <c r="O254" i="17" s="1"/>
  <c r="N254" i="17" s="1"/>
  <c r="M254" i="17" s="1"/>
  <c r="L254" i="17" s="1"/>
  <c r="K254" i="17" s="1"/>
  <c r="J254" i="17"/>
  <c r="I254" i="17" s="1"/>
  <c r="H254" i="17" s="1"/>
  <c r="G254" i="17" s="1"/>
  <c r="S253" i="17"/>
  <c r="R253" i="17" s="1"/>
  <c r="Q253" i="17"/>
  <c r="P253" i="17" s="1"/>
  <c r="O253" i="17" s="1"/>
  <c r="N253" i="17" s="1"/>
  <c r="M253" i="17" s="1"/>
  <c r="L253" i="17" s="1"/>
  <c r="K253" i="17" s="1"/>
  <c r="J253" i="17" s="1"/>
  <c r="I253" i="17" s="1"/>
  <c r="H253" i="17" s="1"/>
  <c r="G253" i="17" s="1"/>
  <c r="S252" i="17"/>
  <c r="R252" i="17"/>
  <c r="Q252" i="17" s="1"/>
  <c r="P252" i="17" s="1"/>
  <c r="O252" i="17" s="1"/>
  <c r="N252" i="17" s="1"/>
  <c r="M252" i="17" s="1"/>
  <c r="L252" i="17" s="1"/>
  <c r="K252" i="17"/>
  <c r="J252" i="17" s="1"/>
  <c r="I252" i="17" s="1"/>
  <c r="H252" i="17" s="1"/>
  <c r="G252" i="17" s="1"/>
  <c r="S251" i="17"/>
  <c r="R251" i="17" s="1"/>
  <c r="Q251" i="17"/>
  <c r="P251" i="17" s="1"/>
  <c r="O251" i="17" s="1"/>
  <c r="N251" i="17" s="1"/>
  <c r="M251" i="17" s="1"/>
  <c r="L251" i="17" s="1"/>
  <c r="K251" i="17" s="1"/>
  <c r="J251" i="17" s="1"/>
  <c r="I251" i="17" s="1"/>
  <c r="H251" i="17" s="1"/>
  <c r="G251" i="17" s="1"/>
  <c r="S250" i="17"/>
  <c r="R250" i="17"/>
  <c r="Q250" i="17" s="1"/>
  <c r="P250" i="17"/>
  <c r="O250" i="17" s="1"/>
  <c r="N250" i="17" s="1"/>
  <c r="M250" i="17" s="1"/>
  <c r="L250" i="17" s="1"/>
  <c r="K250" i="17" s="1"/>
  <c r="J250" i="17" s="1"/>
  <c r="I250" i="17" s="1"/>
  <c r="H250" i="17" s="1"/>
  <c r="G250" i="17" s="1"/>
  <c r="S249" i="17"/>
  <c r="R249" i="17" s="1"/>
  <c r="Q249" i="17" s="1"/>
  <c r="P249" i="17" s="1"/>
  <c r="O249" i="17" s="1"/>
  <c r="N249" i="17" s="1"/>
  <c r="M249" i="17" s="1"/>
  <c r="L249" i="17" s="1"/>
  <c r="K249" i="17" s="1"/>
  <c r="J249" i="17" s="1"/>
  <c r="I249" i="17" s="1"/>
  <c r="H249" i="17" s="1"/>
  <c r="G249" i="17" s="1"/>
  <c r="S248" i="17"/>
  <c r="R248" i="17"/>
  <c r="Q248" i="17" s="1"/>
  <c r="P248" i="17" s="1"/>
  <c r="O248" i="17"/>
  <c r="N248" i="17" s="1"/>
  <c r="M248" i="17" s="1"/>
  <c r="L248" i="17" s="1"/>
  <c r="K248" i="17" s="1"/>
  <c r="J248" i="17" s="1"/>
  <c r="I248" i="17" s="1"/>
  <c r="H248" i="17" s="1"/>
  <c r="G248" i="17" s="1"/>
  <c r="S247" i="17"/>
  <c r="R247" i="17" s="1"/>
  <c r="Q247" i="17" s="1"/>
  <c r="P247" i="17" s="1"/>
  <c r="O247" i="17" s="1"/>
  <c r="N247" i="17" s="1"/>
  <c r="M247" i="17" s="1"/>
  <c r="L247" i="17" s="1"/>
  <c r="K247" i="17" s="1"/>
  <c r="J247" i="17" s="1"/>
  <c r="I247" i="17" s="1"/>
  <c r="H247" i="17" s="1"/>
  <c r="G247" i="17" s="1"/>
  <c r="S246" i="17"/>
  <c r="R246" i="17"/>
  <c r="Q246" i="17"/>
  <c r="P246" i="17" s="1"/>
  <c r="O246" i="17" s="1"/>
  <c r="N246" i="17"/>
  <c r="M246" i="17" s="1"/>
  <c r="L246" i="17" s="1"/>
  <c r="K246" i="17" s="1"/>
  <c r="J246" i="17" s="1"/>
  <c r="I246" i="17" s="1"/>
  <c r="H246" i="17" s="1"/>
  <c r="G246" i="17" s="1"/>
  <c r="S245" i="17"/>
  <c r="R245" i="17" s="1"/>
  <c r="Q245" i="17"/>
  <c r="P245" i="17" s="1"/>
  <c r="O245" i="17" s="1"/>
  <c r="N245" i="17" s="1"/>
  <c r="M245" i="17" s="1"/>
  <c r="L245" i="17" s="1"/>
  <c r="K245" i="17" s="1"/>
  <c r="J245" i="17" s="1"/>
  <c r="I245" i="17" s="1"/>
  <c r="H245" i="17" s="1"/>
  <c r="G245" i="17" s="1"/>
  <c r="S244" i="17"/>
  <c r="R244" i="17" s="1"/>
  <c r="Q244" i="17" s="1"/>
  <c r="P244" i="17" s="1"/>
  <c r="O244" i="17" s="1"/>
  <c r="N244" i="17" s="1"/>
  <c r="M244" i="17" s="1"/>
  <c r="L244" i="17" s="1"/>
  <c r="K244" i="17" s="1"/>
  <c r="J244" i="17" s="1"/>
  <c r="I244" i="17" s="1"/>
  <c r="H244" i="17" s="1"/>
  <c r="G244" i="17" s="1"/>
  <c r="S243" i="17"/>
  <c r="R243" i="17" s="1"/>
  <c r="Q243" i="17" s="1"/>
  <c r="P243" i="17" s="1"/>
  <c r="O243" i="17" s="1"/>
  <c r="N243" i="17" s="1"/>
  <c r="M243" i="17" s="1"/>
  <c r="L243" i="17" s="1"/>
  <c r="K243" i="17"/>
  <c r="J243" i="17" s="1"/>
  <c r="I243" i="17" s="1"/>
  <c r="H243" i="17" s="1"/>
  <c r="G243" i="17" s="1"/>
  <c r="S242" i="17"/>
  <c r="R242" i="17" s="1"/>
  <c r="Q242" i="17" s="1"/>
  <c r="P242" i="17" s="1"/>
  <c r="O242" i="17" s="1"/>
  <c r="N242" i="17" s="1"/>
  <c r="M242" i="17" s="1"/>
  <c r="L242" i="17" s="1"/>
  <c r="K242" i="17" s="1"/>
  <c r="J242" i="17" s="1"/>
  <c r="I242" i="17" s="1"/>
  <c r="H242" i="17" s="1"/>
  <c r="G242" i="17" s="1"/>
  <c r="S241" i="17"/>
  <c r="R241" i="17"/>
  <c r="Q241" i="17" s="1"/>
  <c r="P241" i="17" s="1"/>
  <c r="O241" i="17" s="1"/>
  <c r="N241" i="17" s="1"/>
  <c r="M241" i="17" s="1"/>
  <c r="L241" i="17" s="1"/>
  <c r="K241" i="17" s="1"/>
  <c r="J241" i="17" s="1"/>
  <c r="I241" i="17" s="1"/>
  <c r="H241" i="17" s="1"/>
  <c r="G241" i="17" s="1"/>
  <c r="S240" i="17"/>
  <c r="R240" i="17"/>
  <c r="Q240" i="17" s="1"/>
  <c r="P240" i="17"/>
  <c r="O240" i="17" s="1"/>
  <c r="N240" i="17" s="1"/>
  <c r="M240" i="17" s="1"/>
  <c r="L240" i="17" s="1"/>
  <c r="K240" i="17" s="1"/>
  <c r="J240" i="17" s="1"/>
  <c r="I240" i="17" s="1"/>
  <c r="H240" i="17" s="1"/>
  <c r="G240" i="17" s="1"/>
  <c r="S239" i="17"/>
  <c r="R239" i="17" s="1"/>
  <c r="Q239" i="17" s="1"/>
  <c r="P239" i="17" s="1"/>
  <c r="O239" i="17" s="1"/>
  <c r="N239" i="17" s="1"/>
  <c r="M239" i="17" s="1"/>
  <c r="L239" i="17" s="1"/>
  <c r="K239" i="17"/>
  <c r="J239" i="17" s="1"/>
  <c r="I239" i="17" s="1"/>
  <c r="H239" i="17" s="1"/>
  <c r="G239" i="17" s="1"/>
  <c r="S238" i="17"/>
  <c r="R238" i="17"/>
  <c r="Q238" i="17"/>
  <c r="P238" i="17" s="1"/>
  <c r="O238" i="17" s="1"/>
  <c r="N238" i="17" s="1"/>
  <c r="M238" i="17" s="1"/>
  <c r="L238" i="17" s="1"/>
  <c r="K238" i="17" s="1"/>
  <c r="J238" i="17" s="1"/>
  <c r="I238" i="17" s="1"/>
  <c r="H238" i="17" s="1"/>
  <c r="G238" i="17" s="1"/>
  <c r="S237" i="17"/>
  <c r="R237" i="17" s="1"/>
  <c r="Q237" i="17"/>
  <c r="P237" i="17" s="1"/>
  <c r="O237" i="17" s="1"/>
  <c r="N237" i="17" s="1"/>
  <c r="M237" i="17" s="1"/>
  <c r="L237" i="17" s="1"/>
  <c r="K237" i="17" s="1"/>
  <c r="J237" i="17" s="1"/>
  <c r="I237" i="17" s="1"/>
  <c r="H237" i="17" s="1"/>
  <c r="G237" i="17" s="1"/>
  <c r="S236" i="17"/>
  <c r="R236" i="17" s="1"/>
  <c r="Q236" i="17" s="1"/>
  <c r="P236" i="17" s="1"/>
  <c r="O236" i="17" s="1"/>
  <c r="N236" i="17" s="1"/>
  <c r="M236" i="17" s="1"/>
  <c r="L236" i="17" s="1"/>
  <c r="K236" i="17" s="1"/>
  <c r="J236" i="17"/>
  <c r="I236" i="17" s="1"/>
  <c r="H236" i="17" s="1"/>
  <c r="G236" i="17" s="1"/>
  <c r="S235" i="17"/>
  <c r="R235" i="17" s="1"/>
  <c r="Q235" i="17" s="1"/>
  <c r="P235" i="17" s="1"/>
  <c r="O235" i="17" s="1"/>
  <c r="N235" i="17" s="1"/>
  <c r="M235" i="17" s="1"/>
  <c r="L235" i="17" s="1"/>
  <c r="K235" i="17" s="1"/>
  <c r="J235" i="17" s="1"/>
  <c r="I235" i="17" s="1"/>
  <c r="H235" i="17" s="1"/>
  <c r="G235" i="17" s="1"/>
  <c r="S234" i="17"/>
  <c r="R234" i="17"/>
  <c r="Q234" i="17" s="1"/>
  <c r="P234" i="17" s="1"/>
  <c r="O234" i="17" s="1"/>
  <c r="N234" i="17" s="1"/>
  <c r="M234" i="17" s="1"/>
  <c r="L234" i="17" s="1"/>
  <c r="K234" i="17" s="1"/>
  <c r="J234" i="17"/>
  <c r="I234" i="17" s="1"/>
  <c r="H234" i="17" s="1"/>
  <c r="G234" i="17" s="1"/>
  <c r="S233" i="17"/>
  <c r="R233" i="17" s="1"/>
  <c r="Q233" i="17" s="1"/>
  <c r="P233" i="17" s="1"/>
  <c r="O233" i="17" s="1"/>
  <c r="N233" i="17" s="1"/>
  <c r="M233" i="17" s="1"/>
  <c r="L233" i="17" s="1"/>
  <c r="K233" i="17" s="1"/>
  <c r="J233" i="17" s="1"/>
  <c r="I233" i="17" s="1"/>
  <c r="H233" i="17" s="1"/>
  <c r="G233" i="17" s="1"/>
  <c r="S232" i="17"/>
  <c r="R232" i="17"/>
  <c r="Q232" i="17" s="1"/>
  <c r="P232" i="17" s="1"/>
  <c r="O232" i="17" s="1"/>
  <c r="N232" i="17" s="1"/>
  <c r="M232" i="17" s="1"/>
  <c r="L232" i="17" s="1"/>
  <c r="K232" i="17" s="1"/>
  <c r="J232" i="17" s="1"/>
  <c r="I232" i="17" s="1"/>
  <c r="H232" i="17" s="1"/>
  <c r="G232" i="17" s="1"/>
  <c r="S231" i="17"/>
  <c r="R231" i="17" s="1"/>
  <c r="Q231" i="17"/>
  <c r="P231" i="17" s="1"/>
  <c r="O231" i="17" s="1"/>
  <c r="N231" i="17" s="1"/>
  <c r="M231" i="17"/>
  <c r="L231" i="17" s="1"/>
  <c r="K231" i="17" s="1"/>
  <c r="J231" i="17" s="1"/>
  <c r="I231" i="17" s="1"/>
  <c r="H231" i="17" s="1"/>
  <c r="G231" i="17" s="1"/>
  <c r="S230" i="17"/>
  <c r="R230" i="17"/>
  <c r="Q230" i="17" s="1"/>
  <c r="P230" i="17" s="1"/>
  <c r="O230" i="17" s="1"/>
  <c r="N230" i="17" s="1"/>
  <c r="M230" i="17" s="1"/>
  <c r="L230" i="17" s="1"/>
  <c r="K230" i="17" s="1"/>
  <c r="J230" i="17" s="1"/>
  <c r="I230" i="17" s="1"/>
  <c r="H230" i="17" s="1"/>
  <c r="G230" i="17" s="1"/>
  <c r="S229" i="17"/>
  <c r="R229" i="17" s="1"/>
  <c r="Q229" i="17" s="1"/>
  <c r="P229" i="17" s="1"/>
  <c r="O229" i="17" s="1"/>
  <c r="N229" i="17" s="1"/>
  <c r="M229" i="17" s="1"/>
  <c r="L229" i="17" s="1"/>
  <c r="K229" i="17" s="1"/>
  <c r="J229" i="17" s="1"/>
  <c r="I229" i="17" s="1"/>
  <c r="H229" i="17" s="1"/>
  <c r="G229" i="17" s="1"/>
  <c r="S228" i="17"/>
  <c r="R228" i="17"/>
  <c r="Q228" i="17" s="1"/>
  <c r="P228" i="17" s="1"/>
  <c r="O228" i="17" s="1"/>
  <c r="N228" i="17" s="1"/>
  <c r="M228" i="17" s="1"/>
  <c r="L228" i="17" s="1"/>
  <c r="K228" i="17" s="1"/>
  <c r="J228" i="17" s="1"/>
  <c r="I228" i="17" s="1"/>
  <c r="H228" i="17" s="1"/>
  <c r="G228" i="17" s="1"/>
  <c r="S227" i="17"/>
  <c r="R227" i="17" s="1"/>
  <c r="Q227" i="17"/>
  <c r="P227" i="17" s="1"/>
  <c r="O227" i="17" s="1"/>
  <c r="N227" i="17" s="1"/>
  <c r="M227" i="17" s="1"/>
  <c r="L227" i="17" s="1"/>
  <c r="K227" i="17" s="1"/>
  <c r="J227" i="17" s="1"/>
  <c r="I227" i="17" s="1"/>
  <c r="H227" i="17" s="1"/>
  <c r="G227" i="17" s="1"/>
  <c r="S226" i="17"/>
  <c r="R226" i="17"/>
  <c r="Q226" i="17" s="1"/>
  <c r="P226" i="17"/>
  <c r="O226" i="17" s="1"/>
  <c r="N226" i="17" s="1"/>
  <c r="M226" i="17" s="1"/>
  <c r="L226" i="17" s="1"/>
  <c r="K226" i="17" s="1"/>
  <c r="J226" i="17" s="1"/>
  <c r="I226" i="17" s="1"/>
  <c r="H226" i="17" s="1"/>
  <c r="G226" i="17" s="1"/>
  <c r="S225" i="17"/>
  <c r="R225" i="17" s="1"/>
  <c r="Q225" i="17" s="1"/>
  <c r="P225" i="17" s="1"/>
  <c r="O225" i="17" s="1"/>
  <c r="N225" i="17"/>
  <c r="M225" i="17" s="1"/>
  <c r="L225" i="17" s="1"/>
  <c r="K225" i="17" s="1"/>
  <c r="J225" i="17" s="1"/>
  <c r="I225" i="17" s="1"/>
  <c r="H225" i="17" s="1"/>
  <c r="G225" i="17" s="1"/>
  <c r="S224" i="17"/>
  <c r="R224" i="17"/>
  <c r="Q224" i="17" s="1"/>
  <c r="P224" i="17" s="1"/>
  <c r="O224" i="17" s="1"/>
  <c r="N224" i="17" s="1"/>
  <c r="M224" i="17" s="1"/>
  <c r="L224" i="17" s="1"/>
  <c r="K224" i="17" s="1"/>
  <c r="J224" i="17" s="1"/>
  <c r="I224" i="17" s="1"/>
  <c r="H224" i="17" s="1"/>
  <c r="G224" i="17" s="1"/>
  <c r="S223" i="17"/>
  <c r="R223" i="17" s="1"/>
  <c r="Q223" i="17" s="1"/>
  <c r="P223" i="17" s="1"/>
  <c r="O223" i="17" s="1"/>
  <c r="N223" i="17" s="1"/>
  <c r="M223" i="17" s="1"/>
  <c r="L223" i="17" s="1"/>
  <c r="K223" i="17" s="1"/>
  <c r="J223" i="17" s="1"/>
  <c r="I223" i="17" s="1"/>
  <c r="H223" i="17" s="1"/>
  <c r="G223" i="17" s="1"/>
  <c r="S222" i="17"/>
  <c r="R222" i="17"/>
  <c r="Q222" i="17" s="1"/>
  <c r="P222" i="17" s="1"/>
  <c r="O222" i="17" s="1"/>
  <c r="N222" i="17" s="1"/>
  <c r="M222" i="17" s="1"/>
  <c r="L222" i="17" s="1"/>
  <c r="K222" i="17" s="1"/>
  <c r="J222" i="17" s="1"/>
  <c r="I222" i="17" s="1"/>
  <c r="H222" i="17" s="1"/>
  <c r="G222" i="17" s="1"/>
  <c r="S221" i="17"/>
  <c r="R221" i="17" s="1"/>
  <c r="Q221" i="17" s="1"/>
  <c r="P221" i="17" s="1"/>
  <c r="O221" i="17" s="1"/>
  <c r="N221" i="17" s="1"/>
  <c r="M221" i="17" s="1"/>
  <c r="L221" i="17" s="1"/>
  <c r="K221" i="17" s="1"/>
  <c r="J221" i="17" s="1"/>
  <c r="I221" i="17" s="1"/>
  <c r="H221" i="17" s="1"/>
  <c r="G221" i="17" s="1"/>
  <c r="S220" i="17"/>
  <c r="R220" i="17"/>
  <c r="Q220" i="17" s="1"/>
  <c r="P220" i="17" s="1"/>
  <c r="O220" i="17" s="1"/>
  <c r="N220" i="17" s="1"/>
  <c r="M220" i="17" s="1"/>
  <c r="L220" i="17" s="1"/>
  <c r="K220" i="17" s="1"/>
  <c r="J220" i="17" s="1"/>
  <c r="I220" i="17" s="1"/>
  <c r="H220" i="17" s="1"/>
  <c r="G220" i="17"/>
  <c r="S219" i="17"/>
  <c r="R219" i="17" s="1"/>
  <c r="Q219" i="17" s="1"/>
  <c r="P219" i="17" s="1"/>
  <c r="O219" i="17" s="1"/>
  <c r="N219" i="17" s="1"/>
  <c r="M219" i="17" s="1"/>
  <c r="L219" i="17" s="1"/>
  <c r="K219" i="17" s="1"/>
  <c r="J219" i="17" s="1"/>
  <c r="I219" i="17"/>
  <c r="H219" i="17" s="1"/>
  <c r="G219" i="17" s="1"/>
  <c r="S218" i="17"/>
  <c r="R218" i="17"/>
  <c r="Q218" i="17" s="1"/>
  <c r="P218" i="17" s="1"/>
  <c r="O218" i="17" s="1"/>
  <c r="N218" i="17" s="1"/>
  <c r="M218" i="17" s="1"/>
  <c r="L218" i="17" s="1"/>
  <c r="K218" i="17" s="1"/>
  <c r="J218" i="17" s="1"/>
  <c r="I218" i="17" s="1"/>
  <c r="H218" i="17" s="1"/>
  <c r="G218" i="17" s="1"/>
  <c r="S217" i="17"/>
  <c r="R217" i="17" s="1"/>
  <c r="Q217" i="17" s="1"/>
  <c r="P217" i="17" s="1"/>
  <c r="O217" i="17"/>
  <c r="N217" i="17" s="1"/>
  <c r="M217" i="17" s="1"/>
  <c r="L217" i="17" s="1"/>
  <c r="K217" i="17"/>
  <c r="J217" i="17" s="1"/>
  <c r="I217" i="17" s="1"/>
  <c r="H217" i="17" s="1"/>
  <c r="G217" i="17" s="1"/>
  <c r="S216" i="17"/>
  <c r="R216" i="17" s="1"/>
  <c r="Q216" i="17" s="1"/>
  <c r="P216" i="17" s="1"/>
  <c r="O216" i="17" s="1"/>
  <c r="N216" i="17" s="1"/>
  <c r="M216" i="17" s="1"/>
  <c r="L216" i="17" s="1"/>
  <c r="K216" i="17" s="1"/>
  <c r="J216" i="17"/>
  <c r="I216" i="17" s="1"/>
  <c r="H216" i="17" s="1"/>
  <c r="G216" i="17" s="1"/>
  <c r="S215" i="17"/>
  <c r="R215" i="17" s="1"/>
  <c r="Q215" i="17"/>
  <c r="P215" i="17" s="1"/>
  <c r="O215" i="17" s="1"/>
  <c r="N215" i="17" s="1"/>
  <c r="M215" i="17" s="1"/>
  <c r="L215" i="17" s="1"/>
  <c r="K215" i="17" s="1"/>
  <c r="J215" i="17" s="1"/>
  <c r="I215" i="17" s="1"/>
  <c r="H215" i="17" s="1"/>
  <c r="G215" i="17" s="1"/>
  <c r="S214" i="17"/>
  <c r="R214" i="17" s="1"/>
  <c r="Q214" i="17" s="1"/>
  <c r="P214" i="17" s="1"/>
  <c r="O214" i="17" s="1"/>
  <c r="N214" i="17" s="1"/>
  <c r="M214" i="17" s="1"/>
  <c r="L214" i="17" s="1"/>
  <c r="K214" i="17" s="1"/>
  <c r="J214" i="17" s="1"/>
  <c r="I214" i="17" s="1"/>
  <c r="H214" i="17" s="1"/>
  <c r="G214" i="17" s="1"/>
  <c r="S213" i="17"/>
  <c r="R213" i="17"/>
  <c r="Q213" i="17" s="1"/>
  <c r="P213" i="17" s="1"/>
  <c r="O213" i="17" s="1"/>
  <c r="N213" i="17" s="1"/>
  <c r="M213" i="17" s="1"/>
  <c r="L213" i="17" s="1"/>
  <c r="K213" i="17"/>
  <c r="J213" i="17" s="1"/>
  <c r="I213" i="17" s="1"/>
  <c r="H213" i="17" s="1"/>
  <c r="G213" i="17" s="1"/>
  <c r="S212" i="17"/>
  <c r="R212" i="17"/>
  <c r="Q212" i="17" s="1"/>
  <c r="P212" i="17" s="1"/>
  <c r="O212" i="17" s="1"/>
  <c r="N212" i="17" s="1"/>
  <c r="M212" i="17" s="1"/>
  <c r="L212" i="17" s="1"/>
  <c r="K212" i="17" s="1"/>
  <c r="J212" i="17" s="1"/>
  <c r="I212" i="17" s="1"/>
  <c r="H212" i="17" s="1"/>
  <c r="G212" i="17" s="1"/>
  <c r="S211" i="17"/>
  <c r="R211" i="17" s="1"/>
  <c r="Q211" i="17" s="1"/>
  <c r="P211" i="17" s="1"/>
  <c r="O211" i="17" s="1"/>
  <c r="N211" i="17" s="1"/>
  <c r="M211" i="17" s="1"/>
  <c r="L211" i="17" s="1"/>
  <c r="K211" i="17" s="1"/>
  <c r="J211" i="17" s="1"/>
  <c r="I211" i="17" s="1"/>
  <c r="H211" i="17" s="1"/>
  <c r="G211" i="17" s="1"/>
  <c r="S210" i="17"/>
  <c r="R210" i="17"/>
  <c r="Q210" i="17"/>
  <c r="S207" i="17"/>
  <c r="R207" i="17"/>
  <c r="Q207" i="17" s="1"/>
  <c r="P207" i="17" s="1"/>
  <c r="O207" i="17" s="1"/>
  <c r="N207" i="17" s="1"/>
  <c r="M207" i="17" s="1"/>
  <c r="L207" i="17" s="1"/>
  <c r="K207" i="17" s="1"/>
  <c r="J207" i="17" s="1"/>
  <c r="I207" i="17" s="1"/>
  <c r="H207" i="17" s="1"/>
  <c r="G207" i="17" s="1"/>
  <c r="S206" i="17"/>
  <c r="R206" i="17" s="1"/>
  <c r="Q206" i="17" s="1"/>
  <c r="P206" i="17" s="1"/>
  <c r="O206" i="17" s="1"/>
  <c r="N206" i="17" s="1"/>
  <c r="M206" i="17" s="1"/>
  <c r="L206" i="17" s="1"/>
  <c r="K206" i="17" s="1"/>
  <c r="J206" i="17" s="1"/>
  <c r="I206" i="17" s="1"/>
  <c r="H206" i="17" s="1"/>
  <c r="G206" i="17" s="1"/>
  <c r="S205" i="17"/>
  <c r="R205" i="17" s="1"/>
  <c r="Q205" i="17" s="1"/>
  <c r="P205" i="17" s="1"/>
  <c r="O205" i="17" s="1"/>
  <c r="N205" i="17" s="1"/>
  <c r="M205" i="17" s="1"/>
  <c r="L205" i="17" s="1"/>
  <c r="K205" i="17" s="1"/>
  <c r="J205" i="17" s="1"/>
  <c r="I205" i="17" s="1"/>
  <c r="H205" i="17" s="1"/>
  <c r="G205" i="17" s="1"/>
  <c r="S204" i="17"/>
  <c r="R204" i="17" s="1"/>
  <c r="Q204" i="17" s="1"/>
  <c r="P204" i="17" s="1"/>
  <c r="O204" i="17" s="1"/>
  <c r="N204" i="17" s="1"/>
  <c r="M204" i="17" s="1"/>
  <c r="L204" i="17" s="1"/>
  <c r="K204" i="17" s="1"/>
  <c r="J204" i="17" s="1"/>
  <c r="I204" i="17" s="1"/>
  <c r="H204" i="17"/>
  <c r="G204" i="17" s="1"/>
  <c r="S201" i="17"/>
  <c r="R201" i="17"/>
  <c r="Q201" i="17" s="1"/>
  <c r="P201" i="17"/>
  <c r="O201" i="17" s="1"/>
  <c r="N201" i="17" s="1"/>
  <c r="M201" i="17" s="1"/>
  <c r="L201" i="17"/>
  <c r="K201" i="17" s="1"/>
  <c r="J201" i="17" s="1"/>
  <c r="I201" i="17" s="1"/>
  <c r="H201" i="17" s="1"/>
  <c r="G201" i="17" s="1"/>
  <c r="S200" i="17"/>
  <c r="R200" i="17"/>
  <c r="Q200" i="17" s="1"/>
  <c r="P200" i="17" s="1"/>
  <c r="O200" i="17" s="1"/>
  <c r="N200" i="17" s="1"/>
  <c r="M200" i="17" s="1"/>
  <c r="L200" i="17" s="1"/>
  <c r="K200" i="17" s="1"/>
  <c r="J200" i="17" s="1"/>
  <c r="I200" i="17" s="1"/>
  <c r="H200" i="17" s="1"/>
  <c r="G200" i="17" s="1"/>
  <c r="S199" i="17"/>
  <c r="R199" i="17"/>
  <c r="Q199" i="17" s="1"/>
  <c r="P199" i="17" s="1"/>
  <c r="O199" i="17" s="1"/>
  <c r="N199" i="17"/>
  <c r="M199" i="17" s="1"/>
  <c r="L199" i="17" s="1"/>
  <c r="K199" i="17" s="1"/>
  <c r="J199" i="17" s="1"/>
  <c r="I199" i="17" s="1"/>
  <c r="H199" i="17" s="1"/>
  <c r="G199" i="17" s="1"/>
  <c r="S198" i="17"/>
  <c r="R198" i="17" s="1"/>
  <c r="Q198" i="17" s="1"/>
  <c r="P198" i="17" s="1"/>
  <c r="O198" i="17"/>
  <c r="N198" i="17" s="1"/>
  <c r="M198" i="17" s="1"/>
  <c r="L198" i="17" s="1"/>
  <c r="K198" i="17" s="1"/>
  <c r="J198" i="17" s="1"/>
  <c r="I198" i="17" s="1"/>
  <c r="H198" i="17" s="1"/>
  <c r="G198" i="17" s="1"/>
  <c r="S197" i="17"/>
  <c r="R197" i="17" s="1"/>
  <c r="Q197" i="17" s="1"/>
  <c r="P197" i="17" s="1"/>
  <c r="O197" i="17" s="1"/>
  <c r="N197" i="17" s="1"/>
  <c r="M197" i="17" s="1"/>
  <c r="L197" i="17" s="1"/>
  <c r="K197" i="17" s="1"/>
  <c r="J197" i="17" s="1"/>
  <c r="I197" i="17" s="1"/>
  <c r="H197" i="17" s="1"/>
  <c r="G197" i="17" s="1"/>
  <c r="S196" i="17"/>
  <c r="R196" i="17" s="1"/>
  <c r="Q196" i="17"/>
  <c r="P196" i="17" s="1"/>
  <c r="O196" i="17"/>
  <c r="N196" i="17" s="1"/>
  <c r="M196" i="17" s="1"/>
  <c r="L196" i="17" s="1"/>
  <c r="K196" i="17" s="1"/>
  <c r="J196" i="17" s="1"/>
  <c r="I196" i="17" s="1"/>
  <c r="H196" i="17" s="1"/>
  <c r="G196" i="17" s="1"/>
  <c r="S195" i="17"/>
  <c r="R195" i="17" s="1"/>
  <c r="Q195" i="17" s="1"/>
  <c r="P195" i="17" s="1"/>
  <c r="O195" i="17" s="1"/>
  <c r="N195" i="17"/>
  <c r="M195" i="17" s="1"/>
  <c r="L195" i="17" s="1"/>
  <c r="K195" i="17" s="1"/>
  <c r="J195" i="17" s="1"/>
  <c r="I195" i="17" s="1"/>
  <c r="H195" i="17" s="1"/>
  <c r="G195" i="17" s="1"/>
  <c r="S194" i="17"/>
  <c r="R194" i="17"/>
  <c r="Q194" i="17" s="1"/>
  <c r="P194" i="17" s="1"/>
  <c r="O194" i="17" s="1"/>
  <c r="N194" i="17" s="1"/>
  <c r="M194" i="17" s="1"/>
  <c r="L194" i="17" s="1"/>
  <c r="K194" i="17" s="1"/>
  <c r="J194" i="17" s="1"/>
  <c r="I194" i="17" s="1"/>
  <c r="H194" i="17" s="1"/>
  <c r="G194" i="17" s="1"/>
  <c r="S193" i="17"/>
  <c r="R193" i="17"/>
  <c r="Q193" i="17" s="1"/>
  <c r="P193" i="17" s="1"/>
  <c r="O193" i="17" s="1"/>
  <c r="N193" i="17" s="1"/>
  <c r="M193" i="17" s="1"/>
  <c r="L193" i="17" s="1"/>
  <c r="K193" i="17" s="1"/>
  <c r="J193" i="17" s="1"/>
  <c r="I193" i="17" s="1"/>
  <c r="H193" i="17" s="1"/>
  <c r="G193" i="17" s="1"/>
  <c r="S192" i="17"/>
  <c r="R192" i="17" s="1"/>
  <c r="Q192" i="17" s="1"/>
  <c r="P192" i="17" s="1"/>
  <c r="O192" i="17" s="1"/>
  <c r="N192" i="17" s="1"/>
  <c r="M192" i="17" s="1"/>
  <c r="L192" i="17" s="1"/>
  <c r="K192" i="17" s="1"/>
  <c r="J192" i="17" s="1"/>
  <c r="I192" i="17" s="1"/>
  <c r="H192" i="17" s="1"/>
  <c r="G192" i="17" s="1"/>
  <c r="S191" i="17"/>
  <c r="R191" i="17"/>
  <c r="Q191" i="17" s="1"/>
  <c r="P191" i="17" s="1"/>
  <c r="O191" i="17" s="1"/>
  <c r="N191" i="17" s="1"/>
  <c r="M191" i="17" s="1"/>
  <c r="L191" i="17" s="1"/>
  <c r="K191" i="17" s="1"/>
  <c r="J191" i="17" s="1"/>
  <c r="I191" i="17" s="1"/>
  <c r="H191" i="17" s="1"/>
  <c r="G191" i="17" s="1"/>
  <c r="S190" i="17"/>
  <c r="R190" i="17" s="1"/>
  <c r="Q190" i="17"/>
  <c r="P190" i="17" s="1"/>
  <c r="O190" i="17" s="1"/>
  <c r="N190" i="17" s="1"/>
  <c r="M190" i="17" s="1"/>
  <c r="L190" i="17"/>
  <c r="K190" i="17" s="1"/>
  <c r="J190" i="17" s="1"/>
  <c r="I190" i="17" s="1"/>
  <c r="H190" i="17" s="1"/>
  <c r="G190" i="17" s="1"/>
  <c r="S189" i="17"/>
  <c r="R189" i="17" s="1"/>
  <c r="Q189" i="17" s="1"/>
  <c r="P189" i="17" s="1"/>
  <c r="O189" i="17" s="1"/>
  <c r="N189" i="17"/>
  <c r="M189" i="17" s="1"/>
  <c r="L189" i="17" s="1"/>
  <c r="K189" i="17" s="1"/>
  <c r="J189" i="17" s="1"/>
  <c r="I189" i="17" s="1"/>
  <c r="H189" i="17" s="1"/>
  <c r="G189" i="17" s="1"/>
  <c r="S187" i="17"/>
  <c r="R187" i="17" s="1"/>
  <c r="Q187" i="17" s="1"/>
  <c r="P187" i="17"/>
  <c r="O187" i="17" s="1"/>
  <c r="N187" i="17" s="1"/>
  <c r="M187" i="17" s="1"/>
  <c r="L187" i="17" s="1"/>
  <c r="K187" i="17" s="1"/>
  <c r="J187" i="17" s="1"/>
  <c r="I187" i="17" s="1"/>
  <c r="H187" i="17" s="1"/>
  <c r="G187" i="17" s="1"/>
  <c r="S185" i="17"/>
  <c r="R185" i="17" s="1"/>
  <c r="Q185" i="17" s="1"/>
  <c r="P185" i="17" s="1"/>
  <c r="O185" i="17" s="1"/>
  <c r="N185" i="17" s="1"/>
  <c r="M185" i="17" s="1"/>
  <c r="L185" i="17" s="1"/>
  <c r="K185" i="17" s="1"/>
  <c r="J185" i="17" s="1"/>
  <c r="I185" i="17" s="1"/>
  <c r="H185" i="17"/>
  <c r="G185" i="17" s="1"/>
  <c r="S184" i="17"/>
  <c r="R184" i="17" s="1"/>
  <c r="Q184" i="17" s="1"/>
  <c r="P184" i="17" s="1"/>
  <c r="O184" i="17" s="1"/>
  <c r="N184" i="17" s="1"/>
  <c r="M184" i="17" s="1"/>
  <c r="L184" i="17" s="1"/>
  <c r="K184" i="17" s="1"/>
  <c r="J184" i="17"/>
  <c r="I184" i="17" s="1"/>
  <c r="H184" i="17" s="1"/>
  <c r="G184" i="17" s="1"/>
  <c r="S183" i="17"/>
  <c r="R183" i="17"/>
  <c r="Q183" i="17" s="1"/>
  <c r="P183" i="17"/>
  <c r="O183" i="17" s="1"/>
  <c r="N183" i="17"/>
  <c r="M183" i="17" s="1"/>
  <c r="L183" i="17" s="1"/>
  <c r="K183" i="17" s="1"/>
  <c r="J183" i="17" s="1"/>
  <c r="I183" i="17" s="1"/>
  <c r="H183" i="17" s="1"/>
  <c r="G183" i="17" s="1"/>
  <c r="S182" i="17"/>
  <c r="R182" i="17" s="1"/>
  <c r="Q182" i="17"/>
  <c r="P182" i="17" s="1"/>
  <c r="O182" i="17" s="1"/>
  <c r="N182" i="17" s="1"/>
  <c r="M182" i="17" s="1"/>
  <c r="L182" i="17" s="1"/>
  <c r="K182" i="17" s="1"/>
  <c r="J182" i="17" s="1"/>
  <c r="I182" i="17" s="1"/>
  <c r="H182" i="17" s="1"/>
  <c r="G182" i="17" s="1"/>
  <c r="S181" i="17"/>
  <c r="R181" i="17"/>
  <c r="Q181" i="17" s="1"/>
  <c r="P181" i="17" s="1"/>
  <c r="O181" i="17" s="1"/>
  <c r="N181" i="17" s="1"/>
  <c r="M181" i="17" s="1"/>
  <c r="L181" i="17" s="1"/>
  <c r="K181" i="17" s="1"/>
  <c r="J181" i="17" s="1"/>
  <c r="I181" i="17" s="1"/>
  <c r="H181" i="17" s="1"/>
  <c r="G181" i="17" s="1"/>
  <c r="S180" i="17"/>
  <c r="R180" i="17" s="1"/>
  <c r="Q180" i="17"/>
  <c r="P180" i="17" s="1"/>
  <c r="O180" i="17" s="1"/>
  <c r="N180" i="17" s="1"/>
  <c r="M180" i="17" s="1"/>
  <c r="L180" i="17"/>
  <c r="K180" i="17" s="1"/>
  <c r="J180" i="17" s="1"/>
  <c r="I180" i="17" s="1"/>
  <c r="H180" i="17" s="1"/>
  <c r="G180" i="17" s="1"/>
  <c r="S178" i="17"/>
  <c r="R178" i="17" s="1"/>
  <c r="Q178" i="17" s="1"/>
  <c r="P178" i="17" s="1"/>
  <c r="O178" i="17" s="1"/>
  <c r="N178" i="17"/>
  <c r="M178" i="17" s="1"/>
  <c r="L178" i="17" s="1"/>
  <c r="K178" i="17" s="1"/>
  <c r="J178" i="17" s="1"/>
  <c r="I178" i="17" s="1"/>
  <c r="H178" i="17" s="1"/>
  <c r="G178" i="17" s="1"/>
  <c r="S177" i="17"/>
  <c r="R177" i="17" s="1"/>
  <c r="Q177" i="17" s="1"/>
  <c r="P177" i="17"/>
  <c r="O177" i="17" s="1"/>
  <c r="N177" i="17" s="1"/>
  <c r="M177" i="17" s="1"/>
  <c r="L177" i="17" s="1"/>
  <c r="K177" i="17" s="1"/>
  <c r="J177" i="17" s="1"/>
  <c r="I177" i="17" s="1"/>
  <c r="H177" i="17" s="1"/>
  <c r="G177" i="17" s="1"/>
  <c r="S176" i="17"/>
  <c r="R176" i="17"/>
  <c r="Q176" i="17" s="1"/>
  <c r="P176" i="17" s="1"/>
  <c r="O176" i="17" s="1"/>
  <c r="N176" i="17" s="1"/>
  <c r="M176" i="17" s="1"/>
  <c r="L176" i="17" s="1"/>
  <c r="K176" i="17" s="1"/>
  <c r="J176" i="17" s="1"/>
  <c r="I176" i="17" s="1"/>
  <c r="H176" i="17" s="1"/>
  <c r="G176" i="17" s="1"/>
  <c r="S175" i="17"/>
  <c r="R175" i="17" s="1"/>
  <c r="Q175" i="17" s="1"/>
  <c r="P175" i="17" s="1"/>
  <c r="O175" i="17"/>
  <c r="N175" i="17" s="1"/>
  <c r="M175" i="17" s="1"/>
  <c r="L175" i="17" s="1"/>
  <c r="K175" i="17" s="1"/>
  <c r="J175" i="17" s="1"/>
  <c r="I175" i="17" s="1"/>
  <c r="H175" i="17" s="1"/>
  <c r="G175" i="17" s="1"/>
  <c r="S174" i="17"/>
  <c r="R174" i="17" s="1"/>
  <c r="Q174" i="17" s="1"/>
  <c r="P174" i="17" s="1"/>
  <c r="O174" i="17" s="1"/>
  <c r="N174" i="17" s="1"/>
  <c r="M174" i="17" s="1"/>
  <c r="L174" i="17"/>
  <c r="K174" i="17" s="1"/>
  <c r="J174" i="17" s="1"/>
  <c r="I174" i="17" s="1"/>
  <c r="H174" i="17" s="1"/>
  <c r="G174" i="17" s="1"/>
  <c r="S173" i="17"/>
  <c r="R173" i="17" s="1"/>
  <c r="Q173" i="17" s="1"/>
  <c r="P173" i="17" s="1"/>
  <c r="O173" i="17" s="1"/>
  <c r="N173" i="17" s="1"/>
  <c r="M173" i="17" s="1"/>
  <c r="L173" i="17" s="1"/>
  <c r="K173" i="17" s="1"/>
  <c r="J173" i="17" s="1"/>
  <c r="I173" i="17" s="1"/>
  <c r="H173" i="17" s="1"/>
  <c r="G173" i="17" s="1"/>
  <c r="S172" i="17"/>
  <c r="R172" i="17"/>
  <c r="Q172" i="17" s="1"/>
  <c r="P172" i="17" s="1"/>
  <c r="O172" i="17" s="1"/>
  <c r="N172" i="17" s="1"/>
  <c r="M172" i="17" s="1"/>
  <c r="L172" i="17" s="1"/>
  <c r="K172" i="17" s="1"/>
  <c r="J172" i="17" s="1"/>
  <c r="I172" i="17" s="1"/>
  <c r="H172" i="17" s="1"/>
  <c r="G172" i="17" s="1"/>
  <c r="S170" i="17"/>
  <c r="R170" i="17"/>
  <c r="Q170" i="17" s="1"/>
  <c r="P170" i="17" s="1"/>
  <c r="O170" i="17" s="1"/>
  <c r="N170" i="17" s="1"/>
  <c r="M170" i="17" s="1"/>
  <c r="L170" i="17" s="1"/>
  <c r="K170" i="17" s="1"/>
  <c r="J170" i="17" s="1"/>
  <c r="I170" i="17" s="1"/>
  <c r="H170" i="17" s="1"/>
  <c r="G170" i="17" s="1"/>
  <c r="S169" i="17"/>
  <c r="R169" i="17"/>
  <c r="Q169" i="17" s="1"/>
  <c r="P169" i="17" s="1"/>
  <c r="O169" i="17" s="1"/>
  <c r="N169" i="17" s="1"/>
  <c r="M169" i="17" s="1"/>
  <c r="L169" i="17" s="1"/>
  <c r="K169" i="17" s="1"/>
  <c r="J169" i="17" s="1"/>
  <c r="I169" i="17" s="1"/>
  <c r="H169" i="17" s="1"/>
  <c r="G169" i="17" s="1"/>
  <c r="S168" i="17"/>
  <c r="R168" i="17" s="1"/>
  <c r="Q168" i="17" s="1"/>
  <c r="P168" i="17" s="1"/>
  <c r="O168" i="17" s="1"/>
  <c r="N168" i="17" s="1"/>
  <c r="M168" i="17"/>
  <c r="L168" i="17" s="1"/>
  <c r="K168" i="17" s="1"/>
  <c r="J168" i="17" s="1"/>
  <c r="I168" i="17" s="1"/>
  <c r="H168" i="17" s="1"/>
  <c r="G168" i="17" s="1"/>
  <c r="S167" i="17"/>
  <c r="R167" i="17"/>
  <c r="Q167" i="17"/>
  <c r="P167" i="17" s="1"/>
  <c r="O167" i="17" s="1"/>
  <c r="N167" i="17" s="1"/>
  <c r="M167" i="17" s="1"/>
  <c r="L167" i="17" s="1"/>
  <c r="K167" i="17" s="1"/>
  <c r="J167" i="17" s="1"/>
  <c r="I167" i="17" s="1"/>
  <c r="H167" i="17" s="1"/>
  <c r="G167" i="17" s="1"/>
  <c r="S166" i="17"/>
  <c r="R166" i="17" s="1"/>
  <c r="Q166" i="17" s="1"/>
  <c r="P166" i="17" s="1"/>
  <c r="O166" i="17"/>
  <c r="N166" i="17" s="1"/>
  <c r="M166" i="17" s="1"/>
  <c r="L166" i="17" s="1"/>
  <c r="K166" i="17" s="1"/>
  <c r="J166" i="17" s="1"/>
  <c r="I166" i="17" s="1"/>
  <c r="H166" i="17" s="1"/>
  <c r="G166" i="17" s="1"/>
  <c r="S165" i="17"/>
  <c r="R165" i="17" s="1"/>
  <c r="Q165" i="17" s="1"/>
  <c r="P165" i="17" s="1"/>
  <c r="O165" i="17" s="1"/>
  <c r="N165" i="17" s="1"/>
  <c r="M165" i="17" s="1"/>
  <c r="L165" i="17"/>
  <c r="K165" i="17" s="1"/>
  <c r="J165" i="17" s="1"/>
  <c r="I165" i="17" s="1"/>
  <c r="H165" i="17" s="1"/>
  <c r="G165" i="17" s="1"/>
  <c r="S164" i="17"/>
  <c r="R164" i="17" s="1"/>
  <c r="Q164" i="17" s="1"/>
  <c r="P164" i="17" s="1"/>
  <c r="O164" i="17" s="1"/>
  <c r="N164" i="17" s="1"/>
  <c r="M164" i="17" s="1"/>
  <c r="L164" i="17" s="1"/>
  <c r="K164" i="17" s="1"/>
  <c r="J164" i="17" s="1"/>
  <c r="I164" i="17" s="1"/>
  <c r="H164" i="17" s="1"/>
  <c r="G164" i="17" s="1"/>
  <c r="S163" i="17"/>
  <c r="R163" i="17"/>
  <c r="Q163" i="17" s="1"/>
  <c r="P163" i="17" s="1"/>
  <c r="O163" i="17" s="1"/>
  <c r="N163" i="17" s="1"/>
  <c r="M163" i="17" s="1"/>
  <c r="L163" i="17" s="1"/>
  <c r="K163" i="17" s="1"/>
  <c r="J163" i="17" s="1"/>
  <c r="I163" i="17" s="1"/>
  <c r="H163" i="17" s="1"/>
  <c r="G163" i="17" s="1"/>
  <c r="S162" i="17"/>
  <c r="R162" i="17"/>
  <c r="Q162" i="17" s="1"/>
  <c r="P162" i="17" s="1"/>
  <c r="O162" i="17" s="1"/>
  <c r="N162" i="17" s="1"/>
  <c r="M162" i="17" s="1"/>
  <c r="L162" i="17" s="1"/>
  <c r="K162" i="17" s="1"/>
  <c r="J162" i="17" s="1"/>
  <c r="I162" i="17" s="1"/>
  <c r="H162" i="17" s="1"/>
  <c r="G162" i="17" s="1"/>
  <c r="S161" i="17"/>
  <c r="R161" i="17"/>
  <c r="Q161" i="17" s="1"/>
  <c r="P161" i="17" s="1"/>
  <c r="O161" i="17" s="1"/>
  <c r="N161" i="17" s="1"/>
  <c r="M161" i="17" s="1"/>
  <c r="L161" i="17" s="1"/>
  <c r="K161" i="17" s="1"/>
  <c r="J161" i="17" s="1"/>
  <c r="I161" i="17" s="1"/>
  <c r="H161" i="17" s="1"/>
  <c r="G161" i="17" s="1"/>
  <c r="S158" i="17"/>
  <c r="R158" i="17" s="1"/>
  <c r="Q158" i="17" s="1"/>
  <c r="P158" i="17" s="1"/>
  <c r="O158" i="17" s="1"/>
  <c r="N158" i="17" s="1"/>
  <c r="M158" i="17" s="1"/>
  <c r="L158" i="17" s="1"/>
  <c r="K158" i="17" s="1"/>
  <c r="J158" i="17" s="1"/>
  <c r="I158" i="17" s="1"/>
  <c r="H158" i="17" s="1"/>
  <c r="G158" i="17" s="1"/>
  <c r="S157" i="17"/>
  <c r="R157" i="17"/>
  <c r="Q157" i="17"/>
  <c r="P157" i="17" s="1"/>
  <c r="S155" i="17"/>
  <c r="S320" i="17" s="1"/>
  <c r="R155" i="17"/>
  <c r="R320" i="17" s="1"/>
  <c r="Q155" i="17"/>
  <c r="Q320" i="17" s="1"/>
  <c r="P155" i="17"/>
  <c r="P320" i="17" s="1"/>
  <c r="O155" i="17"/>
  <c r="O320" i="17" s="1"/>
  <c r="N155" i="17"/>
  <c r="N320" i="17" s="1"/>
  <c r="M155" i="17"/>
  <c r="M320" i="17" s="1"/>
  <c r="L155" i="17"/>
  <c r="L320" i="17" s="1"/>
  <c r="K155" i="17"/>
  <c r="K320" i="17" s="1"/>
  <c r="J155" i="17"/>
  <c r="J320" i="17" s="1"/>
  <c r="I155" i="17"/>
  <c r="I320" i="17" s="1"/>
  <c r="H155" i="17"/>
  <c r="H320" i="17" s="1"/>
  <c r="G154" i="17"/>
  <c r="G153" i="17"/>
  <c r="G151" i="17"/>
  <c r="G147" i="17"/>
  <c r="G146" i="17"/>
  <c r="G145" i="17"/>
  <c r="G144" i="17"/>
  <c r="G142" i="17"/>
  <c r="G141" i="17"/>
  <c r="G140" i="17"/>
  <c r="G138" i="17"/>
  <c r="G137" i="17"/>
  <c r="G136" i="17"/>
  <c r="G135" i="17"/>
  <c r="G133" i="17"/>
  <c r="G131" i="17"/>
  <c r="G129" i="17"/>
  <c r="G128" i="17"/>
  <c r="G127" i="17"/>
  <c r="G126" i="17"/>
  <c r="G125" i="17"/>
  <c r="G124" i="17"/>
  <c r="G121" i="17"/>
  <c r="G120" i="17"/>
  <c r="G119" i="17"/>
  <c r="G117" i="17"/>
  <c r="G114" i="17"/>
  <c r="G113" i="17"/>
  <c r="G112" i="17"/>
  <c r="G111" i="17"/>
  <c r="G109" i="17"/>
  <c r="G108" i="17"/>
  <c r="G107" i="17"/>
  <c r="G106" i="17"/>
  <c r="G155" i="17" s="1"/>
  <c r="G320" i="17" s="1"/>
  <c r="G105" i="17"/>
  <c r="G103" i="17"/>
  <c r="G102" i="17"/>
  <c r="G97" i="17"/>
  <c r="G96" i="17"/>
  <c r="G95" i="17"/>
  <c r="G93" i="17"/>
  <c r="G91" i="17"/>
  <c r="G90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5" i="17"/>
  <c r="G84" i="17"/>
  <c r="G81" i="17"/>
  <c r="G79" i="17"/>
  <c r="G78" i="17"/>
  <c r="G77" i="17"/>
  <c r="G76" i="17"/>
  <c r="G75" i="17"/>
  <c r="G74" i="17"/>
  <c r="G72" i="17"/>
  <c r="G71" i="17"/>
  <c r="G70" i="17"/>
  <c r="G66" i="17"/>
  <c r="G65" i="17"/>
  <c r="G64" i="17"/>
  <c r="G63" i="17"/>
  <c r="G60" i="17"/>
  <c r="G59" i="17"/>
  <c r="G58" i="17"/>
  <c r="G57" i="17"/>
  <c r="G56" i="17"/>
  <c r="G55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G46" i="17"/>
  <c r="G45" i="17"/>
  <c r="G44" i="17"/>
  <c r="G43" i="17"/>
  <c r="G42" i="17"/>
  <c r="G41" i="17"/>
  <c r="G89" i="17" s="1"/>
  <c r="G40" i="17"/>
  <c r="G53" i="17" s="1"/>
  <c r="G39" i="17"/>
  <c r="G38" i="17"/>
  <c r="G37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29" i="17"/>
  <c r="G28" i="17"/>
  <c r="G27" i="17"/>
  <c r="G26" i="17"/>
  <c r="G25" i="17"/>
  <c r="G22" i="17"/>
  <c r="G21" i="17"/>
  <c r="G20" i="17"/>
  <c r="G33" i="17" s="1"/>
  <c r="G19" i="17"/>
  <c r="G18" i="17"/>
  <c r="G17" i="17"/>
  <c r="G16" i="17"/>
  <c r="G15" i="17"/>
  <c r="G14" i="17"/>
  <c r="G13" i="17"/>
  <c r="P209" i="17" l="1"/>
  <c r="P331" i="17" s="1"/>
  <c r="O157" i="17"/>
  <c r="S209" i="17"/>
  <c r="S331" i="17" s="1"/>
  <c r="Q209" i="17"/>
  <c r="Q331" i="17" s="1"/>
  <c r="Q263" i="17"/>
  <c r="Q341" i="17" s="1"/>
  <c r="P210" i="17"/>
  <c r="R209" i="17"/>
  <c r="R331" i="17" s="1"/>
  <c r="R263" i="17"/>
  <c r="R341" i="17" s="1"/>
  <c r="S352" i="17"/>
  <c r="S317" i="17"/>
  <c r="R264" i="17"/>
  <c r="S263" i="17"/>
  <c r="S341" i="17" s="1"/>
  <c r="R343" i="17"/>
  <c r="Q335" i="17"/>
  <c r="R333" i="17"/>
  <c r="R323" i="17"/>
  <c r="S321" i="17"/>
  <c r="S327" i="17" s="1"/>
  <c r="S342" i="17"/>
  <c r="Q322" i="17"/>
  <c r="R332" i="17"/>
  <c r="R321" i="17"/>
  <c r="R327" i="17" s="1"/>
  <c r="Q354" i="17"/>
  <c r="S333" i="17"/>
  <c r="R345" i="17"/>
  <c r="R356" i="17"/>
  <c r="Q356" i="17" s="1"/>
  <c r="P356" i="17" s="1"/>
  <c r="O356" i="17" s="1"/>
  <c r="N356" i="17" s="1"/>
  <c r="M356" i="17" s="1"/>
  <c r="L356" i="17" s="1"/>
  <c r="K356" i="17" s="1"/>
  <c r="J356" i="17" s="1"/>
  <c r="I356" i="17" s="1"/>
  <c r="H356" i="17" s="1"/>
  <c r="G356" i="17" s="1"/>
  <c r="R317" i="17" l="1"/>
  <c r="R352" i="17" s="1"/>
  <c r="Q264" i="17"/>
  <c r="R344" i="17"/>
  <c r="Q345" i="17"/>
  <c r="Q323" i="17"/>
  <c r="Q321" i="17" s="1"/>
  <c r="Q327" i="17" s="1"/>
  <c r="R342" i="17"/>
  <c r="Q353" i="17"/>
  <c r="P354" i="17"/>
  <c r="R353" i="17"/>
  <c r="Q333" i="17"/>
  <c r="Q343" i="17"/>
  <c r="P335" i="17"/>
  <c r="Q332" i="17"/>
  <c r="P322" i="17"/>
  <c r="P263" i="17"/>
  <c r="P341" i="17" s="1"/>
  <c r="O210" i="17"/>
  <c r="O209" i="17"/>
  <c r="O331" i="17" s="1"/>
  <c r="N157" i="17"/>
  <c r="O263" i="17" l="1"/>
  <c r="O341" i="17" s="1"/>
  <c r="N210" i="17"/>
  <c r="O322" i="17"/>
  <c r="P332" i="17"/>
  <c r="P323" i="17"/>
  <c r="P321" i="17" s="1"/>
  <c r="P327" i="17" s="1"/>
  <c r="Q342" i="17"/>
  <c r="P333" i="17"/>
  <c r="P343" i="17"/>
  <c r="O335" i="17"/>
  <c r="P345" i="17"/>
  <c r="Q344" i="17"/>
  <c r="P353" i="17"/>
  <c r="O354" i="17"/>
  <c r="N209" i="17"/>
  <c r="N331" i="17" s="1"/>
  <c r="M157" i="17"/>
  <c r="Q317" i="17"/>
  <c r="Q352" i="17" s="1"/>
  <c r="P264" i="17"/>
  <c r="M209" i="17" l="1"/>
  <c r="M331" i="17" s="1"/>
  <c r="L157" i="17"/>
  <c r="N354" i="17"/>
  <c r="O353" i="17"/>
  <c r="O345" i="17"/>
  <c r="P344" i="17"/>
  <c r="N322" i="17"/>
  <c r="O332" i="17"/>
  <c r="O321" i="17"/>
  <c r="O327" i="17" s="1"/>
  <c r="O323" i="17"/>
  <c r="P342" i="17"/>
  <c r="P317" i="17"/>
  <c r="P352" i="17" s="1"/>
  <c r="O264" i="17"/>
  <c r="O333" i="17"/>
  <c r="O343" i="17"/>
  <c r="N335" i="17"/>
  <c r="M210" i="17"/>
  <c r="N263" i="17"/>
  <c r="N341" i="17" s="1"/>
  <c r="N332" i="17" l="1"/>
  <c r="M322" i="17"/>
  <c r="O317" i="17"/>
  <c r="O352" i="17" s="1"/>
  <c r="N264" i="17"/>
  <c r="N345" i="17"/>
  <c r="O344" i="17"/>
  <c r="M354" i="17"/>
  <c r="N353" i="17"/>
  <c r="M263" i="17"/>
  <c r="M341" i="17" s="1"/>
  <c r="L210" i="17"/>
  <c r="O342" i="17"/>
  <c r="N323" i="17"/>
  <c r="L209" i="17"/>
  <c r="L331" i="17" s="1"/>
  <c r="K157" i="17"/>
  <c r="N333" i="17"/>
  <c r="N343" i="17"/>
  <c r="M335" i="17"/>
  <c r="M345" i="17" l="1"/>
  <c r="N344" i="17"/>
  <c r="N342" i="17"/>
  <c r="M323" i="17"/>
  <c r="M332" i="17"/>
  <c r="L322" i="17"/>
  <c r="M321" i="17"/>
  <c r="M327" i="17" s="1"/>
  <c r="L354" i="17"/>
  <c r="M353" i="17"/>
  <c r="K209" i="17"/>
  <c r="K331" i="17" s="1"/>
  <c r="J157" i="17"/>
  <c r="N317" i="17"/>
  <c r="N352" i="17" s="1"/>
  <c r="M264" i="17"/>
  <c r="L263" i="17"/>
  <c r="L341" i="17" s="1"/>
  <c r="K210" i="17"/>
  <c r="L335" i="17"/>
  <c r="M333" i="17"/>
  <c r="M343" i="17"/>
  <c r="N321" i="17"/>
  <c r="N327" i="17" s="1"/>
  <c r="L332" i="17" l="1"/>
  <c r="K322" i="17"/>
  <c r="L323" i="17"/>
  <c r="M342" i="17"/>
  <c r="K354" i="17"/>
  <c r="L353" i="17"/>
  <c r="J209" i="17"/>
  <c r="J331" i="17" s="1"/>
  <c r="I157" i="17"/>
  <c r="K263" i="17"/>
  <c r="K341" i="17" s="1"/>
  <c r="J210" i="17"/>
  <c r="M317" i="17"/>
  <c r="M352" i="17" s="1"/>
  <c r="L264" i="17"/>
  <c r="K335" i="17"/>
  <c r="L333" i="17"/>
  <c r="L343" i="17"/>
  <c r="M344" i="17"/>
  <c r="L345" i="17"/>
  <c r="J335" i="17" l="1"/>
  <c r="K333" i="17"/>
  <c r="K343" i="17"/>
  <c r="L342" i="17"/>
  <c r="K323" i="17"/>
  <c r="K353" i="17"/>
  <c r="J354" i="17"/>
  <c r="L344" i="17"/>
  <c r="K345" i="17"/>
  <c r="J263" i="17"/>
  <c r="J341" i="17" s="1"/>
  <c r="I210" i="17"/>
  <c r="K332" i="17"/>
  <c r="J322" i="17"/>
  <c r="L317" i="17"/>
  <c r="L352" i="17" s="1"/>
  <c r="K264" i="17"/>
  <c r="L321" i="17"/>
  <c r="L327" i="17" s="1"/>
  <c r="I209" i="17"/>
  <c r="I331" i="17" s="1"/>
  <c r="H157" i="17"/>
  <c r="J323" i="17" l="1"/>
  <c r="K342" i="17"/>
  <c r="I322" i="17"/>
  <c r="J332" i="17"/>
  <c r="J321" i="17"/>
  <c r="J327" i="17" s="1"/>
  <c r="H209" i="17"/>
  <c r="H331" i="17" s="1"/>
  <c r="G157" i="17"/>
  <c r="G209" i="17" s="1"/>
  <c r="G331" i="17" s="1"/>
  <c r="I263" i="17"/>
  <c r="I341" i="17" s="1"/>
  <c r="H210" i="17"/>
  <c r="J353" i="17"/>
  <c r="I354" i="17"/>
  <c r="K321" i="17"/>
  <c r="K327" i="17" s="1"/>
  <c r="K317" i="17"/>
  <c r="K352" i="17" s="1"/>
  <c r="J264" i="17"/>
  <c r="K344" i="17"/>
  <c r="J345" i="17"/>
  <c r="J343" i="17"/>
  <c r="I335" i="17"/>
  <c r="J333" i="17"/>
  <c r="I333" i="17" l="1"/>
  <c r="I343" i="17"/>
  <c r="H335" i="17"/>
  <c r="I332" i="17"/>
  <c r="H322" i="17"/>
  <c r="I321" i="17"/>
  <c r="I327" i="17" s="1"/>
  <c r="J352" i="17"/>
  <c r="J317" i="17"/>
  <c r="I264" i="17"/>
  <c r="I353" i="17"/>
  <c r="H354" i="17"/>
  <c r="J344" i="17"/>
  <c r="I345" i="17"/>
  <c r="H263" i="17"/>
  <c r="H341" i="17" s="1"/>
  <c r="G210" i="17"/>
  <c r="G263" i="17" s="1"/>
  <c r="G341" i="17" s="1"/>
  <c r="I323" i="17"/>
  <c r="J342" i="17"/>
  <c r="H333" i="17" l="1"/>
  <c r="H343" i="17"/>
  <c r="G335" i="17"/>
  <c r="H345" i="17"/>
  <c r="I344" i="17"/>
  <c r="G322" i="17"/>
  <c r="H332" i="17"/>
  <c r="H353" i="17"/>
  <c r="G354" i="17"/>
  <c r="G353" i="17" s="1"/>
  <c r="H264" i="17"/>
  <c r="I317" i="17"/>
  <c r="I352" i="17" s="1"/>
  <c r="H323" i="17"/>
  <c r="I342" i="17"/>
  <c r="G332" i="17" l="1"/>
  <c r="H317" i="17"/>
  <c r="H352" i="17" s="1"/>
  <c r="G264" i="17"/>
  <c r="G317" i="17" s="1"/>
  <c r="G352" i="17" s="1"/>
  <c r="G357" i="17" s="1"/>
  <c r="H351" i="17" s="1"/>
  <c r="G323" i="17"/>
  <c r="G342" i="17" s="1"/>
  <c r="H342" i="17"/>
  <c r="G345" i="17"/>
  <c r="G344" i="17" s="1"/>
  <c r="H344" i="17"/>
  <c r="G333" i="17"/>
  <c r="G343" i="17"/>
  <c r="H321" i="17"/>
  <c r="H327" i="17" s="1"/>
  <c r="H357" i="17" l="1"/>
  <c r="I351" i="17" s="1"/>
  <c r="I357" i="17" s="1"/>
  <c r="J351" i="17" s="1"/>
  <c r="J357" i="17" s="1"/>
  <c r="K351" i="17" s="1"/>
  <c r="K357" i="17" s="1"/>
  <c r="L351" i="17" s="1"/>
  <c r="L357" i="17" s="1"/>
  <c r="M351" i="17" s="1"/>
  <c r="M357" i="17" s="1"/>
  <c r="N351" i="17" s="1"/>
  <c r="N357" i="17" s="1"/>
  <c r="O351" i="17" s="1"/>
  <c r="O357" i="17" s="1"/>
  <c r="P351" i="17" s="1"/>
  <c r="P357" i="17" s="1"/>
  <c r="Q351" i="17" s="1"/>
  <c r="Q357" i="17" s="1"/>
  <c r="R351" i="17" s="1"/>
  <c r="R357" i="17" s="1"/>
  <c r="S351" i="17" s="1"/>
  <c r="S357" i="17" s="1"/>
  <c r="G338" i="17"/>
  <c r="H330" i="17" s="1"/>
  <c r="H338" i="17" s="1"/>
  <c r="I330" i="17" s="1"/>
  <c r="I338" i="17" s="1"/>
  <c r="J330" i="17" s="1"/>
  <c r="J338" i="17" s="1"/>
  <c r="K330" i="17" s="1"/>
  <c r="K338" i="17" s="1"/>
  <c r="L330" i="17" s="1"/>
  <c r="L338" i="17" s="1"/>
  <c r="M330" i="17" s="1"/>
  <c r="M338" i="17" s="1"/>
  <c r="N330" i="17" s="1"/>
  <c r="N338" i="17" s="1"/>
  <c r="O330" i="17" s="1"/>
  <c r="O338" i="17" s="1"/>
  <c r="P330" i="17" s="1"/>
  <c r="P338" i="17" s="1"/>
  <c r="Q330" i="17" s="1"/>
  <c r="Q338" i="17" s="1"/>
  <c r="R330" i="17" s="1"/>
  <c r="R338" i="17" s="1"/>
  <c r="S330" i="17" s="1"/>
  <c r="S338" i="17" s="1"/>
  <c r="G348" i="17"/>
  <c r="H340" i="17" s="1"/>
  <c r="H348" i="17" s="1"/>
  <c r="I340" i="17" s="1"/>
  <c r="I348" i="17" s="1"/>
  <c r="J340" i="17" s="1"/>
  <c r="J348" i="17" s="1"/>
  <c r="K340" i="17" s="1"/>
  <c r="K348" i="17" s="1"/>
  <c r="L340" i="17" s="1"/>
  <c r="L348" i="17" s="1"/>
  <c r="M340" i="17" s="1"/>
  <c r="M348" i="17" s="1"/>
  <c r="N340" i="17" s="1"/>
  <c r="N348" i="17" s="1"/>
  <c r="O340" i="17" s="1"/>
  <c r="O348" i="17" s="1"/>
  <c r="P340" i="17" s="1"/>
  <c r="P348" i="17" s="1"/>
  <c r="Q340" i="17" s="1"/>
  <c r="Q348" i="17" s="1"/>
  <c r="R340" i="17" s="1"/>
  <c r="R348" i="17" s="1"/>
  <c r="S340" i="17" s="1"/>
  <c r="S348" i="17" s="1"/>
  <c r="G321" i="17"/>
  <c r="G327" i="17" s="1"/>
  <c r="G397" i="16" l="1"/>
  <c r="S396" i="16"/>
  <c r="R396" i="16" s="1"/>
  <c r="Q396" i="16" s="1"/>
  <c r="P396" i="16" s="1"/>
  <c r="O396" i="16" s="1"/>
  <c r="N396" i="16" s="1"/>
  <c r="M396" i="16" s="1"/>
  <c r="L396" i="16" s="1"/>
  <c r="K396" i="16" s="1"/>
  <c r="J396" i="16" s="1"/>
  <c r="I396" i="16" s="1"/>
  <c r="H396" i="16" s="1"/>
  <c r="G396" i="16" s="1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S356" i="16"/>
  <c r="R356" i="16" s="1"/>
  <c r="S355" i="16"/>
  <c r="R355" i="16"/>
  <c r="Q355" i="16"/>
  <c r="P355" i="16"/>
  <c r="O355" i="16" s="1"/>
  <c r="G354" i="16"/>
  <c r="G352" i="16"/>
  <c r="G347" i="16"/>
  <c r="G346" i="16"/>
  <c r="G345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O341" i="16"/>
  <c r="N341" i="16"/>
  <c r="G337" i="16"/>
  <c r="G336" i="16"/>
  <c r="G335" i="16"/>
  <c r="G333" i="16" s="1"/>
  <c r="G334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S331" i="16"/>
  <c r="R331" i="16"/>
  <c r="K331" i="16"/>
  <c r="J331" i="16"/>
  <c r="G326" i="16"/>
  <c r="G325" i="16"/>
  <c r="G324" i="16"/>
  <c r="S323" i="16"/>
  <c r="R323" i="16" s="1"/>
  <c r="G322" i="16"/>
  <c r="G332" i="16" s="1"/>
  <c r="O320" i="16"/>
  <c r="N320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317" i="16" s="1"/>
  <c r="S263" i="16"/>
  <c r="S341" i="16" s="1"/>
  <c r="R263" i="16"/>
  <c r="R341" i="16" s="1"/>
  <c r="Q263" i="16"/>
  <c r="Q341" i="16" s="1"/>
  <c r="P263" i="16"/>
  <c r="P341" i="16" s="1"/>
  <c r="O263" i="16"/>
  <c r="N263" i="16"/>
  <c r="M263" i="16"/>
  <c r="M341" i="16" s="1"/>
  <c r="L263" i="16"/>
  <c r="L341" i="16" s="1"/>
  <c r="K263" i="16"/>
  <c r="K341" i="16" s="1"/>
  <c r="J263" i="16"/>
  <c r="J341" i="16" s="1"/>
  <c r="I263" i="16"/>
  <c r="I341" i="16" s="1"/>
  <c r="H263" i="16"/>
  <c r="H341" i="16" s="1"/>
  <c r="G262" i="16"/>
  <c r="G261" i="16"/>
  <c r="G260" i="16"/>
  <c r="G259" i="16"/>
  <c r="G258" i="16"/>
  <c r="G257" i="16"/>
  <c r="G256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63" i="16" s="1"/>
  <c r="G341" i="16" s="1"/>
  <c r="S209" i="16"/>
  <c r="R209" i="16"/>
  <c r="Q209" i="16"/>
  <c r="Q331" i="16" s="1"/>
  <c r="P209" i="16"/>
  <c r="P331" i="16" s="1"/>
  <c r="O209" i="16"/>
  <c r="O331" i="16" s="1"/>
  <c r="N209" i="16"/>
  <c r="N331" i="16" s="1"/>
  <c r="M209" i="16"/>
  <c r="M331" i="16" s="1"/>
  <c r="L209" i="16"/>
  <c r="L331" i="16" s="1"/>
  <c r="K209" i="16"/>
  <c r="J209" i="16"/>
  <c r="I209" i="16"/>
  <c r="I331" i="16" s="1"/>
  <c r="H209" i="16"/>
  <c r="H331" i="16" s="1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209" i="16" s="1"/>
  <c r="G331" i="16" s="1"/>
  <c r="G338" i="16" s="1"/>
  <c r="H330" i="16" s="1"/>
  <c r="H338" i="16" s="1"/>
  <c r="I330" i="16" s="1"/>
  <c r="I338" i="16" s="1"/>
  <c r="J330" i="16" s="1"/>
  <c r="J338" i="16" s="1"/>
  <c r="K330" i="16" s="1"/>
  <c r="K338" i="16" s="1"/>
  <c r="L330" i="16" s="1"/>
  <c r="L338" i="16" s="1"/>
  <c r="M330" i="16" s="1"/>
  <c r="M338" i="16" s="1"/>
  <c r="N330" i="16" s="1"/>
  <c r="N338" i="16" s="1"/>
  <c r="O330" i="16" s="1"/>
  <c r="O338" i="16" s="1"/>
  <c r="P330" i="16" s="1"/>
  <c r="P338" i="16" s="1"/>
  <c r="Q330" i="16" s="1"/>
  <c r="Q338" i="16" s="1"/>
  <c r="R330" i="16" s="1"/>
  <c r="R338" i="16" s="1"/>
  <c r="S330" i="16" s="1"/>
  <c r="S338" i="16" s="1"/>
  <c r="G160" i="16"/>
  <c r="G159" i="16"/>
  <c r="G158" i="16"/>
  <c r="G157" i="16"/>
  <c r="G156" i="16"/>
  <c r="S155" i="16"/>
  <c r="S320" i="16" s="1"/>
  <c r="R155" i="16"/>
  <c r="R320" i="16" s="1"/>
  <c r="Q155" i="16"/>
  <c r="Q320" i="16" s="1"/>
  <c r="P155" i="16"/>
  <c r="P320" i="16" s="1"/>
  <c r="O155" i="16"/>
  <c r="N155" i="16"/>
  <c r="M155" i="16"/>
  <c r="M320" i="16" s="1"/>
  <c r="L155" i="16"/>
  <c r="L320" i="16" s="1"/>
  <c r="K155" i="16"/>
  <c r="K320" i="16" s="1"/>
  <c r="J155" i="16"/>
  <c r="J320" i="16" s="1"/>
  <c r="I155" i="16"/>
  <c r="I320" i="16" s="1"/>
  <c r="H155" i="16"/>
  <c r="H320" i="16" s="1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55" i="16" s="1"/>
  <c r="G320" i="16" s="1"/>
  <c r="G97" i="16"/>
  <c r="G96" i="16"/>
  <c r="G95" i="16"/>
  <c r="G94" i="16"/>
  <c r="G93" i="16"/>
  <c r="G92" i="16"/>
  <c r="G91" i="16"/>
  <c r="G90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5" i="16"/>
  <c r="G84" i="16"/>
  <c r="S81" i="16"/>
  <c r="R81" i="16"/>
  <c r="Q81" i="16" s="1"/>
  <c r="P81" i="16" s="1"/>
  <c r="O81" i="16" s="1"/>
  <c r="N81" i="16" s="1"/>
  <c r="M81" i="16" s="1"/>
  <c r="L81" i="16" s="1"/>
  <c r="K81" i="16" s="1"/>
  <c r="J81" i="16" s="1"/>
  <c r="I81" i="16" s="1"/>
  <c r="H81" i="16" s="1"/>
  <c r="G81" i="16" s="1"/>
  <c r="S80" i="16"/>
  <c r="R80" i="16"/>
  <c r="Q80" i="16" s="1"/>
  <c r="P80" i="16" s="1"/>
  <c r="O80" i="16" s="1"/>
  <c r="N80" i="16" s="1"/>
  <c r="M80" i="16" s="1"/>
  <c r="L80" i="16" s="1"/>
  <c r="K80" i="16" s="1"/>
  <c r="J80" i="16" s="1"/>
  <c r="I80" i="16" s="1"/>
  <c r="H80" i="16" s="1"/>
  <c r="G80" i="16" s="1"/>
  <c r="S79" i="16"/>
  <c r="R79" i="16"/>
  <c r="Q79" i="16" s="1"/>
  <c r="P79" i="16" s="1"/>
  <c r="O79" i="16" s="1"/>
  <c r="N79" i="16" s="1"/>
  <c r="M79" i="16" s="1"/>
  <c r="L79" i="16" s="1"/>
  <c r="K79" i="16" s="1"/>
  <c r="J79" i="16" s="1"/>
  <c r="I79" i="16" s="1"/>
  <c r="H79" i="16" s="1"/>
  <c r="G79" i="16" s="1"/>
  <c r="S78" i="16"/>
  <c r="R78" i="16"/>
  <c r="Q78" i="16"/>
  <c r="P78" i="16" s="1"/>
  <c r="O78" i="16" s="1"/>
  <c r="N78" i="16" s="1"/>
  <c r="M78" i="16" s="1"/>
  <c r="L78" i="16" s="1"/>
  <c r="K78" i="16" s="1"/>
  <c r="J78" i="16" s="1"/>
  <c r="I78" i="16" s="1"/>
  <c r="H78" i="16" s="1"/>
  <c r="G78" i="16" s="1"/>
  <c r="S77" i="16"/>
  <c r="R77" i="16" s="1"/>
  <c r="Q77" i="16" s="1"/>
  <c r="P77" i="16" s="1"/>
  <c r="O77" i="16" s="1"/>
  <c r="N77" i="16" s="1"/>
  <c r="M77" i="16" s="1"/>
  <c r="L77" i="16" s="1"/>
  <c r="K77" i="16" s="1"/>
  <c r="J77" i="16" s="1"/>
  <c r="I77" i="16" s="1"/>
  <c r="H77" i="16" s="1"/>
  <c r="G77" i="16" s="1"/>
  <c r="S76" i="16"/>
  <c r="R76" i="16" s="1"/>
  <c r="Q76" i="16" s="1"/>
  <c r="P76" i="16" s="1"/>
  <c r="O76" i="16" s="1"/>
  <c r="N76" i="16" s="1"/>
  <c r="M76" i="16" s="1"/>
  <c r="L76" i="16" s="1"/>
  <c r="K76" i="16" s="1"/>
  <c r="J76" i="16" s="1"/>
  <c r="I76" i="16" s="1"/>
  <c r="H76" i="16" s="1"/>
  <c r="G76" i="16" s="1"/>
  <c r="S75" i="16"/>
  <c r="R75" i="16" s="1"/>
  <c r="Q75" i="16" s="1"/>
  <c r="P75" i="16" s="1"/>
  <c r="O75" i="16" s="1"/>
  <c r="N75" i="16" s="1"/>
  <c r="M75" i="16" s="1"/>
  <c r="L75" i="16" s="1"/>
  <c r="K75" i="16" s="1"/>
  <c r="J75" i="16" s="1"/>
  <c r="I75" i="16" s="1"/>
  <c r="H75" i="16" s="1"/>
  <c r="G75" i="16" s="1"/>
  <c r="S74" i="16"/>
  <c r="R74" i="16" s="1"/>
  <c r="Q74" i="16" s="1"/>
  <c r="P74" i="16" s="1"/>
  <c r="O74" i="16" s="1"/>
  <c r="N74" i="16" s="1"/>
  <c r="M74" i="16" s="1"/>
  <c r="L74" i="16" s="1"/>
  <c r="K74" i="16" s="1"/>
  <c r="J74" i="16" s="1"/>
  <c r="I74" i="16" s="1"/>
  <c r="H74" i="16" s="1"/>
  <c r="G74" i="16" s="1"/>
  <c r="S73" i="16"/>
  <c r="R73" i="16"/>
  <c r="Q73" i="16" s="1"/>
  <c r="P73" i="16" s="1"/>
  <c r="O73" i="16" s="1"/>
  <c r="N73" i="16" s="1"/>
  <c r="M73" i="16" s="1"/>
  <c r="L73" i="16" s="1"/>
  <c r="K73" i="16" s="1"/>
  <c r="J73" i="16" s="1"/>
  <c r="I73" i="16" s="1"/>
  <c r="H73" i="16" s="1"/>
  <c r="G73" i="16" s="1"/>
  <c r="G72" i="16"/>
  <c r="S71" i="16"/>
  <c r="R71" i="16" s="1"/>
  <c r="Q71" i="16" s="1"/>
  <c r="P71" i="16" s="1"/>
  <c r="O71" i="16" s="1"/>
  <c r="N71" i="16" s="1"/>
  <c r="M71" i="16" s="1"/>
  <c r="L71" i="16" s="1"/>
  <c r="K71" i="16" s="1"/>
  <c r="J71" i="16" s="1"/>
  <c r="I71" i="16" s="1"/>
  <c r="H71" i="16" s="1"/>
  <c r="G71" i="16" s="1"/>
  <c r="G70" i="16"/>
  <c r="G69" i="16"/>
  <c r="G68" i="16"/>
  <c r="G67" i="16"/>
  <c r="G66" i="16"/>
  <c r="G65" i="16"/>
  <c r="S64" i="16"/>
  <c r="R64" i="16" s="1"/>
  <c r="Q64" i="16" s="1"/>
  <c r="P64" i="16" s="1"/>
  <c r="O64" i="16" s="1"/>
  <c r="N64" i="16" s="1"/>
  <c r="M64" i="16" s="1"/>
  <c r="L64" i="16" s="1"/>
  <c r="K64" i="16" s="1"/>
  <c r="J64" i="16" s="1"/>
  <c r="I64" i="16" s="1"/>
  <c r="H64" i="16" s="1"/>
  <c r="G64" i="16" s="1"/>
  <c r="G63" i="16"/>
  <c r="G62" i="16"/>
  <c r="G61" i="16"/>
  <c r="G60" i="16"/>
  <c r="G59" i="16"/>
  <c r="G58" i="16"/>
  <c r="G57" i="16"/>
  <c r="G56" i="16"/>
  <c r="S55" i="16"/>
  <c r="R55" i="16" s="1"/>
  <c r="Q55" i="16" s="1"/>
  <c r="P55" i="16" s="1"/>
  <c r="O55" i="16" s="1"/>
  <c r="N55" i="16" s="1"/>
  <c r="M55" i="16" s="1"/>
  <c r="L55" i="16" s="1"/>
  <c r="K55" i="16" s="1"/>
  <c r="J55" i="16" s="1"/>
  <c r="I55" i="16" s="1"/>
  <c r="H55" i="16" s="1"/>
  <c r="G55" i="16" s="1"/>
  <c r="G54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29" i="16"/>
  <c r="G28" i="16"/>
  <c r="G27" i="16"/>
  <c r="G26" i="16"/>
  <c r="G25" i="16"/>
  <c r="G22" i="16"/>
  <c r="G89" i="16" s="1"/>
  <c r="G21" i="16"/>
  <c r="G52" i="16" s="1"/>
  <c r="G20" i="16"/>
  <c r="G33" i="16" s="1"/>
  <c r="G19" i="16"/>
  <c r="G18" i="16"/>
  <c r="G17" i="16"/>
  <c r="G16" i="16"/>
  <c r="G15" i="16"/>
  <c r="G14" i="16"/>
  <c r="G13" i="16"/>
  <c r="G12" i="16"/>
  <c r="Q356" i="16" l="1"/>
  <c r="P356" i="16" s="1"/>
  <c r="O356" i="16" s="1"/>
  <c r="N356" i="16" s="1"/>
  <c r="M356" i="16" s="1"/>
  <c r="L356" i="16" s="1"/>
  <c r="K356" i="16" s="1"/>
  <c r="J356" i="16" s="1"/>
  <c r="I356" i="16" s="1"/>
  <c r="H356" i="16" s="1"/>
  <c r="G356" i="16" s="1"/>
  <c r="R353" i="16"/>
  <c r="Q323" i="16"/>
  <c r="R321" i="16"/>
  <c r="R327" i="16" s="1"/>
  <c r="R342" i="16"/>
  <c r="N355" i="16"/>
  <c r="Q353" i="16"/>
  <c r="S321" i="16"/>
  <c r="S327" i="16" s="1"/>
  <c r="S342" i="16"/>
  <c r="P353" i="16"/>
  <c r="G343" i="16"/>
  <c r="S353" i="16"/>
  <c r="G390" i="15"/>
  <c r="G389" i="15"/>
  <c r="G386" i="15"/>
  <c r="G385" i="15"/>
  <c r="G384" i="15"/>
  <c r="G383" i="15"/>
  <c r="G381" i="15"/>
  <c r="G380" i="15"/>
  <c r="G378" i="15"/>
  <c r="G377" i="15"/>
  <c r="G376" i="15"/>
  <c r="G375" i="15"/>
  <c r="G373" i="15"/>
  <c r="G372" i="15"/>
  <c r="G371" i="15"/>
  <c r="G370" i="15"/>
  <c r="G368" i="15"/>
  <c r="G367" i="15"/>
  <c r="G363" i="15"/>
  <c r="G362" i="15"/>
  <c r="G361" i="15"/>
  <c r="G356" i="15"/>
  <c r="G355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G353" i="15"/>
  <c r="M352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G344" i="15"/>
  <c r="S343" i="15"/>
  <c r="R343" i="15"/>
  <c r="Q343" i="15"/>
  <c r="P343" i="15"/>
  <c r="O343" i="15"/>
  <c r="N343" i="15"/>
  <c r="M343" i="15"/>
  <c r="L343" i="15"/>
  <c r="K343" i="15"/>
  <c r="J343" i="15"/>
  <c r="I343" i="15"/>
  <c r="H343" i="15"/>
  <c r="G343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R341" i="15"/>
  <c r="J341" i="15"/>
  <c r="S333" i="15"/>
  <c r="R333" i="15"/>
  <c r="Q333" i="15"/>
  <c r="P333" i="15"/>
  <c r="O333" i="15"/>
  <c r="N333" i="15"/>
  <c r="M333" i="15"/>
  <c r="L333" i="15"/>
  <c r="K333" i="15"/>
  <c r="J333" i="15"/>
  <c r="I333" i="15"/>
  <c r="H333" i="15"/>
  <c r="G333" i="15"/>
  <c r="S332" i="15"/>
  <c r="R332" i="15"/>
  <c r="Q332" i="15"/>
  <c r="P332" i="15"/>
  <c r="O332" i="15"/>
  <c r="N332" i="15"/>
  <c r="M332" i="15"/>
  <c r="L332" i="15"/>
  <c r="K332" i="15"/>
  <c r="J332" i="15"/>
  <c r="I332" i="15"/>
  <c r="H332" i="15"/>
  <c r="G332" i="15"/>
  <c r="S327" i="15"/>
  <c r="K327" i="15"/>
  <c r="G323" i="15"/>
  <c r="G342" i="15" s="1"/>
  <c r="S321" i="15"/>
  <c r="R321" i="15"/>
  <c r="P321" i="15"/>
  <c r="O321" i="15"/>
  <c r="N321" i="15"/>
  <c r="M321" i="15"/>
  <c r="L321" i="15"/>
  <c r="K321" i="15"/>
  <c r="J321" i="15"/>
  <c r="I321" i="15"/>
  <c r="G321" i="15"/>
  <c r="S320" i="15"/>
  <c r="L320" i="15"/>
  <c r="L327" i="15" s="1"/>
  <c r="K320" i="15"/>
  <c r="S317" i="15"/>
  <c r="S352" i="15" s="1"/>
  <c r="R317" i="15"/>
  <c r="R352" i="15" s="1"/>
  <c r="Q317" i="15"/>
  <c r="Q352" i="15" s="1"/>
  <c r="P317" i="15"/>
  <c r="P352" i="15" s="1"/>
  <c r="O317" i="15"/>
  <c r="O352" i="15" s="1"/>
  <c r="N317" i="15"/>
  <c r="N352" i="15" s="1"/>
  <c r="M317" i="15"/>
  <c r="L317" i="15"/>
  <c r="L352" i="15" s="1"/>
  <c r="K317" i="15"/>
  <c r="K352" i="15" s="1"/>
  <c r="J317" i="15"/>
  <c r="J352" i="15" s="1"/>
  <c r="I317" i="15"/>
  <c r="I352" i="15" s="1"/>
  <c r="H317" i="15"/>
  <c r="H352" i="15" s="1"/>
  <c r="G316" i="15"/>
  <c r="G315" i="15"/>
  <c r="G314" i="15"/>
  <c r="G313" i="15"/>
  <c r="G312" i="15"/>
  <c r="G310" i="15"/>
  <c r="G309" i="15"/>
  <c r="G308" i="15"/>
  <c r="G307" i="15"/>
  <c r="G306" i="15"/>
  <c r="G305" i="15"/>
  <c r="G304" i="15"/>
  <c r="G303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6" i="15"/>
  <c r="G265" i="15"/>
  <c r="G317" i="15" s="1"/>
  <c r="G352" i="15" s="1"/>
  <c r="G357" i="15" s="1"/>
  <c r="H351" i="15" s="1"/>
  <c r="H357" i="15" s="1"/>
  <c r="I351" i="15" s="1"/>
  <c r="I357" i="15" s="1"/>
  <c r="J351" i="15" s="1"/>
  <c r="S263" i="15"/>
  <c r="S341" i="15" s="1"/>
  <c r="R263" i="15"/>
  <c r="Q263" i="15"/>
  <c r="Q341" i="15" s="1"/>
  <c r="P263" i="15"/>
  <c r="P341" i="15" s="1"/>
  <c r="O263" i="15"/>
  <c r="O341" i="15" s="1"/>
  <c r="N263" i="15"/>
  <c r="N341" i="15" s="1"/>
  <c r="M263" i="15"/>
  <c r="M341" i="15" s="1"/>
  <c r="L263" i="15"/>
  <c r="L341" i="15" s="1"/>
  <c r="K263" i="15"/>
  <c r="K341" i="15" s="1"/>
  <c r="J263" i="15"/>
  <c r="I263" i="15"/>
  <c r="I341" i="15" s="1"/>
  <c r="H263" i="15"/>
  <c r="H341" i="15" s="1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5" i="15"/>
  <c r="G224" i="15"/>
  <c r="G223" i="15"/>
  <c r="G222" i="15"/>
  <c r="G221" i="15"/>
  <c r="G220" i="15"/>
  <c r="G219" i="15"/>
  <c r="G218" i="15"/>
  <c r="G217" i="15"/>
  <c r="G216" i="15"/>
  <c r="G215" i="15"/>
  <c r="G212" i="15"/>
  <c r="G211" i="15"/>
  <c r="G263" i="15" s="1"/>
  <c r="G341" i="15" s="1"/>
  <c r="S209" i="15"/>
  <c r="S331" i="15" s="1"/>
  <c r="R209" i="15"/>
  <c r="R331" i="15" s="1"/>
  <c r="Q209" i="15"/>
  <c r="Q331" i="15" s="1"/>
  <c r="P209" i="15"/>
  <c r="P331" i="15" s="1"/>
  <c r="O209" i="15"/>
  <c r="O331" i="15" s="1"/>
  <c r="N209" i="15"/>
  <c r="N331" i="15" s="1"/>
  <c r="M209" i="15"/>
  <c r="M331" i="15" s="1"/>
  <c r="L209" i="15"/>
  <c r="L331" i="15" s="1"/>
  <c r="K209" i="15"/>
  <c r="K331" i="15" s="1"/>
  <c r="J209" i="15"/>
  <c r="J331" i="15" s="1"/>
  <c r="I209" i="15"/>
  <c r="I331" i="15" s="1"/>
  <c r="H209" i="15"/>
  <c r="H331" i="15" s="1"/>
  <c r="G208" i="15"/>
  <c r="G207" i="15"/>
  <c r="G206" i="15"/>
  <c r="G205" i="15"/>
  <c r="G204" i="15"/>
  <c r="G202" i="15"/>
  <c r="G201" i="15"/>
  <c r="G200" i="15"/>
  <c r="G199" i="15"/>
  <c r="G198" i="15"/>
  <c r="G196" i="15"/>
  <c r="G195" i="15"/>
  <c r="G191" i="15"/>
  <c r="G189" i="15"/>
  <c r="G188" i="15"/>
  <c r="G187" i="15"/>
  <c r="G186" i="15"/>
  <c r="G185" i="15"/>
  <c r="G184" i="15"/>
  <c r="G183" i="15"/>
  <c r="G182" i="15"/>
  <c r="G181" i="15"/>
  <c r="G180" i="15"/>
  <c r="G178" i="15"/>
  <c r="G176" i="15"/>
  <c r="G175" i="15"/>
  <c r="G173" i="15"/>
  <c r="G171" i="15"/>
  <c r="G170" i="15"/>
  <c r="G169" i="15"/>
  <c r="G168" i="15"/>
  <c r="G167" i="15"/>
  <c r="G166" i="15"/>
  <c r="G165" i="15"/>
  <c r="G164" i="15"/>
  <c r="G163" i="15"/>
  <c r="G162" i="15"/>
  <c r="G161" i="15"/>
  <c r="G158" i="15"/>
  <c r="G157" i="15"/>
  <c r="G209" i="15" s="1"/>
  <c r="G331" i="15" s="1"/>
  <c r="G338" i="15" s="1"/>
  <c r="H330" i="15" s="1"/>
  <c r="H338" i="15" s="1"/>
  <c r="I330" i="15" s="1"/>
  <c r="S155" i="15"/>
  <c r="R155" i="15"/>
  <c r="R320" i="15" s="1"/>
  <c r="R327" i="15" s="1"/>
  <c r="Q155" i="15"/>
  <c r="Q320" i="15" s="1"/>
  <c r="Q327" i="15" s="1"/>
  <c r="P155" i="15"/>
  <c r="P320" i="15" s="1"/>
  <c r="P327" i="15" s="1"/>
  <c r="O155" i="15"/>
  <c r="O320" i="15" s="1"/>
  <c r="O327" i="15" s="1"/>
  <c r="N155" i="15"/>
  <c r="N320" i="15" s="1"/>
  <c r="N327" i="15" s="1"/>
  <c r="M155" i="15"/>
  <c r="M320" i="15" s="1"/>
  <c r="M327" i="15" s="1"/>
  <c r="L155" i="15"/>
  <c r="K155" i="15"/>
  <c r="J155" i="15"/>
  <c r="J320" i="15" s="1"/>
  <c r="J327" i="15" s="1"/>
  <c r="I155" i="15"/>
  <c r="I320" i="15" s="1"/>
  <c r="I327" i="15" s="1"/>
  <c r="H155" i="15"/>
  <c r="H320" i="15" s="1"/>
  <c r="H327" i="15" s="1"/>
  <c r="G154" i="15"/>
  <c r="G153" i="15"/>
  <c r="G152" i="15"/>
  <c r="G151" i="15"/>
  <c r="G150" i="15"/>
  <c r="G147" i="15"/>
  <c r="G146" i="15"/>
  <c r="G145" i="15"/>
  <c r="G144" i="15"/>
  <c r="G143" i="15"/>
  <c r="G142" i="15"/>
  <c r="G141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55" i="15" s="1"/>
  <c r="G320" i="15" s="1"/>
  <c r="G327" i="15" s="1"/>
  <c r="G109" i="15"/>
  <c r="G108" i="15"/>
  <c r="G107" i="15"/>
  <c r="G105" i="15"/>
  <c r="G104" i="15"/>
  <c r="G103" i="15"/>
  <c r="G97" i="15"/>
  <c r="G96" i="15"/>
  <c r="G95" i="15"/>
  <c r="G90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5" i="15"/>
  <c r="G84" i="15"/>
  <c r="G81" i="15"/>
  <c r="G80" i="15"/>
  <c r="G79" i="15"/>
  <c r="G78" i="15"/>
  <c r="G75" i="15"/>
  <c r="G74" i="15"/>
  <c r="G72" i="15"/>
  <c r="G64" i="15"/>
  <c r="G62" i="15"/>
  <c r="G56" i="15"/>
  <c r="G55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G46" i="15"/>
  <c r="G45" i="15"/>
  <c r="G44" i="15"/>
  <c r="G43" i="15"/>
  <c r="G39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G29" i="15"/>
  <c r="G22" i="15"/>
  <c r="G89" i="15" s="1"/>
  <c r="O353" i="16" l="1"/>
  <c r="Q321" i="16"/>
  <c r="Q327" i="16" s="1"/>
  <c r="P323" i="16"/>
  <c r="Q342" i="16"/>
  <c r="N353" i="16"/>
  <c r="M355" i="16"/>
  <c r="L355" i="16" s="1"/>
  <c r="G348" i="15"/>
  <c r="H340" i="15" s="1"/>
  <c r="H348" i="15" s="1"/>
  <c r="I340" i="15" s="1"/>
  <c r="I348" i="15" s="1"/>
  <c r="J340" i="15" s="1"/>
  <c r="J348" i="15" s="1"/>
  <c r="K340" i="15" s="1"/>
  <c r="K348" i="15" s="1"/>
  <c r="L340" i="15" s="1"/>
  <c r="L348" i="15" s="1"/>
  <c r="M340" i="15" s="1"/>
  <c r="M348" i="15" s="1"/>
  <c r="N340" i="15" s="1"/>
  <c r="N348" i="15" s="1"/>
  <c r="O340" i="15" s="1"/>
  <c r="O348" i="15" s="1"/>
  <c r="P340" i="15" s="1"/>
  <c r="P348" i="15" s="1"/>
  <c r="Q340" i="15" s="1"/>
  <c r="Q348" i="15" s="1"/>
  <c r="R340" i="15" s="1"/>
  <c r="R348" i="15" s="1"/>
  <c r="S340" i="15" s="1"/>
  <c r="S348" i="15" s="1"/>
  <c r="J357" i="15"/>
  <c r="K351" i="15" s="1"/>
  <c r="K357" i="15" s="1"/>
  <c r="L351" i="15" s="1"/>
  <c r="L357" i="15" s="1"/>
  <c r="M351" i="15" s="1"/>
  <c r="M357" i="15" s="1"/>
  <c r="N351" i="15" s="1"/>
  <c r="N357" i="15" s="1"/>
  <c r="O351" i="15" s="1"/>
  <c r="O357" i="15" s="1"/>
  <c r="P351" i="15" s="1"/>
  <c r="P357" i="15" s="1"/>
  <c r="Q351" i="15" s="1"/>
  <c r="Q357" i="15" s="1"/>
  <c r="R351" i="15" s="1"/>
  <c r="R357" i="15" s="1"/>
  <c r="S351" i="15" s="1"/>
  <c r="S357" i="15" s="1"/>
  <c r="I338" i="15"/>
  <c r="J330" i="15" s="1"/>
  <c r="J338" i="15" s="1"/>
  <c r="K330" i="15" s="1"/>
  <c r="K338" i="15" s="1"/>
  <c r="L330" i="15" s="1"/>
  <c r="L338" i="15" s="1"/>
  <c r="M330" i="15" s="1"/>
  <c r="M338" i="15" s="1"/>
  <c r="N330" i="15" s="1"/>
  <c r="N338" i="15" s="1"/>
  <c r="O330" i="15" s="1"/>
  <c r="O338" i="15" s="1"/>
  <c r="P330" i="15" s="1"/>
  <c r="P338" i="15" s="1"/>
  <c r="Q330" i="15" s="1"/>
  <c r="Q338" i="15" s="1"/>
  <c r="R330" i="15" s="1"/>
  <c r="R338" i="15" s="1"/>
  <c r="S330" i="15" s="1"/>
  <c r="S338" i="15" s="1"/>
  <c r="L353" i="16" l="1"/>
  <c r="K355" i="16"/>
  <c r="P342" i="16"/>
  <c r="P321" i="16"/>
  <c r="P327" i="16" s="1"/>
  <c r="O323" i="16"/>
  <c r="G426" i="14"/>
  <c r="G425" i="14"/>
  <c r="G424" i="14"/>
  <c r="G423" i="14"/>
  <c r="G422" i="14"/>
  <c r="G421" i="14"/>
  <c r="G420" i="14"/>
  <c r="G419" i="14"/>
  <c r="G418" i="14"/>
  <c r="G417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6" i="14"/>
  <c r="G355" i="14"/>
  <c r="G354" i="14"/>
  <c r="G353" i="14" s="1"/>
  <c r="S353" i="14"/>
  <c r="R353" i="14"/>
  <c r="Q353" i="14"/>
  <c r="P353" i="14"/>
  <c r="O353" i="14"/>
  <c r="N353" i="14"/>
  <c r="M353" i="14"/>
  <c r="L353" i="14"/>
  <c r="K353" i="14"/>
  <c r="J353" i="14"/>
  <c r="I353" i="14"/>
  <c r="H353" i="14"/>
  <c r="Q352" i="14"/>
  <c r="I352" i="14"/>
  <c r="G347" i="14"/>
  <c r="G346" i="14"/>
  <c r="G345" i="14"/>
  <c r="G344" i="14" s="1"/>
  <c r="S344" i="14"/>
  <c r="R344" i="14"/>
  <c r="Q344" i="14"/>
  <c r="P344" i="14"/>
  <c r="O344" i="14"/>
  <c r="N344" i="14"/>
  <c r="M344" i="14"/>
  <c r="L344" i="14"/>
  <c r="K344" i="14"/>
  <c r="J344" i="14"/>
  <c r="I344" i="14"/>
  <c r="H344" i="14"/>
  <c r="S343" i="14"/>
  <c r="R343" i="14"/>
  <c r="Q343" i="14"/>
  <c r="P343" i="14"/>
  <c r="O343" i="14"/>
  <c r="N343" i="14"/>
  <c r="M343" i="14"/>
  <c r="L343" i="14"/>
  <c r="K343" i="14"/>
  <c r="J343" i="14"/>
  <c r="I343" i="14"/>
  <c r="H343" i="14"/>
  <c r="G343" i="14"/>
  <c r="S342" i="14"/>
  <c r="R342" i="14"/>
  <c r="Q342" i="14"/>
  <c r="P342" i="14"/>
  <c r="O342" i="14"/>
  <c r="N342" i="14"/>
  <c r="M342" i="14"/>
  <c r="L342" i="14"/>
  <c r="K342" i="14"/>
  <c r="J342" i="14"/>
  <c r="I342" i="14"/>
  <c r="H342" i="14"/>
  <c r="Q341" i="14"/>
  <c r="I341" i="14"/>
  <c r="G337" i="14"/>
  <c r="G336" i="14"/>
  <c r="G335" i="14"/>
  <c r="G334" i="14"/>
  <c r="S333" i="14"/>
  <c r="R333" i="14"/>
  <c r="Q333" i="14"/>
  <c r="P333" i="14"/>
  <c r="O333" i="14"/>
  <c r="N333" i="14"/>
  <c r="M333" i="14"/>
  <c r="L333" i="14"/>
  <c r="K333" i="14"/>
  <c r="J333" i="14"/>
  <c r="I333" i="14"/>
  <c r="H333" i="14"/>
  <c r="G333" i="14"/>
  <c r="S332" i="14"/>
  <c r="R332" i="14"/>
  <c r="Q332" i="14"/>
  <c r="P332" i="14"/>
  <c r="O332" i="14"/>
  <c r="N332" i="14"/>
  <c r="M332" i="14"/>
  <c r="L332" i="14"/>
  <c r="K332" i="14"/>
  <c r="J332" i="14"/>
  <c r="I332" i="14"/>
  <c r="H332" i="14"/>
  <c r="M331" i="14"/>
  <c r="G326" i="14"/>
  <c r="G321" i="14" s="1"/>
  <c r="G325" i="14"/>
  <c r="G324" i="14"/>
  <c r="G323" i="14"/>
  <c r="G342" i="14" s="1"/>
  <c r="G322" i="14"/>
  <c r="G332" i="14" s="1"/>
  <c r="S321" i="14"/>
  <c r="R321" i="14"/>
  <c r="Q321" i="14"/>
  <c r="P321" i="14"/>
  <c r="O321" i="14"/>
  <c r="N321" i="14"/>
  <c r="M321" i="14"/>
  <c r="L321" i="14"/>
  <c r="K321" i="14"/>
  <c r="J321" i="14"/>
  <c r="I321" i="14"/>
  <c r="H321" i="14"/>
  <c r="M320" i="14"/>
  <c r="M327" i="14" s="1"/>
  <c r="S317" i="14"/>
  <c r="S352" i="14" s="1"/>
  <c r="R317" i="14"/>
  <c r="R352" i="14" s="1"/>
  <c r="Q317" i="14"/>
  <c r="P317" i="14"/>
  <c r="P352" i="14" s="1"/>
  <c r="O317" i="14"/>
  <c r="O352" i="14" s="1"/>
  <c r="N317" i="14"/>
  <c r="N352" i="14" s="1"/>
  <c r="M317" i="14"/>
  <c r="M352" i="14" s="1"/>
  <c r="L317" i="14"/>
  <c r="L352" i="14" s="1"/>
  <c r="K317" i="14"/>
  <c r="K352" i="14" s="1"/>
  <c r="J317" i="14"/>
  <c r="J352" i="14" s="1"/>
  <c r="I317" i="14"/>
  <c r="H317" i="14"/>
  <c r="H352" i="14" s="1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317" i="14" s="1"/>
  <c r="G352" i="14" s="1"/>
  <c r="G357" i="14" s="1"/>
  <c r="H351" i="14" s="1"/>
  <c r="S263" i="14"/>
  <c r="S341" i="14" s="1"/>
  <c r="R263" i="14"/>
  <c r="R341" i="14" s="1"/>
  <c r="Q263" i="14"/>
  <c r="P263" i="14"/>
  <c r="P341" i="14" s="1"/>
  <c r="O263" i="14"/>
  <c r="O341" i="14" s="1"/>
  <c r="N263" i="14"/>
  <c r="N341" i="14" s="1"/>
  <c r="M263" i="14"/>
  <c r="M341" i="14" s="1"/>
  <c r="L263" i="14"/>
  <c r="L341" i="14" s="1"/>
  <c r="K263" i="14"/>
  <c r="K341" i="14" s="1"/>
  <c r="J263" i="14"/>
  <c r="J341" i="14" s="1"/>
  <c r="I263" i="14"/>
  <c r="H263" i="14"/>
  <c r="H341" i="14" s="1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63" i="14" s="1"/>
  <c r="G341" i="14" s="1"/>
  <c r="S209" i="14"/>
  <c r="S331" i="14" s="1"/>
  <c r="R209" i="14"/>
  <c r="R331" i="14" s="1"/>
  <c r="Q209" i="14"/>
  <c r="Q331" i="14" s="1"/>
  <c r="P209" i="14"/>
  <c r="P331" i="14" s="1"/>
  <c r="O209" i="14"/>
  <c r="O331" i="14" s="1"/>
  <c r="N209" i="14"/>
  <c r="N331" i="14" s="1"/>
  <c r="M209" i="14"/>
  <c r="L209" i="14"/>
  <c r="L331" i="14" s="1"/>
  <c r="K209" i="14"/>
  <c r="K331" i="14" s="1"/>
  <c r="J209" i="14"/>
  <c r="J331" i="14" s="1"/>
  <c r="I209" i="14"/>
  <c r="I331" i="14" s="1"/>
  <c r="H209" i="14"/>
  <c r="H331" i="14" s="1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209" i="14" s="1"/>
  <c r="G331" i="14" s="1"/>
  <c r="G338" i="14" s="1"/>
  <c r="H330" i="14" s="1"/>
  <c r="S155" i="14"/>
  <c r="S320" i="14" s="1"/>
  <c r="S327" i="14" s="1"/>
  <c r="R155" i="14"/>
  <c r="R320" i="14" s="1"/>
  <c r="R327" i="14" s="1"/>
  <c r="Q155" i="14"/>
  <c r="Q320" i="14" s="1"/>
  <c r="Q327" i="14" s="1"/>
  <c r="P155" i="14"/>
  <c r="P320" i="14" s="1"/>
  <c r="P327" i="14" s="1"/>
  <c r="O155" i="14"/>
  <c r="O320" i="14" s="1"/>
  <c r="O327" i="14" s="1"/>
  <c r="N155" i="14"/>
  <c r="N320" i="14" s="1"/>
  <c r="N327" i="14" s="1"/>
  <c r="M155" i="14"/>
  <c r="L155" i="14"/>
  <c r="L320" i="14" s="1"/>
  <c r="L327" i="14" s="1"/>
  <c r="K155" i="14"/>
  <c r="K320" i="14" s="1"/>
  <c r="K327" i="14" s="1"/>
  <c r="J155" i="14"/>
  <c r="J320" i="14" s="1"/>
  <c r="J327" i="14" s="1"/>
  <c r="I155" i="14"/>
  <c r="I320" i="14" s="1"/>
  <c r="I327" i="14" s="1"/>
  <c r="H155" i="14"/>
  <c r="H320" i="14" s="1"/>
  <c r="H327" i="14" s="1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55" i="14" s="1"/>
  <c r="G320" i="14" s="1"/>
  <c r="G327" i="14" s="1"/>
  <c r="G103" i="14"/>
  <c r="G102" i="14"/>
  <c r="G97" i="14"/>
  <c r="G96" i="14"/>
  <c r="G95" i="14"/>
  <c r="G94" i="14"/>
  <c r="G93" i="14"/>
  <c r="G92" i="14"/>
  <c r="G91" i="14"/>
  <c r="G90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5" i="14"/>
  <c r="G84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G47" i="14"/>
  <c r="G46" i="14"/>
  <c r="G45" i="14"/>
  <c r="G44" i="14"/>
  <c r="G43" i="14"/>
  <c r="G42" i="14"/>
  <c r="G41" i="14"/>
  <c r="G40" i="14"/>
  <c r="G53" i="14" s="1"/>
  <c r="G39" i="14"/>
  <c r="G38" i="14"/>
  <c r="G37" i="14"/>
  <c r="G36" i="14"/>
  <c r="G35" i="14"/>
  <c r="G34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29" i="14"/>
  <c r="G28" i="14"/>
  <c r="G27" i="14"/>
  <c r="G26" i="14"/>
  <c r="G25" i="14"/>
  <c r="G22" i="14"/>
  <c r="G89" i="14" s="1"/>
  <c r="G21" i="14"/>
  <c r="G20" i="14"/>
  <c r="G33" i="14" s="1"/>
  <c r="G19" i="14"/>
  <c r="G18" i="14"/>
  <c r="G17" i="14"/>
  <c r="G16" i="14"/>
  <c r="G15" i="14"/>
  <c r="G14" i="14"/>
  <c r="G13" i="14"/>
  <c r="G12" i="14"/>
  <c r="O342" i="16" l="1"/>
  <c r="O321" i="16"/>
  <c r="O327" i="16" s="1"/>
  <c r="N323" i="16"/>
  <c r="K353" i="16"/>
  <c r="J355" i="16"/>
  <c r="H338" i="14"/>
  <c r="I330" i="14" s="1"/>
  <c r="I338" i="14" s="1"/>
  <c r="J330" i="14" s="1"/>
  <c r="J338" i="14" s="1"/>
  <c r="K330" i="14" s="1"/>
  <c r="K338" i="14" s="1"/>
  <c r="L330" i="14" s="1"/>
  <c r="L338" i="14" s="1"/>
  <c r="M330" i="14" s="1"/>
  <c r="M338" i="14" s="1"/>
  <c r="N330" i="14" s="1"/>
  <c r="N338" i="14" s="1"/>
  <c r="O330" i="14" s="1"/>
  <c r="O338" i="14" s="1"/>
  <c r="P330" i="14" s="1"/>
  <c r="P338" i="14" s="1"/>
  <c r="Q330" i="14" s="1"/>
  <c r="Q338" i="14" s="1"/>
  <c r="R330" i="14" s="1"/>
  <c r="R338" i="14" s="1"/>
  <c r="S330" i="14" s="1"/>
  <c r="S338" i="14" s="1"/>
  <c r="G348" i="14"/>
  <c r="H340" i="14" s="1"/>
  <c r="H348" i="14" s="1"/>
  <c r="I340" i="14" s="1"/>
  <c r="I348" i="14" s="1"/>
  <c r="J340" i="14" s="1"/>
  <c r="J348" i="14" s="1"/>
  <c r="K340" i="14" s="1"/>
  <c r="K348" i="14" s="1"/>
  <c r="L340" i="14" s="1"/>
  <c r="L348" i="14" s="1"/>
  <c r="M340" i="14" s="1"/>
  <c r="M348" i="14" s="1"/>
  <c r="N340" i="14" s="1"/>
  <c r="N348" i="14" s="1"/>
  <c r="O340" i="14" s="1"/>
  <c r="O348" i="14" s="1"/>
  <c r="P340" i="14" s="1"/>
  <c r="P348" i="14" s="1"/>
  <c r="Q340" i="14" s="1"/>
  <c r="Q348" i="14" s="1"/>
  <c r="R340" i="14" s="1"/>
  <c r="R348" i="14" s="1"/>
  <c r="S340" i="14" s="1"/>
  <c r="S348" i="14" s="1"/>
  <c r="H357" i="14"/>
  <c r="I351" i="14" s="1"/>
  <c r="I357" i="14" s="1"/>
  <c r="J351" i="14" s="1"/>
  <c r="J357" i="14" s="1"/>
  <c r="K351" i="14" s="1"/>
  <c r="K357" i="14" s="1"/>
  <c r="L351" i="14" s="1"/>
  <c r="L357" i="14" s="1"/>
  <c r="M351" i="14" s="1"/>
  <c r="M357" i="14" s="1"/>
  <c r="N351" i="14" s="1"/>
  <c r="N357" i="14" s="1"/>
  <c r="O351" i="14" s="1"/>
  <c r="O357" i="14" s="1"/>
  <c r="P351" i="14" s="1"/>
  <c r="P357" i="14" s="1"/>
  <c r="Q351" i="14" s="1"/>
  <c r="Q357" i="14" s="1"/>
  <c r="R351" i="14" s="1"/>
  <c r="R357" i="14" s="1"/>
  <c r="S351" i="14" s="1"/>
  <c r="S357" i="14" s="1"/>
  <c r="G397" i="13"/>
  <c r="G396" i="13"/>
  <c r="G392" i="13"/>
  <c r="G391" i="13"/>
  <c r="G390" i="13"/>
  <c r="G389" i="13"/>
  <c r="G386" i="13"/>
  <c r="G385" i="13"/>
  <c r="G384" i="13"/>
  <c r="G383" i="13"/>
  <c r="G381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4" i="13"/>
  <c r="G363" i="13"/>
  <c r="G362" i="13"/>
  <c r="G361" i="13"/>
  <c r="G360" i="13"/>
  <c r="G356" i="13"/>
  <c r="G355" i="13"/>
  <c r="S353" i="13"/>
  <c r="R353" i="13"/>
  <c r="Q353" i="13"/>
  <c r="P353" i="13"/>
  <c r="O353" i="13"/>
  <c r="N353" i="13"/>
  <c r="M353" i="13"/>
  <c r="L353" i="13"/>
  <c r="K353" i="13"/>
  <c r="J353" i="13"/>
  <c r="I353" i="13"/>
  <c r="H353" i="13"/>
  <c r="G353" i="13"/>
  <c r="M352" i="13"/>
  <c r="G346" i="13"/>
  <c r="G344" i="13" s="1"/>
  <c r="S344" i="13"/>
  <c r="R344" i="13"/>
  <c r="Q344" i="13"/>
  <c r="P344" i="13"/>
  <c r="O344" i="13"/>
  <c r="N344" i="13"/>
  <c r="M344" i="13"/>
  <c r="L344" i="13"/>
  <c r="K344" i="13"/>
  <c r="J344" i="13"/>
  <c r="I344" i="13"/>
  <c r="H344" i="13"/>
  <c r="S343" i="13"/>
  <c r="R343" i="13"/>
  <c r="Q343" i="13"/>
  <c r="P343" i="13"/>
  <c r="O343" i="13"/>
  <c r="N343" i="13"/>
  <c r="M343" i="13"/>
  <c r="L343" i="13"/>
  <c r="K343" i="13"/>
  <c r="J343" i="13"/>
  <c r="I343" i="13"/>
  <c r="H343" i="13"/>
  <c r="S342" i="13"/>
  <c r="R342" i="13"/>
  <c r="Q342" i="13"/>
  <c r="P342" i="13"/>
  <c r="O342" i="13"/>
  <c r="N342" i="13"/>
  <c r="M342" i="13"/>
  <c r="L342" i="13"/>
  <c r="K342" i="13"/>
  <c r="J342" i="13"/>
  <c r="I342" i="13"/>
  <c r="H342" i="13"/>
  <c r="G337" i="13"/>
  <c r="G336" i="13"/>
  <c r="G335" i="13"/>
  <c r="G343" i="13" s="1"/>
  <c r="G334" i="13"/>
  <c r="S333" i="13"/>
  <c r="R333" i="13"/>
  <c r="Q333" i="13"/>
  <c r="P333" i="13"/>
  <c r="O333" i="13"/>
  <c r="N333" i="13"/>
  <c r="M333" i="13"/>
  <c r="L333" i="13"/>
  <c r="K333" i="13"/>
  <c r="J333" i="13"/>
  <c r="I333" i="13"/>
  <c r="H333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O331" i="13"/>
  <c r="G326" i="13"/>
  <c r="G325" i="13"/>
  <c r="G324" i="13"/>
  <c r="G323" i="13"/>
  <c r="G342" i="13" s="1"/>
  <c r="G322" i="13"/>
  <c r="G332" i="13" s="1"/>
  <c r="S321" i="13"/>
  <c r="R321" i="13"/>
  <c r="Q321" i="13"/>
  <c r="P321" i="13"/>
  <c r="O321" i="13"/>
  <c r="N321" i="13"/>
  <c r="M321" i="13"/>
  <c r="L321" i="13"/>
  <c r="K321" i="13"/>
  <c r="J321" i="13"/>
  <c r="I321" i="13"/>
  <c r="H321" i="13"/>
  <c r="G321" i="13"/>
  <c r="O320" i="13"/>
  <c r="O327" i="13" s="1"/>
  <c r="S317" i="13"/>
  <c r="S352" i="13" s="1"/>
  <c r="R317" i="13"/>
  <c r="R352" i="13" s="1"/>
  <c r="Q317" i="13"/>
  <c r="Q352" i="13" s="1"/>
  <c r="P317" i="13"/>
  <c r="P352" i="13" s="1"/>
  <c r="O317" i="13"/>
  <c r="O352" i="13" s="1"/>
  <c r="N317" i="13"/>
  <c r="N352" i="13" s="1"/>
  <c r="M317" i="13"/>
  <c r="L317" i="13"/>
  <c r="L352" i="13" s="1"/>
  <c r="K317" i="13"/>
  <c r="K352" i="13" s="1"/>
  <c r="J317" i="13"/>
  <c r="J352" i="13" s="1"/>
  <c r="I317" i="13"/>
  <c r="I352" i="13" s="1"/>
  <c r="H317" i="13"/>
  <c r="H352" i="13" s="1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3" i="13"/>
  <c r="G302" i="13"/>
  <c r="G301" i="13"/>
  <c r="G300" i="13"/>
  <c r="G299" i="13"/>
  <c r="G298" i="13"/>
  <c r="G297" i="13"/>
  <c r="G296" i="13"/>
  <c r="G295" i="13"/>
  <c r="G293" i="13"/>
  <c r="G292" i="13"/>
  <c r="G291" i="13"/>
  <c r="G290" i="13"/>
  <c r="G289" i="13"/>
  <c r="G288" i="13"/>
  <c r="G287" i="13"/>
  <c r="G286" i="13"/>
  <c r="G285" i="13"/>
  <c r="G284" i="13"/>
  <c r="G283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317" i="13" s="1"/>
  <c r="G352" i="13" s="1"/>
  <c r="G357" i="13" s="1"/>
  <c r="H351" i="13" s="1"/>
  <c r="H357" i="13" s="1"/>
  <c r="I351" i="13" s="1"/>
  <c r="I357" i="13" s="1"/>
  <c r="J351" i="13" s="1"/>
  <c r="J357" i="13" s="1"/>
  <c r="K351" i="13" s="1"/>
  <c r="K357" i="13" s="1"/>
  <c r="L351" i="13" s="1"/>
  <c r="L357" i="13" s="1"/>
  <c r="M351" i="13" s="1"/>
  <c r="M357" i="13" s="1"/>
  <c r="N351" i="13" s="1"/>
  <c r="N357" i="13" s="1"/>
  <c r="O351" i="13" s="1"/>
  <c r="O357" i="13" s="1"/>
  <c r="P351" i="13" s="1"/>
  <c r="P357" i="13" s="1"/>
  <c r="Q351" i="13" s="1"/>
  <c r="Q357" i="13" s="1"/>
  <c r="R351" i="13" s="1"/>
  <c r="R357" i="13" s="1"/>
  <c r="S351" i="13" s="1"/>
  <c r="S357" i="13" s="1"/>
  <c r="S263" i="13"/>
  <c r="S341" i="13" s="1"/>
  <c r="R263" i="13"/>
  <c r="R341" i="13" s="1"/>
  <c r="Q263" i="13"/>
  <c r="Q341" i="13" s="1"/>
  <c r="P263" i="13"/>
  <c r="P341" i="13" s="1"/>
  <c r="O263" i="13"/>
  <c r="O341" i="13" s="1"/>
  <c r="N263" i="13"/>
  <c r="N341" i="13" s="1"/>
  <c r="M263" i="13"/>
  <c r="M341" i="13" s="1"/>
  <c r="L263" i="13"/>
  <c r="L341" i="13" s="1"/>
  <c r="K263" i="13"/>
  <c r="K341" i="13" s="1"/>
  <c r="J263" i="13"/>
  <c r="J341" i="13" s="1"/>
  <c r="I263" i="13"/>
  <c r="I341" i="13" s="1"/>
  <c r="H263" i="13"/>
  <c r="H341" i="13" s="1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6" i="13"/>
  <c r="G245" i="13"/>
  <c r="G244" i="13"/>
  <c r="G243" i="13"/>
  <c r="G242" i="13"/>
  <c r="G241" i="13"/>
  <c r="G239" i="13"/>
  <c r="G238" i="13"/>
  <c r="G237" i="13"/>
  <c r="G236" i="13"/>
  <c r="G235" i="13"/>
  <c r="G234" i="13"/>
  <c r="G233" i="13"/>
  <c r="G232" i="13"/>
  <c r="G231" i="13"/>
  <c r="G230" i="13"/>
  <c r="G229" i="13"/>
  <c r="G227" i="13"/>
  <c r="G226" i="13"/>
  <c r="G225" i="13"/>
  <c r="G224" i="13"/>
  <c r="G223" i="13"/>
  <c r="G222" i="13"/>
  <c r="G221" i="13"/>
  <c r="G220" i="13"/>
  <c r="G219" i="13"/>
  <c r="G218" i="13"/>
  <c r="G217" i="13"/>
  <c r="G212" i="13"/>
  <c r="G263" i="13" s="1"/>
  <c r="G341" i="13" s="1"/>
  <c r="S209" i="13"/>
  <c r="S331" i="13" s="1"/>
  <c r="R209" i="13"/>
  <c r="R331" i="13" s="1"/>
  <c r="Q209" i="13"/>
  <c r="Q331" i="13" s="1"/>
  <c r="P209" i="13"/>
  <c r="P331" i="13" s="1"/>
  <c r="O209" i="13"/>
  <c r="N209" i="13"/>
  <c r="N331" i="13" s="1"/>
  <c r="M209" i="13"/>
  <c r="M331" i="13" s="1"/>
  <c r="L209" i="13"/>
  <c r="L331" i="13" s="1"/>
  <c r="K209" i="13"/>
  <c r="K331" i="13" s="1"/>
  <c r="J209" i="13"/>
  <c r="J331" i="13" s="1"/>
  <c r="I209" i="13"/>
  <c r="I331" i="13" s="1"/>
  <c r="H209" i="13"/>
  <c r="H331" i="13" s="1"/>
  <c r="G208" i="13"/>
  <c r="G207" i="13"/>
  <c r="G206" i="13"/>
  <c r="G205" i="13"/>
  <c r="G204" i="13"/>
  <c r="G203" i="13"/>
  <c r="G201" i="13"/>
  <c r="G200" i="13"/>
  <c r="G199" i="13"/>
  <c r="G198" i="13"/>
  <c r="G197" i="13"/>
  <c r="G196" i="13"/>
  <c r="G195" i="13"/>
  <c r="G194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59" i="13"/>
  <c r="G158" i="13"/>
  <c r="G157" i="13"/>
  <c r="G156" i="13"/>
  <c r="G209" i="13" s="1"/>
  <c r="G331" i="13" s="1"/>
  <c r="S155" i="13"/>
  <c r="S320" i="13" s="1"/>
  <c r="S327" i="13" s="1"/>
  <c r="R155" i="13"/>
  <c r="R320" i="13" s="1"/>
  <c r="R327" i="13" s="1"/>
  <c r="Q155" i="13"/>
  <c r="Q320" i="13" s="1"/>
  <c r="Q327" i="13" s="1"/>
  <c r="P155" i="13"/>
  <c r="P320" i="13" s="1"/>
  <c r="P327" i="13" s="1"/>
  <c r="O155" i="13"/>
  <c r="N155" i="13"/>
  <c r="N320" i="13" s="1"/>
  <c r="N327" i="13" s="1"/>
  <c r="M155" i="13"/>
  <c r="M320" i="13" s="1"/>
  <c r="M327" i="13" s="1"/>
  <c r="L155" i="13"/>
  <c r="L320" i="13" s="1"/>
  <c r="L327" i="13" s="1"/>
  <c r="K155" i="13"/>
  <c r="K320" i="13" s="1"/>
  <c r="K327" i="13" s="1"/>
  <c r="J155" i="13"/>
  <c r="J320" i="13" s="1"/>
  <c r="J327" i="13" s="1"/>
  <c r="I155" i="13"/>
  <c r="I320" i="13" s="1"/>
  <c r="I327" i="13" s="1"/>
  <c r="H155" i="13"/>
  <c r="H320" i="13" s="1"/>
  <c r="H327" i="13" s="1"/>
  <c r="G146" i="13"/>
  <c r="G145" i="13"/>
  <c r="G144" i="13"/>
  <c r="G143" i="13"/>
  <c r="G138" i="13"/>
  <c r="G137" i="13"/>
  <c r="G136" i="13"/>
  <c r="G133" i="13"/>
  <c r="G131" i="13"/>
  <c r="G130" i="13"/>
  <c r="G128" i="13"/>
  <c r="G126" i="13"/>
  <c r="G124" i="13"/>
  <c r="G121" i="13"/>
  <c r="G120" i="13"/>
  <c r="G117" i="13"/>
  <c r="G116" i="13"/>
  <c r="G115" i="13"/>
  <c r="G114" i="13"/>
  <c r="G113" i="13"/>
  <c r="G112" i="13"/>
  <c r="G110" i="13"/>
  <c r="G109" i="13"/>
  <c r="G104" i="13"/>
  <c r="G155" i="13" s="1"/>
  <c r="G320" i="13" s="1"/>
  <c r="G327" i="13" s="1"/>
  <c r="G97" i="13"/>
  <c r="G96" i="13"/>
  <c r="G95" i="13"/>
  <c r="G90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5" i="13"/>
  <c r="G84" i="13"/>
  <c r="G81" i="13"/>
  <c r="G80" i="13"/>
  <c r="G79" i="13"/>
  <c r="G74" i="13"/>
  <c r="G72" i="13"/>
  <c r="G64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S47" i="13"/>
  <c r="R47" i="13" s="1"/>
  <c r="Q47" i="13" s="1"/>
  <c r="P47" i="13" s="1"/>
  <c r="O47" i="13" s="1"/>
  <c r="N47" i="13" s="1"/>
  <c r="M47" i="13" s="1"/>
  <c r="L47" i="13" s="1"/>
  <c r="K47" i="13" s="1"/>
  <c r="J47" i="13" s="1"/>
  <c r="I47" i="13" s="1"/>
  <c r="H47" i="13" s="1"/>
  <c r="G47" i="13" s="1"/>
  <c r="S46" i="13"/>
  <c r="R46" i="13" s="1"/>
  <c r="Q46" i="13" s="1"/>
  <c r="P46" i="13" s="1"/>
  <c r="O46" i="13" s="1"/>
  <c r="N46" i="13" s="1"/>
  <c r="M46" i="13" s="1"/>
  <c r="L46" i="13" s="1"/>
  <c r="K46" i="13" s="1"/>
  <c r="J46" i="13" s="1"/>
  <c r="I46" i="13" s="1"/>
  <c r="H46" i="13" s="1"/>
  <c r="G46" i="13" s="1"/>
  <c r="S45" i="13"/>
  <c r="R45" i="13" s="1"/>
  <c r="Q45" i="13" s="1"/>
  <c r="P45" i="13" s="1"/>
  <c r="O45" i="13" s="1"/>
  <c r="N45" i="13" s="1"/>
  <c r="M45" i="13" s="1"/>
  <c r="L45" i="13" s="1"/>
  <c r="K45" i="13" s="1"/>
  <c r="J45" i="13" s="1"/>
  <c r="I45" i="13" s="1"/>
  <c r="H45" i="13" s="1"/>
  <c r="G45" i="13" s="1"/>
  <c r="S44" i="13"/>
  <c r="R44" i="13"/>
  <c r="Q44" i="13" s="1"/>
  <c r="P44" i="13" s="1"/>
  <c r="O44" i="13" s="1"/>
  <c r="N44" i="13" s="1"/>
  <c r="M44" i="13" s="1"/>
  <c r="L44" i="13" s="1"/>
  <c r="K44" i="13" s="1"/>
  <c r="J44" i="13" s="1"/>
  <c r="I44" i="13" s="1"/>
  <c r="H44" i="13" s="1"/>
  <c r="G44" i="13" s="1"/>
  <c r="S43" i="13"/>
  <c r="R43" i="13"/>
  <c r="Q43" i="13" s="1"/>
  <c r="P43" i="13" s="1"/>
  <c r="O43" i="13" s="1"/>
  <c r="N43" i="13" s="1"/>
  <c r="M43" i="13" s="1"/>
  <c r="L43" i="13" s="1"/>
  <c r="K43" i="13" s="1"/>
  <c r="J43" i="13" s="1"/>
  <c r="I43" i="13" s="1"/>
  <c r="H43" i="13" s="1"/>
  <c r="G43" i="13" s="1"/>
  <c r="S42" i="13"/>
  <c r="R42" i="13"/>
  <c r="Q42" i="13" s="1"/>
  <c r="P42" i="13" s="1"/>
  <c r="O42" i="13" s="1"/>
  <c r="N42" i="13" s="1"/>
  <c r="M42" i="13" s="1"/>
  <c r="L42" i="13" s="1"/>
  <c r="K42" i="13" s="1"/>
  <c r="J42" i="13" s="1"/>
  <c r="I42" i="13" s="1"/>
  <c r="H42" i="13" s="1"/>
  <c r="G42" i="13" s="1"/>
  <c r="G34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G22" i="13"/>
  <c r="G89" i="13" s="1"/>
  <c r="J353" i="16" l="1"/>
  <c r="I355" i="16"/>
  <c r="N342" i="16"/>
  <c r="N321" i="16"/>
  <c r="N327" i="16" s="1"/>
  <c r="M323" i="16"/>
  <c r="G348" i="13"/>
  <c r="H340" i="13" s="1"/>
  <c r="H348" i="13" s="1"/>
  <c r="I340" i="13" s="1"/>
  <c r="I348" i="13" s="1"/>
  <c r="J340" i="13" s="1"/>
  <c r="J348" i="13" s="1"/>
  <c r="K340" i="13" s="1"/>
  <c r="K348" i="13" s="1"/>
  <c r="L340" i="13" s="1"/>
  <c r="L348" i="13" s="1"/>
  <c r="M340" i="13" s="1"/>
  <c r="M348" i="13" s="1"/>
  <c r="N340" i="13" s="1"/>
  <c r="N348" i="13" s="1"/>
  <c r="O340" i="13" s="1"/>
  <c r="O348" i="13" s="1"/>
  <c r="P340" i="13" s="1"/>
  <c r="P348" i="13" s="1"/>
  <c r="Q340" i="13" s="1"/>
  <c r="Q348" i="13" s="1"/>
  <c r="R340" i="13" s="1"/>
  <c r="R348" i="13" s="1"/>
  <c r="S340" i="13" s="1"/>
  <c r="S348" i="13" s="1"/>
  <c r="G338" i="13"/>
  <c r="H330" i="13" s="1"/>
  <c r="H338" i="13" s="1"/>
  <c r="I330" i="13" s="1"/>
  <c r="I338" i="13" s="1"/>
  <c r="J330" i="13" s="1"/>
  <c r="J338" i="13" s="1"/>
  <c r="K330" i="13" s="1"/>
  <c r="K338" i="13" s="1"/>
  <c r="L330" i="13" s="1"/>
  <c r="L338" i="13" s="1"/>
  <c r="M330" i="13" s="1"/>
  <c r="M338" i="13" s="1"/>
  <c r="N330" i="13" s="1"/>
  <c r="N338" i="13" s="1"/>
  <c r="O330" i="13" s="1"/>
  <c r="O338" i="13" s="1"/>
  <c r="P330" i="13" s="1"/>
  <c r="P338" i="13" s="1"/>
  <c r="Q330" i="13" s="1"/>
  <c r="Q338" i="13" s="1"/>
  <c r="R330" i="13" s="1"/>
  <c r="R338" i="13" s="1"/>
  <c r="S330" i="13" s="1"/>
  <c r="S338" i="13" s="1"/>
  <c r="G333" i="13"/>
  <c r="I353" i="16" l="1"/>
  <c r="H355" i="16"/>
  <c r="M342" i="16"/>
  <c r="M321" i="16"/>
  <c r="M327" i="16" s="1"/>
  <c r="L323" i="16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7" i="12"/>
  <c r="G366" i="12"/>
  <c r="G365" i="12"/>
  <c r="G364" i="12"/>
  <c r="G361" i="12"/>
  <c r="G356" i="12"/>
  <c r="G355" i="12"/>
  <c r="G354" i="12"/>
  <c r="G353" i="12" s="1"/>
  <c r="S353" i="12"/>
  <c r="R353" i="12"/>
  <c r="Q353" i="12"/>
  <c r="P353" i="12"/>
  <c r="O353" i="12"/>
  <c r="N353" i="12"/>
  <c r="M353" i="12"/>
  <c r="L353" i="12"/>
  <c r="K353" i="12"/>
  <c r="J353" i="12"/>
  <c r="I353" i="12"/>
  <c r="H353" i="12"/>
  <c r="P352" i="12"/>
  <c r="N352" i="12"/>
  <c r="L352" i="12"/>
  <c r="G347" i="12"/>
  <c r="G346" i="12"/>
  <c r="G345" i="12"/>
  <c r="S344" i="12"/>
  <c r="R344" i="12"/>
  <c r="Q344" i="12"/>
  <c r="P344" i="12"/>
  <c r="O344" i="12"/>
  <c r="N344" i="12"/>
  <c r="M344" i="12"/>
  <c r="L344" i="12"/>
  <c r="K344" i="12"/>
  <c r="J344" i="12"/>
  <c r="I344" i="12"/>
  <c r="H344" i="12"/>
  <c r="G344" i="12"/>
  <c r="S343" i="12"/>
  <c r="R343" i="12"/>
  <c r="Q343" i="12"/>
  <c r="P343" i="12"/>
  <c r="O343" i="12"/>
  <c r="N343" i="12"/>
  <c r="M343" i="12"/>
  <c r="L343" i="12"/>
  <c r="K343" i="12"/>
  <c r="J343" i="12"/>
  <c r="I343" i="12"/>
  <c r="H343" i="12"/>
  <c r="G343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Q341" i="12"/>
  <c r="N341" i="12"/>
  <c r="I341" i="12"/>
  <c r="G337" i="12"/>
  <c r="G336" i="12"/>
  <c r="G335" i="12"/>
  <c r="G334" i="12"/>
  <c r="G333" i="12" s="1"/>
  <c r="S333" i="12"/>
  <c r="R333" i="12"/>
  <c r="Q333" i="12"/>
  <c r="P333" i="12"/>
  <c r="O333" i="12"/>
  <c r="N333" i="12"/>
  <c r="M333" i="12"/>
  <c r="L333" i="12"/>
  <c r="K333" i="12"/>
  <c r="J333" i="12"/>
  <c r="I333" i="12"/>
  <c r="H333" i="12"/>
  <c r="S332" i="12"/>
  <c r="R332" i="12"/>
  <c r="Q332" i="12"/>
  <c r="P332" i="12"/>
  <c r="O332" i="12"/>
  <c r="N332" i="12"/>
  <c r="M332" i="12"/>
  <c r="L332" i="12"/>
  <c r="K332" i="12"/>
  <c r="J332" i="12"/>
  <c r="I332" i="12"/>
  <c r="H332" i="12"/>
  <c r="G332" i="12"/>
  <c r="R331" i="12"/>
  <c r="M331" i="12"/>
  <c r="J331" i="12"/>
  <c r="G326" i="12"/>
  <c r="G325" i="12"/>
  <c r="G324" i="12"/>
  <c r="G323" i="12"/>
  <c r="G321" i="12" s="1"/>
  <c r="G322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R320" i="12"/>
  <c r="R327" i="12" s="1"/>
  <c r="N320" i="12"/>
  <c r="N327" i="12" s="1"/>
  <c r="J320" i="12"/>
  <c r="J327" i="12" s="1"/>
  <c r="S317" i="12"/>
  <c r="S352" i="12" s="1"/>
  <c r="R317" i="12"/>
  <c r="R352" i="12" s="1"/>
  <c r="Q317" i="12"/>
  <c r="Q352" i="12" s="1"/>
  <c r="P317" i="12"/>
  <c r="O317" i="12"/>
  <c r="O352" i="12" s="1"/>
  <c r="N317" i="12"/>
  <c r="M317" i="12"/>
  <c r="M352" i="12" s="1"/>
  <c r="L317" i="12"/>
  <c r="K317" i="12"/>
  <c r="K352" i="12" s="1"/>
  <c r="J317" i="12"/>
  <c r="J352" i="12" s="1"/>
  <c r="I317" i="12"/>
  <c r="I352" i="12" s="1"/>
  <c r="H316" i="12"/>
  <c r="G316" i="12"/>
  <c r="H315" i="12"/>
  <c r="G315" i="12"/>
  <c r="G314" i="12"/>
  <c r="H312" i="12"/>
  <c r="G312" i="12" s="1"/>
  <c r="H311" i="12"/>
  <c r="G311" i="12" s="1"/>
  <c r="H310" i="12"/>
  <c r="G310" i="12" s="1"/>
  <c r="H309" i="12"/>
  <c r="G309" i="12" s="1"/>
  <c r="H308" i="12"/>
  <c r="G308" i="12" s="1"/>
  <c r="H307" i="12"/>
  <c r="G307" i="12" s="1"/>
  <c r="H306" i="12"/>
  <c r="G306" i="12" s="1"/>
  <c r="H305" i="12"/>
  <c r="G305" i="12" s="1"/>
  <c r="H304" i="12"/>
  <c r="G304" i="12" s="1"/>
  <c r="H303" i="12"/>
  <c r="G303" i="12" s="1"/>
  <c r="G302" i="12"/>
  <c r="H301" i="12"/>
  <c r="G301" i="12"/>
  <c r="H300" i="12"/>
  <c r="G300" i="12" s="1"/>
  <c r="H299" i="12"/>
  <c r="G299" i="12"/>
  <c r="H298" i="12"/>
  <c r="G298" i="12"/>
  <c r="H297" i="12"/>
  <c r="G297" i="12"/>
  <c r="G296" i="12"/>
  <c r="H295" i="12"/>
  <c r="G295" i="12" s="1"/>
  <c r="G294" i="12"/>
  <c r="H293" i="12"/>
  <c r="G293" i="12"/>
  <c r="H292" i="12"/>
  <c r="G292" i="12"/>
  <c r="H291" i="12"/>
  <c r="G291" i="12" s="1"/>
  <c r="H290" i="12"/>
  <c r="G290" i="12"/>
  <c r="H289" i="12"/>
  <c r="G289" i="12"/>
  <c r="H288" i="12"/>
  <c r="G288" i="12"/>
  <c r="H287" i="12"/>
  <c r="G287" i="12" s="1"/>
  <c r="H286" i="12"/>
  <c r="G286" i="12"/>
  <c r="H285" i="12"/>
  <c r="G285" i="12"/>
  <c r="H284" i="12"/>
  <c r="G284" i="12"/>
  <c r="H283" i="12"/>
  <c r="G283" i="12" s="1"/>
  <c r="H282" i="12"/>
  <c r="G282" i="12"/>
  <c r="H281" i="12"/>
  <c r="G281" i="12"/>
  <c r="H280" i="12"/>
  <c r="G280" i="12"/>
  <c r="H279" i="12"/>
  <c r="G279" i="12" s="1"/>
  <c r="H278" i="12"/>
  <c r="G278" i="12"/>
  <c r="H277" i="12"/>
  <c r="G277" i="12"/>
  <c r="H276" i="12"/>
  <c r="G276" i="12"/>
  <c r="H275" i="12"/>
  <c r="G275" i="12" s="1"/>
  <c r="H274" i="12"/>
  <c r="G274" i="12"/>
  <c r="H273" i="12"/>
  <c r="G273" i="12"/>
  <c r="H272" i="12"/>
  <c r="G272" i="12"/>
  <c r="H271" i="12"/>
  <c r="G271" i="12" s="1"/>
  <c r="H270" i="12"/>
  <c r="G270" i="12"/>
  <c r="H269" i="12"/>
  <c r="G269" i="12"/>
  <c r="H268" i="12"/>
  <c r="G268" i="12"/>
  <c r="H267" i="12"/>
  <c r="H352" i="12" s="1"/>
  <c r="H266" i="12"/>
  <c r="G266" i="12"/>
  <c r="H265" i="12"/>
  <c r="G265" i="12"/>
  <c r="H264" i="12"/>
  <c r="H317" i="12" s="1"/>
  <c r="G264" i="12"/>
  <c r="S263" i="12"/>
  <c r="S341" i="12" s="1"/>
  <c r="R263" i="12"/>
  <c r="R341" i="12" s="1"/>
  <c r="Q263" i="12"/>
  <c r="P263" i="12"/>
  <c r="P341" i="12" s="1"/>
  <c r="O263" i="12"/>
  <c r="O341" i="12" s="1"/>
  <c r="N263" i="12"/>
  <c r="M263" i="12"/>
  <c r="M341" i="12" s="1"/>
  <c r="L263" i="12"/>
  <c r="L341" i="12" s="1"/>
  <c r="K263" i="12"/>
  <c r="K341" i="12" s="1"/>
  <c r="J263" i="12"/>
  <c r="J341" i="12" s="1"/>
  <c r="I263" i="12"/>
  <c r="H262" i="12"/>
  <c r="G262" i="12" s="1"/>
  <c r="H261" i="12"/>
  <c r="G261" i="12" s="1"/>
  <c r="H260" i="12"/>
  <c r="G260" i="12" s="1"/>
  <c r="H259" i="12"/>
  <c r="G259" i="12" s="1"/>
  <c r="H258" i="12"/>
  <c r="G258" i="12" s="1"/>
  <c r="H257" i="12"/>
  <c r="G257" i="12" s="1"/>
  <c r="H256" i="12"/>
  <c r="G256" i="12" s="1"/>
  <c r="H255" i="12"/>
  <c r="G255" i="12" s="1"/>
  <c r="H254" i="12"/>
  <c r="G254" i="12" s="1"/>
  <c r="H253" i="12"/>
  <c r="G253" i="12" s="1"/>
  <c r="H252" i="12"/>
  <c r="G252" i="12" s="1"/>
  <c r="H251" i="12"/>
  <c r="G251" i="12" s="1"/>
  <c r="H250" i="12"/>
  <c r="G250" i="12" s="1"/>
  <c r="H249" i="12"/>
  <c r="G249" i="12" s="1"/>
  <c r="H248" i="12"/>
  <c r="G248" i="12" s="1"/>
  <c r="H247" i="12"/>
  <c r="G247" i="12" s="1"/>
  <c r="H246" i="12"/>
  <c r="G246" i="12" s="1"/>
  <c r="H245" i="12"/>
  <c r="G245" i="12" s="1"/>
  <c r="H244" i="12"/>
  <c r="G244" i="12" s="1"/>
  <c r="H243" i="12"/>
  <c r="G243" i="12" s="1"/>
  <c r="H242" i="12"/>
  <c r="G242" i="12" s="1"/>
  <c r="H241" i="12"/>
  <c r="G241" i="12" s="1"/>
  <c r="H240" i="12"/>
  <c r="G240" i="12" s="1"/>
  <c r="H239" i="12"/>
  <c r="G239" i="12" s="1"/>
  <c r="H238" i="12"/>
  <c r="G238" i="12" s="1"/>
  <c r="H237" i="12"/>
  <c r="G237" i="12" s="1"/>
  <c r="H236" i="12"/>
  <c r="G236" i="12" s="1"/>
  <c r="H235" i="12"/>
  <c r="G235" i="12" s="1"/>
  <c r="H234" i="12"/>
  <c r="G234" i="12" s="1"/>
  <c r="H233" i="12"/>
  <c r="G233" i="12" s="1"/>
  <c r="H232" i="12"/>
  <c r="G232" i="12" s="1"/>
  <c r="H231" i="12"/>
  <c r="G231" i="12" s="1"/>
  <c r="H230" i="12"/>
  <c r="G230" i="12" s="1"/>
  <c r="H229" i="12"/>
  <c r="G229" i="12" s="1"/>
  <c r="H228" i="12"/>
  <c r="G228" i="12" s="1"/>
  <c r="H227" i="12"/>
  <c r="G227" i="12" s="1"/>
  <c r="H226" i="12"/>
  <c r="G226" i="12" s="1"/>
  <c r="H225" i="12"/>
  <c r="G225" i="12" s="1"/>
  <c r="H224" i="12"/>
  <c r="G224" i="12" s="1"/>
  <c r="H223" i="12"/>
  <c r="G223" i="12" s="1"/>
  <c r="H222" i="12"/>
  <c r="G222" i="12" s="1"/>
  <c r="H221" i="12"/>
  <c r="G221" i="12" s="1"/>
  <c r="H220" i="12"/>
  <c r="G220" i="12" s="1"/>
  <c r="H219" i="12"/>
  <c r="G219" i="12" s="1"/>
  <c r="H218" i="12"/>
  <c r="G218" i="12" s="1"/>
  <c r="H217" i="12"/>
  <c r="G217" i="12" s="1"/>
  <c r="H216" i="12"/>
  <c r="G216" i="12" s="1"/>
  <c r="H215" i="12"/>
  <c r="G215" i="12" s="1"/>
  <c r="H214" i="12"/>
  <c r="G214" i="12" s="1"/>
  <c r="H213" i="12"/>
  <c r="G213" i="12" s="1"/>
  <c r="H212" i="12"/>
  <c r="G212" i="12" s="1"/>
  <c r="H211" i="12"/>
  <c r="G211" i="12" s="1"/>
  <c r="G210" i="12"/>
  <c r="S209" i="12"/>
  <c r="S331" i="12" s="1"/>
  <c r="R209" i="12"/>
  <c r="Q209" i="12"/>
  <c r="Q331" i="12" s="1"/>
  <c r="P209" i="12"/>
  <c r="P331" i="12" s="1"/>
  <c r="O209" i="12"/>
  <c r="O331" i="12" s="1"/>
  <c r="N209" i="12"/>
  <c r="N331" i="12" s="1"/>
  <c r="M209" i="12"/>
  <c r="L209" i="12"/>
  <c r="L331" i="12" s="1"/>
  <c r="K209" i="12"/>
  <c r="K331" i="12" s="1"/>
  <c r="J209" i="12"/>
  <c r="I209" i="12"/>
  <c r="I331" i="12" s="1"/>
  <c r="H208" i="12"/>
  <c r="G208" i="12" s="1"/>
  <c r="H207" i="12"/>
  <c r="G207" i="12" s="1"/>
  <c r="G206" i="12"/>
  <c r="H205" i="12"/>
  <c r="G205" i="12" s="1"/>
  <c r="H204" i="12"/>
  <c r="G204" i="12"/>
  <c r="G202" i="12"/>
  <c r="H201" i="12"/>
  <c r="G201" i="12" s="1"/>
  <c r="H200" i="12"/>
  <c r="G200" i="12" s="1"/>
  <c r="H199" i="12"/>
  <c r="G199" i="12" s="1"/>
  <c r="H198" i="12"/>
  <c r="G198" i="12" s="1"/>
  <c r="H197" i="12"/>
  <c r="G197" i="12" s="1"/>
  <c r="H196" i="12"/>
  <c r="G196" i="12" s="1"/>
  <c r="H195" i="12"/>
  <c r="G195" i="12" s="1"/>
  <c r="H194" i="12"/>
  <c r="G194" i="12" s="1"/>
  <c r="G193" i="12"/>
  <c r="G192" i="12"/>
  <c r="H191" i="12"/>
  <c r="G191" i="12" s="1"/>
  <c r="H190" i="12"/>
  <c r="G190" i="12" s="1"/>
  <c r="H189" i="12"/>
  <c r="G189" i="12" s="1"/>
  <c r="G188" i="12"/>
  <c r="H187" i="12"/>
  <c r="G187" i="12"/>
  <c r="H185" i="12"/>
  <c r="G185" i="12" s="1"/>
  <c r="H184" i="12"/>
  <c r="G184" i="12"/>
  <c r="H183" i="12"/>
  <c r="G183" i="12"/>
  <c r="H182" i="12"/>
  <c r="G182" i="12"/>
  <c r="H181" i="12"/>
  <c r="G181" i="12" s="1"/>
  <c r="H180" i="12"/>
  <c r="G180" i="12"/>
  <c r="H179" i="12"/>
  <c r="G179" i="12"/>
  <c r="H178" i="12"/>
  <c r="G178" i="12"/>
  <c r="G177" i="12"/>
  <c r="H176" i="12"/>
  <c r="G176" i="12" s="1"/>
  <c r="H175" i="12"/>
  <c r="G175" i="12" s="1"/>
  <c r="H174" i="12"/>
  <c r="G174" i="12" s="1"/>
  <c r="G173" i="12"/>
  <c r="H172" i="12"/>
  <c r="G172" i="12" s="1"/>
  <c r="H171" i="12"/>
  <c r="G171" i="12"/>
  <c r="H170" i="12"/>
  <c r="G170" i="12"/>
  <c r="H169" i="12"/>
  <c r="G169" i="12"/>
  <c r="H168" i="12"/>
  <c r="G168" i="12" s="1"/>
  <c r="H167" i="12"/>
  <c r="G167" i="12"/>
  <c r="H166" i="12"/>
  <c r="G166" i="12"/>
  <c r="H165" i="12"/>
  <c r="G165" i="12"/>
  <c r="H164" i="12"/>
  <c r="H209" i="12" s="1"/>
  <c r="H331" i="12" s="1"/>
  <c r="H163" i="12"/>
  <c r="G163" i="12"/>
  <c r="H162" i="12"/>
  <c r="G162" i="12"/>
  <c r="H161" i="12"/>
  <c r="G161" i="12"/>
  <c r="G160" i="12"/>
  <c r="G159" i="12"/>
  <c r="H158" i="12"/>
  <c r="G158" i="12"/>
  <c r="H157" i="12"/>
  <c r="G157" i="12"/>
  <c r="G156" i="12"/>
  <c r="S155" i="12"/>
  <c r="S320" i="12" s="1"/>
  <c r="S327" i="12" s="1"/>
  <c r="R155" i="12"/>
  <c r="Q155" i="12"/>
  <c r="Q320" i="12" s="1"/>
  <c r="Q327" i="12" s="1"/>
  <c r="P155" i="12"/>
  <c r="P320" i="12" s="1"/>
  <c r="P327" i="12" s="1"/>
  <c r="O155" i="12"/>
  <c r="O320" i="12" s="1"/>
  <c r="O327" i="12" s="1"/>
  <c r="N155" i="12"/>
  <c r="M155" i="12"/>
  <c r="M320" i="12" s="1"/>
  <c r="M327" i="12" s="1"/>
  <c r="L155" i="12"/>
  <c r="L320" i="12" s="1"/>
  <c r="L327" i="12" s="1"/>
  <c r="K155" i="12"/>
  <c r="K320" i="12" s="1"/>
  <c r="K327" i="12" s="1"/>
  <c r="J155" i="12"/>
  <c r="I155" i="12"/>
  <c r="I320" i="12" s="1"/>
  <c r="I327" i="12" s="1"/>
  <c r="H155" i="12"/>
  <c r="H320" i="12" s="1"/>
  <c r="H327" i="12" s="1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3" i="12"/>
  <c r="G112" i="12"/>
  <c r="G111" i="12"/>
  <c r="G109" i="12"/>
  <c r="G108" i="12"/>
  <c r="G107" i="12"/>
  <c r="G106" i="12"/>
  <c r="G105" i="12"/>
  <c r="G155" i="12" s="1"/>
  <c r="G320" i="12" s="1"/>
  <c r="G327" i="12" s="1"/>
  <c r="G104" i="12"/>
  <c r="G103" i="12"/>
  <c r="G102" i="12"/>
  <c r="G97" i="12"/>
  <c r="G96" i="12"/>
  <c r="G95" i="12"/>
  <c r="G93" i="12"/>
  <c r="G92" i="12"/>
  <c r="G91" i="12"/>
  <c r="G90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5" i="12"/>
  <c r="G84" i="12"/>
  <c r="G81" i="12"/>
  <c r="G80" i="12"/>
  <c r="G79" i="12"/>
  <c r="G78" i="12"/>
  <c r="G77" i="12"/>
  <c r="G76" i="12"/>
  <c r="G75" i="12"/>
  <c r="G74" i="12"/>
  <c r="G73" i="12"/>
  <c r="G72" i="12"/>
  <c r="G71" i="12"/>
  <c r="G68" i="12"/>
  <c r="G66" i="12"/>
  <c r="G65" i="12"/>
  <c r="G64" i="12"/>
  <c r="G63" i="12"/>
  <c r="G60" i="12"/>
  <c r="G59" i="12"/>
  <c r="G58" i="12"/>
  <c r="G57" i="12"/>
  <c r="G56" i="12"/>
  <c r="G55" i="12"/>
  <c r="G54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29" i="12"/>
  <c r="G28" i="12"/>
  <c r="G27" i="12"/>
  <c r="G26" i="12"/>
  <c r="G25" i="12"/>
  <c r="G22" i="12"/>
  <c r="G89" i="12" s="1"/>
  <c r="G21" i="12"/>
  <c r="G52" i="12" s="1"/>
  <c r="G20" i="12"/>
  <c r="G33" i="12" s="1"/>
  <c r="G19" i="12"/>
  <c r="G18" i="12"/>
  <c r="G17" i="12"/>
  <c r="G16" i="12"/>
  <c r="G15" i="12"/>
  <c r="G14" i="12"/>
  <c r="G13" i="12"/>
  <c r="G12" i="12"/>
  <c r="L342" i="16" l="1"/>
  <c r="L321" i="16"/>
  <c r="L327" i="16" s="1"/>
  <c r="K323" i="16"/>
  <c r="G355" i="16"/>
  <c r="G353" i="16" s="1"/>
  <c r="G357" i="16" s="1"/>
  <c r="H351" i="16" s="1"/>
  <c r="H357" i="16" s="1"/>
  <c r="I351" i="16" s="1"/>
  <c r="I357" i="16" s="1"/>
  <c r="J351" i="16" s="1"/>
  <c r="J357" i="16" s="1"/>
  <c r="K351" i="16" s="1"/>
  <c r="K357" i="16" s="1"/>
  <c r="L351" i="16" s="1"/>
  <c r="L357" i="16" s="1"/>
  <c r="M351" i="16" s="1"/>
  <c r="M357" i="16" s="1"/>
  <c r="N351" i="16" s="1"/>
  <c r="N357" i="16" s="1"/>
  <c r="O351" i="16" s="1"/>
  <c r="O357" i="16" s="1"/>
  <c r="P351" i="16" s="1"/>
  <c r="P357" i="16" s="1"/>
  <c r="Q351" i="16" s="1"/>
  <c r="Q357" i="16" s="1"/>
  <c r="R351" i="16" s="1"/>
  <c r="R357" i="16" s="1"/>
  <c r="S351" i="16" s="1"/>
  <c r="S357" i="16" s="1"/>
  <c r="H353" i="16"/>
  <c r="G263" i="12"/>
  <c r="G341" i="12" s="1"/>
  <c r="G348" i="12" s="1"/>
  <c r="H340" i="12" s="1"/>
  <c r="H348" i="12" s="1"/>
  <c r="I340" i="12" s="1"/>
  <c r="I348" i="12" s="1"/>
  <c r="J340" i="12" s="1"/>
  <c r="J348" i="12" s="1"/>
  <c r="K340" i="12" s="1"/>
  <c r="K348" i="12" s="1"/>
  <c r="L340" i="12" s="1"/>
  <c r="L348" i="12" s="1"/>
  <c r="M340" i="12" s="1"/>
  <c r="M348" i="12" s="1"/>
  <c r="N340" i="12" s="1"/>
  <c r="N348" i="12" s="1"/>
  <c r="O340" i="12" s="1"/>
  <c r="O348" i="12" s="1"/>
  <c r="P340" i="12" s="1"/>
  <c r="P348" i="12" s="1"/>
  <c r="Q340" i="12" s="1"/>
  <c r="Q348" i="12" s="1"/>
  <c r="R340" i="12" s="1"/>
  <c r="R348" i="12" s="1"/>
  <c r="S340" i="12" s="1"/>
  <c r="S348" i="12" s="1"/>
  <c r="G209" i="12"/>
  <c r="G331" i="12" s="1"/>
  <c r="G338" i="12" s="1"/>
  <c r="H330" i="12" s="1"/>
  <c r="H338" i="12" s="1"/>
  <c r="I330" i="12" s="1"/>
  <c r="I338" i="12" s="1"/>
  <c r="J330" i="12" s="1"/>
  <c r="J338" i="12" s="1"/>
  <c r="K330" i="12" s="1"/>
  <c r="K338" i="12" s="1"/>
  <c r="L330" i="12" s="1"/>
  <c r="L338" i="12" s="1"/>
  <c r="M330" i="12" s="1"/>
  <c r="M338" i="12" s="1"/>
  <c r="N330" i="12" s="1"/>
  <c r="N338" i="12" s="1"/>
  <c r="O330" i="12" s="1"/>
  <c r="O338" i="12" s="1"/>
  <c r="P330" i="12" s="1"/>
  <c r="P338" i="12" s="1"/>
  <c r="Q330" i="12" s="1"/>
  <c r="Q338" i="12" s="1"/>
  <c r="R330" i="12" s="1"/>
  <c r="R338" i="12" s="1"/>
  <c r="S330" i="12" s="1"/>
  <c r="S338" i="12" s="1"/>
  <c r="G342" i="12"/>
  <c r="H263" i="12"/>
  <c r="H341" i="12" s="1"/>
  <c r="G164" i="12"/>
  <c r="G267" i="12"/>
  <c r="G317" i="12" s="1"/>
  <c r="G352" i="12" s="1"/>
  <c r="G357" i="12" s="1"/>
  <c r="H351" i="12" s="1"/>
  <c r="H357" i="12" s="1"/>
  <c r="I351" i="12" s="1"/>
  <c r="I357" i="12" s="1"/>
  <c r="J351" i="12" s="1"/>
  <c r="J357" i="12" s="1"/>
  <c r="K351" i="12" s="1"/>
  <c r="K357" i="12" s="1"/>
  <c r="L351" i="12" s="1"/>
  <c r="L357" i="12" s="1"/>
  <c r="M351" i="12" s="1"/>
  <c r="M357" i="12" s="1"/>
  <c r="N351" i="12" s="1"/>
  <c r="N357" i="12" s="1"/>
  <c r="O351" i="12" s="1"/>
  <c r="O357" i="12" s="1"/>
  <c r="P351" i="12" s="1"/>
  <c r="P357" i="12" s="1"/>
  <c r="Q351" i="12" s="1"/>
  <c r="Q357" i="12" s="1"/>
  <c r="R351" i="12" s="1"/>
  <c r="R357" i="12" s="1"/>
  <c r="S351" i="12" s="1"/>
  <c r="S357" i="12" s="1"/>
  <c r="J323" i="16" l="1"/>
  <c r="K342" i="16"/>
  <c r="K321" i="16"/>
  <c r="K327" i="16" s="1"/>
  <c r="G396" i="11"/>
  <c r="G391" i="11"/>
  <c r="G386" i="11"/>
  <c r="G385" i="11"/>
  <c r="G384" i="11"/>
  <c r="G383" i="11"/>
  <c r="G381" i="11"/>
  <c r="G378" i="11"/>
  <c r="G377" i="11"/>
  <c r="G376" i="11"/>
  <c r="G375" i="11"/>
  <c r="G374" i="11"/>
  <c r="G373" i="11"/>
  <c r="G372" i="11"/>
  <c r="G371" i="11"/>
  <c r="G367" i="11"/>
  <c r="G363" i="11"/>
  <c r="G356" i="11"/>
  <c r="G355" i="11"/>
  <c r="G354" i="11"/>
  <c r="G353" i="11" s="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R352" i="11"/>
  <c r="Q352" i="11"/>
  <c r="J352" i="11"/>
  <c r="I352" i="11"/>
  <c r="G347" i="11"/>
  <c r="G346" i="11"/>
  <c r="G345" i="11"/>
  <c r="G344" i="11" s="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S343" i="11"/>
  <c r="R343" i="11"/>
  <c r="Q343" i="11"/>
  <c r="P343" i="11"/>
  <c r="O343" i="11"/>
  <c r="N343" i="11"/>
  <c r="M343" i="11"/>
  <c r="L343" i="11"/>
  <c r="K343" i="11"/>
  <c r="J343" i="11"/>
  <c r="I343" i="11"/>
  <c r="H343" i="11"/>
  <c r="G343" i="11"/>
  <c r="S342" i="11"/>
  <c r="R342" i="11"/>
  <c r="Q342" i="11"/>
  <c r="P342" i="11"/>
  <c r="O342" i="11"/>
  <c r="N342" i="11"/>
  <c r="M342" i="11"/>
  <c r="L342" i="11"/>
  <c r="K342" i="11"/>
  <c r="J342" i="11"/>
  <c r="I342" i="11"/>
  <c r="H342" i="11"/>
  <c r="G342" i="11"/>
  <c r="R341" i="11"/>
  <c r="J341" i="11"/>
  <c r="G337" i="11"/>
  <c r="G333" i="11" s="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S331" i="11"/>
  <c r="K331" i="11"/>
  <c r="G325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O320" i="11"/>
  <c r="O327" i="11" s="1"/>
  <c r="S317" i="11"/>
  <c r="S352" i="11" s="1"/>
  <c r="R317" i="11"/>
  <c r="Q317" i="11"/>
  <c r="P317" i="11"/>
  <c r="P352" i="11" s="1"/>
  <c r="O317" i="11"/>
  <c r="O352" i="11" s="1"/>
  <c r="N317" i="11"/>
  <c r="N352" i="11" s="1"/>
  <c r="M317" i="11"/>
  <c r="M352" i="11" s="1"/>
  <c r="L317" i="11"/>
  <c r="L352" i="11" s="1"/>
  <c r="K317" i="11"/>
  <c r="K352" i="11" s="1"/>
  <c r="J317" i="11"/>
  <c r="I317" i="11"/>
  <c r="H317" i="11"/>
  <c r="H352" i="11" s="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317" i="11" s="1"/>
  <c r="G352" i="11" s="1"/>
  <c r="G357" i="11" s="1"/>
  <c r="H351" i="11" s="1"/>
  <c r="H357" i="11" s="1"/>
  <c r="I351" i="11" s="1"/>
  <c r="I357" i="11" s="1"/>
  <c r="J351" i="11" s="1"/>
  <c r="J357" i="11" s="1"/>
  <c r="K351" i="11" s="1"/>
  <c r="K357" i="11" s="1"/>
  <c r="L351" i="11" s="1"/>
  <c r="L357" i="11" s="1"/>
  <c r="M351" i="11" s="1"/>
  <c r="M357" i="11" s="1"/>
  <c r="N351" i="11" s="1"/>
  <c r="N357" i="11" s="1"/>
  <c r="O351" i="11" s="1"/>
  <c r="O357" i="11" s="1"/>
  <c r="P351" i="11" s="1"/>
  <c r="P357" i="11" s="1"/>
  <c r="Q351" i="11" s="1"/>
  <c r="Q357" i="11" s="1"/>
  <c r="R351" i="11" s="1"/>
  <c r="R357" i="11" s="1"/>
  <c r="S351" i="11" s="1"/>
  <c r="S357" i="11" s="1"/>
  <c r="G264" i="11"/>
  <c r="S263" i="11"/>
  <c r="S341" i="11" s="1"/>
  <c r="R263" i="11"/>
  <c r="Q263" i="11"/>
  <c r="Q341" i="11" s="1"/>
  <c r="P263" i="11"/>
  <c r="P341" i="11" s="1"/>
  <c r="O263" i="11"/>
  <c r="O341" i="11" s="1"/>
  <c r="N263" i="11"/>
  <c r="N341" i="11" s="1"/>
  <c r="M263" i="11"/>
  <c r="M341" i="11" s="1"/>
  <c r="L263" i="11"/>
  <c r="L341" i="11" s="1"/>
  <c r="K263" i="11"/>
  <c r="K341" i="11" s="1"/>
  <c r="J263" i="11"/>
  <c r="I263" i="11"/>
  <c r="I341" i="11" s="1"/>
  <c r="H263" i="11"/>
  <c r="H341" i="11" s="1"/>
  <c r="G262" i="11"/>
  <c r="G261" i="11"/>
  <c r="G260" i="11"/>
  <c r="G255" i="11"/>
  <c r="G254" i="11"/>
  <c r="G253" i="11"/>
  <c r="G251" i="11"/>
  <c r="G246" i="11"/>
  <c r="G244" i="11"/>
  <c r="G241" i="11"/>
  <c r="G239" i="11"/>
  <c r="G238" i="11"/>
  <c r="G237" i="11"/>
  <c r="G236" i="11"/>
  <c r="G235" i="11"/>
  <c r="G232" i="11"/>
  <c r="G229" i="11"/>
  <c r="G228" i="11"/>
  <c r="G224" i="11"/>
  <c r="G223" i="11"/>
  <c r="G222" i="11"/>
  <c r="G221" i="11"/>
  <c r="G219" i="11"/>
  <c r="G217" i="11"/>
  <c r="G212" i="11"/>
  <c r="G211" i="11"/>
  <c r="G263" i="11" s="1"/>
  <c r="G341" i="11" s="1"/>
  <c r="G348" i="11" s="1"/>
  <c r="H340" i="11" s="1"/>
  <c r="H348" i="11" s="1"/>
  <c r="I340" i="11" s="1"/>
  <c r="I348" i="11" s="1"/>
  <c r="J340" i="11" s="1"/>
  <c r="J348" i="11" s="1"/>
  <c r="K340" i="11" s="1"/>
  <c r="K348" i="11" s="1"/>
  <c r="L340" i="11" s="1"/>
  <c r="L348" i="11" s="1"/>
  <c r="M340" i="11" s="1"/>
  <c r="M348" i="11" s="1"/>
  <c r="N340" i="11" s="1"/>
  <c r="N348" i="11" s="1"/>
  <c r="O340" i="11" s="1"/>
  <c r="O348" i="11" s="1"/>
  <c r="P340" i="11" s="1"/>
  <c r="P348" i="11" s="1"/>
  <c r="Q340" i="11" s="1"/>
  <c r="Q348" i="11" s="1"/>
  <c r="R340" i="11" s="1"/>
  <c r="R348" i="11" s="1"/>
  <c r="S340" i="11" s="1"/>
  <c r="S348" i="11" s="1"/>
  <c r="S209" i="11"/>
  <c r="R209" i="11"/>
  <c r="R331" i="11" s="1"/>
  <c r="Q209" i="11"/>
  <c r="Q331" i="11" s="1"/>
  <c r="P209" i="11"/>
  <c r="P331" i="11" s="1"/>
  <c r="O209" i="11"/>
  <c r="O331" i="11" s="1"/>
  <c r="N209" i="11"/>
  <c r="N331" i="11" s="1"/>
  <c r="M209" i="11"/>
  <c r="M331" i="11" s="1"/>
  <c r="L209" i="11"/>
  <c r="L331" i="11" s="1"/>
  <c r="K209" i="11"/>
  <c r="J209" i="11"/>
  <c r="J331" i="11" s="1"/>
  <c r="I209" i="11"/>
  <c r="I331" i="11" s="1"/>
  <c r="H209" i="11"/>
  <c r="H331" i="11" s="1"/>
  <c r="G208" i="11"/>
  <c r="G207" i="11"/>
  <c r="G201" i="11"/>
  <c r="G200" i="11"/>
  <c r="G199" i="11"/>
  <c r="G197" i="11"/>
  <c r="G192" i="11"/>
  <c r="G191" i="11"/>
  <c r="G190" i="11"/>
  <c r="G185" i="11"/>
  <c r="G184" i="11"/>
  <c r="G183" i="11"/>
  <c r="G182" i="11"/>
  <c r="G181" i="11"/>
  <c r="G180" i="11"/>
  <c r="G178" i="11"/>
  <c r="G175" i="11"/>
  <c r="G169" i="11"/>
  <c r="G168" i="11"/>
  <c r="G167" i="11"/>
  <c r="G166" i="11"/>
  <c r="G164" i="11"/>
  <c r="G163" i="11"/>
  <c r="G158" i="11"/>
  <c r="G157" i="11"/>
  <c r="G209" i="11" s="1"/>
  <c r="G331" i="11" s="1"/>
  <c r="G338" i="11" s="1"/>
  <c r="H330" i="11" s="1"/>
  <c r="H338" i="11" s="1"/>
  <c r="I330" i="11" s="1"/>
  <c r="I338" i="11" s="1"/>
  <c r="J330" i="11" s="1"/>
  <c r="J338" i="11" s="1"/>
  <c r="K330" i="11" s="1"/>
  <c r="K338" i="11" s="1"/>
  <c r="L330" i="11" s="1"/>
  <c r="L338" i="11" s="1"/>
  <c r="M330" i="11" s="1"/>
  <c r="M338" i="11" s="1"/>
  <c r="N330" i="11" s="1"/>
  <c r="N338" i="11" s="1"/>
  <c r="O330" i="11" s="1"/>
  <c r="O338" i="11" s="1"/>
  <c r="P330" i="11" s="1"/>
  <c r="P338" i="11" s="1"/>
  <c r="Q330" i="11" s="1"/>
  <c r="Q338" i="11" s="1"/>
  <c r="R330" i="11" s="1"/>
  <c r="R338" i="11" s="1"/>
  <c r="S330" i="11" s="1"/>
  <c r="S338" i="11" s="1"/>
  <c r="S155" i="11"/>
  <c r="S320" i="11" s="1"/>
  <c r="S327" i="11" s="1"/>
  <c r="R155" i="11"/>
  <c r="R320" i="11" s="1"/>
  <c r="R327" i="11" s="1"/>
  <c r="Q155" i="11"/>
  <c r="Q320" i="11" s="1"/>
  <c r="Q327" i="11" s="1"/>
  <c r="P155" i="11"/>
  <c r="P320" i="11" s="1"/>
  <c r="P327" i="11" s="1"/>
  <c r="O155" i="11"/>
  <c r="N155" i="11"/>
  <c r="N320" i="11" s="1"/>
  <c r="N327" i="11" s="1"/>
  <c r="M155" i="11"/>
  <c r="M320" i="11" s="1"/>
  <c r="M327" i="11" s="1"/>
  <c r="L155" i="11"/>
  <c r="L320" i="11" s="1"/>
  <c r="L327" i="11" s="1"/>
  <c r="K155" i="11"/>
  <c r="K320" i="11" s="1"/>
  <c r="K327" i="11" s="1"/>
  <c r="J155" i="11"/>
  <c r="J320" i="11" s="1"/>
  <c r="J327" i="11" s="1"/>
  <c r="I155" i="11"/>
  <c r="I320" i="11" s="1"/>
  <c r="I327" i="11" s="1"/>
  <c r="H155" i="11"/>
  <c r="H320" i="11" s="1"/>
  <c r="H327" i="11" s="1"/>
  <c r="G154" i="11"/>
  <c r="G147" i="11"/>
  <c r="G146" i="11"/>
  <c r="G143" i="11"/>
  <c r="G137" i="11"/>
  <c r="G136" i="11"/>
  <c r="G131" i="11"/>
  <c r="G128" i="11"/>
  <c r="G126" i="11"/>
  <c r="G124" i="11"/>
  <c r="G121" i="11"/>
  <c r="G114" i="11"/>
  <c r="G113" i="11"/>
  <c r="G112" i="11"/>
  <c r="G109" i="11"/>
  <c r="G155" i="11" s="1"/>
  <c r="G320" i="11" s="1"/>
  <c r="G327" i="11" s="1"/>
  <c r="G97" i="11"/>
  <c r="G96" i="11"/>
  <c r="G95" i="11"/>
  <c r="G90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5" i="11"/>
  <c r="G84" i="11"/>
  <c r="G81" i="11"/>
  <c r="G80" i="11"/>
  <c r="G79" i="11"/>
  <c r="G75" i="11"/>
  <c r="G74" i="11"/>
  <c r="G71" i="11"/>
  <c r="G70" i="11"/>
  <c r="G64" i="11"/>
  <c r="G62" i="11"/>
  <c r="G89" i="11" s="1"/>
  <c r="G59" i="11"/>
  <c r="G56" i="11"/>
  <c r="G55" i="11"/>
  <c r="G54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G46" i="11"/>
  <c r="G45" i="11"/>
  <c r="G44" i="11"/>
  <c r="G43" i="11"/>
  <c r="G39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G28" i="11"/>
  <c r="I323" i="16" l="1"/>
  <c r="J342" i="16"/>
  <c r="J321" i="16"/>
  <c r="J327" i="16" s="1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6" i="10"/>
  <c r="G355" i="10"/>
  <c r="G354" i="10"/>
  <c r="G353" i="10" s="1"/>
  <c r="S353" i="10"/>
  <c r="R353" i="10"/>
  <c r="Q353" i="10"/>
  <c r="P353" i="10"/>
  <c r="O353" i="10"/>
  <c r="N353" i="10"/>
  <c r="M353" i="10"/>
  <c r="L353" i="10"/>
  <c r="K353" i="10"/>
  <c r="J353" i="10"/>
  <c r="I353" i="10"/>
  <c r="H353" i="10"/>
  <c r="O352" i="10"/>
  <c r="G347" i="10"/>
  <c r="G346" i="10"/>
  <c r="G345" i="10"/>
  <c r="G344" i="10" s="1"/>
  <c r="S344" i="10"/>
  <c r="R344" i="10"/>
  <c r="Q344" i="10"/>
  <c r="P344" i="10"/>
  <c r="O344" i="10"/>
  <c r="N344" i="10"/>
  <c r="M344" i="10"/>
  <c r="L344" i="10"/>
  <c r="K344" i="10"/>
  <c r="J344" i="10"/>
  <c r="I344" i="10"/>
  <c r="H344" i="10"/>
  <c r="S343" i="10"/>
  <c r="R343" i="10"/>
  <c r="Q343" i="10"/>
  <c r="P343" i="10"/>
  <c r="O343" i="10"/>
  <c r="N343" i="10"/>
  <c r="M343" i="10"/>
  <c r="L343" i="10"/>
  <c r="K343" i="10"/>
  <c r="J343" i="10"/>
  <c r="I343" i="10"/>
  <c r="H343" i="10"/>
  <c r="S342" i="10"/>
  <c r="R342" i="10"/>
  <c r="Q342" i="10"/>
  <c r="P342" i="10"/>
  <c r="O342" i="10"/>
  <c r="N342" i="10"/>
  <c r="M342" i="10"/>
  <c r="L342" i="10"/>
  <c r="K342" i="10"/>
  <c r="J342" i="10"/>
  <c r="I342" i="10"/>
  <c r="H342" i="10"/>
  <c r="O341" i="10"/>
  <c r="L341" i="10"/>
  <c r="G337" i="10"/>
  <c r="G336" i="10"/>
  <c r="G333" i="10" s="1"/>
  <c r="G335" i="10"/>
  <c r="G343" i="10" s="1"/>
  <c r="G334" i="10"/>
  <c r="S333" i="10"/>
  <c r="R333" i="10"/>
  <c r="Q333" i="10"/>
  <c r="P333" i="10"/>
  <c r="O333" i="10"/>
  <c r="N333" i="10"/>
  <c r="M333" i="10"/>
  <c r="L333" i="10"/>
  <c r="K333" i="10"/>
  <c r="J333" i="10"/>
  <c r="I333" i="10"/>
  <c r="H333" i="10"/>
  <c r="S332" i="10"/>
  <c r="R332" i="10"/>
  <c r="Q332" i="10"/>
  <c r="P332" i="10"/>
  <c r="O332" i="10"/>
  <c r="N332" i="10"/>
  <c r="M332" i="10"/>
  <c r="L332" i="10"/>
  <c r="K332" i="10"/>
  <c r="J332" i="10"/>
  <c r="I332" i="10"/>
  <c r="H332" i="10"/>
  <c r="S331" i="10"/>
  <c r="P331" i="10"/>
  <c r="K331" i="10"/>
  <c r="H331" i="10"/>
  <c r="L327" i="10"/>
  <c r="G326" i="10"/>
  <c r="G325" i="10"/>
  <c r="G324" i="10"/>
  <c r="G321" i="10" s="1"/>
  <c r="G323" i="10"/>
  <c r="G342" i="10" s="1"/>
  <c r="G322" i="10"/>
  <c r="G332" i="10" s="1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S320" i="10"/>
  <c r="S327" i="10" s="1"/>
  <c r="P320" i="10"/>
  <c r="P327" i="10" s="1"/>
  <c r="L320" i="10"/>
  <c r="K320" i="10"/>
  <c r="K327" i="10" s="1"/>
  <c r="H320" i="10"/>
  <c r="H327" i="10" s="1"/>
  <c r="S317" i="10"/>
  <c r="S352" i="10" s="1"/>
  <c r="R317" i="10"/>
  <c r="R352" i="10" s="1"/>
  <c r="Q317" i="10"/>
  <c r="Q352" i="10" s="1"/>
  <c r="P317" i="10"/>
  <c r="P352" i="10" s="1"/>
  <c r="O317" i="10"/>
  <c r="N317" i="10"/>
  <c r="N352" i="10" s="1"/>
  <c r="M317" i="10"/>
  <c r="M352" i="10" s="1"/>
  <c r="L317" i="10"/>
  <c r="L352" i="10" s="1"/>
  <c r="K317" i="10"/>
  <c r="K352" i="10" s="1"/>
  <c r="J317" i="10"/>
  <c r="J352" i="10" s="1"/>
  <c r="I317" i="10"/>
  <c r="I352" i="10" s="1"/>
  <c r="H317" i="10"/>
  <c r="H352" i="10" s="1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317" i="10" s="1"/>
  <c r="G352" i="10" s="1"/>
  <c r="S263" i="10"/>
  <c r="S341" i="10" s="1"/>
  <c r="R263" i="10"/>
  <c r="R341" i="10" s="1"/>
  <c r="Q263" i="10"/>
  <c r="Q341" i="10" s="1"/>
  <c r="P263" i="10"/>
  <c r="P341" i="10" s="1"/>
  <c r="O263" i="10"/>
  <c r="N263" i="10"/>
  <c r="N341" i="10" s="1"/>
  <c r="M263" i="10"/>
  <c r="M341" i="10" s="1"/>
  <c r="L263" i="10"/>
  <c r="K263" i="10"/>
  <c r="K341" i="10" s="1"/>
  <c r="J263" i="10"/>
  <c r="J341" i="10" s="1"/>
  <c r="I263" i="10"/>
  <c r="I341" i="10" s="1"/>
  <c r="H263" i="10"/>
  <c r="H341" i="10" s="1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63" i="10" s="1"/>
  <c r="G341" i="10" s="1"/>
  <c r="S209" i="10"/>
  <c r="R209" i="10"/>
  <c r="R331" i="10" s="1"/>
  <c r="Q209" i="10"/>
  <c r="Q331" i="10" s="1"/>
  <c r="P209" i="10"/>
  <c r="O209" i="10"/>
  <c r="O331" i="10" s="1"/>
  <c r="N209" i="10"/>
  <c r="N331" i="10" s="1"/>
  <c r="M209" i="10"/>
  <c r="M331" i="10" s="1"/>
  <c r="L209" i="10"/>
  <c r="L331" i="10" s="1"/>
  <c r="K209" i="10"/>
  <c r="J209" i="10"/>
  <c r="J331" i="10" s="1"/>
  <c r="I209" i="10"/>
  <c r="I331" i="10" s="1"/>
  <c r="H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209" i="10" s="1"/>
  <c r="G331" i="10" s="1"/>
  <c r="G338" i="10" s="1"/>
  <c r="H330" i="10" s="1"/>
  <c r="H338" i="10" s="1"/>
  <c r="I330" i="10" s="1"/>
  <c r="I338" i="10" s="1"/>
  <c r="J330" i="10" s="1"/>
  <c r="J338" i="10" s="1"/>
  <c r="K330" i="10" s="1"/>
  <c r="K338" i="10" s="1"/>
  <c r="L330" i="10" s="1"/>
  <c r="L338" i="10" s="1"/>
  <c r="M330" i="10" s="1"/>
  <c r="M338" i="10" s="1"/>
  <c r="N330" i="10" s="1"/>
  <c r="N338" i="10" s="1"/>
  <c r="O330" i="10" s="1"/>
  <c r="O338" i="10" s="1"/>
  <c r="P330" i="10" s="1"/>
  <c r="P338" i="10" s="1"/>
  <c r="Q330" i="10" s="1"/>
  <c r="Q338" i="10" s="1"/>
  <c r="R330" i="10" s="1"/>
  <c r="R338" i="10" s="1"/>
  <c r="S330" i="10" s="1"/>
  <c r="S338" i="10" s="1"/>
  <c r="S155" i="10"/>
  <c r="R155" i="10"/>
  <c r="R320" i="10" s="1"/>
  <c r="R327" i="10" s="1"/>
  <c r="Q155" i="10"/>
  <c r="Q320" i="10" s="1"/>
  <c r="Q327" i="10" s="1"/>
  <c r="P155" i="10"/>
  <c r="O155" i="10"/>
  <c r="O320" i="10" s="1"/>
  <c r="O327" i="10" s="1"/>
  <c r="N155" i="10"/>
  <c r="N320" i="10" s="1"/>
  <c r="N327" i="10" s="1"/>
  <c r="M155" i="10"/>
  <c r="M320" i="10" s="1"/>
  <c r="M327" i="10" s="1"/>
  <c r="L155" i="10"/>
  <c r="K155" i="10"/>
  <c r="J155" i="10"/>
  <c r="J320" i="10" s="1"/>
  <c r="J327" i="10" s="1"/>
  <c r="I155" i="10"/>
  <c r="I320" i="10" s="1"/>
  <c r="I327" i="10" s="1"/>
  <c r="H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55" i="10" s="1"/>
  <c r="G320" i="10" s="1"/>
  <c r="G327" i="10" s="1"/>
  <c r="G102" i="10"/>
  <c r="G97" i="10"/>
  <c r="G96" i="10"/>
  <c r="G95" i="10"/>
  <c r="G94" i="10"/>
  <c r="G93" i="10"/>
  <c r="G92" i="10"/>
  <c r="G91" i="10"/>
  <c r="G90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5" i="10"/>
  <c r="G84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47" i="10"/>
  <c r="G46" i="10"/>
  <c r="G45" i="10"/>
  <c r="G44" i="10"/>
  <c r="G43" i="10"/>
  <c r="G42" i="10"/>
  <c r="G41" i="10"/>
  <c r="G40" i="10"/>
  <c r="G53" i="10" s="1"/>
  <c r="G39" i="10"/>
  <c r="G38" i="10"/>
  <c r="G37" i="10"/>
  <c r="G36" i="10"/>
  <c r="G35" i="10"/>
  <c r="G34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29" i="10"/>
  <c r="G28" i="10"/>
  <c r="G27" i="10"/>
  <c r="G26" i="10"/>
  <c r="G25" i="10"/>
  <c r="G22" i="10"/>
  <c r="G89" i="10" s="1"/>
  <c r="G21" i="10"/>
  <c r="G52" i="10" s="1"/>
  <c r="G20" i="10"/>
  <c r="G33" i="10" s="1"/>
  <c r="G19" i="10"/>
  <c r="G18" i="10"/>
  <c r="G17" i="10"/>
  <c r="G16" i="10"/>
  <c r="G15" i="10"/>
  <c r="G14" i="10"/>
  <c r="G13" i="10"/>
  <c r="G12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H323" i="16" l="1"/>
  <c r="I321" i="16"/>
  <c r="I327" i="16" s="1"/>
  <c r="I342" i="16"/>
  <c r="G348" i="10"/>
  <c r="H340" i="10" s="1"/>
  <c r="H348" i="10" s="1"/>
  <c r="I340" i="10" s="1"/>
  <c r="I348" i="10" s="1"/>
  <c r="J340" i="10" s="1"/>
  <c r="J348" i="10" s="1"/>
  <c r="K340" i="10" s="1"/>
  <c r="K348" i="10" s="1"/>
  <c r="L340" i="10" s="1"/>
  <c r="L348" i="10" s="1"/>
  <c r="M340" i="10" s="1"/>
  <c r="M348" i="10" s="1"/>
  <c r="N340" i="10" s="1"/>
  <c r="N348" i="10" s="1"/>
  <c r="O340" i="10" s="1"/>
  <c r="O348" i="10" s="1"/>
  <c r="P340" i="10" s="1"/>
  <c r="P348" i="10" s="1"/>
  <c r="Q340" i="10" s="1"/>
  <c r="Q348" i="10" s="1"/>
  <c r="R340" i="10" s="1"/>
  <c r="R348" i="10" s="1"/>
  <c r="S340" i="10" s="1"/>
  <c r="S348" i="10" s="1"/>
  <c r="G357" i="10"/>
  <c r="H351" i="10" s="1"/>
  <c r="H357" i="10" s="1"/>
  <c r="I351" i="10" s="1"/>
  <c r="I357" i="10" s="1"/>
  <c r="J351" i="10" s="1"/>
  <c r="J357" i="10" s="1"/>
  <c r="K351" i="10" s="1"/>
  <c r="K357" i="10" s="1"/>
  <c r="L351" i="10" s="1"/>
  <c r="L357" i="10" s="1"/>
  <c r="M351" i="10" s="1"/>
  <c r="M357" i="10" s="1"/>
  <c r="N351" i="10" s="1"/>
  <c r="N357" i="10" s="1"/>
  <c r="O351" i="10" s="1"/>
  <c r="O357" i="10" s="1"/>
  <c r="P351" i="10" s="1"/>
  <c r="P357" i="10" s="1"/>
  <c r="Q351" i="10" s="1"/>
  <c r="Q357" i="10" s="1"/>
  <c r="R351" i="10" s="1"/>
  <c r="R357" i="10" s="1"/>
  <c r="S351" i="10" s="1"/>
  <c r="S357" i="10" s="1"/>
  <c r="H342" i="16" l="1"/>
  <c r="H321" i="16"/>
  <c r="H327" i="16" s="1"/>
  <c r="G323" i="16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6" i="9"/>
  <c r="G355" i="9"/>
  <c r="G354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S352" i="9"/>
  <c r="P352" i="9"/>
  <c r="N352" i="9"/>
  <c r="L352" i="9"/>
  <c r="K352" i="9"/>
  <c r="H352" i="9"/>
  <c r="G347" i="9"/>
  <c r="G346" i="9"/>
  <c r="G344" i="9" s="1"/>
  <c r="G345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P341" i="9"/>
  <c r="N341" i="9"/>
  <c r="L341" i="9"/>
  <c r="H341" i="9"/>
  <c r="G337" i="9"/>
  <c r="G336" i="9"/>
  <c r="G335" i="9"/>
  <c r="G333" i="9" s="1"/>
  <c r="G334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R331" i="9"/>
  <c r="P331" i="9"/>
  <c r="O331" i="9"/>
  <c r="L331" i="9"/>
  <c r="J331" i="9"/>
  <c r="H331" i="9"/>
  <c r="G326" i="9"/>
  <c r="G325" i="9"/>
  <c r="G324" i="9"/>
  <c r="G323" i="9"/>
  <c r="G321" i="9" s="1"/>
  <c r="G322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R320" i="9"/>
  <c r="R327" i="9" s="1"/>
  <c r="P320" i="9"/>
  <c r="P327" i="9" s="1"/>
  <c r="J320" i="9"/>
  <c r="J327" i="9" s="1"/>
  <c r="H320" i="9"/>
  <c r="H327" i="9" s="1"/>
  <c r="S317" i="9"/>
  <c r="R317" i="9"/>
  <c r="R352" i="9" s="1"/>
  <c r="Q317" i="9"/>
  <c r="Q352" i="9" s="1"/>
  <c r="P317" i="9"/>
  <c r="O317" i="9"/>
  <c r="O352" i="9" s="1"/>
  <c r="N317" i="9"/>
  <c r="M317" i="9"/>
  <c r="M352" i="9" s="1"/>
  <c r="L317" i="9"/>
  <c r="K317" i="9"/>
  <c r="J317" i="9"/>
  <c r="J352" i="9" s="1"/>
  <c r="I317" i="9"/>
  <c r="I352" i="9" s="1"/>
  <c r="H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317" i="9" s="1"/>
  <c r="G352" i="9" s="1"/>
  <c r="G357" i="9" s="1"/>
  <c r="H351" i="9" s="1"/>
  <c r="H357" i="9" s="1"/>
  <c r="I351" i="9" s="1"/>
  <c r="I357" i="9" s="1"/>
  <c r="J351" i="9" s="1"/>
  <c r="G266" i="9"/>
  <c r="G265" i="9"/>
  <c r="G264" i="9"/>
  <c r="S263" i="9"/>
  <c r="S341" i="9" s="1"/>
  <c r="R263" i="9"/>
  <c r="R341" i="9" s="1"/>
  <c r="Q263" i="9"/>
  <c r="Q341" i="9" s="1"/>
  <c r="P263" i="9"/>
  <c r="O263" i="9"/>
  <c r="O341" i="9" s="1"/>
  <c r="N263" i="9"/>
  <c r="M263" i="9"/>
  <c r="M341" i="9" s="1"/>
  <c r="L263" i="9"/>
  <c r="K263" i="9"/>
  <c r="K341" i="9" s="1"/>
  <c r="J263" i="9"/>
  <c r="J341" i="9" s="1"/>
  <c r="I263" i="9"/>
  <c r="I341" i="9" s="1"/>
  <c r="H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63" i="9" s="1"/>
  <c r="G341" i="9" s="1"/>
  <c r="G214" i="9"/>
  <c r="G213" i="9"/>
  <c r="G212" i="9"/>
  <c r="G211" i="9"/>
  <c r="G210" i="9"/>
  <c r="S209" i="9"/>
  <c r="S331" i="9" s="1"/>
  <c r="R209" i="9"/>
  <c r="Q209" i="9"/>
  <c r="Q331" i="9" s="1"/>
  <c r="P209" i="9"/>
  <c r="O209" i="9"/>
  <c r="N209" i="9"/>
  <c r="N331" i="9" s="1"/>
  <c r="M209" i="9"/>
  <c r="M331" i="9" s="1"/>
  <c r="L209" i="9"/>
  <c r="K209" i="9"/>
  <c r="K331" i="9" s="1"/>
  <c r="J209" i="9"/>
  <c r="I209" i="9"/>
  <c r="I331" i="9" s="1"/>
  <c r="H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209" i="9" s="1"/>
  <c r="G331" i="9" s="1"/>
  <c r="G338" i="9" s="1"/>
  <c r="H330" i="9" s="1"/>
  <c r="H338" i="9" s="1"/>
  <c r="I330" i="9" s="1"/>
  <c r="S155" i="9"/>
  <c r="S320" i="9" s="1"/>
  <c r="S327" i="9" s="1"/>
  <c r="R155" i="9"/>
  <c r="Q155" i="9"/>
  <c r="Q320" i="9" s="1"/>
  <c r="Q327" i="9" s="1"/>
  <c r="P155" i="9"/>
  <c r="O155" i="9"/>
  <c r="O320" i="9" s="1"/>
  <c r="O327" i="9" s="1"/>
  <c r="N155" i="9"/>
  <c r="N320" i="9" s="1"/>
  <c r="N327" i="9" s="1"/>
  <c r="M155" i="9"/>
  <c r="M320" i="9" s="1"/>
  <c r="M327" i="9" s="1"/>
  <c r="L155" i="9"/>
  <c r="L320" i="9" s="1"/>
  <c r="L327" i="9" s="1"/>
  <c r="K155" i="9"/>
  <c r="K320" i="9" s="1"/>
  <c r="K327" i="9" s="1"/>
  <c r="J155" i="9"/>
  <c r="I155" i="9"/>
  <c r="I320" i="9" s="1"/>
  <c r="I327" i="9" s="1"/>
  <c r="H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55" i="9" s="1"/>
  <c r="G320" i="9" s="1"/>
  <c r="G327" i="9" s="1"/>
  <c r="G97" i="9"/>
  <c r="G96" i="9"/>
  <c r="G95" i="9"/>
  <c r="G94" i="9"/>
  <c r="G93" i="9"/>
  <c r="G92" i="9"/>
  <c r="G91" i="9"/>
  <c r="G90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G85" i="9"/>
  <c r="G84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S53" i="9"/>
  <c r="R53" i="9"/>
  <c r="Q53" i="9"/>
  <c r="P53" i="9"/>
  <c r="O53" i="9"/>
  <c r="N53" i="9"/>
  <c r="M53" i="9"/>
  <c r="L53" i="9"/>
  <c r="K53" i="9"/>
  <c r="J53" i="9"/>
  <c r="I53" i="9"/>
  <c r="H53" i="9"/>
  <c r="S52" i="9"/>
  <c r="R52" i="9"/>
  <c r="Q52" i="9"/>
  <c r="P52" i="9"/>
  <c r="O52" i="9"/>
  <c r="N52" i="9"/>
  <c r="M52" i="9"/>
  <c r="L52" i="9"/>
  <c r="K52" i="9"/>
  <c r="J52" i="9"/>
  <c r="I52" i="9"/>
  <c r="H52" i="9"/>
  <c r="G47" i="9"/>
  <c r="G46" i="9"/>
  <c r="G45" i="9"/>
  <c r="G44" i="9"/>
  <c r="G43" i="9"/>
  <c r="G42" i="9"/>
  <c r="G41" i="9"/>
  <c r="G40" i="9"/>
  <c r="G53" i="9" s="1"/>
  <c r="G39" i="9"/>
  <c r="G38" i="9"/>
  <c r="G37" i="9"/>
  <c r="G36" i="9"/>
  <c r="G35" i="9"/>
  <c r="G34" i="9"/>
  <c r="S33" i="9"/>
  <c r="R33" i="9"/>
  <c r="Q33" i="9"/>
  <c r="P33" i="9"/>
  <c r="O33" i="9"/>
  <c r="N33" i="9"/>
  <c r="M33" i="9"/>
  <c r="L33" i="9"/>
  <c r="K33" i="9"/>
  <c r="J33" i="9"/>
  <c r="I33" i="9"/>
  <c r="H33" i="9"/>
  <c r="G29" i="9"/>
  <c r="G28" i="9"/>
  <c r="G27" i="9"/>
  <c r="G26" i="9"/>
  <c r="G25" i="9"/>
  <c r="G22" i="9"/>
  <c r="G21" i="9"/>
  <c r="G52" i="9" s="1"/>
  <c r="G20" i="9"/>
  <c r="G33" i="9" s="1"/>
  <c r="G19" i="9"/>
  <c r="G18" i="9"/>
  <c r="G17" i="9"/>
  <c r="G16" i="9"/>
  <c r="G15" i="9"/>
  <c r="G14" i="9"/>
  <c r="G13" i="9"/>
  <c r="G12" i="9"/>
  <c r="G342" i="16" l="1"/>
  <c r="G348" i="16" s="1"/>
  <c r="H340" i="16" s="1"/>
  <c r="H348" i="16" s="1"/>
  <c r="I340" i="16" s="1"/>
  <c r="I348" i="16" s="1"/>
  <c r="J340" i="16" s="1"/>
  <c r="J348" i="16" s="1"/>
  <c r="K340" i="16" s="1"/>
  <c r="K348" i="16" s="1"/>
  <c r="L340" i="16" s="1"/>
  <c r="L348" i="16" s="1"/>
  <c r="M340" i="16" s="1"/>
  <c r="M348" i="16" s="1"/>
  <c r="N340" i="16" s="1"/>
  <c r="N348" i="16" s="1"/>
  <c r="O340" i="16" s="1"/>
  <c r="O348" i="16" s="1"/>
  <c r="P340" i="16" s="1"/>
  <c r="P348" i="16" s="1"/>
  <c r="Q340" i="16" s="1"/>
  <c r="Q348" i="16" s="1"/>
  <c r="R340" i="16" s="1"/>
  <c r="R348" i="16" s="1"/>
  <c r="S340" i="16" s="1"/>
  <c r="S348" i="16" s="1"/>
  <c r="G321" i="16"/>
  <c r="G327" i="16" s="1"/>
  <c r="J357" i="9"/>
  <c r="K351" i="9" s="1"/>
  <c r="K357" i="9" s="1"/>
  <c r="L351" i="9" s="1"/>
  <c r="L357" i="9" s="1"/>
  <c r="M351" i="9" s="1"/>
  <c r="M357" i="9" s="1"/>
  <c r="N351" i="9" s="1"/>
  <c r="N357" i="9" s="1"/>
  <c r="O351" i="9" s="1"/>
  <c r="O357" i="9" s="1"/>
  <c r="P351" i="9" s="1"/>
  <c r="P357" i="9" s="1"/>
  <c r="Q351" i="9" s="1"/>
  <c r="Q357" i="9" s="1"/>
  <c r="R351" i="9" s="1"/>
  <c r="R357" i="9" s="1"/>
  <c r="S351" i="9" s="1"/>
  <c r="S357" i="9" s="1"/>
  <c r="I338" i="9"/>
  <c r="J330" i="9" s="1"/>
  <c r="J338" i="9" s="1"/>
  <c r="K330" i="9" s="1"/>
  <c r="K338" i="9" s="1"/>
  <c r="L330" i="9" s="1"/>
  <c r="L338" i="9" s="1"/>
  <c r="M330" i="9" s="1"/>
  <c r="M338" i="9" s="1"/>
  <c r="N330" i="9" s="1"/>
  <c r="N338" i="9" s="1"/>
  <c r="O330" i="9" s="1"/>
  <c r="O338" i="9" s="1"/>
  <c r="P330" i="9" s="1"/>
  <c r="P338" i="9" s="1"/>
  <c r="Q330" i="9" s="1"/>
  <c r="Q338" i="9" s="1"/>
  <c r="R330" i="9" s="1"/>
  <c r="R338" i="9" s="1"/>
  <c r="S330" i="9" s="1"/>
  <c r="S338" i="9" s="1"/>
  <c r="G343" i="9"/>
  <c r="G348" i="9" s="1"/>
  <c r="H340" i="9" s="1"/>
  <c r="H348" i="9" s="1"/>
  <c r="I340" i="9" s="1"/>
  <c r="I348" i="9" s="1"/>
  <c r="J340" i="9" s="1"/>
  <c r="J348" i="9" s="1"/>
  <c r="K340" i="9" s="1"/>
  <c r="K348" i="9" s="1"/>
  <c r="L340" i="9" s="1"/>
  <c r="L348" i="9" s="1"/>
  <c r="M340" i="9" s="1"/>
  <c r="M348" i="9" s="1"/>
  <c r="N340" i="9" s="1"/>
  <c r="N348" i="9" s="1"/>
  <c r="O340" i="9" s="1"/>
  <c r="O348" i="9" s="1"/>
  <c r="P340" i="9" s="1"/>
  <c r="P348" i="9" s="1"/>
  <c r="Q340" i="9" s="1"/>
  <c r="Q348" i="9" s="1"/>
  <c r="R340" i="9" s="1"/>
  <c r="R348" i="9" s="1"/>
  <c r="S340" i="9" s="1"/>
  <c r="S348" i="9" s="1"/>
  <c r="G392" i="8" l="1"/>
  <c r="G390" i="8"/>
  <c r="G389" i="8"/>
  <c r="G386" i="8"/>
  <c r="G385" i="8"/>
  <c r="G384" i="8"/>
  <c r="G383" i="8"/>
  <c r="G381" i="8"/>
  <c r="G380" i="8"/>
  <c r="G379" i="8"/>
  <c r="G378" i="8"/>
  <c r="G377" i="8"/>
  <c r="G376" i="8"/>
  <c r="G375" i="8"/>
  <c r="G374" i="8"/>
  <c r="G373" i="8"/>
  <c r="G372" i="8"/>
  <c r="G371" i="8"/>
  <c r="G369" i="8"/>
  <c r="G367" i="8"/>
  <c r="G363" i="8"/>
  <c r="G362" i="8"/>
  <c r="G356" i="8"/>
  <c r="G355" i="8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N352" i="8"/>
  <c r="G347" i="8"/>
  <c r="G346" i="8"/>
  <c r="G344" i="8" s="1"/>
  <c r="S344" i="8"/>
  <c r="R344" i="8"/>
  <c r="Q344" i="8"/>
  <c r="P344" i="8"/>
  <c r="O344" i="8"/>
  <c r="N344" i="8"/>
  <c r="M344" i="8"/>
  <c r="L344" i="8"/>
  <c r="K344" i="8"/>
  <c r="J344" i="8"/>
  <c r="I344" i="8"/>
  <c r="H344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M341" i="8"/>
  <c r="G337" i="8"/>
  <c r="G336" i="8"/>
  <c r="G335" i="8"/>
  <c r="G343" i="8" s="1"/>
  <c r="S333" i="8"/>
  <c r="R333" i="8"/>
  <c r="Q333" i="8"/>
  <c r="P333" i="8"/>
  <c r="O333" i="8"/>
  <c r="N333" i="8"/>
  <c r="M333" i="8"/>
  <c r="L333" i="8"/>
  <c r="K333" i="8"/>
  <c r="J333" i="8"/>
  <c r="I333" i="8"/>
  <c r="H333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M331" i="8"/>
  <c r="G326" i="8"/>
  <c r="G325" i="8"/>
  <c r="G323" i="8"/>
  <c r="G342" i="8" s="1"/>
  <c r="G322" i="8"/>
  <c r="G332" i="8" s="1"/>
  <c r="S317" i="8"/>
  <c r="S352" i="8" s="1"/>
  <c r="R317" i="8"/>
  <c r="R352" i="8" s="1"/>
  <c r="Q317" i="8"/>
  <c r="Q352" i="8" s="1"/>
  <c r="P317" i="8"/>
  <c r="P352" i="8" s="1"/>
  <c r="O317" i="8"/>
  <c r="O352" i="8" s="1"/>
  <c r="N317" i="8"/>
  <c r="M317" i="8"/>
  <c r="M352" i="8" s="1"/>
  <c r="L317" i="8"/>
  <c r="L352" i="8" s="1"/>
  <c r="K317" i="8"/>
  <c r="K352" i="8" s="1"/>
  <c r="J317" i="8"/>
  <c r="J352" i="8" s="1"/>
  <c r="I317" i="8"/>
  <c r="I352" i="8" s="1"/>
  <c r="H317" i="8"/>
  <c r="H352" i="8" s="1"/>
  <c r="G316" i="8"/>
  <c r="G315" i="8"/>
  <c r="G314" i="8"/>
  <c r="G313" i="8"/>
  <c r="G312" i="8"/>
  <c r="G311" i="8"/>
  <c r="G309" i="8"/>
  <c r="G308" i="8"/>
  <c r="G307" i="8"/>
  <c r="G306" i="8"/>
  <c r="G305" i="8"/>
  <c r="G304" i="8"/>
  <c r="G303" i="8"/>
  <c r="G302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317" i="8" s="1"/>
  <c r="G352" i="8" s="1"/>
  <c r="G357" i="8" s="1"/>
  <c r="H351" i="8" s="1"/>
  <c r="H357" i="8" s="1"/>
  <c r="I351" i="8" s="1"/>
  <c r="I357" i="8" s="1"/>
  <c r="J351" i="8" s="1"/>
  <c r="J357" i="8" s="1"/>
  <c r="K351" i="8" s="1"/>
  <c r="K357" i="8" s="1"/>
  <c r="L351" i="8" s="1"/>
  <c r="L357" i="8" s="1"/>
  <c r="M351" i="8" s="1"/>
  <c r="M357" i="8" s="1"/>
  <c r="N351" i="8" s="1"/>
  <c r="N357" i="8" s="1"/>
  <c r="O351" i="8" s="1"/>
  <c r="O357" i="8" s="1"/>
  <c r="P351" i="8" s="1"/>
  <c r="P357" i="8" s="1"/>
  <c r="Q351" i="8" s="1"/>
  <c r="Q357" i="8" s="1"/>
  <c r="R351" i="8" s="1"/>
  <c r="R357" i="8" s="1"/>
  <c r="S351" i="8" s="1"/>
  <c r="S357" i="8" s="1"/>
  <c r="S263" i="8"/>
  <c r="S341" i="8" s="1"/>
  <c r="R263" i="8"/>
  <c r="R341" i="8" s="1"/>
  <c r="Q263" i="8"/>
  <c r="Q341" i="8" s="1"/>
  <c r="P263" i="8"/>
  <c r="P341" i="8" s="1"/>
  <c r="O263" i="8"/>
  <c r="O341" i="8" s="1"/>
  <c r="N263" i="8"/>
  <c r="N341" i="8" s="1"/>
  <c r="M263" i="8"/>
  <c r="L263" i="8"/>
  <c r="L341" i="8" s="1"/>
  <c r="K263" i="8"/>
  <c r="K341" i="8" s="1"/>
  <c r="J263" i="8"/>
  <c r="J341" i="8" s="1"/>
  <c r="I263" i="8"/>
  <c r="I341" i="8" s="1"/>
  <c r="H263" i="8"/>
  <c r="H341" i="8" s="1"/>
  <c r="G262" i="8"/>
  <c r="G261" i="8"/>
  <c r="G259" i="8"/>
  <c r="G258" i="8"/>
  <c r="G257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0" i="8"/>
  <c r="G239" i="8"/>
  <c r="G238" i="8"/>
  <c r="G237" i="8"/>
  <c r="G236" i="8"/>
  <c r="G235" i="8"/>
  <c r="G234" i="8"/>
  <c r="G233" i="8"/>
  <c r="G232" i="8"/>
  <c r="G228" i="8"/>
  <c r="G224" i="8"/>
  <c r="G223" i="8"/>
  <c r="G222" i="8"/>
  <c r="G221" i="8"/>
  <c r="G220" i="8"/>
  <c r="G218" i="8"/>
  <c r="G217" i="8"/>
  <c r="G216" i="8"/>
  <c r="G212" i="8"/>
  <c r="G211" i="8"/>
  <c r="G263" i="8" s="1"/>
  <c r="G341" i="8" s="1"/>
  <c r="S209" i="8"/>
  <c r="R209" i="8"/>
  <c r="Q209" i="8"/>
  <c r="Q331" i="8" s="1"/>
  <c r="P209" i="8"/>
  <c r="O209" i="8"/>
  <c r="O331" i="8" s="1"/>
  <c r="N209" i="8"/>
  <c r="N331" i="8" s="1"/>
  <c r="M209" i="8"/>
  <c r="L209" i="8"/>
  <c r="K209" i="8"/>
  <c r="K331" i="8" s="1"/>
  <c r="J209" i="8"/>
  <c r="I209" i="8"/>
  <c r="I331" i="8" s="1"/>
  <c r="H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209" i="8" s="1"/>
  <c r="S155" i="8"/>
  <c r="S320" i="8" s="1"/>
  <c r="S327" i="8" s="1"/>
  <c r="R155" i="8"/>
  <c r="R320" i="8" s="1"/>
  <c r="R327" i="8" s="1"/>
  <c r="Q155" i="8"/>
  <c r="Q320" i="8" s="1"/>
  <c r="Q327" i="8" s="1"/>
  <c r="P155" i="8"/>
  <c r="P320" i="8" s="1"/>
  <c r="P327" i="8" s="1"/>
  <c r="O155" i="8"/>
  <c r="O320" i="8" s="1"/>
  <c r="O327" i="8" s="1"/>
  <c r="N155" i="8"/>
  <c r="N320" i="8" s="1"/>
  <c r="N327" i="8" s="1"/>
  <c r="M155" i="8"/>
  <c r="M320" i="8" s="1"/>
  <c r="M327" i="8" s="1"/>
  <c r="L155" i="8"/>
  <c r="L320" i="8" s="1"/>
  <c r="L327" i="8" s="1"/>
  <c r="K155" i="8"/>
  <c r="K320" i="8" s="1"/>
  <c r="K327" i="8" s="1"/>
  <c r="J155" i="8"/>
  <c r="J320" i="8" s="1"/>
  <c r="J327" i="8" s="1"/>
  <c r="I155" i="8"/>
  <c r="I320" i="8" s="1"/>
  <c r="I327" i="8" s="1"/>
  <c r="H155" i="8"/>
  <c r="H320" i="8" s="1"/>
  <c r="H327" i="8" s="1"/>
  <c r="G147" i="8"/>
  <c r="G146" i="8"/>
  <c r="G145" i="8"/>
  <c r="G144" i="8"/>
  <c r="G143" i="8"/>
  <c r="G142" i="8"/>
  <c r="G141" i="8"/>
  <c r="G138" i="8"/>
  <c r="G135" i="8"/>
  <c r="G131" i="8"/>
  <c r="G130" i="8"/>
  <c r="G129" i="8"/>
  <c r="G128" i="8"/>
  <c r="G127" i="8"/>
  <c r="G126" i="8"/>
  <c r="G124" i="8"/>
  <c r="G120" i="8"/>
  <c r="G116" i="8"/>
  <c r="G115" i="8"/>
  <c r="G114" i="8"/>
  <c r="G112" i="8"/>
  <c r="G109" i="8"/>
  <c r="G155" i="8" s="1"/>
  <c r="G320" i="8" s="1"/>
  <c r="G327" i="8" s="1"/>
  <c r="G97" i="8"/>
  <c r="G96" i="8"/>
  <c r="G95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G85" i="8"/>
  <c r="G84" i="8"/>
  <c r="G81" i="8"/>
  <c r="G80" i="8"/>
  <c r="G79" i="8"/>
  <c r="G78" i="8"/>
  <c r="G75" i="8"/>
  <c r="G74" i="8"/>
  <c r="G73" i="8"/>
  <c r="G72" i="8"/>
  <c r="G65" i="8"/>
  <c r="G64" i="8"/>
  <c r="G62" i="8"/>
  <c r="G59" i="8"/>
  <c r="G58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G46" i="8"/>
  <c r="G45" i="8"/>
  <c r="G44" i="8"/>
  <c r="G43" i="8"/>
  <c r="G42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G29" i="8"/>
  <c r="G28" i="8"/>
  <c r="G27" i="8"/>
  <c r="G26" i="8"/>
  <c r="G25" i="8"/>
  <c r="G348" i="8" l="1"/>
  <c r="H340" i="8" s="1"/>
  <c r="H348" i="8" s="1"/>
  <c r="I340" i="8" s="1"/>
  <c r="I348" i="8" s="1"/>
  <c r="J340" i="8" s="1"/>
  <c r="J348" i="8" s="1"/>
  <c r="K340" i="8" s="1"/>
  <c r="K348" i="8" s="1"/>
  <c r="L340" i="8" s="1"/>
  <c r="L348" i="8" s="1"/>
  <c r="M340" i="8" s="1"/>
  <c r="M348" i="8" s="1"/>
  <c r="N340" i="8" s="1"/>
  <c r="N348" i="8" s="1"/>
  <c r="O340" i="8" s="1"/>
  <c r="O348" i="8" s="1"/>
  <c r="P340" i="8" s="1"/>
  <c r="P348" i="8" s="1"/>
  <c r="Q340" i="8" s="1"/>
  <c r="Q348" i="8" s="1"/>
  <c r="R340" i="8" s="1"/>
  <c r="R348" i="8" s="1"/>
  <c r="S340" i="8" s="1"/>
  <c r="S348" i="8" s="1"/>
  <c r="G338" i="8"/>
  <c r="H330" i="8" s="1"/>
  <c r="H338" i="8" s="1"/>
  <c r="I330" i="8" s="1"/>
  <c r="I338" i="8" s="1"/>
  <c r="J330" i="8" s="1"/>
  <c r="J338" i="8" s="1"/>
  <c r="K330" i="8" s="1"/>
  <c r="K338" i="8" s="1"/>
  <c r="L330" i="8" s="1"/>
  <c r="L338" i="8" s="1"/>
  <c r="M330" i="8" s="1"/>
  <c r="M338" i="8" s="1"/>
  <c r="N330" i="8" s="1"/>
  <c r="N338" i="8" s="1"/>
  <c r="O330" i="8" s="1"/>
  <c r="O338" i="8" s="1"/>
  <c r="P330" i="8" s="1"/>
  <c r="P338" i="8" s="1"/>
  <c r="Q330" i="8" s="1"/>
  <c r="Q338" i="8" s="1"/>
  <c r="R330" i="8" s="1"/>
  <c r="R338" i="8" s="1"/>
  <c r="S330" i="8" s="1"/>
  <c r="S338" i="8" s="1"/>
  <c r="G333" i="8"/>
  <c r="G471" i="7" l="1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S455" i="7"/>
  <c r="R455" i="7" s="1"/>
  <c r="Q455" i="7" s="1"/>
  <c r="P455" i="7" s="1"/>
  <c r="O455" i="7" s="1"/>
  <c r="N455" i="7" s="1"/>
  <c r="M455" i="7" s="1"/>
  <c r="L455" i="7" s="1"/>
  <c r="K455" i="7" s="1"/>
  <c r="J455" i="7" s="1"/>
  <c r="I455" i="7" s="1"/>
  <c r="H455" i="7" s="1"/>
  <c r="G455" i="7" s="1"/>
  <c r="S454" i="7"/>
  <c r="R454" i="7" s="1"/>
  <c r="Q454" i="7" s="1"/>
  <c r="P454" i="7" s="1"/>
  <c r="O454" i="7" s="1"/>
  <c r="N454" i="7" s="1"/>
  <c r="M454" i="7" s="1"/>
  <c r="L454" i="7" s="1"/>
  <c r="K454" i="7" s="1"/>
  <c r="J454" i="7" s="1"/>
  <c r="I454" i="7" s="1"/>
  <c r="H454" i="7" s="1"/>
  <c r="G454" i="7" s="1"/>
  <c r="S453" i="7"/>
  <c r="R453" i="7" s="1"/>
  <c r="Q453" i="7" s="1"/>
  <c r="P453" i="7" s="1"/>
  <c r="O453" i="7" s="1"/>
  <c r="N453" i="7" s="1"/>
  <c r="M453" i="7"/>
  <c r="L453" i="7" s="1"/>
  <c r="K453" i="7" s="1"/>
  <c r="J453" i="7" s="1"/>
  <c r="I453" i="7" s="1"/>
  <c r="H453" i="7" s="1"/>
  <c r="G453" i="7" s="1"/>
  <c r="S452" i="7"/>
  <c r="R452" i="7"/>
  <c r="Q452" i="7" s="1"/>
  <c r="P452" i="7" s="1"/>
  <c r="O452" i="7" s="1"/>
  <c r="N452" i="7" s="1"/>
  <c r="M452" i="7" s="1"/>
  <c r="L452" i="7" s="1"/>
  <c r="K452" i="7" s="1"/>
  <c r="J452" i="7" s="1"/>
  <c r="I452" i="7" s="1"/>
  <c r="H452" i="7" s="1"/>
  <c r="G452" i="7" s="1"/>
  <c r="S451" i="7"/>
  <c r="R451" i="7"/>
  <c r="Q451" i="7" s="1"/>
  <c r="P451" i="7" s="1"/>
  <c r="O451" i="7"/>
  <c r="N451" i="7" s="1"/>
  <c r="M451" i="7" s="1"/>
  <c r="L451" i="7" s="1"/>
  <c r="K451" i="7" s="1"/>
  <c r="J451" i="7" s="1"/>
  <c r="I451" i="7" s="1"/>
  <c r="H451" i="7" s="1"/>
  <c r="G451" i="7" s="1"/>
  <c r="S450" i="7"/>
  <c r="R450" i="7"/>
  <c r="Q450" i="7" s="1"/>
  <c r="P450" i="7" s="1"/>
  <c r="O450" i="7" s="1"/>
  <c r="N450" i="7" s="1"/>
  <c r="M450" i="7" s="1"/>
  <c r="L450" i="7"/>
  <c r="K450" i="7" s="1"/>
  <c r="J450" i="7" s="1"/>
  <c r="I450" i="7" s="1"/>
  <c r="H450" i="7" s="1"/>
  <c r="G450" i="7" s="1"/>
  <c r="S449" i="7"/>
  <c r="R449" i="7"/>
  <c r="Q449" i="7"/>
  <c r="P449" i="7" s="1"/>
  <c r="O449" i="7" s="1"/>
  <c r="N449" i="7" s="1"/>
  <c r="M449" i="7" s="1"/>
  <c r="L449" i="7" s="1"/>
  <c r="K449" i="7" s="1"/>
  <c r="J449" i="7" s="1"/>
  <c r="I449" i="7"/>
  <c r="H449" i="7" s="1"/>
  <c r="G449" i="7" s="1"/>
  <c r="S448" i="7"/>
  <c r="R448" i="7"/>
  <c r="Q448" i="7" s="1"/>
  <c r="P448" i="7" s="1"/>
  <c r="O448" i="7" s="1"/>
  <c r="N448" i="7" s="1"/>
  <c r="M448" i="7" s="1"/>
  <c r="L448" i="7" s="1"/>
  <c r="K448" i="7" s="1"/>
  <c r="J448" i="7" s="1"/>
  <c r="I448" i="7" s="1"/>
  <c r="H448" i="7" s="1"/>
  <c r="G448" i="7" s="1"/>
  <c r="S447" i="7"/>
  <c r="R447" i="7" s="1"/>
  <c r="Q447" i="7" s="1"/>
  <c r="P447" i="7" s="1"/>
  <c r="O447" i="7" s="1"/>
  <c r="N447" i="7" s="1"/>
  <c r="M447" i="7" s="1"/>
  <c r="L447" i="7" s="1"/>
  <c r="K447" i="7" s="1"/>
  <c r="J447" i="7" s="1"/>
  <c r="I447" i="7" s="1"/>
  <c r="H447" i="7" s="1"/>
  <c r="G447" i="7" s="1"/>
  <c r="S446" i="7"/>
  <c r="R446" i="7" s="1"/>
  <c r="Q446" i="7" s="1"/>
  <c r="P446" i="7" s="1"/>
  <c r="O446" i="7" s="1"/>
  <c r="N446" i="7" s="1"/>
  <c r="M446" i="7" s="1"/>
  <c r="L446" i="7" s="1"/>
  <c r="K446" i="7" s="1"/>
  <c r="J446" i="7" s="1"/>
  <c r="I446" i="7" s="1"/>
  <c r="H446" i="7" s="1"/>
  <c r="G446" i="7" s="1"/>
  <c r="S445" i="7"/>
  <c r="R445" i="7" s="1"/>
  <c r="Q445" i="7" s="1"/>
  <c r="P445" i="7" s="1"/>
  <c r="O445" i="7" s="1"/>
  <c r="N445" i="7" s="1"/>
  <c r="M445" i="7"/>
  <c r="L445" i="7" s="1"/>
  <c r="K445" i="7" s="1"/>
  <c r="J445" i="7" s="1"/>
  <c r="I445" i="7" s="1"/>
  <c r="H445" i="7" s="1"/>
  <c r="G445" i="7" s="1"/>
  <c r="S444" i="7"/>
  <c r="R444" i="7"/>
  <c r="Q444" i="7" s="1"/>
  <c r="P444" i="7" s="1"/>
  <c r="O444" i="7" s="1"/>
  <c r="N444" i="7" s="1"/>
  <c r="M444" i="7" s="1"/>
  <c r="L444" i="7" s="1"/>
  <c r="K444" i="7" s="1"/>
  <c r="J444" i="7" s="1"/>
  <c r="I444" i="7" s="1"/>
  <c r="H444" i="7" s="1"/>
  <c r="G444" i="7" s="1"/>
  <c r="S443" i="7"/>
  <c r="R443" i="7"/>
  <c r="Q443" i="7" s="1"/>
  <c r="P443" i="7" s="1"/>
  <c r="O443" i="7"/>
  <c r="N443" i="7" s="1"/>
  <c r="M443" i="7" s="1"/>
  <c r="L443" i="7" s="1"/>
  <c r="K443" i="7" s="1"/>
  <c r="J443" i="7" s="1"/>
  <c r="I443" i="7" s="1"/>
  <c r="H443" i="7" s="1"/>
  <c r="G443" i="7" s="1"/>
  <c r="S442" i="7"/>
  <c r="R442" i="7"/>
  <c r="Q442" i="7" s="1"/>
  <c r="P442" i="7" s="1"/>
  <c r="O442" i="7" s="1"/>
  <c r="N442" i="7" s="1"/>
  <c r="M442" i="7" s="1"/>
  <c r="L442" i="7"/>
  <c r="K442" i="7" s="1"/>
  <c r="J442" i="7" s="1"/>
  <c r="I442" i="7" s="1"/>
  <c r="H442" i="7" s="1"/>
  <c r="G442" i="7" s="1"/>
  <c r="S441" i="7"/>
  <c r="R441" i="7"/>
  <c r="Q441" i="7"/>
  <c r="P441" i="7" s="1"/>
  <c r="O441" i="7" s="1"/>
  <c r="N441" i="7" s="1"/>
  <c r="M441" i="7" s="1"/>
  <c r="L441" i="7" s="1"/>
  <c r="K441" i="7" s="1"/>
  <c r="J441" i="7" s="1"/>
  <c r="I441" i="7"/>
  <c r="H441" i="7" s="1"/>
  <c r="G441" i="7" s="1"/>
  <c r="S440" i="7"/>
  <c r="R440" i="7"/>
  <c r="Q440" i="7"/>
  <c r="P440" i="7" s="1"/>
  <c r="O440" i="7" s="1"/>
  <c r="N440" i="7"/>
  <c r="M440" i="7" s="1"/>
  <c r="L440" i="7" s="1"/>
  <c r="K440" i="7" s="1"/>
  <c r="J440" i="7" s="1"/>
  <c r="I440" i="7" s="1"/>
  <c r="H440" i="7" s="1"/>
  <c r="G440" i="7" s="1"/>
  <c r="S439" i="7"/>
  <c r="R439" i="7" s="1"/>
  <c r="Q439" i="7" s="1"/>
  <c r="P439" i="7" s="1"/>
  <c r="O439" i="7" s="1"/>
  <c r="N439" i="7" s="1"/>
  <c r="M439" i="7" s="1"/>
  <c r="L439" i="7" s="1"/>
  <c r="K439" i="7" s="1"/>
  <c r="J439" i="7" s="1"/>
  <c r="I439" i="7" s="1"/>
  <c r="H439" i="7" s="1"/>
  <c r="G439" i="7" s="1"/>
  <c r="S438" i="7"/>
  <c r="R438" i="7" s="1"/>
  <c r="Q438" i="7" s="1"/>
  <c r="P438" i="7"/>
  <c r="O438" i="7" s="1"/>
  <c r="N438" i="7" s="1"/>
  <c r="M438" i="7" s="1"/>
  <c r="L438" i="7" s="1"/>
  <c r="K438" i="7" s="1"/>
  <c r="J438" i="7" s="1"/>
  <c r="I438" i="7" s="1"/>
  <c r="H438" i="7" s="1"/>
  <c r="G438" i="7" s="1"/>
  <c r="S437" i="7"/>
  <c r="R437" i="7" s="1"/>
  <c r="Q437" i="7" s="1"/>
  <c r="P437" i="7" s="1"/>
  <c r="O437" i="7" s="1"/>
  <c r="N437" i="7" s="1"/>
  <c r="M437" i="7" s="1"/>
  <c r="L437" i="7" s="1"/>
  <c r="K437" i="7" s="1"/>
  <c r="J437" i="7" s="1"/>
  <c r="I437" i="7" s="1"/>
  <c r="H437" i="7" s="1"/>
  <c r="G437" i="7" s="1"/>
  <c r="S436" i="7"/>
  <c r="R436" i="7"/>
  <c r="Q436" i="7" s="1"/>
  <c r="P436" i="7" s="1"/>
  <c r="O436" i="7" s="1"/>
  <c r="N436" i="7" s="1"/>
  <c r="M436" i="7" s="1"/>
  <c r="L436" i="7" s="1"/>
  <c r="K436" i="7" s="1"/>
  <c r="J436" i="7" s="1"/>
  <c r="I436" i="7" s="1"/>
  <c r="H436" i="7" s="1"/>
  <c r="G436" i="7" s="1"/>
  <c r="S435" i="7"/>
  <c r="R435" i="7"/>
  <c r="Q435" i="7" s="1"/>
  <c r="P435" i="7" s="1"/>
  <c r="O435" i="7" s="1"/>
  <c r="N435" i="7" s="1"/>
  <c r="M435" i="7" s="1"/>
  <c r="L435" i="7" s="1"/>
  <c r="K435" i="7" s="1"/>
  <c r="J435" i="7" s="1"/>
  <c r="I435" i="7" s="1"/>
  <c r="H435" i="7" s="1"/>
  <c r="G435" i="7" s="1"/>
  <c r="S434" i="7"/>
  <c r="R434" i="7"/>
  <c r="Q434" i="7" s="1"/>
  <c r="P434" i="7" s="1"/>
  <c r="O434" i="7" s="1"/>
  <c r="N434" i="7" s="1"/>
  <c r="M434" i="7" s="1"/>
  <c r="L434" i="7" s="1"/>
  <c r="K434" i="7" s="1"/>
  <c r="J434" i="7" s="1"/>
  <c r="I434" i="7" s="1"/>
  <c r="H434" i="7" s="1"/>
  <c r="G434" i="7" s="1"/>
  <c r="S433" i="7"/>
  <c r="R433" i="7" s="1"/>
  <c r="Q433" i="7" s="1"/>
  <c r="P433" i="7" s="1"/>
  <c r="O433" i="7" s="1"/>
  <c r="N433" i="7" s="1"/>
  <c r="M433" i="7" s="1"/>
  <c r="L433" i="7" s="1"/>
  <c r="K433" i="7" s="1"/>
  <c r="J433" i="7" s="1"/>
  <c r="I433" i="7" s="1"/>
  <c r="H433" i="7" s="1"/>
  <c r="G433" i="7" s="1"/>
  <c r="G430" i="7"/>
  <c r="G429" i="7"/>
  <c r="G428" i="7"/>
  <c r="G427" i="7" s="1"/>
  <c r="S427" i="7"/>
  <c r="R427" i="7"/>
  <c r="Q427" i="7"/>
  <c r="P427" i="7"/>
  <c r="O427" i="7"/>
  <c r="N427" i="7"/>
  <c r="M427" i="7"/>
  <c r="L427" i="7"/>
  <c r="K427" i="7"/>
  <c r="J427" i="7"/>
  <c r="I427" i="7"/>
  <c r="H427" i="7"/>
  <c r="S426" i="7"/>
  <c r="S421" i="7"/>
  <c r="S418" i="7" s="1"/>
  <c r="S420" i="7"/>
  <c r="R420" i="7"/>
  <c r="S419" i="7"/>
  <c r="R419" i="7"/>
  <c r="Q419" i="7" s="1"/>
  <c r="S416" i="7"/>
  <c r="R416" i="7"/>
  <c r="Q416" i="7"/>
  <c r="P416" i="7"/>
  <c r="O416" i="7"/>
  <c r="N416" i="7"/>
  <c r="M416" i="7"/>
  <c r="L416" i="7"/>
  <c r="K416" i="7"/>
  <c r="J416" i="7"/>
  <c r="I416" i="7"/>
  <c r="H416" i="7"/>
  <c r="S415" i="7"/>
  <c r="N415" i="7"/>
  <c r="K415" i="7"/>
  <c r="S411" i="7"/>
  <c r="R411" i="7" s="1"/>
  <c r="Q411" i="7" s="1"/>
  <c r="P411" i="7" s="1"/>
  <c r="O411" i="7" s="1"/>
  <c r="N411" i="7" s="1"/>
  <c r="M411" i="7" s="1"/>
  <c r="L411" i="7" s="1"/>
  <c r="K411" i="7" s="1"/>
  <c r="J411" i="7" s="1"/>
  <c r="I411" i="7" s="1"/>
  <c r="H411" i="7" s="1"/>
  <c r="G411" i="7" s="1"/>
  <c r="S410" i="7"/>
  <c r="R410" i="7"/>
  <c r="Q410" i="7"/>
  <c r="P410" i="7" s="1"/>
  <c r="O410" i="7" s="1"/>
  <c r="N410" i="7"/>
  <c r="M410" i="7" s="1"/>
  <c r="L410" i="7" s="1"/>
  <c r="K410" i="7" s="1"/>
  <c r="J410" i="7" s="1"/>
  <c r="I410" i="7" s="1"/>
  <c r="H410" i="7" s="1"/>
  <c r="G410" i="7" s="1"/>
  <c r="S409" i="7"/>
  <c r="S408" i="7"/>
  <c r="R408" i="7" s="1"/>
  <c r="S406" i="7"/>
  <c r="R406" i="7"/>
  <c r="Q406" i="7"/>
  <c r="P406" i="7"/>
  <c r="O406" i="7"/>
  <c r="N406" i="7"/>
  <c r="M406" i="7"/>
  <c r="L406" i="7"/>
  <c r="K406" i="7"/>
  <c r="J406" i="7"/>
  <c r="I406" i="7"/>
  <c r="H406" i="7"/>
  <c r="O405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0" i="7"/>
  <c r="G399" i="7"/>
  <c r="G398" i="7"/>
  <c r="G397" i="7"/>
  <c r="G416" i="7" s="1"/>
  <c r="G396" i="7"/>
  <c r="G406" i="7" s="1"/>
  <c r="G395" i="7"/>
  <c r="U394" i="7"/>
  <c r="S391" i="7"/>
  <c r="R391" i="7"/>
  <c r="R426" i="7" s="1"/>
  <c r="Q391" i="7"/>
  <c r="Q426" i="7" s="1"/>
  <c r="P391" i="7"/>
  <c r="O391" i="7"/>
  <c r="O426" i="7" s="1"/>
  <c r="N391" i="7"/>
  <c r="N426" i="7" s="1"/>
  <c r="M391" i="7"/>
  <c r="M426" i="7" s="1"/>
  <c r="L391" i="7"/>
  <c r="K391" i="7"/>
  <c r="K426" i="7" s="1"/>
  <c r="J391" i="7"/>
  <c r="I391" i="7"/>
  <c r="I426" i="7" s="1"/>
  <c r="H391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S337" i="7"/>
  <c r="R337" i="7"/>
  <c r="R415" i="7" s="1"/>
  <c r="Q337" i="7"/>
  <c r="Q415" i="7" s="1"/>
  <c r="P337" i="7"/>
  <c r="P415" i="7" s="1"/>
  <c r="O337" i="7"/>
  <c r="O415" i="7" s="1"/>
  <c r="N337" i="7"/>
  <c r="M337" i="7"/>
  <c r="M415" i="7" s="1"/>
  <c r="L337" i="7"/>
  <c r="L415" i="7" s="1"/>
  <c r="K337" i="7"/>
  <c r="J337" i="7"/>
  <c r="J415" i="7" s="1"/>
  <c r="I337" i="7"/>
  <c r="I415" i="7" s="1"/>
  <c r="H337" i="7"/>
  <c r="H415" i="7" s="1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337" i="7" s="1"/>
  <c r="G415" i="7" s="1"/>
  <c r="S283" i="7"/>
  <c r="S405" i="7" s="1"/>
  <c r="R283" i="7"/>
  <c r="R405" i="7" s="1"/>
  <c r="Q283" i="7"/>
  <c r="Q405" i="7" s="1"/>
  <c r="P283" i="7"/>
  <c r="P405" i="7" s="1"/>
  <c r="O283" i="7"/>
  <c r="N283" i="7"/>
  <c r="N405" i="7" s="1"/>
  <c r="M283" i="7"/>
  <c r="M405" i="7" s="1"/>
  <c r="L283" i="7"/>
  <c r="L405" i="7" s="1"/>
  <c r="K283" i="7"/>
  <c r="K405" i="7" s="1"/>
  <c r="J283" i="7"/>
  <c r="J405" i="7" s="1"/>
  <c r="I283" i="7"/>
  <c r="I405" i="7" s="1"/>
  <c r="H283" i="7"/>
  <c r="H405" i="7" s="1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83" i="7" s="1"/>
  <c r="G405" i="7" s="1"/>
  <c r="G234" i="7"/>
  <c r="G233" i="7"/>
  <c r="G232" i="7"/>
  <c r="G231" i="7"/>
  <c r="G230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R126" i="7"/>
  <c r="Q126" i="7"/>
  <c r="P126" i="7"/>
  <c r="O126" i="7"/>
  <c r="N126" i="7"/>
  <c r="L126" i="7"/>
  <c r="K126" i="7"/>
  <c r="J126" i="7"/>
  <c r="I126" i="7"/>
  <c r="G126" i="7"/>
  <c r="G122" i="7"/>
  <c r="G121" i="7"/>
  <c r="S120" i="7"/>
  <c r="R120" i="7" s="1"/>
  <c r="Q120" i="7" s="1"/>
  <c r="P120" i="7" s="1"/>
  <c r="O120" i="7" s="1"/>
  <c r="N120" i="7" s="1"/>
  <c r="M120" i="7" s="1"/>
  <c r="L120" i="7" s="1"/>
  <c r="K120" i="7" s="1"/>
  <c r="J120" i="7" s="1"/>
  <c r="I120" i="7" s="1"/>
  <c r="G120" i="7" s="1"/>
  <c r="S119" i="7"/>
  <c r="R119" i="7" s="1"/>
  <c r="Q119" i="7" s="1"/>
  <c r="P119" i="7"/>
  <c r="O119" i="7" s="1"/>
  <c r="N119" i="7" s="1"/>
  <c r="M119" i="7" s="1"/>
  <c r="L119" i="7" s="1"/>
  <c r="K119" i="7" s="1"/>
  <c r="J119" i="7" s="1"/>
  <c r="I119" i="7" s="1"/>
  <c r="G119" i="7" s="1"/>
  <c r="S118" i="7"/>
  <c r="R118" i="7" s="1"/>
  <c r="Q118" i="7" s="1"/>
  <c r="P118" i="7" s="1"/>
  <c r="O118" i="7" s="1"/>
  <c r="N118" i="7" s="1"/>
  <c r="M118" i="7" s="1"/>
  <c r="L118" i="7" s="1"/>
  <c r="K118" i="7" s="1"/>
  <c r="J118" i="7" s="1"/>
  <c r="I118" i="7" s="1"/>
  <c r="G118" i="7" s="1"/>
  <c r="S117" i="7"/>
  <c r="R117" i="7" s="1"/>
  <c r="Q117" i="7" s="1"/>
  <c r="P117" i="7"/>
  <c r="O117" i="7" s="1"/>
  <c r="N117" i="7" s="1"/>
  <c r="M117" i="7" s="1"/>
  <c r="L117" i="7" s="1"/>
  <c r="K117" i="7" s="1"/>
  <c r="J117" i="7" s="1"/>
  <c r="I117" i="7" s="1"/>
  <c r="G117" i="7" s="1"/>
  <c r="S116" i="7"/>
  <c r="R116" i="7" s="1"/>
  <c r="Q116" i="7" s="1"/>
  <c r="P116" i="7" s="1"/>
  <c r="O116" i="7" s="1"/>
  <c r="N116" i="7" s="1"/>
  <c r="M116" i="7" s="1"/>
  <c r="L116" i="7" s="1"/>
  <c r="K116" i="7" s="1"/>
  <c r="J116" i="7" s="1"/>
  <c r="I116" i="7" s="1"/>
  <c r="G116" i="7" s="1"/>
  <c r="S115" i="7"/>
  <c r="R115" i="7" s="1"/>
  <c r="Q115" i="7" s="1"/>
  <c r="P115" i="7" s="1"/>
  <c r="O115" i="7" s="1"/>
  <c r="N115" i="7" s="1"/>
  <c r="M115" i="7" s="1"/>
  <c r="L115" i="7" s="1"/>
  <c r="K115" i="7" s="1"/>
  <c r="J115" i="7" s="1"/>
  <c r="I115" i="7" s="1"/>
  <c r="G115" i="7" s="1"/>
  <c r="S114" i="7"/>
  <c r="R114" i="7" s="1"/>
  <c r="Q114" i="7" s="1"/>
  <c r="P114" i="7" s="1"/>
  <c r="O114" i="7" s="1"/>
  <c r="N114" i="7" s="1"/>
  <c r="M114" i="7" s="1"/>
  <c r="L114" i="7" s="1"/>
  <c r="K114" i="7" s="1"/>
  <c r="J114" i="7" s="1"/>
  <c r="I114" i="7" s="1"/>
  <c r="G114" i="7" s="1"/>
  <c r="S113" i="7"/>
  <c r="R113" i="7" s="1"/>
  <c r="Q113" i="7" s="1"/>
  <c r="P113" i="7"/>
  <c r="O113" i="7" s="1"/>
  <c r="N113" i="7" s="1"/>
  <c r="M113" i="7" s="1"/>
  <c r="L113" i="7" s="1"/>
  <c r="K113" i="7" s="1"/>
  <c r="J113" i="7" s="1"/>
  <c r="I113" i="7" s="1"/>
  <c r="G113" i="7" s="1"/>
  <c r="S112" i="7"/>
  <c r="R112" i="7" s="1"/>
  <c r="Q112" i="7" s="1"/>
  <c r="P112" i="7" s="1"/>
  <c r="O112" i="7" s="1"/>
  <c r="N112" i="7" s="1"/>
  <c r="M112" i="7" s="1"/>
  <c r="L112" i="7" s="1"/>
  <c r="K112" i="7" s="1"/>
  <c r="J112" i="7" s="1"/>
  <c r="I112" i="7" s="1"/>
  <c r="G112" i="7" s="1"/>
  <c r="S111" i="7"/>
  <c r="R111" i="7" s="1"/>
  <c r="Q111" i="7" s="1"/>
  <c r="P111" i="7"/>
  <c r="O111" i="7" s="1"/>
  <c r="N111" i="7" s="1"/>
  <c r="M111" i="7" s="1"/>
  <c r="L111" i="7" s="1"/>
  <c r="K111" i="7" s="1"/>
  <c r="J111" i="7" s="1"/>
  <c r="I111" i="7" s="1"/>
  <c r="G111" i="7" s="1"/>
  <c r="S110" i="7"/>
  <c r="R110" i="7" s="1"/>
  <c r="Q110" i="7"/>
  <c r="P110" i="7" s="1"/>
  <c r="O110" i="7" s="1"/>
  <c r="N110" i="7" s="1"/>
  <c r="M110" i="7" s="1"/>
  <c r="L110" i="7" s="1"/>
  <c r="K110" i="7" s="1"/>
  <c r="J110" i="7" s="1"/>
  <c r="I110" i="7" s="1"/>
  <c r="G110" i="7" s="1"/>
  <c r="S109" i="7"/>
  <c r="R109" i="7" s="1"/>
  <c r="Q109" i="7"/>
  <c r="P109" i="7" s="1"/>
  <c r="O109" i="7" s="1"/>
  <c r="N109" i="7" s="1"/>
  <c r="M109" i="7" s="1"/>
  <c r="L109" i="7" s="1"/>
  <c r="K109" i="7" s="1"/>
  <c r="J109" i="7" s="1"/>
  <c r="I109" i="7" s="1"/>
  <c r="G109" i="7" s="1"/>
  <c r="S108" i="7"/>
  <c r="R108" i="7" s="1"/>
  <c r="Q108" i="7"/>
  <c r="P108" i="7" s="1"/>
  <c r="O108" i="7" s="1"/>
  <c r="N108" i="7" s="1"/>
  <c r="M108" i="7" s="1"/>
  <c r="L108" i="7" s="1"/>
  <c r="K108" i="7" s="1"/>
  <c r="J108" i="7" s="1"/>
  <c r="I108" i="7" s="1"/>
  <c r="G108" i="7" s="1"/>
  <c r="S107" i="7"/>
  <c r="R107" i="7" s="1"/>
  <c r="Q107" i="7"/>
  <c r="P107" i="7" s="1"/>
  <c r="O107" i="7" s="1"/>
  <c r="N107" i="7" s="1"/>
  <c r="M107" i="7" s="1"/>
  <c r="L107" i="7" s="1"/>
  <c r="K107" i="7" s="1"/>
  <c r="J107" i="7" s="1"/>
  <c r="I107" i="7" s="1"/>
  <c r="G107" i="7" s="1"/>
  <c r="S106" i="7"/>
  <c r="R106" i="7" s="1"/>
  <c r="Q106" i="7" s="1"/>
  <c r="P106" i="7" s="1"/>
  <c r="O106" i="7" s="1"/>
  <c r="N106" i="7" s="1"/>
  <c r="M106" i="7" s="1"/>
  <c r="L106" i="7" s="1"/>
  <c r="K106" i="7" s="1"/>
  <c r="J106" i="7" s="1"/>
  <c r="I106" i="7" s="1"/>
  <c r="G106" i="7" s="1"/>
  <c r="S105" i="7"/>
  <c r="R105" i="7"/>
  <c r="Q105" i="7" s="1"/>
  <c r="P105" i="7" s="1"/>
  <c r="O105" i="7" s="1"/>
  <c r="N105" i="7" s="1"/>
  <c r="M105" i="7" s="1"/>
  <c r="L105" i="7" s="1"/>
  <c r="K105" i="7" s="1"/>
  <c r="J105" i="7" s="1"/>
  <c r="I105" i="7" s="1"/>
  <c r="G105" i="7" s="1"/>
  <c r="S104" i="7"/>
  <c r="R104" i="7"/>
  <c r="Q104" i="7" s="1"/>
  <c r="P104" i="7" s="1"/>
  <c r="O104" i="7" s="1"/>
  <c r="N104" i="7" s="1"/>
  <c r="M104" i="7" s="1"/>
  <c r="L104" i="7" s="1"/>
  <c r="K104" i="7" s="1"/>
  <c r="J104" i="7" s="1"/>
  <c r="I104" i="7" s="1"/>
  <c r="G104" i="7" s="1"/>
  <c r="S103" i="7"/>
  <c r="R103" i="7"/>
  <c r="Q103" i="7" s="1"/>
  <c r="P103" i="7" s="1"/>
  <c r="O103" i="7" s="1"/>
  <c r="N103" i="7" s="1"/>
  <c r="M103" i="7" s="1"/>
  <c r="L103" i="7" s="1"/>
  <c r="K103" i="7" s="1"/>
  <c r="J103" i="7" s="1"/>
  <c r="I103" i="7" s="1"/>
  <c r="G103" i="7" s="1"/>
  <c r="S102" i="7"/>
  <c r="R102" i="7"/>
  <c r="Q102" i="7" s="1"/>
  <c r="P102" i="7" s="1"/>
  <c r="O102" i="7" s="1"/>
  <c r="N102" i="7" s="1"/>
  <c r="M102" i="7" s="1"/>
  <c r="L102" i="7" s="1"/>
  <c r="K102" i="7" s="1"/>
  <c r="J102" i="7" s="1"/>
  <c r="I102" i="7" s="1"/>
  <c r="G102" i="7" s="1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T86" i="7"/>
  <c r="G86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0" i="7"/>
  <c r="G59" i="7"/>
  <c r="G58" i="7"/>
  <c r="G57" i="7"/>
  <c r="G56" i="7"/>
  <c r="G55" i="7"/>
  <c r="G54" i="7"/>
  <c r="S52" i="7"/>
  <c r="R52" i="7"/>
  <c r="Q52" i="7"/>
  <c r="P52" i="7"/>
  <c r="O52" i="7"/>
  <c r="N52" i="7"/>
  <c r="M52" i="7"/>
  <c r="L52" i="7"/>
  <c r="K52" i="7"/>
  <c r="J52" i="7"/>
  <c r="I52" i="7"/>
  <c r="G52" i="7"/>
  <c r="S51" i="7"/>
  <c r="R51" i="7"/>
  <c r="Q51" i="7"/>
  <c r="P51" i="7"/>
  <c r="O51" i="7"/>
  <c r="N51" i="7"/>
  <c r="M51" i="7"/>
  <c r="L51" i="7"/>
  <c r="K51" i="7"/>
  <c r="J51" i="7"/>
  <c r="I51" i="7"/>
  <c r="G51" i="7"/>
  <c r="G48" i="7"/>
  <c r="G47" i="7"/>
  <c r="G46" i="7"/>
  <c r="G45" i="7"/>
  <c r="G44" i="7"/>
  <c r="G37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X23" i="7"/>
  <c r="G229" i="7" l="1"/>
  <c r="G394" i="7" s="1"/>
  <c r="G401" i="7" s="1"/>
  <c r="R409" i="7"/>
  <c r="S407" i="7"/>
  <c r="S417" i="7"/>
  <c r="P419" i="7"/>
  <c r="G391" i="7"/>
  <c r="G426" i="7" s="1"/>
  <c r="G431" i="7" s="1"/>
  <c r="H425" i="7" s="1"/>
  <c r="H431" i="7" s="1"/>
  <c r="I425" i="7" s="1"/>
  <c r="I431" i="7" s="1"/>
  <c r="J425" i="7" s="1"/>
  <c r="J431" i="7" s="1"/>
  <c r="K425" i="7" s="1"/>
  <c r="K431" i="7" s="1"/>
  <c r="L425" i="7" s="1"/>
  <c r="L431" i="7" s="1"/>
  <c r="M425" i="7" s="1"/>
  <c r="M431" i="7" s="1"/>
  <c r="N425" i="7" s="1"/>
  <c r="N431" i="7" s="1"/>
  <c r="O425" i="7" s="1"/>
  <c r="O431" i="7" s="1"/>
  <c r="P425" i="7" s="1"/>
  <c r="P431" i="7" s="1"/>
  <c r="Q425" i="7" s="1"/>
  <c r="Q431" i="7" s="1"/>
  <c r="R425" i="7" s="1"/>
  <c r="R431" i="7" s="1"/>
  <c r="S425" i="7" s="1"/>
  <c r="S431" i="7" s="1"/>
  <c r="Q420" i="7"/>
  <c r="P420" i="7" s="1"/>
  <c r="O420" i="7" s="1"/>
  <c r="N420" i="7" s="1"/>
  <c r="M420" i="7" s="1"/>
  <c r="L420" i="7" s="1"/>
  <c r="K420" i="7" s="1"/>
  <c r="J420" i="7" s="1"/>
  <c r="I420" i="7" s="1"/>
  <c r="H420" i="7" s="1"/>
  <c r="G420" i="7" s="1"/>
  <c r="R407" i="7"/>
  <c r="Q408" i="7"/>
  <c r="R421" i="7"/>
  <c r="Q421" i="7" s="1"/>
  <c r="P421" i="7" s="1"/>
  <c r="O421" i="7" s="1"/>
  <c r="N421" i="7" s="1"/>
  <c r="M421" i="7" s="1"/>
  <c r="L421" i="7" s="1"/>
  <c r="K421" i="7" s="1"/>
  <c r="J421" i="7" s="1"/>
  <c r="I421" i="7" s="1"/>
  <c r="H421" i="7" s="1"/>
  <c r="G421" i="7" s="1"/>
  <c r="P418" i="7" l="1"/>
  <c r="O419" i="7"/>
  <c r="P408" i="7"/>
  <c r="Q418" i="7"/>
  <c r="R418" i="7"/>
  <c r="Q409" i="7"/>
  <c r="R417" i="7"/>
  <c r="N419" i="7" l="1"/>
  <c r="O418" i="7"/>
  <c r="P409" i="7"/>
  <c r="Q417" i="7"/>
  <c r="O408" i="7"/>
  <c r="P407" i="7"/>
  <c r="Q407" i="7"/>
  <c r="M419" i="7" l="1"/>
  <c r="N418" i="7"/>
  <c r="N408" i="7"/>
  <c r="P417" i="7"/>
  <c r="O409" i="7"/>
  <c r="L419" i="7" l="1"/>
  <c r="M418" i="7"/>
  <c r="M408" i="7"/>
  <c r="O417" i="7"/>
  <c r="N409" i="7"/>
  <c r="O407" i="7"/>
  <c r="N417" i="7" l="1"/>
  <c r="M409" i="7"/>
  <c r="N407" i="7"/>
  <c r="L408" i="7"/>
  <c r="M407" i="7"/>
  <c r="K419" i="7"/>
  <c r="L418" i="7"/>
  <c r="K418" i="7" l="1"/>
  <c r="J419" i="7"/>
  <c r="M417" i="7"/>
  <c r="L409" i="7"/>
  <c r="L407" i="7"/>
  <c r="K408" i="7"/>
  <c r="J418" i="7" l="1"/>
  <c r="I419" i="7"/>
  <c r="J408" i="7"/>
  <c r="L417" i="7"/>
  <c r="K409" i="7"/>
  <c r="I408" i="7" l="1"/>
  <c r="I418" i="7"/>
  <c r="H419" i="7"/>
  <c r="J409" i="7"/>
  <c r="K417" i="7"/>
  <c r="K407" i="7"/>
  <c r="I409" i="7" l="1"/>
  <c r="J417" i="7"/>
  <c r="I407" i="7"/>
  <c r="H408" i="7"/>
  <c r="H418" i="7"/>
  <c r="G419" i="7"/>
  <c r="G418" i="7" s="1"/>
  <c r="J407" i="7"/>
  <c r="G408" i="7" l="1"/>
  <c r="H409" i="7"/>
  <c r="H407" i="7" s="1"/>
  <c r="I417" i="7"/>
  <c r="H417" i="7" l="1"/>
  <c r="G409" i="7"/>
  <c r="G417" i="7" s="1"/>
  <c r="G422" i="7" s="1"/>
  <c r="H414" i="7" s="1"/>
  <c r="H422" i="7" s="1"/>
  <c r="I414" i="7" s="1"/>
  <c r="I422" i="7" s="1"/>
  <c r="J414" i="7" s="1"/>
  <c r="J422" i="7" s="1"/>
  <c r="K414" i="7" s="1"/>
  <c r="K422" i="7" s="1"/>
  <c r="L414" i="7" s="1"/>
  <c r="L422" i="7" s="1"/>
  <c r="M414" i="7" s="1"/>
  <c r="M422" i="7" s="1"/>
  <c r="N414" i="7" s="1"/>
  <c r="N422" i="7" s="1"/>
  <c r="O414" i="7" s="1"/>
  <c r="O422" i="7" s="1"/>
  <c r="P414" i="7" s="1"/>
  <c r="P422" i="7" s="1"/>
  <c r="Q414" i="7" s="1"/>
  <c r="Q422" i="7" s="1"/>
  <c r="R414" i="7" s="1"/>
  <c r="R422" i="7" s="1"/>
  <c r="S414" i="7" s="1"/>
  <c r="S422" i="7" s="1"/>
  <c r="G407" i="7"/>
  <c r="G412" i="7" s="1"/>
  <c r="H404" i="7" s="1"/>
  <c r="H412" i="7" s="1"/>
  <c r="I404" i="7" s="1"/>
  <c r="I412" i="7" s="1"/>
  <c r="J404" i="7" s="1"/>
  <c r="J412" i="7" s="1"/>
  <c r="K404" i="7" s="1"/>
  <c r="K412" i="7" s="1"/>
  <c r="L404" i="7" s="1"/>
  <c r="L412" i="7" s="1"/>
  <c r="M404" i="7" s="1"/>
  <c r="M412" i="7" s="1"/>
  <c r="N404" i="7" s="1"/>
  <c r="N412" i="7" s="1"/>
  <c r="O404" i="7" s="1"/>
  <c r="O412" i="7" s="1"/>
  <c r="P404" i="7" s="1"/>
  <c r="P412" i="7" s="1"/>
  <c r="Q404" i="7" s="1"/>
  <c r="Q412" i="7" s="1"/>
  <c r="R404" i="7" s="1"/>
  <c r="R412" i="7" s="1"/>
  <c r="S404" i="7" s="1"/>
  <c r="S412" i="7" s="1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6" i="6"/>
  <c r="G355" i="6"/>
  <c r="G354" i="6"/>
  <c r="G353" i="6" s="1"/>
  <c r="S353" i="6"/>
  <c r="R353" i="6"/>
  <c r="Q353" i="6"/>
  <c r="P353" i="6"/>
  <c r="O353" i="6"/>
  <c r="N353" i="6"/>
  <c r="M353" i="6"/>
  <c r="L353" i="6"/>
  <c r="K353" i="6"/>
  <c r="J353" i="6"/>
  <c r="I353" i="6"/>
  <c r="H353" i="6"/>
  <c r="O352" i="6"/>
  <c r="G347" i="6"/>
  <c r="G346" i="6"/>
  <c r="G345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P341" i="6"/>
  <c r="O341" i="6"/>
  <c r="H341" i="6"/>
  <c r="G337" i="6"/>
  <c r="G336" i="6"/>
  <c r="G335" i="6"/>
  <c r="G343" i="6" s="1"/>
  <c r="G334" i="6"/>
  <c r="G333" i="6" s="1"/>
  <c r="S333" i="6"/>
  <c r="R333" i="6"/>
  <c r="Q333" i="6"/>
  <c r="P333" i="6"/>
  <c r="O333" i="6"/>
  <c r="N333" i="6"/>
  <c r="M333" i="6"/>
  <c r="L333" i="6"/>
  <c r="K333" i="6"/>
  <c r="J333" i="6"/>
  <c r="I333" i="6"/>
  <c r="H333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S331" i="6"/>
  <c r="K331" i="6"/>
  <c r="L327" i="6"/>
  <c r="G326" i="6"/>
  <c r="G325" i="6"/>
  <c r="G324" i="6"/>
  <c r="G321" i="6" s="1"/>
  <c r="G323" i="6"/>
  <c r="G342" i="6" s="1"/>
  <c r="G322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S320" i="6"/>
  <c r="S327" i="6" s="1"/>
  <c r="L320" i="6"/>
  <c r="K320" i="6"/>
  <c r="K327" i="6" s="1"/>
  <c r="S317" i="6"/>
  <c r="S352" i="6" s="1"/>
  <c r="R317" i="6"/>
  <c r="R352" i="6" s="1"/>
  <c r="Q317" i="6"/>
  <c r="Q352" i="6" s="1"/>
  <c r="P317" i="6"/>
  <c r="P352" i="6" s="1"/>
  <c r="O317" i="6"/>
  <c r="N317" i="6"/>
  <c r="N352" i="6" s="1"/>
  <c r="M317" i="6"/>
  <c r="M352" i="6" s="1"/>
  <c r="L317" i="6"/>
  <c r="L352" i="6" s="1"/>
  <c r="K317" i="6"/>
  <c r="K352" i="6" s="1"/>
  <c r="J317" i="6"/>
  <c r="J352" i="6" s="1"/>
  <c r="I317" i="6"/>
  <c r="I352" i="6" s="1"/>
  <c r="H317" i="6"/>
  <c r="H352" i="6" s="1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317" i="6" s="1"/>
  <c r="G352" i="6" s="1"/>
  <c r="G357" i="6" s="1"/>
  <c r="H351" i="6" s="1"/>
  <c r="H357" i="6" s="1"/>
  <c r="I351" i="6" s="1"/>
  <c r="G264" i="6"/>
  <c r="S263" i="6"/>
  <c r="S341" i="6" s="1"/>
  <c r="R263" i="6"/>
  <c r="R341" i="6" s="1"/>
  <c r="Q263" i="6"/>
  <c r="Q341" i="6" s="1"/>
  <c r="P263" i="6"/>
  <c r="O263" i="6"/>
  <c r="N263" i="6"/>
  <c r="N341" i="6" s="1"/>
  <c r="M263" i="6"/>
  <c r="M341" i="6" s="1"/>
  <c r="L263" i="6"/>
  <c r="L341" i="6" s="1"/>
  <c r="K263" i="6"/>
  <c r="K341" i="6" s="1"/>
  <c r="J263" i="6"/>
  <c r="J341" i="6" s="1"/>
  <c r="I263" i="6"/>
  <c r="I341" i="6" s="1"/>
  <c r="H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63" i="6" s="1"/>
  <c r="G341" i="6" s="1"/>
  <c r="G348" i="6" s="1"/>
  <c r="H340" i="6" s="1"/>
  <c r="H348" i="6" s="1"/>
  <c r="I340" i="6" s="1"/>
  <c r="I348" i="6" s="1"/>
  <c r="J340" i="6" s="1"/>
  <c r="S209" i="6"/>
  <c r="R209" i="6"/>
  <c r="R331" i="6" s="1"/>
  <c r="Q209" i="6"/>
  <c r="Q331" i="6" s="1"/>
  <c r="P209" i="6"/>
  <c r="P331" i="6" s="1"/>
  <c r="O209" i="6"/>
  <c r="O331" i="6" s="1"/>
  <c r="N209" i="6"/>
  <c r="N331" i="6" s="1"/>
  <c r="M209" i="6"/>
  <c r="M331" i="6" s="1"/>
  <c r="L209" i="6"/>
  <c r="L331" i="6" s="1"/>
  <c r="K209" i="6"/>
  <c r="J209" i="6"/>
  <c r="J331" i="6" s="1"/>
  <c r="I209" i="6"/>
  <c r="I331" i="6" s="1"/>
  <c r="H209" i="6"/>
  <c r="H331" i="6" s="1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209" i="6" s="1"/>
  <c r="G331" i="6" s="1"/>
  <c r="G338" i="6" s="1"/>
  <c r="H330" i="6" s="1"/>
  <c r="H338" i="6" s="1"/>
  <c r="I330" i="6" s="1"/>
  <c r="I338" i="6" s="1"/>
  <c r="J330" i="6" s="1"/>
  <c r="J338" i="6" s="1"/>
  <c r="K330" i="6" s="1"/>
  <c r="K338" i="6" s="1"/>
  <c r="L330" i="6" s="1"/>
  <c r="L338" i="6" s="1"/>
  <c r="M330" i="6" s="1"/>
  <c r="M338" i="6" s="1"/>
  <c r="N330" i="6" s="1"/>
  <c r="N338" i="6" s="1"/>
  <c r="O330" i="6" s="1"/>
  <c r="O338" i="6" s="1"/>
  <c r="P330" i="6" s="1"/>
  <c r="P338" i="6" s="1"/>
  <c r="Q330" i="6" s="1"/>
  <c r="Q338" i="6" s="1"/>
  <c r="R330" i="6" s="1"/>
  <c r="R338" i="6" s="1"/>
  <c r="S330" i="6" s="1"/>
  <c r="S338" i="6" s="1"/>
  <c r="S155" i="6"/>
  <c r="R155" i="6"/>
  <c r="R320" i="6" s="1"/>
  <c r="R327" i="6" s="1"/>
  <c r="Q155" i="6"/>
  <c r="Q320" i="6" s="1"/>
  <c r="Q327" i="6" s="1"/>
  <c r="P155" i="6"/>
  <c r="P320" i="6" s="1"/>
  <c r="P327" i="6" s="1"/>
  <c r="O155" i="6"/>
  <c r="O320" i="6" s="1"/>
  <c r="O327" i="6" s="1"/>
  <c r="N155" i="6"/>
  <c r="N320" i="6" s="1"/>
  <c r="N327" i="6" s="1"/>
  <c r="M155" i="6"/>
  <c r="M320" i="6" s="1"/>
  <c r="M327" i="6" s="1"/>
  <c r="L155" i="6"/>
  <c r="K155" i="6"/>
  <c r="J155" i="6"/>
  <c r="J320" i="6" s="1"/>
  <c r="J327" i="6" s="1"/>
  <c r="I155" i="6"/>
  <c r="I320" i="6" s="1"/>
  <c r="I327" i="6" s="1"/>
  <c r="H155" i="6"/>
  <c r="H320" i="6" s="1"/>
  <c r="H327" i="6" s="1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55" i="6" s="1"/>
  <c r="G320" i="6" s="1"/>
  <c r="G327" i="6" s="1"/>
  <c r="G105" i="6"/>
  <c r="G104" i="6"/>
  <c r="G103" i="6"/>
  <c r="G102" i="6"/>
  <c r="G97" i="6"/>
  <c r="G96" i="6"/>
  <c r="G95" i="6"/>
  <c r="G94" i="6"/>
  <c r="G93" i="6"/>
  <c r="G92" i="6"/>
  <c r="G91" i="6"/>
  <c r="G90" i="6"/>
  <c r="S89" i="6"/>
  <c r="R89" i="6"/>
  <c r="Q89" i="6"/>
  <c r="P89" i="6"/>
  <c r="O89" i="6"/>
  <c r="N89" i="6"/>
  <c r="M89" i="6"/>
  <c r="L89" i="6"/>
  <c r="K89" i="6"/>
  <c r="J89" i="6"/>
  <c r="I89" i="6"/>
  <c r="H89" i="6"/>
  <c r="G85" i="6"/>
  <c r="G84" i="6"/>
  <c r="G81" i="6"/>
  <c r="G80" i="6"/>
  <c r="G79" i="6"/>
  <c r="G78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S53" i="6"/>
  <c r="R53" i="6"/>
  <c r="Q53" i="6"/>
  <c r="P53" i="6"/>
  <c r="O53" i="6"/>
  <c r="N53" i="6"/>
  <c r="M53" i="6"/>
  <c r="L53" i="6"/>
  <c r="K53" i="6"/>
  <c r="J53" i="6"/>
  <c r="I53" i="6"/>
  <c r="H53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G47" i="6"/>
  <c r="G46" i="6"/>
  <c r="G45" i="6"/>
  <c r="G44" i="6"/>
  <c r="G43" i="6"/>
  <c r="G42" i="6"/>
  <c r="G41" i="6"/>
  <c r="G40" i="6"/>
  <c r="G53" i="6" s="1"/>
  <c r="G39" i="6"/>
  <c r="G38" i="6"/>
  <c r="G37" i="6"/>
  <c r="G36" i="6"/>
  <c r="G35" i="6"/>
  <c r="G34" i="6"/>
  <c r="S33" i="6"/>
  <c r="R33" i="6"/>
  <c r="Q33" i="6"/>
  <c r="P33" i="6"/>
  <c r="O33" i="6"/>
  <c r="N33" i="6"/>
  <c r="M33" i="6"/>
  <c r="L33" i="6"/>
  <c r="K33" i="6"/>
  <c r="J33" i="6"/>
  <c r="I33" i="6"/>
  <c r="H33" i="6"/>
  <c r="G29" i="6"/>
  <c r="G28" i="6"/>
  <c r="G27" i="6"/>
  <c r="G26" i="6"/>
  <c r="G25" i="6"/>
  <c r="G22" i="6"/>
  <c r="G89" i="6" s="1"/>
  <c r="G21" i="6"/>
  <c r="G20" i="6"/>
  <c r="G33" i="6" s="1"/>
  <c r="G19" i="6"/>
  <c r="G18" i="6"/>
  <c r="G17" i="6"/>
  <c r="G16" i="6"/>
  <c r="G15" i="6"/>
  <c r="G14" i="6"/>
  <c r="G13" i="6"/>
  <c r="G12" i="6"/>
  <c r="J348" i="6" l="1"/>
  <c r="K340" i="6" s="1"/>
  <c r="K348" i="6" s="1"/>
  <c r="L340" i="6" s="1"/>
  <c r="L348" i="6" s="1"/>
  <c r="M340" i="6" s="1"/>
  <c r="M348" i="6" s="1"/>
  <c r="N340" i="6" s="1"/>
  <c r="N348" i="6" s="1"/>
  <c r="O340" i="6" s="1"/>
  <c r="O348" i="6" s="1"/>
  <c r="P340" i="6" s="1"/>
  <c r="P348" i="6" s="1"/>
  <c r="Q340" i="6" s="1"/>
  <c r="Q348" i="6" s="1"/>
  <c r="R340" i="6" s="1"/>
  <c r="R348" i="6" s="1"/>
  <c r="S340" i="6" s="1"/>
  <c r="S348" i="6" s="1"/>
  <c r="I357" i="6"/>
  <c r="J351" i="6" s="1"/>
  <c r="J357" i="6" s="1"/>
  <c r="K351" i="6" s="1"/>
  <c r="K357" i="6" s="1"/>
  <c r="L351" i="6" s="1"/>
  <c r="L357" i="6" s="1"/>
  <c r="M351" i="6" s="1"/>
  <c r="M357" i="6" s="1"/>
  <c r="N351" i="6" s="1"/>
  <c r="N357" i="6" s="1"/>
  <c r="O351" i="6" s="1"/>
  <c r="O357" i="6" s="1"/>
  <c r="P351" i="6" s="1"/>
  <c r="P357" i="6" s="1"/>
  <c r="Q351" i="6" s="1"/>
  <c r="Q357" i="6" s="1"/>
  <c r="R351" i="6" s="1"/>
  <c r="R357" i="6" s="1"/>
  <c r="S351" i="6" s="1"/>
  <c r="S357" i="6" s="1"/>
  <c r="G397" i="5" l="1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6" i="5"/>
  <c r="G355" i="5"/>
  <c r="G354" i="5"/>
  <c r="G353" i="5" s="1"/>
  <c r="S353" i="5"/>
  <c r="R353" i="5"/>
  <c r="Q353" i="5"/>
  <c r="P353" i="5"/>
  <c r="O353" i="5"/>
  <c r="N353" i="5"/>
  <c r="M353" i="5"/>
  <c r="L353" i="5"/>
  <c r="K353" i="5"/>
  <c r="J353" i="5"/>
  <c r="I353" i="5"/>
  <c r="H353" i="5"/>
  <c r="O352" i="5"/>
  <c r="N352" i="5"/>
  <c r="G347" i="5"/>
  <c r="G346" i="5"/>
  <c r="G345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37" i="5"/>
  <c r="G336" i="5"/>
  <c r="G335" i="5"/>
  <c r="G334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26" i="5"/>
  <c r="G325" i="5"/>
  <c r="G324" i="5"/>
  <c r="G323" i="5"/>
  <c r="G342" i="5" s="1"/>
  <c r="G322" i="5"/>
  <c r="G332" i="5" s="1"/>
  <c r="S317" i="5"/>
  <c r="S352" i="5" s="1"/>
  <c r="R317" i="5"/>
  <c r="R352" i="5" s="1"/>
  <c r="Q317" i="5"/>
  <c r="Q352" i="5" s="1"/>
  <c r="P317" i="5"/>
  <c r="P352" i="5" s="1"/>
  <c r="O317" i="5"/>
  <c r="N317" i="5"/>
  <c r="M317" i="5"/>
  <c r="M352" i="5" s="1"/>
  <c r="L317" i="5"/>
  <c r="L352" i="5" s="1"/>
  <c r="K317" i="5"/>
  <c r="K352" i="5" s="1"/>
  <c r="J317" i="5"/>
  <c r="J352" i="5" s="1"/>
  <c r="I317" i="5"/>
  <c r="I352" i="5" s="1"/>
  <c r="H317" i="5"/>
  <c r="H352" i="5" s="1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317" i="5" s="1"/>
  <c r="G352" i="5" s="1"/>
  <c r="G357" i="5" s="1"/>
  <c r="H351" i="5" s="1"/>
  <c r="H357" i="5" s="1"/>
  <c r="I351" i="5" s="1"/>
  <c r="I357" i="5" s="1"/>
  <c r="J351" i="5" s="1"/>
  <c r="J357" i="5" s="1"/>
  <c r="K351" i="5" s="1"/>
  <c r="K357" i="5" s="1"/>
  <c r="L351" i="5" s="1"/>
  <c r="L357" i="5" s="1"/>
  <c r="M351" i="5" s="1"/>
  <c r="M357" i="5" s="1"/>
  <c r="N351" i="5" s="1"/>
  <c r="N357" i="5" s="1"/>
  <c r="O351" i="5" s="1"/>
  <c r="O357" i="5" s="1"/>
  <c r="P351" i="5" s="1"/>
  <c r="P357" i="5" s="1"/>
  <c r="Q351" i="5" s="1"/>
  <c r="Q357" i="5" s="1"/>
  <c r="R351" i="5" s="1"/>
  <c r="R357" i="5" s="1"/>
  <c r="S351" i="5" s="1"/>
  <c r="S357" i="5" s="1"/>
  <c r="G262" i="5"/>
  <c r="G261" i="5"/>
  <c r="G260" i="5"/>
  <c r="G259" i="5"/>
  <c r="G257" i="5"/>
  <c r="G256" i="5"/>
  <c r="G255" i="5"/>
  <c r="G254" i="5"/>
  <c r="G253" i="5"/>
  <c r="G252" i="5"/>
  <c r="G251" i="5"/>
  <c r="G250" i="5"/>
  <c r="G249" i="5"/>
  <c r="G248" i="5"/>
  <c r="S246" i="5"/>
  <c r="R246" i="5"/>
  <c r="Q246" i="5" s="1"/>
  <c r="P246" i="5" s="1"/>
  <c r="O246" i="5" s="1"/>
  <c r="N246" i="5" s="1"/>
  <c r="M246" i="5" s="1"/>
  <c r="L246" i="5" s="1"/>
  <c r="K246" i="5" s="1"/>
  <c r="J246" i="5" s="1"/>
  <c r="I246" i="5" s="1"/>
  <c r="H246" i="5" s="1"/>
  <c r="G246" i="5" s="1"/>
  <c r="S245" i="5"/>
  <c r="R245" i="5" s="1"/>
  <c r="Q245" i="5" s="1"/>
  <c r="P245" i="5" s="1"/>
  <c r="O245" i="5" s="1"/>
  <c r="N245" i="5" s="1"/>
  <c r="M245" i="5" s="1"/>
  <c r="L245" i="5" s="1"/>
  <c r="K245" i="5" s="1"/>
  <c r="J245" i="5" s="1"/>
  <c r="I245" i="5" s="1"/>
  <c r="H245" i="5" s="1"/>
  <c r="G245" i="5" s="1"/>
  <c r="S244" i="5"/>
  <c r="R244" i="5" s="1"/>
  <c r="Q244" i="5" s="1"/>
  <c r="P244" i="5" s="1"/>
  <c r="O244" i="5" s="1"/>
  <c r="N244" i="5" s="1"/>
  <c r="M244" i="5" s="1"/>
  <c r="L244" i="5" s="1"/>
  <c r="K244" i="5" s="1"/>
  <c r="J244" i="5" s="1"/>
  <c r="I244" i="5" s="1"/>
  <c r="H244" i="5" s="1"/>
  <c r="G244" i="5" s="1"/>
  <c r="S243" i="5"/>
  <c r="R243" i="5" s="1"/>
  <c r="Q243" i="5" s="1"/>
  <c r="P243" i="5" s="1"/>
  <c r="O243" i="5" s="1"/>
  <c r="N243" i="5" s="1"/>
  <c r="M243" i="5" s="1"/>
  <c r="L243" i="5" s="1"/>
  <c r="K243" i="5" s="1"/>
  <c r="J243" i="5" s="1"/>
  <c r="I243" i="5" s="1"/>
  <c r="H243" i="5" s="1"/>
  <c r="G243" i="5" s="1"/>
  <c r="G241" i="5"/>
  <c r="G240" i="5"/>
  <c r="G239" i="5"/>
  <c r="G238" i="5"/>
  <c r="G237" i="5"/>
  <c r="G236" i="5"/>
  <c r="G235" i="5"/>
  <c r="G234" i="5"/>
  <c r="G233" i="5"/>
  <c r="G232" i="5"/>
  <c r="S231" i="5"/>
  <c r="R231" i="5" s="1"/>
  <c r="Q231" i="5" s="1"/>
  <c r="P231" i="5" s="1"/>
  <c r="O231" i="5" s="1"/>
  <c r="N231" i="5" s="1"/>
  <c r="M231" i="5" s="1"/>
  <c r="L231" i="5" s="1"/>
  <c r="K231" i="5" s="1"/>
  <c r="J231" i="5" s="1"/>
  <c r="I231" i="5" s="1"/>
  <c r="H231" i="5" s="1"/>
  <c r="G231" i="5" s="1"/>
  <c r="G230" i="5"/>
  <c r="G229" i="5"/>
  <c r="G228" i="5"/>
  <c r="S227" i="5"/>
  <c r="R227" i="5" s="1"/>
  <c r="Q227" i="5" s="1"/>
  <c r="P227" i="5" s="1"/>
  <c r="O227" i="5" s="1"/>
  <c r="N227" i="5" s="1"/>
  <c r="M227" i="5" s="1"/>
  <c r="L227" i="5" s="1"/>
  <c r="K227" i="5" s="1"/>
  <c r="J227" i="5" s="1"/>
  <c r="I227" i="5" s="1"/>
  <c r="H227" i="5" s="1"/>
  <c r="G227" i="5" s="1"/>
  <c r="S226" i="5"/>
  <c r="R226" i="5"/>
  <c r="Q226" i="5" s="1"/>
  <c r="P226" i="5" s="1"/>
  <c r="O226" i="5" s="1"/>
  <c r="N226" i="5" s="1"/>
  <c r="M226" i="5" s="1"/>
  <c r="L226" i="5" s="1"/>
  <c r="K226" i="5" s="1"/>
  <c r="J226" i="5" s="1"/>
  <c r="I226" i="5" s="1"/>
  <c r="H226" i="5" s="1"/>
  <c r="G226" i="5" s="1"/>
  <c r="S225" i="5"/>
  <c r="R225" i="5"/>
  <c r="Q225" i="5" s="1"/>
  <c r="P225" i="5" s="1"/>
  <c r="O225" i="5" s="1"/>
  <c r="N225" i="5" s="1"/>
  <c r="M225" i="5" s="1"/>
  <c r="L225" i="5" s="1"/>
  <c r="K225" i="5" s="1"/>
  <c r="J225" i="5" s="1"/>
  <c r="I225" i="5" s="1"/>
  <c r="H225" i="5" s="1"/>
  <c r="G225" i="5" s="1"/>
  <c r="S224" i="5"/>
  <c r="S263" i="5" s="1"/>
  <c r="S341" i="5" s="1"/>
  <c r="G223" i="5"/>
  <c r="G222" i="5"/>
  <c r="G221" i="5"/>
  <c r="G220" i="5"/>
  <c r="G219" i="5"/>
  <c r="G218" i="5"/>
  <c r="G217" i="5"/>
  <c r="G216" i="5"/>
  <c r="G215" i="5"/>
  <c r="G213" i="5"/>
  <c r="G212" i="5"/>
  <c r="G211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S192" i="5"/>
  <c r="R192" i="5" s="1"/>
  <c r="Q192" i="5" s="1"/>
  <c r="P192" i="5" s="1"/>
  <c r="O192" i="5" s="1"/>
  <c r="N192" i="5" s="1"/>
  <c r="M192" i="5" s="1"/>
  <c r="L192" i="5" s="1"/>
  <c r="K192" i="5" s="1"/>
  <c r="J192" i="5" s="1"/>
  <c r="I192" i="5" s="1"/>
  <c r="H192" i="5" s="1"/>
  <c r="G192" i="5" s="1"/>
  <c r="S191" i="5"/>
  <c r="R191" i="5" s="1"/>
  <c r="Q191" i="5" s="1"/>
  <c r="P191" i="5" s="1"/>
  <c r="O191" i="5" s="1"/>
  <c r="N191" i="5" s="1"/>
  <c r="M191" i="5" s="1"/>
  <c r="L191" i="5" s="1"/>
  <c r="K191" i="5" s="1"/>
  <c r="J191" i="5" s="1"/>
  <c r="I191" i="5" s="1"/>
  <c r="H191" i="5" s="1"/>
  <c r="G191" i="5" s="1"/>
  <c r="S190" i="5"/>
  <c r="R190" i="5" s="1"/>
  <c r="Q190" i="5" s="1"/>
  <c r="P190" i="5" s="1"/>
  <c r="O190" i="5" s="1"/>
  <c r="N190" i="5" s="1"/>
  <c r="M190" i="5" s="1"/>
  <c r="L190" i="5" s="1"/>
  <c r="K190" i="5" s="1"/>
  <c r="J190" i="5" s="1"/>
  <c r="I190" i="5" s="1"/>
  <c r="H190" i="5" s="1"/>
  <c r="G190" i="5" s="1"/>
  <c r="S189" i="5"/>
  <c r="S209" i="5" s="1"/>
  <c r="S331" i="5" s="1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S113" i="5"/>
  <c r="S155" i="5" s="1"/>
  <c r="S320" i="5" s="1"/>
  <c r="S327" i="5" s="1"/>
  <c r="R113" i="5"/>
  <c r="Q113" i="5" s="1"/>
  <c r="G112" i="5"/>
  <c r="G111" i="5"/>
  <c r="G110" i="5"/>
  <c r="G109" i="5"/>
  <c r="G108" i="5"/>
  <c r="G107" i="5"/>
  <c r="G106" i="5"/>
  <c r="G105" i="5"/>
  <c r="G104" i="5"/>
  <c r="G103" i="5"/>
  <c r="G102" i="5"/>
  <c r="G97" i="5"/>
  <c r="G96" i="5"/>
  <c r="G95" i="5"/>
  <c r="G94" i="5"/>
  <c r="G93" i="5"/>
  <c r="G92" i="5"/>
  <c r="G90" i="5"/>
  <c r="S89" i="5"/>
  <c r="R89" i="5"/>
  <c r="Q89" i="5"/>
  <c r="P89" i="5"/>
  <c r="O89" i="5"/>
  <c r="N89" i="5"/>
  <c r="M89" i="5"/>
  <c r="L89" i="5"/>
  <c r="K89" i="5"/>
  <c r="J89" i="5"/>
  <c r="I89" i="5"/>
  <c r="H89" i="5"/>
  <c r="G85" i="5"/>
  <c r="G84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S53" i="5"/>
  <c r="R53" i="5"/>
  <c r="Q53" i="5"/>
  <c r="P53" i="5"/>
  <c r="O53" i="5"/>
  <c r="N53" i="5"/>
  <c r="M53" i="5"/>
  <c r="L53" i="5"/>
  <c r="K53" i="5"/>
  <c r="J53" i="5"/>
  <c r="I53" i="5"/>
  <c r="H53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G47" i="5"/>
  <c r="G46" i="5"/>
  <c r="G45" i="5"/>
  <c r="G44" i="5"/>
  <c r="G43" i="5"/>
  <c r="G42" i="5"/>
  <c r="G41" i="5"/>
  <c r="G89" i="5" s="1"/>
  <c r="G40" i="5"/>
  <c r="G53" i="5" s="1"/>
  <c r="G39" i="5"/>
  <c r="G38" i="5"/>
  <c r="G37" i="5"/>
  <c r="G36" i="5"/>
  <c r="G35" i="5"/>
  <c r="G34" i="5"/>
  <c r="S33" i="5"/>
  <c r="R33" i="5"/>
  <c r="Q33" i="5"/>
  <c r="P33" i="5"/>
  <c r="O33" i="5"/>
  <c r="N33" i="5"/>
  <c r="M33" i="5"/>
  <c r="L33" i="5"/>
  <c r="K33" i="5"/>
  <c r="J33" i="5"/>
  <c r="I33" i="5"/>
  <c r="H33" i="5"/>
  <c r="G29" i="5"/>
  <c r="G28" i="5"/>
  <c r="G27" i="5"/>
  <c r="G26" i="5"/>
  <c r="G25" i="5"/>
  <c r="G22" i="5"/>
  <c r="G21" i="5"/>
  <c r="G20" i="5"/>
  <c r="G33" i="5" s="1"/>
  <c r="G19" i="5"/>
  <c r="G18" i="5"/>
  <c r="G17" i="5"/>
  <c r="G16" i="5"/>
  <c r="G15" i="5"/>
  <c r="G14" i="5"/>
  <c r="G13" i="5"/>
  <c r="G12" i="5"/>
  <c r="P113" i="5" l="1"/>
  <c r="Q155" i="5"/>
  <c r="Q320" i="5" s="1"/>
  <c r="Q327" i="5" s="1"/>
  <c r="R189" i="5"/>
  <c r="R155" i="5"/>
  <c r="R320" i="5" s="1"/>
  <c r="R327" i="5" s="1"/>
  <c r="R224" i="5"/>
  <c r="O113" i="5" l="1"/>
  <c r="P155" i="5"/>
  <c r="P320" i="5" s="1"/>
  <c r="P327" i="5" s="1"/>
  <c r="R263" i="5"/>
  <c r="R341" i="5" s="1"/>
  <c r="Q224" i="5"/>
  <c r="R209" i="5"/>
  <c r="R331" i="5" s="1"/>
  <c r="Q189" i="5"/>
  <c r="N113" i="5" l="1"/>
  <c r="O155" i="5"/>
  <c r="O320" i="5" s="1"/>
  <c r="O327" i="5" s="1"/>
  <c r="Q209" i="5"/>
  <c r="Q331" i="5" s="1"/>
  <c r="P189" i="5"/>
  <c r="Q263" i="5"/>
  <c r="Q341" i="5" s="1"/>
  <c r="P224" i="5"/>
  <c r="P263" i="5" l="1"/>
  <c r="P341" i="5" s="1"/>
  <c r="O224" i="5"/>
  <c r="O189" i="5"/>
  <c r="P209" i="5"/>
  <c r="P331" i="5" s="1"/>
  <c r="M113" i="5"/>
  <c r="N155" i="5"/>
  <c r="N320" i="5" s="1"/>
  <c r="N327" i="5" s="1"/>
  <c r="O263" i="5" l="1"/>
  <c r="O341" i="5" s="1"/>
  <c r="N224" i="5"/>
  <c r="M155" i="5"/>
  <c r="M320" i="5" s="1"/>
  <c r="M327" i="5" s="1"/>
  <c r="L113" i="5"/>
  <c r="N189" i="5"/>
  <c r="O209" i="5"/>
  <c r="O331" i="5" s="1"/>
  <c r="G397" i="4"/>
  <c r="G396" i="4"/>
  <c r="G395" i="4"/>
  <c r="G394" i="4"/>
  <c r="G393" i="4"/>
  <c r="G392" i="4"/>
  <c r="G390" i="4"/>
  <c r="G389" i="4"/>
  <c r="G386" i="4"/>
  <c r="G385" i="4"/>
  <c r="G384" i="4"/>
  <c r="G383" i="4"/>
  <c r="G381" i="4"/>
  <c r="G380" i="4"/>
  <c r="G379" i="4"/>
  <c r="G378" i="4"/>
  <c r="G377" i="4"/>
  <c r="G376" i="4"/>
  <c r="G375" i="4"/>
  <c r="G374" i="4"/>
  <c r="G373" i="4"/>
  <c r="G372" i="4"/>
  <c r="G371" i="4"/>
  <c r="G363" i="4"/>
  <c r="G356" i="4"/>
  <c r="G355" i="4"/>
  <c r="G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47" i="4"/>
  <c r="G346" i="4"/>
  <c r="G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37" i="4"/>
  <c r="G336" i="4"/>
  <c r="G335" i="4"/>
  <c r="G343" i="4" s="1"/>
  <c r="G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26" i="4"/>
  <c r="G325" i="4"/>
  <c r="G324" i="4"/>
  <c r="G323" i="4"/>
  <c r="G342" i="4" s="1"/>
  <c r="G322" i="4"/>
  <c r="G332" i="4" s="1"/>
  <c r="S321" i="4"/>
  <c r="R321" i="4"/>
  <c r="Q321" i="4"/>
  <c r="P321" i="4"/>
  <c r="O321" i="4"/>
  <c r="N321" i="4"/>
  <c r="M321" i="4"/>
  <c r="L321" i="4"/>
  <c r="K321" i="4"/>
  <c r="J321" i="4"/>
  <c r="I321" i="4"/>
  <c r="H321" i="4"/>
  <c r="S317" i="4"/>
  <c r="S352" i="4" s="1"/>
  <c r="R317" i="4"/>
  <c r="R352" i="4" s="1"/>
  <c r="Q317" i="4"/>
  <c r="Q352" i="4" s="1"/>
  <c r="P317" i="4"/>
  <c r="P352" i="4" s="1"/>
  <c r="O317" i="4"/>
  <c r="O352" i="4" s="1"/>
  <c r="N317" i="4"/>
  <c r="N352" i="4" s="1"/>
  <c r="M317" i="4"/>
  <c r="M352" i="4" s="1"/>
  <c r="L317" i="4"/>
  <c r="L352" i="4" s="1"/>
  <c r="K317" i="4"/>
  <c r="K352" i="4" s="1"/>
  <c r="J317" i="4"/>
  <c r="J352" i="4" s="1"/>
  <c r="I317" i="4"/>
  <c r="I352" i="4" s="1"/>
  <c r="H317" i="4"/>
  <c r="H352" i="4" s="1"/>
  <c r="G316" i="4"/>
  <c r="G315" i="4"/>
  <c r="G314" i="4"/>
  <c r="G313" i="4"/>
  <c r="G312" i="4"/>
  <c r="G311" i="4"/>
  <c r="G309" i="4"/>
  <c r="G308" i="4"/>
  <c r="G307" i="4"/>
  <c r="G306" i="4"/>
  <c r="G305" i="4"/>
  <c r="G304" i="4"/>
  <c r="G303" i="4"/>
  <c r="G302" i="4"/>
  <c r="G300" i="4"/>
  <c r="G299" i="4"/>
  <c r="G298" i="4"/>
  <c r="G297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S263" i="4"/>
  <c r="R263" i="4"/>
  <c r="R341" i="4" s="1"/>
  <c r="Q263" i="4"/>
  <c r="Q341" i="4" s="1"/>
  <c r="P263" i="4"/>
  <c r="P341" i="4" s="1"/>
  <c r="O263" i="4"/>
  <c r="N263" i="4"/>
  <c r="N341" i="4" s="1"/>
  <c r="M263" i="4"/>
  <c r="L263" i="4"/>
  <c r="K263" i="4"/>
  <c r="J263" i="4"/>
  <c r="J341" i="4" s="1"/>
  <c r="I263" i="4"/>
  <c r="I341" i="4" s="1"/>
  <c r="H263" i="4"/>
  <c r="H341" i="4" s="1"/>
  <c r="G262" i="4"/>
  <c r="G261" i="4"/>
  <c r="G260" i="4"/>
  <c r="G259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0" i="4"/>
  <c r="G239" i="4"/>
  <c r="G238" i="4"/>
  <c r="G236" i="4"/>
  <c r="G235" i="4"/>
  <c r="G234" i="4"/>
  <c r="G233" i="4"/>
  <c r="G232" i="4"/>
  <c r="G231" i="4"/>
  <c r="G230" i="4"/>
  <c r="G229" i="4"/>
  <c r="G228" i="4"/>
  <c r="G227" i="4"/>
  <c r="G225" i="4"/>
  <c r="G224" i="4"/>
  <c r="G223" i="4"/>
  <c r="G222" i="4"/>
  <c r="G221" i="4"/>
  <c r="G220" i="4"/>
  <c r="G218" i="4"/>
  <c r="G217" i="4"/>
  <c r="G216" i="4"/>
  <c r="G214" i="4"/>
  <c r="G213" i="4"/>
  <c r="G212" i="4"/>
  <c r="G211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8" i="4"/>
  <c r="G191" i="4"/>
  <c r="G190" i="4"/>
  <c r="G189" i="4"/>
  <c r="G187" i="4"/>
  <c r="G176" i="4"/>
  <c r="G175" i="4"/>
  <c r="G174" i="4"/>
  <c r="G173" i="4"/>
  <c r="G168" i="4"/>
  <c r="G167" i="4"/>
  <c r="S155" i="4"/>
  <c r="S320" i="4" s="1"/>
  <c r="S327" i="4" s="1"/>
  <c r="R155" i="4"/>
  <c r="R327" i="4" s="1"/>
  <c r="Q155" i="4"/>
  <c r="P155" i="4"/>
  <c r="O155" i="4"/>
  <c r="N155" i="4"/>
  <c r="N327" i="4" s="1"/>
  <c r="M155" i="4"/>
  <c r="L155" i="4"/>
  <c r="K155" i="4"/>
  <c r="K327" i="4" s="1"/>
  <c r="J155" i="4"/>
  <c r="J327" i="4" s="1"/>
  <c r="I155" i="4"/>
  <c r="H155" i="4"/>
  <c r="H320" i="4" s="1"/>
  <c r="G152" i="4"/>
  <c r="G146" i="4"/>
  <c r="G144" i="4"/>
  <c r="G138" i="4"/>
  <c r="G136" i="4"/>
  <c r="G131" i="4"/>
  <c r="G130" i="4"/>
  <c r="G128" i="4"/>
  <c r="G126" i="4"/>
  <c r="G97" i="4"/>
  <c r="G96" i="4"/>
  <c r="G95" i="4"/>
  <c r="G90" i="4"/>
  <c r="S89" i="4"/>
  <c r="R89" i="4"/>
  <c r="Q89" i="4"/>
  <c r="P89" i="4"/>
  <c r="O89" i="4"/>
  <c r="N89" i="4"/>
  <c r="M89" i="4"/>
  <c r="K89" i="4"/>
  <c r="J89" i="4"/>
  <c r="I89" i="4"/>
  <c r="H89" i="4"/>
  <c r="G85" i="4"/>
  <c r="G84" i="4"/>
  <c r="G81" i="4"/>
  <c r="G80" i="4"/>
  <c r="G79" i="4"/>
  <c r="G78" i="4"/>
  <c r="G77" i="4"/>
  <c r="G76" i="4"/>
  <c r="G75" i="4"/>
  <c r="G74" i="4"/>
  <c r="G73" i="4"/>
  <c r="G72" i="4"/>
  <c r="G71" i="4"/>
  <c r="G64" i="4"/>
  <c r="G59" i="4"/>
  <c r="G58" i="4"/>
  <c r="G56" i="4"/>
  <c r="G55" i="4"/>
  <c r="G54" i="4"/>
  <c r="S53" i="4"/>
  <c r="R53" i="4"/>
  <c r="Q53" i="4"/>
  <c r="O53" i="4"/>
  <c r="N53" i="4"/>
  <c r="K53" i="4"/>
  <c r="J53" i="4"/>
  <c r="I53" i="4"/>
  <c r="H53" i="4"/>
  <c r="S52" i="4"/>
  <c r="R52" i="4"/>
  <c r="Q52" i="4"/>
  <c r="P52" i="4"/>
  <c r="M52" i="4"/>
  <c r="K52" i="4"/>
  <c r="J52" i="4"/>
  <c r="H52" i="4"/>
  <c r="G46" i="4"/>
  <c r="G45" i="4"/>
  <c r="G44" i="4"/>
  <c r="G43" i="4"/>
  <c r="G39" i="4"/>
  <c r="S33" i="4"/>
  <c r="R33" i="4"/>
  <c r="O33" i="4"/>
  <c r="M33" i="4"/>
  <c r="L33" i="4"/>
  <c r="K33" i="4"/>
  <c r="I33" i="4"/>
  <c r="H33" i="4"/>
  <c r="G28" i="4"/>
  <c r="G27" i="4"/>
  <c r="G26" i="4"/>
  <c r="G25" i="4"/>
  <c r="G22" i="4"/>
  <c r="M189" i="5" l="1"/>
  <c r="N209" i="5"/>
  <c r="N331" i="5" s="1"/>
  <c r="L155" i="5"/>
  <c r="L320" i="5" s="1"/>
  <c r="L327" i="5" s="1"/>
  <c r="K113" i="5"/>
  <c r="N263" i="5"/>
  <c r="N341" i="5" s="1"/>
  <c r="M224" i="5"/>
  <c r="O327" i="4"/>
  <c r="G353" i="4"/>
  <c r="G317" i="4"/>
  <c r="G352" i="4" s="1"/>
  <c r="G357" i="4" s="1"/>
  <c r="H351" i="4" s="1"/>
  <c r="H357" i="4" s="1"/>
  <c r="I351" i="4" s="1"/>
  <c r="I357" i="4" s="1"/>
  <c r="J351" i="4" s="1"/>
  <c r="J357" i="4" s="1"/>
  <c r="K351" i="4" s="1"/>
  <c r="K357" i="4" s="1"/>
  <c r="L351" i="4" s="1"/>
  <c r="L357" i="4" s="1"/>
  <c r="M351" i="4" s="1"/>
  <c r="M357" i="4" s="1"/>
  <c r="N351" i="4" s="1"/>
  <c r="N357" i="4" s="1"/>
  <c r="O351" i="4" s="1"/>
  <c r="O357" i="4" s="1"/>
  <c r="P351" i="4" s="1"/>
  <c r="P357" i="4" s="1"/>
  <c r="Q351" i="4" s="1"/>
  <c r="Q357" i="4" s="1"/>
  <c r="R351" i="4" s="1"/>
  <c r="R357" i="4" s="1"/>
  <c r="S351" i="4" s="1"/>
  <c r="S357" i="4" s="1"/>
  <c r="M327" i="4"/>
  <c r="H327" i="4"/>
  <c r="P327" i="4"/>
  <c r="G209" i="4"/>
  <c r="G333" i="4"/>
  <c r="G344" i="4"/>
  <c r="I327" i="4"/>
  <c r="Q327" i="4"/>
  <c r="G155" i="4"/>
  <c r="L327" i="4"/>
  <c r="G263" i="4"/>
  <c r="G348" i="4" s="1"/>
  <c r="H348" i="4" s="1"/>
  <c r="I348" i="4" s="1"/>
  <c r="J348" i="4" s="1"/>
  <c r="K348" i="4" s="1"/>
  <c r="L348" i="4" s="1"/>
  <c r="M348" i="4" s="1"/>
  <c r="N348" i="4" s="1"/>
  <c r="O348" i="4" s="1"/>
  <c r="P348" i="4" s="1"/>
  <c r="Q348" i="4" s="1"/>
  <c r="R348" i="4" s="1"/>
  <c r="S348" i="4" s="1"/>
  <c r="G321" i="4"/>
  <c r="L224" i="5" l="1"/>
  <c r="M263" i="5"/>
  <c r="M341" i="5" s="1"/>
  <c r="J113" i="5"/>
  <c r="K155" i="5"/>
  <c r="K320" i="5" s="1"/>
  <c r="K327" i="5" s="1"/>
  <c r="L189" i="5"/>
  <c r="M209" i="5"/>
  <c r="M331" i="5" s="1"/>
  <c r="G338" i="4"/>
  <c r="H338" i="4" s="1"/>
  <c r="I330" i="4" s="1"/>
  <c r="I338" i="4" s="1"/>
  <c r="J338" i="4" s="1"/>
  <c r="K338" i="4" s="1"/>
  <c r="L338" i="4" s="1"/>
  <c r="M338" i="4" s="1"/>
  <c r="N338" i="4" s="1"/>
  <c r="O338" i="4" s="1"/>
  <c r="P338" i="4" s="1"/>
  <c r="Q338" i="4" s="1"/>
  <c r="R338" i="4" s="1"/>
  <c r="S330" i="4" s="1"/>
  <c r="S338" i="4" s="1"/>
  <c r="G327" i="4"/>
  <c r="I113" i="5" l="1"/>
  <c r="J155" i="5"/>
  <c r="J320" i="5" s="1"/>
  <c r="J327" i="5" s="1"/>
  <c r="K224" i="5"/>
  <c r="L263" i="5"/>
  <c r="L341" i="5" s="1"/>
  <c r="L209" i="5"/>
  <c r="L331" i="5" s="1"/>
  <c r="K189" i="5"/>
  <c r="H113" i="5" l="1"/>
  <c r="I155" i="5"/>
  <c r="I320" i="5" s="1"/>
  <c r="I327" i="5" s="1"/>
  <c r="K209" i="5"/>
  <c r="K331" i="5" s="1"/>
  <c r="J189" i="5"/>
  <c r="K263" i="5"/>
  <c r="K341" i="5" s="1"/>
  <c r="J224" i="5"/>
  <c r="J209" i="5" l="1"/>
  <c r="J331" i="5" s="1"/>
  <c r="I189" i="5"/>
  <c r="G113" i="5"/>
  <c r="G155" i="5" s="1"/>
  <c r="G320" i="5" s="1"/>
  <c r="G327" i="5" s="1"/>
  <c r="H155" i="5"/>
  <c r="H320" i="5" s="1"/>
  <c r="J263" i="5"/>
  <c r="J341" i="5" s="1"/>
  <c r="I224" i="5"/>
  <c r="I263" i="5" l="1"/>
  <c r="I341" i="5" s="1"/>
  <c r="H224" i="5"/>
  <c r="I209" i="5"/>
  <c r="I331" i="5" s="1"/>
  <c r="H189" i="5"/>
  <c r="G189" i="5" l="1"/>
  <c r="G209" i="5" s="1"/>
  <c r="G331" i="5" s="1"/>
  <c r="G338" i="5" s="1"/>
  <c r="H330" i="5" s="1"/>
  <c r="H338" i="5" s="1"/>
  <c r="I330" i="5" s="1"/>
  <c r="I338" i="5" s="1"/>
  <c r="J330" i="5" s="1"/>
  <c r="J338" i="5" s="1"/>
  <c r="K330" i="5" s="1"/>
  <c r="K338" i="5" s="1"/>
  <c r="L330" i="5" s="1"/>
  <c r="L338" i="5" s="1"/>
  <c r="M330" i="5" s="1"/>
  <c r="M338" i="5" s="1"/>
  <c r="N330" i="5" s="1"/>
  <c r="N338" i="5" s="1"/>
  <c r="O330" i="5" s="1"/>
  <c r="O338" i="5" s="1"/>
  <c r="P330" i="5" s="1"/>
  <c r="P338" i="5" s="1"/>
  <c r="Q330" i="5" s="1"/>
  <c r="Q338" i="5" s="1"/>
  <c r="R330" i="5" s="1"/>
  <c r="R338" i="5" s="1"/>
  <c r="S330" i="5" s="1"/>
  <c r="S338" i="5" s="1"/>
  <c r="H209" i="5"/>
  <c r="H331" i="5" s="1"/>
  <c r="H263" i="5"/>
  <c r="H341" i="5" s="1"/>
  <c r="G224" i="5"/>
  <c r="G263" i="5" s="1"/>
  <c r="G341" i="5" s="1"/>
  <c r="G348" i="5" s="1"/>
  <c r="H340" i="5" s="1"/>
  <c r="H348" i="5" s="1"/>
  <c r="I340" i="5" s="1"/>
  <c r="I348" i="5" s="1"/>
  <c r="J340" i="5" s="1"/>
  <c r="J348" i="5" s="1"/>
  <c r="K340" i="5" s="1"/>
  <c r="K348" i="5" s="1"/>
  <c r="L340" i="5" s="1"/>
  <c r="L348" i="5" s="1"/>
  <c r="M340" i="5" s="1"/>
  <c r="M348" i="5" s="1"/>
  <c r="N340" i="5" s="1"/>
  <c r="N348" i="5" s="1"/>
  <c r="O340" i="5" s="1"/>
  <c r="O348" i="5" s="1"/>
  <c r="P340" i="5" s="1"/>
  <c r="P348" i="5" s="1"/>
  <c r="Q340" i="5" s="1"/>
  <c r="Q348" i="5" s="1"/>
  <c r="R340" i="5" s="1"/>
  <c r="R348" i="5" s="1"/>
  <c r="S340" i="5" s="1"/>
  <c r="S348" i="5" s="1"/>
  <c r="G337" i="41"/>
  <c r="N333" i="41"/>
  <c r="R333" i="41"/>
  <c r="N343" i="41"/>
  <c r="H333" i="41"/>
  <c r="H343" i="41"/>
  <c r="R334" i="41"/>
  <c r="R343" i="41"/>
  <c r="Q333" i="41"/>
  <c r="P343" i="41"/>
  <c r="S330" i="41"/>
  <c r="S338" i="41"/>
  <c r="I333" i="41"/>
  <c r="I335" i="41"/>
  <c r="I343" i="41"/>
  <c r="G336" i="41"/>
  <c r="L343" i="41"/>
  <c r="L335" i="41"/>
  <c r="L333" i="41"/>
  <c r="Q343" i="41"/>
  <c r="Q334" i="41"/>
  <c r="R348" i="41"/>
  <c r="S340" i="41"/>
  <c r="S348" i="41"/>
  <c r="O343" i="41"/>
  <c r="M333" i="41"/>
  <c r="M336" i="41"/>
  <c r="M335" i="41"/>
  <c r="M343" i="41"/>
  <c r="P348" i="41"/>
  <c r="Q340" i="41"/>
  <c r="Q348" i="41"/>
  <c r="R340" i="41"/>
  <c r="I337" i="41"/>
  <c r="I336" i="41"/>
  <c r="J333" i="41"/>
  <c r="J343" i="41"/>
  <c r="K337" i="41"/>
  <c r="K336" i="41"/>
  <c r="K335" i="41"/>
  <c r="K333" i="41"/>
  <c r="P335" i="41"/>
  <c r="P334" i="41"/>
  <c r="P333" i="41"/>
  <c r="O337" i="41"/>
  <c r="O336" i="41"/>
  <c r="O335" i="41"/>
  <c r="O334" i="41"/>
  <c r="O333" i="41"/>
  <c r="M337" i="41"/>
  <c r="Q335" i="41"/>
  <c r="M340" i="41"/>
  <c r="M348" i="41"/>
  <c r="N340" i="41"/>
  <c r="N348" i="41"/>
  <c r="O340" i="41"/>
  <c r="O348" i="41"/>
  <c r="P340" i="41"/>
  <c r="J337" i="41"/>
  <c r="J336" i="41"/>
  <c r="J335" i="41"/>
  <c r="P337" i="41"/>
  <c r="P336" i="41"/>
  <c r="R330" i="41"/>
  <c r="R338" i="41"/>
  <c r="R337" i="41"/>
  <c r="R336" i="41"/>
  <c r="R335" i="41"/>
  <c r="O330" i="41"/>
  <c r="O338" i="41"/>
  <c r="P330" i="41"/>
  <c r="P338" i="41"/>
  <c r="Q330" i="41"/>
  <c r="Q338" i="41"/>
  <c r="Q337" i="41"/>
  <c r="Q336" i="41"/>
  <c r="L337" i="41"/>
  <c r="L336" i="41"/>
  <c r="I330" i="41"/>
  <c r="I338" i="41"/>
  <c r="J330" i="41"/>
  <c r="J338" i="41"/>
  <c r="K330" i="41"/>
  <c r="K338" i="41"/>
  <c r="L330" i="41"/>
  <c r="L338" i="41"/>
  <c r="M330" i="41"/>
  <c r="M338" i="41"/>
  <c r="N330" i="41"/>
  <c r="N338" i="41"/>
  <c r="N337" i="41"/>
  <c r="N336" i="41"/>
  <c r="N335" i="41"/>
  <c r="N334" i="41"/>
  <c r="G334" i="41"/>
  <c r="G333" i="41"/>
  <c r="G338" i="41"/>
  <c r="H330" i="41"/>
  <c r="H338" i="41"/>
  <c r="H337" i="41"/>
  <c r="H336" i="41"/>
  <c r="H335" i="41"/>
  <c r="G335" i="41"/>
  <c r="G343" i="41"/>
  <c r="G348" i="41"/>
  <c r="H340" i="41"/>
  <c r="H348" i="41"/>
  <c r="I340" i="41"/>
  <c r="I348" i="41"/>
  <c r="J340" i="41"/>
  <c r="J348" i="41"/>
  <c r="K340" i="41"/>
  <c r="K348" i="41"/>
  <c r="L340" i="41"/>
  <c r="L348" i="41"/>
</calcChain>
</file>

<file path=xl/comments1.xml><?xml version="1.0" encoding="utf-8"?>
<comments xmlns="http://schemas.openxmlformats.org/spreadsheetml/2006/main">
  <authors>
    <author>Ana Sara Garcia Toro</author>
  </authors>
  <commentList>
    <comment ref="F136" authorId="0" shapeId="0">
      <text>
        <r>
          <rPr>
            <b/>
            <sz val="9"/>
            <color indexed="81"/>
            <rFont val="Tahoma"/>
            <family val="2"/>
          </rPr>
          <t>Ana Sara Garcia Toro:</t>
        </r>
        <r>
          <rPr>
            <sz val="9"/>
            <color indexed="81"/>
            <rFont val="Tahoma"/>
            <family val="2"/>
          </rPr>
          <t xml:space="preserve">
como no realia los ajustes del sistema en ese item se esta registrando los verbales que se inician en el mes</t>
        </r>
      </text>
    </comment>
  </commentList>
</comments>
</file>

<file path=xl/sharedStrings.xml><?xml version="1.0" encoding="utf-8"?>
<sst xmlns="http://schemas.openxmlformats.org/spreadsheetml/2006/main" count="23657" uniqueCount="822">
  <si>
    <t>PROC</t>
  </si>
  <si>
    <t>ACTIVIDAD</t>
  </si>
  <si>
    <t>INDICADORES</t>
  </si>
  <si>
    <t>Proceso Disciplinario</t>
  </si>
  <si>
    <t>Actividades de Apoyo</t>
  </si>
  <si>
    <t>01. Evaluación de quejas</t>
  </si>
  <si>
    <t>3. REGISTRO DE AUSENTISMO</t>
  </si>
  <si>
    <t>PRIMERA INSTANCIA</t>
  </si>
  <si>
    <t xml:space="preserve">01.01. Quejas </t>
  </si>
  <si>
    <t>01.02. Remisiones de Quejas</t>
  </si>
  <si>
    <t>01.03. Inhibitorios</t>
  </si>
  <si>
    <t>01.04. Archivos de Quejas</t>
  </si>
  <si>
    <t>01.05. Acumulaciones de Quejas</t>
  </si>
  <si>
    <t>01.06. Evaluación de la Queja</t>
  </si>
  <si>
    <t>01.07. Inventario de Quejas</t>
  </si>
  <si>
    <t>01.01.01. No. de quejas al inicio del mes</t>
  </si>
  <si>
    <t>01.01.02. No. de quejas recibidas en el mes</t>
  </si>
  <si>
    <t>01.02.01. No. de remisiones de quejas a personerías</t>
  </si>
  <si>
    <t>01.02.02. No. de remisiones de quejas a OCID</t>
  </si>
  <si>
    <t>01.02.03. No. de remisiones de quejas a otras entidades</t>
  </si>
  <si>
    <t>01.02.04. No. de Remisiones de quejas dependencias internas</t>
  </si>
  <si>
    <t>01.03.01. No. de autos inhibitorios proferidos</t>
  </si>
  <si>
    <t>01.04.01. No. de quejas archivadas</t>
  </si>
  <si>
    <t>01.05.01. No. de quejas acumuladas</t>
  </si>
  <si>
    <t>01.06.01. No. de quejas que dan inicio a indagación preliminar</t>
  </si>
  <si>
    <t>01.06.02. No. de quejas que dan inicio a investigación disciplinaria</t>
  </si>
  <si>
    <t>01.07.01. QUEJAS EVACUADAS EN EL MES</t>
  </si>
  <si>
    <t>01.07.02. QUEJAS AL FINAL DEL MES</t>
  </si>
  <si>
    <t>02. Poder Preferente y Supervigilancia</t>
  </si>
  <si>
    <t>02.01. Poder preferente y Supervigilancia</t>
  </si>
  <si>
    <t>02.01.01. No. de solicitudes de poder preferente</t>
  </si>
  <si>
    <t>02.01.03. No. de procesos avocados en el ejercicio de poder preferente</t>
  </si>
  <si>
    <t>02.01.02. No. de conceptos sobre decisión de poder preferente</t>
  </si>
  <si>
    <t>02.01.04. No. de procesos NO avocados en el ejercicio de poder preferente</t>
  </si>
  <si>
    <t>02.01.05. No. de procesos sometidos a supervigilancia</t>
  </si>
  <si>
    <t>03. Indagación preliminar</t>
  </si>
  <si>
    <t>04. Investigación  disciplinaria</t>
  </si>
  <si>
    <t>06. Proceso verbal</t>
  </si>
  <si>
    <t>03.01. Indagación Preliminar</t>
  </si>
  <si>
    <t>03.02. Remisiones</t>
  </si>
  <si>
    <t>03.03. Archivos en indagación</t>
  </si>
  <si>
    <t>03.04. Acumulación de Indagaciones</t>
  </si>
  <si>
    <t xml:space="preserve">03.05. Prescripción  </t>
  </si>
  <si>
    <t>03.10. Inventario de Indagaciones preliminares</t>
  </si>
  <si>
    <t>03.01.01. No. de indagaciones al inicio del mes</t>
  </si>
  <si>
    <t>03.02.01. No. de indagación remitidas internamente</t>
  </si>
  <si>
    <t>03.02.02. No. de indagaciones remitidas externamente</t>
  </si>
  <si>
    <t>03.03.01. No. de autos de archivo en indagación</t>
  </si>
  <si>
    <t>03.04.01. No. de acumulación de indagaciones</t>
  </si>
  <si>
    <t>03.05.01. No. de prescripciones en indagación</t>
  </si>
  <si>
    <t>03.10.01. INDAGACIONES EVACUADAS EN EL MES</t>
  </si>
  <si>
    <t>03.10.02. INDAGACIONES AL FINAL DEL MES</t>
  </si>
  <si>
    <t>04.01. Apertura de Investigación Disciplinaria</t>
  </si>
  <si>
    <t>04.02. Remisiones de Investigaciones</t>
  </si>
  <si>
    <t>04.03. Archivos en Investigación</t>
  </si>
  <si>
    <t>04.04. Acumulación de Investigaciones</t>
  </si>
  <si>
    <t>04.05. Prescripción de Investigaciones</t>
  </si>
  <si>
    <t>04.06. Autos de Prueba</t>
  </si>
  <si>
    <t>04.07. Cierre de Investigación</t>
  </si>
  <si>
    <t>04.09. Formulación de Cargos</t>
  </si>
  <si>
    <t>04.11. Recursos de Reposición</t>
  </si>
  <si>
    <t>04.12. Apelaciones</t>
  </si>
  <si>
    <t>04.13. Impedimentos y Recusaciones</t>
  </si>
  <si>
    <t>04.14. Nulidades</t>
  </si>
  <si>
    <t>04.15. Suspensión Provisional</t>
  </si>
  <si>
    <t>04.16. Conflicto de Competencia</t>
  </si>
  <si>
    <t>04.17. Inventario de Investigaciones disciplinarias</t>
  </si>
  <si>
    <t>04.18. Revocatorias Directas</t>
  </si>
  <si>
    <t>04.01.01. No. de investigaciones al inicio del mes</t>
  </si>
  <si>
    <t>04.02.01. No. de remisiones en investigación internas</t>
  </si>
  <si>
    <t>04.02.02. No. de remisiones en investigación externas</t>
  </si>
  <si>
    <t>04.03.01. No. de autos de archivo en investigación</t>
  </si>
  <si>
    <t>04.04.01. No. de acumulación de investigaciones</t>
  </si>
  <si>
    <t>04.05.01. No. de prescripciones en investigación</t>
  </si>
  <si>
    <t>04.06.01. No. de Autos de prueba en investigación</t>
  </si>
  <si>
    <t>04.07.01. No. de Autos de cierre de investigación</t>
  </si>
  <si>
    <t xml:space="preserve">04.09.01. No. Autos de cargos proferidos </t>
  </si>
  <si>
    <t>04.09.02. No. Autos de variación de cargos</t>
  </si>
  <si>
    <t>04.09.03. No. de implicados con cargos</t>
  </si>
  <si>
    <t>04.09.04. No. de pruebas de descargos</t>
  </si>
  <si>
    <t>04.10.03. No. de personas sancionadas a titulo de culpa</t>
  </si>
  <si>
    <t>04.10.04. No. de personas sancionadas a titulo de dolo</t>
  </si>
  <si>
    <t>04.11.01. No. de autos que resuelven recursos de reposición</t>
  </si>
  <si>
    <t>04.12.01. No. de apelaciones de autos de pruebas en primera instancia</t>
  </si>
  <si>
    <t>04.12.02. No. de apelaciones de autos de archivo en primera instancia</t>
  </si>
  <si>
    <t>04.13.01. No. de autos de impedimento en primera instancia</t>
  </si>
  <si>
    <t>04.13.02. No. de autos de recusaciones en primera instancia</t>
  </si>
  <si>
    <t>04.14.01. No. de autos de nulidad decretados por la dependencia en primera instancia</t>
  </si>
  <si>
    <t>04.14.02. No. de autos de nulidad negados por la dependencia en primera instancia</t>
  </si>
  <si>
    <t>04.14.03. No. de autos de nulidad decretados a la dependencia en primera instancia</t>
  </si>
  <si>
    <t>04.15.01. No. de suspensiones provisionales ordenadas  en primera instancia</t>
  </si>
  <si>
    <t>04.16.01. No. de conflictos de competencia propuestos en primera instancia</t>
  </si>
  <si>
    <t>04.16.02. No. de conflictos de competencia resueltos  en primera instancia</t>
  </si>
  <si>
    <t>04.17.01. INVESTIGACIONES EVACUADAS EN EL MES</t>
  </si>
  <si>
    <t>04.17.02. INVESTIGACIONES AL FINAL DEL MES</t>
  </si>
  <si>
    <t xml:space="preserve">04.18.01. No. de autos de Revocatorias directas decididos </t>
  </si>
  <si>
    <t>04.18.02. No. de autos rechazados por improcedentes</t>
  </si>
  <si>
    <t>06.01. Procesos Verbales</t>
  </si>
  <si>
    <t>06.02. Decisiones de Primera Instancia en Procesos Verbales de fallos de primera</t>
  </si>
  <si>
    <t>06.03. Evacuación de primera instancia en proceso verbal</t>
  </si>
  <si>
    <t>06.04. Inventario de Procesos Verbales en primera instancia</t>
  </si>
  <si>
    <t>06.01.01. No. de procesos verbales al inicio del mes</t>
  </si>
  <si>
    <t>06.02.01. No. de Procesos verbales con fallo absolutorio</t>
  </si>
  <si>
    <t>06.02.02. No. de Procesos verbales con fallo sancionatorio</t>
  </si>
  <si>
    <t>06.02.03. No. de personas sancionadas a titulo de culpa</t>
  </si>
  <si>
    <t>06.02.04. No. de personas sancionadas a titulo de dolo</t>
  </si>
  <si>
    <t>06.03.01. No. de remisiones de verbales en primera instancia</t>
  </si>
  <si>
    <t>06.03.02. No. de prescripciones de verbales  en primera instancia</t>
  </si>
  <si>
    <t>06.03.03. No. De archivos de procesos verbales en primera instancia</t>
  </si>
  <si>
    <t>06.04.01. PROCESOS VERBALES EN PRIMERA INSTANCIA EVACUADOS EN EL MES</t>
  </si>
  <si>
    <t>06.04.02. PROCESOS VERBALES EN PRIMERA INSTANCIA AL FINAL DEL MES</t>
  </si>
  <si>
    <t>04.10.01. No. de fallos de primera instancia sancionatorias</t>
  </si>
  <si>
    <t>04.10.02. No. de fallos de primera instancia absolutorias</t>
  </si>
  <si>
    <t>01.06.03. No. de quejas que dan inicio a procedimiento verbal (Citación Audiencia)</t>
  </si>
  <si>
    <t>03.01.02. No. de indagaciones iniciadas (Proferidas) en el mes</t>
  </si>
  <si>
    <t>03.01.03. No. de expedientes ingresados (Recibidos) en indagación preliminar en el mes</t>
  </si>
  <si>
    <t>04.01.02. No. de autos de investigación disciplinaria que vienen de (Queja)</t>
  </si>
  <si>
    <t>04.01.03. No. de autos de investigación que vienen de indagación</t>
  </si>
  <si>
    <t>04.08. Evaluación de la Investigación (Variación de procedimiento)</t>
  </si>
  <si>
    <t>04.10. Decisiones (fallos) de Primera Instancia</t>
  </si>
  <si>
    <t>06.01.02. No. de Procesos verbales iniciados (proferidos) en el mes</t>
  </si>
  <si>
    <t>06.01.03. No. de procesos verbales ingresados (recibidos) en el mes en primera instancia</t>
  </si>
  <si>
    <t>META ANUAL</t>
  </si>
  <si>
    <t>META PARCIAL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</si>
  <si>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</si>
  <si>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</si>
  <si>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</si>
  <si>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</si>
  <si>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</si>
  <si>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</si>
  <si>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</si>
  <si>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</si>
  <si>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</si>
  <si>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</si>
  <si>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</si>
  <si>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</si>
  <si>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01. Temas</t>
  </si>
  <si>
    <t>20.49. No. de temas de asistencia a las víctimas del conflicto armado</t>
  </si>
  <si>
    <t>09. Escenario Orientación</t>
  </si>
  <si>
    <t>10. Escenario Mitigación y/o Restitución</t>
  </si>
  <si>
    <t>ASUNTO ABREVIADO</t>
  </si>
  <si>
    <t>10.00. Inventario de Asuntos Abreviados</t>
  </si>
  <si>
    <t>ASUNTO ORDINARIO</t>
  </si>
  <si>
    <t>12. Escenario Anticipación</t>
  </si>
  <si>
    <t>CASO PREVENTIVO</t>
  </si>
  <si>
    <t>14. ACTIVIDADES PREVENTIVAS</t>
  </si>
  <si>
    <t>14.02. Capacitaciones</t>
  </si>
  <si>
    <t>14.04. Requerimientos efectuados</t>
  </si>
  <si>
    <t>14.05. Compulsas de copias</t>
  </si>
  <si>
    <t>14.06. Informes / Documentos</t>
  </si>
  <si>
    <t>14.07. Resoluciones, directivas y circulares formalizadas</t>
  </si>
  <si>
    <t>14.08. Agenda Legislativa</t>
  </si>
  <si>
    <t>14.09. Acciones constitucionales interpuestas.</t>
  </si>
  <si>
    <t>14.10. Declaraciones a Victimas</t>
  </si>
  <si>
    <t>Proceso Preventivo</t>
  </si>
  <si>
    <t>Juliandavid</t>
  </si>
  <si>
    <t>PROCESO DE PLANEACION ESTRATEGICA</t>
  </si>
  <si>
    <t>N.A</t>
  </si>
  <si>
    <t>REG-PE-00-012</t>
  </si>
  <si>
    <t>Fecha de Revisión</t>
  </si>
  <si>
    <t>Fecha de Aprobación</t>
  </si>
  <si>
    <t>Versión</t>
  </si>
  <si>
    <t>Página</t>
  </si>
  <si>
    <t>Página 1 de 2</t>
  </si>
  <si>
    <t>QUEJAS</t>
  </si>
  <si>
    <t>PROCEDIMIENTO ESPECIAL</t>
  </si>
  <si>
    <t>PROCEDIMIENTO ORDINARIO</t>
  </si>
  <si>
    <t>INDAGACIÓN PRELIMINAR</t>
  </si>
  <si>
    <t xml:space="preserve">III. ACTIVIDADES  DE APOYO A LA GESTIÓN </t>
  </si>
  <si>
    <t>II. PROCESO PREVENTIVO</t>
  </si>
  <si>
    <t>I. PROCESO DISCIPLINARIO</t>
  </si>
  <si>
    <t>1. TEMAS</t>
  </si>
  <si>
    <t>3. ESCENARIO MITIGACIÓN Y/O RESTITUCIÓN</t>
  </si>
  <si>
    <t>4. ESCENARIO ANTICIPACIÓN</t>
  </si>
  <si>
    <t>6. ACTIVIDADES PREVENTIVAS</t>
  </si>
  <si>
    <t>PERMISOS</t>
  </si>
  <si>
    <t>INCAPACIDADES</t>
  </si>
  <si>
    <t>2. Asuntos abreviados</t>
  </si>
  <si>
    <t>3. Asuntos Ordinarios</t>
  </si>
  <si>
    <t xml:space="preserve">4. Casos Preventivos </t>
  </si>
  <si>
    <t xml:space="preserve">14.01. Realización de comités / mesas de trabajo/ reuniones / audiencias/ conversatorios </t>
  </si>
  <si>
    <t>14.03. Visitas (Verificación in Situó)</t>
  </si>
  <si>
    <t>12.00. Inventario de Casos Preventivos</t>
  </si>
  <si>
    <t>14.01.01. No. de reuniones realizadas por la dependencia</t>
  </si>
  <si>
    <t>14.01.02. No. de reuniones en las que participó la dependencia</t>
  </si>
  <si>
    <t>14.02.01. No. de capacitaciones realizadas</t>
  </si>
  <si>
    <t>14.02.02. No. de funcionarios públicos capacitados</t>
  </si>
  <si>
    <t>14.02.03. No. de particulares capacitados</t>
  </si>
  <si>
    <t>14.03.01. No. de visitas realizadas</t>
  </si>
  <si>
    <t>14.04.01. No. de requerimientos escritos efectuados</t>
  </si>
  <si>
    <t>14.04.02. No. de respuestas a peticionarios y entidades</t>
  </si>
  <si>
    <t>14.05.01. No. de copias a otro proceso misional o externo</t>
  </si>
  <si>
    <t>14.06.01. No. de informes parciales o cierre y archivo</t>
  </si>
  <si>
    <t>14.06.02. No. de documentos de análisis que en desarrollo de la función preventiva realice la dependencia</t>
  </si>
  <si>
    <t>14.07.01. No de resoluciones, directivas y circulares formalizadas</t>
  </si>
  <si>
    <t>14.08.01. No. de documentos de proposiciones y observaciones sobre proyectos legislativos, del congreso, Asambleas</t>
  </si>
  <si>
    <t>14.08.02. No. de documentos de iniciativas legislativas presentadas por parte de la PGN</t>
  </si>
  <si>
    <t>14.09.01. No. de acciones de cumplimiento interpuestas</t>
  </si>
  <si>
    <t>14.10.01. No. de declaraciones recibidas en línea</t>
  </si>
  <si>
    <t>14.10.02. No. de declaraciones recibidas personalmente</t>
  </si>
  <si>
    <t>14.10.03. No. de declaraciones de registros de predios y territorios abandonados</t>
  </si>
  <si>
    <t>15. Actividades de apoyo a la gestión</t>
  </si>
  <si>
    <t>15.01. Reuniones de Análisis Estratégico (RAE)</t>
  </si>
  <si>
    <t>15.02. Conversatorios Éticos</t>
  </si>
  <si>
    <t xml:space="preserve">15.03. Actualización Mapa de Riesgos  </t>
  </si>
  <si>
    <t>15.05. Comisiones Evacuadas (solo proceso disciplinario)</t>
  </si>
  <si>
    <t>15.06. Defensa Judicial PGN (solo dependencias territoriales)</t>
  </si>
  <si>
    <t>15.07. Apoyos DNIE</t>
  </si>
  <si>
    <t xml:space="preserve">15.08. Vigilancia superior (intervención y para operados preventivos territoriales que son promiscuos) </t>
  </si>
  <si>
    <t xml:space="preserve">15.09. Registro SIRI (solo para cuando se ejerce la función disciplinaria) </t>
  </si>
  <si>
    <t>16. Permisos</t>
  </si>
  <si>
    <t>17. Incapacidades</t>
  </si>
  <si>
    <t>16.01. No. de permisos por cita médica</t>
  </si>
  <si>
    <t>16.02. No. de horas de permiso por cita médica</t>
  </si>
  <si>
    <t>16.03. No. de permisos por asuntos personales / familiares</t>
  </si>
  <si>
    <t>16.04. No. de horas de permisos por asuntos personales / familiares</t>
  </si>
  <si>
    <t>16.05. No. de permisos por docencia</t>
  </si>
  <si>
    <t>16.06. No. de horas de permiso por docencia</t>
  </si>
  <si>
    <t>16.07. No. de permisos por estudio</t>
  </si>
  <si>
    <t>16.08. No. de horas de permiso por estudio</t>
  </si>
  <si>
    <t>16.09. No. de permisos por lactancia</t>
  </si>
  <si>
    <t>16.10. No. de horas de permiso por lactancia</t>
  </si>
  <si>
    <t>16.11. No. de permisos por calamidad</t>
  </si>
  <si>
    <t>16.12. No. de horas de permiso por calamidad</t>
  </si>
  <si>
    <t>16.13. No. de permisos sindicales</t>
  </si>
  <si>
    <t>16.14. No. de horas de permiso sindical</t>
  </si>
  <si>
    <t>16.15. No. de permisos para prácticas deportivas</t>
  </si>
  <si>
    <t>16.16. No. de horas de permiso de prácticas deportivas</t>
  </si>
  <si>
    <t>04.08.01. No. de investigaciones que dan inicio a procedimiento verbal (citación a audien)</t>
  </si>
  <si>
    <t xml:space="preserve">15.10. Funcionarios </t>
  </si>
  <si>
    <t>20.34. No. de temas con organismos de seguridad del Estado</t>
  </si>
  <si>
    <t>04.01.04. No. de investigaciones disciplinarias ingresadas (recibidas) en el mes</t>
  </si>
  <si>
    <t>12.00.01.No. de casos preventivos al inicio del mes</t>
  </si>
  <si>
    <t xml:space="preserve">14.09.02. No. de acciones de tutela interpuestas </t>
  </si>
  <si>
    <t xml:space="preserve">14.09.03. No. de acciones de revisión interpuestas </t>
  </si>
  <si>
    <t>14.09.04. No. de acciones populares interpuestas</t>
  </si>
  <si>
    <t>14.09.05. No. de acciones de grupo interpuestas</t>
  </si>
  <si>
    <t>14.09.06. No. de habeas corpus interpuestos</t>
  </si>
  <si>
    <t>15.01.01. No. de reuniones de análisis estratégico realizadas.</t>
  </si>
  <si>
    <t>15.02.01. No. de conversatorios éticos realizados.</t>
  </si>
  <si>
    <t>15.03.01. No. de actualizaciones al mapa de riesgos</t>
  </si>
  <si>
    <t>15.04.01. No. de revisiones a procesos y procedimientos</t>
  </si>
  <si>
    <t>15.05.01. No de comisiones recibidas</t>
  </si>
  <si>
    <t>15.05.02. No. de comisiones evacuadas</t>
  </si>
  <si>
    <t xml:space="preserve">15.06.01. No. de procesos adelantados por la PGN  </t>
  </si>
  <si>
    <t>15.06.02. No. de procesos en contra de la PGN</t>
  </si>
  <si>
    <t>15.07.01. No. de apoyos solicitados a la DNIE</t>
  </si>
  <si>
    <t>15.08.01. No. de Vigilancias superiores realizadas</t>
  </si>
  <si>
    <t>15.09.01. No. de sanciones ejecutoriadas registradas en el SIRI</t>
  </si>
  <si>
    <t>15. 10.01. No. de operadores disciplinarios en el mes</t>
  </si>
  <si>
    <t>15.10.02. No. de operadores preventivos en el mes</t>
  </si>
  <si>
    <t>15.10.03. No. de operadores de intervención en el mes</t>
  </si>
  <si>
    <t xml:space="preserve">15.10.04. No. total de funcionarios de la dependencia </t>
  </si>
  <si>
    <t>17.01. No. de personas incapacitadas por enfermedad común</t>
  </si>
  <si>
    <t>17.02. No. de días de duración de la incapacidad por enfermedad común</t>
  </si>
  <si>
    <t>17.03. No. de personas incapacitadas por enfermedad Profesional</t>
  </si>
  <si>
    <t>17.04. No. de días de duración de la incapacidad por enfermedad profesional</t>
  </si>
  <si>
    <t>17.05. No. de personas incapacitadas por accidente de trabajo</t>
  </si>
  <si>
    <t>17.06. No. de días de duración de la incapacidad por accidente de trabajo</t>
  </si>
  <si>
    <t>17.07. No. de personas incapacitadas por licencia de maternidad</t>
  </si>
  <si>
    <t>17.08. No. de días de duración de la incapacidad por licencia de maternidad</t>
  </si>
  <si>
    <t>17.09. No. de personas incapacitadas por licencia de paternidad</t>
  </si>
  <si>
    <t>17.10. No. de días de duración de la incapacidad por licencia de paternidad</t>
  </si>
  <si>
    <t>11.00. Inventario de Asuntos Ordinarios</t>
  </si>
  <si>
    <t>09.00. Inventario de Atenciones al Público</t>
  </si>
  <si>
    <t>09.00.06. No. de atenciones al público que pasan a asunto abreviado</t>
  </si>
  <si>
    <t>09.00.08. No de atenciones remitidas por competencia</t>
  </si>
  <si>
    <t>09.00.09. No. de atenciones al público acumuladas</t>
  </si>
  <si>
    <t>09.00.02. No. de atenciones al público recibidas en el mes</t>
  </si>
  <si>
    <t>10.00.02. No. de asuntos abreviados recibidos en el mes</t>
  </si>
  <si>
    <t>10.00.03. No. de asuntos abreviados que vienen de atención al público</t>
  </si>
  <si>
    <t>10.00.01. No. de asuntos abreviados al inicio del mes</t>
  </si>
  <si>
    <t>09.00.01. No. de atenciones al público al inicio del mes</t>
  </si>
  <si>
    <t>11.00.01. No. de asuntos ordinarios al inicio del mes</t>
  </si>
  <si>
    <t>11.00.02. No. de asuntos ordinarios recibidos en el mes</t>
  </si>
  <si>
    <t>11.00.03. No. de asuntos ordinarios que vienen de atenciones al público</t>
  </si>
  <si>
    <t>11.00.04. No. de asuntos ordinarios que vienen de asunto abreviado</t>
  </si>
  <si>
    <t>TOTAL ASUNTOS ABREVIADOS RECIBIDOS EN EL MES</t>
  </si>
  <si>
    <t>TOTAL ATENCIONES AL PÚBLICO RECIBIDAS EN EL MES</t>
  </si>
  <si>
    <t>TOTAL ASUNTOS ORDINARIOS RECIBIDOS EN EL MES</t>
  </si>
  <si>
    <t>20.01. No.  de atenciones al público en temas de contratación</t>
  </si>
  <si>
    <t>20.02. No.  de atenciones al público en temas de empleo público</t>
  </si>
  <si>
    <t>20.03. No.  de atenciones al público en temas de derecho al consumidor</t>
  </si>
  <si>
    <t>20.04. No.  de atenciones al público en temas de servicio público</t>
  </si>
  <si>
    <t>20.05. No. de atenciones al público en temas de decisiones judiciales y administrativas</t>
  </si>
  <si>
    <t>20.06. No. de atenciones al público en temas para la garantía y el restablecimiento de los derechos de los niños, las niñas y los adolescentes (alimentos, custodia, maltrato infantil, visitas, paternidad)</t>
  </si>
  <si>
    <t>20.07. No.  de atenciones al público en temas de procesos de restablecimiento de derechos (alimentos, custodia, maltrato infantil, visitas, paternidad)</t>
  </si>
  <si>
    <t>20.08. No.  de atenciones al público en temas de discapacidad (interdicción)</t>
  </si>
  <si>
    <t>20.09. No.  de atenciones al público en temas de las diferentes formas de violencia sexual contra los niños, las niñas y los adolescentes</t>
  </si>
  <si>
    <t>20.10. No. de atenciones al público en temas de  violencia contra la mujer</t>
  </si>
  <si>
    <t>20.11. No. de atenciones al público en temas de declaratoria y disolución de la unión marital de hecho, y declaratoria, disolución y liquidación de la sociedad conyugal</t>
  </si>
  <si>
    <t>20.12. No. de atenciones al público en temas de  salud sexual y reproductiva e interrupción voluntaria del embarazo</t>
  </si>
  <si>
    <t>20.13. No. de atenciones al público en temas de  trata de personas</t>
  </si>
  <si>
    <t>20.14. No. de atenciones al público en temas de  adolescentes en conflicto con la Ley penal</t>
  </si>
  <si>
    <t>20.15. No. de atenciones al público en temas de políticas públicas de infancia, adolescencia, familia y juventud</t>
  </si>
  <si>
    <t>20.16. No. de atenciones al público en temas de programas de atención del ICBF y Unidades de Servicio</t>
  </si>
  <si>
    <t>20.17. No. de atenciones al público en temas de vigilancia de procesos judiciales</t>
  </si>
  <si>
    <t>20.18. No. de atenciones al público en temas de vigilancia de procesos de autoridad administrativa</t>
  </si>
  <si>
    <t>20.19. No. de atenciones al público en temas de  Bienes públicos</t>
  </si>
  <si>
    <t xml:space="preserve">20.20. No. de atenciones al público en temas de patrimonio cultural de la Nación </t>
  </si>
  <si>
    <t>20.21. No. de atenciones al público en temas de pensiones</t>
  </si>
  <si>
    <t>20.22. No. de atenciones al público en temas de salud (régimen contributivo)</t>
  </si>
  <si>
    <t>20.23. No. de atenciones al público en temas de riesgos profesionales</t>
  </si>
  <si>
    <t>20.24. No. de atenciones al público en temas de laboral individual</t>
  </si>
  <si>
    <t>20.25. No. de atenciones al público en temas de laboral colectivo</t>
  </si>
  <si>
    <t>20.26. No. de atenciones al público en temas de  agrarios</t>
  </si>
  <si>
    <t>20.27. No. de atenciones al público en temas de  aire</t>
  </si>
  <si>
    <t>20.28. No. de atenciones al público en temas de  agua</t>
  </si>
  <si>
    <t>20.29. No. de atenciones al público en temas de  suelo</t>
  </si>
  <si>
    <t>20.30. No. de atenciones al público en temas de  flora y fauna</t>
  </si>
  <si>
    <t>20.31. No. de atenciones al público en temas de protección y prevención en materia de DDHH (amenazas)</t>
  </si>
  <si>
    <t>20.32. No. de atenciones al público en temas de libertades y garantías fundamentales (informes de riesgos, desaparición forzada)</t>
  </si>
  <si>
    <t>20.33. No. de atenciones al público en temas de política criminal y carcelaria (traslados, salud, hacinamiento, maltrato)</t>
  </si>
  <si>
    <t xml:space="preserve">20.35. No. de atenciones al público en temas de étnicos y población LGBTI </t>
  </si>
  <si>
    <t>20.36. No. de atenciones al público en temas de instancias internacionales (Sistema interamericano de DDHH, sistema universal de protección de los DDHH.</t>
  </si>
  <si>
    <t>20.37. No. de atenciones al público en temas de sistema integral de derechos humanos y derecho internacional humanitario</t>
  </si>
  <si>
    <t>20.38. No. de atenciones al público en temas de salud (régimen subsidiado)</t>
  </si>
  <si>
    <t>20.39. No. de atenciones al público en temas de educación</t>
  </si>
  <si>
    <t>20.40. No. de atenciones al público en temas de agua potable</t>
  </si>
  <si>
    <t>20.41. No. de atenciones al público en temas de saneamiento básico</t>
  </si>
  <si>
    <t>20.42. No. de atenciones al público en temas de cultura y deporte</t>
  </si>
  <si>
    <t>20.43. No. de atenciones al público en temas de resguardos indígenas</t>
  </si>
  <si>
    <t>20.44. No. de atenciones al público en temas de restitución de tierras</t>
  </si>
  <si>
    <t>20.45. No. de atenciones al público en temas de restitución de tierras con enfoque diferencial (niños, niñas, mujeres madres cabeza de familia).</t>
  </si>
  <si>
    <t>20.46. No. de atenciones al público en temas de restitución de tierras (indígenas, afrodescendientes, raizales, palenques  y población ROM (Gitanos).</t>
  </si>
  <si>
    <t>20.47. No. de atenciones al público en temas de atención de víctimas</t>
  </si>
  <si>
    <t>20.48. No. de atenciones al público en temas de abuso de autoridad</t>
  </si>
  <si>
    <t>20.50. No. de atenciones al público en temas de reparación integral alas víctimas del conflicto armado</t>
  </si>
  <si>
    <t>20.51. No. de atenciones al público en temas de atención a víctimas del conflicto armado</t>
  </si>
  <si>
    <t>20.52. No. de atenciones al público en temas de participación de las víctimas del conflicto armado.</t>
  </si>
  <si>
    <t>20.53. No. de atenciones al público en temas electorales</t>
  </si>
  <si>
    <t xml:space="preserve">1. Atenciones al público
</t>
  </si>
  <si>
    <t>09.00.03. No. DE ATENCIONES AL PÚBLICO TRAMITADAS EN EL MES (CON TRAMITE)</t>
  </si>
  <si>
    <t>09.00.10. INVENTARIO FINAL DE ATENCIONES AL PÚBLICO PENDIENTES (SIN TRAMITE O POR EVACUAR)</t>
  </si>
  <si>
    <t>2. ESCENARIO ORIENTACIÓN AL CIUDADANO</t>
  </si>
  <si>
    <r>
      <t xml:space="preserve">09.00.04. No. de atenciones al público </t>
    </r>
    <r>
      <rPr>
        <b/>
        <sz val="12"/>
        <rFont val="Calibri"/>
        <family val="2"/>
      </rPr>
      <t xml:space="preserve">resueltas (finalizadas) </t>
    </r>
    <r>
      <rPr>
        <sz val="12"/>
        <rFont val="Calibri"/>
        <family val="2"/>
      </rPr>
      <t>en el mes</t>
    </r>
  </si>
  <si>
    <t xml:space="preserve">10.00.04. No. DE ASUNTOS ABREVIADOS CERRADOS (EVACUADOS) EN EL MES </t>
  </si>
  <si>
    <t>12.00.02.No. de casos preventivos recibidos en el período</t>
  </si>
  <si>
    <t>TOTAL CASOS PREVENTIVOS RECIBIDOS O ABIERTOS DE OFICIO EN EL MES</t>
  </si>
  <si>
    <t>15.04. Revisión a procesos y procedimientos</t>
  </si>
  <si>
    <t xml:space="preserve">10.00.05. No. de asuntos abreviados archivados </t>
  </si>
  <si>
    <t>10.00.06. No. de asuntos abreviados que pasan a asunto ordinario</t>
  </si>
  <si>
    <t>10.00.07. No. de asuntos abreviados remitidos por competencia</t>
  </si>
  <si>
    <t>10.00.08. No. de asuntos abreviados acumulados</t>
  </si>
  <si>
    <t>10.00.09. INVENTARIO FINAL DE ASUNTOS ABREVIADOS PENDIENTES (SIN TRAMITE O POR EVACUAR)</t>
  </si>
  <si>
    <t xml:space="preserve">12.00.03. No. DE CASOS PREVENTIVOS CERRADOS (EVACUADOS) EN EL MES </t>
  </si>
  <si>
    <t xml:space="preserve">12.00.04. No. de casos preventivos archivados </t>
  </si>
  <si>
    <t>12.00.05. No. de casos preventivos remitidos por competencia</t>
  </si>
  <si>
    <t>12.00.06. No. de casos preventivos acumulados</t>
  </si>
  <si>
    <t>12.00.07. INVENTARIO FINAL DE CASOS PREVENTIVOS PENDIENTES (SIN TRAMITE O POR EVACUAR)</t>
  </si>
  <si>
    <t xml:space="preserve">11.00.05. No. DE ASUNTOS ORDINARIOS CERRADOS (EVACUADOS) EN EL MES </t>
  </si>
  <si>
    <t xml:space="preserve">11.00.06. No. de asuntos ordinarios archivados </t>
  </si>
  <si>
    <t>11.00.07. No. de asuntos ordinarios remitidos por competencia</t>
  </si>
  <si>
    <t>11.00.08. No. de asuntos ordinarios acumulados</t>
  </si>
  <si>
    <t>11.00.09. INVENTARIO FINAL DE ASUNTOS ORDINARIOS PENDIENTES (SIN TRAMITE O POR EVACUAR)</t>
  </si>
  <si>
    <t>21.01. No. de asuntos abreviados en temas de contratación</t>
  </si>
  <si>
    <t>21.02. No. de asuntos abreviados en temas de empleo público</t>
  </si>
  <si>
    <t>21.03. No. de asuntos abreviados en temas de derecho al consumidor</t>
  </si>
  <si>
    <t>21.04. No. de asuntos abreviados en temas de servicio público</t>
  </si>
  <si>
    <t>21.05. No. de asuntos abreviados en temas de decisiones judiciales y administrativas</t>
  </si>
  <si>
    <t>21.06. No. de asuntos abreviados en temas para la garantía y el restablecimiento de los derechos de los niños, las niñas y los adolescentes (alimentos, custodia, maltrato infantil, visitas, paternidad)</t>
  </si>
  <si>
    <t>21.07. No. de asuntos abreviados en temas de procesos de restablecimiento de derechos (alimentos, custodia, maltrato infantil, visitas, paternidad)</t>
  </si>
  <si>
    <t>21.08. No. de asuntos abreviados en temas de discapacidad (interdicción)</t>
  </si>
  <si>
    <t>21.09. No. de asuntos abreviados en temas de las diferentes formas de violencia sexual contra los niños, las niñas y los adolescentes</t>
  </si>
  <si>
    <t>21.10. No. de asuntos abreviados en temas de  violencia contra la mujer</t>
  </si>
  <si>
    <t>21.11. No. de asuntos abreviados en temas de declaratoria y disolución de la unión marital de hecho, y declaratoria, disolución y liquidación de la sociedad conyugal</t>
  </si>
  <si>
    <t>21.12. No. de asuntos abreviados en temas de  salud sexual y reproductiva e interrupción voluntaria del embarazo</t>
  </si>
  <si>
    <t>21.13. No. de asuntos abreviados en temas de  trata de personas</t>
  </si>
  <si>
    <t>21.14. No. de asuntos abreviados en temas de  adolescentes en conflicto con la Ley penal</t>
  </si>
  <si>
    <t>21.15. No. de asuntos abreviados en temas de políticas públicas de infancia, adolescencia, familia y juventud</t>
  </si>
  <si>
    <t>21.16. No. de asuntos abreviados en temas de programas de atención del ICBF y Unidades de Servicio</t>
  </si>
  <si>
    <t>21.17. No. de asuntos abreviados en temas de vigilancia de procesos judiciales</t>
  </si>
  <si>
    <t>21.18. No. de asuntos abreviados en temas de vigilancia de procesos de autoridad administrativa</t>
  </si>
  <si>
    <t>21.19. No. de asuntos abreviados en temas de  Bienes públicos</t>
  </si>
  <si>
    <t xml:space="preserve">21.20. No. de asuntos abreviados en temas de patrimonio cultural de la Nación </t>
  </si>
  <si>
    <t>21.21. No. de asuntos abreviados en temas de pensiones</t>
  </si>
  <si>
    <t>21.22. No. de asuntos abreviados en temas de salud (régimen contributivo)</t>
  </si>
  <si>
    <t>21.23. No. de asuntos abreviados en temas de riesgos profesionales</t>
  </si>
  <si>
    <t>21.24. No. de asuntos abreviados en temas de laboral individual</t>
  </si>
  <si>
    <t>21.25. No. de asuntos abreviados en temas de laboral colectivo</t>
  </si>
  <si>
    <t>21.26. No. de asuntos abreviados en temas de  agrarios</t>
  </si>
  <si>
    <t>21.27. No. de asuntos abreviados en temas de  aire</t>
  </si>
  <si>
    <t>21.28. No. de asuntos abreviados en temas de  agua</t>
  </si>
  <si>
    <t>21.29. No. de asuntos abreviados en temas de  suelo</t>
  </si>
  <si>
    <t>21.30. No. de asuntos abreviados en temas de  flora y fauna</t>
  </si>
  <si>
    <t>21.31. No. de asuntos abreviados en temas de protección y prevención en materia de DDHH (amenazas)</t>
  </si>
  <si>
    <t>21.32. No. de asuntos abreviados en temas de libertades y garantías fundamentales (informes de riesgos, desaparición forzada)</t>
  </si>
  <si>
    <t>21.33. No. de asuntos abreviados en temas de política criminal y carcelaria (traslados, salud, hacinamiento, maltrato).</t>
  </si>
  <si>
    <t>21.34. No. de temas con organismos de seguridad del Estado</t>
  </si>
  <si>
    <t xml:space="preserve">21.35. No. de asuntos abreviados en temas de étnicos y población LGBTI </t>
  </si>
  <si>
    <t>21.36. No. de asuntos abreviados en temas de instancias internacionales (Sistema interamericano de DDHH, sistema universal de protección de los DDHH.</t>
  </si>
  <si>
    <t>21.37. No. de asuntos abreviados en temas de sistema integral de derechos humanos y derecho internacional humanitario.</t>
  </si>
  <si>
    <t>21.38. No. de asuntos abreviados en temas de salud (régimen subsidiado).</t>
  </si>
  <si>
    <t>21.39. No. de asuntos abreviados en temas de educación.</t>
  </si>
  <si>
    <t>21.40. No. de asuntos abreviados en temas de agua potable.</t>
  </si>
  <si>
    <t>21.41. No. de asuntos abreviados en temas de saneamiento básico.</t>
  </si>
  <si>
    <t>21.42. No. de asuntos abreviados en temas de cultura y deporte.</t>
  </si>
  <si>
    <t>21.43. No. de asuntos abreviados en temas de resguardos indígenas.</t>
  </si>
  <si>
    <t>21.44. No. de asuntos abreviados en temas de restitución de tierras.</t>
  </si>
  <si>
    <t>21.45. No. de asuntos abreviados en temas de restitución de tierras con enfoque diferencial (niños, niñas, mujeres madres cabeza de familia).</t>
  </si>
  <si>
    <t>21.46. No. de asuntos abreviados en temas de restitución de tierras (indígenas, afrodescendientes, raizales, palenques  y población ROM (Gitanos).</t>
  </si>
  <si>
    <t>21.47. No. de asuntos abreviados en temas de atención de víctimas</t>
  </si>
  <si>
    <t>21.48. No. de asuntos abreviados en temas de abuso de autoridad</t>
  </si>
  <si>
    <t>21.49. No. de temas de asistencia a las víctimas del conflicto armado</t>
  </si>
  <si>
    <t>21.50. No. de asuntos abreviados de reparación integral alas víctimas del conflicto armado</t>
  </si>
  <si>
    <t>21.51. No. de asuntos abreviados en temas de atención a víctimas del conflicto armado</t>
  </si>
  <si>
    <t>21.52. No. de asuntos abreviados en temas de participación de las víctimas del conflicto armado.</t>
  </si>
  <si>
    <t>21.53. No. de asuntos abreviados en temas electorales</t>
  </si>
  <si>
    <t>22.01. No. de asuntos ordinarios en temas de contratación</t>
  </si>
  <si>
    <t>22.02. No. de asuntos ordinarios en temas de empleo público</t>
  </si>
  <si>
    <t>22.03. No. de asuntos ordinarios en temas de derecho al consumidor</t>
  </si>
  <si>
    <t>22.04. No. de asuntos ordinarios en temas de servicio público</t>
  </si>
  <si>
    <t>22.05. No. de asuntos ordinarios en temas de decisiones judiciales y administrativas</t>
  </si>
  <si>
    <t>22.06. No. de asuntos ordinarios en temas para la garantía y el restablecimiento de los derechos de los niños, las niñas y los adolescentes (alimentos, custodia, maltrato infantil, visitas, paternidad)</t>
  </si>
  <si>
    <t>22.07. No. de asuntos ordinarios en temas de procesos de restablecimiento de derechos (alimentos, custodia, maltrato infantil, visitas, paternidad)</t>
  </si>
  <si>
    <t>22.08. No.  de asuntos ordinarios en temas de discapacidad (interdicción)</t>
  </si>
  <si>
    <t>22.09. No.  de asuntos ordinarios en temas de las diferentes formas de violencia sexual contra los niños, las niñas y los adolescentes</t>
  </si>
  <si>
    <t>22.10. No. de asuntos ordinarios en temas de  violencia contra la mujer</t>
  </si>
  <si>
    <t>22.11. No. de asuntos ordinarios en temas de declaratoria y disolución de la unión marital de hecho, y declaratoria, disolución y liquidación de la sociedad conyugal</t>
  </si>
  <si>
    <t>22.12. No. de asuntos ordinarios en temas de  salud sexual y reproductiva e interrupción voluntaria del embarazo</t>
  </si>
  <si>
    <t>22.13. No. de asuntos ordinarios en temas de  trata de personas</t>
  </si>
  <si>
    <t>22.14. No. de asuntos ordinarios en temas de  adolescentes en conflicto con la Ley penal</t>
  </si>
  <si>
    <t>22.15. No. de asuntos ordinarios en temas de políticas públicas de infancia, adolescencia, familia y juventud</t>
  </si>
  <si>
    <t>22.16. No. de asuntos ordinarios en temas de programas de atención del ICBF y Unidades de Servicio</t>
  </si>
  <si>
    <t>22.17. No. de asuntos ordinarios en temas de vigilancia de procesos judiciales</t>
  </si>
  <si>
    <t>22.19. No. de asuntos ordinarios en temas de  Bienes públicos</t>
  </si>
  <si>
    <t>22.18. No. de asuntos ordinarios en temas de vigilancia de procesos de autoridad administrativa</t>
  </si>
  <si>
    <t xml:space="preserve">22.20. No. de asuntos ordinarios en temas de patrimonio cultural de la Nación </t>
  </si>
  <si>
    <t>22.21. No. de asuntos ordinarios en temas de pensiones</t>
  </si>
  <si>
    <t>22.22. No. de asuntos ordinarios en temas de salud (régimen contributivo)</t>
  </si>
  <si>
    <t>22.23. No. de asuntos ordinarios en temas de riesgos profesionales</t>
  </si>
  <si>
    <t>22.24. No. de asuntos ordinarios en temas de laboral individual</t>
  </si>
  <si>
    <t>22.25. No. de asuntos ordinarios en temas de laboral colectivo</t>
  </si>
  <si>
    <t>22.26. No. de asuntos ordinarios en temas de  agrarios</t>
  </si>
  <si>
    <t>22.27. No. de asuntos ordinarios en temas de  aire</t>
  </si>
  <si>
    <t>22.28. No. de asuntos ordinarios en temas de  agua</t>
  </si>
  <si>
    <t>22.29. No. de asuntos ordinarios en temas de  suelo</t>
  </si>
  <si>
    <t>22.30. No. de asuntos ordinarios en temas de  flora y fauna</t>
  </si>
  <si>
    <t>22.31. No. de asuntos ordinarios en temas de protección y prevención en materia de DDHH (amenazas)</t>
  </si>
  <si>
    <t>22.32. No. de asuntos ordinarios en temas de libertades y garantías fundamentales (informes de riesgos, desaparición forzada)</t>
  </si>
  <si>
    <t>22.33. No. de asuntos ordinarios en temas de política criminal y carcelaria (traslados, salud, hacinamiento, maltrato)</t>
  </si>
  <si>
    <t>22.34. No. de temas con organismos de seguridad del Estado</t>
  </si>
  <si>
    <t xml:space="preserve">22.35. No. de asuntos ordinarios en temas de étnicos y población LGBTI </t>
  </si>
  <si>
    <t>22.36. No. de asuntos ordinarios en temas de instancias internacionales (Sistema interamericano de DDHH, sistema universal de protección de los DDHH.</t>
  </si>
  <si>
    <t>22.37. No. de asuntos ordinarios en temas de sistema integral de derechos humanos y derecho internacional humanitario</t>
  </si>
  <si>
    <t>22.38. No. de asuntos ordinarios en temas de salud (régimen subsidiado)</t>
  </si>
  <si>
    <t>22.39. No. de asuntos ordinarios en temas de educación</t>
  </si>
  <si>
    <t>22.40. No. de asuntos ordinarios en temas de agua potable</t>
  </si>
  <si>
    <t>22.41. No. de asuntos ordinarios en temas de saneamiento básico</t>
  </si>
  <si>
    <t>22.42. No. de asuntos ordinarios en temas de cultura y deporte</t>
  </si>
  <si>
    <t>22.43. No. de asuntos ordinarios en temas de resguardos indígenas</t>
  </si>
  <si>
    <t>22.44. No. de asuntos ordinarios en temas de restitución de tierras</t>
  </si>
  <si>
    <t>22.45. No. de asuntos ordinarios en temas de restitución de tierras con enfoque diferencial (niños, niñas, mujeres madres cabeza de familia).</t>
  </si>
  <si>
    <t>22.46. No. de asuntos ordinarios en temas de restitución de tierras (indígenas, afrodescendientes, raizales, palenques  y población ROM (Gitanos).</t>
  </si>
  <si>
    <t>22.47. No. de asuntos ordinarios en temas de atención de víctimas</t>
  </si>
  <si>
    <t>22.48. No. de asuntos ordinarios en temas de abuso de autoridad</t>
  </si>
  <si>
    <t>22.49. No. asuntos ordinarios en temas de asistencia a las víctimas del conflicto armado</t>
  </si>
  <si>
    <t>22.50. No. de asuntos ordinarios en temas de reparación integral alas víctimas del conflicto armado</t>
  </si>
  <si>
    <t>22.51. No. de asuntos ordinarios en temas de atención a víctimas del conflicto armado</t>
  </si>
  <si>
    <t>22.52. No. de asuntos ordinarios en temas de participación de las víctimas del conflicto armado.</t>
  </si>
  <si>
    <t>22.53. No. de asuntos ordinarios en temas electorales</t>
  </si>
  <si>
    <t>23.01. No.  de casos preventivos en temas de contratación</t>
  </si>
  <si>
    <t>23.02. No.  de casos preventivos en temas de empleo público</t>
  </si>
  <si>
    <t>23.03. No.  de casos preventivos en temas de derecho al consumidor</t>
  </si>
  <si>
    <t>23.04. No.  de casos preventivos en temas de servicio público</t>
  </si>
  <si>
    <t>23.05. No. de casos preventivos en temas de decisiones judiciales y administrativas</t>
  </si>
  <si>
    <t>23.06. No. de casos preventivos en temas para la garantía y el restablecimiento de los derechos de los niños, las niñas y los adolescentes (alimentos, custodia, maltrato infantil, visitas, paternidad)</t>
  </si>
  <si>
    <t>23.07. No.  de casos preventivos en temas de procesos de restablecimiento de derechos (alimentos, custodia, maltrato infantil, visitas, paternidad)</t>
  </si>
  <si>
    <t>23.08. No.  de casos preventivos en temas de discapacidad (interdicción)</t>
  </si>
  <si>
    <t>23.09. No.  de casos preventivos en temas de las diferentes formas de violencia sexual contra los niños, las niñas y los adolescentes</t>
  </si>
  <si>
    <t>23.10. No.  de casos preventivos en temas de  violencia contra la mujer</t>
  </si>
  <si>
    <t>23.11. No.  de casos preventivos en temas de declaratoria y disolución de la unión marital de hecho, y declaratoria, disolución y liquidación de la sociedad conyugal</t>
  </si>
  <si>
    <t>23.12. No.  de casos preventivos en temas de  salud sexual y reproductiva e interrupción voluntaria del embarazo</t>
  </si>
  <si>
    <t>23.14. No.  de casos preventivos en temas de  adolescentes en conflicto con la Ley penal</t>
  </si>
  <si>
    <t>23.15. No.  de casos preventivos en temas de políticas públicas de infancia, adolescencia, familia y juventud</t>
  </si>
  <si>
    <t>23.16. No.  de casos preventivos en temas de programas de atención del ICBF y Unidades de Servicio</t>
  </si>
  <si>
    <t>23.17. No.  de casos preventivos en temas de vigilancia de procesos judiciales</t>
  </si>
  <si>
    <t>23.18. No.  de casos preventivos en temas de vigilancia de procesos de autoridad administrativa</t>
  </si>
  <si>
    <t>23.19. No.  de casos preventivos en temas de  Bienes públicos</t>
  </si>
  <si>
    <t xml:space="preserve">23.20. No.  de casos preventivos en temas de patrimonio cultural de la Nación </t>
  </si>
  <si>
    <t>23.21. No.  de casos preventivos en temas de pensiones</t>
  </si>
  <si>
    <t>23.22. No.  de casos preventivos en temas de salud (régimen contributivo)</t>
  </si>
  <si>
    <t>23.23. No.  de casos preventivos en temas de riesgos profesionales</t>
  </si>
  <si>
    <t>23.24. No.  de casos preventivos en temas de laboral individual</t>
  </si>
  <si>
    <t>23.25. No.  de casos preventivos en temas de laboral colectivo</t>
  </si>
  <si>
    <t>23.26. No.  de casos preventivos en temas de  agrarios</t>
  </si>
  <si>
    <t>23.53. No. de casos preventivos en temas electorales</t>
  </si>
  <si>
    <t>23.52. No.  de casos preventivos en temas de participación de las víctimas del conflicto armado.</t>
  </si>
  <si>
    <t>23.51. No.  de casos preventivos en temas de atención a víctimas del conflicto armado</t>
  </si>
  <si>
    <t>23.50. No.  de casos preventivos en temas de reparación integral alas víctimas del conflicto armado</t>
  </si>
  <si>
    <t>23.49. No. de temas de asistencia a las víctimas del conflicto armado</t>
  </si>
  <si>
    <t>23.48. No.  de casos preventivos en temas de abuso de autoridad</t>
  </si>
  <si>
    <t>23.47. No.  de casos preventivos en temas de atención de víctimas</t>
  </si>
  <si>
    <t>23.46. No.  de casos preventivos en temas de restitución de tierras (indígenas, afrodescendientes, raizales, palenques  y población ROM (Gitanos).</t>
  </si>
  <si>
    <t>23.45. No.  de casos preventivos en temas de restitución de tierras con enfoque diferencial (niños, niñas, mujeres madres cabeza de familia).</t>
  </si>
  <si>
    <t>23.44. No.  de casos preventivos en temas de restitución de tierras</t>
  </si>
  <si>
    <t>23.43. No.  de casos preventivos en temas de resguardos indígenas</t>
  </si>
  <si>
    <t>23.42. No.  de casos preventivos en temas de cultura y deporte</t>
  </si>
  <si>
    <t>23.41. No.  de casos preventivos en temas de saneamiento básico</t>
  </si>
  <si>
    <t>23.40. No.  de casos preventivos en temas de agua potable</t>
  </si>
  <si>
    <t>23.39. No.  de casos preventivos en temas de educación</t>
  </si>
  <si>
    <t>23.38. No.  de casos preventivos en temas de salud (régimen subsidiado)</t>
  </si>
  <si>
    <t>23.37. No.  de casos preventivos en temas de sistema integral de derechos humanos y derecho internacional humanitario</t>
  </si>
  <si>
    <t>23.36. No.  de casos preventivos en temas de instancias internacionales (Sistema interamericano de DDHH, sistema universal de protección de los DDHH.</t>
  </si>
  <si>
    <t xml:space="preserve">23.35. No.  de casos preventivos en temas de étnicos y población LGBTI </t>
  </si>
  <si>
    <t>23.34. No. de temas con organismos de seguridad del Estado</t>
  </si>
  <si>
    <t>23.33. No.  de casos preventivos en temas de política criminal y carcelaria (traslados, salud, hacinamiento, maltrato)</t>
  </si>
  <si>
    <t>23.32. No.  de casos preventivos en temas de libertades y garantías fundamentales (informes de riesgos, desaparición forzada)</t>
  </si>
  <si>
    <t>23.31. No.  de casos preventivos en temas de protección y prevención en materia de DDHH (amenazas)</t>
  </si>
  <si>
    <t>23.13. No.  de casos preventivos en temas de  trata de personas</t>
  </si>
  <si>
    <t>23.27. No.  de casos preventivos en temas de  aire</t>
  </si>
  <si>
    <t>23.28. No.  de casos preventivos en temas de  agua</t>
  </si>
  <si>
    <t>23.29. No.  de casos preventivos en temas de  suelo</t>
  </si>
  <si>
    <t>23.30. No.  de casos preventivos en temas de  flora y fauna</t>
  </si>
  <si>
    <t>03.06.01. No. de indagaciones que dan inicio a (auto) de investigación disciplinaria</t>
  </si>
  <si>
    <t>03.07.01. No. de indagaciones que dan inicio a procedimiento especial (Citación a Audiencia)</t>
  </si>
  <si>
    <t>03.08.01. No. de apelaciones de autos de archivo en indagación</t>
  </si>
  <si>
    <t>03.08.02. No. de autos de impedimento en indagación</t>
  </si>
  <si>
    <t>03.08.03. No. de autos de recusaciones en indagación</t>
  </si>
  <si>
    <t>03.08.04. No. de conflictos de competencia propuestos en indagación</t>
  </si>
  <si>
    <t>03.08.05. No. de conflictos de competencia resueltos en indagación</t>
  </si>
  <si>
    <t>03.09.01. No. de autos de prueba en indagación</t>
  </si>
  <si>
    <t>03.09. Autos de Prueba</t>
  </si>
  <si>
    <t>03.08. Tramites para segunda instancia en indagación</t>
  </si>
  <si>
    <t>03.07. Variación de Procedimiento</t>
  </si>
  <si>
    <t>03.06. Evaluación (Calificación) de la Indagación</t>
  </si>
  <si>
    <t>09.00.07. No. de atenciones al público que pasan a asunto ordinario</t>
  </si>
  <si>
    <t>FORMATO PARA LA FORMULACIÓN DEL PLAN OPERATIVO ANUAL (2017) COMPONENTE DÍA A DÍA - PROVINCIALES Y DISTRITALES</t>
  </si>
  <si>
    <t>FORMATO PARA LA FORMULACION DEL PLAN OPERATIVO ANUAL - COMPONENTE DIA A DIA PROCURADURIAS PROVINCIALES Y DISTRITALES</t>
  </si>
  <si>
    <t xml:space="preserve"> </t>
  </si>
  <si>
    <t>09.00.04. No. de atenciones al público resueltas (finalizadas) en el mes</t>
  </si>
  <si>
    <t>FORMATO PARA LA FORMULACIÓN DEL PLAN OPERATIVO ANUAL (2017) COMPONENTE DÍA A DÍA - PROVINCIALES Y DISTRITALES -PROVINCIAL APARTADO</t>
  </si>
  <si>
    <t>PROCESO DE PLANEACION ESTRATEGICA  AÑO 2017</t>
  </si>
  <si>
    <t>FORMATO PARA LA FORMULACION DEL PLAN OPERATIVO ANUAL - COMPONENTE DIA A DIA DE LAS PROCURADURIAS REGIONALES</t>
  </si>
  <si>
    <t>FORMATO PARA LA FORMULACIÓN DEL PLAN OPERATIVO ANUAL (2017) COMPONENTE DÍA A DÍA - DEPENDENCIAS TERRITORIALES</t>
  </si>
  <si>
    <t>01.02.04. No. de remisiones de quejas dependencias internas</t>
  </si>
  <si>
    <t>01.08.01. QUEJAS AL FINAL DEL MES</t>
  </si>
  <si>
    <t>03.06. Autos de Prueba</t>
  </si>
  <si>
    <t>03.06.01. No. de autos de prueba en indagación</t>
  </si>
  <si>
    <t>03.07. Evaluación (Calificación) de la Indagación</t>
  </si>
  <si>
    <t>03.07.01. No. de indagaciones que dan inicio a (auto) de investigación disciplinaria</t>
  </si>
  <si>
    <t>03.08. Variación de Procedimiento</t>
  </si>
  <si>
    <t>03.08.01. No. de indagaciones que dan inicio a procedimiento especial (Citación a Audiencia)</t>
  </si>
  <si>
    <t>03.09. Tramites para segunda instancia en indagacion</t>
  </si>
  <si>
    <t>03.09.02. No. de autos de impedimento en indagación</t>
  </si>
  <si>
    <t>03.09.03. No. de autos de recusaciones en indagación</t>
  </si>
  <si>
    <t>03.09.04. No. de conflictos de competencia propuestos en indagación</t>
  </si>
  <si>
    <t>04.01.05. No. de investigaciones disciplinarias ingresadas (recibidas) en el mes</t>
  </si>
  <si>
    <t>04.08.01. No. de investigaciones que dan inicio a procedimiento verbal (citación a audiencia)</t>
  </si>
  <si>
    <t>04.09.05. No. de alegatos de conclusión</t>
  </si>
  <si>
    <t>05. Segunda instancia  proceso ordinario</t>
  </si>
  <si>
    <t>SEGUNDA INSTANCIA</t>
  </si>
  <si>
    <t xml:space="preserve">05.01. Decisiones de segunda instancia de fallos de primera </t>
  </si>
  <si>
    <t>05.01.00. No. de segundas instancias de fallos al inicio del mes</t>
  </si>
  <si>
    <t xml:space="preserve">05.01.01. No. de Expedientes recibidos en apelación para resolver segundas instancias de fallos </t>
  </si>
  <si>
    <t>05.01.02. No. de decisiones segunda instancia confirmatorias</t>
  </si>
  <si>
    <t>05.01.03. No. de decisiones segunda instancia modificatorias</t>
  </si>
  <si>
    <t>05.01.04. No. de decisiones segunda instancia revocatorias</t>
  </si>
  <si>
    <t>05.01.05. No. de personas que se les confirma la sanción</t>
  </si>
  <si>
    <t>05.01.06. No. de personas que se les modifica la sanción</t>
  </si>
  <si>
    <t>05.01.07. No. de personas que se les revoca la sanción</t>
  </si>
  <si>
    <t>05.01.08. No. de remisiones por competencia</t>
  </si>
  <si>
    <t>05.01.09. No. de nulidades decretadas en fallos</t>
  </si>
  <si>
    <t>05.01.10. No. de conflictos de competencia propuestos</t>
  </si>
  <si>
    <t>05.01.11. No. de impedimentos propuestos</t>
  </si>
  <si>
    <t>05.01.12. No de recusaciones</t>
  </si>
  <si>
    <t>05.01.13.No. de prescripciones</t>
  </si>
  <si>
    <t>05.02. Inventario de segundas instancias fallos de primera</t>
  </si>
  <si>
    <t>05.02.01. SEGUNDAS INSTANCIAS DE FALLOS DE 1 EVACUADOS EN EL MES</t>
  </si>
  <si>
    <t xml:space="preserve">05.02.02. INVENTARIO DE SEGUNDAS INSTANCIAS DE FALLOS DE 1 AL FINAL DE MES </t>
  </si>
  <si>
    <t xml:space="preserve">05.03. Expedientes segunda instancia (diferente a fallos) </t>
  </si>
  <si>
    <t>05.03.00. No. de segundas instancias diferentes a fallos al inicio del mes</t>
  </si>
  <si>
    <t>05.03.01. No. de Expedientes recibidos en apelación para resolver segundas instancias diferentes a fallos</t>
  </si>
  <si>
    <t>05.03.02. No. de apelaciones de autos de pruebas</t>
  </si>
  <si>
    <t>05.03.03. No. de apelaciones de autos de archivo</t>
  </si>
  <si>
    <t>05.03.04. No. de recursos de queja</t>
  </si>
  <si>
    <t>05.03.05. No. de autos de impedimento en segunda instancia</t>
  </si>
  <si>
    <t>05.03.06. No. de autos de recusaciones  en segunda instancia en segunda instancia</t>
  </si>
  <si>
    <t>05.03.07. No. de autos de nulidad decretados por la dependencia en segunda instancia</t>
  </si>
  <si>
    <t>05.03.08. No. de autos de nulidad negados por la dependencia en segunda instancia</t>
  </si>
  <si>
    <t>05.03.10. No. de consultas de suspensión provisional confirmadas</t>
  </si>
  <si>
    <t>05.03.11. No. de consultas de suspensión provisional revocadas</t>
  </si>
  <si>
    <t>05.03.12. No. de conflictos de competencia propuestos en segunda instancia</t>
  </si>
  <si>
    <t>05.03.13. No. de conflictos de competencia resueltos en segunda instancia</t>
  </si>
  <si>
    <t>05.03.14. No. de impedimentos propuestos en segunda instancia</t>
  </si>
  <si>
    <t>05.03.15. No. de impedimentos resueltos en segunda instancia</t>
  </si>
  <si>
    <t>05.03.16. No. de impedimentos de recusaciones en segunda instancia</t>
  </si>
  <si>
    <t>05.03.17. No. de decisiones segunda instancia confirmatorias para apelación de autos de prueba</t>
  </si>
  <si>
    <t>05.03.18. No. de decisiones segunda instancia revocatorias</t>
  </si>
  <si>
    <t>05.04.03. No. de remisiones en segunda instancia</t>
  </si>
  <si>
    <t>05.04.04. No. de prescripción  en segunda instancia</t>
  </si>
  <si>
    <t>05.04. Inventario de segundas instancias procedimiento ordinario</t>
  </si>
  <si>
    <t>05.05.01. SEGUNDAS INSTANCIAS EVACUADAS EN EL MES DIFERENTES A FALLO</t>
  </si>
  <si>
    <t>05.054.02. SEGUNDAS INSTANCIAS AL FINAL DEL MES</t>
  </si>
  <si>
    <t>06.03.03. No. de archivos de procesos verbales en primera instancia</t>
  </si>
  <si>
    <t>06.03.04. No. de nulidades procesos verbales en 1 intancia</t>
  </si>
  <si>
    <t>06.03.05. No. de impedimentos en procesos verbales en 1 instancia</t>
  </si>
  <si>
    <t>06.03.06. No. de recusaciones en procesos verbales en 1 instancia</t>
  </si>
  <si>
    <t>06.05. Decisiones de Segunda Instancia en Procesos Verbales para fallos de primera</t>
  </si>
  <si>
    <t>06.05.00. No. de segundas instancias de fallos al inicio del mes</t>
  </si>
  <si>
    <t xml:space="preserve">06.05.01. No. de Expedientes recibidos en apelación para resolver segundas instancias de fallos </t>
  </si>
  <si>
    <t>06.05.02. No. de procesos verbales con fallo confirmatorio</t>
  </si>
  <si>
    <t>06.05.03. No. de procesos verbales con fallo revocatorio</t>
  </si>
  <si>
    <t>06.05.04. No. de procesos verbales con fallo modificatorio</t>
  </si>
  <si>
    <t>06.05.05. No. de personas que se les confirma la sanción</t>
  </si>
  <si>
    <t>06.05.06. No. de personas que se les modifica la sanción</t>
  </si>
  <si>
    <t>06.05.07. No. de personas que se les revoca la sanción</t>
  </si>
  <si>
    <t>06.05.08. No. de remisiones por competencia</t>
  </si>
  <si>
    <t>06.05.09. No. de nulidades decretadas en fallos</t>
  </si>
  <si>
    <t>06.05.10. No. de conflictos de competencia propuestos</t>
  </si>
  <si>
    <t>06.05.11. No. de impedimentos propuestos</t>
  </si>
  <si>
    <t>06.05.12. No. de recusaciones</t>
  </si>
  <si>
    <t>06.05.13. No. de prescripciones</t>
  </si>
  <si>
    <t>06.06. Inventario de Procesos Verbales para afallos de primera instancia</t>
  </si>
  <si>
    <t>06.06.01. PROCESOS VERBALES EN SEGUNDA INSTANCIA EVACUADOS EN EL MES</t>
  </si>
  <si>
    <t>06.06.02. PROCESOS VERBALES EN SEGUNDA INSTANCIA AL FINAL DEL MES</t>
  </si>
  <si>
    <t xml:space="preserve">06.07. Expedientes segunda instancia (diferente a fallos) </t>
  </si>
  <si>
    <t>06.06.00. No. de segundas instancias diferentes a fallo al inicio del mes</t>
  </si>
  <si>
    <t xml:space="preserve">06.07.02. No. de Expedientes recibidos en apelación para resolver segundas instancias diferentes a fallo </t>
  </si>
  <si>
    <t>06.06.03. No. de autos de impedimento en segunda instancia</t>
  </si>
  <si>
    <t xml:space="preserve">06.06.04. No. de autos de recusaciones  en segunda instancia </t>
  </si>
  <si>
    <t>06.06.06. No. de conflictos de competencia propuestos en 2 instancia</t>
  </si>
  <si>
    <t>06.06.07. No. de conflictos de competencia resueltos en 2 instancia</t>
  </si>
  <si>
    <t>06.08.01. No. de decisiones segunda instancia confirmatorias</t>
  </si>
  <si>
    <t>06.08.02. No. de decisiones segunda instancia modificatorias</t>
  </si>
  <si>
    <t>06.08.03. No. de decisiones segunda instancia revocatorias</t>
  </si>
  <si>
    <t>06.06.04. No. de remisiones de verbales en segunda instancia</t>
  </si>
  <si>
    <t>06.06.05. No. de prescripciones de verbales  en segunda instancia</t>
  </si>
  <si>
    <t>06.08. Inventario de Procesos Verbales en segunda instancia</t>
  </si>
  <si>
    <t>06.08.01. PROCESOS VERBALES EN SEGUNDA INSTANCIA EVACUADOS EN EL MES</t>
  </si>
  <si>
    <t>06.08.02. PROCESOS VERBALES EN SEGUNDA INSTANCIA AL FINAL DEL MES</t>
  </si>
  <si>
    <t>07. Decisiones de única instancia</t>
  </si>
  <si>
    <t>07.01. Decisiones de única instancia</t>
  </si>
  <si>
    <t>07.01.01. No. de decisiones de única instancia sancionatorias</t>
  </si>
  <si>
    <t>07.01.02. No. de decisiones de única instancia absolutorias</t>
  </si>
  <si>
    <t>07.01.03. No. de personas sancionadas a titulo de culpa</t>
  </si>
  <si>
    <t>07.01.04. No. de personas sancionadas a titulo de dolo</t>
  </si>
  <si>
    <r>
      <t xml:space="preserve">09.00.04. No. de atenciones al público </t>
    </r>
    <r>
      <rPr>
        <b/>
        <sz val="14"/>
        <rFont val="Arial Narrow"/>
        <family val="2"/>
      </rPr>
      <t xml:space="preserve">resueltas (finalizadas) </t>
    </r>
    <r>
      <rPr>
        <sz val="14"/>
        <rFont val="Arial Narrow"/>
        <family val="2"/>
      </rPr>
      <t>en el mes</t>
    </r>
  </si>
  <si>
    <t>FORMATO PARA LA FORMULACION DEL PLAN OPERATIVO ANUAL - COMPONENTE DIA A DIA PROCURADURIAS PROVINCIALES Y DISTRITALES- PROCURADURIA PROVINCIAL DE BUENAVENTURA 2017</t>
  </si>
  <si>
    <t>FORMATO PARA LA FORMULACION DEL PLAN OPERATIVO ANUAL - COMPONENTE DIA A DIA DE LAS PROCURADURIAS PROVINCIALES Y DISTRITALES</t>
  </si>
  <si>
    <t>FORMATO PARA LA FORMULACIÓN DEL PLAN OPERATIVO ANUAL (2016) COMPONENTE DÍA A DÍA - DEPENDENCIAS TERRITORIALES</t>
  </si>
  <si>
    <t>PROCURADURIA PROVINCIAL DE CALI</t>
  </si>
  <si>
    <r>
      <t xml:space="preserve">09.00.04. No. de atenciones al público </t>
    </r>
    <r>
      <rPr>
        <b/>
        <sz val="16"/>
        <rFont val="Arial"/>
        <family val="2"/>
      </rPr>
      <t xml:space="preserve">resueltas (finalizadas) </t>
    </r>
    <r>
      <rPr>
        <sz val="16"/>
        <rFont val="Arial"/>
        <family val="2"/>
      </rPr>
      <t>en el mes</t>
    </r>
  </si>
  <si>
    <t>FORMATO PARA LA FORMULACION DEL PLAN OPERATIVO ANUAL - COMPONENTE DIA A DIA PROCURADURIA PROVINCIAL DE MONTERIA</t>
  </si>
  <si>
    <t>FORMATO PARA LA FORMULACIÓN DEL PLAN OPERATIVO ANUAL (2017) COMPONENTE DÍA A DÍA</t>
  </si>
  <si>
    <t>FORMATO REGISTRO GESTIÓN MENSUAL OPERADOR DISCIPLINARIO (2015) COMPONENTE DÍA A DÍA</t>
  </si>
  <si>
    <t>MES</t>
  </si>
  <si>
    <t>TOTAL</t>
  </si>
  <si>
    <t>1. QUEJAS</t>
  </si>
  <si>
    <t xml:space="preserve">Inventario de quejas </t>
  </si>
  <si>
    <r>
      <t>01.01.01. No. de quejas al inicio del mes</t>
    </r>
    <r>
      <rPr>
        <sz val="11"/>
        <rFont val="Calibri"/>
        <family val="2"/>
      </rPr>
      <t xml:space="preserve"> (Para el primer mes, este valor debe ser igual al inventario final a 31 de diciembre del año anterior)</t>
    </r>
  </si>
  <si>
    <t>TOTAL QUEJAS PARA TRAMITE EN EL MES</t>
  </si>
  <si>
    <t>QUEJAS EVACUADAS EN EL MES</t>
  </si>
  <si>
    <t>VERIFICACION DE LA INFORMACION</t>
  </si>
  <si>
    <t>QUEJAS AL FINAL DEL MES</t>
  </si>
  <si>
    <t>2. PODER PREFERENTE Y SUPERVIGILANCIA</t>
  </si>
  <si>
    <t>Poder preferente y Supervigilancia</t>
  </si>
  <si>
    <t>3. INDAGACIÓN PRELIMINAR</t>
  </si>
  <si>
    <t>Inventario de Indagaciones preliminares</t>
  </si>
  <si>
    <r>
      <t xml:space="preserve">03.01.01. No. de indagaciones al inicio del mes.  </t>
    </r>
    <r>
      <rPr>
        <sz val="10"/>
        <rFont val="Calibri"/>
        <family val="2"/>
      </rPr>
      <t>(Para el primer mes, este valor debe ser igual al inventario final a 31 de diciembre del año anterior)</t>
    </r>
  </si>
  <si>
    <t>TOTAL DE INDAGACIONES PARA TRAMITE EN EL MES</t>
  </si>
  <si>
    <t>INDAGACIONES EVACUADAS EN EL MES</t>
  </si>
  <si>
    <t>03.08.01. No. de indagaciones que dan inicio a procedimiento especial (Citación a Audienc)</t>
  </si>
  <si>
    <t xml:space="preserve">03.09.02. No. de autos de impedimento en indagación </t>
  </si>
  <si>
    <t xml:space="preserve">03.09.03. No. de autos de recusaciones en indagación </t>
  </si>
  <si>
    <t>INDAGACIONES AL FINAL DEL MES</t>
  </si>
  <si>
    <t>4. INVESTIGACIÓN DISCIPLINARIA</t>
  </si>
  <si>
    <t xml:space="preserve"> Inventario de Investigaciones disciplinarias</t>
  </si>
  <si>
    <r>
      <t xml:space="preserve">04.01.01. No. de investigaciones al inicio del mes. </t>
    </r>
    <r>
      <rPr>
        <sz val="10"/>
        <rFont val="Calibri"/>
        <family val="2"/>
      </rPr>
      <t xml:space="preserve"> (Para el primer mes, este valor debe ser igual al inventario final a 31 de diciembre del año anterior)</t>
    </r>
  </si>
  <si>
    <t xml:space="preserve">Investigaciones recibidas en el mes </t>
  </si>
  <si>
    <t>TOTAL INVESTIGACIONES PARA TRAMITE EN EL MES</t>
  </si>
  <si>
    <t>INVESTIGACIONES EVACUADAS EN EL MES</t>
  </si>
  <si>
    <r>
      <t>04.08.01. No. de investigaciones que dan inicio a procedimiento verbal</t>
    </r>
    <r>
      <rPr>
        <sz val="10"/>
        <color indexed="10"/>
        <rFont val="Calibri"/>
        <family val="2"/>
      </rPr>
      <t xml:space="preserve"> (citac audiencia)</t>
    </r>
  </si>
  <si>
    <t>04.09.05. No. de alegatos de conclusion</t>
  </si>
  <si>
    <t>TOTAL DE PERSONAS SANCIONADAS</t>
  </si>
  <si>
    <t>VERIFICACION DE LA INFORMACION PERSONAS SANCIONADAS</t>
  </si>
  <si>
    <t>04.16.02. No. de conflictos de competencia resueltos en primera instancia</t>
  </si>
  <si>
    <t>INVESTIGACIONES AL FINAL DEL MES</t>
  </si>
  <si>
    <t>DE FALLOS DE PRIMERA INSTANCIA</t>
  </si>
  <si>
    <t xml:space="preserve">05. Segunda instancia </t>
  </si>
  <si>
    <t xml:space="preserve">Inventariode segundas instancia de fallos de primera </t>
  </si>
  <si>
    <r>
      <t xml:space="preserve">05.01.00. No. de segundas instancias de fallos al inicio del mes. </t>
    </r>
    <r>
      <rPr>
        <sz val="10"/>
        <rFont val="Calibri"/>
        <family val="2"/>
      </rPr>
      <t xml:space="preserve"> (Para el primer mes, este valor debe ser igual al inventario final a 31 de diciembre del año anterior)</t>
    </r>
  </si>
  <si>
    <t>TOTAL SEGUNDAS INSTANCIAS DE FALLOS PARA TRAMITE EN EL MES</t>
  </si>
  <si>
    <t>SEGUNDAS INSTANCIAS DE FALLOS DE PRIMERA EVACUADAS EN EL MES</t>
  </si>
  <si>
    <t>05.01.12. No. de recusasiones</t>
  </si>
  <si>
    <t>05.01.13. No. de prescripciones</t>
  </si>
  <si>
    <t>INVENTARIO DE SEGUNDAS INSTANCIAS DE FALLOS DE PRIMERA AL FINAL MES</t>
  </si>
  <si>
    <t>DIFERENTES A FALLO</t>
  </si>
  <si>
    <t>Inventario de segundas instancias diferentes a fallos</t>
  </si>
  <si>
    <r>
      <t xml:space="preserve">05.02.00. No. de segundas instancias diferentes a fallos al incio del mes. </t>
    </r>
    <r>
      <rPr>
        <sz val="10"/>
        <rFont val="Calibri"/>
        <family val="2"/>
      </rPr>
      <t>(Para el primer mes, este valor debe ser igual al inventario final a 31 de diciembre del año anterior)</t>
    </r>
  </si>
  <si>
    <t>05.02.01. No. de Expedientes recibidos en apelación para resolver segundas instancias diferentes a fallos</t>
  </si>
  <si>
    <t>TOTAL SEGUNDAS INSTANCIAS DIFERENTES A FALLOS PARA TRAMITE EN EL MES</t>
  </si>
  <si>
    <t>SEGUNDAS INSTANCIAS DIFERENTES A FALLO EVACUADAS EN EL MES</t>
  </si>
  <si>
    <t>05.02.02. No. de apelaciones de autos de pruebas</t>
  </si>
  <si>
    <t>05.02.03. No. de apelaciones de autos de archivo</t>
  </si>
  <si>
    <t>05.02.04. No. de recursos de queja</t>
  </si>
  <si>
    <t>05.02.05. No. de autos de impedimento en segunda instancia</t>
  </si>
  <si>
    <t xml:space="preserve">05.02.06. No. de autos de recusaciones  en segunda instancia </t>
  </si>
  <si>
    <t>05.02.07. No. de autos de nulidad decretados por la dependencia en segunda instancia</t>
  </si>
  <si>
    <t>05.02.08. No. de autos de nulidad negados por la dependencia en segunda instancia</t>
  </si>
  <si>
    <t>05.02.10. No. de consultas de suspensión provisional confirmadas</t>
  </si>
  <si>
    <t>05.02.11. No. de consultas de suspensión provisional revocadas</t>
  </si>
  <si>
    <t>05.02.12. No. de conflictos de competencia propuestos en segunda instancia</t>
  </si>
  <si>
    <t>05.02.13. No. de conflictos de competencia resueltos en segunda instancia</t>
  </si>
  <si>
    <t>05.03.04. No. de remisiones en segunda instancia</t>
  </si>
  <si>
    <t>05.03.05. No. de prescripción  en segunda instancia</t>
  </si>
  <si>
    <t>05.03.06. No. de impedimentos propuestos en segunda instancia</t>
  </si>
  <si>
    <t>05.03.07. No. de impedimentos resueltos en segunda instancia</t>
  </si>
  <si>
    <t>05.03.08. No. de recusaciones en segunda instancia</t>
  </si>
  <si>
    <t>SEGUNDAS INSTANCIAS DIFERENTES A FALLO AL FINAL DEL MES</t>
  </si>
  <si>
    <t>5. PROCEDIMIENTO VERBAL</t>
  </si>
  <si>
    <t>Inventario de procesos verbales en primera instancia</t>
  </si>
  <si>
    <r>
      <rPr>
        <b/>
        <sz val="12"/>
        <rFont val="Calibri"/>
        <family val="2"/>
      </rPr>
      <t>06.01.01. No. de procesos verbales al inicio del mes</t>
    </r>
    <r>
      <rPr>
        <sz val="12"/>
        <rFont val="Calibri"/>
        <family val="2"/>
      </rPr>
      <t xml:space="preserve">.  </t>
    </r>
    <r>
      <rPr>
        <sz val="10"/>
        <rFont val="Calibri"/>
        <family val="2"/>
      </rPr>
      <t>(Para el primer mes, este valor debe ser igual al inventario final a 31 de diciembre del año anterior)</t>
    </r>
  </si>
  <si>
    <t xml:space="preserve">06.01.02. No. de Procesos verbales iniciados (proferidos) en el mes. </t>
  </si>
  <si>
    <t>TOTAL PROCESOS VERBALES PARA TAMITE EN EL MES</t>
  </si>
  <si>
    <t>PROCESOS VERBALES EN PRIMERA INSTANCIA EVACUADOS EN EL MES</t>
  </si>
  <si>
    <t>TOTAL PERSONAS SANCIONADAS PROCESO VERBAL</t>
  </si>
  <si>
    <t>VERIFICACION INFORMACION PERSONAS SANCIONADAS</t>
  </si>
  <si>
    <t>06.03.04. No. de nulidades de procesos verbales en primera instancia</t>
  </si>
  <si>
    <t>06.03.05. No. de impedimentos de procesos verbales en primera instancia</t>
  </si>
  <si>
    <t>06.03.06. No. de recusaciones de procesos verbales en primera instancia</t>
  </si>
  <si>
    <t>PROCESOS VERBALES EN PRIMERA INSTANCIA AL FINAL DEL MES</t>
  </si>
  <si>
    <t>Inventario de procesos verbales segunda instancia de fallos de primera</t>
  </si>
  <si>
    <r>
      <rPr>
        <b/>
        <sz val="12"/>
        <rFont val="Calibri"/>
        <family val="2"/>
      </rPr>
      <t>06.05.00. No. de segundas instancias de fallos al inicio del mes.</t>
    </r>
    <r>
      <rPr>
        <sz val="12"/>
        <rFont val="Calibri"/>
        <family val="2"/>
      </rPr>
      <t xml:space="preserve"> </t>
    </r>
    <r>
      <rPr>
        <sz val="10"/>
        <rFont val="Calibri"/>
        <family val="2"/>
      </rPr>
      <t>(Para el primer mes, este valor debe ser igual al inventario final a 31 de diciembre del año anterior)</t>
    </r>
  </si>
  <si>
    <t>TOTAL SEGUNDA INSTANCIA DE FALLOS DE PRIMERA INSTANCIA PARA TRAMITE EN EL MES</t>
  </si>
  <si>
    <t>PROCESOS VERBALES EVACUADOS EN SEGUNDA INSTANCIA DE FALLOS DE PRIMERA</t>
  </si>
  <si>
    <t>06.05.12. No. de recusasiones</t>
  </si>
  <si>
    <t>PROCESOS VERBALES DE SEGUNDA INSTANCIA AL FINAL DEL MES DE FALLOS DE PRIMERA</t>
  </si>
  <si>
    <t>DIFERENTES A FALLOS</t>
  </si>
  <si>
    <t>Inventario segundas instancias procesos verbales diferentes a fallo</t>
  </si>
  <si>
    <r>
      <rPr>
        <b/>
        <sz val="12"/>
        <rFont val="Calibri"/>
        <family val="2"/>
      </rPr>
      <t>06.06.01. No. de segundas instancias diferentes a fallo al inicio del mes</t>
    </r>
    <r>
      <rPr>
        <sz val="12"/>
        <rFont val="Calibri"/>
        <family val="2"/>
      </rPr>
      <t>.</t>
    </r>
    <r>
      <rPr>
        <sz val="10"/>
        <rFont val="Calibri"/>
        <family val="2"/>
      </rPr>
      <t xml:space="preserve"> (Para el primer mes, este valor debe ser igual al inventario final a 31 de diciembre del año anterior)</t>
    </r>
  </si>
  <si>
    <t xml:space="preserve">06.06.01. No. de Expedientes recibidos en apelación para resolver segundas instancias diferentes a fallo </t>
  </si>
  <si>
    <t>TOTAL DE SEGUNDAS INSTANCIAS PROCESO VERBAL DIFERENTES A FALLO PARA TRAMITE EN EL MES</t>
  </si>
  <si>
    <t>PROCESOS VERBALES EN SEGUNDA INSTANCIA EVACUADOS EN EL MES DIFERENTES A FALLO</t>
  </si>
  <si>
    <t>06.06.02. No. de autos de impedimento en segunda instancia</t>
  </si>
  <si>
    <t xml:space="preserve">06.06.03. No. de autos de recusaciones  en segunda instancia </t>
  </si>
  <si>
    <t>06.07.01. No. de decisiones segunda instancia confirmatorias</t>
  </si>
  <si>
    <t>06.07.02. No. de decisiones segunda instancia modificatorias</t>
  </si>
  <si>
    <t>06.07.03. No. de decisiones segunda instancia revocatorias</t>
  </si>
  <si>
    <t>06.07.04. No. de remisiones de verbales en segunda instancia</t>
  </si>
  <si>
    <t>06.07.05. No. de prescripciones de verbales  en segunda instancia</t>
  </si>
  <si>
    <t>06.07.06. No. de conflictos de competencia propuestos en segunda instancia</t>
  </si>
  <si>
    <t>06.07.07. No. de conflictos de competencia resueltos en segunda instancia</t>
  </si>
  <si>
    <t>PROCESOS VERBALES EN SEGUNDA INSTANCIA AL FINAL DEL MES DIFERENTES A FALLO</t>
  </si>
  <si>
    <t>6. DECISIONES DE ÚNICA INSTANCIA</t>
  </si>
  <si>
    <t>Inventario decisiones de única instancia</t>
  </si>
  <si>
    <r>
      <rPr>
        <b/>
        <sz val="12"/>
        <rFont val="Calibri"/>
        <family val="2"/>
      </rPr>
      <t>07.01.00 No de expedientes única instancia al inicio del mes.</t>
    </r>
    <r>
      <rPr>
        <sz val="12"/>
        <rFont val="Calibri"/>
        <family val="2"/>
      </rPr>
      <t xml:space="preserve"> </t>
    </r>
    <r>
      <rPr>
        <sz val="10"/>
        <rFont val="Calibri"/>
        <family val="2"/>
      </rPr>
      <t xml:space="preserve"> (Para el primer mes, este valor debe ser igual al inventario final a 31 de diciembre del año anterior)</t>
    </r>
  </si>
  <si>
    <t>07.01.01. No. de expedientes recibidos en única instancia</t>
  </si>
  <si>
    <t>TOTAL DECISIONES ÚNICA INSTANCIA PARA TRAMITE EN EL MES</t>
  </si>
  <si>
    <t>PROCESOS ÚNICA INSTANCIA EVACUADOS EN EL MES</t>
  </si>
  <si>
    <t>07.01.02. No. de decisiones de única instancia sancionatorias</t>
  </si>
  <si>
    <t>07.01.03. No. de decisiones de única instancia absolutorias</t>
  </si>
  <si>
    <t>07.01.04. No. de personas sancionadas a titulo de culpa</t>
  </si>
  <si>
    <t>07.01.05. No. de personas sancionadas a titulo de dolo</t>
  </si>
  <si>
    <t>INVENTARIO PROCESO ÚNICA INSTANCIA AL FINAL DEL MES</t>
  </si>
  <si>
    <t xml:space="preserve">2. ACTIVIDADES  DE APOYO A LA GESTIÓN </t>
  </si>
  <si>
    <t>01. Reuniones de Análisis Estratégico (RAE)</t>
  </si>
  <si>
    <t>13.01. No. de reuniones de análisis estratégico realizadas.</t>
  </si>
  <si>
    <t>02. Conversatorios Éticos</t>
  </si>
  <si>
    <t>13.02. No. de conversatorios realizados.</t>
  </si>
  <si>
    <t xml:space="preserve">03. Actualización Mapa de Riesgos  </t>
  </si>
  <si>
    <t>13.03. No. de actualizaciones al mapa de riesgos</t>
  </si>
  <si>
    <t>04.. Revisión a procesos y procedimientos</t>
  </si>
  <si>
    <t>13.04. No. de revisiones a procesos y procedimientos</t>
  </si>
  <si>
    <t>05. Comisiones Evacuadas (solo proceso disciplinario)</t>
  </si>
  <si>
    <t>13.05. No. de comisiones recibidas</t>
  </si>
  <si>
    <t>13.06. No. de comisiones evacuadas</t>
  </si>
  <si>
    <t>06. Defensa Judicial PGN (solo dependencias territoriales)</t>
  </si>
  <si>
    <t xml:space="preserve">13.14. No. de procesos adelantados por la PGN  </t>
  </si>
  <si>
    <t>13.15. No. de procesos en contra de la PGN</t>
  </si>
  <si>
    <t>07. Apoyos DNIE</t>
  </si>
  <si>
    <t>13.17. No. de apoyos solicitados a la DNIE</t>
  </si>
  <si>
    <t>08. Vigilancia superior</t>
  </si>
  <si>
    <t>13.18. No. de Vigilancias superiores realizadas</t>
  </si>
  <si>
    <t>09. Registro SIRI</t>
  </si>
  <si>
    <t>13.16. No. de sanciones ejecutoriadas registradas en el SIRI</t>
  </si>
  <si>
    <t>10. Funcionarios de la dependencia</t>
  </si>
  <si>
    <t>13.18. No. de operadores disciplinarios en el mes</t>
  </si>
  <si>
    <t>13.19. No. de operadores preventivos en el mes</t>
  </si>
  <si>
    <t>13.20. No. de operadores de intervención en el mes</t>
  </si>
  <si>
    <t xml:space="preserve">13.21. No. total de funcionarios de la dependencia </t>
  </si>
  <si>
    <t>01. Permisos</t>
  </si>
  <si>
    <t>14.01. No. de permisos por cita médica</t>
  </si>
  <si>
    <t>14.02. No. de horas de permiso por cita médica</t>
  </si>
  <si>
    <t>4.45</t>
  </si>
  <si>
    <t>14.03. No. de permisos por asuntos personales / familiares</t>
  </si>
  <si>
    <t>14.04. No. de horas de permisos por asuntos personales / familiares</t>
  </si>
  <si>
    <t>14.05. No. de permisos por docencia</t>
  </si>
  <si>
    <t>14.06. No. de horas de permiso por docencia</t>
  </si>
  <si>
    <t>14.07. No. de permisos por estudio</t>
  </si>
  <si>
    <t>14.08. No. de horas de permiso por estudio</t>
  </si>
  <si>
    <t>14.09. No. de permisos por lactancia</t>
  </si>
  <si>
    <t>14.10. No. de horas de permiso por lactancia</t>
  </si>
  <si>
    <t>14.11. No. de permisos por calamidad</t>
  </si>
  <si>
    <t>14.12. No. de horas de permiso por calamidad</t>
  </si>
  <si>
    <t>14.13. No. de permisos sindicales</t>
  </si>
  <si>
    <t>14.14. No. de horas de permiso sindical</t>
  </si>
  <si>
    <t>14.15. No. de permisos para prácticas deportivas</t>
  </si>
  <si>
    <t>14.16. No. de horas de permiso de prácticas deportivas</t>
  </si>
  <si>
    <t>02. Incapacidades</t>
  </si>
  <si>
    <t>14.17. No. de personas incapacitadas por enfermedad común</t>
  </si>
  <si>
    <t>14.18. No. de días de duración de la incapacidad por enfermedad común</t>
  </si>
  <si>
    <t>14.19. No. de personas incapacitadas por enfermedad Profesional</t>
  </si>
  <si>
    <t>14.20. No. de días de duración de la incapacidad por enfermedad profesional</t>
  </si>
  <si>
    <t>14.21. No. de personas incapacitadas por accidente de trabajo</t>
  </si>
  <si>
    <t>14.22. No. de días de duración de la incapacidad por accidente de trabajo</t>
  </si>
  <si>
    <t>14.23. No. de personas incapacitadas por licencia de maternidad</t>
  </si>
  <si>
    <t>14.24. No. de días de duración de la incapacidad por licencia de maternidad</t>
  </si>
  <si>
    <t>14.25. No. de personas incapacitadas por licencia de paternidad</t>
  </si>
  <si>
    <t>14.26. No. de días de duración de la incapacidad por licencia de paternidad</t>
  </si>
  <si>
    <t>PLAN OPERATIVO ANUAL COMPONENTE DIA A DIA PROCURADURIA PROVINCIAL DE POPAYAN AÑO 2017</t>
  </si>
  <si>
    <r>
      <t xml:space="preserve">09.00.04. No. de atenciones al público </t>
    </r>
    <r>
      <rPr>
        <b/>
        <sz val="12"/>
        <rFont val="Arial"/>
        <family val="2"/>
      </rPr>
      <t xml:space="preserve">resueltas (finalizadas) </t>
    </r>
    <r>
      <rPr>
        <sz val="12"/>
        <rFont val="Arial"/>
        <family val="2"/>
      </rPr>
      <t>en el mes</t>
    </r>
  </si>
  <si>
    <t>FORMATO PARA LA FORMULACION DEL PLAN OPERATIVO ANUAL - COMPONENTE DIA A DIA PROCURADURIA PROVINCIAL SAN GIL</t>
  </si>
  <si>
    <t>FORMATO PARA LA FORMULACIÓN DEL PLAN OPERATIVO ANUAL (2017) COMPONENTE DÍA A DÍA - PROVINCIAL SAN GIL</t>
  </si>
  <si>
    <r>
      <t xml:space="preserve">09.00.04. No. de atenciones al público </t>
    </r>
    <r>
      <rPr>
        <b/>
        <sz val="20"/>
        <rFont val="Calibri"/>
        <family val="2"/>
      </rPr>
      <t xml:space="preserve">resueltas (finalizadas) </t>
    </r>
    <r>
      <rPr>
        <sz val="20"/>
        <rFont val="Calibri"/>
        <family val="2"/>
      </rPr>
      <t>en el mes</t>
    </r>
  </si>
  <si>
    <t>FORMATO PARA LA FORMULACIÓN DEL PLAN OPERATIVO ANUAL 2017 COMPONENTE DÍA A DÍA - DEPENDENCIAS TERRITORIALES</t>
  </si>
  <si>
    <t>FORMATO PARA LA FORMULACIÓN DEL PLAN OPERATIVO ANUAL (2017) COMPONENTE DÍA A DÍA - PROVINCIAL DE TUNJA</t>
  </si>
  <si>
    <t>FORMATO PARA LA FORMULACION DEL PLAN OPERATIVO ANUAL - COMPONENTE DIA A DIA DE LAS DEPENDENCIAS DISCIPLINARIAS</t>
  </si>
  <si>
    <t>FORMATO PARA LA FORMULACIÓN DEL PLAN OPERATIVO ANUAL (2017) COMPONENTE DÍA A DÍA - DEPENDENCIAS DISCIPLINARIAS NIVEL CENTRAL</t>
  </si>
  <si>
    <t>FORMATO PARA LA FORMULACIÓN DEL PLAN OPERATIVO ANUAL (2017) COMPONENTE DÍA A DÍA - PROVINCIAL ZIPAQUIRÁ</t>
  </si>
  <si>
    <t>N.A.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</si>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</sst>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</font>
    <font>
      <b/>
      <sz val="26"/>
      <name val="Tahoma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26"/>
      <color theme="1"/>
      <name val="Tahoma"/>
      <family val="2"/>
    </font>
    <font>
      <sz val="12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Arial"/>
      <family val="2"/>
    </font>
    <font>
      <sz val="11"/>
      <color indexed="8"/>
      <name val="Calibri"/>
      <family val="2"/>
      <scheme val="minor"/>
    </font>
    <font>
      <sz val="11"/>
      <name val="Tahoma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Tahoma"/>
      <family val="2"/>
    </font>
    <font>
      <sz val="15"/>
      <name val="Calibri"/>
      <family val="2"/>
    </font>
    <font>
      <b/>
      <sz val="15"/>
      <name val="Calibri"/>
      <family val="2"/>
    </font>
    <font>
      <sz val="15"/>
      <color theme="1"/>
      <name val="Calibri"/>
      <family val="2"/>
      <scheme val="minor"/>
    </font>
    <font>
      <sz val="15"/>
      <color theme="1"/>
      <name val="Calibri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</font>
    <font>
      <sz val="14"/>
      <name val="Calibri"/>
      <family val="2"/>
      <scheme val="minor"/>
    </font>
    <font>
      <b/>
      <sz val="12"/>
      <name val="Arial Narrow"/>
      <family val="2"/>
    </font>
    <font>
      <sz val="12"/>
      <color theme="1"/>
      <name val="Arial Narrow"/>
      <family val="2"/>
    </font>
    <font>
      <b/>
      <sz val="14"/>
      <name val="Arial Narrow"/>
      <family val="2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indexed="8"/>
      <name val="Arial Narrow"/>
      <family val="2"/>
    </font>
    <font>
      <sz val="14"/>
      <name val="Arial Narrow"/>
      <family val="2"/>
    </font>
    <font>
      <sz val="14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1"/>
      <color indexed="8"/>
      <name val="Arial Narrow"/>
      <family val="2"/>
    </font>
    <font>
      <b/>
      <sz val="12"/>
      <color theme="1"/>
      <name val="Arial Narrow"/>
      <family val="2"/>
    </font>
    <font>
      <b/>
      <sz val="11"/>
      <name val="Calibri"/>
      <family val="2"/>
    </font>
    <font>
      <b/>
      <sz val="16"/>
      <name val="Arial"/>
      <family val="2"/>
    </font>
    <font>
      <sz val="16"/>
      <color rgb="FFC00000"/>
      <name val="Arial"/>
      <family val="2"/>
    </font>
    <font>
      <sz val="16"/>
      <color theme="1"/>
      <name val="Arial"/>
      <family val="2"/>
    </font>
    <font>
      <sz val="16"/>
      <name val="Arial"/>
      <family val="2"/>
    </font>
    <font>
      <b/>
      <sz val="16"/>
      <color theme="1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name val="Arial"/>
      <family val="2"/>
    </font>
    <font>
      <b/>
      <sz val="12"/>
      <name val="Tahoma"/>
      <family val="2"/>
    </font>
    <font>
      <b/>
      <sz val="12"/>
      <color theme="1"/>
      <name val="Tahoma"/>
      <family val="2"/>
    </font>
    <font>
      <sz val="8"/>
      <color theme="1"/>
      <name val="Calibri"/>
      <family val="2"/>
      <scheme val="minor"/>
    </font>
    <font>
      <sz val="12"/>
      <color rgb="FFFF0000"/>
      <name val="Calibri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</font>
    <font>
      <sz val="10"/>
      <name val="Calibri"/>
      <family val="2"/>
    </font>
    <font>
      <sz val="10"/>
      <color indexed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indexed="60"/>
      <name val="Calibri"/>
      <family val="2"/>
    </font>
    <font>
      <b/>
      <sz val="18"/>
      <name val="Arial"/>
      <family val="2"/>
    </font>
    <font>
      <sz val="18"/>
      <name val="Arial"/>
      <family val="2"/>
    </font>
    <font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8"/>
      <name val="Tahoma"/>
      <family val="2"/>
    </font>
    <font>
      <b/>
      <sz val="18"/>
      <name val="Calibri"/>
      <family val="2"/>
    </font>
    <font>
      <sz val="18"/>
      <name val="Calibri"/>
      <family val="2"/>
    </font>
    <font>
      <b/>
      <sz val="20"/>
      <name val="Tahoma"/>
      <family val="2"/>
    </font>
    <font>
      <b/>
      <sz val="20"/>
      <name val="Calibri"/>
      <family val="2"/>
    </font>
    <font>
      <b/>
      <sz val="20"/>
      <color indexed="8"/>
      <name val="Calibri"/>
      <family val="2"/>
    </font>
    <font>
      <sz val="20"/>
      <color indexed="8"/>
      <name val="Calibri"/>
      <family val="2"/>
    </font>
    <font>
      <sz val="20"/>
      <name val="Calibri"/>
      <family val="2"/>
    </font>
    <font>
      <b/>
      <sz val="20"/>
      <color indexed="8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F2F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FF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911">
    <xf numFmtId="0" fontId="0" fillId="0" borderId="0" xfId="0"/>
    <xf numFmtId="0" fontId="0" fillId="0" borderId="0" xfId="0" applyAlignment="1" applyProtection="1">
      <alignment vertical="top"/>
      <protection locked="0"/>
    </xf>
    <xf numFmtId="0" fontId="0" fillId="4" borderId="0" xfId="0" applyFill="1" applyAlignment="1" applyProtection="1">
      <alignment vertical="top"/>
      <protection locked="0"/>
    </xf>
    <xf numFmtId="0" fontId="0" fillId="3" borderId="9" xfId="0" applyFill="1" applyBorder="1" applyAlignment="1" applyProtection="1">
      <alignment vertical="top"/>
    </xf>
    <xf numFmtId="0" fontId="0" fillId="0" borderId="1" xfId="0" applyBorder="1" applyAlignment="1" applyProtection="1">
      <alignment horizontal="center" vertical="top"/>
    </xf>
    <xf numFmtId="0" fontId="0" fillId="0" borderId="1" xfId="0" applyBorder="1" applyAlignment="1" applyProtection="1">
      <alignment vertical="top"/>
      <protection locked="0"/>
    </xf>
    <xf numFmtId="0" fontId="2" fillId="4" borderId="4" xfId="1" applyFont="1" applyFill="1" applyBorder="1" applyAlignment="1" applyProtection="1">
      <alignment horizontal="left" vertical="top"/>
      <protection locked="0"/>
    </xf>
    <xf numFmtId="0" fontId="0" fillId="0" borderId="2" xfId="0" applyBorder="1" applyAlignment="1" applyProtection="1">
      <alignment vertical="top"/>
      <protection locked="0"/>
    </xf>
    <xf numFmtId="0" fontId="2" fillId="3" borderId="6" xfId="1" applyFont="1" applyFill="1" applyBorder="1" applyAlignment="1" applyProtection="1">
      <alignment horizontal="left" vertical="top"/>
      <protection locked="0"/>
    </xf>
    <xf numFmtId="0" fontId="0" fillId="3" borderId="11" xfId="0" applyFill="1" applyBorder="1" applyAlignment="1" applyProtection="1">
      <alignment horizontal="center" vertical="top"/>
    </xf>
    <xf numFmtId="0" fontId="2" fillId="3" borderId="5" xfId="1" applyFont="1" applyFill="1" applyBorder="1" applyAlignment="1" applyProtection="1">
      <alignment horizontal="left" vertical="top"/>
      <protection locked="0"/>
    </xf>
    <xf numFmtId="0" fontId="0" fillId="3" borderId="3" xfId="0" applyFill="1" applyBorder="1" applyAlignment="1" applyProtection="1">
      <alignment horizontal="center" vertical="top"/>
    </xf>
    <xf numFmtId="0" fontId="2" fillId="4" borderId="8" xfId="1" applyFont="1" applyFill="1" applyBorder="1" applyAlignment="1" applyProtection="1">
      <alignment horizontal="left" vertical="top"/>
      <protection locked="0"/>
    </xf>
    <xf numFmtId="0" fontId="0" fillId="0" borderId="9" xfId="0" applyBorder="1" applyAlignment="1" applyProtection="1">
      <alignment horizontal="center" vertical="top"/>
    </xf>
    <xf numFmtId="0" fontId="0" fillId="0" borderId="9" xfId="0" applyBorder="1" applyAlignment="1" applyProtection="1">
      <alignment vertical="top"/>
      <protection locked="0"/>
    </xf>
    <xf numFmtId="0" fontId="2" fillId="0" borderId="4" xfId="1" applyFont="1" applyFill="1" applyBorder="1" applyAlignment="1" applyProtection="1">
      <alignment horizontal="justify" vertical="top"/>
      <protection locked="0"/>
    </xf>
    <xf numFmtId="0" fontId="2" fillId="0" borderId="10" xfId="1" applyFont="1" applyFill="1" applyBorder="1" applyAlignment="1" applyProtection="1">
      <alignment horizontal="justify" vertical="top"/>
      <protection locked="0"/>
    </xf>
    <xf numFmtId="0" fontId="2" fillId="0" borderId="4" xfId="1" applyFont="1" applyFill="1" applyBorder="1" applyAlignment="1" applyProtection="1">
      <alignment horizontal="left" vertical="top"/>
      <protection locked="0"/>
    </xf>
    <xf numFmtId="0" fontId="2" fillId="3" borderId="10" xfId="1" applyFont="1" applyFill="1" applyBorder="1" applyAlignment="1" applyProtection="1">
      <alignment horizontal="left" vertical="top"/>
      <protection locked="0"/>
    </xf>
    <xf numFmtId="0" fontId="0" fillId="3" borderId="2" xfId="0" applyFill="1" applyBorder="1" applyAlignment="1" applyProtection="1">
      <alignment horizontal="center" vertical="top"/>
    </xf>
    <xf numFmtId="0" fontId="2" fillId="0" borderId="8" xfId="1" applyFont="1" applyFill="1" applyBorder="1" applyAlignment="1" applyProtection="1">
      <alignment vertical="top"/>
      <protection locked="0"/>
    </xf>
    <xf numFmtId="0" fontId="2" fillId="0" borderId="4" xfId="1" applyFont="1" applyFill="1" applyBorder="1" applyAlignment="1" applyProtection="1">
      <alignment vertical="top"/>
      <protection locked="0"/>
    </xf>
    <xf numFmtId="0" fontId="2" fillId="4" borderId="4" xfId="1" applyFont="1" applyFill="1" applyBorder="1" applyAlignment="1" applyProtection="1">
      <alignment horizontal="justify" vertical="top"/>
      <protection locked="0"/>
    </xf>
    <xf numFmtId="0" fontId="2" fillId="4" borderId="8" xfId="1" applyFont="1" applyFill="1" applyBorder="1" applyAlignment="1" applyProtection="1">
      <alignment horizontal="justify" vertical="top"/>
      <protection locked="0"/>
    </xf>
    <xf numFmtId="0" fontId="0" fillId="4" borderId="9" xfId="0" applyFill="1" applyBorder="1" applyAlignment="1" applyProtection="1">
      <alignment horizontal="center" vertical="top"/>
    </xf>
    <xf numFmtId="0" fontId="0" fillId="4" borderId="9" xfId="0" applyFill="1" applyBorder="1" applyAlignment="1" applyProtection="1">
      <alignment vertical="top"/>
      <protection locked="0"/>
    </xf>
    <xf numFmtId="0" fontId="2" fillId="4" borderId="10" xfId="1" applyFont="1" applyFill="1" applyBorder="1" applyAlignment="1" applyProtection="1">
      <alignment horizontal="justify" vertical="top"/>
      <protection locked="0"/>
    </xf>
    <xf numFmtId="0" fontId="0" fillId="4" borderId="2" xfId="0" applyFill="1" applyBorder="1" applyAlignment="1" applyProtection="1">
      <alignment vertical="top"/>
      <protection locked="0"/>
    </xf>
    <xf numFmtId="0" fontId="2" fillId="0" borderId="9" xfId="1" applyFont="1" applyFill="1" applyBorder="1" applyAlignment="1" applyProtection="1">
      <alignment horizontal="justify" vertical="top"/>
      <protection locked="0"/>
    </xf>
    <xf numFmtId="0" fontId="2" fillId="0" borderId="1" xfId="1" applyFont="1" applyFill="1" applyBorder="1" applyAlignment="1" applyProtection="1">
      <alignment horizontal="justify" vertical="top"/>
      <protection locked="0"/>
    </xf>
    <xf numFmtId="0" fontId="0" fillId="4" borderId="1" xfId="0" applyFill="1" applyBorder="1" applyAlignment="1" applyProtection="1">
      <alignment horizontal="center" vertical="top"/>
    </xf>
    <xf numFmtId="0" fontId="0" fillId="4" borderId="1" xfId="0" applyFill="1" applyBorder="1" applyAlignment="1" applyProtection="1">
      <alignment vertical="top"/>
      <protection locked="0"/>
    </xf>
    <xf numFmtId="0" fontId="2" fillId="4" borderId="1" xfId="1" applyFont="1" applyFill="1" applyBorder="1" applyAlignment="1" applyProtection="1">
      <alignment horizontal="justify" vertical="top"/>
      <protection locked="0"/>
    </xf>
    <xf numFmtId="0" fontId="2" fillId="3" borderId="1" xfId="1" applyFont="1" applyFill="1" applyBorder="1" applyAlignment="1" applyProtection="1">
      <alignment horizontal="left" vertical="top"/>
      <protection locked="0"/>
    </xf>
    <xf numFmtId="0" fontId="2" fillId="3" borderId="2" xfId="1" applyFont="1" applyFill="1" applyBorder="1" applyAlignment="1" applyProtection="1">
      <alignment horizontal="left" vertical="top"/>
      <protection locked="0"/>
    </xf>
    <xf numFmtId="0" fontId="0" fillId="5" borderId="1" xfId="0" applyFill="1" applyBorder="1" applyAlignment="1">
      <alignment vertical="top"/>
    </xf>
    <xf numFmtId="0" fontId="5" fillId="0" borderId="1" xfId="1" applyFont="1" applyFill="1" applyBorder="1" applyAlignment="1" applyProtection="1">
      <alignment horizontal="center" vertical="top"/>
      <protection locked="0"/>
    </xf>
    <xf numFmtId="0" fontId="5" fillId="0" borderId="13" xfId="1" applyFont="1" applyFill="1" applyBorder="1" applyAlignment="1" applyProtection="1">
      <alignment horizontal="center" vertical="top"/>
      <protection locked="0"/>
    </xf>
    <xf numFmtId="0" fontId="0" fillId="5" borderId="1" xfId="0" applyFill="1" applyBorder="1" applyAlignment="1">
      <alignment vertical="top" wrapText="1"/>
    </xf>
    <xf numFmtId="0" fontId="0" fillId="0" borderId="12" xfId="0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0" fillId="0" borderId="1" xfId="0" applyFill="1" applyBorder="1" applyAlignment="1" applyProtection="1">
      <alignment vertical="top"/>
      <protection locked="0"/>
    </xf>
    <xf numFmtId="0" fontId="14" fillId="4" borderId="14" xfId="0" applyFont="1" applyFill="1" applyBorder="1" applyAlignment="1">
      <alignment vertical="top" wrapText="1"/>
    </xf>
    <xf numFmtId="0" fontId="0" fillId="4" borderId="1" xfId="0" applyFill="1" applyBorder="1" applyAlignment="1">
      <alignment vertical="top" wrapText="1"/>
    </xf>
    <xf numFmtId="0" fontId="0" fillId="0" borderId="19" xfId="0" applyFill="1" applyBorder="1" applyAlignment="1">
      <alignment vertical="top" wrapText="1"/>
    </xf>
    <xf numFmtId="0" fontId="0" fillId="0" borderId="2" xfId="0" applyFill="1" applyBorder="1" applyAlignment="1" applyProtection="1">
      <alignment vertical="top"/>
      <protection locked="0"/>
    </xf>
    <xf numFmtId="0" fontId="4" fillId="3" borderId="1" xfId="1" applyFont="1" applyFill="1" applyBorder="1" applyAlignment="1" applyProtection="1">
      <alignment horizontal="center" vertical="top"/>
    </xf>
    <xf numFmtId="0" fontId="0" fillId="4" borderId="9" xfId="0" applyFill="1" applyBorder="1" applyAlignment="1" applyProtection="1">
      <alignment horizontal="center" vertical="top"/>
      <protection locked="0"/>
    </xf>
    <xf numFmtId="0" fontId="2" fillId="0" borderId="9" xfId="1" applyFont="1" applyBorder="1" applyAlignment="1" applyProtection="1">
      <alignment horizontal="center" vertical="top"/>
    </xf>
    <xf numFmtId="0" fontId="2" fillId="0" borderId="12" xfId="1" applyFont="1" applyBorder="1" applyAlignment="1" applyProtection="1">
      <alignment horizontal="center" vertical="top"/>
    </xf>
    <xf numFmtId="0" fontId="0" fillId="4" borderId="2" xfId="0" applyFill="1" applyBorder="1" applyAlignment="1" applyProtection="1">
      <alignment horizontal="center" vertical="top"/>
    </xf>
    <xf numFmtId="0" fontId="2" fillId="0" borderId="1" xfId="1" applyFont="1" applyBorder="1" applyAlignment="1" applyProtection="1">
      <alignment horizontal="left" vertical="top"/>
      <protection locked="0"/>
    </xf>
    <xf numFmtId="0" fontId="0" fillId="4" borderId="1" xfId="0" applyFill="1" applyBorder="1" applyAlignment="1" applyProtection="1">
      <alignment vertical="top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9" xfId="0" applyFill="1" applyBorder="1" applyAlignment="1" applyProtection="1">
      <alignment vertical="top"/>
      <protection locked="0"/>
    </xf>
    <xf numFmtId="0" fontId="0" fillId="0" borderId="13" xfId="0" applyFill="1" applyBorder="1" applyAlignment="1" applyProtection="1">
      <alignment vertical="top"/>
      <protection locked="0"/>
    </xf>
    <xf numFmtId="0" fontId="9" fillId="4" borderId="1" xfId="0" applyFont="1" applyFill="1" applyBorder="1" applyAlignment="1" applyProtection="1">
      <alignment horizontal="center" vertical="top"/>
      <protection locked="0"/>
    </xf>
    <xf numFmtId="0" fontId="9" fillId="3" borderId="3" xfId="0" applyFont="1" applyFill="1" applyBorder="1" applyAlignment="1" applyProtection="1">
      <alignment horizontal="center" vertical="top" wrapText="1"/>
    </xf>
    <xf numFmtId="0" fontId="0" fillId="0" borderId="0" xfId="0" applyAlignment="1" applyProtection="1">
      <alignment vertical="top" wrapText="1"/>
      <protection locked="0"/>
    </xf>
    <xf numFmtId="0" fontId="11" fillId="0" borderId="4" xfId="1" applyFont="1" applyBorder="1" applyAlignment="1" applyProtection="1">
      <alignment horizontal="left" vertical="top" indent="3"/>
      <protection locked="0"/>
    </xf>
    <xf numFmtId="0" fontId="11" fillId="4" borderId="4" xfId="1" applyFont="1" applyFill="1" applyBorder="1" applyAlignment="1" applyProtection="1">
      <alignment horizontal="left" vertical="top" indent="3"/>
      <protection locked="0"/>
    </xf>
    <xf numFmtId="0" fontId="4" fillId="3" borderId="8" xfId="1" applyFont="1" applyFill="1" applyBorder="1" applyAlignment="1" applyProtection="1">
      <alignment horizontal="left" vertical="top"/>
      <protection locked="0"/>
    </xf>
    <xf numFmtId="0" fontId="21" fillId="3" borderId="3" xfId="0" applyFont="1" applyFill="1" applyBorder="1" applyAlignment="1" applyProtection="1">
      <alignment horizontal="center" vertical="top" wrapText="1"/>
    </xf>
    <xf numFmtId="0" fontId="4" fillId="3" borderId="6" xfId="1" applyFont="1" applyFill="1" applyBorder="1" applyAlignment="1" applyProtection="1">
      <alignment horizontal="left" vertical="top"/>
      <protection locked="0"/>
    </xf>
    <xf numFmtId="0" fontId="10" fillId="0" borderId="4" xfId="0" applyFont="1" applyBorder="1" applyAlignment="1" applyProtection="1">
      <alignment horizontal="left" vertical="top" indent="3"/>
      <protection locked="0"/>
    </xf>
    <xf numFmtId="0" fontId="11" fillId="4" borderId="10" xfId="1" applyFont="1" applyFill="1" applyBorder="1" applyAlignment="1" applyProtection="1">
      <alignment horizontal="left" vertical="top" indent="3"/>
      <protection locked="0"/>
    </xf>
    <xf numFmtId="0" fontId="0" fillId="4" borderId="1" xfId="0" applyFont="1" applyFill="1" applyBorder="1" applyAlignment="1" applyProtection="1">
      <alignment horizontal="center" vertical="top"/>
    </xf>
    <xf numFmtId="0" fontId="0" fillId="4" borderId="1" xfId="0" applyFont="1" applyFill="1" applyBorder="1" applyAlignment="1" applyProtection="1">
      <alignment vertical="top"/>
      <protection locked="0"/>
    </xf>
    <xf numFmtId="0" fontId="2" fillId="0" borderId="4" xfId="1" applyFont="1" applyBorder="1" applyAlignment="1" applyProtection="1">
      <alignment horizontal="left" vertical="top" indent="3"/>
      <protection locked="0"/>
    </xf>
    <xf numFmtId="0" fontId="2" fillId="4" borderId="4" xfId="1" applyFont="1" applyFill="1" applyBorder="1" applyAlignment="1" applyProtection="1">
      <alignment horizontal="left" vertical="top" indent="3"/>
      <protection locked="0"/>
    </xf>
    <xf numFmtId="0" fontId="2" fillId="0" borderId="4" xfId="1" applyFont="1" applyFill="1" applyBorder="1" applyAlignment="1" applyProtection="1">
      <alignment horizontal="left" vertical="top" indent="3"/>
      <protection locked="0"/>
    </xf>
    <xf numFmtId="0" fontId="2" fillId="0" borderId="10" xfId="1" applyFont="1" applyFill="1" applyBorder="1" applyAlignment="1" applyProtection="1">
      <alignment horizontal="left" vertical="top" indent="3"/>
      <protection locked="0"/>
    </xf>
    <xf numFmtId="0" fontId="2" fillId="0" borderId="7" xfId="1" applyFont="1" applyFill="1" applyBorder="1" applyAlignment="1" applyProtection="1">
      <alignment horizontal="left" vertical="top" indent="3"/>
      <protection locked="0"/>
    </xf>
    <xf numFmtId="0" fontId="0" fillId="3" borderId="1" xfId="0" applyFill="1" applyBorder="1" applyAlignment="1" applyProtection="1">
      <alignment horizontal="center" vertical="top"/>
    </xf>
    <xf numFmtId="0" fontId="0" fillId="4" borderId="1" xfId="0" applyFill="1" applyBorder="1" applyAlignment="1">
      <alignment horizontal="left" vertical="top" wrapText="1"/>
    </xf>
    <xf numFmtId="0" fontId="2" fillId="0" borderId="1" xfId="1" applyFont="1" applyBorder="1" applyAlignment="1" applyProtection="1">
      <alignment horizontal="left" vertical="top" wrapText="1"/>
      <protection locked="0"/>
    </xf>
    <xf numFmtId="0" fontId="4" fillId="3" borderId="11" xfId="1" applyFont="1" applyFill="1" applyBorder="1" applyAlignment="1" applyProtection="1">
      <alignment horizontal="center" vertical="top"/>
      <protection locked="0"/>
    </xf>
    <xf numFmtId="0" fontId="4" fillId="0" borderId="1" xfId="1" applyFont="1" applyFill="1" applyBorder="1" applyAlignment="1" applyProtection="1">
      <alignment horizontal="center" vertical="top"/>
      <protection locked="0"/>
    </xf>
    <xf numFmtId="0" fontId="5" fillId="0" borderId="2" xfId="1" applyFont="1" applyFill="1" applyBorder="1" applyAlignment="1" applyProtection="1">
      <alignment horizontal="center" vertical="top"/>
      <protection locked="0"/>
    </xf>
    <xf numFmtId="0" fontId="5" fillId="0" borderId="46" xfId="1" applyFont="1" applyFill="1" applyBorder="1" applyAlignment="1" applyProtection="1">
      <alignment horizontal="center" vertical="top"/>
      <protection locked="0"/>
    </xf>
    <xf numFmtId="0" fontId="5" fillId="0" borderId="9" xfId="1" applyFont="1" applyFill="1" applyBorder="1" applyAlignment="1" applyProtection="1">
      <alignment horizontal="center" vertical="top"/>
      <protection locked="0"/>
    </xf>
    <xf numFmtId="0" fontId="5" fillId="0" borderId="47" xfId="1" applyFont="1" applyFill="1" applyBorder="1" applyAlignment="1" applyProtection="1">
      <alignment horizontal="center" vertical="top"/>
      <protection locked="0"/>
    </xf>
    <xf numFmtId="0" fontId="4" fillId="0" borderId="2" xfId="1" applyFont="1" applyFill="1" applyBorder="1" applyAlignment="1" applyProtection="1">
      <alignment horizontal="center" vertical="top"/>
      <protection locked="0"/>
    </xf>
    <xf numFmtId="0" fontId="0" fillId="0" borderId="46" xfId="0" applyFill="1" applyBorder="1" applyAlignment="1" applyProtection="1">
      <alignment vertical="top"/>
      <protection locked="0"/>
    </xf>
    <xf numFmtId="0" fontId="4" fillId="0" borderId="9" xfId="1" applyFont="1" applyFill="1" applyBorder="1" applyAlignment="1" applyProtection="1">
      <alignment horizontal="center" vertical="top"/>
      <protection locked="0"/>
    </xf>
    <xf numFmtId="0" fontId="0" fillId="0" borderId="47" xfId="0" applyFill="1" applyBorder="1" applyAlignment="1" applyProtection="1">
      <alignment vertical="top"/>
      <protection locked="0"/>
    </xf>
    <xf numFmtId="0" fontId="4" fillId="0" borderId="17" xfId="1" applyFont="1" applyFill="1" applyBorder="1" applyAlignment="1" applyProtection="1">
      <alignment horizontal="center" vertical="top"/>
      <protection locked="0"/>
    </xf>
    <xf numFmtId="0" fontId="0" fillId="5" borderId="9" xfId="0" applyFill="1" applyBorder="1" applyAlignment="1">
      <alignment vertical="top"/>
    </xf>
    <xf numFmtId="0" fontId="0" fillId="5" borderId="2" xfId="0" applyFill="1" applyBorder="1" applyAlignment="1">
      <alignment vertical="top" wrapText="1"/>
    </xf>
    <xf numFmtId="0" fontId="9" fillId="3" borderId="23" xfId="0" applyFont="1" applyFill="1" applyBorder="1" applyAlignment="1" applyProtection="1">
      <alignment vertical="top"/>
      <protection locked="0"/>
    </xf>
    <xf numFmtId="0" fontId="0" fillId="5" borderId="9" xfId="0" applyFill="1" applyBorder="1" applyAlignment="1">
      <alignment vertical="top" wrapText="1"/>
    </xf>
    <xf numFmtId="0" fontId="4" fillId="3" borderId="30" xfId="1" applyFont="1" applyFill="1" applyBorder="1" applyAlignment="1" applyProtection="1">
      <alignment horizontal="center" vertical="top"/>
      <protection locked="0"/>
    </xf>
    <xf numFmtId="0" fontId="4" fillId="3" borderId="32" xfId="1" applyFont="1" applyFill="1" applyBorder="1" applyAlignment="1" applyProtection="1">
      <alignment horizontal="center" vertical="top"/>
      <protection locked="0"/>
    </xf>
    <xf numFmtId="0" fontId="4" fillId="3" borderId="45" xfId="1" applyFont="1" applyFill="1" applyBorder="1" applyAlignment="1" applyProtection="1">
      <alignment horizontal="center" vertical="top"/>
      <protection locked="0"/>
    </xf>
    <xf numFmtId="0" fontId="9" fillId="3" borderId="29" xfId="0" applyFont="1" applyFill="1" applyBorder="1" applyAlignment="1" applyProtection="1">
      <alignment vertical="top"/>
      <protection locked="0"/>
    </xf>
    <xf numFmtId="0" fontId="22" fillId="7" borderId="0" xfId="0" applyFont="1" applyFill="1" applyAlignment="1" applyProtection="1">
      <alignment vertical="top"/>
      <protection locked="0"/>
    </xf>
    <xf numFmtId="0" fontId="13" fillId="6" borderId="16" xfId="0" applyFont="1" applyFill="1" applyBorder="1" applyAlignment="1" applyProtection="1">
      <alignment horizontal="center" vertical="top" wrapText="1"/>
      <protection locked="0"/>
    </xf>
    <xf numFmtId="0" fontId="0" fillId="2" borderId="9" xfId="0" applyFill="1" applyBorder="1" applyAlignment="1" applyProtection="1">
      <alignment horizontal="center" vertical="top"/>
    </xf>
    <xf numFmtId="0" fontId="0" fillId="2" borderId="9" xfId="0" applyFill="1" applyBorder="1" applyAlignment="1" applyProtection="1">
      <alignment vertical="top"/>
    </xf>
    <xf numFmtId="0" fontId="0" fillId="2" borderId="1" xfId="0" applyFill="1" applyBorder="1" applyAlignment="1" applyProtection="1">
      <alignment horizontal="center" vertical="top"/>
    </xf>
    <xf numFmtId="0" fontId="0" fillId="2" borderId="1" xfId="0" applyFill="1" applyBorder="1" applyAlignment="1" applyProtection="1">
      <alignment vertical="top"/>
    </xf>
    <xf numFmtId="0" fontId="10" fillId="4" borderId="1" xfId="0" applyFont="1" applyFill="1" applyBorder="1" applyAlignment="1" applyProtection="1">
      <alignment horizontal="center" vertical="top"/>
    </xf>
    <xf numFmtId="0" fontId="10" fillId="3" borderId="9" xfId="0" applyFont="1" applyFill="1" applyBorder="1" applyAlignment="1" applyProtection="1">
      <alignment horizontal="center" vertical="top"/>
    </xf>
    <xf numFmtId="0" fontId="10" fillId="4" borderId="9" xfId="0" applyFont="1" applyFill="1" applyBorder="1" applyAlignment="1" applyProtection="1">
      <alignment horizontal="center" vertical="top"/>
      <protection locked="0"/>
    </xf>
    <xf numFmtId="0" fontId="10" fillId="4" borderId="1" xfId="0" applyFont="1" applyFill="1" applyBorder="1" applyAlignment="1" applyProtection="1">
      <alignment horizontal="center" vertical="top"/>
      <protection locked="0"/>
    </xf>
    <xf numFmtId="0" fontId="10" fillId="4" borderId="13" xfId="0" applyFont="1" applyFill="1" applyBorder="1" applyAlignment="1" applyProtection="1">
      <alignment horizontal="center" vertical="top"/>
      <protection locked="0"/>
    </xf>
    <xf numFmtId="0" fontId="10" fillId="4" borderId="1" xfId="0" applyFont="1" applyFill="1" applyBorder="1" applyAlignment="1" applyProtection="1">
      <alignment vertical="top"/>
      <protection locked="0"/>
    </xf>
    <xf numFmtId="0" fontId="10" fillId="4" borderId="13" xfId="0" applyFont="1" applyFill="1" applyBorder="1" applyAlignment="1" applyProtection="1">
      <alignment vertical="top"/>
      <protection locked="0"/>
    </xf>
    <xf numFmtId="0" fontId="16" fillId="3" borderId="3" xfId="0" applyFont="1" applyFill="1" applyBorder="1" applyAlignment="1" applyProtection="1">
      <alignment horizontal="center" vertical="top" wrapText="1"/>
    </xf>
    <xf numFmtId="0" fontId="16" fillId="3" borderId="9" xfId="0" applyFont="1" applyFill="1" applyBorder="1" applyAlignment="1" applyProtection="1">
      <alignment horizontal="center" vertical="top"/>
    </xf>
    <xf numFmtId="0" fontId="16" fillId="3" borderId="1" xfId="0" applyFont="1" applyFill="1" applyBorder="1" applyAlignment="1" applyProtection="1">
      <alignment horizontal="center" vertical="top"/>
    </xf>
    <xf numFmtId="0" fontId="16" fillId="3" borderId="14" xfId="0" applyFont="1" applyFill="1" applyBorder="1" applyAlignment="1" applyProtection="1">
      <alignment horizontal="center" vertical="top"/>
    </xf>
    <xf numFmtId="0" fontId="10" fillId="4" borderId="14" xfId="0" applyFont="1" applyFill="1" applyBorder="1" applyAlignment="1" applyProtection="1">
      <alignment horizontal="center" vertical="top"/>
    </xf>
    <xf numFmtId="0" fontId="2" fillId="0" borderId="50" xfId="0" applyFont="1" applyBorder="1" applyAlignment="1" applyProtection="1">
      <alignment horizontal="left" vertical="top"/>
      <protection locked="0"/>
    </xf>
    <xf numFmtId="0" fontId="2" fillId="0" borderId="33" xfId="0" applyFont="1" applyBorder="1" applyAlignment="1" applyProtection="1">
      <alignment horizontal="left" vertical="top"/>
      <protection locked="0"/>
    </xf>
    <xf numFmtId="0" fontId="2" fillId="0" borderId="1" xfId="1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center" vertical="top"/>
    </xf>
    <xf numFmtId="0" fontId="0" fillId="4" borderId="1" xfId="0" applyFill="1" applyBorder="1" applyAlignment="1">
      <alignment horizontal="left" vertical="top" wrapText="1"/>
    </xf>
    <xf numFmtId="0" fontId="2" fillId="0" borderId="1" xfId="1" applyFont="1" applyBorder="1" applyAlignment="1" applyProtection="1">
      <alignment horizontal="left" vertical="top"/>
    </xf>
    <xf numFmtId="0" fontId="2" fillId="0" borderId="1" xfId="1" applyFont="1" applyBorder="1" applyAlignment="1" applyProtection="1">
      <alignment horizontal="left" vertical="top" wrapText="1"/>
      <protection locked="0"/>
    </xf>
    <xf numFmtId="0" fontId="13" fillId="6" borderId="16" xfId="0" applyFont="1" applyFill="1" applyBorder="1" applyAlignment="1" applyProtection="1">
      <alignment horizontal="center" vertical="top" wrapText="1"/>
      <protection locked="0"/>
    </xf>
    <xf numFmtId="0" fontId="2" fillId="0" borderId="1" xfId="1" applyFont="1" applyFill="1" applyBorder="1" applyAlignment="1" applyProtection="1">
      <alignment horizontal="left" vertical="top"/>
      <protection locked="0"/>
    </xf>
    <xf numFmtId="0" fontId="22" fillId="7" borderId="0" xfId="0" applyFont="1" applyFill="1" applyAlignment="1" applyProtection="1">
      <alignment vertical="top"/>
      <protection locked="0"/>
    </xf>
    <xf numFmtId="0" fontId="2" fillId="0" borderId="9" xfId="1" applyFont="1" applyFill="1" applyBorder="1" applyAlignment="1" applyProtection="1">
      <alignment horizontal="left" vertical="top"/>
      <protection locked="0"/>
    </xf>
    <xf numFmtId="0" fontId="22" fillId="7" borderId="0" xfId="0" applyFont="1" applyFill="1" applyAlignment="1" applyProtection="1">
      <alignment vertical="top"/>
      <protection locked="0"/>
    </xf>
    <xf numFmtId="0" fontId="13" fillId="6" borderId="16" xfId="0" applyFont="1" applyFill="1" applyBorder="1" applyAlignment="1" applyProtection="1">
      <alignment horizontal="center" vertical="top" wrapText="1"/>
      <protection locked="0"/>
    </xf>
    <xf numFmtId="0" fontId="2" fillId="0" borderId="1" xfId="1" applyFont="1" applyBorder="1" applyAlignment="1" applyProtection="1">
      <alignment horizontal="left" vertical="top" wrapText="1"/>
      <protection locked="0"/>
    </xf>
    <xf numFmtId="0" fontId="0" fillId="4" borderId="1" xfId="0" applyFill="1" applyBorder="1" applyAlignment="1">
      <alignment horizontal="left" vertical="top" wrapText="1"/>
    </xf>
    <xf numFmtId="0" fontId="0" fillId="3" borderId="1" xfId="0" applyFill="1" applyBorder="1" applyAlignment="1" applyProtection="1">
      <alignment horizontal="center" vertical="top"/>
    </xf>
    <xf numFmtId="0" fontId="0" fillId="0" borderId="0" xfId="0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26" fillId="6" borderId="16" xfId="0" applyFont="1" applyFill="1" applyBorder="1" applyAlignment="1" applyProtection="1">
      <alignment horizontal="center" vertical="center" wrapText="1"/>
      <protection locked="0"/>
    </xf>
    <xf numFmtId="0" fontId="28" fillId="3" borderId="8" xfId="1" applyFont="1" applyFill="1" applyBorder="1" applyAlignment="1" applyProtection="1">
      <alignment horizontal="left" vertical="center"/>
      <protection locked="0"/>
    </xf>
    <xf numFmtId="0" fontId="0" fillId="4" borderId="9" xfId="0" applyFont="1" applyFill="1" applyBorder="1" applyAlignment="1" applyProtection="1">
      <alignment horizontal="center" vertical="center"/>
    </xf>
    <xf numFmtId="0" fontId="0" fillId="3" borderId="9" xfId="0" applyFont="1" applyFill="1" applyBorder="1" applyAlignment="1" applyProtection="1">
      <alignment vertical="center"/>
    </xf>
    <xf numFmtId="0" fontId="28" fillId="4" borderId="4" xfId="1" applyFont="1" applyFill="1" applyBorder="1" applyAlignment="1" applyProtection="1">
      <alignment horizontal="left" vertical="center"/>
      <protection locked="0"/>
    </xf>
    <xf numFmtId="0" fontId="0" fillId="4" borderId="1" xfId="0" applyFont="1" applyFill="1" applyBorder="1" applyAlignment="1" applyProtection="1">
      <alignment horizontal="center" vertical="center"/>
    </xf>
    <xf numFmtId="0" fontId="0" fillId="4" borderId="1" xfId="0" applyFont="1" applyFill="1" applyBorder="1" applyAlignment="1" applyProtection="1">
      <alignment vertical="center"/>
      <protection locked="0"/>
    </xf>
    <xf numFmtId="0" fontId="29" fillId="0" borderId="4" xfId="1" applyFont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4" xfId="0" applyFont="1" applyBorder="1" applyAlignment="1" applyProtection="1">
      <alignment horizontal="left" vertical="center"/>
      <protection locked="0"/>
    </xf>
    <xf numFmtId="0" fontId="29" fillId="4" borderId="4" xfId="1" applyFont="1" applyFill="1" applyBorder="1" applyAlignment="1" applyProtection="1">
      <alignment horizontal="left" vertical="center"/>
      <protection locked="0"/>
    </xf>
    <xf numFmtId="0" fontId="29" fillId="4" borderId="10" xfId="1" applyFont="1" applyFill="1" applyBorder="1" applyAlignment="1" applyProtection="1">
      <alignment horizontal="left" vertical="center"/>
      <protection locked="0"/>
    </xf>
    <xf numFmtId="0" fontId="0" fillId="0" borderId="2" xfId="0" applyFont="1" applyBorder="1" applyAlignment="1" applyProtection="1">
      <alignment vertical="center"/>
      <protection locked="0"/>
    </xf>
    <xf numFmtId="0" fontId="28" fillId="3" borderId="6" xfId="1" applyFont="1" applyFill="1" applyBorder="1" applyAlignment="1" applyProtection="1">
      <alignment horizontal="left" vertical="center"/>
      <protection locked="0"/>
    </xf>
    <xf numFmtId="0" fontId="0" fillId="3" borderId="11" xfId="0" applyFont="1" applyFill="1" applyBorder="1" applyAlignment="1" applyProtection="1">
      <alignment horizontal="center" vertical="center"/>
    </xf>
    <xf numFmtId="0" fontId="28" fillId="3" borderId="5" xfId="1" applyFont="1" applyFill="1" applyBorder="1" applyAlignment="1" applyProtection="1">
      <alignment horizontal="left" vertical="center"/>
      <protection locked="0"/>
    </xf>
    <xf numFmtId="0" fontId="0" fillId="3" borderId="3" xfId="0" applyFont="1" applyFill="1" applyBorder="1" applyAlignment="1" applyProtection="1">
      <alignment horizontal="center" vertical="center" wrapText="1"/>
    </xf>
    <xf numFmtId="0" fontId="28" fillId="4" borderId="8" xfId="1" applyFont="1" applyFill="1" applyBorder="1" applyAlignment="1" applyProtection="1">
      <alignment horizontal="left" vertical="center"/>
      <protection locked="0"/>
    </xf>
    <xf numFmtId="0" fontId="0" fillId="0" borderId="9" xfId="0" applyFont="1" applyBorder="1" applyAlignment="1" applyProtection="1">
      <alignment horizontal="center" vertical="center"/>
    </xf>
    <xf numFmtId="0" fontId="0" fillId="0" borderId="9" xfId="0" applyFont="1" applyBorder="1" applyAlignment="1" applyProtection="1">
      <alignment vertical="center"/>
      <protection locked="0"/>
    </xf>
    <xf numFmtId="0" fontId="28" fillId="0" borderId="4" xfId="1" applyFont="1" applyFill="1" applyBorder="1" applyAlignment="1" applyProtection="1">
      <alignment horizontal="justify" vertical="center"/>
      <protection locked="0"/>
    </xf>
    <xf numFmtId="0" fontId="28" fillId="0" borderId="10" xfId="1" applyFont="1" applyFill="1" applyBorder="1" applyAlignment="1" applyProtection="1">
      <alignment horizontal="justify" vertical="center"/>
      <protection locked="0"/>
    </xf>
    <xf numFmtId="0" fontId="0" fillId="4" borderId="9" xfId="0" applyFont="1" applyFill="1" applyBorder="1" applyAlignment="1" applyProtection="1">
      <alignment horizontal="center" vertical="center"/>
      <protection locked="0"/>
    </xf>
    <xf numFmtId="0" fontId="28" fillId="0" borderId="4" xfId="1" applyFont="1" applyFill="1" applyBorder="1" applyAlignment="1" applyProtection="1">
      <alignment horizontal="left" vertical="center"/>
      <protection locked="0"/>
    </xf>
    <xf numFmtId="0" fontId="0" fillId="3" borderId="1" xfId="0" applyFont="1" applyFill="1" applyBorder="1" applyAlignment="1" applyProtection="1">
      <alignment horizontal="center" vertical="center"/>
    </xf>
    <xf numFmtId="0" fontId="28" fillId="0" borderId="4" xfId="1" applyFont="1" applyBorder="1" applyAlignment="1" applyProtection="1">
      <alignment horizontal="left" vertical="center"/>
      <protection locked="0"/>
    </xf>
    <xf numFmtId="0" fontId="28" fillId="0" borderId="10" xfId="1" applyFont="1" applyFill="1" applyBorder="1" applyAlignment="1" applyProtection="1">
      <alignment horizontal="left" vertical="center"/>
      <protection locked="0"/>
    </xf>
    <xf numFmtId="0" fontId="28" fillId="3" borderId="10" xfId="1" applyFont="1" applyFill="1" applyBorder="1" applyAlignment="1" applyProtection="1">
      <alignment horizontal="left" vertical="center"/>
      <protection locked="0"/>
    </xf>
    <xf numFmtId="0" fontId="0" fillId="3" borderId="2" xfId="0" applyFont="1" applyFill="1" applyBorder="1" applyAlignment="1" applyProtection="1">
      <alignment horizontal="center" vertical="center"/>
    </xf>
    <xf numFmtId="0" fontId="28" fillId="0" borderId="8" xfId="1" applyFont="1" applyFill="1" applyBorder="1" applyAlignment="1" applyProtection="1">
      <alignment vertical="center"/>
      <protection locked="0"/>
    </xf>
    <xf numFmtId="0" fontId="28" fillId="0" borderId="4" xfId="1" applyFont="1" applyFill="1" applyBorder="1" applyAlignment="1" applyProtection="1">
      <alignment vertical="center"/>
      <protection locked="0"/>
    </xf>
    <xf numFmtId="0" fontId="28" fillId="0" borderId="7" xfId="1" applyFont="1" applyFill="1" applyBorder="1" applyAlignment="1" applyProtection="1">
      <alignment horizontal="left" vertical="center"/>
      <protection locked="0"/>
    </xf>
    <xf numFmtId="0" fontId="28" fillId="4" borderId="4" xfId="1" applyFont="1" applyFill="1" applyBorder="1" applyAlignment="1" applyProtection="1">
      <alignment horizontal="justify" vertical="center"/>
      <protection locked="0"/>
    </xf>
    <xf numFmtId="0" fontId="0" fillId="3" borderId="3" xfId="0" applyFont="1" applyFill="1" applyBorder="1" applyAlignment="1" applyProtection="1">
      <alignment horizontal="center" vertical="center"/>
    </xf>
    <xf numFmtId="0" fontId="28" fillId="4" borderId="8" xfId="1" applyFont="1" applyFill="1" applyBorder="1" applyAlignment="1" applyProtection="1">
      <alignment horizontal="justify" vertical="center"/>
      <protection locked="0"/>
    </xf>
    <xf numFmtId="0" fontId="0" fillId="4" borderId="9" xfId="0" applyFont="1" applyFill="1" applyBorder="1" applyAlignment="1" applyProtection="1">
      <alignment vertical="center"/>
      <protection locked="0"/>
    </xf>
    <xf numFmtId="0" fontId="28" fillId="4" borderId="10" xfId="1" applyFont="1" applyFill="1" applyBorder="1" applyAlignment="1" applyProtection="1">
      <alignment horizontal="justify" vertical="center"/>
      <protection locked="0"/>
    </xf>
    <xf numFmtId="0" fontId="0" fillId="4" borderId="2" xfId="0" applyFont="1" applyFill="1" applyBorder="1" applyAlignment="1" applyProtection="1">
      <alignment vertical="center"/>
      <protection locked="0"/>
    </xf>
    <xf numFmtId="0" fontId="28" fillId="0" borderId="9" xfId="1" applyFont="1" applyFill="1" applyBorder="1" applyAlignment="1" applyProtection="1">
      <alignment horizontal="justify" vertical="center"/>
      <protection locked="0"/>
    </xf>
    <xf numFmtId="0" fontId="28" fillId="0" borderId="1" xfId="1" applyFont="1" applyFill="1" applyBorder="1" applyAlignment="1" applyProtection="1">
      <alignment horizontal="justify" vertical="center"/>
      <protection locked="0"/>
    </xf>
    <xf numFmtId="0" fontId="28" fillId="4" borderId="1" xfId="1" applyFont="1" applyFill="1" applyBorder="1" applyAlignment="1" applyProtection="1">
      <alignment horizontal="justify" vertical="center"/>
      <protection locked="0"/>
    </xf>
    <xf numFmtId="0" fontId="0" fillId="0" borderId="1" xfId="0" applyFont="1" applyBorder="1" applyAlignment="1" applyProtection="1">
      <alignment horizontal="center" vertical="center"/>
    </xf>
    <xf numFmtId="0" fontId="28" fillId="3" borderId="1" xfId="1" applyFont="1" applyFill="1" applyBorder="1" applyAlignment="1" applyProtection="1">
      <alignment horizontal="left" vertical="center"/>
      <protection locked="0"/>
    </xf>
    <xf numFmtId="0" fontId="28" fillId="3" borderId="2" xfId="1" applyFont="1" applyFill="1" applyBorder="1" applyAlignment="1" applyProtection="1">
      <alignment horizontal="left" vertical="center"/>
      <protection locked="0"/>
    </xf>
    <xf numFmtId="0" fontId="0" fillId="5" borderId="9" xfId="0" applyFont="1" applyFill="1" applyBorder="1" applyAlignment="1">
      <alignment vertical="center"/>
    </xf>
    <xf numFmtId="0" fontId="28" fillId="0" borderId="9" xfId="1" applyFont="1" applyFill="1" applyBorder="1" applyAlignment="1" applyProtection="1">
      <alignment horizontal="center" vertical="center"/>
      <protection locked="0"/>
    </xf>
    <xf numFmtId="0" fontId="28" fillId="0" borderId="9" xfId="1" applyFont="1" applyFill="1" applyBorder="1" applyAlignment="1" applyProtection="1">
      <alignment horizontal="center" vertical="top"/>
      <protection locked="0"/>
    </xf>
    <xf numFmtId="0" fontId="28" fillId="0" borderId="47" xfId="1" applyFont="1" applyFill="1" applyBorder="1" applyAlignment="1" applyProtection="1">
      <alignment horizontal="center" vertical="top"/>
      <protection locked="0"/>
    </xf>
    <xf numFmtId="0" fontId="0" fillId="5" borderId="1" xfId="0" applyFont="1" applyFill="1" applyBorder="1" applyAlignment="1">
      <alignment vertical="center"/>
    </xf>
    <xf numFmtId="0" fontId="28" fillId="0" borderId="1" xfId="1" applyFont="1" applyFill="1" applyBorder="1" applyAlignment="1" applyProtection="1">
      <alignment horizontal="center" vertical="center"/>
      <protection locked="0"/>
    </xf>
    <xf numFmtId="0" fontId="28" fillId="0" borderId="1" xfId="1" applyFont="1" applyFill="1" applyBorder="1" applyAlignment="1" applyProtection="1">
      <alignment horizontal="center" vertical="top"/>
      <protection locked="0"/>
    </xf>
    <xf numFmtId="0" fontId="28" fillId="0" borderId="13" xfId="1" applyFont="1" applyFill="1" applyBorder="1" applyAlignment="1" applyProtection="1">
      <alignment horizontal="center" vertical="top"/>
      <protection locked="0"/>
    </xf>
    <xf numFmtId="0" fontId="0" fillId="5" borderId="1" xfId="0" applyFont="1" applyFill="1" applyBorder="1" applyAlignment="1">
      <alignment vertical="center" wrapText="1"/>
    </xf>
    <xf numFmtId="0" fontId="0" fillId="5" borderId="2" xfId="0" applyFont="1" applyFill="1" applyBorder="1" applyAlignment="1">
      <alignment vertical="center" wrapText="1"/>
    </xf>
    <xf numFmtId="0" fontId="28" fillId="0" borderId="2" xfId="1" applyFont="1" applyFill="1" applyBorder="1" applyAlignment="1" applyProtection="1">
      <alignment horizontal="center" vertical="center"/>
      <protection locked="0"/>
    </xf>
    <xf numFmtId="0" fontId="28" fillId="0" borderId="2" xfId="1" applyFont="1" applyFill="1" applyBorder="1" applyAlignment="1" applyProtection="1">
      <alignment horizontal="center" vertical="top"/>
      <protection locked="0"/>
    </xf>
    <xf numFmtId="0" fontId="0" fillId="3" borderId="23" xfId="0" applyFont="1" applyFill="1" applyBorder="1" applyAlignment="1" applyProtection="1">
      <alignment vertical="center"/>
      <protection locked="0"/>
    </xf>
    <xf numFmtId="0" fontId="28" fillId="3" borderId="30" xfId="1" applyFont="1" applyFill="1" applyBorder="1" applyAlignment="1" applyProtection="1">
      <alignment horizontal="center" vertical="center"/>
      <protection locked="0"/>
    </xf>
    <xf numFmtId="0" fontId="28" fillId="3" borderId="32" xfId="1" applyFont="1" applyFill="1" applyBorder="1" applyAlignment="1" applyProtection="1">
      <alignment horizontal="center" vertical="center"/>
      <protection locked="0"/>
    </xf>
    <xf numFmtId="0" fontId="0" fillId="0" borderId="12" xfId="0" applyFont="1" applyFill="1" applyBorder="1" applyAlignment="1">
      <alignment vertical="center" wrapText="1"/>
    </xf>
    <xf numFmtId="0" fontId="28" fillId="0" borderId="9" xfId="1" applyFont="1" applyFill="1" applyBorder="1" applyAlignment="1" applyProtection="1">
      <alignment horizontal="right" vertical="center"/>
      <protection locked="0"/>
    </xf>
    <xf numFmtId="0" fontId="28" fillId="0" borderId="47" xfId="1" applyFont="1" applyFill="1" applyBorder="1" applyAlignment="1" applyProtection="1">
      <alignment horizontal="right" vertical="center"/>
      <protection locked="0"/>
    </xf>
    <xf numFmtId="0" fontId="0" fillId="0" borderId="14" xfId="0" applyFont="1" applyFill="1" applyBorder="1" applyAlignment="1">
      <alignment vertical="center" wrapText="1"/>
    </xf>
    <xf numFmtId="0" fontId="28" fillId="0" borderId="1" xfId="1" applyFont="1" applyFill="1" applyBorder="1" applyAlignment="1" applyProtection="1">
      <alignment horizontal="right" vertical="center"/>
      <protection locked="0"/>
    </xf>
    <xf numFmtId="0" fontId="28" fillId="0" borderId="13" xfId="1" applyFont="1" applyFill="1" applyBorder="1" applyAlignment="1" applyProtection="1">
      <alignment horizontal="right" vertical="center"/>
      <protection locked="0"/>
    </xf>
    <xf numFmtId="0" fontId="0" fillId="0" borderId="1" xfId="0" applyFont="1" applyFill="1" applyBorder="1" applyAlignment="1" applyProtection="1">
      <alignment horizontal="right" vertical="center"/>
      <protection locked="0"/>
    </xf>
    <xf numFmtId="0" fontId="0" fillId="0" borderId="13" xfId="0" applyFont="1" applyFill="1" applyBorder="1" applyAlignment="1" applyProtection="1">
      <alignment horizontal="right" vertical="center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0" fontId="0" fillId="0" borderId="13" xfId="0" applyFont="1" applyFill="1" applyBorder="1" applyAlignment="1" applyProtection="1">
      <alignment vertical="top"/>
      <protection locked="0"/>
    </xf>
    <xf numFmtId="0" fontId="0" fillId="0" borderId="1" xfId="0" applyFont="1" applyFill="1" applyBorder="1" applyAlignment="1" applyProtection="1">
      <alignment horizontal="center" vertical="top"/>
      <protection locked="0"/>
    </xf>
    <xf numFmtId="0" fontId="0" fillId="0" borderId="13" xfId="0" applyFont="1" applyFill="1" applyBorder="1" applyAlignment="1" applyProtection="1">
      <alignment horizontal="center" vertical="top"/>
      <protection locked="0"/>
    </xf>
    <xf numFmtId="0" fontId="14" fillId="4" borderId="14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vertical="center" wrapText="1"/>
    </xf>
    <xf numFmtId="0" fontId="0" fillId="0" borderId="19" xfId="0" applyFont="1" applyFill="1" applyBorder="1" applyAlignment="1">
      <alignment vertical="center" wrapText="1"/>
    </xf>
    <xf numFmtId="0" fontId="0" fillId="0" borderId="2" xfId="0" applyFont="1" applyFill="1" applyBorder="1" applyAlignment="1" applyProtection="1">
      <alignment horizontal="center" vertical="top"/>
      <protection locked="0"/>
    </xf>
    <xf numFmtId="0" fontId="0" fillId="5" borderId="9" xfId="0" applyFont="1" applyFill="1" applyBorder="1" applyAlignment="1">
      <alignment vertical="center" wrapText="1"/>
    </xf>
    <xf numFmtId="0" fontId="28" fillId="0" borderId="17" xfId="1" applyFont="1" applyFill="1" applyBorder="1" applyAlignment="1" applyProtection="1">
      <alignment horizontal="center" vertical="center"/>
      <protection locked="0"/>
    </xf>
    <xf numFmtId="0" fontId="0" fillId="0" borderId="9" xfId="0" applyFont="1" applyFill="1" applyBorder="1" applyAlignment="1" applyProtection="1">
      <alignment vertical="center"/>
      <protection locked="0"/>
    </xf>
    <xf numFmtId="0" fontId="0" fillId="0" borderId="1" xfId="0" applyFont="1" applyFill="1" applyBorder="1" applyAlignment="1" applyProtection="1">
      <alignment vertical="center"/>
      <protection locked="0"/>
    </xf>
    <xf numFmtId="0" fontId="0" fillId="3" borderId="29" xfId="0" applyFont="1" applyFill="1" applyBorder="1" applyAlignment="1" applyProtection="1">
      <alignment vertical="center"/>
      <protection locked="0"/>
    </xf>
    <xf numFmtId="0" fontId="28" fillId="3" borderId="45" xfId="1" applyFont="1" applyFill="1" applyBorder="1" applyAlignment="1" applyProtection="1">
      <alignment horizontal="center" vertical="center"/>
      <protection locked="0"/>
    </xf>
    <xf numFmtId="0" fontId="28" fillId="3" borderId="11" xfId="1" applyFont="1" applyFill="1" applyBorder="1" applyAlignment="1" applyProtection="1">
      <alignment horizontal="center" vertical="center"/>
      <protection locked="0"/>
    </xf>
    <xf numFmtId="0" fontId="0" fillId="4" borderId="1" xfId="0" applyFont="1" applyFill="1" applyBorder="1" applyAlignment="1" applyProtection="1">
      <alignment horizontal="center" vertical="center"/>
      <protection locked="0"/>
    </xf>
    <xf numFmtId="0" fontId="28" fillId="3" borderId="1" xfId="1" applyFont="1" applyFill="1" applyBorder="1" applyAlignment="1" applyProtection="1">
      <alignment horizontal="center" vertical="center"/>
    </xf>
    <xf numFmtId="0" fontId="0" fillId="4" borderId="13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28" fillId="0" borderId="9" xfId="1" applyFont="1" applyBorder="1" applyAlignment="1" applyProtection="1">
      <alignment horizontal="center" vertical="center"/>
    </xf>
    <xf numFmtId="0" fontId="0" fillId="3" borderId="9" xfId="0" applyFont="1" applyFill="1" applyBorder="1" applyAlignment="1" applyProtection="1">
      <alignment horizontal="center" vertical="center"/>
    </xf>
    <xf numFmtId="0" fontId="28" fillId="0" borderId="12" xfId="1" applyFont="1" applyBorder="1" applyAlignment="1" applyProtection="1">
      <alignment horizontal="center" vertical="center"/>
    </xf>
    <xf numFmtId="0" fontId="0" fillId="3" borderId="14" xfId="0" applyFont="1" applyFill="1" applyBorder="1" applyAlignment="1" applyProtection="1">
      <alignment horizontal="center" vertical="center"/>
    </xf>
    <xf numFmtId="0" fontId="0" fillId="4" borderId="14" xfId="0" applyFont="1" applyFill="1" applyBorder="1" applyAlignment="1" applyProtection="1">
      <alignment horizontal="center" vertical="center"/>
    </xf>
    <xf numFmtId="0" fontId="0" fillId="4" borderId="1" xfId="0" applyFont="1" applyFill="1" applyBorder="1" applyAlignment="1">
      <alignment horizontal="left" vertical="center" wrapText="1"/>
    </xf>
    <xf numFmtId="0" fontId="0" fillId="4" borderId="2" xfId="0" applyFont="1" applyFill="1" applyBorder="1" applyAlignment="1" applyProtection="1">
      <alignment horizontal="center" vertical="center"/>
    </xf>
    <xf numFmtId="0" fontId="28" fillId="0" borderId="1" xfId="1" applyFont="1" applyBorder="1" applyAlignment="1" applyProtection="1">
      <alignment horizontal="left" vertical="center"/>
      <protection locked="0"/>
    </xf>
    <xf numFmtId="0" fontId="28" fillId="0" borderId="1" xfId="1" applyFont="1" applyBorder="1" applyAlignment="1" applyProtection="1">
      <alignment horizontal="left" vertical="center" wrapText="1"/>
      <protection locked="0"/>
    </xf>
    <xf numFmtId="0" fontId="28" fillId="0" borderId="33" xfId="0" applyFont="1" applyBorder="1" applyAlignment="1" applyProtection="1">
      <alignment horizontal="left" vertical="center"/>
      <protection locked="0"/>
    </xf>
    <xf numFmtId="0" fontId="0" fillId="2" borderId="9" xfId="0" applyFont="1" applyFill="1" applyBorder="1" applyAlignment="1" applyProtection="1">
      <alignment horizontal="center" vertical="center"/>
    </xf>
    <xf numFmtId="0" fontId="0" fillId="2" borderId="9" xfId="0" applyFont="1" applyFill="1" applyBorder="1" applyAlignment="1" applyProtection="1">
      <alignment vertical="center"/>
    </xf>
    <xf numFmtId="0" fontId="28" fillId="0" borderId="50" xfId="0" applyFont="1" applyBorder="1" applyAlignment="1" applyProtection="1">
      <alignment horizontal="left" vertical="center"/>
      <protection locked="0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vertical="center"/>
    </xf>
    <xf numFmtId="0" fontId="22" fillId="7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32" fillId="3" borderId="8" xfId="1" applyFont="1" applyFill="1" applyBorder="1" applyAlignment="1" applyProtection="1">
      <alignment horizontal="left" vertical="top"/>
      <protection locked="0"/>
    </xf>
    <xf numFmtId="0" fontId="33" fillId="4" borderId="9" xfId="0" applyFont="1" applyFill="1" applyBorder="1" applyAlignment="1" applyProtection="1">
      <alignment horizontal="center" vertical="top"/>
    </xf>
    <xf numFmtId="0" fontId="33" fillId="3" borderId="9" xfId="0" applyFont="1" applyFill="1" applyBorder="1" applyAlignment="1" applyProtection="1">
      <alignment vertical="top"/>
    </xf>
    <xf numFmtId="0" fontId="31" fillId="4" borderId="4" xfId="1" applyFont="1" applyFill="1" applyBorder="1" applyAlignment="1" applyProtection="1">
      <alignment horizontal="left" vertical="top"/>
      <protection locked="0"/>
    </xf>
    <xf numFmtId="0" fontId="33" fillId="4" borderId="1" xfId="0" applyFont="1" applyFill="1" applyBorder="1" applyAlignment="1" applyProtection="1">
      <alignment horizontal="center" vertical="top"/>
    </xf>
    <xf numFmtId="0" fontId="33" fillId="4" borderId="1" xfId="0" applyFont="1" applyFill="1" applyBorder="1" applyAlignment="1" applyProtection="1">
      <alignment horizontal="center" vertical="top"/>
      <protection locked="0"/>
    </xf>
    <xf numFmtId="0" fontId="34" fillId="0" borderId="4" xfId="1" applyFont="1" applyBorder="1" applyAlignment="1" applyProtection="1">
      <alignment horizontal="left" vertical="top" indent="3"/>
      <protection locked="0"/>
    </xf>
    <xf numFmtId="0" fontId="33" fillId="0" borderId="1" xfId="0" applyFont="1" applyBorder="1" applyAlignment="1" applyProtection="1">
      <alignment horizontal="center" vertical="top"/>
      <protection locked="0"/>
    </xf>
    <xf numFmtId="0" fontId="33" fillId="0" borderId="4" xfId="0" applyFont="1" applyBorder="1" applyAlignment="1" applyProtection="1">
      <alignment horizontal="left" vertical="top" indent="3"/>
      <protection locked="0"/>
    </xf>
    <xf numFmtId="0" fontId="34" fillId="4" borderId="4" xfId="1" applyFont="1" applyFill="1" applyBorder="1" applyAlignment="1" applyProtection="1">
      <alignment horizontal="left" vertical="top" indent="3"/>
      <protection locked="0"/>
    </xf>
    <xf numFmtId="0" fontId="34" fillId="4" borderId="10" xfId="1" applyFont="1" applyFill="1" applyBorder="1" applyAlignment="1" applyProtection="1">
      <alignment horizontal="left" vertical="top" indent="3"/>
      <protection locked="0"/>
    </xf>
    <xf numFmtId="0" fontId="33" fillId="0" borderId="2" xfId="0" applyFont="1" applyBorder="1" applyAlignment="1" applyProtection="1">
      <alignment horizontal="center" vertical="top"/>
      <protection locked="0"/>
    </xf>
    <xf numFmtId="0" fontId="31" fillId="3" borderId="6" xfId="1" applyFont="1" applyFill="1" applyBorder="1" applyAlignment="1" applyProtection="1">
      <alignment horizontal="left" vertical="top"/>
      <protection locked="0"/>
    </xf>
    <xf numFmtId="0" fontId="33" fillId="3" borderId="11" xfId="0" applyFont="1" applyFill="1" applyBorder="1" applyAlignment="1" applyProtection="1">
      <alignment horizontal="center" vertical="top"/>
    </xf>
    <xf numFmtId="0" fontId="31" fillId="3" borderId="5" xfId="1" applyFont="1" applyFill="1" applyBorder="1" applyAlignment="1" applyProtection="1">
      <alignment horizontal="left" vertical="top"/>
      <protection locked="0"/>
    </xf>
    <xf numFmtId="0" fontId="35" fillId="3" borderId="3" xfId="0" applyFont="1" applyFill="1" applyBorder="1" applyAlignment="1" applyProtection="1">
      <alignment horizontal="center" vertical="top" wrapText="1"/>
    </xf>
    <xf numFmtId="0" fontId="31" fillId="4" borderId="8" xfId="1" applyFont="1" applyFill="1" applyBorder="1" applyAlignment="1" applyProtection="1">
      <alignment horizontal="left" vertical="top"/>
      <protection locked="0"/>
    </xf>
    <xf numFmtId="0" fontId="33" fillId="0" borderId="9" xfId="0" applyFont="1" applyBorder="1" applyAlignment="1" applyProtection="1">
      <alignment horizontal="center" vertical="top"/>
    </xf>
    <xf numFmtId="0" fontId="33" fillId="0" borderId="9" xfId="0" applyFont="1" applyBorder="1" applyAlignment="1" applyProtection="1">
      <alignment horizontal="center" vertical="top"/>
      <protection locked="0"/>
    </xf>
    <xf numFmtId="0" fontId="31" fillId="0" borderId="4" xfId="1" applyFont="1" applyFill="1" applyBorder="1" applyAlignment="1" applyProtection="1">
      <alignment horizontal="justify" vertical="top"/>
      <protection locked="0"/>
    </xf>
    <xf numFmtId="0" fontId="31" fillId="0" borderId="10" xfId="1" applyFont="1" applyFill="1" applyBorder="1" applyAlignment="1" applyProtection="1">
      <alignment horizontal="justify" vertical="top"/>
      <protection locked="0"/>
    </xf>
    <xf numFmtId="0" fontId="5" fillId="3" borderId="6" xfId="1" applyFont="1" applyFill="1" applyBorder="1" applyAlignment="1" applyProtection="1">
      <alignment horizontal="left" vertical="top"/>
      <protection locked="0"/>
    </xf>
    <xf numFmtId="0" fontId="36" fillId="4" borderId="9" xfId="0" applyFont="1" applyFill="1" applyBorder="1" applyAlignment="1" applyProtection="1">
      <alignment horizontal="center" vertical="top"/>
      <protection locked="0"/>
    </xf>
    <xf numFmtId="0" fontId="36" fillId="3" borderId="9" xfId="0" applyFont="1" applyFill="1" applyBorder="1" applyAlignment="1" applyProtection="1">
      <alignment vertical="top"/>
    </xf>
    <xf numFmtId="0" fontId="37" fillId="0" borderId="4" xfId="1" applyFont="1" applyFill="1" applyBorder="1" applyAlignment="1" applyProtection="1">
      <alignment horizontal="left" vertical="top"/>
      <protection locked="0"/>
    </xf>
    <xf numFmtId="0" fontId="36" fillId="3" borderId="1" xfId="0" applyFont="1" applyFill="1" applyBorder="1" applyAlignment="1" applyProtection="1">
      <alignment horizontal="center" vertical="top"/>
    </xf>
    <xf numFmtId="0" fontId="36" fillId="4" borderId="1" xfId="0" applyFont="1" applyFill="1" applyBorder="1" applyAlignment="1" applyProtection="1">
      <alignment horizontal="center" vertical="top"/>
    </xf>
    <xf numFmtId="0" fontId="36" fillId="0" borderId="1" xfId="0" applyFont="1" applyBorder="1" applyAlignment="1" applyProtection="1">
      <alignment horizontal="center" vertical="top"/>
      <protection locked="0"/>
    </xf>
    <xf numFmtId="0" fontId="37" fillId="0" borderId="4" xfId="1" applyFont="1" applyBorder="1" applyAlignment="1" applyProtection="1">
      <alignment horizontal="left" vertical="top" indent="3"/>
      <protection locked="0"/>
    </xf>
    <xf numFmtId="0" fontId="37" fillId="4" borderId="4" xfId="1" applyFont="1" applyFill="1" applyBorder="1" applyAlignment="1" applyProtection="1">
      <alignment horizontal="left" vertical="top" indent="3"/>
      <protection locked="0"/>
    </xf>
    <xf numFmtId="0" fontId="37" fillId="0" borderId="4" xfId="1" applyFont="1" applyFill="1" applyBorder="1" applyAlignment="1" applyProtection="1">
      <alignment horizontal="left" vertical="top" indent="3"/>
      <protection locked="0"/>
    </xf>
    <xf numFmtId="0" fontId="37" fillId="0" borderId="10" xfId="1" applyFont="1" applyFill="1" applyBorder="1" applyAlignment="1" applyProtection="1">
      <alignment horizontal="left" vertical="top" indent="3"/>
      <protection locked="0"/>
    </xf>
    <xf numFmtId="0" fontId="36" fillId="0" borderId="2" xfId="0" applyFont="1" applyBorder="1" applyAlignment="1" applyProtection="1">
      <alignment horizontal="center" vertical="top"/>
      <protection locked="0"/>
    </xf>
    <xf numFmtId="0" fontId="37" fillId="0" borderId="8" xfId="1" applyFont="1" applyFill="1" applyBorder="1" applyAlignment="1" applyProtection="1">
      <alignment vertical="top"/>
      <protection locked="0"/>
    </xf>
    <xf numFmtId="0" fontId="37" fillId="0" borderId="4" xfId="1" applyFont="1" applyFill="1" applyBorder="1" applyAlignment="1" applyProtection="1">
      <alignment vertical="top"/>
      <protection locked="0"/>
    </xf>
    <xf numFmtId="0" fontId="37" fillId="0" borderId="4" xfId="1" applyFont="1" applyFill="1" applyBorder="1" applyAlignment="1" applyProtection="1">
      <alignment horizontal="justify" vertical="top"/>
      <protection locked="0"/>
    </xf>
    <xf numFmtId="0" fontId="37" fillId="0" borderId="7" xfId="1" applyFont="1" applyFill="1" applyBorder="1" applyAlignment="1" applyProtection="1">
      <alignment horizontal="left" vertical="top" indent="3"/>
      <protection locked="0"/>
    </xf>
    <xf numFmtId="0" fontId="37" fillId="4" borderId="4" xfId="1" applyFont="1" applyFill="1" applyBorder="1" applyAlignment="1" applyProtection="1">
      <alignment horizontal="justify" vertical="top"/>
      <protection locked="0"/>
    </xf>
    <xf numFmtId="0" fontId="36" fillId="4" borderId="9" xfId="0" applyFont="1" applyFill="1" applyBorder="1" applyAlignment="1" applyProtection="1">
      <alignment vertical="top"/>
      <protection locked="0"/>
    </xf>
    <xf numFmtId="0" fontId="36" fillId="4" borderId="2" xfId="0" applyFont="1" applyFill="1" applyBorder="1" applyAlignment="1" applyProtection="1">
      <alignment vertical="top"/>
      <protection locked="0"/>
    </xf>
    <xf numFmtId="0" fontId="36" fillId="0" borderId="1" xfId="0" applyFont="1" applyBorder="1" applyAlignment="1" applyProtection="1">
      <alignment horizontal="center" vertical="top"/>
    </xf>
    <xf numFmtId="0" fontId="36" fillId="5" borderId="9" xfId="0" applyFont="1" applyFill="1" applyBorder="1" applyAlignment="1">
      <alignment vertical="top"/>
    </xf>
    <xf numFmtId="0" fontId="36" fillId="5" borderId="1" xfId="0" applyFont="1" applyFill="1" applyBorder="1" applyAlignment="1">
      <alignment vertical="top"/>
    </xf>
    <xf numFmtId="0" fontId="36" fillId="5" borderId="1" xfId="0" applyFont="1" applyFill="1" applyBorder="1" applyAlignment="1">
      <alignment vertical="top" wrapText="1"/>
    </xf>
    <xf numFmtId="0" fontId="36" fillId="5" borderId="2" xfId="0" applyFont="1" applyFill="1" applyBorder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0" fontId="36" fillId="0" borderId="14" xfId="0" applyFont="1" applyFill="1" applyBorder="1" applyAlignment="1">
      <alignment vertical="top" wrapText="1"/>
    </xf>
    <xf numFmtId="0" fontId="15" fillId="0" borderId="1" xfId="0" applyFont="1" applyFill="1" applyBorder="1" applyAlignment="1" applyProtection="1">
      <alignment horizontal="center" vertical="top"/>
      <protection locked="0"/>
    </xf>
    <xf numFmtId="0" fontId="15" fillId="0" borderId="13" xfId="0" applyFont="1" applyFill="1" applyBorder="1" applyAlignment="1" applyProtection="1">
      <alignment horizontal="center" vertical="top"/>
      <protection locked="0"/>
    </xf>
    <xf numFmtId="0" fontId="38" fillId="4" borderId="14" xfId="0" applyFont="1" applyFill="1" applyBorder="1" applyAlignment="1">
      <alignment vertical="top" wrapText="1"/>
    </xf>
    <xf numFmtId="0" fontId="36" fillId="4" borderId="1" xfId="0" applyFont="1" applyFill="1" applyBorder="1" applyAlignment="1">
      <alignment vertical="top" wrapText="1"/>
    </xf>
    <xf numFmtId="0" fontId="36" fillId="5" borderId="9" xfId="0" applyFont="1" applyFill="1" applyBorder="1" applyAlignment="1">
      <alignment vertical="top" wrapText="1"/>
    </xf>
    <xf numFmtId="0" fontId="36" fillId="0" borderId="9" xfId="0" applyFont="1" applyFill="1" applyBorder="1" applyAlignment="1" applyProtection="1">
      <alignment horizontal="center" vertical="top"/>
      <protection locked="0"/>
    </xf>
    <xf numFmtId="0" fontId="36" fillId="0" borderId="47" xfId="0" applyFont="1" applyFill="1" applyBorder="1" applyAlignment="1" applyProtection="1">
      <alignment horizontal="center" vertical="top"/>
      <protection locked="0"/>
    </xf>
    <xf numFmtId="0" fontId="36" fillId="0" borderId="1" xfId="0" applyFont="1" applyFill="1" applyBorder="1" applyAlignment="1" applyProtection="1">
      <alignment horizontal="center" vertical="top"/>
      <protection locked="0"/>
    </xf>
    <xf numFmtId="0" fontId="36" fillId="0" borderId="13" xfId="0" applyFont="1" applyFill="1" applyBorder="1" applyAlignment="1" applyProtection="1">
      <alignment horizontal="center" vertical="top"/>
      <protection locked="0"/>
    </xf>
    <xf numFmtId="0" fontId="5" fillId="0" borderId="17" xfId="1" applyFont="1" applyFill="1" applyBorder="1" applyAlignment="1" applyProtection="1">
      <alignment horizontal="center" vertical="top"/>
      <protection locked="0"/>
    </xf>
    <xf numFmtId="0" fontId="0" fillId="0" borderId="9" xfId="0" applyFill="1" applyBorder="1" applyAlignment="1" applyProtection="1">
      <alignment horizontal="center" vertical="top"/>
      <protection locked="0"/>
    </xf>
    <xf numFmtId="0" fontId="36" fillId="4" borderId="9" xfId="0" applyFont="1" applyFill="1" applyBorder="1" applyAlignment="1" applyProtection="1">
      <alignment horizontal="center" vertical="top"/>
    </xf>
    <xf numFmtId="0" fontId="36" fillId="4" borderId="1" xfId="0" applyFont="1" applyFill="1" applyBorder="1" applyAlignment="1" applyProtection="1">
      <alignment horizontal="center" vertical="top"/>
      <protection locked="0"/>
    </xf>
    <xf numFmtId="0" fontId="36" fillId="4" borderId="2" xfId="0" applyFont="1" applyFill="1" applyBorder="1" applyAlignment="1" applyProtection="1">
      <alignment horizontal="center" vertical="top"/>
    </xf>
    <xf numFmtId="0" fontId="37" fillId="0" borderId="1" xfId="1" applyFont="1" applyBorder="1" applyAlignment="1" applyProtection="1">
      <alignment horizontal="left" vertical="top"/>
      <protection locked="0"/>
    </xf>
    <xf numFmtId="0" fontId="37" fillId="0" borderId="1" xfId="1" applyFont="1" applyFill="1" applyBorder="1" applyAlignment="1" applyProtection="1">
      <alignment horizontal="justify" vertical="top"/>
      <protection locked="0"/>
    </xf>
    <xf numFmtId="0" fontId="37" fillId="0" borderId="1" xfId="1" applyFont="1" applyBorder="1" applyAlignment="1" applyProtection="1">
      <alignment horizontal="left" vertical="top" wrapText="1"/>
      <protection locked="0"/>
    </xf>
    <xf numFmtId="0" fontId="40" fillId="7" borderId="0" xfId="0" applyFont="1" applyFill="1" applyAlignment="1" applyProtection="1">
      <alignment vertical="top"/>
      <protection locked="0"/>
    </xf>
    <xf numFmtId="0" fontId="40" fillId="0" borderId="0" xfId="0" applyFont="1" applyAlignment="1" applyProtection="1">
      <alignment vertical="top"/>
      <protection locked="0"/>
    </xf>
    <xf numFmtId="0" fontId="39" fillId="7" borderId="15" xfId="0" applyFont="1" applyFill="1" applyBorder="1" applyAlignment="1" applyProtection="1">
      <alignment horizontal="center" vertical="top" textRotation="90" wrapText="1"/>
      <protection locked="0"/>
    </xf>
    <xf numFmtId="0" fontId="39" fillId="0" borderId="0" xfId="0" applyFont="1" applyFill="1" applyBorder="1" applyAlignment="1" applyProtection="1">
      <alignment horizontal="center" vertical="top" textRotation="90" wrapText="1"/>
      <protection locked="0"/>
    </xf>
    <xf numFmtId="0" fontId="43" fillId="7" borderId="0" xfId="0" applyFont="1" applyFill="1" applyAlignment="1" applyProtection="1">
      <alignment vertical="top"/>
      <protection locked="0"/>
    </xf>
    <xf numFmtId="0" fontId="40" fillId="4" borderId="0" xfId="0" applyFont="1" applyFill="1" applyAlignment="1" applyProtection="1">
      <alignment vertical="top"/>
      <protection locked="0"/>
    </xf>
    <xf numFmtId="0" fontId="44" fillId="6" borderId="16" xfId="0" applyFont="1" applyFill="1" applyBorder="1" applyAlignment="1" applyProtection="1">
      <alignment horizontal="center" vertical="center" wrapText="1"/>
      <protection locked="0"/>
    </xf>
    <xf numFmtId="0" fontId="44" fillId="4" borderId="21" xfId="1" applyFont="1" applyFill="1" applyBorder="1" applyAlignment="1" applyProtection="1">
      <alignment horizontal="left" vertical="center" wrapText="1"/>
      <protection locked="0"/>
    </xf>
    <xf numFmtId="0" fontId="44" fillId="4" borderId="15" xfId="1" applyFont="1" applyFill="1" applyBorder="1" applyAlignment="1" applyProtection="1">
      <alignment horizontal="left" vertical="center" wrapText="1"/>
      <protection locked="0"/>
    </xf>
    <xf numFmtId="0" fontId="41" fillId="3" borderId="8" xfId="1" applyFont="1" applyFill="1" applyBorder="1" applyAlignment="1" applyProtection="1">
      <alignment horizontal="left" vertical="center" wrapText="1"/>
      <protection locked="0"/>
    </xf>
    <xf numFmtId="0" fontId="42" fillId="4" borderId="9" xfId="0" applyFont="1" applyFill="1" applyBorder="1" applyAlignment="1" applyProtection="1">
      <alignment horizontal="center" vertical="center"/>
    </xf>
    <xf numFmtId="0" fontId="42" fillId="3" borderId="9" xfId="0" applyFont="1" applyFill="1" applyBorder="1" applyAlignment="1" applyProtection="1">
      <alignment horizontal="center" vertical="center"/>
    </xf>
    <xf numFmtId="0" fontId="43" fillId="4" borderId="4" xfId="1" applyFont="1" applyFill="1" applyBorder="1" applyAlignment="1" applyProtection="1">
      <alignment horizontal="left" vertical="center" wrapText="1"/>
      <protection locked="0"/>
    </xf>
    <xf numFmtId="0" fontId="42" fillId="4" borderId="1" xfId="0" applyFont="1" applyFill="1" applyBorder="1" applyAlignment="1" applyProtection="1">
      <alignment horizontal="center" vertical="center"/>
    </xf>
    <xf numFmtId="0" fontId="42" fillId="4" borderId="1" xfId="0" applyFont="1" applyFill="1" applyBorder="1" applyAlignment="1" applyProtection="1">
      <alignment horizontal="center" vertical="center"/>
      <protection locked="0"/>
    </xf>
    <xf numFmtId="0" fontId="46" fillId="0" borderId="4" xfId="1" applyFont="1" applyBorder="1" applyAlignment="1" applyProtection="1">
      <alignment horizontal="left" vertical="center" wrapText="1"/>
      <protection locked="0"/>
    </xf>
    <xf numFmtId="0" fontId="46" fillId="0" borderId="4" xfId="0" applyFont="1" applyBorder="1" applyAlignment="1" applyProtection="1">
      <alignment horizontal="left" vertical="center" wrapText="1"/>
      <protection locked="0"/>
    </xf>
    <xf numFmtId="0" fontId="42" fillId="0" borderId="1" xfId="0" applyFont="1" applyBorder="1" applyAlignment="1" applyProtection="1">
      <alignment horizontal="center" vertical="center"/>
      <protection locked="0"/>
    </xf>
    <xf numFmtId="0" fontId="46" fillId="4" borderId="4" xfId="1" applyFont="1" applyFill="1" applyBorder="1" applyAlignment="1" applyProtection="1">
      <alignment horizontal="left" vertical="center" wrapText="1"/>
      <protection locked="0"/>
    </xf>
    <xf numFmtId="0" fontId="46" fillId="4" borderId="10" xfId="1" applyFont="1" applyFill="1" applyBorder="1" applyAlignment="1" applyProtection="1">
      <alignment horizontal="left" vertical="center" wrapText="1"/>
      <protection locked="0"/>
    </xf>
    <xf numFmtId="0" fontId="42" fillId="4" borderId="2" xfId="0" applyFont="1" applyFill="1" applyBorder="1" applyAlignment="1" applyProtection="1">
      <alignment horizontal="center" vertical="center"/>
      <protection locked="0"/>
    </xf>
    <xf numFmtId="0" fontId="42" fillId="0" borderId="2" xfId="0" applyFont="1" applyBorder="1" applyAlignment="1" applyProtection="1">
      <alignment horizontal="center" vertical="center"/>
      <protection locked="0"/>
    </xf>
    <xf numFmtId="0" fontId="45" fillId="3" borderId="6" xfId="1" applyFont="1" applyFill="1" applyBorder="1" applyAlignment="1" applyProtection="1">
      <alignment horizontal="left" vertical="center" wrapText="1"/>
      <protection locked="0"/>
    </xf>
    <xf numFmtId="0" fontId="42" fillId="3" borderId="11" xfId="0" applyFont="1" applyFill="1" applyBorder="1" applyAlignment="1" applyProtection="1">
      <alignment horizontal="center" vertical="center"/>
    </xf>
    <xf numFmtId="0" fontId="45" fillId="3" borderId="5" xfId="1" applyFont="1" applyFill="1" applyBorder="1" applyAlignment="1" applyProtection="1">
      <alignment horizontal="left" vertical="center" wrapText="1"/>
      <protection locked="0"/>
    </xf>
    <xf numFmtId="0" fontId="42" fillId="3" borderId="3" xfId="0" applyFont="1" applyFill="1" applyBorder="1" applyAlignment="1" applyProtection="1">
      <alignment horizontal="center" vertical="center" wrapText="1"/>
    </xf>
    <xf numFmtId="0" fontId="45" fillId="4" borderId="8" xfId="1" applyFont="1" applyFill="1" applyBorder="1" applyAlignment="1" applyProtection="1">
      <alignment horizontal="left" vertical="center" wrapText="1"/>
      <protection locked="0"/>
    </xf>
    <xf numFmtId="0" fontId="42" fillId="0" borderId="9" xfId="0" applyFont="1" applyBorder="1" applyAlignment="1" applyProtection="1">
      <alignment horizontal="center" vertical="center"/>
    </xf>
    <xf numFmtId="0" fontId="42" fillId="0" borderId="9" xfId="0" applyFont="1" applyBorder="1" applyAlignment="1" applyProtection="1">
      <alignment horizontal="center" vertical="center"/>
      <protection locked="0"/>
    </xf>
    <xf numFmtId="0" fontId="45" fillId="0" borderId="4" xfId="1" applyFont="1" applyFill="1" applyBorder="1" applyAlignment="1" applyProtection="1">
      <alignment horizontal="left" vertical="center" wrapText="1"/>
      <protection locked="0"/>
    </xf>
    <xf numFmtId="0" fontId="45" fillId="0" borderId="10" xfId="1" applyFont="1" applyFill="1" applyBorder="1" applyAlignment="1" applyProtection="1">
      <alignment horizontal="left" vertical="center" wrapText="1"/>
      <protection locked="0"/>
    </xf>
    <xf numFmtId="0" fontId="41" fillId="8" borderId="24" xfId="1" applyFont="1" applyFill="1" applyBorder="1" applyAlignment="1" applyProtection="1">
      <alignment horizontal="left" vertical="center" wrapText="1"/>
      <protection locked="0"/>
    </xf>
    <xf numFmtId="0" fontId="41" fillId="8" borderId="24" xfId="1" applyFont="1" applyFill="1" applyBorder="1" applyAlignment="1" applyProtection="1">
      <alignment horizontal="center" vertical="center" wrapText="1"/>
      <protection locked="0"/>
    </xf>
    <xf numFmtId="0" fontId="41" fillId="8" borderId="25" xfId="1" applyFont="1" applyFill="1" applyBorder="1" applyAlignment="1" applyProtection="1">
      <alignment horizontal="center" vertical="center" wrapText="1"/>
      <protection locked="0"/>
    </xf>
    <xf numFmtId="0" fontId="41" fillId="3" borderId="6" xfId="1" applyFont="1" applyFill="1" applyBorder="1" applyAlignment="1" applyProtection="1">
      <alignment horizontal="left" vertical="center" wrapText="1"/>
      <protection locked="0"/>
    </xf>
    <xf numFmtId="0" fontId="42" fillId="4" borderId="9" xfId="0" applyFont="1" applyFill="1" applyBorder="1" applyAlignment="1" applyProtection="1">
      <alignment horizontal="center" vertical="center"/>
      <protection locked="0"/>
    </xf>
    <xf numFmtId="0" fontId="42" fillId="3" borderId="1" xfId="0" applyFont="1" applyFill="1" applyBorder="1" applyAlignment="1" applyProtection="1">
      <alignment horizontal="center" vertical="center"/>
    </xf>
    <xf numFmtId="0" fontId="46" fillId="0" borderId="4" xfId="1" applyFont="1" applyFill="1" applyBorder="1" applyAlignment="1" applyProtection="1">
      <alignment horizontal="left" vertical="center" wrapText="1"/>
      <protection locked="0"/>
    </xf>
    <xf numFmtId="0" fontId="45" fillId="3" borderId="10" xfId="1" applyFont="1" applyFill="1" applyBorder="1" applyAlignment="1" applyProtection="1">
      <alignment horizontal="left" vertical="center" wrapText="1"/>
      <protection locked="0"/>
    </xf>
    <xf numFmtId="0" fontId="42" fillId="3" borderId="2" xfId="0" applyFont="1" applyFill="1" applyBorder="1" applyAlignment="1" applyProtection="1">
      <alignment horizontal="center" vertical="center"/>
    </xf>
    <xf numFmtId="0" fontId="45" fillId="0" borderId="8" xfId="1" applyFont="1" applyFill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 applyProtection="1">
      <alignment vertical="top"/>
      <protection locked="0"/>
    </xf>
    <xf numFmtId="0" fontId="46" fillId="0" borderId="7" xfId="1" applyFont="1" applyFill="1" applyBorder="1" applyAlignment="1" applyProtection="1">
      <alignment horizontal="left" vertical="center" wrapText="1"/>
      <protection locked="0"/>
    </xf>
    <xf numFmtId="0" fontId="43" fillId="0" borderId="4" xfId="1" applyFont="1" applyFill="1" applyBorder="1" applyAlignment="1" applyProtection="1">
      <alignment horizontal="left" vertical="center" wrapText="1"/>
      <protection locked="0"/>
    </xf>
    <xf numFmtId="0" fontId="43" fillId="0" borderId="0" xfId="0" applyFont="1" applyAlignment="1" applyProtection="1">
      <alignment horizontal="left" vertical="center" wrapText="1"/>
      <protection locked="0"/>
    </xf>
    <xf numFmtId="0" fontId="45" fillId="4" borderId="4" xfId="1" applyFont="1" applyFill="1" applyBorder="1" applyAlignment="1" applyProtection="1">
      <alignment horizontal="left" vertical="center" wrapText="1"/>
      <protection locked="0"/>
    </xf>
    <xf numFmtId="0" fontId="42" fillId="3" borderId="3" xfId="0" applyFont="1" applyFill="1" applyBorder="1" applyAlignment="1" applyProtection="1">
      <alignment horizontal="center" vertical="center"/>
    </xf>
    <xf numFmtId="0" fontId="45" fillId="4" borderId="10" xfId="1" applyFont="1" applyFill="1" applyBorder="1" applyAlignment="1" applyProtection="1">
      <alignment horizontal="left" vertical="center" wrapText="1"/>
      <protection locked="0"/>
    </xf>
    <xf numFmtId="0" fontId="43" fillId="0" borderId="9" xfId="1" applyFont="1" applyFill="1" applyBorder="1" applyAlignment="1" applyProtection="1">
      <alignment horizontal="left" vertical="center" wrapText="1"/>
      <protection locked="0"/>
    </xf>
    <xf numFmtId="0" fontId="41" fillId="3" borderId="9" xfId="1" applyFont="1" applyFill="1" applyBorder="1" applyAlignment="1" applyProtection="1">
      <alignment horizontal="center" vertical="center" wrapText="1"/>
    </xf>
    <xf numFmtId="0" fontId="43" fillId="0" borderId="1" xfId="1" applyFont="1" applyFill="1" applyBorder="1" applyAlignment="1" applyProtection="1">
      <alignment horizontal="left" vertical="center" wrapText="1"/>
      <protection locked="0"/>
    </xf>
    <xf numFmtId="0" fontId="43" fillId="7" borderId="12" xfId="0" applyFont="1" applyFill="1" applyBorder="1" applyAlignment="1" applyProtection="1">
      <alignment vertical="top"/>
      <protection locked="0"/>
    </xf>
    <xf numFmtId="0" fontId="46" fillId="0" borderId="1" xfId="1" applyFont="1" applyFill="1" applyBorder="1" applyAlignment="1" applyProtection="1">
      <alignment horizontal="left" vertical="center" wrapText="1"/>
      <protection locked="0"/>
    </xf>
    <xf numFmtId="0" fontId="43" fillId="4" borderId="1" xfId="1" applyFont="1" applyFill="1" applyBorder="1" applyAlignment="1" applyProtection="1">
      <alignment horizontal="left" vertical="center" wrapText="1"/>
      <protection locked="0"/>
    </xf>
    <xf numFmtId="0" fontId="46" fillId="4" borderId="1" xfId="1" applyFont="1" applyFill="1" applyBorder="1" applyAlignment="1" applyProtection="1">
      <alignment horizontal="left" vertical="center" wrapText="1"/>
      <protection locked="0"/>
    </xf>
    <xf numFmtId="0" fontId="42" fillId="3" borderId="1" xfId="0" applyFont="1" applyFill="1" applyBorder="1" applyAlignment="1" applyProtection="1">
      <alignment horizontal="center" vertical="center"/>
      <protection locked="0"/>
    </xf>
    <xf numFmtId="0" fontId="45" fillId="0" borderId="1" xfId="1" applyFont="1" applyFill="1" applyBorder="1" applyAlignment="1" applyProtection="1">
      <alignment horizontal="left" vertical="center" wrapText="1"/>
      <protection locked="0"/>
    </xf>
    <xf numFmtId="0" fontId="45" fillId="3" borderId="1" xfId="1" applyFont="1" applyFill="1" applyBorder="1" applyAlignment="1" applyProtection="1">
      <alignment horizontal="left" vertical="center" wrapText="1"/>
      <protection locked="0"/>
    </xf>
    <xf numFmtId="0" fontId="45" fillId="3" borderId="2" xfId="1" applyFont="1" applyFill="1" applyBorder="1" applyAlignment="1" applyProtection="1">
      <alignment horizontal="left" vertical="center" wrapText="1"/>
      <protection locked="0"/>
    </xf>
    <xf numFmtId="0" fontId="45" fillId="0" borderId="9" xfId="1" applyFont="1" applyFill="1" applyBorder="1" applyAlignment="1" applyProtection="1">
      <alignment horizontal="left" vertical="center" wrapText="1"/>
      <protection locked="0"/>
    </xf>
    <xf numFmtId="0" fontId="45" fillId="4" borderId="1" xfId="1" applyFont="1" applyFill="1" applyBorder="1" applyAlignment="1" applyProtection="1">
      <alignment horizontal="left" vertical="center" wrapText="1"/>
      <protection locked="0"/>
    </xf>
    <xf numFmtId="0" fontId="42" fillId="0" borderId="1" xfId="0" applyFont="1" applyBorder="1" applyAlignment="1" applyProtection="1">
      <alignment horizontal="center" vertical="center"/>
    </xf>
    <xf numFmtId="3" fontId="46" fillId="4" borderId="1" xfId="1" applyNumberFormat="1" applyFont="1" applyFill="1" applyBorder="1" applyAlignment="1" applyProtection="1">
      <alignment horizontal="left" vertical="center" wrapText="1"/>
      <protection locked="0"/>
    </xf>
    <xf numFmtId="0" fontId="45" fillId="11" borderId="9" xfId="1" applyFont="1" applyFill="1" applyBorder="1" applyAlignment="1" applyProtection="1">
      <alignment horizontal="left" vertical="center" wrapText="1"/>
      <protection locked="0"/>
    </xf>
    <xf numFmtId="0" fontId="42" fillId="11" borderId="9" xfId="0" applyFont="1" applyFill="1" applyBorder="1" applyAlignment="1" applyProtection="1">
      <alignment horizontal="center" vertical="center"/>
    </xf>
    <xf numFmtId="0" fontId="45" fillId="11" borderId="1" xfId="1" applyFont="1" applyFill="1" applyBorder="1" applyAlignment="1" applyProtection="1">
      <alignment horizontal="left" vertical="center" wrapText="1"/>
      <protection locked="0"/>
    </xf>
    <xf numFmtId="0" fontId="42" fillId="11" borderId="1" xfId="0" applyFont="1" applyFill="1" applyBorder="1" applyAlignment="1" applyProtection="1">
      <alignment horizontal="center" vertical="center"/>
      <protection locked="0"/>
    </xf>
    <xf numFmtId="0" fontId="45" fillId="11" borderId="2" xfId="1" applyFont="1" applyFill="1" applyBorder="1" applyAlignment="1" applyProtection="1">
      <alignment horizontal="left" vertical="center" wrapText="1"/>
      <protection locked="0"/>
    </xf>
    <xf numFmtId="0" fontId="42" fillId="11" borderId="2" xfId="0" applyFont="1" applyFill="1" applyBorder="1" applyAlignment="1" applyProtection="1">
      <alignment horizontal="center" vertical="center"/>
      <protection locked="0"/>
    </xf>
    <xf numFmtId="0" fontId="43" fillId="5" borderId="9" xfId="0" applyFont="1" applyFill="1" applyBorder="1" applyAlignment="1">
      <alignment horizontal="left" vertical="center" wrapText="1"/>
    </xf>
    <xf numFmtId="0" fontId="41" fillId="0" borderId="9" xfId="1" applyFont="1" applyFill="1" applyBorder="1" applyAlignment="1" applyProtection="1">
      <alignment horizontal="center" vertical="center"/>
      <protection locked="0"/>
    </xf>
    <xf numFmtId="2" fontId="41" fillId="0" borderId="1" xfId="0" applyNumberFormat="1" applyFont="1" applyBorder="1" applyAlignment="1">
      <alignment horizontal="center" vertical="center"/>
    </xf>
    <xf numFmtId="0" fontId="41" fillId="0" borderId="47" xfId="1" applyFont="1" applyFill="1" applyBorder="1" applyAlignment="1" applyProtection="1">
      <alignment horizontal="center" vertical="center"/>
      <protection locked="0"/>
    </xf>
    <xf numFmtId="0" fontId="43" fillId="5" borderId="1" xfId="0" applyFont="1" applyFill="1" applyBorder="1" applyAlignment="1">
      <alignment horizontal="left" vertical="center" wrapText="1"/>
    </xf>
    <xf numFmtId="0" fontId="41" fillId="0" borderId="1" xfId="1" applyFont="1" applyFill="1" applyBorder="1" applyAlignment="1" applyProtection="1">
      <alignment horizontal="center" vertical="center"/>
      <protection locked="0"/>
    </xf>
    <xf numFmtId="0" fontId="41" fillId="0" borderId="13" xfId="1" applyFont="1" applyFill="1" applyBorder="1" applyAlignment="1" applyProtection="1">
      <alignment horizontal="center" vertical="center"/>
      <protection locked="0"/>
    </xf>
    <xf numFmtId="1" fontId="41" fillId="0" borderId="1" xfId="0" applyNumberFormat="1" applyFont="1" applyBorder="1" applyAlignment="1">
      <alignment horizontal="center" vertical="center"/>
    </xf>
    <xf numFmtId="1" fontId="41" fillId="0" borderId="1" xfId="1" applyNumberFormat="1" applyFont="1" applyFill="1" applyBorder="1" applyAlignment="1" applyProtection="1">
      <alignment horizontal="center" vertical="center"/>
      <protection locked="0"/>
    </xf>
    <xf numFmtId="0" fontId="43" fillId="5" borderId="2" xfId="0" applyFont="1" applyFill="1" applyBorder="1" applyAlignment="1">
      <alignment horizontal="left" vertical="center" wrapText="1"/>
    </xf>
    <xf numFmtId="0" fontId="41" fillId="0" borderId="2" xfId="1" applyFont="1" applyFill="1" applyBorder="1" applyAlignment="1" applyProtection="1">
      <alignment horizontal="center" vertical="center"/>
      <protection locked="0"/>
    </xf>
    <xf numFmtId="1" fontId="41" fillId="0" borderId="2" xfId="1" applyNumberFormat="1" applyFont="1" applyFill="1" applyBorder="1" applyAlignment="1" applyProtection="1">
      <alignment horizontal="center" vertical="center"/>
      <protection locked="0"/>
    </xf>
    <xf numFmtId="0" fontId="41" fillId="0" borderId="46" xfId="1" applyFont="1" applyFill="1" applyBorder="1" applyAlignment="1" applyProtection="1">
      <alignment horizontal="center" vertical="center"/>
      <protection locked="0"/>
    </xf>
    <xf numFmtId="0" fontId="42" fillId="3" borderId="23" xfId="0" applyFont="1" applyFill="1" applyBorder="1" applyAlignment="1" applyProtection="1">
      <alignment horizontal="left" vertical="center" wrapText="1"/>
      <protection locked="0"/>
    </xf>
    <xf numFmtId="1" fontId="41" fillId="3" borderId="30" xfId="1" applyNumberFormat="1" applyFont="1" applyFill="1" applyBorder="1" applyAlignment="1" applyProtection="1">
      <alignment horizontal="center" vertical="center"/>
      <protection locked="0"/>
    </xf>
    <xf numFmtId="0" fontId="41" fillId="3" borderId="30" xfId="1" applyFont="1" applyFill="1" applyBorder="1" applyAlignment="1" applyProtection="1">
      <alignment horizontal="center" vertical="center"/>
      <protection locked="0"/>
    </xf>
    <xf numFmtId="0" fontId="41" fillId="3" borderId="32" xfId="1" applyFont="1" applyFill="1" applyBorder="1" applyAlignment="1" applyProtection="1">
      <alignment horizontal="center" vertical="center"/>
      <protection locked="0"/>
    </xf>
    <xf numFmtId="0" fontId="43" fillId="0" borderId="12" xfId="0" applyFont="1" applyFill="1" applyBorder="1" applyAlignment="1">
      <alignment horizontal="left" vertical="center" wrapText="1"/>
    </xf>
    <xf numFmtId="164" fontId="41" fillId="0" borderId="1" xfId="0" applyNumberFormat="1" applyFont="1" applyBorder="1" applyAlignment="1">
      <alignment horizontal="center" vertical="center"/>
    </xf>
    <xf numFmtId="0" fontId="43" fillId="0" borderId="14" xfId="0" applyFont="1" applyFill="1" applyBorder="1" applyAlignment="1">
      <alignment horizontal="left" vertical="center" wrapText="1"/>
    </xf>
    <xf numFmtId="164" fontId="41" fillId="0" borderId="1" xfId="1" applyNumberFormat="1" applyFont="1" applyFill="1" applyBorder="1" applyAlignment="1" applyProtection="1">
      <alignment horizontal="center" vertical="center"/>
      <protection locked="0"/>
    </xf>
    <xf numFmtId="164" fontId="42" fillId="0" borderId="1" xfId="0" applyNumberFormat="1" applyFont="1" applyFill="1" applyBorder="1" applyAlignment="1" applyProtection="1">
      <alignment horizontal="center" vertical="center"/>
      <protection locked="0"/>
    </xf>
    <xf numFmtId="0" fontId="42" fillId="0" borderId="1" xfId="0" applyFont="1" applyFill="1" applyBorder="1" applyAlignment="1" applyProtection="1">
      <alignment horizontal="center" vertical="center"/>
      <protection locked="0"/>
    </xf>
    <xf numFmtId="0" fontId="42" fillId="0" borderId="13" xfId="0" applyFont="1" applyFill="1" applyBorder="1" applyAlignment="1" applyProtection="1">
      <alignment horizontal="center" vertical="center"/>
      <protection locked="0"/>
    </xf>
    <xf numFmtId="1" fontId="42" fillId="0" borderId="1" xfId="0" applyNumberFormat="1" applyFont="1" applyFill="1" applyBorder="1" applyAlignment="1" applyProtection="1">
      <alignment horizontal="center" vertical="center"/>
      <protection locked="0"/>
    </xf>
    <xf numFmtId="0" fontId="45" fillId="4" borderId="14" xfId="0" applyFont="1" applyFill="1" applyBorder="1" applyAlignment="1">
      <alignment horizontal="left" vertical="center" wrapText="1"/>
    </xf>
    <xf numFmtId="0" fontId="43" fillId="4" borderId="1" xfId="0" applyFont="1" applyFill="1" applyBorder="1" applyAlignment="1">
      <alignment horizontal="left" vertical="center" wrapText="1"/>
    </xf>
    <xf numFmtId="0" fontId="43" fillId="0" borderId="19" xfId="0" applyFont="1" applyFill="1" applyBorder="1" applyAlignment="1">
      <alignment horizontal="left" vertical="center" wrapText="1"/>
    </xf>
    <xf numFmtId="164" fontId="42" fillId="0" borderId="2" xfId="0" applyNumberFormat="1" applyFont="1" applyFill="1" applyBorder="1" applyAlignment="1" applyProtection="1">
      <alignment horizontal="center" vertical="center"/>
      <protection locked="0"/>
    </xf>
    <xf numFmtId="0" fontId="42" fillId="0" borderId="2" xfId="0" applyFont="1" applyFill="1" applyBorder="1" applyAlignment="1" applyProtection="1">
      <alignment horizontal="center" vertical="center"/>
      <protection locked="0"/>
    </xf>
    <xf numFmtId="0" fontId="42" fillId="0" borderId="46" xfId="0" applyFont="1" applyFill="1" applyBorder="1" applyAlignment="1" applyProtection="1">
      <alignment horizontal="center" vertical="center"/>
      <protection locked="0"/>
    </xf>
    <xf numFmtId="0" fontId="42" fillId="0" borderId="9" xfId="0" applyFont="1" applyFill="1" applyBorder="1" applyAlignment="1" applyProtection="1">
      <alignment horizontal="center" vertical="center"/>
      <protection locked="0"/>
    </xf>
    <xf numFmtId="0" fontId="41" fillId="0" borderId="17" xfId="1" applyFont="1" applyFill="1" applyBorder="1" applyAlignment="1" applyProtection="1">
      <alignment horizontal="center" vertical="center"/>
      <protection locked="0"/>
    </xf>
    <xf numFmtId="0" fontId="42" fillId="3" borderId="29" xfId="0" applyFont="1" applyFill="1" applyBorder="1" applyAlignment="1" applyProtection="1">
      <alignment horizontal="left" vertical="center" wrapText="1"/>
      <protection locked="0"/>
    </xf>
    <xf numFmtId="0" fontId="41" fillId="3" borderId="45" xfId="1" applyFont="1" applyFill="1" applyBorder="1" applyAlignment="1" applyProtection="1">
      <alignment horizontal="center" vertical="center"/>
      <protection locked="0"/>
    </xf>
    <xf numFmtId="0" fontId="41" fillId="3" borderId="11" xfId="1" applyFont="1" applyFill="1" applyBorder="1" applyAlignment="1" applyProtection="1">
      <alignment horizontal="center" vertical="center"/>
      <protection locked="0"/>
    </xf>
    <xf numFmtId="1" fontId="41" fillId="3" borderId="1" xfId="1" applyNumberFormat="1" applyFont="1" applyFill="1" applyBorder="1" applyAlignment="1" applyProtection="1">
      <alignment horizontal="center" vertical="center"/>
    </xf>
    <xf numFmtId="1" fontId="41" fillId="12" borderId="1" xfId="0" applyNumberFormat="1" applyFont="1" applyFill="1" applyBorder="1" applyAlignment="1">
      <alignment horizontal="center" vertical="center"/>
    </xf>
    <xf numFmtId="1" fontId="41" fillId="12" borderId="1" xfId="0" applyNumberFormat="1" applyFont="1" applyFill="1" applyBorder="1"/>
    <xf numFmtId="0" fontId="43" fillId="7" borderId="0" xfId="0" applyFont="1" applyFill="1" applyAlignment="1" applyProtection="1">
      <alignment vertical="top" wrapText="1"/>
      <protection locked="0"/>
    </xf>
    <xf numFmtId="0" fontId="40" fillId="0" borderId="0" xfId="0" applyFont="1" applyAlignment="1" applyProtection="1">
      <alignment vertical="top" wrapText="1"/>
      <protection locked="0"/>
    </xf>
    <xf numFmtId="0" fontId="41" fillId="0" borderId="9" xfId="1" applyFont="1" applyBorder="1" applyAlignment="1" applyProtection="1">
      <alignment horizontal="center" vertical="center"/>
    </xf>
    <xf numFmtId="0" fontId="41" fillId="3" borderId="1" xfId="1" applyFont="1" applyFill="1" applyBorder="1" applyAlignment="1" applyProtection="1">
      <alignment horizontal="center" vertical="center"/>
    </xf>
    <xf numFmtId="0" fontId="41" fillId="0" borderId="12" xfId="1" applyFont="1" applyBorder="1" applyAlignment="1" applyProtection="1">
      <alignment horizontal="center" vertical="center"/>
    </xf>
    <xf numFmtId="0" fontId="42" fillId="3" borderId="14" xfId="0" applyFont="1" applyFill="1" applyBorder="1" applyAlignment="1" applyProtection="1">
      <alignment horizontal="center" vertical="center"/>
    </xf>
    <xf numFmtId="0" fontId="42" fillId="4" borderId="14" xfId="0" applyFont="1" applyFill="1" applyBorder="1" applyAlignment="1" applyProtection="1">
      <alignment horizontal="center" vertical="center"/>
    </xf>
    <xf numFmtId="0" fontId="42" fillId="4" borderId="2" xfId="0" applyFont="1" applyFill="1" applyBorder="1" applyAlignment="1" applyProtection="1">
      <alignment horizontal="center" vertical="center"/>
    </xf>
    <xf numFmtId="0" fontId="45" fillId="0" borderId="1" xfId="1" applyFont="1" applyBorder="1" applyAlignment="1" applyProtection="1">
      <alignment horizontal="left" vertical="center" wrapText="1"/>
      <protection locked="0"/>
    </xf>
    <xf numFmtId="0" fontId="45" fillId="0" borderId="8" xfId="0" applyFont="1" applyBorder="1" applyAlignment="1" applyProtection="1">
      <alignment horizontal="left" vertical="center" wrapText="1"/>
      <protection locked="0"/>
    </xf>
    <xf numFmtId="0" fontId="45" fillId="0" borderId="4" xfId="0" applyFont="1" applyBorder="1" applyAlignment="1" applyProtection="1">
      <alignment horizontal="left" vertical="center" wrapText="1"/>
      <protection locked="0"/>
    </xf>
    <xf numFmtId="0" fontId="43" fillId="0" borderId="0" xfId="0" applyFont="1" applyAlignment="1" applyProtection="1">
      <alignment vertical="top"/>
      <protection locked="0"/>
    </xf>
    <xf numFmtId="0" fontId="43" fillId="0" borderId="0" xfId="0" applyFont="1" applyAlignment="1" applyProtection="1">
      <alignment horizontal="left" vertical="top"/>
      <protection locked="0"/>
    </xf>
    <xf numFmtId="0" fontId="43" fillId="0" borderId="0" xfId="0" applyFont="1" applyAlignment="1" applyProtection="1">
      <alignment horizontal="left" vertical="top" wrapText="1"/>
      <protection locked="0"/>
    </xf>
    <xf numFmtId="0" fontId="47" fillId="0" borderId="0" xfId="0" applyFont="1" applyFill="1" applyBorder="1" applyAlignment="1">
      <alignment horizontal="left" vertical="center"/>
    </xf>
    <xf numFmtId="0" fontId="42" fillId="0" borderId="0" xfId="0" applyFont="1" applyAlignment="1" applyProtection="1">
      <alignment horizontal="center" vertical="top"/>
      <protection locked="0"/>
    </xf>
    <xf numFmtId="0" fontId="47" fillId="0" borderId="0" xfId="0" applyFont="1" applyFill="1" applyBorder="1" applyAlignment="1">
      <alignment vertical="center"/>
    </xf>
    <xf numFmtId="0" fontId="47" fillId="0" borderId="0" xfId="0" applyFont="1"/>
    <xf numFmtId="0" fontId="47" fillId="0" borderId="0" xfId="0" applyFont="1" applyBorder="1"/>
    <xf numFmtId="0" fontId="42" fillId="0" borderId="0" xfId="0" applyFont="1" applyBorder="1" applyAlignment="1" applyProtection="1">
      <alignment horizontal="center" vertical="top"/>
      <protection locked="0"/>
    </xf>
    <xf numFmtId="0" fontId="48" fillId="0" borderId="0" xfId="0" applyFont="1" applyFill="1" applyBorder="1"/>
    <xf numFmtId="0" fontId="49" fillId="0" borderId="0" xfId="0" applyFont="1" applyFill="1" applyBorder="1" applyAlignment="1">
      <alignment vertical="center"/>
    </xf>
    <xf numFmtId="0" fontId="43" fillId="0" borderId="0" xfId="0" applyFont="1" applyAlignment="1" applyProtection="1">
      <alignment vertical="top" wrapText="1"/>
      <protection locked="0"/>
    </xf>
    <xf numFmtId="0" fontId="40" fillId="0" borderId="0" xfId="0" applyFont="1" applyAlignment="1" applyProtection="1">
      <alignment horizontal="left" vertical="top"/>
      <protection locked="0"/>
    </xf>
    <xf numFmtId="0" fontId="40" fillId="0" borderId="0" xfId="0" applyFont="1" applyAlignment="1" applyProtection="1">
      <alignment horizontal="left" vertical="top" wrapText="1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horizontal="right" vertical="top"/>
    </xf>
    <xf numFmtId="0" fontId="28" fillId="0" borderId="46" xfId="1" applyFont="1" applyFill="1" applyBorder="1" applyAlignment="1" applyProtection="1">
      <alignment horizontal="center" vertical="top"/>
      <protection locked="0"/>
    </xf>
    <xf numFmtId="0" fontId="28" fillId="3" borderId="30" xfId="1" applyFont="1" applyFill="1" applyBorder="1" applyAlignment="1" applyProtection="1">
      <alignment horizontal="center" vertical="top"/>
      <protection locked="0"/>
    </xf>
    <xf numFmtId="0" fontId="28" fillId="3" borderId="32" xfId="1" applyFont="1" applyFill="1" applyBorder="1" applyAlignment="1" applyProtection="1">
      <alignment horizontal="center" vertical="top"/>
      <protection locked="0"/>
    </xf>
    <xf numFmtId="0" fontId="0" fillId="0" borderId="1" xfId="0" applyFont="1" applyBorder="1" applyAlignment="1" applyProtection="1">
      <alignment horizontal="center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0" fillId="0" borderId="13" xfId="0" applyFont="1" applyFill="1" applyBorder="1" applyAlignment="1" applyProtection="1">
      <alignment horizontal="center" vertical="center"/>
      <protection locked="0"/>
    </xf>
    <xf numFmtId="0" fontId="0" fillId="0" borderId="2" xfId="0" applyFont="1" applyFill="1" applyBorder="1" applyAlignment="1" applyProtection="1">
      <alignment horizontal="center" vertical="center"/>
      <protection locked="0"/>
    </xf>
    <xf numFmtId="0" fontId="0" fillId="0" borderId="46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top"/>
      <protection locked="0"/>
    </xf>
    <xf numFmtId="0" fontId="9" fillId="3" borderId="3" xfId="0" applyFont="1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/>
      <protection locked="0"/>
    </xf>
    <xf numFmtId="0" fontId="16" fillId="4" borderId="9" xfId="0" applyFont="1" applyFill="1" applyBorder="1" applyAlignment="1" applyProtection="1">
      <alignment horizontal="center" vertical="top"/>
    </xf>
    <xf numFmtId="0" fontId="16" fillId="3" borderId="9" xfId="0" applyFont="1" applyFill="1" applyBorder="1" applyAlignment="1" applyProtection="1">
      <alignment vertical="top"/>
    </xf>
    <xf numFmtId="0" fontId="16" fillId="4" borderId="1" xfId="0" applyFont="1" applyFill="1" applyBorder="1" applyAlignment="1" applyProtection="1">
      <alignment horizontal="center" vertical="top"/>
    </xf>
    <xf numFmtId="0" fontId="16" fillId="4" borderId="1" xfId="0" applyFont="1" applyFill="1" applyBorder="1" applyAlignment="1" applyProtection="1">
      <alignment vertical="top"/>
      <protection locked="0"/>
    </xf>
    <xf numFmtId="0" fontId="16" fillId="0" borderId="1" xfId="0" applyFont="1" applyBorder="1" applyAlignment="1" applyProtection="1">
      <alignment vertical="top"/>
      <protection locked="0"/>
    </xf>
    <xf numFmtId="0" fontId="16" fillId="0" borderId="9" xfId="0" applyFont="1" applyBorder="1" applyAlignment="1" applyProtection="1">
      <alignment horizontal="center" vertical="top"/>
    </xf>
    <xf numFmtId="0" fontId="16" fillId="0" borderId="9" xfId="0" applyFont="1" applyBorder="1" applyAlignment="1" applyProtection="1">
      <alignment vertical="top"/>
      <protection locked="0"/>
    </xf>
    <xf numFmtId="0" fontId="16" fillId="0" borderId="2" xfId="0" applyFont="1" applyBorder="1" applyAlignment="1" applyProtection="1">
      <alignment vertical="top"/>
      <protection locked="0"/>
    </xf>
    <xf numFmtId="0" fontId="16" fillId="4" borderId="9" xfId="0" applyFont="1" applyFill="1" applyBorder="1" applyAlignment="1" applyProtection="1">
      <alignment horizontal="center" vertical="top"/>
      <protection locked="0"/>
    </xf>
    <xf numFmtId="0" fontId="16" fillId="0" borderId="1" xfId="0" applyFont="1" applyBorder="1" applyAlignment="1" applyProtection="1">
      <alignment horizontal="center" vertical="top"/>
    </xf>
    <xf numFmtId="0" fontId="16" fillId="0" borderId="1" xfId="0" applyFont="1" applyFill="1" applyBorder="1" applyAlignment="1" applyProtection="1">
      <alignment horizontal="center" vertical="top"/>
      <protection locked="0"/>
    </xf>
    <xf numFmtId="0" fontId="16" fillId="0" borderId="13" xfId="0" applyFont="1" applyFill="1" applyBorder="1" applyAlignment="1" applyProtection="1">
      <alignment horizontal="center" vertical="top"/>
      <protection locked="0"/>
    </xf>
    <xf numFmtId="0" fontId="16" fillId="0" borderId="2" xfId="0" applyFont="1" applyFill="1" applyBorder="1" applyAlignment="1" applyProtection="1">
      <alignment horizontal="center" vertical="top"/>
      <protection locked="0"/>
    </xf>
    <xf numFmtId="0" fontId="16" fillId="0" borderId="46" xfId="0" applyFont="1" applyFill="1" applyBorder="1" applyAlignment="1" applyProtection="1">
      <alignment horizontal="center" vertical="top"/>
      <protection locked="0"/>
    </xf>
    <xf numFmtId="0" fontId="16" fillId="0" borderId="9" xfId="0" applyFont="1" applyFill="1" applyBorder="1" applyAlignment="1" applyProtection="1">
      <alignment horizontal="center" vertical="top"/>
      <protection locked="0"/>
    </xf>
    <xf numFmtId="0" fontId="16" fillId="0" borderId="47" xfId="0" applyFont="1" applyFill="1" applyBorder="1" applyAlignment="1" applyProtection="1">
      <alignment horizontal="center" vertical="top"/>
      <protection locked="0"/>
    </xf>
    <xf numFmtId="0" fontId="16" fillId="4" borderId="1" xfId="0" applyFont="1" applyFill="1" applyBorder="1" applyAlignment="1" applyProtection="1">
      <alignment horizontal="center" vertical="top"/>
      <protection locked="0"/>
    </xf>
    <xf numFmtId="0" fontId="16" fillId="4" borderId="13" xfId="0" applyFont="1" applyFill="1" applyBorder="1" applyAlignment="1" applyProtection="1">
      <alignment horizontal="center" vertical="top"/>
      <protection locked="0"/>
    </xf>
    <xf numFmtId="0" fontId="4" fillId="0" borderId="9" xfId="1" applyFont="1" applyBorder="1" applyAlignment="1" applyProtection="1">
      <alignment horizontal="center" vertical="top"/>
    </xf>
    <xf numFmtId="0" fontId="4" fillId="0" borderId="12" xfId="1" applyFont="1" applyBorder="1" applyAlignment="1" applyProtection="1">
      <alignment horizontal="center" vertical="top"/>
    </xf>
    <xf numFmtId="0" fontId="16" fillId="4" borderId="14" xfId="0" applyFont="1" applyFill="1" applyBorder="1" applyAlignment="1" applyProtection="1">
      <alignment horizontal="center" vertical="top"/>
    </xf>
    <xf numFmtId="0" fontId="16" fillId="4" borderId="9" xfId="0" applyFont="1" applyFill="1" applyBorder="1" applyAlignment="1" applyProtection="1">
      <alignment vertical="top"/>
      <protection locked="0"/>
    </xf>
    <xf numFmtId="0" fontId="16" fillId="4" borderId="2" xfId="0" applyFont="1" applyFill="1" applyBorder="1" applyAlignment="1" applyProtection="1">
      <alignment horizontal="center" vertical="top"/>
    </xf>
    <xf numFmtId="0" fontId="16" fillId="3" borderId="1" xfId="0" applyFont="1" applyFill="1" applyBorder="1" applyAlignment="1" applyProtection="1">
      <alignment horizontal="center" vertical="top"/>
    </xf>
    <xf numFmtId="0" fontId="16" fillId="0" borderId="1" xfId="0" applyFont="1" applyBorder="1" applyAlignment="1" applyProtection="1">
      <alignment horizontal="center" vertical="top"/>
      <protection locked="0"/>
    </xf>
    <xf numFmtId="0" fontId="0" fillId="2" borderId="0" xfId="0" applyFill="1" applyAlignment="1" applyProtection="1">
      <alignment vertical="top"/>
      <protection locked="0"/>
    </xf>
    <xf numFmtId="0" fontId="12" fillId="4" borderId="15" xfId="0" applyFont="1" applyFill="1" applyBorder="1" applyAlignment="1" applyProtection="1">
      <alignment horizontal="center" vertical="top" textRotation="90" wrapText="1"/>
      <protection locked="0"/>
    </xf>
    <xf numFmtId="0" fontId="13" fillId="13" borderId="16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0" fillId="4" borderId="1" xfId="0" applyFill="1" applyBorder="1" applyAlignment="1" applyProtection="1">
      <alignment horizontal="center" vertical="top"/>
      <protection locked="0"/>
    </xf>
    <xf numFmtId="0" fontId="0" fillId="4" borderId="13" xfId="0" applyFill="1" applyBorder="1" applyAlignment="1" applyProtection="1">
      <alignment horizontal="center" vertical="top"/>
      <protection locked="0"/>
    </xf>
    <xf numFmtId="0" fontId="0" fillId="2" borderId="0" xfId="0" applyFill="1" applyAlignment="1" applyProtection="1">
      <alignment vertical="top" wrapText="1"/>
      <protection locked="0"/>
    </xf>
    <xf numFmtId="0" fontId="0" fillId="3" borderId="9" xfId="0" applyFill="1" applyBorder="1" applyAlignment="1" applyProtection="1">
      <alignment horizontal="center" vertical="top"/>
    </xf>
    <xf numFmtId="0" fontId="9" fillId="3" borderId="9" xfId="0" applyFont="1" applyFill="1" applyBorder="1" applyAlignment="1" applyProtection="1">
      <alignment horizontal="center" vertical="top"/>
    </xf>
    <xf numFmtId="0" fontId="9" fillId="3" borderId="1" xfId="0" applyFont="1" applyFill="1" applyBorder="1" applyAlignment="1" applyProtection="1">
      <alignment horizontal="center" vertical="top"/>
    </xf>
    <xf numFmtId="0" fontId="9" fillId="3" borderId="14" xfId="0" applyFont="1" applyFill="1" applyBorder="1" applyAlignment="1" applyProtection="1">
      <alignment horizontal="center" vertical="top"/>
    </xf>
    <xf numFmtId="0" fontId="0" fillId="4" borderId="9" xfId="0" applyFill="1" applyBorder="1" applyProtection="1">
      <protection locked="0"/>
    </xf>
    <xf numFmtId="0" fontId="0" fillId="4" borderId="1" xfId="0" applyFill="1" applyBorder="1" applyProtection="1">
      <protection locked="0"/>
    </xf>
    <xf numFmtId="0" fontId="2" fillId="0" borderId="8" xfId="0" applyFont="1" applyBorder="1" applyAlignment="1" applyProtection="1">
      <alignment horizontal="left" vertical="top"/>
      <protection locked="0"/>
    </xf>
    <xf numFmtId="0" fontId="0" fillId="19" borderId="9" xfId="0" applyFill="1" applyBorder="1" applyAlignment="1" applyProtection="1">
      <alignment horizontal="center" vertical="top"/>
    </xf>
    <xf numFmtId="0" fontId="0" fillId="19" borderId="9" xfId="0" applyFill="1" applyBorder="1" applyAlignment="1" applyProtection="1">
      <alignment vertical="top"/>
    </xf>
    <xf numFmtId="0" fontId="2" fillId="0" borderId="4" xfId="0" applyFont="1" applyBorder="1" applyAlignment="1" applyProtection="1">
      <alignment horizontal="left" vertical="top"/>
      <protection locked="0"/>
    </xf>
    <xf numFmtId="0" fontId="0" fillId="19" borderId="1" xfId="0" applyFill="1" applyBorder="1" applyAlignment="1" applyProtection="1">
      <alignment horizontal="center" vertical="top"/>
    </xf>
    <xf numFmtId="0" fontId="0" fillId="19" borderId="1" xfId="0" applyFill="1" applyBorder="1" applyAlignment="1" applyProtection="1">
      <alignment vertical="top"/>
    </xf>
    <xf numFmtId="0" fontId="0" fillId="4" borderId="1" xfId="0" applyFill="1" applyBorder="1" applyAlignment="1" applyProtection="1">
      <alignment horizontal="right" vertical="top"/>
    </xf>
    <xf numFmtId="0" fontId="0" fillId="13" borderId="1" xfId="0" applyFill="1" applyBorder="1" applyAlignment="1" applyProtection="1">
      <alignment horizontal="center" vertical="top"/>
    </xf>
    <xf numFmtId="0" fontId="51" fillId="0" borderId="9" xfId="1" applyFont="1" applyFill="1" applyBorder="1" applyAlignment="1" applyProtection="1">
      <alignment horizontal="center" vertical="top"/>
      <protection locked="0"/>
    </xf>
    <xf numFmtId="0" fontId="51" fillId="0" borderId="1" xfId="1" applyFont="1" applyFill="1" applyBorder="1" applyAlignment="1" applyProtection="1">
      <alignment horizontal="center" vertical="top"/>
      <protection locked="0"/>
    </xf>
    <xf numFmtId="0" fontId="51" fillId="0" borderId="2" xfId="1" applyFont="1" applyFill="1" applyBorder="1" applyAlignment="1" applyProtection="1">
      <alignment horizontal="center" vertical="top"/>
      <protection locked="0"/>
    </xf>
    <xf numFmtId="0" fontId="51" fillId="3" borderId="30" xfId="1" applyFont="1" applyFill="1" applyBorder="1" applyAlignment="1" applyProtection="1">
      <alignment horizontal="center" vertical="top"/>
      <protection locked="0"/>
    </xf>
    <xf numFmtId="0" fontId="51" fillId="3" borderId="32" xfId="1" applyFont="1" applyFill="1" applyBorder="1" applyAlignment="1" applyProtection="1">
      <alignment horizontal="center" vertical="top"/>
      <protection locked="0"/>
    </xf>
    <xf numFmtId="0" fontId="23" fillId="0" borderId="1" xfId="0" applyFont="1" applyBorder="1" applyAlignment="1" applyProtection="1">
      <alignment vertical="top"/>
      <protection locked="0"/>
    </xf>
    <xf numFmtId="0" fontId="23" fillId="0" borderId="9" xfId="0" applyFont="1" applyFill="1" applyBorder="1" applyAlignment="1" applyProtection="1">
      <alignment vertical="top"/>
      <protection locked="0"/>
    </xf>
    <xf numFmtId="0" fontId="23" fillId="0" borderId="47" xfId="0" applyFont="1" applyFill="1" applyBorder="1" applyAlignment="1" applyProtection="1">
      <alignment vertical="top"/>
      <protection locked="0"/>
    </xf>
    <xf numFmtId="0" fontId="23" fillId="0" borderId="1" xfId="0" applyFont="1" applyFill="1" applyBorder="1" applyAlignment="1" applyProtection="1">
      <alignment vertical="top"/>
      <protection locked="0"/>
    </xf>
    <xf numFmtId="0" fontId="23" fillId="0" borderId="13" xfId="0" applyFont="1" applyFill="1" applyBorder="1" applyAlignment="1" applyProtection="1">
      <alignment vertical="top"/>
      <protection locked="0"/>
    </xf>
    <xf numFmtId="0" fontId="51" fillId="0" borderId="17" xfId="1" applyFont="1" applyFill="1" applyBorder="1" applyAlignment="1" applyProtection="1">
      <alignment horizontal="center" vertical="top"/>
      <protection locked="0"/>
    </xf>
    <xf numFmtId="0" fontId="23" fillId="0" borderId="2" xfId="0" applyFont="1" applyFill="1" applyBorder="1" applyAlignment="1" applyProtection="1">
      <alignment vertical="top"/>
      <protection locked="0"/>
    </xf>
    <xf numFmtId="0" fontId="23" fillId="0" borderId="46" xfId="0" applyFont="1" applyFill="1" applyBorder="1" applyAlignment="1" applyProtection="1">
      <alignment vertical="top"/>
      <protection locked="0"/>
    </xf>
    <xf numFmtId="0" fontId="24" fillId="4" borderId="1" xfId="0" applyFont="1" applyFill="1" applyBorder="1" applyAlignment="1" applyProtection="1">
      <alignment horizontal="center" vertical="top"/>
    </xf>
    <xf numFmtId="0" fontId="24" fillId="0" borderId="1" xfId="0" applyFont="1" applyBorder="1" applyAlignment="1" applyProtection="1">
      <alignment vertical="top"/>
      <protection locked="0"/>
    </xf>
    <xf numFmtId="0" fontId="24" fillId="0" borderId="1" xfId="0" applyFont="1" applyBorder="1" applyAlignment="1" applyProtection="1">
      <alignment horizontal="center" vertical="top"/>
    </xf>
    <xf numFmtId="0" fontId="14" fillId="0" borderId="1" xfId="0" applyFont="1" applyFill="1" applyBorder="1" applyAlignment="1" applyProtection="1">
      <alignment vertical="top"/>
      <protection locked="0"/>
    </xf>
    <xf numFmtId="0" fontId="54" fillId="0" borderId="0" xfId="0" applyFont="1" applyAlignment="1" applyProtection="1">
      <alignment vertical="top" wrapText="1"/>
      <protection locked="0"/>
    </xf>
    <xf numFmtId="0" fontId="54" fillId="4" borderId="0" xfId="0" applyFont="1" applyFill="1" applyAlignment="1" applyProtection="1">
      <alignment vertical="top" wrapText="1"/>
      <protection locked="0"/>
    </xf>
    <xf numFmtId="0" fontId="57" fillId="6" borderId="16" xfId="0" applyFont="1" applyFill="1" applyBorder="1" applyAlignment="1" applyProtection="1">
      <alignment horizontal="center" vertical="top" wrapText="1"/>
      <protection locked="0"/>
    </xf>
    <xf numFmtId="0" fontId="52" fillId="3" borderId="8" xfId="1" applyFont="1" applyFill="1" applyBorder="1" applyAlignment="1" applyProtection="1">
      <alignment horizontal="left" vertical="top" wrapText="1"/>
      <protection locked="0"/>
    </xf>
    <xf numFmtId="0" fontId="54" fillId="4" borderId="9" xfId="0" applyFont="1" applyFill="1" applyBorder="1" applyAlignment="1" applyProtection="1">
      <alignment horizontal="center" vertical="top" wrapText="1"/>
    </xf>
    <xf numFmtId="0" fontId="54" fillId="3" borderId="9" xfId="0" applyFont="1" applyFill="1" applyBorder="1" applyAlignment="1" applyProtection="1">
      <alignment vertical="top" wrapText="1"/>
    </xf>
    <xf numFmtId="1" fontId="54" fillId="0" borderId="0" xfId="0" applyNumberFormat="1" applyFont="1"/>
    <xf numFmtId="0" fontId="55" fillId="4" borderId="4" xfId="1" applyFont="1" applyFill="1" applyBorder="1" applyAlignment="1" applyProtection="1">
      <alignment horizontal="left" vertical="top" wrapText="1"/>
      <protection locked="0"/>
    </xf>
    <xf numFmtId="0" fontId="54" fillId="4" borderId="1" xfId="0" applyFont="1" applyFill="1" applyBorder="1" applyAlignment="1" applyProtection="1">
      <alignment horizontal="center" vertical="top" wrapText="1"/>
    </xf>
    <xf numFmtId="0" fontId="54" fillId="4" borderId="1" xfId="0" applyFont="1" applyFill="1" applyBorder="1" applyAlignment="1" applyProtection="1">
      <alignment vertical="top" wrapText="1"/>
      <protection locked="0"/>
    </xf>
    <xf numFmtId="1" fontId="54" fillId="0" borderId="0" xfId="0" applyNumberFormat="1" applyFont="1" applyAlignment="1" applyProtection="1">
      <alignment vertical="top" wrapText="1"/>
      <protection locked="0"/>
    </xf>
    <xf numFmtId="0" fontId="54" fillId="0" borderId="4" xfId="1" applyFont="1" applyBorder="1" applyAlignment="1" applyProtection="1">
      <alignment horizontal="left" vertical="top" wrapText="1"/>
      <protection locked="0"/>
    </xf>
    <xf numFmtId="0" fontId="54" fillId="0" borderId="1" xfId="0" applyFont="1" applyBorder="1" applyAlignment="1" applyProtection="1">
      <alignment vertical="top" wrapText="1"/>
      <protection locked="0"/>
    </xf>
    <xf numFmtId="0" fontId="54" fillId="0" borderId="4" xfId="0" applyFont="1" applyBorder="1" applyAlignment="1" applyProtection="1">
      <alignment horizontal="left" vertical="top" wrapText="1"/>
      <protection locked="0"/>
    </xf>
    <xf numFmtId="0" fontId="54" fillId="4" borderId="4" xfId="1" applyFont="1" applyFill="1" applyBorder="1" applyAlignment="1" applyProtection="1">
      <alignment horizontal="left" vertical="top" wrapText="1"/>
      <protection locked="0"/>
    </xf>
    <xf numFmtId="0" fontId="54" fillId="4" borderId="10" xfId="1" applyFont="1" applyFill="1" applyBorder="1" applyAlignment="1" applyProtection="1">
      <alignment horizontal="left" vertical="top" wrapText="1"/>
      <protection locked="0"/>
    </xf>
    <xf numFmtId="0" fontId="54" fillId="0" borderId="2" xfId="0" applyFont="1" applyBorder="1" applyAlignment="1" applyProtection="1">
      <alignment vertical="top" wrapText="1"/>
      <protection locked="0"/>
    </xf>
    <xf numFmtId="0" fontId="55" fillId="3" borderId="6" xfId="1" applyFont="1" applyFill="1" applyBorder="1" applyAlignment="1" applyProtection="1">
      <alignment horizontal="left" vertical="top" wrapText="1"/>
      <protection locked="0"/>
    </xf>
    <xf numFmtId="0" fontId="54" fillId="3" borderId="11" xfId="0" applyFont="1" applyFill="1" applyBorder="1" applyAlignment="1" applyProtection="1">
      <alignment horizontal="center" vertical="top" wrapText="1"/>
    </xf>
    <xf numFmtId="0" fontId="55" fillId="3" borderId="5" xfId="1" applyFont="1" applyFill="1" applyBorder="1" applyAlignment="1" applyProtection="1">
      <alignment horizontal="left" vertical="top" wrapText="1"/>
      <protection locked="0"/>
    </xf>
    <xf numFmtId="0" fontId="56" fillId="3" borderId="3" xfId="0" applyFont="1" applyFill="1" applyBorder="1" applyAlignment="1" applyProtection="1">
      <alignment horizontal="center" vertical="top" wrapText="1"/>
    </xf>
    <xf numFmtId="0" fontId="55" fillId="4" borderId="8" xfId="1" applyFont="1" applyFill="1" applyBorder="1" applyAlignment="1" applyProtection="1">
      <alignment horizontal="left" vertical="top" wrapText="1"/>
      <protection locked="0"/>
    </xf>
    <xf numFmtId="0" fontId="54" fillId="0" borderId="9" xfId="0" applyFont="1" applyBorder="1" applyAlignment="1" applyProtection="1">
      <alignment horizontal="center" vertical="top" wrapText="1"/>
    </xf>
    <xf numFmtId="0" fontId="55" fillId="0" borderId="4" xfId="1" applyFont="1" applyFill="1" applyBorder="1" applyAlignment="1" applyProtection="1">
      <alignment horizontal="justify" vertical="top" wrapText="1"/>
      <protection locked="0"/>
    </xf>
    <xf numFmtId="0" fontId="55" fillId="0" borderId="10" xfId="1" applyFont="1" applyFill="1" applyBorder="1" applyAlignment="1" applyProtection="1">
      <alignment horizontal="justify" vertical="top" wrapText="1"/>
      <protection locked="0"/>
    </xf>
    <xf numFmtId="0" fontId="52" fillId="3" borderId="6" xfId="1" applyFont="1" applyFill="1" applyBorder="1" applyAlignment="1" applyProtection="1">
      <alignment horizontal="left" vertical="top" wrapText="1"/>
      <protection locked="0"/>
    </xf>
    <xf numFmtId="0" fontId="54" fillId="4" borderId="9" xfId="0" applyFont="1" applyFill="1" applyBorder="1" applyAlignment="1" applyProtection="1">
      <alignment horizontal="center" vertical="top" wrapText="1"/>
      <protection locked="0"/>
    </xf>
    <xf numFmtId="0" fontId="55" fillId="0" borderId="4" xfId="1" applyFont="1" applyFill="1" applyBorder="1" applyAlignment="1" applyProtection="1">
      <alignment horizontal="left" vertical="top" wrapText="1"/>
      <protection locked="0"/>
    </xf>
    <xf numFmtId="0" fontId="54" fillId="3" borderId="1" xfId="0" applyFont="1" applyFill="1" applyBorder="1" applyAlignment="1" applyProtection="1">
      <alignment horizontal="center" vertical="top" wrapText="1"/>
    </xf>
    <xf numFmtId="0" fontId="55" fillId="0" borderId="4" xfId="1" applyFont="1" applyBorder="1" applyAlignment="1" applyProtection="1">
      <alignment horizontal="left" vertical="top" wrapText="1"/>
      <protection locked="0"/>
    </xf>
    <xf numFmtId="0" fontId="55" fillId="0" borderId="10" xfId="1" applyFont="1" applyFill="1" applyBorder="1" applyAlignment="1" applyProtection="1">
      <alignment horizontal="left" vertical="top" wrapText="1"/>
      <protection locked="0"/>
    </xf>
    <xf numFmtId="0" fontId="55" fillId="3" borderId="10" xfId="1" applyFont="1" applyFill="1" applyBorder="1" applyAlignment="1" applyProtection="1">
      <alignment horizontal="left" vertical="top" wrapText="1"/>
      <protection locked="0"/>
    </xf>
    <xf numFmtId="0" fontId="54" fillId="3" borderId="2" xfId="0" applyFont="1" applyFill="1" applyBorder="1" applyAlignment="1" applyProtection="1">
      <alignment horizontal="center" vertical="top" wrapText="1"/>
    </xf>
    <xf numFmtId="0" fontId="55" fillId="0" borderId="8" xfId="1" applyFont="1" applyFill="1" applyBorder="1" applyAlignment="1" applyProtection="1">
      <alignment vertical="top" wrapText="1"/>
      <protection locked="0"/>
    </xf>
    <xf numFmtId="0" fontId="55" fillId="0" borderId="4" xfId="1" applyFont="1" applyFill="1" applyBorder="1" applyAlignment="1" applyProtection="1">
      <alignment vertical="top" wrapText="1"/>
      <protection locked="0"/>
    </xf>
    <xf numFmtId="0" fontId="55" fillId="0" borderId="7" xfId="1" applyFont="1" applyFill="1" applyBorder="1" applyAlignment="1" applyProtection="1">
      <alignment horizontal="left" vertical="top" wrapText="1"/>
      <protection locked="0"/>
    </xf>
    <xf numFmtId="0" fontId="55" fillId="4" borderId="4" xfId="1" applyFont="1" applyFill="1" applyBorder="1" applyAlignment="1" applyProtection="1">
      <alignment horizontal="justify" vertical="top" wrapText="1"/>
      <protection locked="0"/>
    </xf>
    <xf numFmtId="0" fontId="54" fillId="3" borderId="3" xfId="0" applyFont="1" applyFill="1" applyBorder="1" applyAlignment="1" applyProtection="1">
      <alignment horizontal="center" vertical="top" wrapText="1"/>
    </xf>
    <xf numFmtId="0" fontId="55" fillId="4" borderId="8" xfId="1" applyFont="1" applyFill="1" applyBorder="1" applyAlignment="1" applyProtection="1">
      <alignment horizontal="justify" vertical="top" wrapText="1"/>
      <protection locked="0"/>
    </xf>
    <xf numFmtId="0" fontId="54" fillId="4" borderId="9" xfId="0" applyFont="1" applyFill="1" applyBorder="1" applyAlignment="1" applyProtection="1">
      <alignment vertical="top" wrapText="1"/>
      <protection locked="0"/>
    </xf>
    <xf numFmtId="0" fontId="55" fillId="4" borderId="10" xfId="1" applyFont="1" applyFill="1" applyBorder="1" applyAlignment="1" applyProtection="1">
      <alignment horizontal="justify" vertical="top" wrapText="1"/>
      <protection locked="0"/>
    </xf>
    <xf numFmtId="0" fontId="55" fillId="0" borderId="9" xfId="1" applyFont="1" applyFill="1" applyBorder="1" applyAlignment="1" applyProtection="1">
      <alignment horizontal="justify" vertical="top" wrapText="1"/>
      <protection locked="0"/>
    </xf>
    <xf numFmtId="0" fontId="55" fillId="0" borderId="1" xfId="1" applyFont="1" applyFill="1" applyBorder="1" applyAlignment="1" applyProtection="1">
      <alignment horizontal="justify" vertical="top" wrapText="1"/>
      <protection locked="0"/>
    </xf>
    <xf numFmtId="0" fontId="55" fillId="4" borderId="1" xfId="1" applyFont="1" applyFill="1" applyBorder="1" applyAlignment="1" applyProtection="1">
      <alignment horizontal="justify" vertical="top" wrapText="1"/>
      <protection locked="0"/>
    </xf>
    <xf numFmtId="0" fontId="54" fillId="0" borderId="1" xfId="0" applyFont="1" applyBorder="1" applyAlignment="1" applyProtection="1">
      <alignment horizontal="center" vertical="top" wrapText="1"/>
    </xf>
    <xf numFmtId="0" fontId="55" fillId="3" borderId="1" xfId="1" applyFont="1" applyFill="1" applyBorder="1" applyAlignment="1" applyProtection="1">
      <alignment horizontal="left" vertical="top" wrapText="1"/>
      <protection locked="0"/>
    </xf>
    <xf numFmtId="0" fontId="55" fillId="3" borderId="2" xfId="1" applyFont="1" applyFill="1" applyBorder="1" applyAlignment="1" applyProtection="1">
      <alignment horizontal="left" vertical="top" wrapText="1"/>
      <protection locked="0"/>
    </xf>
    <xf numFmtId="0" fontId="54" fillId="5" borderId="9" xfId="0" applyFont="1" applyFill="1" applyBorder="1" applyAlignment="1">
      <alignment vertical="top" wrapText="1"/>
    </xf>
    <xf numFmtId="0" fontId="52" fillId="0" borderId="9" xfId="1" applyFont="1" applyFill="1" applyBorder="1" applyAlignment="1" applyProtection="1">
      <alignment horizontal="center" vertical="top" wrapText="1"/>
      <protection locked="0"/>
    </xf>
    <xf numFmtId="0" fontId="54" fillId="5" borderId="1" xfId="0" applyFont="1" applyFill="1" applyBorder="1" applyAlignment="1">
      <alignment vertical="top" wrapText="1"/>
    </xf>
    <xf numFmtId="0" fontId="52" fillId="0" borderId="1" xfId="1" applyFont="1" applyFill="1" applyBorder="1" applyAlignment="1" applyProtection="1">
      <alignment horizontal="center" vertical="top" wrapText="1"/>
      <protection locked="0"/>
    </xf>
    <xf numFmtId="0" fontId="54" fillId="5" borderId="2" xfId="0" applyFont="1" applyFill="1" applyBorder="1" applyAlignment="1">
      <alignment vertical="top" wrapText="1"/>
    </xf>
    <xf numFmtId="0" fontId="52" fillId="0" borderId="2" xfId="1" applyFont="1" applyFill="1" applyBorder="1" applyAlignment="1" applyProtection="1">
      <alignment horizontal="center" vertical="top" wrapText="1"/>
      <protection locked="0"/>
    </xf>
    <xf numFmtId="0" fontId="56" fillId="3" borderId="23" xfId="0" applyFont="1" applyFill="1" applyBorder="1" applyAlignment="1" applyProtection="1">
      <alignment vertical="top" wrapText="1"/>
      <protection locked="0"/>
    </xf>
    <xf numFmtId="0" fontId="52" fillId="3" borderId="30" xfId="1" applyFont="1" applyFill="1" applyBorder="1" applyAlignment="1" applyProtection="1">
      <alignment horizontal="center" vertical="top" wrapText="1"/>
      <protection locked="0"/>
    </xf>
    <xf numFmtId="0" fontId="54" fillId="0" borderId="12" xfId="0" applyFont="1" applyFill="1" applyBorder="1" applyAlignment="1">
      <alignment vertical="top" wrapText="1"/>
    </xf>
    <xf numFmtId="0" fontId="54" fillId="0" borderId="14" xfId="0" applyFont="1" applyFill="1" applyBorder="1" applyAlignment="1">
      <alignment vertical="top" wrapText="1"/>
    </xf>
    <xf numFmtId="0" fontId="55" fillId="4" borderId="14" xfId="0" applyFont="1" applyFill="1" applyBorder="1" applyAlignment="1">
      <alignment vertical="top" wrapText="1"/>
    </xf>
    <xf numFmtId="0" fontId="54" fillId="4" borderId="1" xfId="0" applyFont="1" applyFill="1" applyBorder="1" applyAlignment="1">
      <alignment vertical="top" wrapText="1"/>
    </xf>
    <xf numFmtId="0" fontId="54" fillId="0" borderId="19" xfId="0" applyFont="1" applyFill="1" applyBorder="1" applyAlignment="1">
      <alignment vertical="top" wrapText="1"/>
    </xf>
    <xf numFmtId="0" fontId="52" fillId="0" borderId="17" xfId="1" applyFont="1" applyFill="1" applyBorder="1" applyAlignment="1" applyProtection="1">
      <alignment horizontal="center" vertical="top" wrapText="1"/>
      <protection locked="0"/>
    </xf>
    <xf numFmtId="0" fontId="56" fillId="3" borderId="29" xfId="0" applyFont="1" applyFill="1" applyBorder="1" applyAlignment="1" applyProtection="1">
      <alignment vertical="top" wrapText="1"/>
      <protection locked="0"/>
    </xf>
    <xf numFmtId="0" fontId="52" fillId="3" borderId="32" xfId="1" applyFont="1" applyFill="1" applyBorder="1" applyAlignment="1" applyProtection="1">
      <alignment horizontal="center" vertical="top" wrapText="1"/>
      <protection locked="0"/>
    </xf>
    <xf numFmtId="0" fontId="56" fillId="4" borderId="1" xfId="0" applyFont="1" applyFill="1" applyBorder="1" applyAlignment="1" applyProtection="1">
      <alignment horizontal="center" vertical="top" wrapText="1"/>
      <protection locked="0"/>
    </xf>
    <xf numFmtId="0" fontId="52" fillId="3" borderId="1" xfId="1" applyFont="1" applyFill="1" applyBorder="1" applyAlignment="1" applyProtection="1">
      <alignment horizontal="center" vertical="top" wrapText="1"/>
    </xf>
    <xf numFmtId="0" fontId="54" fillId="4" borderId="1" xfId="0" applyFont="1" applyFill="1" applyBorder="1" applyAlignment="1" applyProtection="1">
      <alignment horizontal="center" vertical="top" wrapText="1"/>
      <protection locked="0"/>
    </xf>
    <xf numFmtId="0" fontId="55" fillId="0" borderId="9" xfId="1" applyFont="1" applyBorder="1" applyAlignment="1" applyProtection="1">
      <alignment horizontal="center" vertical="top" wrapText="1"/>
    </xf>
    <xf numFmtId="0" fontId="54" fillId="3" borderId="9" xfId="0" applyFont="1" applyFill="1" applyBorder="1" applyAlignment="1" applyProtection="1">
      <alignment horizontal="center" vertical="top" wrapText="1"/>
    </xf>
    <xf numFmtId="0" fontId="56" fillId="3" borderId="9" xfId="0" applyFont="1" applyFill="1" applyBorder="1" applyAlignment="1" applyProtection="1">
      <alignment horizontal="center" vertical="top" wrapText="1"/>
    </xf>
    <xf numFmtId="0" fontId="56" fillId="3" borderId="1" xfId="0" applyFont="1" applyFill="1" applyBorder="1" applyAlignment="1" applyProtection="1">
      <alignment horizontal="center" vertical="top" wrapText="1"/>
    </xf>
    <xf numFmtId="0" fontId="56" fillId="3" borderId="14" xfId="0" applyFont="1" applyFill="1" applyBorder="1" applyAlignment="1" applyProtection="1">
      <alignment horizontal="center" vertical="top" wrapText="1"/>
    </xf>
    <xf numFmtId="0" fontId="54" fillId="4" borderId="14" xfId="0" applyFont="1" applyFill="1" applyBorder="1" applyAlignment="1" applyProtection="1">
      <alignment horizontal="center" vertical="top" wrapText="1"/>
    </xf>
    <xf numFmtId="0" fontId="54" fillId="4" borderId="1" xfId="0" applyFont="1" applyFill="1" applyBorder="1" applyAlignment="1">
      <alignment horizontal="left" vertical="top" wrapText="1"/>
    </xf>
    <xf numFmtId="0" fontId="54" fillId="4" borderId="2" xfId="0" applyFont="1" applyFill="1" applyBorder="1" applyAlignment="1" applyProtection="1">
      <alignment horizontal="center" vertical="top" wrapText="1"/>
    </xf>
    <xf numFmtId="0" fontId="55" fillId="0" borderId="1" xfId="1" applyFont="1" applyBorder="1" applyAlignment="1" applyProtection="1">
      <alignment horizontal="left" vertical="top" wrapText="1"/>
      <protection locked="0"/>
    </xf>
    <xf numFmtId="0" fontId="54" fillId="4" borderId="1" xfId="0" applyFont="1" applyFill="1" applyBorder="1" applyAlignment="1" applyProtection="1">
      <alignment vertical="top" wrapText="1"/>
    </xf>
    <xf numFmtId="0" fontId="55" fillId="0" borderId="33" xfId="0" applyFont="1" applyBorder="1" applyAlignment="1" applyProtection="1">
      <alignment horizontal="left" vertical="top" wrapText="1"/>
      <protection locked="0"/>
    </xf>
    <xf numFmtId="0" fontId="54" fillId="2" borderId="9" xfId="0" applyFont="1" applyFill="1" applyBorder="1" applyAlignment="1" applyProtection="1">
      <alignment horizontal="center" vertical="top" wrapText="1"/>
    </xf>
    <xf numFmtId="0" fontId="54" fillId="2" borderId="9" xfId="0" applyFont="1" applyFill="1" applyBorder="1" applyAlignment="1" applyProtection="1">
      <alignment vertical="top" wrapText="1"/>
    </xf>
    <xf numFmtId="0" fontId="55" fillId="0" borderId="50" xfId="0" applyFont="1" applyBorder="1" applyAlignment="1" applyProtection="1">
      <alignment horizontal="left" vertical="top" wrapText="1"/>
      <protection locked="0"/>
    </xf>
    <xf numFmtId="0" fontId="54" fillId="2" borderId="1" xfId="0" applyFont="1" applyFill="1" applyBorder="1" applyAlignment="1" applyProtection="1">
      <alignment horizontal="center" vertical="top" wrapText="1"/>
    </xf>
    <xf numFmtId="0" fontId="54" fillId="2" borderId="1" xfId="0" applyFont="1" applyFill="1" applyBorder="1" applyAlignment="1" applyProtection="1">
      <alignment vertical="top" wrapText="1"/>
    </xf>
    <xf numFmtId="0" fontId="53" fillId="7" borderId="0" xfId="0" applyFont="1" applyFill="1" applyAlignment="1" applyProtection="1">
      <alignment vertical="top" wrapText="1"/>
      <protection locked="0"/>
    </xf>
    <xf numFmtId="0" fontId="54" fillId="0" borderId="0" xfId="0" applyFont="1" applyAlignment="1" applyProtection="1">
      <alignment horizontal="left" vertical="top" wrapText="1"/>
      <protection locked="0"/>
    </xf>
    <xf numFmtId="0" fontId="54" fillId="0" borderId="0" xfId="0" applyFont="1" applyAlignment="1" applyProtection="1">
      <alignment horizontal="center" vertical="top" wrapText="1"/>
      <protection locked="0"/>
    </xf>
    <xf numFmtId="0" fontId="2" fillId="0" borderId="9" xfId="1" applyFont="1" applyFill="1" applyBorder="1" applyAlignment="1" applyProtection="1">
      <alignment horizontal="center" vertical="top"/>
      <protection locked="0"/>
    </xf>
    <xf numFmtId="0" fontId="37" fillId="0" borderId="9" xfId="1" applyFont="1" applyFill="1" applyBorder="1" applyAlignment="1" applyProtection="1">
      <alignment horizontal="center" vertical="top"/>
      <protection locked="0"/>
    </xf>
    <xf numFmtId="0" fontId="37" fillId="0" borderId="47" xfId="1" applyFont="1" applyFill="1" applyBorder="1" applyAlignment="1" applyProtection="1">
      <alignment horizontal="center" vertical="top"/>
      <protection locked="0"/>
    </xf>
    <xf numFmtId="0" fontId="2" fillId="0" borderId="1" xfId="1" applyFont="1" applyFill="1" applyBorder="1" applyAlignment="1" applyProtection="1">
      <alignment horizontal="center" vertical="top"/>
      <protection locked="0"/>
    </xf>
    <xf numFmtId="0" fontId="37" fillId="0" borderId="1" xfId="1" applyFont="1" applyFill="1" applyBorder="1" applyAlignment="1" applyProtection="1">
      <alignment horizontal="center" vertical="top"/>
      <protection locked="0"/>
    </xf>
    <xf numFmtId="0" fontId="37" fillId="0" borderId="13" xfId="1" applyFont="1" applyFill="1" applyBorder="1" applyAlignment="1" applyProtection="1">
      <alignment horizontal="center" vertical="top"/>
      <protection locked="0"/>
    </xf>
    <xf numFmtId="0" fontId="2" fillId="0" borderId="2" xfId="1" applyFont="1" applyFill="1" applyBorder="1" applyAlignment="1" applyProtection="1">
      <alignment horizontal="center" vertical="top"/>
      <protection locked="0"/>
    </xf>
    <xf numFmtId="0" fontId="37" fillId="0" borderId="2" xfId="1" applyFont="1" applyFill="1" applyBorder="1" applyAlignment="1" applyProtection="1">
      <alignment horizontal="center" vertical="top"/>
      <protection locked="0"/>
    </xf>
    <xf numFmtId="0" fontId="37" fillId="0" borderId="46" xfId="1" applyFont="1" applyFill="1" applyBorder="1" applyAlignment="1" applyProtection="1">
      <alignment horizontal="center" vertical="top"/>
      <protection locked="0"/>
    </xf>
    <xf numFmtId="0" fontId="2" fillId="3" borderId="30" xfId="1" applyFont="1" applyFill="1" applyBorder="1" applyAlignment="1" applyProtection="1">
      <alignment horizontal="center" vertical="top"/>
      <protection locked="0"/>
    </xf>
    <xf numFmtId="0" fontId="2" fillId="3" borderId="32" xfId="1" applyFont="1" applyFill="1" applyBorder="1" applyAlignment="1" applyProtection="1">
      <alignment horizontal="center" vertical="top"/>
      <protection locked="0"/>
    </xf>
    <xf numFmtId="0" fontId="0" fillId="0" borderId="46" xfId="0" applyFont="1" applyFill="1" applyBorder="1" applyAlignment="1" applyProtection="1">
      <alignment horizontal="center" vertical="top"/>
      <protection locked="0"/>
    </xf>
    <xf numFmtId="0" fontId="4" fillId="3" borderId="30" xfId="1" applyFont="1" applyFill="1" applyBorder="1" applyAlignment="1" applyProtection="1">
      <alignment vertical="top"/>
      <protection locked="0"/>
    </xf>
    <xf numFmtId="0" fontId="4" fillId="3" borderId="32" xfId="1" applyFont="1" applyFill="1" applyBorder="1" applyAlignment="1" applyProtection="1">
      <alignment vertical="top"/>
      <protection locked="0"/>
    </xf>
    <xf numFmtId="0" fontId="0" fillId="0" borderId="4" xfId="0" applyFill="1" applyBorder="1" applyAlignment="1" applyProtection="1">
      <alignment vertical="top"/>
      <protection locked="0"/>
    </xf>
    <xf numFmtId="0" fontId="0" fillId="4" borderId="1" xfId="0" applyFont="1" applyFill="1" applyBorder="1" applyAlignment="1" applyProtection="1">
      <alignment horizontal="center" vertical="top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</xf>
    <xf numFmtId="0" fontId="21" fillId="3" borderId="3" xfId="0" applyFont="1" applyFill="1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1" xfId="1" applyFont="1" applyFill="1" applyBorder="1" applyAlignment="1" applyProtection="1">
      <alignment horizontal="center" vertical="center"/>
      <protection locked="0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5" fillId="0" borderId="13" xfId="1" applyFont="1" applyFill="1" applyBorder="1" applyAlignment="1" applyProtection="1">
      <alignment horizontal="center" vertical="center"/>
      <protection locked="0"/>
    </xf>
    <xf numFmtId="0" fontId="4" fillId="0" borderId="9" xfId="1" applyFont="1" applyFill="1" applyBorder="1" applyAlignment="1" applyProtection="1">
      <alignment horizontal="center" vertical="center"/>
      <protection locked="0"/>
    </xf>
    <xf numFmtId="0" fontId="0" fillId="4" borderId="9" xfId="0" applyFill="1" applyBorder="1" applyAlignment="1" applyProtection="1">
      <alignment horizontal="center" vertical="center"/>
    </xf>
    <xf numFmtId="0" fontId="10" fillId="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center" vertical="top"/>
      <protection locked="0"/>
    </xf>
    <xf numFmtId="0" fontId="36" fillId="0" borderId="2" xfId="0" applyFont="1" applyFill="1" applyBorder="1" applyAlignment="1" applyProtection="1">
      <alignment horizontal="center" vertical="top"/>
      <protection locked="0"/>
    </xf>
    <xf numFmtId="0" fontId="36" fillId="0" borderId="46" xfId="0" applyFont="1" applyFill="1" applyBorder="1" applyAlignment="1" applyProtection="1">
      <alignment horizontal="center" vertical="top"/>
      <protection locked="0"/>
    </xf>
    <xf numFmtId="0" fontId="37" fillId="0" borderId="17" xfId="1" applyFont="1" applyFill="1" applyBorder="1" applyAlignment="1" applyProtection="1">
      <alignment horizontal="center" vertical="top"/>
      <protection locked="0"/>
    </xf>
    <xf numFmtId="0" fontId="59" fillId="4" borderId="9" xfId="0" applyFont="1" applyFill="1" applyBorder="1" applyAlignment="1" applyProtection="1">
      <alignment horizontal="center" vertical="top"/>
      <protection locked="0"/>
    </xf>
    <xf numFmtId="0" fontId="59" fillId="4" borderId="1" xfId="0" applyFont="1" applyFill="1" applyBorder="1" applyAlignment="1" applyProtection="1">
      <alignment horizontal="center" vertical="top"/>
    </xf>
    <xf numFmtId="0" fontId="60" fillId="3" borderId="3" xfId="0" applyFont="1" applyFill="1" applyBorder="1" applyAlignment="1" applyProtection="1">
      <alignment horizontal="center" vertical="top" wrapText="1"/>
    </xf>
    <xf numFmtId="0" fontId="59" fillId="4" borderId="14" xfId="0" applyFont="1" applyFill="1" applyBorder="1" applyAlignment="1" applyProtection="1">
      <alignment horizontal="center" vertical="top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5" fillId="0" borderId="13" xfId="0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 applyProtection="1">
      <alignment horizontal="center" vertical="center"/>
      <protection locked="0"/>
    </xf>
    <xf numFmtId="0" fontId="15" fillId="0" borderId="9" xfId="0" applyFont="1" applyFill="1" applyBorder="1" applyAlignment="1" applyProtection="1">
      <alignment vertical="top"/>
      <protection locked="0"/>
    </xf>
    <xf numFmtId="0" fontId="15" fillId="0" borderId="47" xfId="0" applyFont="1" applyFill="1" applyBorder="1" applyAlignment="1" applyProtection="1">
      <alignment vertical="top"/>
      <protection locked="0"/>
    </xf>
    <xf numFmtId="0" fontId="15" fillId="0" borderId="1" xfId="0" applyFont="1" applyFill="1" applyBorder="1" applyAlignment="1" applyProtection="1">
      <alignment vertical="top"/>
      <protection locked="0"/>
    </xf>
    <xf numFmtId="0" fontId="15" fillId="4" borderId="9" xfId="0" applyFont="1" applyFill="1" applyBorder="1" applyAlignment="1" applyProtection="1">
      <alignment vertical="top"/>
      <protection locked="0"/>
    </xf>
    <xf numFmtId="0" fontId="15" fillId="4" borderId="1" xfId="0" applyFont="1" applyFill="1" applyBorder="1" applyAlignment="1" applyProtection="1">
      <alignment vertical="top"/>
      <protection locked="0"/>
    </xf>
    <xf numFmtId="0" fontId="15" fillId="0" borderId="1" xfId="0" applyFont="1" applyBorder="1" applyAlignment="1" applyProtection="1">
      <alignment vertical="top"/>
      <protection locked="0"/>
    </xf>
    <xf numFmtId="0" fontId="15" fillId="0" borderId="2" xfId="0" applyFont="1" applyBorder="1" applyAlignment="1" applyProtection="1">
      <alignment vertical="top"/>
      <protection locked="0"/>
    </xf>
    <xf numFmtId="0" fontId="15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</xf>
    <xf numFmtId="0" fontId="0" fillId="4" borderId="0" xfId="0" applyFill="1" applyAlignment="1" applyProtection="1">
      <alignment vertical="top"/>
    </xf>
    <xf numFmtId="0" fontId="13" fillId="6" borderId="16" xfId="0" applyFont="1" applyFill="1" applyBorder="1" applyAlignment="1" applyProtection="1">
      <alignment horizontal="center" vertical="top" wrapText="1"/>
    </xf>
    <xf numFmtId="0" fontId="4" fillId="3" borderId="8" xfId="1" applyFont="1" applyFill="1" applyBorder="1" applyAlignment="1" applyProtection="1">
      <alignment horizontal="left" vertical="top"/>
    </xf>
    <xf numFmtId="0" fontId="36" fillId="4" borderId="9" xfId="0" applyFont="1" applyFill="1" applyBorder="1" applyAlignment="1" applyProtection="1">
      <alignment horizontal="center" vertical="center"/>
    </xf>
    <xf numFmtId="0" fontId="36" fillId="3" borderId="9" xfId="0" applyFont="1" applyFill="1" applyBorder="1" applyAlignment="1" applyProtection="1">
      <alignment horizontal="center" vertical="center"/>
    </xf>
    <xf numFmtId="0" fontId="2" fillId="4" borderId="4" xfId="1" applyFont="1" applyFill="1" applyBorder="1" applyAlignment="1" applyProtection="1">
      <alignment horizontal="left" vertical="top"/>
    </xf>
    <xf numFmtId="0" fontId="36" fillId="4" borderId="1" xfId="0" applyFont="1" applyFill="1" applyBorder="1" applyAlignment="1" applyProtection="1">
      <alignment horizontal="center" vertical="center"/>
    </xf>
    <xf numFmtId="0" fontId="11" fillId="0" borderId="4" xfId="1" applyFont="1" applyBorder="1" applyAlignment="1" applyProtection="1">
      <alignment horizontal="left" vertical="top" indent="3"/>
    </xf>
    <xf numFmtId="0" fontId="36" fillId="0" borderId="1" xfId="0" applyFont="1" applyBorder="1" applyAlignment="1" applyProtection="1">
      <alignment horizontal="center" vertical="center"/>
    </xf>
    <xf numFmtId="0" fontId="10" fillId="0" borderId="4" xfId="0" applyFont="1" applyBorder="1" applyAlignment="1" applyProtection="1">
      <alignment horizontal="left" vertical="top" indent="3"/>
    </xf>
    <xf numFmtId="0" fontId="11" fillId="4" borderId="4" xfId="1" applyFont="1" applyFill="1" applyBorder="1" applyAlignment="1" applyProtection="1">
      <alignment horizontal="left" vertical="top" indent="3"/>
    </xf>
    <xf numFmtId="0" fontId="11" fillId="4" borderId="10" xfId="1" applyFont="1" applyFill="1" applyBorder="1" applyAlignment="1" applyProtection="1">
      <alignment horizontal="left" vertical="top" indent="3"/>
    </xf>
    <xf numFmtId="0" fontId="36" fillId="0" borderId="2" xfId="0" applyFont="1" applyBorder="1" applyAlignment="1" applyProtection="1">
      <alignment horizontal="center" vertical="center"/>
    </xf>
    <xf numFmtId="0" fontId="2" fillId="3" borderId="6" xfId="1" applyFont="1" applyFill="1" applyBorder="1" applyAlignment="1" applyProtection="1">
      <alignment horizontal="left" vertical="top"/>
    </xf>
    <xf numFmtId="0" fontId="36" fillId="3" borderId="11" xfId="0" applyFont="1" applyFill="1" applyBorder="1" applyAlignment="1" applyProtection="1">
      <alignment horizontal="center" vertical="center"/>
    </xf>
    <xf numFmtId="0" fontId="2" fillId="3" borderId="5" xfId="1" applyFont="1" applyFill="1" applyBorder="1" applyAlignment="1" applyProtection="1">
      <alignment horizontal="left" vertical="top"/>
    </xf>
    <xf numFmtId="0" fontId="15" fillId="3" borderId="3" xfId="0" applyFont="1" applyFill="1" applyBorder="1" applyAlignment="1" applyProtection="1">
      <alignment horizontal="center" vertical="center" wrapText="1"/>
    </xf>
    <xf numFmtId="0" fontId="2" fillId="4" borderId="8" xfId="1" applyFont="1" applyFill="1" applyBorder="1" applyAlignment="1" applyProtection="1">
      <alignment horizontal="left" vertical="top"/>
    </xf>
    <xf numFmtId="0" fontId="36" fillId="0" borderId="9" xfId="0" applyFont="1" applyBorder="1" applyAlignment="1" applyProtection="1">
      <alignment horizontal="center" vertical="center"/>
    </xf>
    <xf numFmtId="0" fontId="2" fillId="0" borderId="4" xfId="1" applyFont="1" applyFill="1" applyBorder="1" applyAlignment="1" applyProtection="1">
      <alignment horizontal="justify" vertical="top"/>
    </xf>
    <xf numFmtId="0" fontId="2" fillId="0" borderId="10" xfId="1" applyFont="1" applyFill="1" applyBorder="1" applyAlignment="1" applyProtection="1">
      <alignment horizontal="justify" vertical="top"/>
    </xf>
    <xf numFmtId="0" fontId="2" fillId="0" borderId="4" xfId="1" applyFont="1" applyFill="1" applyBorder="1" applyAlignment="1" applyProtection="1">
      <alignment horizontal="left" vertical="top"/>
    </xf>
    <xf numFmtId="0" fontId="36" fillId="3" borderId="1" xfId="0" applyFont="1" applyFill="1" applyBorder="1" applyAlignment="1" applyProtection="1">
      <alignment horizontal="center" vertical="center"/>
    </xf>
    <xf numFmtId="0" fontId="2" fillId="0" borderId="4" xfId="1" applyFont="1" applyBorder="1" applyAlignment="1" applyProtection="1">
      <alignment horizontal="left" vertical="top" indent="3"/>
    </xf>
    <xf numFmtId="0" fontId="2" fillId="4" borderId="4" xfId="1" applyFont="1" applyFill="1" applyBorder="1" applyAlignment="1" applyProtection="1">
      <alignment horizontal="left" vertical="top" indent="3"/>
    </xf>
    <xf numFmtId="0" fontId="2" fillId="0" borderId="4" xfId="1" applyFont="1" applyFill="1" applyBorder="1" applyAlignment="1" applyProtection="1">
      <alignment horizontal="left" vertical="top" indent="3"/>
    </xf>
    <xf numFmtId="0" fontId="2" fillId="0" borderId="10" xfId="1" applyFont="1" applyFill="1" applyBorder="1" applyAlignment="1" applyProtection="1">
      <alignment horizontal="left" vertical="top" indent="3"/>
    </xf>
    <xf numFmtId="0" fontId="2" fillId="3" borderId="10" xfId="1" applyFont="1" applyFill="1" applyBorder="1" applyAlignment="1" applyProtection="1">
      <alignment horizontal="left" vertical="top"/>
    </xf>
    <xf numFmtId="0" fontId="36" fillId="3" borderId="2" xfId="0" applyFont="1" applyFill="1" applyBorder="1" applyAlignment="1" applyProtection="1">
      <alignment horizontal="center" vertical="center"/>
    </xf>
    <xf numFmtId="0" fontId="2" fillId="0" borderId="8" xfId="1" applyFont="1" applyFill="1" applyBorder="1" applyAlignment="1" applyProtection="1">
      <alignment vertical="top"/>
    </xf>
    <xf numFmtId="0" fontId="2" fillId="0" borderId="4" xfId="1" applyFont="1" applyFill="1" applyBorder="1" applyAlignment="1" applyProtection="1">
      <alignment vertical="top"/>
    </xf>
    <xf numFmtId="0" fontId="2" fillId="0" borderId="7" xfId="1" applyFont="1" applyFill="1" applyBorder="1" applyAlignment="1" applyProtection="1">
      <alignment horizontal="left" vertical="top" indent="3"/>
    </xf>
    <xf numFmtId="0" fontId="2" fillId="4" borderId="4" xfId="1" applyFont="1" applyFill="1" applyBorder="1" applyAlignment="1" applyProtection="1">
      <alignment horizontal="justify" vertical="top"/>
    </xf>
    <xf numFmtId="0" fontId="36" fillId="3" borderId="3" xfId="0" applyFont="1" applyFill="1" applyBorder="1" applyAlignment="1" applyProtection="1">
      <alignment horizontal="center" vertical="center"/>
    </xf>
    <xf numFmtId="0" fontId="2" fillId="4" borderId="8" xfId="1" applyFont="1" applyFill="1" applyBorder="1" applyAlignment="1" applyProtection="1">
      <alignment horizontal="justify" vertical="top"/>
    </xf>
    <xf numFmtId="0" fontId="2" fillId="4" borderId="10" xfId="1" applyFont="1" applyFill="1" applyBorder="1" applyAlignment="1" applyProtection="1">
      <alignment horizontal="justify" vertical="top"/>
    </xf>
    <xf numFmtId="0" fontId="36" fillId="4" borderId="2" xfId="0" applyFont="1" applyFill="1" applyBorder="1" applyAlignment="1" applyProtection="1">
      <alignment horizontal="center" vertical="center"/>
    </xf>
    <xf numFmtId="0" fontId="2" fillId="0" borderId="9" xfId="1" applyFont="1" applyFill="1" applyBorder="1" applyAlignment="1" applyProtection="1">
      <alignment horizontal="justify" vertical="top"/>
    </xf>
    <xf numFmtId="0" fontId="2" fillId="0" borderId="1" xfId="1" applyFont="1" applyFill="1" applyBorder="1" applyAlignment="1" applyProtection="1">
      <alignment horizontal="justify" vertical="top"/>
    </xf>
    <xf numFmtId="0" fontId="2" fillId="4" borderId="1" xfId="1" applyFont="1" applyFill="1" applyBorder="1" applyAlignment="1" applyProtection="1">
      <alignment horizontal="justify" vertical="top"/>
    </xf>
    <xf numFmtId="0" fontId="2" fillId="3" borderId="1" xfId="1" applyFont="1" applyFill="1" applyBorder="1" applyAlignment="1" applyProtection="1">
      <alignment horizontal="left" vertical="top"/>
    </xf>
    <xf numFmtId="0" fontId="2" fillId="3" borderId="2" xfId="1" applyFont="1" applyFill="1" applyBorder="1" applyAlignment="1" applyProtection="1">
      <alignment horizontal="left" vertical="top"/>
    </xf>
    <xf numFmtId="0" fontId="0" fillId="5" borderId="9" xfId="0" applyFill="1" applyBorder="1" applyAlignment="1" applyProtection="1">
      <alignment vertical="top"/>
    </xf>
    <xf numFmtId="0" fontId="4" fillId="0" borderId="9" xfId="1" applyFont="1" applyFill="1" applyBorder="1" applyAlignment="1" applyProtection="1">
      <alignment horizontal="center" vertical="top"/>
    </xf>
    <xf numFmtId="0" fontId="5" fillId="0" borderId="9" xfId="1" applyFont="1" applyFill="1" applyBorder="1" applyAlignment="1" applyProtection="1">
      <alignment horizontal="center" vertical="top"/>
    </xf>
    <xf numFmtId="0" fontId="0" fillId="5" borderId="1" xfId="0" applyFill="1" applyBorder="1" applyAlignment="1" applyProtection="1">
      <alignment vertical="top"/>
    </xf>
    <xf numFmtId="0" fontId="4" fillId="0" borderId="1" xfId="1" applyFont="1" applyFill="1" applyBorder="1" applyAlignment="1" applyProtection="1">
      <alignment horizontal="center" vertical="top"/>
    </xf>
    <xf numFmtId="0" fontId="5" fillId="0" borderId="1" xfId="1" applyFont="1" applyFill="1" applyBorder="1" applyAlignment="1" applyProtection="1">
      <alignment horizontal="center" vertical="top"/>
    </xf>
    <xf numFmtId="0" fontId="5" fillId="0" borderId="13" xfId="1" applyFont="1" applyFill="1" applyBorder="1" applyAlignment="1" applyProtection="1">
      <alignment horizontal="center" vertical="top"/>
    </xf>
    <xf numFmtId="0" fontId="0" fillId="5" borderId="1" xfId="0" applyFill="1" applyBorder="1" applyAlignment="1" applyProtection="1">
      <alignment vertical="top" wrapText="1"/>
    </xf>
    <xf numFmtId="0" fontId="0" fillId="5" borderId="2" xfId="0" applyFill="1" applyBorder="1" applyAlignment="1" applyProtection="1">
      <alignment vertical="top" wrapText="1"/>
    </xf>
    <xf numFmtId="0" fontId="4" fillId="0" borderId="2" xfId="1" applyFont="1" applyFill="1" applyBorder="1" applyAlignment="1" applyProtection="1">
      <alignment horizontal="center" vertical="top"/>
    </xf>
    <xf numFmtId="0" fontId="9" fillId="3" borderId="23" xfId="0" applyFont="1" applyFill="1" applyBorder="1" applyAlignment="1" applyProtection="1">
      <alignment vertical="top"/>
    </xf>
    <xf numFmtId="0" fontId="4" fillId="3" borderId="30" xfId="1" applyFont="1" applyFill="1" applyBorder="1" applyAlignment="1" applyProtection="1">
      <alignment horizontal="center" vertical="top"/>
    </xf>
    <xf numFmtId="0" fontId="4" fillId="3" borderId="32" xfId="1" applyFont="1" applyFill="1" applyBorder="1" applyAlignment="1" applyProtection="1">
      <alignment horizontal="center" vertical="top"/>
    </xf>
    <xf numFmtId="0" fontId="0" fillId="0" borderId="12" xfId="0" applyFill="1" applyBorder="1" applyAlignment="1" applyProtection="1">
      <alignment vertical="top" wrapText="1"/>
    </xf>
    <xf numFmtId="0" fontId="0" fillId="0" borderId="14" xfId="0" applyFill="1" applyBorder="1" applyAlignment="1" applyProtection="1">
      <alignment vertical="top" wrapText="1"/>
    </xf>
    <xf numFmtId="0" fontId="36" fillId="0" borderId="1" xfId="0" applyFon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13" xfId="0" applyFill="1" applyBorder="1" applyAlignment="1" applyProtection="1">
      <alignment vertical="top"/>
    </xf>
    <xf numFmtId="0" fontId="14" fillId="4" borderId="14" xfId="0" applyFont="1" applyFill="1" applyBorder="1" applyAlignment="1" applyProtection="1">
      <alignment vertical="top" wrapText="1"/>
    </xf>
    <xf numFmtId="0" fontId="0" fillId="4" borderId="1" xfId="0" applyFill="1" applyBorder="1" applyAlignment="1" applyProtection="1">
      <alignment vertical="top" wrapText="1"/>
    </xf>
    <xf numFmtId="0" fontId="0" fillId="0" borderId="19" xfId="0" applyFill="1" applyBorder="1" applyAlignment="1" applyProtection="1">
      <alignment vertical="top" wrapText="1"/>
    </xf>
    <xf numFmtId="0" fontId="0" fillId="5" borderId="9" xfId="0" applyFill="1" applyBorder="1" applyAlignment="1" applyProtection="1">
      <alignment vertical="top" wrapText="1"/>
    </xf>
    <xf numFmtId="0" fontId="36" fillId="0" borderId="9" xfId="0" applyFont="1" applyFill="1" applyBorder="1" applyAlignment="1" applyProtection="1">
      <alignment horizontal="center" vertical="center"/>
    </xf>
    <xf numFmtId="0" fontId="4" fillId="0" borderId="17" xfId="1" applyFont="1" applyFill="1" applyBorder="1" applyAlignment="1" applyProtection="1">
      <alignment horizontal="center" vertical="top"/>
    </xf>
    <xf numFmtId="0" fontId="36" fillId="0" borderId="1" xfId="0" applyFont="1" applyFill="1" applyBorder="1" applyAlignment="1" applyProtection="1">
      <alignment horizontal="center" vertical="center"/>
    </xf>
    <xf numFmtId="0" fontId="9" fillId="3" borderId="29" xfId="0" applyFont="1" applyFill="1" applyBorder="1" applyAlignment="1" applyProtection="1">
      <alignment vertical="top"/>
    </xf>
    <xf numFmtId="0" fontId="4" fillId="3" borderId="45" xfId="1" applyFont="1" applyFill="1" applyBorder="1" applyAlignment="1" applyProtection="1">
      <alignment horizontal="center" vertical="top"/>
    </xf>
    <xf numFmtId="0" fontId="4" fillId="3" borderId="11" xfId="1" applyFont="1" applyFill="1" applyBorder="1" applyAlignment="1" applyProtection="1">
      <alignment horizontal="center" vertical="top"/>
    </xf>
    <xf numFmtId="0" fontId="9" fillId="4" borderId="1" xfId="0" applyFont="1" applyFill="1" applyBorder="1" applyAlignment="1" applyProtection="1">
      <alignment horizontal="center" vertical="top"/>
    </xf>
    <xf numFmtId="0" fontId="10" fillId="4" borderId="9" xfId="0" applyFont="1" applyFill="1" applyBorder="1" applyAlignment="1" applyProtection="1">
      <alignment horizontal="center" vertical="top"/>
    </xf>
    <xf numFmtId="0" fontId="0" fillId="0" borderId="0" xfId="0" applyAlignment="1" applyProtection="1">
      <alignment vertical="top" wrapText="1"/>
    </xf>
    <xf numFmtId="0" fontId="0" fillId="4" borderId="1" xfId="0" applyFill="1" applyBorder="1" applyAlignment="1" applyProtection="1">
      <alignment horizontal="left"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33" xfId="0" applyFont="1" applyBorder="1" applyAlignment="1" applyProtection="1">
      <alignment horizontal="left" vertical="top"/>
    </xf>
    <xf numFmtId="0" fontId="2" fillId="0" borderId="50" xfId="0" applyFont="1" applyBorder="1" applyAlignment="1" applyProtection="1">
      <alignment horizontal="left" vertical="top"/>
    </xf>
    <xf numFmtId="0" fontId="22" fillId="7" borderId="0" xfId="0" applyFont="1" applyFill="1" applyAlignment="1" applyProtection="1">
      <alignment vertical="top"/>
    </xf>
    <xf numFmtId="0" fontId="0" fillId="0" borderId="0" xfId="0" applyAlignment="1" applyProtection="1">
      <alignment horizontal="left" vertical="top"/>
    </xf>
    <xf numFmtId="0" fontId="0" fillId="0" borderId="0" xfId="0" applyAlignment="1" applyProtection="1">
      <alignment horizontal="left" vertical="top" wrapText="1"/>
    </xf>
    <xf numFmtId="0" fontId="0" fillId="0" borderId="0" xfId="0" applyAlignment="1" applyProtection="1">
      <alignment horizontal="center" vertical="top"/>
    </xf>
    <xf numFmtId="0" fontId="36" fillId="0" borderId="0" xfId="0" applyFont="1" applyAlignment="1" applyProtection="1">
      <alignment vertical="top"/>
      <protection locked="0"/>
    </xf>
    <xf numFmtId="0" fontId="36" fillId="4" borderId="0" xfId="0" applyFont="1" applyFill="1" applyAlignment="1" applyProtection="1">
      <alignment vertical="top"/>
      <protection locked="0"/>
    </xf>
    <xf numFmtId="0" fontId="10" fillId="3" borderId="9" xfId="0" applyFont="1" applyFill="1" applyBorder="1" applyAlignment="1" applyProtection="1">
      <alignment vertical="top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horizontal="center" vertical="top"/>
      <protection locked="0"/>
    </xf>
    <xf numFmtId="0" fontId="10" fillId="3" borderId="11" xfId="0" applyFont="1" applyFill="1" applyBorder="1" applyAlignment="1" applyProtection="1">
      <alignment horizontal="center" vertical="top"/>
    </xf>
    <xf numFmtId="0" fontId="10" fillId="0" borderId="9" xfId="0" applyFont="1" applyBorder="1" applyAlignment="1" applyProtection="1">
      <alignment horizontal="center" vertical="top"/>
    </xf>
    <xf numFmtId="0" fontId="10" fillId="0" borderId="9" xfId="0" applyFont="1" applyBorder="1" applyAlignment="1" applyProtection="1">
      <alignment horizontal="center" vertical="top"/>
      <protection locked="0"/>
    </xf>
    <xf numFmtId="0" fontId="10" fillId="3" borderId="1" xfId="0" applyFont="1" applyFill="1" applyBorder="1" applyAlignment="1" applyProtection="1">
      <alignment horizontal="center" vertical="top"/>
    </xf>
    <xf numFmtId="0" fontId="10" fillId="3" borderId="2" xfId="0" applyFont="1" applyFill="1" applyBorder="1" applyAlignment="1" applyProtection="1">
      <alignment horizontal="center" vertical="top"/>
    </xf>
    <xf numFmtId="0" fontId="10" fillId="3" borderId="3" xfId="0" applyFont="1" applyFill="1" applyBorder="1" applyAlignment="1" applyProtection="1">
      <alignment horizontal="center" vertical="top"/>
    </xf>
    <xf numFmtId="0" fontId="10" fillId="0" borderId="1" xfId="0" applyFont="1" applyBorder="1" applyAlignment="1" applyProtection="1">
      <alignment horizontal="center" vertical="top"/>
    </xf>
    <xf numFmtId="0" fontId="10" fillId="5" borderId="9" xfId="0" applyFont="1" applyFill="1" applyBorder="1" applyAlignment="1">
      <alignment vertical="top"/>
    </xf>
    <xf numFmtId="0" fontId="4" fillId="0" borderId="47" xfId="1" applyFont="1" applyFill="1" applyBorder="1" applyAlignment="1" applyProtection="1">
      <alignment horizontal="center" vertical="top"/>
      <protection locked="0"/>
    </xf>
    <xf numFmtId="0" fontId="10" fillId="5" borderId="1" xfId="0" applyFont="1" applyFill="1" applyBorder="1" applyAlignment="1">
      <alignment vertical="top"/>
    </xf>
    <xf numFmtId="0" fontId="4" fillId="0" borderId="13" xfId="1" applyFont="1" applyFill="1" applyBorder="1" applyAlignment="1" applyProtection="1">
      <alignment horizontal="center" vertical="top"/>
      <protection locked="0"/>
    </xf>
    <xf numFmtId="0" fontId="10" fillId="5" borderId="1" xfId="0" applyFont="1" applyFill="1" applyBorder="1" applyAlignment="1">
      <alignment vertical="top" wrapText="1"/>
    </xf>
    <xf numFmtId="0" fontId="10" fillId="5" borderId="2" xfId="0" applyFont="1" applyFill="1" applyBorder="1" applyAlignment="1">
      <alignment vertical="top" wrapText="1"/>
    </xf>
    <xf numFmtId="0" fontId="16" fillId="3" borderId="23" xfId="0" applyFont="1" applyFill="1" applyBorder="1" applyAlignment="1" applyProtection="1">
      <alignment vertical="top"/>
      <protection locked="0"/>
    </xf>
    <xf numFmtId="0" fontId="10" fillId="0" borderId="12" xfId="0" applyFont="1" applyFill="1" applyBorder="1" applyAlignment="1">
      <alignment vertical="top" wrapText="1"/>
    </xf>
    <xf numFmtId="0" fontId="10" fillId="0" borderId="14" xfId="0" applyFont="1" applyFill="1" applyBorder="1" applyAlignment="1">
      <alignment vertical="top" wrapText="1"/>
    </xf>
    <xf numFmtId="0" fontId="59" fillId="4" borderId="14" xfId="0" applyFont="1" applyFill="1" applyBorder="1" applyAlignment="1">
      <alignment vertical="top" wrapText="1"/>
    </xf>
    <xf numFmtId="0" fontId="10" fillId="4" borderId="1" xfId="0" applyFont="1" applyFill="1" applyBorder="1" applyAlignment="1">
      <alignment vertical="top" wrapText="1"/>
    </xf>
    <xf numFmtId="0" fontId="10" fillId="0" borderId="19" xfId="0" applyFont="1" applyFill="1" applyBorder="1" applyAlignment="1">
      <alignment vertical="top" wrapText="1"/>
    </xf>
    <xf numFmtId="0" fontId="10" fillId="5" borderId="9" xfId="0" applyFont="1" applyFill="1" applyBorder="1" applyAlignment="1">
      <alignment vertical="top" wrapText="1"/>
    </xf>
    <xf numFmtId="0" fontId="16" fillId="3" borderId="29" xfId="0" applyFont="1" applyFill="1" applyBorder="1" applyAlignment="1" applyProtection="1">
      <alignment vertical="top"/>
      <protection locked="0"/>
    </xf>
    <xf numFmtId="0" fontId="36" fillId="0" borderId="0" xfId="0" applyFont="1" applyAlignment="1" applyProtection="1">
      <alignment vertical="top" wrapText="1"/>
      <protection locked="0"/>
    </xf>
    <xf numFmtId="0" fontId="10" fillId="4" borderId="1" xfId="0" applyFont="1" applyFill="1" applyBorder="1" applyAlignment="1">
      <alignment horizontal="left" vertical="top" wrapText="1"/>
    </xf>
    <xf numFmtId="0" fontId="10" fillId="4" borderId="2" xfId="0" applyFont="1" applyFill="1" applyBorder="1" applyAlignment="1" applyProtection="1">
      <alignment horizontal="center" vertical="top"/>
    </xf>
    <xf numFmtId="0" fontId="10" fillId="2" borderId="9" xfId="0" applyFont="1" applyFill="1" applyBorder="1" applyAlignment="1" applyProtection="1">
      <alignment horizontal="center" vertical="top"/>
    </xf>
    <xf numFmtId="0" fontId="10" fillId="2" borderId="9" xfId="0" applyFont="1" applyFill="1" applyBorder="1" applyAlignment="1" applyProtection="1">
      <alignment vertical="top"/>
    </xf>
    <xf numFmtId="0" fontId="10" fillId="2" borderId="1" xfId="0" applyFont="1" applyFill="1" applyBorder="1" applyAlignment="1" applyProtection="1">
      <alignment horizontal="center" vertical="top"/>
    </xf>
    <xf numFmtId="0" fontId="10" fillId="2" borderId="1" xfId="0" applyFont="1" applyFill="1" applyBorder="1" applyAlignment="1" applyProtection="1">
      <alignment vertical="top"/>
    </xf>
    <xf numFmtId="0" fontId="62" fillId="7" borderId="0" xfId="0" applyFont="1" applyFill="1" applyAlignment="1" applyProtection="1">
      <alignment vertical="top"/>
      <protection locked="0"/>
    </xf>
    <xf numFmtId="0" fontId="36" fillId="0" borderId="0" xfId="0" applyFont="1" applyAlignment="1" applyProtection="1">
      <alignment horizontal="left" vertical="top"/>
      <protection locked="0"/>
    </xf>
    <xf numFmtId="0" fontId="36" fillId="0" borderId="0" xfId="0" applyFont="1" applyAlignment="1" applyProtection="1">
      <alignment horizontal="left" vertical="top" wrapText="1"/>
      <protection locked="0"/>
    </xf>
    <xf numFmtId="0" fontId="36" fillId="0" borderId="0" xfId="0" applyFont="1" applyAlignment="1" applyProtection="1">
      <alignment horizontal="center" vertical="top"/>
      <protection locked="0"/>
    </xf>
    <xf numFmtId="0" fontId="10" fillId="4" borderId="9" xfId="0" applyFont="1" applyFill="1" applyBorder="1" applyAlignment="1" applyProtection="1">
      <alignment horizontal="center" vertic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13" fillId="20" borderId="16" xfId="0" applyFont="1" applyFill="1" applyBorder="1" applyAlignment="1" applyProtection="1">
      <alignment horizontal="center" vertical="center" wrapText="1"/>
    </xf>
    <xf numFmtId="0" fontId="4" fillId="3" borderId="6" xfId="1" applyFont="1" applyFill="1" applyBorder="1" applyAlignment="1" applyProtection="1">
      <alignment horizontal="left" vertical="center" wrapText="1"/>
    </xf>
    <xf numFmtId="0" fontId="0" fillId="4" borderId="11" xfId="0" applyFill="1" applyBorder="1" applyAlignment="1" applyProtection="1">
      <alignment horizontal="center" vertical="center"/>
      <protection locked="0"/>
    </xf>
    <xf numFmtId="0" fontId="0" fillId="3" borderId="60" xfId="0" applyFill="1" applyBorder="1" applyAlignment="1" applyProtection="1">
      <alignment horizontal="center" vertical="center"/>
    </xf>
    <xf numFmtId="0" fontId="2" fillId="0" borderId="4" xfId="1" applyFont="1" applyBorder="1" applyAlignment="1" applyProtection="1">
      <alignment horizontal="left" vertical="center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3" borderId="13" xfId="0" applyFill="1" applyBorder="1" applyAlignment="1" applyProtection="1">
      <alignment horizontal="center" vertical="center"/>
    </xf>
    <xf numFmtId="0" fontId="4" fillId="3" borderId="1" xfId="1" applyFont="1" applyFill="1" applyBorder="1" applyAlignment="1" applyProtection="1">
      <alignment horizontal="left" vertical="center"/>
    </xf>
    <xf numFmtId="0" fontId="0" fillId="3" borderId="1" xfId="0" applyFill="1" applyBorder="1" applyAlignment="1" applyProtection="1">
      <alignment horizontal="center" vertical="center"/>
    </xf>
    <xf numFmtId="0" fontId="4" fillId="3" borderId="8" xfId="1" applyFont="1" applyFill="1" applyBorder="1" applyAlignment="1" applyProtection="1">
      <alignment horizontal="left" vertical="center"/>
    </xf>
    <xf numFmtId="0" fontId="21" fillId="3" borderId="1" xfId="0" applyFont="1" applyFill="1" applyBorder="1" applyAlignment="1" applyProtection="1">
      <alignment horizontal="center" vertical="center" wrapText="1"/>
    </xf>
    <xf numFmtId="0" fontId="66" fillId="3" borderId="13" xfId="0" applyFont="1" applyFill="1" applyBorder="1" applyAlignment="1" applyProtection="1">
      <alignment horizontal="center" vertical="center"/>
    </xf>
    <xf numFmtId="0" fontId="67" fillId="0" borderId="4" xfId="1" applyFont="1" applyBorder="1" applyAlignment="1" applyProtection="1">
      <alignment horizontal="left" vertical="center" indent="3"/>
    </xf>
    <xf numFmtId="0" fontId="0" fillId="0" borderId="0" xfId="0" applyBorder="1" applyProtection="1">
      <protection locked="0"/>
    </xf>
    <xf numFmtId="0" fontId="68" fillId="0" borderId="4" xfId="0" applyFont="1" applyBorder="1" applyAlignment="1" applyProtection="1">
      <alignment horizontal="left" vertical="center" indent="3"/>
    </xf>
    <xf numFmtId="0" fontId="67" fillId="4" borderId="4" xfId="1" applyFont="1" applyFill="1" applyBorder="1" applyAlignment="1" applyProtection="1">
      <alignment horizontal="left" vertical="center" indent="3"/>
    </xf>
    <xf numFmtId="0" fontId="67" fillId="4" borderId="10" xfId="1" applyFont="1" applyFill="1" applyBorder="1" applyAlignment="1" applyProtection="1">
      <alignment horizontal="left" vertical="center" indent="3"/>
    </xf>
    <xf numFmtId="0" fontId="4" fillId="3" borderId="5" xfId="1" applyFont="1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horizontal="center" vertical="center"/>
    </xf>
    <xf numFmtId="0" fontId="0" fillId="3" borderId="61" xfId="0" applyFill="1" applyBorder="1" applyAlignment="1" applyProtection="1">
      <alignment horizontal="center" vertical="center"/>
    </xf>
    <xf numFmtId="0" fontId="2" fillId="4" borderId="11" xfId="1" applyFont="1" applyFill="1" applyBorder="1" applyAlignment="1" applyProtection="1">
      <alignment vertical="center"/>
    </xf>
    <xf numFmtId="0" fontId="0" fillId="0" borderId="11" xfId="0" applyBorder="1" applyAlignment="1" applyProtection="1">
      <alignment horizontal="center" vertical="center"/>
      <protection locked="0"/>
    </xf>
    <xf numFmtId="0" fontId="2" fillId="0" borderId="1" xfId="1" applyFont="1" applyFill="1" applyBorder="1" applyAlignment="1" applyProtection="1">
      <alignment vertical="center"/>
    </xf>
    <xf numFmtId="0" fontId="2" fillId="0" borderId="3" xfId="1" applyFont="1" applyFill="1" applyBorder="1" applyAlignment="1" applyProtection="1">
      <alignment vertical="center"/>
    </xf>
    <xf numFmtId="0" fontId="0" fillId="0" borderId="3" xfId="0" applyBorder="1" applyAlignment="1" applyProtection="1">
      <alignment horizontal="center" vertical="center"/>
      <protection locked="0"/>
    </xf>
    <xf numFmtId="0" fontId="4" fillId="3" borderId="45" xfId="1" applyFont="1" applyFill="1" applyBorder="1" applyAlignment="1" applyProtection="1">
      <alignment vertical="center" wrapText="1"/>
    </xf>
    <xf numFmtId="0" fontId="2" fillId="0" borderId="14" xfId="1" applyFont="1" applyFill="1" applyBorder="1" applyAlignment="1" applyProtection="1">
      <alignment vertical="center"/>
    </xf>
    <xf numFmtId="0" fontId="4" fillId="3" borderId="14" xfId="1" applyFont="1" applyFill="1" applyBorder="1" applyAlignment="1" applyProtection="1">
      <alignment vertical="center"/>
    </xf>
    <xf numFmtId="0" fontId="67" fillId="0" borderId="14" xfId="1" applyFont="1" applyBorder="1" applyAlignment="1" applyProtection="1">
      <alignment horizontal="left" vertical="center" indent="3"/>
    </xf>
    <xf numFmtId="0" fontId="67" fillId="4" borderId="14" xfId="1" applyFont="1" applyFill="1" applyBorder="1" applyAlignment="1" applyProtection="1">
      <alignment horizontal="left" vertical="center" indent="3"/>
    </xf>
    <xf numFmtId="0" fontId="67" fillId="0" borderId="14" xfId="1" applyFont="1" applyFill="1" applyBorder="1" applyAlignment="1" applyProtection="1">
      <alignment horizontal="left" vertical="center" indent="3"/>
    </xf>
    <xf numFmtId="0" fontId="4" fillId="3" borderId="44" xfId="1" applyFont="1" applyFill="1" applyBorder="1" applyAlignment="1" applyProtection="1">
      <alignment vertical="center"/>
    </xf>
    <xf numFmtId="0" fontId="4" fillId="3" borderId="11" xfId="1" applyFont="1" applyFill="1" applyBorder="1" applyAlignment="1" applyProtection="1">
      <alignment horizontal="left" vertical="center" wrapText="1"/>
    </xf>
    <xf numFmtId="0" fontId="4" fillId="3" borderId="1" xfId="1" applyFont="1" applyFill="1" applyBorder="1" applyAlignment="1" applyProtection="1">
      <alignment vertical="center"/>
    </xf>
    <xf numFmtId="0" fontId="0" fillId="3" borderId="9" xfId="0" applyFill="1" applyBorder="1" applyAlignment="1" applyProtection="1">
      <alignment horizontal="center" vertical="center"/>
    </xf>
    <xf numFmtId="0" fontId="0" fillId="3" borderId="47" xfId="0" applyFill="1" applyBorder="1" applyAlignment="1" applyProtection="1">
      <alignment horizontal="center" vertical="center"/>
    </xf>
    <xf numFmtId="0" fontId="2" fillId="0" borderId="1" xfId="1" applyFont="1" applyFill="1" applyBorder="1" applyAlignment="1" applyProtection="1">
      <alignment horizontal="justify" vertical="center"/>
    </xf>
    <xf numFmtId="0" fontId="4" fillId="3" borderId="1" xfId="1" applyFont="1" applyFill="1" applyBorder="1" applyAlignment="1" applyProtection="1">
      <alignment horizontal="justify" vertical="center"/>
    </xf>
    <xf numFmtId="0" fontId="67" fillId="0" borderId="1" xfId="1" applyFont="1" applyFill="1" applyBorder="1" applyAlignment="1" applyProtection="1">
      <alignment horizontal="left" vertical="center" indent="3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2" fillId="4" borderId="1" xfId="1" applyFont="1" applyFill="1" applyBorder="1" applyAlignment="1" applyProtection="1">
      <alignment horizontal="justify" vertical="center"/>
    </xf>
    <xf numFmtId="0" fontId="14" fillId="3" borderId="1" xfId="0" applyFont="1" applyFill="1" applyBorder="1" applyAlignment="1" applyProtection="1">
      <alignment horizontal="center" vertical="center"/>
    </xf>
    <xf numFmtId="0" fontId="2" fillId="4" borderId="1" xfId="1" applyFont="1" applyFill="1" applyBorder="1" applyAlignment="1" applyProtection="1">
      <alignment horizontal="left" vertical="center"/>
    </xf>
    <xf numFmtId="0" fontId="2" fillId="0" borderId="1" xfId="1" applyFont="1" applyFill="1" applyBorder="1" applyAlignment="1" applyProtection="1">
      <alignment horizontal="left" vertical="center"/>
    </xf>
    <xf numFmtId="0" fontId="4" fillId="3" borderId="3" xfId="1" applyFont="1" applyFill="1" applyBorder="1" applyAlignment="1" applyProtection="1">
      <alignment horizontal="left" vertical="center"/>
    </xf>
    <xf numFmtId="0" fontId="0" fillId="3" borderId="62" xfId="0" applyFill="1" applyBorder="1" applyAlignment="1" applyProtection="1">
      <alignment horizontal="center" vertical="center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2" fillId="3" borderId="11" xfId="1" applyFont="1" applyFill="1" applyBorder="1" applyAlignment="1" applyProtection="1">
      <alignment horizontal="center" vertical="center" wrapText="1"/>
    </xf>
    <xf numFmtId="0" fontId="2" fillId="3" borderId="60" xfId="1" applyFont="1" applyFill="1" applyBorder="1" applyAlignment="1" applyProtection="1">
      <alignment horizontal="center" vertical="center" wrapText="1"/>
    </xf>
    <xf numFmtId="0" fontId="0" fillId="2" borderId="0" xfId="0" applyFill="1" applyProtection="1"/>
    <xf numFmtId="0" fontId="0" fillId="4" borderId="0" xfId="0" applyFill="1" applyProtection="1">
      <protection locked="0"/>
    </xf>
    <xf numFmtId="0" fontId="2" fillId="3" borderId="13" xfId="1" applyFont="1" applyFill="1" applyBorder="1" applyAlignment="1" applyProtection="1">
      <alignment horizontal="center" vertical="center" wrapText="1"/>
    </xf>
    <xf numFmtId="0" fontId="0" fillId="2" borderId="0" xfId="0" applyFill="1" applyBorder="1" applyProtection="1"/>
    <xf numFmtId="0" fontId="10" fillId="3" borderId="1" xfId="0" applyFont="1" applyFill="1" applyBorder="1" applyAlignment="1" applyProtection="1">
      <alignment horizontal="center" vertical="center"/>
    </xf>
    <xf numFmtId="0" fontId="67" fillId="4" borderId="2" xfId="1" applyFont="1" applyFill="1" applyBorder="1" applyAlignment="1" applyProtection="1">
      <alignment horizontal="left" vertical="center" indent="3"/>
    </xf>
    <xf numFmtId="0" fontId="10" fillId="0" borderId="2" xfId="0" applyFont="1" applyBorder="1" applyAlignment="1" applyProtection="1">
      <alignment horizontal="center" vertical="center"/>
      <protection locked="0"/>
    </xf>
    <xf numFmtId="0" fontId="4" fillId="3" borderId="3" xfId="1" applyFont="1" applyFill="1" applyBorder="1" applyAlignment="1" applyProtection="1">
      <alignment horizontal="justify" vertical="center"/>
    </xf>
    <xf numFmtId="0" fontId="10" fillId="3" borderId="3" xfId="0" applyFont="1" applyFill="1" applyBorder="1" applyAlignment="1" applyProtection="1">
      <alignment horizontal="center" vertical="center"/>
    </xf>
    <xf numFmtId="0" fontId="2" fillId="3" borderId="61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left" vertical="center" wrapText="1"/>
    </xf>
    <xf numFmtId="0" fontId="67" fillId="0" borderId="2" xfId="1" applyFont="1" applyFill="1" applyBorder="1" applyAlignment="1" applyProtection="1">
      <alignment horizontal="left" vertical="center" indent="3"/>
    </xf>
    <xf numFmtId="0" fontId="0" fillId="4" borderId="2" xfId="0" applyFill="1" applyBorder="1" applyAlignment="1" applyProtection="1">
      <alignment horizontal="center" vertical="center"/>
      <protection locked="0"/>
    </xf>
    <xf numFmtId="0" fontId="4" fillId="3" borderId="3" xfId="1" applyFont="1" applyFill="1" applyBorder="1" applyAlignment="1" applyProtection="1">
      <alignment horizontal="left"/>
    </xf>
    <xf numFmtId="0" fontId="2" fillId="3" borderId="11" xfId="1" applyFont="1" applyFill="1" applyBorder="1" applyAlignment="1" applyProtection="1">
      <alignment horizontal="left" vertical="center" wrapText="1"/>
    </xf>
    <xf numFmtId="0" fontId="51" fillId="3" borderId="1" xfId="1" applyFont="1" applyFill="1" applyBorder="1" applyAlignment="1" applyProtection="1">
      <alignment horizontal="justify" vertical="center"/>
    </xf>
    <xf numFmtId="0" fontId="0" fillId="3" borderId="46" xfId="0" applyFill="1" applyBorder="1" applyAlignment="1" applyProtection="1">
      <alignment horizontal="center" vertical="center"/>
    </xf>
    <xf numFmtId="0" fontId="9" fillId="3" borderId="3" xfId="0" applyFont="1" applyFill="1" applyBorder="1" applyProtection="1"/>
    <xf numFmtId="0" fontId="2" fillId="3" borderId="11" xfId="1" applyFont="1" applyFill="1" applyBorder="1" applyAlignment="1" applyProtection="1">
      <alignment horizontal="justify" vertical="center"/>
    </xf>
    <xf numFmtId="0" fontId="4" fillId="3" borderId="1" xfId="1" applyFont="1" applyFill="1" applyBorder="1" applyAlignment="1" applyProtection="1">
      <alignment horizontal="left" vertical="center" wrapText="1"/>
    </xf>
    <xf numFmtId="0" fontId="51" fillId="3" borderId="3" xfId="1" applyFont="1" applyFill="1" applyBorder="1" applyAlignment="1" applyProtection="1">
      <alignment horizontal="left" vertical="center"/>
    </xf>
    <xf numFmtId="0" fontId="2" fillId="4" borderId="9" xfId="1" applyFont="1" applyFill="1" applyBorder="1" applyAlignment="1" applyProtection="1">
      <alignment horizontal="left" vertical="center" wrapText="1"/>
    </xf>
    <xf numFmtId="0" fontId="0" fillId="4" borderId="8" xfId="0" applyFill="1" applyBorder="1" applyAlignment="1" applyProtection="1">
      <alignment horizontal="center" vertical="center"/>
      <protection locked="0"/>
    </xf>
    <xf numFmtId="0" fontId="4" fillId="3" borderId="9" xfId="1" applyFont="1" applyFill="1" applyBorder="1" applyAlignment="1" applyProtection="1">
      <alignment horizontal="left" vertical="center" wrapText="1"/>
    </xf>
    <xf numFmtId="0" fontId="21" fillId="3" borderId="9" xfId="0" applyFont="1" applyFill="1" applyBorder="1" applyAlignment="1" applyProtection="1">
      <alignment horizontal="center" vertical="center" wrapText="1"/>
    </xf>
    <xf numFmtId="0" fontId="67" fillId="4" borderId="9" xfId="1" applyFont="1" applyFill="1" applyBorder="1" applyAlignment="1" applyProtection="1">
      <alignment horizontal="left" vertical="center" wrapText="1" indent="3"/>
    </xf>
    <xf numFmtId="0" fontId="0" fillId="4" borderId="4" xfId="0" applyFill="1" applyBorder="1" applyAlignment="1" applyProtection="1">
      <alignment horizontal="center" vertical="center"/>
      <protection locked="0"/>
    </xf>
    <xf numFmtId="0" fontId="4" fillId="3" borderId="31" xfId="1" applyFont="1" applyFill="1" applyBorder="1" applyAlignment="1" applyProtection="1">
      <alignment horizontal="left" vertical="center" wrapText="1"/>
    </xf>
    <xf numFmtId="0" fontId="0" fillId="3" borderId="31" xfId="0" applyFill="1" applyBorder="1" applyAlignment="1" applyProtection="1">
      <alignment horizontal="center" vertical="center"/>
    </xf>
    <xf numFmtId="0" fontId="2" fillId="0" borderId="11" xfId="1" applyFont="1" applyBorder="1" applyAlignment="1" applyProtection="1">
      <alignment horizontal="left"/>
    </xf>
    <xf numFmtId="0" fontId="0" fillId="3" borderId="67" xfId="0" applyFill="1" applyBorder="1" applyAlignment="1" applyProtection="1">
      <alignment horizontal="center" vertical="center"/>
    </xf>
    <xf numFmtId="0" fontId="2" fillId="0" borderId="4" xfId="1" applyFont="1" applyBorder="1" applyAlignment="1" applyProtection="1">
      <alignment horizontal="left"/>
    </xf>
    <xf numFmtId="0" fontId="0" fillId="3" borderId="68" xfId="0" applyFill="1" applyBorder="1" applyAlignment="1" applyProtection="1">
      <alignment horizontal="center" vertical="center"/>
    </xf>
    <xf numFmtId="0" fontId="2" fillId="0" borderId="4" xfId="1" applyFont="1" applyFill="1" applyBorder="1" applyAlignment="1" applyProtection="1">
      <alignment horizontal="left"/>
    </xf>
    <xf numFmtId="0" fontId="2" fillId="0" borderId="4" xfId="1" applyFont="1" applyBorder="1" applyAlignment="1" applyProtection="1">
      <alignment horizontal="left" wrapText="1"/>
    </xf>
    <xf numFmtId="0" fontId="11" fillId="0" borderId="4" xfId="1" applyFont="1" applyBorder="1" applyAlignment="1" applyProtection="1">
      <alignment horizontal="left"/>
    </xf>
    <xf numFmtId="0" fontId="11" fillId="0" borderId="5" xfId="1" applyFont="1" applyBorder="1" applyAlignment="1" applyProtection="1">
      <alignment horizontal="left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3" borderId="36" xfId="0" applyFill="1" applyBorder="1" applyAlignment="1" applyProtection="1">
      <alignment horizontal="center" vertical="center"/>
    </xf>
    <xf numFmtId="0" fontId="2" fillId="0" borderId="11" xfId="0" applyFont="1" applyBorder="1" applyAlignment="1" applyProtection="1"/>
    <xf numFmtId="0" fontId="14" fillId="0" borderId="1" xfId="0" applyFont="1" applyBorder="1" applyAlignment="1" applyProtection="1">
      <alignment horizontal="center" vertical="center" wrapText="1"/>
      <protection locked="0"/>
    </xf>
    <xf numFmtId="0" fontId="0" fillId="24" borderId="11" xfId="0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/>
    <xf numFmtId="0" fontId="0" fillId="24" borderId="1" xfId="0" applyFill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/>
    <xf numFmtId="0" fontId="14" fillId="0" borderId="3" xfId="0" applyFont="1" applyBorder="1" applyAlignment="1" applyProtection="1">
      <alignment horizontal="center" vertical="center" wrapText="1"/>
      <protection locked="0"/>
    </xf>
    <xf numFmtId="0" fontId="0" fillId="24" borderId="3" xfId="0" applyFill="1" applyBorder="1" applyAlignment="1" applyProtection="1">
      <alignment horizontal="center" vertical="center"/>
      <protection locked="0"/>
    </xf>
    <xf numFmtId="0" fontId="6" fillId="3" borderId="8" xfId="1" applyFont="1" applyFill="1" applyBorder="1" applyAlignment="1" applyProtection="1">
      <alignment horizontal="left" vertical="top"/>
      <protection locked="0"/>
    </xf>
    <xf numFmtId="0" fontId="74" fillId="4" borderId="9" xfId="0" applyFont="1" applyFill="1" applyBorder="1" applyAlignment="1" applyProtection="1">
      <alignment horizontal="center" vertical="top"/>
    </xf>
    <xf numFmtId="0" fontId="74" fillId="3" borderId="9" xfId="0" applyFont="1" applyFill="1" applyBorder="1" applyAlignment="1" applyProtection="1">
      <alignment vertical="top"/>
    </xf>
    <xf numFmtId="0" fontId="8" fillId="4" borderId="4" xfId="1" applyFont="1" applyFill="1" applyBorder="1" applyAlignment="1" applyProtection="1">
      <alignment horizontal="left" vertical="top"/>
      <protection locked="0"/>
    </xf>
    <xf numFmtId="0" fontId="74" fillId="4" borderId="1" xfId="0" applyFont="1" applyFill="1" applyBorder="1" applyAlignment="1" applyProtection="1">
      <alignment horizontal="center" vertical="top"/>
    </xf>
    <xf numFmtId="0" fontId="74" fillId="4" borderId="1" xfId="0" applyFont="1" applyFill="1" applyBorder="1" applyAlignment="1" applyProtection="1">
      <alignment vertical="top"/>
      <protection locked="0"/>
    </xf>
    <xf numFmtId="0" fontId="74" fillId="0" borderId="4" xfId="1" applyFont="1" applyBorder="1" applyAlignment="1" applyProtection="1">
      <alignment horizontal="left" vertical="top" indent="3"/>
      <protection locked="0"/>
    </xf>
    <xf numFmtId="0" fontId="74" fillId="0" borderId="1" xfId="0" applyFont="1" applyBorder="1" applyAlignment="1" applyProtection="1">
      <alignment vertical="top"/>
      <protection locked="0"/>
    </xf>
    <xf numFmtId="0" fontId="74" fillId="0" borderId="4" xfId="0" applyFont="1" applyBorder="1" applyAlignment="1" applyProtection="1">
      <alignment horizontal="left" vertical="top" indent="3"/>
      <protection locked="0"/>
    </xf>
    <xf numFmtId="0" fontId="74" fillId="4" borderId="4" xfId="1" applyFont="1" applyFill="1" applyBorder="1" applyAlignment="1" applyProtection="1">
      <alignment horizontal="left" vertical="top" indent="3"/>
      <protection locked="0"/>
    </xf>
    <xf numFmtId="0" fontId="74" fillId="4" borderId="10" xfId="1" applyFont="1" applyFill="1" applyBorder="1" applyAlignment="1" applyProtection="1">
      <alignment horizontal="left" vertical="top" indent="3"/>
      <protection locked="0"/>
    </xf>
    <xf numFmtId="0" fontId="74" fillId="0" borderId="2" xfId="0" applyFont="1" applyBorder="1" applyAlignment="1" applyProtection="1">
      <alignment vertical="top"/>
      <protection locked="0"/>
    </xf>
    <xf numFmtId="0" fontId="8" fillId="3" borderId="6" xfId="1" applyFont="1" applyFill="1" applyBorder="1" applyAlignment="1" applyProtection="1">
      <alignment horizontal="left" vertical="top"/>
      <protection locked="0"/>
    </xf>
    <xf numFmtId="0" fontId="74" fillId="3" borderId="11" xfId="0" applyFont="1" applyFill="1" applyBorder="1" applyAlignment="1" applyProtection="1">
      <alignment horizontal="center" vertical="top"/>
    </xf>
    <xf numFmtId="0" fontId="8" fillId="3" borderId="5" xfId="1" applyFont="1" applyFill="1" applyBorder="1" applyAlignment="1" applyProtection="1">
      <alignment horizontal="left" vertical="top"/>
      <protection locked="0"/>
    </xf>
    <xf numFmtId="0" fontId="75" fillId="3" borderId="3" xfId="0" applyFont="1" applyFill="1" applyBorder="1" applyAlignment="1" applyProtection="1">
      <alignment horizontal="center" vertical="top" wrapText="1"/>
    </xf>
    <xf numFmtId="0" fontId="8" fillId="4" borderId="8" xfId="1" applyFont="1" applyFill="1" applyBorder="1" applyAlignment="1" applyProtection="1">
      <alignment horizontal="left" vertical="top"/>
      <protection locked="0"/>
    </xf>
    <xf numFmtId="0" fontId="74" fillId="0" borderId="9" xfId="0" applyFont="1" applyBorder="1" applyAlignment="1" applyProtection="1">
      <alignment horizontal="center" vertical="top"/>
    </xf>
    <xf numFmtId="0" fontId="74" fillId="0" borderId="9" xfId="0" applyFont="1" applyBorder="1" applyAlignment="1" applyProtection="1">
      <alignment vertical="top"/>
      <protection locked="0"/>
    </xf>
    <xf numFmtId="0" fontId="8" fillId="0" borderId="4" xfId="1" applyFont="1" applyFill="1" applyBorder="1" applyAlignment="1" applyProtection="1">
      <alignment horizontal="justify" vertical="top"/>
      <protection locked="0"/>
    </xf>
    <xf numFmtId="0" fontId="8" fillId="0" borderId="10" xfId="1" applyFont="1" applyFill="1" applyBorder="1" applyAlignment="1" applyProtection="1">
      <alignment horizontal="justify" vertical="top"/>
      <protection locked="0"/>
    </xf>
    <xf numFmtId="0" fontId="6" fillId="3" borderId="6" xfId="1" applyFont="1" applyFill="1" applyBorder="1" applyAlignment="1" applyProtection="1">
      <alignment horizontal="left" vertical="top"/>
      <protection locked="0"/>
    </xf>
    <xf numFmtId="0" fontId="74" fillId="4" borderId="9" xfId="0" applyFont="1" applyFill="1" applyBorder="1" applyAlignment="1" applyProtection="1">
      <alignment horizontal="center" vertical="top"/>
      <protection locked="0"/>
    </xf>
    <xf numFmtId="0" fontId="8" fillId="0" borderId="4" xfId="1" applyFont="1" applyFill="1" applyBorder="1" applyAlignment="1" applyProtection="1">
      <alignment horizontal="left" vertical="top"/>
      <protection locked="0"/>
    </xf>
    <xf numFmtId="0" fontId="74" fillId="3" borderId="1" xfId="0" applyFont="1" applyFill="1" applyBorder="1" applyAlignment="1" applyProtection="1">
      <alignment horizontal="center" vertical="top"/>
    </xf>
    <xf numFmtId="0" fontId="8" fillId="0" borderId="4" xfId="1" applyFont="1" applyBorder="1" applyAlignment="1" applyProtection="1">
      <alignment horizontal="left" vertical="top" indent="3"/>
      <protection locked="0"/>
    </xf>
    <xf numFmtId="0" fontId="8" fillId="4" borderId="4" xfId="1" applyFont="1" applyFill="1" applyBorder="1" applyAlignment="1" applyProtection="1">
      <alignment horizontal="left" vertical="top" indent="3"/>
      <protection locked="0"/>
    </xf>
    <xf numFmtId="0" fontId="8" fillId="0" borderId="4" xfId="1" applyFont="1" applyFill="1" applyBorder="1" applyAlignment="1" applyProtection="1">
      <alignment horizontal="left" vertical="top" indent="3"/>
      <protection locked="0"/>
    </xf>
    <xf numFmtId="0" fontId="8" fillId="0" borderId="10" xfId="1" applyFont="1" applyFill="1" applyBorder="1" applyAlignment="1" applyProtection="1">
      <alignment horizontal="left" vertical="top" indent="3"/>
      <protection locked="0"/>
    </xf>
    <xf numFmtId="0" fontId="8" fillId="3" borderId="10" xfId="1" applyFont="1" applyFill="1" applyBorder="1" applyAlignment="1" applyProtection="1">
      <alignment horizontal="left" vertical="top"/>
      <protection locked="0"/>
    </xf>
    <xf numFmtId="0" fontId="74" fillId="3" borderId="2" xfId="0" applyFont="1" applyFill="1" applyBorder="1" applyAlignment="1" applyProtection="1">
      <alignment horizontal="center" vertical="top"/>
    </xf>
    <xf numFmtId="0" fontId="8" fillId="0" borderId="8" xfId="1" applyFont="1" applyFill="1" applyBorder="1" applyAlignment="1" applyProtection="1">
      <alignment vertical="top"/>
      <protection locked="0"/>
    </xf>
    <xf numFmtId="0" fontId="8" fillId="0" borderId="4" xfId="1" applyFont="1" applyFill="1" applyBorder="1" applyAlignment="1" applyProtection="1">
      <alignment vertical="top"/>
      <protection locked="0"/>
    </xf>
    <xf numFmtId="0" fontId="8" fillId="0" borderId="7" xfId="1" applyFont="1" applyFill="1" applyBorder="1" applyAlignment="1" applyProtection="1">
      <alignment horizontal="left" vertical="top" indent="3"/>
      <protection locked="0"/>
    </xf>
    <xf numFmtId="0" fontId="8" fillId="4" borderId="4" xfId="1" applyFont="1" applyFill="1" applyBorder="1" applyAlignment="1" applyProtection="1">
      <alignment horizontal="justify" vertical="top"/>
      <protection locked="0"/>
    </xf>
    <xf numFmtId="0" fontId="74" fillId="3" borderId="3" xfId="0" applyFont="1" applyFill="1" applyBorder="1" applyAlignment="1" applyProtection="1">
      <alignment horizontal="center" vertical="top"/>
    </xf>
    <xf numFmtId="0" fontId="8" fillId="4" borderId="8" xfId="1" applyFont="1" applyFill="1" applyBorder="1" applyAlignment="1" applyProtection="1">
      <alignment horizontal="justify" vertical="top"/>
      <protection locked="0"/>
    </xf>
    <xf numFmtId="0" fontId="74" fillId="4" borderId="9" xfId="0" applyFont="1" applyFill="1" applyBorder="1" applyAlignment="1" applyProtection="1">
      <alignment vertical="top"/>
      <protection locked="0"/>
    </xf>
    <xf numFmtId="0" fontId="8" fillId="4" borderId="10" xfId="1" applyFont="1" applyFill="1" applyBorder="1" applyAlignment="1" applyProtection="1">
      <alignment horizontal="justify" vertical="top"/>
      <protection locked="0"/>
    </xf>
    <xf numFmtId="0" fontId="74" fillId="4" borderId="2" xfId="0" applyFont="1" applyFill="1" applyBorder="1" applyAlignment="1" applyProtection="1">
      <alignment vertical="top"/>
      <protection locked="0"/>
    </xf>
    <xf numFmtId="0" fontId="8" fillId="0" borderId="9" xfId="1" applyFont="1" applyFill="1" applyBorder="1" applyAlignment="1" applyProtection="1">
      <alignment horizontal="justify" vertical="top"/>
      <protection locked="0"/>
    </xf>
    <xf numFmtId="0" fontId="8" fillId="0" borderId="1" xfId="1" applyFont="1" applyFill="1" applyBorder="1" applyAlignment="1" applyProtection="1">
      <alignment horizontal="justify" vertical="top"/>
      <protection locked="0"/>
    </xf>
    <xf numFmtId="0" fontId="8" fillId="4" borderId="1" xfId="1" applyFont="1" applyFill="1" applyBorder="1" applyAlignment="1" applyProtection="1">
      <alignment horizontal="justify" vertical="top"/>
      <protection locked="0"/>
    </xf>
    <xf numFmtId="0" fontId="74" fillId="0" borderId="1" xfId="0" applyFont="1" applyBorder="1" applyAlignment="1" applyProtection="1">
      <alignment horizontal="center" vertical="top"/>
    </xf>
    <xf numFmtId="0" fontId="8" fillId="3" borderId="1" xfId="1" applyFont="1" applyFill="1" applyBorder="1" applyAlignment="1" applyProtection="1">
      <alignment horizontal="left" vertical="top"/>
      <protection locked="0"/>
    </xf>
    <xf numFmtId="0" fontId="8" fillId="3" borderId="2" xfId="1" applyFont="1" applyFill="1" applyBorder="1" applyAlignment="1" applyProtection="1">
      <alignment horizontal="left" vertical="top"/>
      <protection locked="0"/>
    </xf>
    <xf numFmtId="0" fontId="74" fillId="5" borderId="9" xfId="0" applyFont="1" applyFill="1" applyBorder="1" applyAlignment="1">
      <alignment vertical="top"/>
    </xf>
    <xf numFmtId="0" fontId="6" fillId="0" borderId="9" xfId="1" applyFont="1" applyFill="1" applyBorder="1" applyAlignment="1" applyProtection="1">
      <alignment horizontal="center" vertical="top"/>
      <protection locked="0"/>
    </xf>
    <xf numFmtId="0" fontId="6" fillId="0" borderId="47" xfId="1" applyFont="1" applyFill="1" applyBorder="1" applyAlignment="1" applyProtection="1">
      <alignment horizontal="center" vertical="top"/>
      <protection locked="0"/>
    </xf>
    <xf numFmtId="0" fontId="74" fillId="5" borderId="1" xfId="0" applyFont="1" applyFill="1" applyBorder="1" applyAlignment="1">
      <alignment vertical="top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6" fillId="0" borderId="13" xfId="1" applyFont="1" applyFill="1" applyBorder="1" applyAlignment="1" applyProtection="1">
      <alignment horizontal="center" vertical="top"/>
      <protection locked="0"/>
    </xf>
    <xf numFmtId="0" fontId="74" fillId="5" borderId="1" xfId="0" applyFont="1" applyFill="1" applyBorder="1" applyAlignment="1">
      <alignment vertical="top" wrapText="1"/>
    </xf>
    <xf numFmtId="0" fontId="74" fillId="5" borderId="2" xfId="0" applyFont="1" applyFill="1" applyBorder="1" applyAlignment="1">
      <alignment vertical="top" wrapText="1"/>
    </xf>
    <xf numFmtId="0" fontId="6" fillId="0" borderId="2" xfId="1" applyFont="1" applyFill="1" applyBorder="1" applyAlignment="1" applyProtection="1">
      <alignment horizontal="center" vertical="top"/>
      <protection locked="0"/>
    </xf>
    <xf numFmtId="0" fontId="6" fillId="0" borderId="46" xfId="1" applyFont="1" applyFill="1" applyBorder="1" applyAlignment="1" applyProtection="1">
      <alignment horizontal="center" vertical="top"/>
      <protection locked="0"/>
    </xf>
    <xf numFmtId="0" fontId="75" fillId="3" borderId="23" xfId="0" applyFont="1" applyFill="1" applyBorder="1" applyAlignment="1" applyProtection="1">
      <alignment vertical="top"/>
      <protection locked="0"/>
    </xf>
    <xf numFmtId="0" fontId="6" fillId="3" borderId="30" xfId="1" applyFont="1" applyFill="1" applyBorder="1" applyAlignment="1" applyProtection="1">
      <alignment horizontal="center" vertical="top"/>
      <protection locked="0"/>
    </xf>
    <xf numFmtId="0" fontId="6" fillId="3" borderId="32" xfId="1" applyFont="1" applyFill="1" applyBorder="1" applyAlignment="1" applyProtection="1">
      <alignment horizontal="center" vertical="top"/>
      <protection locked="0"/>
    </xf>
    <xf numFmtId="0" fontId="74" fillId="0" borderId="12" xfId="0" applyFont="1" applyFill="1" applyBorder="1" applyAlignment="1">
      <alignment vertical="top" wrapText="1"/>
    </xf>
    <xf numFmtId="0" fontId="74" fillId="0" borderId="14" xfId="0" applyFont="1" applyFill="1" applyBorder="1" applyAlignment="1">
      <alignment vertical="top" wrapText="1"/>
    </xf>
    <xf numFmtId="0" fontId="75" fillId="0" borderId="1" xfId="0" applyFont="1" applyFill="1" applyBorder="1" applyAlignment="1" applyProtection="1">
      <alignment vertical="top"/>
      <protection locked="0"/>
    </xf>
    <xf numFmtId="0" fontId="75" fillId="0" borderId="13" xfId="0" applyFont="1" applyFill="1" applyBorder="1" applyAlignment="1" applyProtection="1">
      <alignment vertical="top"/>
      <protection locked="0"/>
    </xf>
    <xf numFmtId="0" fontId="74" fillId="0" borderId="1" xfId="0" applyFont="1" applyFill="1" applyBorder="1" applyAlignment="1" applyProtection="1">
      <alignment vertical="top"/>
      <protection locked="0"/>
    </xf>
    <xf numFmtId="0" fontId="74" fillId="0" borderId="13" xfId="0" applyFont="1" applyFill="1" applyBorder="1" applyAlignment="1" applyProtection="1">
      <alignment vertical="top"/>
      <protection locked="0"/>
    </xf>
    <xf numFmtId="0" fontId="8" fillId="4" borderId="14" xfId="0" applyFont="1" applyFill="1" applyBorder="1" applyAlignment="1">
      <alignment vertical="top" wrapText="1"/>
    </xf>
    <xf numFmtId="0" fontId="74" fillId="4" borderId="1" xfId="0" applyFont="1" applyFill="1" applyBorder="1" applyAlignment="1">
      <alignment vertical="top" wrapText="1"/>
    </xf>
    <xf numFmtId="0" fontId="74" fillId="0" borderId="19" xfId="0" applyFont="1" applyFill="1" applyBorder="1" applyAlignment="1">
      <alignment vertical="top" wrapText="1"/>
    </xf>
    <xf numFmtId="0" fontId="74" fillId="0" borderId="2" xfId="0" applyFont="1" applyFill="1" applyBorder="1" applyAlignment="1" applyProtection="1">
      <alignment vertical="top"/>
      <protection locked="0"/>
    </xf>
    <xf numFmtId="0" fontId="74" fillId="0" borderId="46" xfId="0" applyFont="1" applyFill="1" applyBorder="1" applyAlignment="1" applyProtection="1">
      <alignment vertical="top"/>
      <protection locked="0"/>
    </xf>
    <xf numFmtId="0" fontId="74" fillId="5" borderId="9" xfId="0" applyFont="1" applyFill="1" applyBorder="1" applyAlignment="1">
      <alignment vertical="top" wrapText="1"/>
    </xf>
    <xf numFmtId="0" fontId="74" fillId="0" borderId="9" xfId="0" applyFont="1" applyFill="1" applyBorder="1" applyAlignment="1" applyProtection="1">
      <alignment vertical="top"/>
      <protection locked="0"/>
    </xf>
    <xf numFmtId="0" fontId="74" fillId="0" borderId="47" xfId="0" applyFont="1" applyFill="1" applyBorder="1" applyAlignment="1" applyProtection="1">
      <alignment vertical="top"/>
      <protection locked="0"/>
    </xf>
    <xf numFmtId="0" fontId="6" fillId="0" borderId="17" xfId="1" applyFont="1" applyFill="1" applyBorder="1" applyAlignment="1" applyProtection="1">
      <alignment horizontal="center" vertical="top"/>
      <protection locked="0"/>
    </xf>
    <xf numFmtId="0" fontId="75" fillId="3" borderId="29" xfId="0" applyFont="1" applyFill="1" applyBorder="1" applyAlignment="1" applyProtection="1">
      <alignment vertical="top"/>
      <protection locked="0"/>
    </xf>
    <xf numFmtId="0" fontId="6" fillId="3" borderId="45" xfId="1" applyFont="1" applyFill="1" applyBorder="1" applyAlignment="1" applyProtection="1">
      <alignment horizontal="center" vertical="top"/>
      <protection locked="0"/>
    </xf>
    <xf numFmtId="0" fontId="6" fillId="3" borderId="11" xfId="1" applyFont="1" applyFill="1" applyBorder="1" applyAlignment="1" applyProtection="1">
      <alignment horizontal="center" vertical="top"/>
      <protection locked="0"/>
    </xf>
    <xf numFmtId="0" fontId="75" fillId="4" borderId="1" xfId="0" applyFont="1" applyFill="1" applyBorder="1" applyAlignment="1" applyProtection="1">
      <alignment horizontal="center" vertical="top"/>
      <protection locked="0"/>
    </xf>
    <xf numFmtId="0" fontId="6" fillId="3" borderId="1" xfId="1" applyFont="1" applyFill="1" applyBorder="1" applyAlignment="1" applyProtection="1">
      <alignment horizontal="center" vertical="top"/>
    </xf>
    <xf numFmtId="0" fontId="74" fillId="4" borderId="1" xfId="0" applyFont="1" applyFill="1" applyBorder="1" applyAlignment="1" applyProtection="1">
      <alignment horizontal="center" vertical="top"/>
      <protection locked="0"/>
    </xf>
    <xf numFmtId="0" fontId="74" fillId="4" borderId="13" xfId="0" applyFont="1" applyFill="1" applyBorder="1" applyAlignment="1" applyProtection="1">
      <alignment horizontal="center" vertical="top"/>
      <protection locked="0"/>
    </xf>
    <xf numFmtId="0" fontId="74" fillId="4" borderId="13" xfId="0" applyFont="1" applyFill="1" applyBorder="1" applyAlignment="1" applyProtection="1">
      <alignment vertical="top"/>
      <protection locked="0"/>
    </xf>
    <xf numFmtId="0" fontId="8" fillId="0" borderId="9" xfId="1" applyFont="1" applyBorder="1" applyAlignment="1" applyProtection="1">
      <alignment horizontal="center" vertical="top"/>
    </xf>
    <xf numFmtId="0" fontId="74" fillId="3" borderId="9" xfId="0" applyFont="1" applyFill="1" applyBorder="1" applyAlignment="1" applyProtection="1">
      <alignment horizontal="center" vertical="top"/>
    </xf>
    <xf numFmtId="0" fontId="75" fillId="3" borderId="9" xfId="0" applyFont="1" applyFill="1" applyBorder="1" applyAlignment="1" applyProtection="1">
      <alignment horizontal="center" vertical="top"/>
    </xf>
    <xf numFmtId="0" fontId="75" fillId="3" borderId="1" xfId="0" applyFont="1" applyFill="1" applyBorder="1" applyAlignment="1" applyProtection="1">
      <alignment horizontal="center" vertical="top"/>
    </xf>
    <xf numFmtId="0" fontId="8" fillId="0" borderId="12" xfId="1" applyFont="1" applyBorder="1" applyAlignment="1" applyProtection="1">
      <alignment horizontal="center" vertical="top"/>
    </xf>
    <xf numFmtId="0" fontId="75" fillId="3" borderId="14" xfId="0" applyFont="1" applyFill="1" applyBorder="1" applyAlignment="1" applyProtection="1">
      <alignment horizontal="center" vertical="top"/>
    </xf>
    <xf numFmtId="0" fontId="74" fillId="4" borderId="14" xfId="0" applyFont="1" applyFill="1" applyBorder="1" applyAlignment="1" applyProtection="1">
      <alignment horizontal="center" vertical="top"/>
    </xf>
    <xf numFmtId="0" fontId="74" fillId="4" borderId="1" xfId="0" applyFont="1" applyFill="1" applyBorder="1" applyAlignment="1">
      <alignment horizontal="left" vertical="top" wrapText="1"/>
    </xf>
    <xf numFmtId="0" fontId="74" fillId="4" borderId="2" xfId="0" applyFont="1" applyFill="1" applyBorder="1" applyAlignment="1" applyProtection="1">
      <alignment horizontal="center" vertical="top"/>
    </xf>
    <xf numFmtId="0" fontId="0" fillId="0" borderId="2" xfId="0" applyBorder="1" applyAlignment="1" applyProtection="1">
      <alignment horizontal="center" vertical="top"/>
      <protection locked="0"/>
    </xf>
    <xf numFmtId="0" fontId="0" fillId="0" borderId="9" xfId="0" applyBorder="1" applyAlignment="1" applyProtection="1">
      <alignment horizontal="center" vertical="top"/>
      <protection locked="0"/>
    </xf>
    <xf numFmtId="0" fontId="0" fillId="2" borderId="0" xfId="0" applyFill="1" applyAlignment="1" applyProtection="1">
      <alignment horizontal="center" vertical="top"/>
      <protection locked="0"/>
    </xf>
    <xf numFmtId="0" fontId="0" fillId="4" borderId="2" xfId="0" applyFill="1" applyBorder="1" applyAlignment="1" applyProtection="1">
      <alignment horizontal="center" vertical="top"/>
      <protection locked="0"/>
    </xf>
    <xf numFmtId="0" fontId="2" fillId="4" borderId="1" xfId="1" applyFont="1" applyFill="1" applyBorder="1" applyAlignment="1" applyProtection="1">
      <alignment horizontal="left" vertical="top"/>
      <protection locked="0"/>
    </xf>
    <xf numFmtId="0" fontId="0" fillId="5" borderId="9" xfId="0" applyFill="1" applyBorder="1" applyAlignment="1">
      <alignment horizontal="left" vertical="top"/>
    </xf>
    <xf numFmtId="0" fontId="0" fillId="5" borderId="1" xfId="0" applyFill="1" applyBorder="1" applyAlignment="1">
      <alignment horizontal="left" vertical="top"/>
    </xf>
    <xf numFmtId="0" fontId="0" fillId="5" borderId="1" xfId="0" applyFill="1" applyBorder="1" applyAlignment="1">
      <alignment horizontal="left" vertical="top" wrapText="1"/>
    </xf>
    <xf numFmtId="0" fontId="0" fillId="5" borderId="2" xfId="0" applyFill="1" applyBorder="1" applyAlignment="1">
      <alignment horizontal="left" vertical="top" wrapText="1"/>
    </xf>
    <xf numFmtId="0" fontId="9" fillId="3" borderId="23" xfId="0" applyFont="1" applyFill="1" applyBorder="1" applyAlignment="1" applyProtection="1">
      <alignment horizontal="center" vertical="top"/>
      <protection locked="0"/>
    </xf>
    <xf numFmtId="0" fontId="0" fillId="0" borderId="12" xfId="0" applyFill="1" applyBorder="1" applyAlignment="1">
      <alignment horizontal="left" vertical="top" wrapText="1"/>
    </xf>
    <xf numFmtId="0" fontId="0" fillId="0" borderId="14" xfId="0" applyFill="1" applyBorder="1" applyAlignment="1">
      <alignment horizontal="left" vertical="top" wrapText="1"/>
    </xf>
    <xf numFmtId="0" fontId="14" fillId="4" borderId="14" xfId="0" applyFont="1" applyFill="1" applyBorder="1" applyAlignment="1">
      <alignment horizontal="left" vertical="top" wrapText="1"/>
    </xf>
    <xf numFmtId="0" fontId="0" fillId="0" borderId="19" xfId="0" applyFill="1" applyBorder="1" applyAlignment="1">
      <alignment horizontal="left" vertical="top" wrapText="1"/>
    </xf>
    <xf numFmtId="0" fontId="9" fillId="3" borderId="23" xfId="0" applyFont="1" applyFill="1" applyBorder="1" applyAlignment="1" applyProtection="1">
      <alignment horizontal="left" vertical="top"/>
      <protection locked="0"/>
    </xf>
    <xf numFmtId="0" fontId="0" fillId="5" borderId="9" xfId="0" applyFill="1" applyBorder="1" applyAlignment="1">
      <alignment horizontal="left" vertical="top" wrapText="1"/>
    </xf>
    <xf numFmtId="0" fontId="0" fillId="0" borderId="9" xfId="0" applyFont="1" applyFill="1" applyBorder="1" applyAlignment="1" applyProtection="1">
      <alignment horizontal="center" vertical="top"/>
      <protection locked="0"/>
    </xf>
    <xf numFmtId="0" fontId="0" fillId="0" borderId="47" xfId="0" applyFont="1" applyFill="1" applyBorder="1" applyAlignment="1" applyProtection="1">
      <alignment horizontal="center" vertical="top"/>
      <protection locked="0"/>
    </xf>
    <xf numFmtId="0" fontId="9" fillId="3" borderId="29" xfId="0" applyFont="1" applyFill="1" applyBorder="1" applyAlignment="1" applyProtection="1">
      <alignment horizontal="center" vertical="top"/>
      <protection locked="0"/>
    </xf>
    <xf numFmtId="0" fontId="0" fillId="2" borderId="0" xfId="0" applyFill="1" applyAlignment="1" applyProtection="1">
      <alignment horizontal="center" vertical="top" wrapText="1"/>
      <protection locked="0"/>
    </xf>
    <xf numFmtId="0" fontId="11" fillId="0" borderId="9" xfId="1" applyFont="1" applyBorder="1" applyAlignment="1" applyProtection="1">
      <alignment horizontal="center" vertical="top"/>
    </xf>
    <xf numFmtId="0" fontId="0" fillId="3" borderId="9" xfId="0" applyFont="1" applyFill="1" applyBorder="1" applyAlignment="1" applyProtection="1">
      <alignment horizontal="center" vertical="top"/>
    </xf>
    <xf numFmtId="0" fontId="69" fillId="3" borderId="1" xfId="1" applyFont="1" applyFill="1" applyBorder="1" applyAlignment="1" applyProtection="1">
      <alignment horizontal="center" vertical="top"/>
    </xf>
    <xf numFmtId="0" fontId="0" fillId="2" borderId="0" xfId="0" applyFont="1" applyFill="1" applyAlignment="1" applyProtection="1">
      <alignment vertical="top"/>
      <protection locked="0"/>
    </xf>
    <xf numFmtId="0" fontId="0" fillId="0" borderId="0" xfId="0" applyFont="1" applyAlignment="1" applyProtection="1">
      <alignment vertical="top"/>
      <protection locked="0"/>
    </xf>
    <xf numFmtId="0" fontId="24" fillId="2" borderId="0" xfId="0" applyFont="1" applyFill="1" applyAlignment="1" applyProtection="1">
      <alignment vertical="top"/>
      <protection locked="0"/>
    </xf>
    <xf numFmtId="0" fontId="24" fillId="0" borderId="0" xfId="0" applyFont="1" applyAlignment="1" applyProtection="1">
      <alignment vertical="top"/>
      <protection locked="0"/>
    </xf>
    <xf numFmtId="0" fontId="11" fillId="0" borderId="12" xfId="1" applyFont="1" applyBorder="1" applyAlignment="1" applyProtection="1">
      <alignment horizontal="center" vertical="top"/>
    </xf>
    <xf numFmtId="0" fontId="0" fillId="4" borderId="14" xfId="0" applyFont="1" applyFill="1" applyBorder="1" applyAlignment="1" applyProtection="1">
      <alignment horizontal="center" vertical="top"/>
    </xf>
    <xf numFmtId="0" fontId="0" fillId="27" borderId="0" xfId="0" applyFill="1" applyAlignment="1" applyProtection="1">
      <alignment vertical="top"/>
      <protection locked="0"/>
    </xf>
    <xf numFmtId="0" fontId="80" fillId="26" borderId="16" xfId="0" applyFont="1" applyFill="1" applyBorder="1" applyAlignment="1" applyProtection="1">
      <alignment horizontal="center" vertical="top" wrapText="1"/>
      <protection locked="0"/>
    </xf>
    <xf numFmtId="0" fontId="82" fillId="28" borderId="8" xfId="1" applyFont="1" applyFill="1" applyBorder="1" applyAlignment="1" applyProtection="1">
      <alignment horizontal="left" vertical="top"/>
      <protection locked="0"/>
    </xf>
    <xf numFmtId="0" fontId="79" fillId="27" borderId="9" xfId="0" applyFont="1" applyFill="1" applyBorder="1" applyAlignment="1" applyProtection="1">
      <alignment horizontal="center" vertical="top"/>
    </xf>
    <xf numFmtId="0" fontId="83" fillId="27" borderId="4" xfId="1" applyFont="1" applyFill="1" applyBorder="1" applyAlignment="1" applyProtection="1">
      <alignment horizontal="left" vertical="top"/>
      <protection locked="0"/>
    </xf>
    <xf numFmtId="0" fontId="79" fillId="27" borderId="1" xfId="0" applyFont="1" applyFill="1" applyBorder="1" applyAlignment="1" applyProtection="1">
      <alignment horizontal="center" vertical="top"/>
    </xf>
    <xf numFmtId="0" fontId="79" fillId="27" borderId="1" xfId="0" applyFont="1" applyFill="1" applyBorder="1" applyAlignment="1" applyProtection="1">
      <alignment horizontal="center" vertical="top"/>
      <protection locked="0"/>
    </xf>
    <xf numFmtId="0" fontId="79" fillId="0" borderId="4" xfId="1" applyFont="1" applyBorder="1" applyAlignment="1" applyProtection="1">
      <alignment horizontal="left" vertical="top" indent="3"/>
      <protection locked="0"/>
    </xf>
    <xf numFmtId="0" fontId="79" fillId="0" borderId="1" xfId="0" applyFont="1" applyBorder="1" applyAlignment="1" applyProtection="1">
      <alignment horizontal="center" vertical="top"/>
      <protection locked="0"/>
    </xf>
    <xf numFmtId="0" fontId="79" fillId="0" borderId="4" xfId="0" applyFont="1" applyBorder="1" applyAlignment="1" applyProtection="1">
      <alignment horizontal="left" vertical="top" indent="3"/>
      <protection locked="0"/>
    </xf>
    <xf numFmtId="0" fontId="79" fillId="27" borderId="4" xfId="1" applyFont="1" applyFill="1" applyBorder="1" applyAlignment="1" applyProtection="1">
      <alignment horizontal="left" vertical="top" indent="3"/>
      <protection locked="0"/>
    </xf>
    <xf numFmtId="0" fontId="79" fillId="27" borderId="10" xfId="1" applyFont="1" applyFill="1" applyBorder="1" applyAlignment="1" applyProtection="1">
      <alignment horizontal="left" vertical="top" indent="3"/>
      <protection locked="0"/>
    </xf>
    <xf numFmtId="0" fontId="79" fillId="0" borderId="2" xfId="0" applyFont="1" applyBorder="1" applyAlignment="1" applyProtection="1">
      <alignment horizontal="center" vertical="top"/>
      <protection locked="0"/>
    </xf>
    <xf numFmtId="0" fontId="83" fillId="28" borderId="6" xfId="1" applyFont="1" applyFill="1" applyBorder="1" applyAlignment="1" applyProtection="1">
      <alignment horizontal="left" vertical="top"/>
      <protection locked="0"/>
    </xf>
    <xf numFmtId="0" fontId="79" fillId="28" borderId="11" xfId="0" applyFont="1" applyFill="1" applyBorder="1" applyAlignment="1" applyProtection="1">
      <alignment horizontal="center" vertical="top"/>
    </xf>
    <xf numFmtId="0" fontId="83" fillId="28" borderId="5" xfId="1" applyFont="1" applyFill="1" applyBorder="1" applyAlignment="1" applyProtection="1">
      <alignment horizontal="left" vertical="top"/>
      <protection locked="0"/>
    </xf>
    <xf numFmtId="0" fontId="80" fillId="28" borderId="3" xfId="0" applyFont="1" applyFill="1" applyBorder="1" applyAlignment="1" applyProtection="1">
      <alignment horizontal="center" vertical="top" wrapText="1"/>
    </xf>
    <xf numFmtId="0" fontId="83" fillId="27" borderId="8" xfId="1" applyFont="1" applyFill="1" applyBorder="1" applyAlignment="1" applyProtection="1">
      <alignment horizontal="left" vertical="top"/>
      <protection locked="0"/>
    </xf>
    <xf numFmtId="0" fontId="79" fillId="0" borderId="9" xfId="0" applyFont="1" applyBorder="1" applyAlignment="1" applyProtection="1">
      <alignment horizontal="center" vertical="top"/>
    </xf>
    <xf numFmtId="0" fontId="79" fillId="0" borderId="9" xfId="0" applyFont="1" applyBorder="1" applyAlignment="1" applyProtection="1">
      <alignment horizontal="center" vertical="top"/>
      <protection locked="0"/>
    </xf>
    <xf numFmtId="0" fontId="83" fillId="0" borderId="4" xfId="1" applyFont="1" applyFill="1" applyBorder="1" applyAlignment="1" applyProtection="1">
      <alignment horizontal="justify" vertical="top"/>
      <protection locked="0"/>
    </xf>
    <xf numFmtId="0" fontId="83" fillId="0" borderId="10" xfId="1" applyFont="1" applyFill="1" applyBorder="1" applyAlignment="1" applyProtection="1">
      <alignment horizontal="justify" vertical="top"/>
      <protection locked="0"/>
    </xf>
    <xf numFmtId="0" fontId="82" fillId="28" borderId="6" xfId="1" applyFont="1" applyFill="1" applyBorder="1" applyAlignment="1" applyProtection="1">
      <alignment horizontal="left" vertical="top"/>
      <protection locked="0"/>
    </xf>
    <xf numFmtId="0" fontId="79" fillId="27" borderId="9" xfId="0" applyFont="1" applyFill="1" applyBorder="1" applyAlignment="1" applyProtection="1">
      <alignment horizontal="center" vertical="top"/>
      <protection locked="0"/>
    </xf>
    <xf numFmtId="0" fontId="79" fillId="28" borderId="9" xfId="0" applyFont="1" applyFill="1" applyBorder="1" applyAlignment="1" applyProtection="1">
      <alignment vertical="top"/>
    </xf>
    <xf numFmtId="0" fontId="83" fillId="0" borderId="4" xfId="1" applyFont="1" applyFill="1" applyBorder="1" applyAlignment="1" applyProtection="1">
      <alignment horizontal="left" vertical="top"/>
      <protection locked="0"/>
    </xf>
    <xf numFmtId="0" fontId="79" fillId="28" borderId="1" xfId="0" applyFont="1" applyFill="1" applyBorder="1" applyAlignment="1" applyProtection="1">
      <alignment horizontal="center" vertical="top"/>
    </xf>
    <xf numFmtId="0" fontId="83" fillId="0" borderId="4" xfId="1" applyFont="1" applyBorder="1" applyAlignment="1" applyProtection="1">
      <alignment horizontal="left" vertical="top" indent="3"/>
      <protection locked="0"/>
    </xf>
    <xf numFmtId="0" fontId="83" fillId="27" borderId="4" xfId="1" applyFont="1" applyFill="1" applyBorder="1" applyAlignment="1" applyProtection="1">
      <alignment horizontal="left" vertical="top" indent="3"/>
      <protection locked="0"/>
    </xf>
    <xf numFmtId="0" fontId="83" fillId="0" borderId="4" xfId="1" applyFont="1" applyFill="1" applyBorder="1" applyAlignment="1" applyProtection="1">
      <alignment horizontal="left" vertical="top" indent="3"/>
      <protection locked="0"/>
    </xf>
    <xf numFmtId="0" fontId="83" fillId="0" borderId="10" xfId="1" applyFont="1" applyFill="1" applyBorder="1" applyAlignment="1" applyProtection="1">
      <alignment horizontal="left" vertical="top" indent="3"/>
      <protection locked="0"/>
    </xf>
    <xf numFmtId="0" fontId="83" fillId="28" borderId="10" xfId="1" applyFont="1" applyFill="1" applyBorder="1" applyAlignment="1" applyProtection="1">
      <alignment horizontal="left" vertical="top"/>
      <protection locked="0"/>
    </xf>
    <xf numFmtId="0" fontId="79" fillId="28" borderId="2" xfId="0" applyFont="1" applyFill="1" applyBorder="1" applyAlignment="1" applyProtection="1">
      <alignment horizontal="center" vertical="top"/>
    </xf>
    <xf numFmtId="0" fontId="83" fillId="0" borderId="8" xfId="1" applyFont="1" applyFill="1" applyBorder="1" applyAlignment="1" applyProtection="1">
      <alignment vertical="top"/>
      <protection locked="0"/>
    </xf>
    <xf numFmtId="0" fontId="83" fillId="0" borderId="4" xfId="1" applyFont="1" applyFill="1" applyBorder="1" applyAlignment="1" applyProtection="1">
      <alignment vertical="top"/>
      <protection locked="0"/>
    </xf>
    <xf numFmtId="0" fontId="83" fillId="0" borderId="7" xfId="1" applyFont="1" applyFill="1" applyBorder="1" applyAlignment="1" applyProtection="1">
      <alignment horizontal="left" vertical="top" indent="3"/>
      <protection locked="0"/>
    </xf>
    <xf numFmtId="0" fontId="83" fillId="27" borderId="4" xfId="1" applyFont="1" applyFill="1" applyBorder="1" applyAlignment="1" applyProtection="1">
      <alignment horizontal="justify" vertical="top"/>
      <protection locked="0"/>
    </xf>
    <xf numFmtId="0" fontId="79" fillId="28" borderId="3" xfId="0" applyFont="1" applyFill="1" applyBorder="1" applyAlignment="1" applyProtection="1">
      <alignment horizontal="center" vertical="top"/>
    </xf>
    <xf numFmtId="0" fontId="83" fillId="27" borderId="8" xfId="1" applyFont="1" applyFill="1" applyBorder="1" applyAlignment="1" applyProtection="1">
      <alignment horizontal="justify" vertical="top"/>
      <protection locked="0"/>
    </xf>
    <xf numFmtId="0" fontId="83" fillId="27" borderId="10" xfId="1" applyFont="1" applyFill="1" applyBorder="1" applyAlignment="1" applyProtection="1">
      <alignment horizontal="justify" vertical="top"/>
      <protection locked="0"/>
    </xf>
    <xf numFmtId="0" fontId="79" fillId="27" borderId="2" xfId="0" applyFont="1" applyFill="1" applyBorder="1" applyAlignment="1" applyProtection="1">
      <alignment horizontal="center" vertical="top"/>
      <protection locked="0"/>
    </xf>
    <xf numFmtId="0" fontId="83" fillId="0" borderId="9" xfId="1" applyFont="1" applyFill="1" applyBorder="1" applyAlignment="1" applyProtection="1">
      <alignment horizontal="justify" vertical="top"/>
      <protection locked="0"/>
    </xf>
    <xf numFmtId="0" fontId="83" fillId="0" borderId="1" xfId="1" applyFont="1" applyFill="1" applyBorder="1" applyAlignment="1" applyProtection="1">
      <alignment horizontal="justify" vertical="top"/>
      <protection locked="0"/>
    </xf>
    <xf numFmtId="0" fontId="83" fillId="27" borderId="1" xfId="1" applyFont="1" applyFill="1" applyBorder="1" applyAlignment="1" applyProtection="1">
      <alignment horizontal="justify" vertical="top"/>
      <protection locked="0"/>
    </xf>
    <xf numFmtId="0" fontId="79" fillId="0" borderId="1" xfId="0" applyFont="1" applyBorder="1" applyAlignment="1" applyProtection="1">
      <alignment horizontal="center" vertical="top"/>
    </xf>
    <xf numFmtId="0" fontId="83" fillId="28" borderId="1" xfId="1" applyFont="1" applyFill="1" applyBorder="1" applyAlignment="1" applyProtection="1">
      <alignment horizontal="left" vertical="top"/>
      <protection locked="0"/>
    </xf>
    <xf numFmtId="0" fontId="83" fillId="28" borderId="2" xfId="1" applyFont="1" applyFill="1" applyBorder="1" applyAlignment="1" applyProtection="1">
      <alignment horizontal="left" vertical="top"/>
      <protection locked="0"/>
    </xf>
    <xf numFmtId="0" fontId="87" fillId="27" borderId="9" xfId="0" applyFont="1" applyFill="1" applyBorder="1" applyAlignment="1">
      <alignment vertical="top"/>
    </xf>
    <xf numFmtId="0" fontId="85" fillId="0" borderId="9" xfId="1" applyFont="1" applyFill="1" applyBorder="1" applyAlignment="1" applyProtection="1">
      <alignment horizontal="center" vertical="top"/>
      <protection locked="0"/>
    </xf>
    <xf numFmtId="0" fontId="87" fillId="27" borderId="1" xfId="0" applyFont="1" applyFill="1" applyBorder="1" applyAlignment="1">
      <alignment vertical="top"/>
    </xf>
    <xf numFmtId="0" fontId="85" fillId="0" borderId="1" xfId="1" applyFont="1" applyFill="1" applyBorder="1" applyAlignment="1" applyProtection="1">
      <alignment horizontal="center" vertical="top"/>
      <protection locked="0"/>
    </xf>
    <xf numFmtId="0" fontId="87" fillId="27" borderId="1" xfId="0" applyFont="1" applyFill="1" applyBorder="1" applyAlignment="1">
      <alignment vertical="top" wrapText="1"/>
    </xf>
    <xf numFmtId="0" fontId="87" fillId="27" borderId="2" xfId="0" applyFont="1" applyFill="1" applyBorder="1" applyAlignment="1">
      <alignment vertical="top" wrapText="1"/>
    </xf>
    <xf numFmtId="0" fontId="85" fillId="0" borderId="2" xfId="1" applyFont="1" applyFill="1" applyBorder="1" applyAlignment="1" applyProtection="1">
      <alignment horizontal="center" vertical="top"/>
      <protection locked="0"/>
    </xf>
    <xf numFmtId="0" fontId="86" fillId="28" borderId="23" xfId="0" applyFont="1" applyFill="1" applyBorder="1" applyAlignment="1" applyProtection="1">
      <alignment vertical="top"/>
      <protection locked="0"/>
    </xf>
    <xf numFmtId="0" fontId="85" fillId="28" borderId="30" xfId="1" applyFont="1" applyFill="1" applyBorder="1" applyAlignment="1" applyProtection="1">
      <alignment horizontal="center" vertical="top"/>
      <protection locked="0"/>
    </xf>
    <xf numFmtId="0" fontId="85" fillId="28" borderId="32" xfId="1" applyFont="1" applyFill="1" applyBorder="1" applyAlignment="1" applyProtection="1">
      <alignment horizontal="center" vertical="top"/>
      <protection locked="0"/>
    </xf>
    <xf numFmtId="0" fontId="87" fillId="0" borderId="12" xfId="0" applyFont="1" applyFill="1" applyBorder="1" applyAlignment="1">
      <alignment vertical="top" wrapText="1"/>
    </xf>
    <xf numFmtId="0" fontId="85" fillId="0" borderId="47" xfId="1" applyFont="1" applyFill="1" applyBorder="1" applyAlignment="1" applyProtection="1">
      <alignment horizontal="center" vertical="top"/>
      <protection locked="0"/>
    </xf>
    <xf numFmtId="0" fontId="87" fillId="0" borderId="14" xfId="0" applyFont="1" applyFill="1" applyBorder="1" applyAlignment="1">
      <alignment vertical="top" wrapText="1"/>
    </xf>
    <xf numFmtId="0" fontId="85" fillId="0" borderId="13" xfId="1" applyFont="1" applyFill="1" applyBorder="1" applyAlignment="1" applyProtection="1">
      <alignment horizontal="center" vertical="top"/>
      <protection locked="0"/>
    </xf>
    <xf numFmtId="0" fontId="87" fillId="0" borderId="1" xfId="0" applyFont="1" applyFill="1" applyBorder="1" applyAlignment="1" applyProtection="1">
      <alignment horizontal="center" vertical="top"/>
      <protection locked="0"/>
    </xf>
    <xf numFmtId="0" fontId="87" fillId="0" borderId="13" xfId="0" applyFont="1" applyFill="1" applyBorder="1" applyAlignment="1" applyProtection="1">
      <alignment horizontal="center" vertical="top"/>
      <protection locked="0"/>
    </xf>
    <xf numFmtId="0" fontId="88" fillId="27" borderId="14" xfId="0" applyFont="1" applyFill="1" applyBorder="1" applyAlignment="1">
      <alignment vertical="top" wrapText="1"/>
    </xf>
    <xf numFmtId="0" fontId="87" fillId="0" borderId="19" xfId="0" applyFont="1" applyFill="1" applyBorder="1" applyAlignment="1">
      <alignment vertical="top" wrapText="1"/>
    </xf>
    <xf numFmtId="0" fontId="87" fillId="0" borderId="2" xfId="0" applyFont="1" applyFill="1" applyBorder="1" applyAlignment="1" applyProtection="1">
      <alignment horizontal="center" vertical="top"/>
      <protection locked="0"/>
    </xf>
    <xf numFmtId="0" fontId="87" fillId="27" borderId="9" xfId="0" applyFont="1" applyFill="1" applyBorder="1" applyAlignment="1">
      <alignment vertical="top" wrapText="1"/>
    </xf>
    <xf numFmtId="0" fontId="87" fillId="0" borderId="9" xfId="0" applyFont="1" applyFill="1" applyBorder="1" applyAlignment="1" applyProtection="1">
      <alignment horizontal="center" vertical="top"/>
      <protection locked="0"/>
    </xf>
    <xf numFmtId="0" fontId="85" fillId="0" borderId="17" xfId="1" applyFont="1" applyFill="1" applyBorder="1" applyAlignment="1" applyProtection="1">
      <alignment horizontal="center" vertical="top"/>
      <protection locked="0"/>
    </xf>
    <xf numFmtId="0" fontId="86" fillId="28" borderId="29" xfId="0" applyFont="1" applyFill="1" applyBorder="1" applyAlignment="1" applyProtection="1">
      <alignment vertical="top"/>
      <protection locked="0"/>
    </xf>
    <xf numFmtId="0" fontId="85" fillId="28" borderId="45" xfId="1" applyFont="1" applyFill="1" applyBorder="1" applyAlignment="1" applyProtection="1">
      <alignment horizontal="center" vertical="top"/>
      <protection locked="0"/>
    </xf>
    <xf numFmtId="0" fontId="85" fillId="28" borderId="11" xfId="1" applyFont="1" applyFill="1" applyBorder="1" applyAlignment="1" applyProtection="1">
      <alignment horizontal="center" vertical="top"/>
      <protection locked="0"/>
    </xf>
    <xf numFmtId="0" fontId="86" fillId="27" borderId="1" xfId="0" applyFont="1" applyFill="1" applyBorder="1" applyAlignment="1" applyProtection="1">
      <alignment horizontal="center" vertical="top"/>
      <protection locked="0"/>
    </xf>
    <xf numFmtId="0" fontId="85" fillId="28" borderId="1" xfId="1" applyFont="1" applyFill="1" applyBorder="1" applyAlignment="1" applyProtection="1">
      <alignment horizontal="center" vertical="top"/>
    </xf>
    <xf numFmtId="0" fontId="87" fillId="27" borderId="9" xfId="0" applyFont="1" applyFill="1" applyBorder="1" applyAlignment="1" applyProtection="1">
      <alignment horizontal="center" vertical="top"/>
      <protection locked="0"/>
    </xf>
    <xf numFmtId="0" fontId="87" fillId="27" borderId="1" xfId="0" applyFont="1" applyFill="1" applyBorder="1" applyAlignment="1" applyProtection="1">
      <alignment horizontal="center" vertical="top"/>
      <protection locked="0"/>
    </xf>
    <xf numFmtId="0" fontId="87" fillId="27" borderId="13" xfId="0" applyFont="1" applyFill="1" applyBorder="1" applyAlignment="1" applyProtection="1">
      <alignment horizontal="center" vertical="top"/>
      <protection locked="0"/>
    </xf>
    <xf numFmtId="0" fontId="86" fillId="28" borderId="3" xfId="0" applyFont="1" applyFill="1" applyBorder="1" applyAlignment="1" applyProtection="1">
      <alignment horizontal="center" vertical="top" wrapText="1"/>
    </xf>
    <xf numFmtId="0" fontId="88" fillId="0" borderId="9" xfId="1" applyFont="1" applyBorder="1" applyAlignment="1" applyProtection="1">
      <alignment horizontal="center" vertical="top"/>
    </xf>
    <xf numFmtId="0" fontId="87" fillId="28" borderId="9" xfId="0" applyFont="1" applyFill="1" applyBorder="1" applyAlignment="1" applyProtection="1">
      <alignment horizontal="center" vertical="top"/>
    </xf>
    <xf numFmtId="0" fontId="87" fillId="27" borderId="1" xfId="0" applyFont="1" applyFill="1" applyBorder="1" applyAlignment="1" applyProtection="1">
      <alignment horizontal="center" vertical="top"/>
    </xf>
    <xf numFmtId="0" fontId="86" fillId="28" borderId="9" xfId="0" applyFont="1" applyFill="1" applyBorder="1" applyAlignment="1" applyProtection="1">
      <alignment horizontal="center" vertical="top"/>
    </xf>
    <xf numFmtId="0" fontId="86" fillId="28" borderId="1" xfId="0" applyFont="1" applyFill="1" applyBorder="1" applyAlignment="1" applyProtection="1">
      <alignment horizontal="center" vertical="top"/>
    </xf>
    <xf numFmtId="0" fontId="88" fillId="0" borderId="12" xfId="1" applyFont="1" applyBorder="1" applyAlignment="1" applyProtection="1">
      <alignment horizontal="center" vertical="top"/>
    </xf>
    <xf numFmtId="0" fontId="86" fillId="28" borderId="14" xfId="0" applyFont="1" applyFill="1" applyBorder="1" applyAlignment="1" applyProtection="1">
      <alignment horizontal="center" vertical="top"/>
    </xf>
    <xf numFmtId="0" fontId="87" fillId="27" borderId="14" xfId="0" applyFont="1" applyFill="1" applyBorder="1" applyAlignment="1" applyProtection="1">
      <alignment horizontal="center" vertical="top"/>
    </xf>
    <xf numFmtId="0" fontId="87" fillId="27" borderId="9" xfId="0" applyFont="1" applyFill="1" applyBorder="1" applyAlignment="1" applyProtection="1">
      <alignment horizontal="center" vertical="top"/>
    </xf>
    <xf numFmtId="0" fontId="87" fillId="27" borderId="1" xfId="0" applyFont="1" applyFill="1" applyBorder="1" applyAlignment="1">
      <alignment horizontal="left" vertical="top" wrapText="1"/>
    </xf>
    <xf numFmtId="0" fontId="87" fillId="0" borderId="1" xfId="0" applyFont="1" applyBorder="1" applyAlignment="1" applyProtection="1">
      <alignment horizontal="center" vertical="top"/>
      <protection locked="0"/>
    </xf>
    <xf numFmtId="0" fontId="87" fillId="27" borderId="2" xfId="0" applyFont="1" applyFill="1" applyBorder="1" applyAlignment="1" applyProtection="1">
      <alignment horizontal="center" vertical="top"/>
    </xf>
    <xf numFmtId="0" fontId="87" fillId="0" borderId="2" xfId="0" applyFont="1" applyBorder="1" applyAlignment="1" applyProtection="1">
      <alignment horizontal="center" vertical="top"/>
      <protection locked="0"/>
    </xf>
    <xf numFmtId="0" fontId="88" fillId="0" borderId="1" xfId="1" applyFont="1" applyBorder="1" applyAlignment="1" applyProtection="1">
      <alignment horizontal="left" vertical="top"/>
      <protection locked="0"/>
    </xf>
    <xf numFmtId="0" fontId="87" fillId="28" borderId="1" xfId="0" applyFont="1" applyFill="1" applyBorder="1" applyAlignment="1" applyProtection="1">
      <alignment horizontal="center" vertical="top"/>
    </xf>
    <xf numFmtId="0" fontId="88" fillId="0" borderId="1" xfId="1" applyFont="1" applyFill="1" applyBorder="1" applyAlignment="1" applyProtection="1">
      <alignment horizontal="justify" vertical="top"/>
      <protection locked="0"/>
    </xf>
    <xf numFmtId="0" fontId="87" fillId="0" borderId="1" xfId="0" applyFont="1" applyBorder="1" applyAlignment="1" applyProtection="1">
      <alignment horizontal="center" vertical="top"/>
    </xf>
    <xf numFmtId="0" fontId="88" fillId="0" borderId="1" xfId="1" applyFont="1" applyBorder="1" applyAlignment="1" applyProtection="1">
      <alignment horizontal="left" vertical="top" wrapText="1"/>
      <protection locked="0"/>
    </xf>
    <xf numFmtId="0" fontId="88" fillId="0" borderId="33" xfId="0" applyFont="1" applyBorder="1" applyAlignment="1" applyProtection="1">
      <alignment horizontal="left" vertical="top"/>
      <protection locked="0"/>
    </xf>
    <xf numFmtId="0" fontId="87" fillId="31" borderId="9" xfId="0" applyFont="1" applyFill="1" applyBorder="1" applyAlignment="1" applyProtection="1">
      <alignment horizontal="center" vertical="top"/>
    </xf>
    <xf numFmtId="0" fontId="87" fillId="31" borderId="9" xfId="0" applyFont="1" applyFill="1" applyBorder="1" applyAlignment="1" applyProtection="1">
      <alignment vertical="top"/>
    </xf>
    <xf numFmtId="0" fontId="88" fillId="0" borderId="50" xfId="0" applyFont="1" applyBorder="1" applyAlignment="1" applyProtection="1">
      <alignment horizontal="left" vertical="top"/>
      <protection locked="0"/>
    </xf>
    <xf numFmtId="0" fontId="87" fillId="31" borderId="1" xfId="0" applyFont="1" applyFill="1" applyBorder="1" applyAlignment="1" applyProtection="1">
      <alignment horizontal="center" vertical="top"/>
    </xf>
    <xf numFmtId="0" fontId="87" fillId="31" borderId="1" xfId="0" applyFont="1" applyFill="1" applyBorder="1" applyAlignment="1" applyProtection="1">
      <alignment vertical="top"/>
    </xf>
    <xf numFmtId="0" fontId="76" fillId="25" borderId="0" xfId="0" applyFont="1" applyFill="1" applyAlignment="1" applyProtection="1">
      <alignment vertical="top"/>
      <protection locked="0"/>
    </xf>
    <xf numFmtId="0" fontId="0" fillId="7" borderId="0" xfId="0" applyFill="1" applyAlignment="1" applyProtection="1">
      <alignment vertical="top" wrapText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13" fillId="6" borderId="16" xfId="0" applyFont="1" applyFill="1" applyBorder="1" applyAlignment="1" applyProtection="1">
      <alignment horizontal="center" vertical="center" wrapText="1"/>
      <protection locked="0"/>
    </xf>
    <xf numFmtId="0" fontId="13" fillId="4" borderId="21" xfId="1" applyFont="1" applyFill="1" applyBorder="1" applyAlignment="1" applyProtection="1">
      <alignment vertical="top" wrapText="1"/>
      <protection locked="0"/>
    </xf>
    <xf numFmtId="0" fontId="13" fillId="4" borderId="15" xfId="1" applyFont="1" applyFill="1" applyBorder="1" applyAlignment="1" applyProtection="1">
      <alignment vertical="top" wrapText="1"/>
      <protection locked="0"/>
    </xf>
    <xf numFmtId="0" fontId="4" fillId="3" borderId="8" xfId="1" applyFont="1" applyFill="1" applyBorder="1" applyAlignment="1" applyProtection="1">
      <alignment vertical="top" wrapText="1"/>
      <protection locked="0"/>
    </xf>
    <xf numFmtId="0" fontId="0" fillId="13" borderId="9" xfId="0" applyFill="1" applyBorder="1" applyAlignment="1" applyProtection="1">
      <alignment horizontal="center" vertical="center" wrapText="1"/>
    </xf>
    <xf numFmtId="0" fontId="0" fillId="3" borderId="9" xfId="0" applyFill="1" applyBorder="1" applyAlignment="1" applyProtection="1">
      <alignment horizontal="center" vertical="center" wrapText="1"/>
    </xf>
    <xf numFmtId="0" fontId="11" fillId="4" borderId="4" xfId="1" applyFont="1" applyFill="1" applyBorder="1" applyAlignment="1" applyProtection="1">
      <alignment vertical="top" wrapText="1"/>
      <protection locked="0"/>
    </xf>
    <xf numFmtId="0" fontId="0" fillId="13" borderId="1" xfId="0" applyFont="1" applyFill="1" applyBorder="1" applyAlignment="1" applyProtection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67" fillId="0" borderId="4" xfId="1" applyFon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68" fillId="0" borderId="4" xfId="0" applyFont="1" applyBorder="1" applyAlignment="1" applyProtection="1">
      <alignment vertical="top" wrapText="1"/>
      <protection locked="0"/>
    </xf>
    <xf numFmtId="0" fontId="67" fillId="4" borderId="4" xfId="1" applyFont="1" applyFill="1" applyBorder="1" applyAlignment="1" applyProtection="1">
      <alignment vertical="top" wrapText="1"/>
      <protection locked="0"/>
    </xf>
    <xf numFmtId="0" fontId="67" fillId="4" borderId="10" xfId="1" applyFont="1" applyFill="1" applyBorder="1" applyAlignment="1" applyProtection="1">
      <alignment vertical="top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2" fillId="3" borderId="6" xfId="1" applyFont="1" applyFill="1" applyBorder="1" applyAlignment="1" applyProtection="1">
      <alignment vertical="top" wrapText="1"/>
      <protection locked="0"/>
    </xf>
    <xf numFmtId="0" fontId="0" fillId="13" borderId="11" xfId="0" applyFill="1" applyBorder="1" applyAlignment="1" applyProtection="1">
      <alignment horizontal="center" vertical="center" wrapText="1"/>
    </xf>
    <xf numFmtId="0" fontId="0" fillId="3" borderId="11" xfId="0" applyFill="1" applyBorder="1" applyAlignment="1" applyProtection="1">
      <alignment horizontal="center" vertical="center" wrapText="1"/>
    </xf>
    <xf numFmtId="0" fontId="2" fillId="3" borderId="5" xfId="1" applyFont="1" applyFill="1" applyBorder="1" applyAlignment="1" applyProtection="1">
      <alignment vertical="top" wrapText="1"/>
      <protection locked="0"/>
    </xf>
    <xf numFmtId="0" fontId="21" fillId="13" borderId="3" xfId="0" applyFont="1" applyFill="1" applyBorder="1" applyAlignment="1" applyProtection="1">
      <alignment horizontal="center" vertical="center" wrapText="1"/>
    </xf>
    <xf numFmtId="0" fontId="2" fillId="4" borderId="8" xfId="1" applyFont="1" applyFill="1" applyBorder="1" applyAlignment="1" applyProtection="1">
      <alignment vertical="top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2" fillId="0" borderId="4" xfId="1" applyFont="1" applyFill="1" applyBorder="1" applyAlignment="1" applyProtection="1">
      <alignment vertical="top" wrapText="1"/>
      <protection locked="0"/>
    </xf>
    <xf numFmtId="0" fontId="2" fillId="0" borderId="10" xfId="1" applyFont="1" applyFill="1" applyBorder="1" applyAlignment="1" applyProtection="1">
      <alignment vertical="top" wrapText="1"/>
      <protection locked="0"/>
    </xf>
    <xf numFmtId="0" fontId="4" fillId="3" borderId="6" xfId="1" applyFont="1" applyFill="1" applyBorder="1" applyAlignment="1" applyProtection="1">
      <alignment vertical="top" wrapText="1"/>
      <protection locked="0"/>
    </xf>
    <xf numFmtId="0" fontId="0" fillId="13" borderId="9" xfId="0" applyFill="1" applyBorder="1" applyAlignment="1" applyProtection="1">
      <alignment horizontal="center" vertical="center" wrapText="1"/>
      <protection locked="0"/>
    </xf>
    <xf numFmtId="0" fontId="0" fillId="13" borderId="1" xfId="0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67" fillId="0" borderId="4" xfId="1" applyFont="1" applyFill="1" applyBorder="1" applyAlignment="1" applyProtection="1">
      <alignment vertical="top" wrapText="1"/>
      <protection locked="0"/>
    </xf>
    <xf numFmtId="0" fontId="2" fillId="3" borderId="10" xfId="1" applyFont="1" applyFill="1" applyBorder="1" applyAlignment="1" applyProtection="1">
      <alignment vertical="top" wrapText="1"/>
      <protection locked="0"/>
    </xf>
    <xf numFmtId="0" fontId="0" fillId="13" borderId="2" xfId="0" applyFill="1" applyBorder="1" applyAlignment="1" applyProtection="1">
      <alignment horizontal="center" vertical="center" wrapText="1"/>
    </xf>
    <xf numFmtId="0" fontId="0" fillId="3" borderId="2" xfId="0" applyFill="1" applyBorder="1" applyAlignment="1" applyProtection="1">
      <alignment horizontal="center" vertical="center" wrapText="1"/>
    </xf>
    <xf numFmtId="0" fontId="2" fillId="0" borderId="8" xfId="1" applyFont="1" applyFill="1" applyBorder="1" applyAlignment="1" applyProtection="1">
      <alignment vertical="top" wrapText="1"/>
      <protection locked="0"/>
    </xf>
    <xf numFmtId="0" fontId="2" fillId="13" borderId="4" xfId="1" applyFont="1" applyFill="1" applyBorder="1" applyAlignment="1" applyProtection="1">
      <alignment vertical="top" wrapText="1"/>
      <protection locked="0"/>
    </xf>
    <xf numFmtId="0" fontId="0" fillId="13" borderId="1" xfId="0" applyFill="1" applyBorder="1" applyAlignment="1" applyProtection="1">
      <alignment horizontal="center" vertical="center" wrapText="1"/>
      <protection locked="0"/>
    </xf>
    <xf numFmtId="0" fontId="67" fillId="0" borderId="7" xfId="1" applyFont="1" applyFill="1" applyBorder="1" applyAlignment="1" applyProtection="1">
      <alignment vertical="top" wrapText="1"/>
      <protection locked="0"/>
    </xf>
    <xf numFmtId="0" fontId="11" fillId="0" borderId="4" xfId="1" applyFont="1" applyFill="1" applyBorder="1" applyAlignment="1" applyProtection="1">
      <alignment vertical="top" wrapText="1"/>
      <protection locked="0"/>
    </xf>
    <xf numFmtId="0" fontId="13" fillId="0" borderId="15" xfId="1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67" fillId="13" borderId="4" xfId="1" applyFont="1" applyFill="1" applyBorder="1" applyAlignment="1" applyProtection="1">
      <alignment vertical="top" wrapText="1"/>
      <protection locked="0"/>
    </xf>
    <xf numFmtId="0" fontId="2" fillId="4" borderId="4" xfId="1" applyFont="1" applyFill="1" applyBorder="1" applyAlignment="1" applyProtection="1">
      <alignment vertical="top" wrapText="1"/>
      <protection locked="0"/>
    </xf>
    <xf numFmtId="0" fontId="0" fillId="13" borderId="3" xfId="0" applyFill="1" applyBorder="1" applyAlignment="1" applyProtection="1">
      <alignment horizontal="center" vertical="center" wrapText="1"/>
    </xf>
    <xf numFmtId="0" fontId="0" fillId="3" borderId="3" xfId="0" applyFill="1" applyBorder="1" applyAlignment="1" applyProtection="1">
      <alignment horizontal="center" vertical="center" wrapText="1"/>
    </xf>
    <xf numFmtId="0" fontId="2" fillId="4" borderId="10" xfId="1" applyFont="1" applyFill="1" applyBorder="1" applyAlignment="1" applyProtection="1">
      <alignment vertical="top" wrapText="1"/>
      <protection locked="0"/>
    </xf>
    <xf numFmtId="0" fontId="11" fillId="0" borderId="9" xfId="1" applyFont="1" applyFill="1" applyBorder="1" applyAlignment="1" applyProtection="1">
      <alignment vertical="top" wrapText="1"/>
      <protection locked="0"/>
    </xf>
    <xf numFmtId="0" fontId="5" fillId="3" borderId="9" xfId="1" applyFont="1" applyFill="1" applyBorder="1" applyAlignment="1" applyProtection="1">
      <alignment horizontal="center" vertical="center" wrapText="1"/>
    </xf>
    <xf numFmtId="0" fontId="11" fillId="0" borderId="1" xfId="1" applyFont="1" applyFill="1" applyBorder="1" applyAlignment="1" applyProtection="1">
      <alignment vertical="top" wrapText="1"/>
      <protection locked="0"/>
    </xf>
    <xf numFmtId="0" fontId="0" fillId="7" borderId="12" xfId="0" applyFill="1" applyBorder="1" applyAlignment="1" applyProtection="1">
      <alignment vertical="top" wrapText="1"/>
      <protection locked="0"/>
    </xf>
    <xf numFmtId="0" fontId="67" fillId="0" borderId="1" xfId="1" applyFont="1" applyFill="1" applyBorder="1" applyAlignment="1" applyProtection="1">
      <alignment vertical="top" wrapText="1"/>
      <protection locked="0"/>
    </xf>
    <xf numFmtId="0" fontId="11" fillId="4" borderId="1" xfId="1" applyFont="1" applyFill="1" applyBorder="1" applyAlignment="1" applyProtection="1">
      <alignment vertical="top" wrapText="1"/>
      <protection locked="0"/>
    </xf>
    <xf numFmtId="0" fontId="67" fillId="4" borderId="1" xfId="1" applyFont="1" applyFill="1" applyBorder="1" applyAlignment="1" applyProtection="1">
      <alignment vertical="top" wrapText="1"/>
      <protection locked="0"/>
    </xf>
    <xf numFmtId="0" fontId="2" fillId="0" borderId="1" xfId="1" applyFont="1" applyFill="1" applyBorder="1" applyAlignment="1" applyProtection="1">
      <alignment vertical="top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2" fillId="3" borderId="1" xfId="1" applyFont="1" applyFill="1" applyBorder="1" applyAlignment="1" applyProtection="1">
      <alignment vertical="top" wrapText="1"/>
      <protection locked="0"/>
    </xf>
    <xf numFmtId="0" fontId="2" fillId="3" borderId="2" xfId="1" applyFont="1" applyFill="1" applyBorder="1" applyAlignment="1" applyProtection="1">
      <alignment vertical="top" wrapText="1"/>
      <protection locked="0"/>
    </xf>
    <xf numFmtId="0" fontId="2" fillId="0" borderId="9" xfId="1" applyFont="1" applyFill="1" applyBorder="1" applyAlignment="1" applyProtection="1">
      <alignment vertical="top" wrapText="1"/>
      <protection locked="0"/>
    </xf>
    <xf numFmtId="0" fontId="2" fillId="4" borderId="1" xfId="1" applyFont="1" applyFill="1" applyBorder="1" applyAlignment="1" applyProtection="1">
      <alignment vertical="top" wrapText="1"/>
      <protection locked="0"/>
    </xf>
    <xf numFmtId="3" fontId="67" fillId="4" borderId="1" xfId="1" applyNumberFormat="1" applyFont="1" applyFill="1" applyBorder="1" applyAlignment="1" applyProtection="1">
      <alignment vertical="top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0" fontId="2" fillId="11" borderId="9" xfId="1" applyFont="1" applyFill="1" applyBorder="1" applyAlignment="1" applyProtection="1">
      <alignment vertical="top" wrapText="1"/>
      <protection locked="0"/>
    </xf>
    <xf numFmtId="0" fontId="0" fillId="11" borderId="9" xfId="0" applyFill="1" applyBorder="1" applyAlignment="1" applyProtection="1">
      <alignment horizontal="center" vertical="center" wrapText="1"/>
    </xf>
    <xf numFmtId="0" fontId="0" fillId="11" borderId="9" xfId="0" applyFill="1" applyBorder="1" applyAlignment="1" applyProtection="1">
      <alignment horizontal="center" vertical="center" wrapText="1"/>
      <protection locked="0"/>
    </xf>
    <xf numFmtId="0" fontId="2" fillId="11" borderId="1" xfId="1" applyFont="1" applyFill="1" applyBorder="1" applyAlignment="1" applyProtection="1">
      <alignment vertical="top" wrapText="1"/>
      <protection locked="0"/>
    </xf>
    <xf numFmtId="0" fontId="2" fillId="11" borderId="2" xfId="1" applyFont="1" applyFill="1" applyBorder="1" applyAlignment="1" applyProtection="1">
      <alignment vertical="top" wrapText="1"/>
      <protection locked="0"/>
    </xf>
    <xf numFmtId="0" fontId="28" fillId="13" borderId="9" xfId="1" applyFont="1" applyFill="1" applyBorder="1" applyAlignment="1" applyProtection="1">
      <alignment horizontal="center" vertical="center" wrapText="1"/>
      <protection locked="0"/>
    </xf>
    <xf numFmtId="0" fontId="28" fillId="0" borderId="9" xfId="1" applyFont="1" applyFill="1" applyBorder="1" applyAlignment="1" applyProtection="1">
      <alignment horizontal="center" vertical="center" wrapText="1"/>
      <protection locked="0"/>
    </xf>
    <xf numFmtId="0" fontId="28" fillId="0" borderId="47" xfId="1" applyFont="1" applyFill="1" applyBorder="1" applyAlignment="1" applyProtection="1">
      <alignment horizontal="center" vertical="center" wrapText="1"/>
      <protection locked="0"/>
    </xf>
    <xf numFmtId="0" fontId="23" fillId="7" borderId="0" xfId="0" applyFont="1" applyFill="1" applyAlignment="1" applyProtection="1">
      <alignment vertical="top" wrapText="1"/>
      <protection locked="0"/>
    </xf>
    <xf numFmtId="0" fontId="23" fillId="0" borderId="0" xfId="0" applyFont="1" applyFill="1" applyAlignment="1" applyProtection="1">
      <alignment vertical="top" wrapText="1"/>
      <protection locked="0"/>
    </xf>
    <xf numFmtId="0" fontId="28" fillId="13" borderId="1" xfId="1" applyFont="1" applyFill="1" applyBorder="1" applyAlignment="1" applyProtection="1">
      <alignment horizontal="center" vertical="center" wrapText="1"/>
      <protection locked="0"/>
    </xf>
    <xf numFmtId="0" fontId="28" fillId="0" borderId="1" xfId="1" applyFont="1" applyFill="1" applyBorder="1" applyAlignment="1" applyProtection="1">
      <alignment horizontal="center" vertical="center" wrapText="1"/>
      <protection locked="0"/>
    </xf>
    <xf numFmtId="0" fontId="28" fillId="0" borderId="13" xfId="1" applyFont="1" applyFill="1" applyBorder="1" applyAlignment="1" applyProtection="1">
      <alignment horizontal="center" vertical="center" wrapText="1"/>
      <protection locked="0"/>
    </xf>
    <xf numFmtId="0" fontId="28" fillId="13" borderId="2" xfId="1" applyFont="1" applyFill="1" applyBorder="1" applyAlignment="1" applyProtection="1">
      <alignment horizontal="center" vertical="center" wrapText="1"/>
      <protection locked="0"/>
    </xf>
    <xf numFmtId="0" fontId="9" fillId="3" borderId="23" xfId="0" applyFont="1" applyFill="1" applyBorder="1" applyAlignment="1" applyProtection="1">
      <alignment vertical="top" wrapText="1"/>
      <protection locked="0"/>
    </xf>
    <xf numFmtId="0" fontId="28" fillId="13" borderId="30" xfId="1" applyFont="1" applyFill="1" applyBorder="1" applyAlignment="1" applyProtection="1">
      <alignment horizontal="center" vertical="center" wrapText="1"/>
      <protection locked="0"/>
    </xf>
    <xf numFmtId="0" fontId="28" fillId="3" borderId="30" xfId="1" applyFont="1" applyFill="1" applyBorder="1" applyAlignment="1" applyProtection="1">
      <alignment horizontal="center" vertical="center" wrapText="1"/>
      <protection locked="0"/>
    </xf>
    <xf numFmtId="0" fontId="28" fillId="3" borderId="32" xfId="1" applyFont="1" applyFill="1" applyBorder="1" applyAlignment="1" applyProtection="1">
      <alignment horizontal="center" vertical="center" wrapText="1"/>
      <protection locked="0"/>
    </xf>
    <xf numFmtId="0" fontId="0" fillId="10" borderId="12" xfId="0" applyFill="1" applyBorder="1" applyAlignment="1">
      <alignment vertical="top" wrapText="1"/>
    </xf>
    <xf numFmtId="0" fontId="28" fillId="10" borderId="9" xfId="1" applyFont="1" applyFill="1" applyBorder="1" applyAlignment="1" applyProtection="1">
      <alignment horizontal="center" vertical="center" wrapText="1"/>
      <protection locked="0"/>
    </xf>
    <xf numFmtId="0" fontId="28" fillId="10" borderId="47" xfId="1" applyFont="1" applyFill="1" applyBorder="1" applyAlignment="1" applyProtection="1">
      <alignment horizontal="center" vertical="center" wrapText="1"/>
      <protection locked="0"/>
    </xf>
    <xf numFmtId="0" fontId="0" fillId="10" borderId="14" xfId="0" applyFill="1" applyBorder="1" applyAlignment="1">
      <alignment vertical="top" wrapText="1"/>
    </xf>
    <xf numFmtId="0" fontId="28" fillId="10" borderId="1" xfId="1" applyFont="1" applyFill="1" applyBorder="1" applyAlignment="1" applyProtection="1">
      <alignment horizontal="center" vertical="center" wrapText="1"/>
      <protection locked="0"/>
    </xf>
    <xf numFmtId="0" fontId="28" fillId="10" borderId="13" xfId="1" applyFont="1" applyFill="1" applyBorder="1" applyAlignment="1" applyProtection="1">
      <alignment horizontal="center" vertical="center" wrapText="1"/>
      <protection locked="0"/>
    </xf>
    <xf numFmtId="0" fontId="23" fillId="10" borderId="1" xfId="0" applyFont="1" applyFill="1" applyBorder="1" applyAlignment="1" applyProtection="1">
      <alignment horizontal="center" vertical="center" wrapText="1"/>
      <protection locked="0"/>
    </xf>
    <xf numFmtId="0" fontId="23" fillId="10" borderId="13" xfId="0" applyFont="1" applyFill="1" applyBorder="1" applyAlignment="1" applyProtection="1">
      <alignment horizontal="center" vertical="center" wrapText="1"/>
      <protection locked="0"/>
    </xf>
    <xf numFmtId="0" fontId="14" fillId="10" borderId="14" xfId="0" applyFont="1" applyFill="1" applyBorder="1" applyAlignment="1">
      <alignment vertical="top" wrapText="1"/>
    </xf>
    <xf numFmtId="0" fontId="0" fillId="10" borderId="1" xfId="0" applyFill="1" applyBorder="1" applyAlignment="1">
      <alignment vertical="top" wrapText="1"/>
    </xf>
    <xf numFmtId="0" fontId="0" fillId="10" borderId="19" xfId="0" applyFill="1" applyBorder="1" applyAlignment="1">
      <alignment vertical="top" wrapText="1"/>
    </xf>
    <xf numFmtId="0" fontId="28" fillId="10" borderId="2" xfId="1" applyFont="1" applyFill="1" applyBorder="1" applyAlignment="1" applyProtection="1">
      <alignment horizontal="center" vertical="center" wrapText="1"/>
      <protection locked="0"/>
    </xf>
    <xf numFmtId="0" fontId="23" fillId="10" borderId="2" xfId="0" applyFont="1" applyFill="1" applyBorder="1" applyAlignment="1" applyProtection="1">
      <alignment horizontal="center" vertical="center" wrapText="1"/>
      <protection locked="0"/>
    </xf>
    <xf numFmtId="0" fontId="23" fillId="10" borderId="46" xfId="0" applyFont="1" applyFill="1" applyBorder="1" applyAlignment="1" applyProtection="1">
      <alignment horizontal="center" vertical="center" wrapText="1"/>
      <protection locked="0"/>
    </xf>
    <xf numFmtId="0" fontId="0" fillId="32" borderId="9" xfId="0" applyFill="1" applyBorder="1" applyAlignment="1">
      <alignment vertical="top" wrapText="1"/>
    </xf>
    <xf numFmtId="0" fontId="28" fillId="32" borderId="9" xfId="1" applyFont="1" applyFill="1" applyBorder="1" applyAlignment="1" applyProtection="1">
      <alignment horizontal="center" vertical="center" wrapText="1"/>
      <protection locked="0"/>
    </xf>
    <xf numFmtId="0" fontId="23" fillId="32" borderId="9" xfId="0" applyFont="1" applyFill="1" applyBorder="1" applyAlignment="1" applyProtection="1">
      <alignment horizontal="center" vertical="center" wrapText="1"/>
      <protection locked="0"/>
    </xf>
    <xf numFmtId="0" fontId="23" fillId="32" borderId="47" xfId="0" applyFont="1" applyFill="1" applyBorder="1" applyAlignment="1" applyProtection="1">
      <alignment horizontal="center" vertical="center" wrapText="1"/>
      <protection locked="0"/>
    </xf>
    <xf numFmtId="0" fontId="0" fillId="32" borderId="1" xfId="0" applyFill="1" applyBorder="1" applyAlignment="1">
      <alignment vertical="top" wrapText="1"/>
    </xf>
    <xf numFmtId="0" fontId="23" fillId="32" borderId="1" xfId="0" applyFont="1" applyFill="1" applyBorder="1" applyAlignment="1" applyProtection="1">
      <alignment horizontal="center" vertical="center" wrapText="1"/>
      <protection locked="0"/>
    </xf>
    <xf numFmtId="0" fontId="23" fillId="32" borderId="13" xfId="0" applyFont="1" applyFill="1" applyBorder="1" applyAlignment="1" applyProtection="1">
      <alignment horizontal="center" vertical="center" wrapText="1"/>
      <protection locked="0"/>
    </xf>
    <xf numFmtId="0" fontId="0" fillId="32" borderId="2" xfId="0" applyFill="1" applyBorder="1" applyAlignment="1">
      <alignment vertical="top" wrapText="1"/>
    </xf>
    <xf numFmtId="0" fontId="23" fillId="0" borderId="9" xfId="0" applyFont="1" applyFill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vertical="top" wrapText="1"/>
      <protection locked="0"/>
    </xf>
    <xf numFmtId="0" fontId="28" fillId="13" borderId="32" xfId="1" applyFont="1" applyFill="1" applyBorder="1" applyAlignment="1" applyProtection="1">
      <alignment horizontal="center" vertical="center" wrapText="1"/>
      <protection locked="0"/>
    </xf>
    <xf numFmtId="0" fontId="28" fillId="3" borderId="45" xfId="1" applyFont="1" applyFill="1" applyBorder="1" applyAlignment="1" applyProtection="1">
      <alignment horizontal="center" vertical="center" wrapText="1"/>
      <protection locked="0"/>
    </xf>
    <xf numFmtId="0" fontId="28" fillId="3" borderId="11" xfId="1" applyFont="1" applyFill="1" applyBorder="1" applyAlignment="1" applyProtection="1">
      <alignment horizontal="center" vertical="center" wrapText="1"/>
      <protection locked="0"/>
    </xf>
    <xf numFmtId="0" fontId="9" fillId="13" borderId="1" xfId="0" applyFont="1" applyFill="1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4" fillId="13" borderId="1" xfId="1" applyFont="1" applyFill="1" applyBorder="1" applyAlignment="1" applyProtection="1">
      <alignment horizontal="center" vertical="center" wrapText="1"/>
    </xf>
    <xf numFmtId="0" fontId="4" fillId="3" borderId="1" xfId="1" applyFont="1" applyFill="1" applyBorder="1" applyAlignment="1" applyProtection="1">
      <alignment horizontal="center" vertical="center" wrapText="1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9" fillId="13" borderId="3" xfId="0" applyFont="1" applyFill="1" applyBorder="1" applyAlignment="1" applyProtection="1">
      <alignment horizontal="center" vertical="center" wrapText="1"/>
    </xf>
    <xf numFmtId="0" fontId="2" fillId="13" borderId="9" xfId="1" applyFont="1" applyFill="1" applyBorder="1" applyAlignment="1" applyProtection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 vertical="center" wrapText="1"/>
    </xf>
    <xf numFmtId="0" fontId="9" fillId="13" borderId="1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0" fillId="32" borderId="1" xfId="0" applyFill="1" applyBorder="1" applyAlignment="1" applyProtection="1">
      <alignment horizontal="center" vertical="center" wrapText="1"/>
    </xf>
    <xf numFmtId="0" fontId="2" fillId="13" borderId="12" xfId="1" applyFont="1" applyFill="1" applyBorder="1" applyAlignment="1" applyProtection="1">
      <alignment horizontal="center" vertical="center" wrapText="1"/>
    </xf>
    <xf numFmtId="0" fontId="9" fillId="13" borderId="14" xfId="0" applyFont="1" applyFill="1" applyBorder="1" applyAlignment="1" applyProtection="1">
      <alignment horizontal="center" vertical="center" wrapText="1"/>
    </xf>
    <xf numFmtId="0" fontId="9" fillId="3" borderId="14" xfId="0" applyFont="1" applyFill="1" applyBorder="1" applyAlignment="1" applyProtection="1">
      <alignment horizontal="center" vertical="center" wrapText="1"/>
    </xf>
    <xf numFmtId="0" fontId="0" fillId="13" borderId="14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vertical="top" wrapText="1"/>
    </xf>
    <xf numFmtId="0" fontId="2" fillId="0" borderId="1" xfId="1" applyFont="1" applyBorder="1" applyAlignment="1" applyProtection="1">
      <alignment vertical="top" wrapText="1"/>
      <protection locked="0"/>
    </xf>
    <xf numFmtId="0" fontId="2" fillId="0" borderId="8" xfId="0" applyFont="1" applyBorder="1" applyAlignment="1" applyProtection="1">
      <alignment vertical="top" wrapText="1"/>
      <protection locked="0"/>
    </xf>
    <xf numFmtId="0" fontId="2" fillId="0" borderId="4" xfId="0" applyFont="1" applyBorder="1" applyAlignment="1" applyProtection="1">
      <alignment vertical="top" wrapText="1"/>
      <protection locked="0"/>
    </xf>
    <xf numFmtId="0" fontId="0" fillId="13" borderId="0" xfId="0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vertical="top"/>
      <protection locked="0"/>
    </xf>
    <xf numFmtId="0" fontId="13" fillId="13" borderId="1" xfId="0" applyFont="1" applyFill="1" applyBorder="1" applyAlignment="1" applyProtection="1">
      <alignment horizontal="center" vertical="top" wrapText="1"/>
      <protection locked="0"/>
    </xf>
    <xf numFmtId="0" fontId="4" fillId="3" borderId="1" xfId="1" applyFont="1" applyFill="1" applyBorder="1" applyAlignment="1" applyProtection="1">
      <alignment horizontal="left" vertical="top"/>
      <protection locked="0"/>
    </xf>
    <xf numFmtId="0" fontId="0" fillId="3" borderId="1" xfId="0" applyFill="1" applyBorder="1" applyAlignment="1" applyProtection="1">
      <alignment vertical="top"/>
    </xf>
    <xf numFmtId="0" fontId="11" fillId="0" borderId="1" xfId="1" applyFont="1" applyBorder="1" applyAlignment="1" applyProtection="1">
      <alignment horizontal="left" vertical="top" indent="3"/>
      <protection locked="0"/>
    </xf>
    <xf numFmtId="0" fontId="10" fillId="0" borderId="1" xfId="0" applyFont="1" applyBorder="1" applyAlignment="1" applyProtection="1">
      <alignment horizontal="left" vertical="top" indent="3"/>
      <protection locked="0"/>
    </xf>
    <xf numFmtId="0" fontId="11" fillId="4" borderId="1" xfId="1" applyFont="1" applyFill="1" applyBorder="1" applyAlignment="1" applyProtection="1">
      <alignment horizontal="left" vertical="top" indent="3"/>
      <protection locked="0"/>
    </xf>
    <xf numFmtId="0" fontId="21" fillId="3" borderId="1" xfId="0" applyFont="1" applyFill="1" applyBorder="1" applyAlignment="1" applyProtection="1">
      <alignment horizontal="center" vertical="top" wrapText="1"/>
    </xf>
    <xf numFmtId="0" fontId="2" fillId="0" borderId="1" xfId="1" applyFont="1" applyFill="1" applyBorder="1" applyAlignment="1" applyProtection="1">
      <alignment vertical="top"/>
      <protection locked="0"/>
    </xf>
    <xf numFmtId="0" fontId="9" fillId="3" borderId="1" xfId="0" applyFont="1" applyFill="1" applyBorder="1" applyAlignment="1" applyProtection="1">
      <alignment vertical="top"/>
      <protection locked="0"/>
    </xf>
    <xf numFmtId="0" fontId="4" fillId="3" borderId="1" xfId="1" applyFont="1" applyFill="1" applyBorder="1" applyAlignment="1" applyProtection="1">
      <alignment horizontal="center" vertical="top"/>
      <protection locked="0"/>
    </xf>
    <xf numFmtId="0" fontId="2" fillId="3" borderId="1" xfId="1" applyFont="1" applyFill="1" applyBorder="1" applyAlignment="1" applyProtection="1">
      <alignment horizontal="center" vertical="top"/>
      <protection locked="0"/>
    </xf>
    <xf numFmtId="0" fontId="0" fillId="0" borderId="1" xfId="0" applyFill="1" applyBorder="1" applyAlignment="1">
      <alignment vertical="top" wrapText="1"/>
    </xf>
    <xf numFmtId="0" fontId="37" fillId="0" borderId="1" xfId="1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>
      <alignment vertical="top" wrapText="1"/>
    </xf>
    <xf numFmtId="0" fontId="9" fillId="3" borderId="1" xfId="0" applyFont="1" applyFill="1" applyBorder="1" applyAlignment="1" applyProtection="1">
      <alignment horizontal="center" vertical="top" wrapText="1"/>
    </xf>
    <xf numFmtId="0" fontId="2" fillId="0" borderId="1" xfId="1" applyFont="1" applyBorder="1" applyAlignment="1" applyProtection="1">
      <alignment horizontal="center" vertical="top"/>
    </xf>
    <xf numFmtId="0" fontId="2" fillId="0" borderId="1" xfId="0" applyFont="1" applyBorder="1" applyAlignment="1" applyProtection="1">
      <alignment horizontal="left" vertical="top"/>
      <protection locked="0"/>
    </xf>
    <xf numFmtId="0" fontId="0" fillId="4" borderId="14" xfId="0" applyFill="1" applyBorder="1" applyAlignment="1" applyProtection="1">
      <alignment horizontal="center" vertical="top"/>
    </xf>
    <xf numFmtId="0" fontId="0" fillId="7" borderId="0" xfId="0" applyFill="1" applyAlignment="1" applyProtection="1">
      <alignment vertical="top"/>
      <protection locked="0"/>
    </xf>
    <xf numFmtId="0" fontId="13" fillId="4" borderId="21" xfId="1" applyFont="1" applyFill="1" applyBorder="1" applyAlignment="1" applyProtection="1">
      <alignment horizontal="center" vertical="top" wrapText="1"/>
      <protection locked="0"/>
    </xf>
    <xf numFmtId="0" fontId="13" fillId="4" borderId="15" xfId="1" applyFont="1" applyFill="1" applyBorder="1" applyAlignment="1" applyProtection="1">
      <alignment horizontal="center" vertical="top" wrapText="1"/>
      <protection locked="0"/>
    </xf>
    <xf numFmtId="0" fontId="11" fillId="4" borderId="4" xfId="1" applyFont="1" applyFill="1" applyBorder="1" applyAlignment="1" applyProtection="1">
      <alignment horizontal="left" vertical="top"/>
      <protection locked="0"/>
    </xf>
    <xf numFmtId="0" fontId="67" fillId="0" borderId="4" xfId="1" applyFont="1" applyBorder="1" applyAlignment="1" applyProtection="1">
      <alignment horizontal="left" vertical="top" indent="3"/>
      <protection locked="0"/>
    </xf>
    <xf numFmtId="0" fontId="68" fillId="0" borderId="4" xfId="0" applyFont="1" applyBorder="1" applyAlignment="1" applyProtection="1">
      <alignment horizontal="left" vertical="top" indent="3"/>
      <protection locked="0"/>
    </xf>
    <xf numFmtId="0" fontId="67" fillId="4" borderId="4" xfId="1" applyFont="1" applyFill="1" applyBorder="1" applyAlignment="1" applyProtection="1">
      <alignment horizontal="left" vertical="top" indent="3"/>
      <protection locked="0"/>
    </xf>
    <xf numFmtId="0" fontId="67" fillId="13" borderId="4" xfId="1" applyFont="1" applyFill="1" applyBorder="1" applyAlignment="1" applyProtection="1">
      <alignment horizontal="left" vertical="top" indent="3"/>
      <protection locked="0"/>
    </xf>
    <xf numFmtId="0" fontId="0" fillId="13" borderId="1" xfId="0" applyFont="1" applyFill="1" applyBorder="1" applyAlignment="1" applyProtection="1">
      <alignment horizontal="center" vertical="top"/>
    </xf>
    <xf numFmtId="0" fontId="0" fillId="13" borderId="1" xfId="0" applyFill="1" applyBorder="1" applyAlignment="1" applyProtection="1">
      <alignment vertical="top"/>
      <protection locked="0"/>
    </xf>
    <xf numFmtId="0" fontId="67" fillId="4" borderId="10" xfId="1" applyFont="1" applyFill="1" applyBorder="1" applyAlignment="1" applyProtection="1">
      <alignment horizontal="left" vertical="top" indent="3"/>
      <protection locked="0"/>
    </xf>
    <xf numFmtId="0" fontId="0" fillId="0" borderId="9" xfId="0" applyBorder="1" applyAlignment="1" applyProtection="1">
      <alignment horizontal="right" vertical="top"/>
    </xf>
    <xf numFmtId="0" fontId="2" fillId="0" borderId="4" xfId="1" applyFont="1" applyFill="1" applyBorder="1" applyAlignment="1" applyProtection="1">
      <alignment horizontal="left" vertical="top" indent="1"/>
      <protection locked="0"/>
    </xf>
    <xf numFmtId="0" fontId="14" fillId="4" borderId="1" xfId="0" applyFont="1" applyFill="1" applyBorder="1" applyAlignment="1" applyProtection="1">
      <alignment horizontal="center" vertical="top"/>
    </xf>
    <xf numFmtId="0" fontId="14" fillId="4" borderId="1" xfId="0" applyFont="1" applyFill="1" applyBorder="1" applyAlignment="1" applyProtection="1">
      <alignment horizontal="right" vertical="top"/>
      <protection locked="0"/>
    </xf>
    <xf numFmtId="0" fontId="14" fillId="4" borderId="1" xfId="0" applyFont="1" applyFill="1" applyBorder="1" applyAlignment="1" applyProtection="1">
      <alignment vertical="top"/>
      <protection locked="0"/>
    </xf>
    <xf numFmtId="0" fontId="67" fillId="0" borderId="4" xfId="1" applyFont="1" applyFill="1" applyBorder="1" applyAlignment="1" applyProtection="1">
      <alignment horizontal="left" vertical="top" indent="3"/>
      <protection locked="0"/>
    </xf>
    <xf numFmtId="0" fontId="0" fillId="0" borderId="1" xfId="0" applyBorder="1" applyAlignment="1" applyProtection="1">
      <alignment horizontal="right" vertical="top"/>
      <protection locked="0"/>
    </xf>
    <xf numFmtId="0" fontId="67" fillId="0" borderId="7" xfId="1" applyFont="1" applyFill="1" applyBorder="1" applyAlignment="1" applyProtection="1">
      <alignment horizontal="left" vertical="top" wrapText="1" indent="3"/>
      <protection locked="0"/>
    </xf>
    <xf numFmtId="0" fontId="11" fillId="0" borderId="4" xfId="1" applyFont="1" applyFill="1" applyBorder="1" applyAlignment="1" applyProtection="1">
      <alignment horizontal="justify" vertical="top"/>
      <protection locked="0"/>
    </xf>
    <xf numFmtId="0" fontId="23" fillId="0" borderId="0" xfId="0" applyFont="1" applyAlignment="1" applyProtection="1">
      <alignment vertical="top"/>
      <protection locked="0"/>
    </xf>
    <xf numFmtId="0" fontId="11" fillId="0" borderId="9" xfId="1" applyFont="1" applyFill="1" applyBorder="1" applyAlignment="1" applyProtection="1">
      <alignment horizontal="justify" vertical="top"/>
      <protection locked="0"/>
    </xf>
    <xf numFmtId="0" fontId="5" fillId="3" borderId="9" xfId="1" applyFont="1" applyFill="1" applyBorder="1" applyAlignment="1" applyProtection="1">
      <alignment horizontal="center" vertical="top" wrapText="1"/>
    </xf>
    <xf numFmtId="0" fontId="11" fillId="0" borderId="1" xfId="1" applyFont="1" applyFill="1" applyBorder="1" applyAlignment="1" applyProtection="1">
      <alignment horizontal="justify" vertical="top"/>
      <protection locked="0"/>
    </xf>
    <xf numFmtId="0" fontId="67" fillId="0" borderId="1" xfId="1" applyFont="1" applyFill="1" applyBorder="1" applyAlignment="1" applyProtection="1">
      <alignment horizontal="left" vertical="top" indent="2"/>
      <protection locked="0"/>
    </xf>
    <xf numFmtId="0" fontId="11" fillId="4" borderId="1" xfId="1" applyFont="1" applyFill="1" applyBorder="1" applyAlignment="1" applyProtection="1">
      <alignment horizontal="justify" vertical="top"/>
      <protection locked="0"/>
    </xf>
    <xf numFmtId="0" fontId="67" fillId="4" borderId="1" xfId="1" applyFont="1" applyFill="1" applyBorder="1" applyAlignment="1" applyProtection="1">
      <alignment horizontal="left" vertical="top" indent="2"/>
      <protection locked="0"/>
    </xf>
    <xf numFmtId="0" fontId="0" fillId="3" borderId="1" xfId="0" applyFill="1" applyBorder="1" applyAlignment="1" applyProtection="1">
      <alignment horizontal="center" vertical="top"/>
      <protection locked="0"/>
    </xf>
    <xf numFmtId="0" fontId="67" fillId="0" borderId="1" xfId="1" applyFont="1" applyFill="1" applyBorder="1" applyAlignment="1" applyProtection="1">
      <alignment horizontal="left" vertical="top" indent="3"/>
      <protection locked="0"/>
    </xf>
    <xf numFmtId="0" fontId="67" fillId="4" borderId="1" xfId="1" applyFont="1" applyFill="1" applyBorder="1" applyAlignment="1" applyProtection="1">
      <alignment horizontal="left" vertical="top" wrapText="1" indent="3"/>
      <protection locked="0"/>
    </xf>
    <xf numFmtId="0" fontId="67" fillId="4" borderId="1" xfId="1" applyFont="1" applyFill="1" applyBorder="1" applyAlignment="1" applyProtection="1">
      <alignment horizontal="left" vertical="top" indent="3"/>
      <protection locked="0"/>
    </xf>
    <xf numFmtId="0" fontId="67" fillId="13" borderId="1" xfId="1" applyFont="1" applyFill="1" applyBorder="1" applyAlignment="1" applyProtection="1">
      <alignment horizontal="left" vertical="top" indent="3"/>
      <protection locked="0"/>
    </xf>
    <xf numFmtId="3" fontId="67" fillId="4" borderId="1" xfId="1" applyNumberFormat="1" applyFont="1" applyFill="1" applyBorder="1" applyAlignment="1" applyProtection="1">
      <alignment horizontal="left" vertical="top" indent="3"/>
      <protection locked="0"/>
    </xf>
    <xf numFmtId="0" fontId="0" fillId="11" borderId="9" xfId="0" applyFill="1" applyBorder="1" applyAlignment="1" applyProtection="1">
      <alignment horizontal="center" vertical="top"/>
    </xf>
    <xf numFmtId="0" fontId="2" fillId="11" borderId="1" xfId="1" applyFont="1" applyFill="1" applyBorder="1" applyAlignment="1" applyProtection="1">
      <alignment horizontal="justify" vertical="top"/>
      <protection locked="0"/>
    </xf>
    <xf numFmtId="0" fontId="2" fillId="11" borderId="2" xfId="1" applyFont="1" applyFill="1" applyBorder="1" applyAlignment="1" applyProtection="1">
      <alignment horizontal="justify" vertical="top"/>
      <protection locked="0"/>
    </xf>
    <xf numFmtId="0" fontId="0" fillId="0" borderId="1" xfId="0" quotePrefix="1" applyBorder="1" applyAlignment="1" applyProtection="1">
      <alignment vertical="top"/>
      <protection locked="0"/>
    </xf>
    <xf numFmtId="0" fontId="28" fillId="0" borderId="9" xfId="1" applyFont="1" applyFill="1" applyBorder="1" applyAlignment="1" applyProtection="1">
      <alignment horizontal="right"/>
      <protection locked="0"/>
    </xf>
    <xf numFmtId="0" fontId="28" fillId="0" borderId="47" xfId="1" applyFont="1" applyFill="1" applyBorder="1" applyAlignment="1" applyProtection="1">
      <alignment horizontal="right"/>
      <protection locked="0"/>
    </xf>
    <xf numFmtId="0" fontId="28" fillId="0" borderId="1" xfId="1" applyFont="1" applyFill="1" applyBorder="1" applyAlignment="1" applyProtection="1">
      <alignment horizontal="right"/>
      <protection locked="0"/>
    </xf>
    <xf numFmtId="0" fontId="28" fillId="0" borderId="13" xfId="1" applyFont="1" applyFill="1" applyBorder="1" applyAlignment="1" applyProtection="1">
      <alignment horizontal="right"/>
      <protection locked="0"/>
    </xf>
    <xf numFmtId="0" fontId="28" fillId="0" borderId="2" xfId="1" applyFont="1" applyFill="1" applyBorder="1" applyAlignment="1" applyProtection="1">
      <alignment horizontal="right"/>
      <protection locked="0"/>
    </xf>
    <xf numFmtId="0" fontId="28" fillId="0" borderId="46" xfId="1" applyFont="1" applyFill="1" applyBorder="1" applyAlignment="1" applyProtection="1">
      <alignment horizontal="right"/>
      <protection locked="0"/>
    </xf>
    <xf numFmtId="0" fontId="51" fillId="0" borderId="47" xfId="1" applyFont="1" applyFill="1" applyBorder="1" applyAlignment="1" applyProtection="1">
      <alignment horizontal="center" vertical="top"/>
      <protection locked="0"/>
    </xf>
    <xf numFmtId="0" fontId="51" fillId="0" borderId="13" xfId="1" applyFont="1" applyFill="1" applyBorder="1" applyAlignment="1" applyProtection="1">
      <alignment horizontal="center" vertical="top"/>
      <protection locked="0"/>
    </xf>
    <xf numFmtId="0" fontId="28" fillId="0" borderId="1" xfId="1" applyFont="1" applyFill="1" applyBorder="1" applyAlignment="1" applyProtection="1">
      <alignment horizontal="center"/>
      <protection locked="0"/>
    </xf>
    <xf numFmtId="0" fontId="28" fillId="0" borderId="13" xfId="1" applyFont="1" applyFill="1" applyBorder="1" applyAlignment="1" applyProtection="1">
      <alignment horizontal="center"/>
      <protection locked="0"/>
    </xf>
    <xf numFmtId="0" fontId="9" fillId="4" borderId="9" xfId="0" applyFont="1" applyFill="1" applyBorder="1" applyAlignment="1" applyProtection="1">
      <alignment horizontal="center" vertical="center"/>
      <protection locked="0"/>
    </xf>
    <xf numFmtId="0" fontId="9" fillId="4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right" vertical="center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28" fillId="0" borderId="9" xfId="1" applyFont="1" applyFill="1" applyBorder="1" applyAlignment="1" applyProtection="1">
      <alignment horizontal="right" vertical="top"/>
      <protection locked="0"/>
    </xf>
    <xf numFmtId="0" fontId="28" fillId="0" borderId="1" xfId="1" applyFont="1" applyFill="1" applyBorder="1" applyAlignment="1" applyProtection="1">
      <alignment horizontal="right" vertical="top"/>
      <protection locked="0"/>
    </xf>
    <xf numFmtId="0" fontId="28" fillId="0" borderId="13" xfId="1" applyFont="1" applyFill="1" applyBorder="1" applyAlignment="1" applyProtection="1">
      <alignment horizontal="right" vertical="top"/>
      <protection locked="0"/>
    </xf>
    <xf numFmtId="0" fontId="0" fillId="4" borderId="1" xfId="0" applyFill="1" applyBorder="1" applyAlignment="1" applyProtection="1">
      <alignment horizontal="right" vertical="top"/>
      <protection locked="0"/>
    </xf>
    <xf numFmtId="0" fontId="23" fillId="4" borderId="0" xfId="0" applyFont="1" applyFill="1" applyAlignment="1" applyProtection="1">
      <alignment vertical="top"/>
      <protection locked="0"/>
    </xf>
    <xf numFmtId="0" fontId="67" fillId="4" borderId="1" xfId="1" applyFont="1" applyFill="1" applyBorder="1" applyAlignment="1" applyProtection="1">
      <alignment horizontal="left" vertical="top" wrapText="1" indent="2"/>
      <protection locked="0"/>
    </xf>
    <xf numFmtId="3" fontId="67" fillId="4" borderId="1" xfId="1" applyNumberFormat="1" applyFont="1" applyFill="1" applyBorder="1" applyAlignment="1" applyProtection="1">
      <alignment horizontal="left" vertical="top" indent="2"/>
      <protection locked="0"/>
    </xf>
    <xf numFmtId="0" fontId="0" fillId="11" borderId="9" xfId="0" applyFill="1" applyBorder="1" applyAlignment="1" applyProtection="1">
      <alignment vertical="top"/>
      <protection locked="0"/>
    </xf>
    <xf numFmtId="0" fontId="0" fillId="11" borderId="1" xfId="0" applyFill="1" applyBorder="1" applyAlignment="1" applyProtection="1">
      <alignment vertical="top"/>
      <protection locked="0"/>
    </xf>
    <xf numFmtId="0" fontId="0" fillId="11" borderId="2" xfId="0" applyFill="1" applyBorder="1" applyAlignment="1" applyProtection="1">
      <alignment vertical="top"/>
      <protection locked="0"/>
    </xf>
    <xf numFmtId="0" fontId="0" fillId="0" borderId="9" xfId="0" applyBorder="1" applyProtection="1">
      <protection locked="0"/>
    </xf>
    <xf numFmtId="0" fontId="0" fillId="0" borderId="3" xfId="0" applyBorder="1" applyProtection="1">
      <protection locked="0"/>
    </xf>
    <xf numFmtId="0" fontId="0" fillId="9" borderId="1" xfId="0" applyFill="1" applyBorder="1" applyProtection="1">
      <protection locked="0"/>
    </xf>
    <xf numFmtId="0" fontId="12" fillId="7" borderId="15" xfId="0" applyFont="1" applyFill="1" applyBorder="1" applyAlignment="1" applyProtection="1">
      <alignment horizontal="center" vertical="top" textRotation="90" wrapText="1"/>
      <protection locked="0"/>
    </xf>
    <xf numFmtId="0" fontId="12" fillId="7" borderId="0" xfId="0" applyFont="1" applyFill="1" applyBorder="1" applyAlignment="1" applyProtection="1">
      <alignment horizontal="center" vertical="top" textRotation="90" wrapText="1"/>
      <protection locked="0"/>
    </xf>
    <xf numFmtId="0" fontId="2" fillId="0" borderId="1" xfId="1" applyFont="1" applyFill="1" applyBorder="1" applyAlignment="1" applyProtection="1">
      <alignment horizontal="left" vertical="top" wrapText="1"/>
      <protection locked="0"/>
    </xf>
    <xf numFmtId="0" fontId="5" fillId="9" borderId="39" xfId="1" applyFont="1" applyFill="1" applyBorder="1" applyAlignment="1" applyProtection="1">
      <alignment horizontal="center" vertical="top" wrapText="1"/>
      <protection locked="0"/>
    </xf>
    <xf numFmtId="0" fontId="5" fillId="9" borderId="0" xfId="1" applyFont="1" applyFill="1" applyBorder="1" applyAlignment="1" applyProtection="1">
      <alignment horizontal="center" vertical="top" wrapText="1"/>
      <protection locked="0"/>
    </xf>
    <xf numFmtId="0" fontId="5" fillId="9" borderId="35" xfId="1" applyFont="1" applyFill="1" applyBorder="1" applyAlignment="1" applyProtection="1">
      <alignment horizontal="center" vertical="top" wrapText="1"/>
      <protection locked="0"/>
    </xf>
    <xf numFmtId="0" fontId="5" fillId="0" borderId="21" xfId="0" applyFont="1" applyBorder="1" applyAlignment="1" applyProtection="1">
      <alignment horizontal="center" vertical="center" wrapText="1"/>
      <protection locked="0"/>
    </xf>
    <xf numFmtId="0" fontId="5" fillId="0" borderId="28" xfId="0" applyFont="1" applyBorder="1" applyAlignment="1" applyProtection="1">
      <alignment horizontal="center" vertical="center" wrapText="1"/>
      <protection locked="0"/>
    </xf>
    <xf numFmtId="0" fontId="5" fillId="0" borderId="34" xfId="0" applyFont="1" applyBorder="1" applyAlignment="1" applyProtection="1">
      <alignment horizontal="center" vertical="center" wrapText="1"/>
      <protection locked="0"/>
    </xf>
    <xf numFmtId="0" fontId="5" fillId="0" borderId="15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5" fillId="0" borderId="35" xfId="0" applyFont="1" applyBorder="1" applyAlignment="1" applyProtection="1">
      <alignment horizontal="center" vertical="center" wrapText="1"/>
      <protection locked="0"/>
    </xf>
    <xf numFmtId="0" fontId="5" fillId="0" borderId="22" xfId="0" applyFont="1" applyBorder="1" applyAlignment="1" applyProtection="1">
      <alignment horizontal="center" vertical="center" wrapText="1"/>
      <protection locked="0"/>
    </xf>
    <xf numFmtId="0" fontId="5" fillId="0" borderId="39" xfId="0" applyFont="1" applyBorder="1" applyAlignment="1" applyProtection="1">
      <alignment horizontal="center" vertical="center" wrapText="1"/>
      <protection locked="0"/>
    </xf>
    <xf numFmtId="0" fontId="5" fillId="0" borderId="36" xfId="0" applyFont="1" applyBorder="1" applyAlignment="1" applyProtection="1">
      <alignment horizontal="center" vertical="center" wrapText="1"/>
      <protection locked="0"/>
    </xf>
    <xf numFmtId="0" fontId="5" fillId="9" borderId="14" xfId="1" applyFont="1" applyFill="1" applyBorder="1" applyAlignment="1" applyProtection="1">
      <alignment horizontal="center" vertical="top" wrapText="1"/>
      <protection locked="0"/>
    </xf>
    <xf numFmtId="0" fontId="5" fillId="9" borderId="1" xfId="1" applyFont="1" applyFill="1" applyBorder="1" applyAlignment="1" applyProtection="1">
      <alignment horizontal="center" vertical="top" wrapText="1"/>
      <protection locked="0"/>
    </xf>
    <xf numFmtId="0" fontId="18" fillId="9" borderId="37" xfId="0" applyFont="1" applyFill="1" applyBorder="1" applyAlignment="1" applyProtection="1">
      <alignment horizontal="center" vertical="top" textRotation="90" wrapText="1"/>
      <protection locked="0"/>
    </xf>
    <xf numFmtId="0" fontId="18" fillId="9" borderId="38" xfId="0" applyFont="1" applyFill="1" applyBorder="1" applyAlignment="1" applyProtection="1">
      <alignment horizontal="center" vertical="top" textRotation="90" wrapText="1"/>
      <protection locked="0"/>
    </xf>
    <xf numFmtId="0" fontId="18" fillId="9" borderId="48" xfId="0" applyFont="1" applyFill="1" applyBorder="1" applyAlignment="1" applyProtection="1">
      <alignment horizontal="center" vertical="top" textRotation="90" wrapText="1"/>
      <protection locked="0"/>
    </xf>
    <xf numFmtId="0" fontId="5" fillId="9" borderId="28" xfId="1" applyFont="1" applyFill="1" applyBorder="1" applyAlignment="1" applyProtection="1">
      <alignment horizontal="center" vertical="top" wrapText="1"/>
      <protection locked="0"/>
    </xf>
    <xf numFmtId="0" fontId="5" fillId="9" borderId="34" xfId="1" applyFont="1" applyFill="1" applyBorder="1" applyAlignment="1" applyProtection="1">
      <alignment horizontal="center" vertical="top" wrapText="1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top"/>
    </xf>
    <xf numFmtId="0" fontId="5" fillId="9" borderId="14" xfId="0" applyFont="1" applyFill="1" applyBorder="1" applyAlignment="1" applyProtection="1">
      <alignment horizontal="center" vertical="top"/>
      <protection locked="0"/>
    </xf>
    <xf numFmtId="0" fontId="5" fillId="9" borderId="1" xfId="0" applyFont="1" applyFill="1" applyBorder="1" applyAlignment="1" applyProtection="1">
      <alignment horizontal="center" vertical="top"/>
      <protection locked="0"/>
    </xf>
    <xf numFmtId="0" fontId="0" fillId="4" borderId="1" xfId="0" applyFill="1" applyBorder="1" applyAlignment="1">
      <alignment horizontal="left" vertical="top" wrapText="1"/>
    </xf>
    <xf numFmtId="0" fontId="2" fillId="0" borderId="1" xfId="1" applyFont="1" applyBorder="1" applyAlignment="1" applyProtection="1">
      <alignment horizontal="left" vertical="top"/>
    </xf>
    <xf numFmtId="0" fontId="3" fillId="10" borderId="16" xfId="0" applyFont="1" applyFill="1" applyBorder="1" applyAlignment="1" applyProtection="1">
      <alignment horizontal="center" vertical="center" textRotation="90" wrapText="1"/>
      <protection locked="0"/>
    </xf>
    <xf numFmtId="0" fontId="3" fillId="10" borderId="48" xfId="0" applyFont="1" applyFill="1" applyBorder="1" applyAlignment="1" applyProtection="1">
      <alignment horizontal="center" vertical="center" textRotation="90" wrapText="1"/>
      <protection locked="0"/>
    </xf>
    <xf numFmtId="0" fontId="5" fillId="10" borderId="24" xfId="1" applyFont="1" applyFill="1" applyBorder="1" applyAlignment="1" applyProtection="1">
      <alignment horizontal="center" vertical="top"/>
      <protection locked="0"/>
    </xf>
    <xf numFmtId="0" fontId="5" fillId="10" borderId="25" xfId="1" applyFont="1" applyFill="1" applyBorder="1" applyAlignment="1" applyProtection="1">
      <alignment horizontal="center" vertical="top"/>
      <protection locked="0"/>
    </xf>
    <xf numFmtId="0" fontId="0" fillId="4" borderId="2" xfId="0" applyFill="1" applyBorder="1" applyAlignment="1">
      <alignment horizontal="left" vertical="top" wrapText="1"/>
    </xf>
    <xf numFmtId="0" fontId="2" fillId="0" borderId="9" xfId="1" applyFont="1" applyBorder="1" applyAlignment="1" applyProtection="1">
      <alignment horizontal="left" vertical="top" indent="2"/>
    </xf>
    <xf numFmtId="0" fontId="2" fillId="0" borderId="1" xfId="1" applyFont="1" applyBorder="1" applyAlignment="1" applyProtection="1">
      <alignment horizontal="left" vertical="top" indent="2"/>
    </xf>
    <xf numFmtId="0" fontId="4" fillId="3" borderId="1" xfId="1" applyFont="1" applyFill="1" applyBorder="1" applyAlignment="1" applyProtection="1">
      <alignment horizontal="left" vertical="top"/>
    </xf>
    <xf numFmtId="0" fontId="5" fillId="10" borderId="24" xfId="1" applyFont="1" applyFill="1" applyBorder="1" applyAlignment="1" applyProtection="1">
      <alignment horizontal="center" vertical="top"/>
    </xf>
    <xf numFmtId="0" fontId="5" fillId="10" borderId="25" xfId="1" applyFont="1" applyFill="1" applyBorder="1" applyAlignment="1" applyProtection="1">
      <alignment horizontal="center" vertical="top"/>
    </xf>
    <xf numFmtId="0" fontId="9" fillId="4" borderId="18" xfId="0" applyFont="1" applyFill="1" applyBorder="1" applyAlignment="1">
      <alignment horizontal="center" vertical="center" wrapText="1"/>
    </xf>
    <xf numFmtId="0" fontId="0" fillId="4" borderId="18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left" vertical="top" wrapText="1"/>
    </xf>
    <xf numFmtId="0" fontId="2" fillId="0" borderId="9" xfId="1" applyFont="1" applyBorder="1" applyAlignment="1" applyProtection="1">
      <alignment horizontal="left" vertical="top"/>
    </xf>
    <xf numFmtId="0" fontId="0" fillId="4" borderId="1" xfId="0" applyFill="1" applyBorder="1" applyAlignment="1">
      <alignment horizontal="left" vertical="top"/>
    </xf>
    <xf numFmtId="0" fontId="14" fillId="4" borderId="1" xfId="0" applyFont="1" applyFill="1" applyBorder="1" applyAlignment="1">
      <alignment horizontal="left" vertical="top" wrapText="1"/>
    </xf>
    <xf numFmtId="0" fontId="2" fillId="0" borderId="2" xfId="1" applyFont="1" applyBorder="1" applyAlignment="1" applyProtection="1">
      <alignment horizontal="left" vertical="top"/>
    </xf>
    <xf numFmtId="0" fontId="15" fillId="10" borderId="49" xfId="0" applyFont="1" applyFill="1" applyBorder="1" applyAlignment="1">
      <alignment horizontal="center" vertical="top" wrapText="1"/>
    </xf>
    <xf numFmtId="0" fontId="15" fillId="10" borderId="30" xfId="0" applyFont="1" applyFill="1" applyBorder="1" applyAlignment="1">
      <alignment horizontal="center" vertical="top" wrapText="1"/>
    </xf>
    <xf numFmtId="0" fontId="15" fillId="10" borderId="31" xfId="0" applyFont="1" applyFill="1" applyBorder="1" applyAlignment="1">
      <alignment horizontal="center" vertical="top" wrapText="1"/>
    </xf>
    <xf numFmtId="0" fontId="15" fillId="10" borderId="32" xfId="0" applyFont="1" applyFill="1" applyBorder="1" applyAlignment="1">
      <alignment horizontal="center" vertical="top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5" xfId="0" applyFont="1" applyFill="1" applyBorder="1" applyAlignment="1">
      <alignment horizontal="center" vertical="center" wrapText="1"/>
    </xf>
    <xf numFmtId="0" fontId="15" fillId="10" borderId="23" xfId="0" applyFont="1" applyFill="1" applyBorder="1" applyAlignment="1">
      <alignment horizontal="center" vertical="top"/>
    </xf>
    <xf numFmtId="0" fontId="15" fillId="10" borderId="24" xfId="0" applyFont="1" applyFill="1" applyBorder="1" applyAlignment="1">
      <alignment horizontal="center" vertical="top"/>
    </xf>
    <xf numFmtId="0" fontId="15" fillId="10" borderId="25" xfId="0" applyFont="1" applyFill="1" applyBorder="1" applyAlignment="1">
      <alignment horizontal="center" vertical="top"/>
    </xf>
    <xf numFmtId="0" fontId="0" fillId="4" borderId="41" xfId="0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16" fillId="4" borderId="40" xfId="0" applyFont="1" applyFill="1" applyBorder="1" applyAlignment="1">
      <alignment horizontal="center" vertical="center" wrapText="1"/>
    </xf>
    <xf numFmtId="0" fontId="16" fillId="4" borderId="18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4" fillId="3" borderId="3" xfId="1" applyFont="1" applyFill="1" applyBorder="1" applyAlignment="1" applyProtection="1">
      <alignment horizontal="left" vertical="top" wrapText="1"/>
    </xf>
    <xf numFmtId="0" fontId="15" fillId="10" borderId="0" xfId="0" applyFont="1" applyFill="1" applyBorder="1" applyAlignment="1">
      <alignment horizontal="center" vertical="top"/>
    </xf>
    <xf numFmtId="0" fontId="15" fillId="10" borderId="35" xfId="0" applyFont="1" applyFill="1" applyBorder="1" applyAlignment="1">
      <alignment horizontal="center" vertical="top"/>
    </xf>
    <xf numFmtId="0" fontId="5" fillId="0" borderId="21" xfId="1" applyFont="1" applyFill="1" applyBorder="1" applyAlignment="1" applyProtection="1">
      <alignment horizontal="center" vertical="center"/>
      <protection locked="0"/>
    </xf>
    <xf numFmtId="0" fontId="5" fillId="0" borderId="34" xfId="1" applyFont="1" applyFill="1" applyBorder="1" applyAlignment="1" applyProtection="1">
      <alignment horizontal="center" vertical="center"/>
      <protection locked="0"/>
    </xf>
    <xf numFmtId="0" fontId="5" fillId="0" borderId="15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5" fillId="0" borderId="2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5" fillId="5" borderId="21" xfId="1" applyFont="1" applyFill="1" applyBorder="1" applyAlignment="1" applyProtection="1">
      <alignment horizontal="center" vertical="center"/>
      <protection locked="0"/>
    </xf>
    <xf numFmtId="0" fontId="5" fillId="5" borderId="27" xfId="1" applyFont="1" applyFill="1" applyBorder="1" applyAlignment="1" applyProtection="1">
      <alignment horizontal="center" vertical="center"/>
      <protection locked="0"/>
    </xf>
    <xf numFmtId="0" fontId="5" fillId="5" borderId="15" xfId="1" applyFont="1" applyFill="1" applyBorder="1" applyAlignment="1" applyProtection="1">
      <alignment horizontal="center" vertical="center"/>
      <protection locked="0"/>
    </xf>
    <xf numFmtId="0" fontId="5" fillId="5" borderId="18" xfId="1" applyFont="1" applyFill="1" applyBorder="1" applyAlignment="1" applyProtection="1">
      <alignment horizontal="center" vertical="center"/>
      <protection locked="0"/>
    </xf>
    <xf numFmtId="0" fontId="5" fillId="5" borderId="22" xfId="1" applyFont="1" applyFill="1" applyBorder="1" applyAlignment="1" applyProtection="1">
      <alignment horizontal="center" vertical="center"/>
      <protection locked="0"/>
    </xf>
    <xf numFmtId="0" fontId="5" fillId="5" borderId="39" xfId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horizontal="center" vertical="center"/>
      <protection locked="0"/>
    </xf>
    <xf numFmtId="0" fontId="15" fillId="10" borderId="49" xfId="0" applyFont="1" applyFill="1" applyBorder="1" applyAlignment="1">
      <alignment horizontal="center" vertical="top"/>
    </xf>
    <xf numFmtId="0" fontId="15" fillId="10" borderId="30" xfId="0" applyFont="1" applyFill="1" applyBorder="1" applyAlignment="1">
      <alignment horizontal="center" vertical="top"/>
    </xf>
    <xf numFmtId="0" fontId="15" fillId="10" borderId="20" xfId="0" applyFont="1" applyFill="1" applyBorder="1" applyAlignment="1">
      <alignment horizontal="center" vertical="top"/>
    </xf>
    <xf numFmtId="0" fontId="15" fillId="10" borderId="17" xfId="0" applyFont="1" applyFill="1" applyBorder="1" applyAlignment="1">
      <alignment horizontal="center" vertical="top"/>
    </xf>
    <xf numFmtId="0" fontId="15" fillId="10" borderId="43" xfId="0" applyFont="1" applyFill="1" applyBorder="1" applyAlignment="1">
      <alignment horizontal="center" vertical="top"/>
    </xf>
    <xf numFmtId="0" fontId="16" fillId="4" borderId="12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16" fillId="4" borderId="44" xfId="0" applyFont="1" applyFill="1" applyBorder="1" applyAlignment="1">
      <alignment horizontal="center" vertical="center"/>
    </xf>
    <xf numFmtId="0" fontId="0" fillId="4" borderId="12" xfId="0" applyFill="1" applyBorder="1" applyAlignment="1">
      <alignment horizontal="left" vertical="center"/>
    </xf>
    <xf numFmtId="0" fontId="0" fillId="4" borderId="14" xfId="0" applyFill="1" applyBorder="1" applyAlignment="1">
      <alignment horizontal="left" vertical="center"/>
    </xf>
    <xf numFmtId="0" fontId="0" fillId="4" borderId="19" xfId="0" applyFill="1" applyBorder="1" applyAlignment="1">
      <alignment horizontal="left" vertical="center"/>
    </xf>
    <xf numFmtId="0" fontId="0" fillId="4" borderId="44" xfId="0" applyFill="1" applyBorder="1" applyAlignment="1">
      <alignment horizontal="left" vertical="center"/>
    </xf>
    <xf numFmtId="0" fontId="15" fillId="4" borderId="0" xfId="0" applyFont="1" applyFill="1" applyBorder="1" applyAlignment="1">
      <alignment horizontal="center" vertical="center"/>
    </xf>
    <xf numFmtId="0" fontId="5" fillId="10" borderId="29" xfId="1" applyFont="1" applyFill="1" applyBorder="1" applyAlignment="1" applyProtection="1">
      <alignment horizontal="center" vertical="top"/>
      <protection locked="0"/>
    </xf>
    <xf numFmtId="0" fontId="5" fillId="10" borderId="30" xfId="1" applyFont="1" applyFill="1" applyBorder="1" applyAlignment="1" applyProtection="1">
      <alignment horizontal="center" vertical="top"/>
      <protection locked="0"/>
    </xf>
    <xf numFmtId="0" fontId="5" fillId="10" borderId="32" xfId="1" applyFont="1" applyFill="1" applyBorder="1" applyAlignment="1" applyProtection="1">
      <alignment horizontal="center" vertical="top"/>
      <protection locked="0"/>
    </xf>
    <xf numFmtId="0" fontId="5" fillId="5" borderId="15" xfId="1" applyFont="1" applyFill="1" applyBorder="1" applyAlignment="1" applyProtection="1">
      <alignment horizontal="center" vertical="center" wrapText="1"/>
      <protection locked="0"/>
    </xf>
    <xf numFmtId="0" fontId="15" fillId="8" borderId="49" xfId="0" applyFont="1" applyFill="1" applyBorder="1" applyAlignment="1" applyProtection="1">
      <alignment horizontal="center" vertical="top" wrapText="1"/>
      <protection locked="0"/>
    </xf>
    <xf numFmtId="0" fontId="15" fillId="8" borderId="30" xfId="0" applyFont="1" applyFill="1" applyBorder="1" applyAlignment="1" applyProtection="1">
      <alignment horizontal="center" vertical="top" wrapText="1"/>
      <protection locked="0"/>
    </xf>
    <xf numFmtId="0" fontId="15" fillId="8" borderId="32" xfId="0" applyFont="1" applyFill="1" applyBorder="1" applyAlignment="1" applyProtection="1">
      <alignment horizontal="center" vertical="top" wrapText="1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5" fillId="8" borderId="23" xfId="1" applyFont="1" applyFill="1" applyBorder="1" applyAlignment="1" applyProtection="1">
      <alignment horizontal="center" vertical="top" wrapText="1"/>
      <protection locked="0"/>
    </xf>
    <xf numFmtId="0" fontId="5" fillId="8" borderId="24" xfId="1" applyFont="1" applyFill="1" applyBorder="1" applyAlignment="1" applyProtection="1">
      <alignment horizontal="center" vertical="top" wrapText="1"/>
      <protection locked="0"/>
    </xf>
    <xf numFmtId="0" fontId="5" fillId="8" borderId="25" xfId="1" applyFont="1" applyFill="1" applyBorder="1" applyAlignment="1" applyProtection="1">
      <alignment horizontal="center" vertical="top" wrapText="1"/>
      <protection locked="0"/>
    </xf>
    <xf numFmtId="0" fontId="2" fillId="0" borderId="26" xfId="1" applyFont="1" applyBorder="1" applyAlignment="1" applyProtection="1">
      <alignment horizontal="left" vertical="center" wrapText="1"/>
      <protection locked="0"/>
    </xf>
    <xf numFmtId="0" fontId="2" fillId="0" borderId="27" xfId="1" applyFont="1" applyBorder="1" applyAlignment="1" applyProtection="1">
      <alignment horizontal="left" vertical="center" wrapText="1"/>
      <protection locked="0"/>
    </xf>
    <xf numFmtId="0" fontId="2" fillId="0" borderId="7" xfId="1" applyFont="1" applyBorder="1" applyAlignment="1" applyProtection="1">
      <alignment horizontal="left" vertical="center" wrapText="1"/>
      <protection locked="0"/>
    </xf>
    <xf numFmtId="0" fontId="2" fillId="0" borderId="18" xfId="1" applyFont="1" applyBorder="1" applyAlignment="1" applyProtection="1">
      <alignment horizontal="left" vertical="center" wrapText="1"/>
      <protection locked="0"/>
    </xf>
    <xf numFmtId="0" fontId="2" fillId="0" borderId="8" xfId="1" applyFont="1" applyBorder="1" applyAlignment="1" applyProtection="1">
      <alignment horizontal="left" vertical="center" wrapText="1"/>
      <protection locked="0"/>
    </xf>
    <xf numFmtId="0" fontId="2" fillId="0" borderId="12" xfId="1" applyFont="1" applyBorder="1" applyAlignment="1" applyProtection="1">
      <alignment horizontal="left" vertical="center" wrapText="1"/>
      <protection locked="0"/>
    </xf>
    <xf numFmtId="0" fontId="2" fillId="0" borderId="10" xfId="1" applyFont="1" applyBorder="1" applyAlignment="1" applyProtection="1">
      <alignment horizontal="left" vertical="center" wrapText="1"/>
      <protection locked="0"/>
    </xf>
    <xf numFmtId="0" fontId="2" fillId="0" borderId="19" xfId="1" applyFont="1" applyBorder="1" applyAlignment="1" applyProtection="1">
      <alignment horizontal="left" vertical="center" wrapText="1"/>
      <protection locked="0"/>
    </xf>
    <xf numFmtId="0" fontId="2" fillId="0" borderId="1" xfId="1" applyFont="1" applyBorder="1" applyAlignment="1" applyProtection="1">
      <alignment horizontal="left" vertical="center" wrapText="1"/>
      <protection locked="0"/>
    </xf>
    <xf numFmtId="0" fontId="2" fillId="0" borderId="1" xfId="1" applyFont="1" applyBorder="1" applyAlignment="1" applyProtection="1">
      <alignment horizontal="left" vertical="top" wrapText="1"/>
      <protection locked="0"/>
    </xf>
    <xf numFmtId="0" fontId="2" fillId="4" borderId="1" xfId="1" applyFont="1" applyFill="1" applyBorder="1" applyAlignment="1" applyProtection="1">
      <alignment horizontal="left" vertical="center" wrapText="1"/>
      <protection locked="0"/>
    </xf>
    <xf numFmtId="0" fontId="2" fillId="4" borderId="2" xfId="1" applyFont="1" applyFill="1" applyBorder="1" applyAlignment="1" applyProtection="1">
      <alignment horizontal="left" vertical="center" wrapText="1"/>
      <protection locked="0"/>
    </xf>
    <xf numFmtId="0" fontId="2" fillId="0" borderId="1" xfId="1" applyFont="1" applyBorder="1" applyAlignment="1" applyProtection="1">
      <alignment horizontal="left" vertical="center"/>
      <protection locked="0"/>
    </xf>
    <xf numFmtId="0" fontId="5" fillId="8" borderId="23" xfId="1" applyFont="1" applyFill="1" applyBorder="1" applyAlignment="1" applyProtection="1">
      <alignment horizontal="center" vertical="top"/>
      <protection locked="0"/>
    </xf>
    <xf numFmtId="0" fontId="5" fillId="8" borderId="24" xfId="1" applyFont="1" applyFill="1" applyBorder="1" applyAlignment="1" applyProtection="1">
      <alignment horizontal="center" vertical="top"/>
      <protection locked="0"/>
    </xf>
    <xf numFmtId="0" fontId="5" fillId="8" borderId="25" xfId="1" applyFont="1" applyFill="1" applyBorder="1" applyAlignment="1" applyProtection="1">
      <alignment horizontal="center" vertical="top"/>
      <protection locked="0"/>
    </xf>
    <xf numFmtId="0" fontId="2" fillId="0" borderId="9" xfId="1" applyFont="1" applyBorder="1" applyAlignment="1" applyProtection="1">
      <alignment horizontal="left" vertical="center" wrapText="1"/>
      <protection locked="0"/>
    </xf>
    <xf numFmtId="0" fontId="17" fillId="6" borderId="21" xfId="1" applyFont="1" applyFill="1" applyBorder="1" applyAlignment="1" applyProtection="1">
      <alignment horizontal="center" vertical="top" wrapText="1"/>
      <protection locked="0"/>
    </xf>
    <xf numFmtId="0" fontId="17" fillId="6" borderId="22" xfId="1" applyFont="1" applyFill="1" applyBorder="1" applyAlignment="1" applyProtection="1">
      <alignment horizontal="center" vertical="top" wrapText="1"/>
      <protection locked="0"/>
    </xf>
    <xf numFmtId="0" fontId="13" fillId="6" borderId="16" xfId="0" applyFont="1" applyFill="1" applyBorder="1" applyAlignment="1" applyProtection="1">
      <alignment horizontal="center" vertical="top" wrapText="1"/>
      <protection locked="0"/>
    </xf>
    <xf numFmtId="0" fontId="19" fillId="6" borderId="16" xfId="0" applyFont="1" applyFill="1" applyBorder="1" applyAlignment="1" applyProtection="1">
      <alignment horizontal="center" vertical="top" wrapText="1"/>
      <protection locked="0"/>
    </xf>
    <xf numFmtId="0" fontId="3" fillId="8" borderId="16" xfId="0" applyFont="1" applyFill="1" applyBorder="1" applyAlignment="1" applyProtection="1">
      <alignment horizontal="center" vertical="center" textRotation="90" wrapText="1"/>
      <protection locked="0"/>
    </xf>
    <xf numFmtId="0" fontId="3" fillId="8" borderId="48" xfId="0" applyFont="1" applyFill="1" applyBorder="1" applyAlignment="1" applyProtection="1">
      <alignment horizontal="center" vertical="center" textRotation="90" wrapText="1"/>
      <protection locked="0"/>
    </xf>
    <xf numFmtId="0" fontId="5" fillId="8" borderId="28" xfId="1" applyFont="1" applyFill="1" applyBorder="1" applyAlignment="1" applyProtection="1">
      <alignment horizontal="center" vertical="top"/>
      <protection locked="0"/>
    </xf>
    <xf numFmtId="0" fontId="5" fillId="8" borderId="34" xfId="1" applyFont="1" applyFill="1" applyBorder="1" applyAlignment="1" applyProtection="1">
      <alignment horizontal="center" vertical="top"/>
      <protection locked="0"/>
    </xf>
    <xf numFmtId="0" fontId="5" fillId="0" borderId="28" xfId="1" applyFont="1" applyFill="1" applyBorder="1" applyAlignment="1" applyProtection="1">
      <alignment horizontal="center" vertical="center"/>
      <protection locked="0"/>
    </xf>
    <xf numFmtId="0" fontId="5" fillId="0" borderId="39" xfId="1" applyFont="1" applyFill="1" applyBorder="1" applyAlignment="1" applyProtection="1">
      <alignment horizontal="center" vertical="center"/>
      <protection locked="0"/>
    </xf>
    <xf numFmtId="0" fontId="2" fillId="0" borderId="1" xfId="1" applyFont="1" applyFill="1" applyBorder="1" applyAlignment="1" applyProtection="1">
      <alignment horizontal="left" vertical="top"/>
      <protection locked="0"/>
    </xf>
    <xf numFmtId="0" fontId="2" fillId="4" borderId="1" xfId="1" applyFont="1" applyFill="1" applyBorder="1" applyAlignment="1" applyProtection="1">
      <alignment horizontal="left" vertical="top" wrapText="1"/>
      <protection locked="0"/>
    </xf>
    <xf numFmtId="0" fontId="2" fillId="0" borderId="1" xfId="1" applyFont="1" applyFill="1" applyBorder="1" applyAlignment="1" applyProtection="1">
      <alignment horizontal="left" vertical="center" wrapText="1"/>
      <protection locked="0"/>
    </xf>
    <xf numFmtId="0" fontId="2" fillId="4" borderId="1" xfId="1" applyFont="1" applyFill="1" applyBorder="1" applyAlignment="1" applyProtection="1">
      <alignment horizontal="left" vertical="center"/>
      <protection locked="0"/>
    </xf>
    <xf numFmtId="0" fontId="5" fillId="0" borderId="27" xfId="1" applyFont="1" applyBorder="1" applyAlignment="1" applyProtection="1">
      <alignment horizontal="center" vertical="center" wrapText="1"/>
      <protection locked="0"/>
    </xf>
    <xf numFmtId="0" fontId="4" fillId="0" borderId="18" xfId="1" applyFont="1" applyBorder="1" applyAlignment="1" applyProtection="1">
      <alignment horizontal="center" vertical="center" wrapText="1"/>
      <protection locked="0"/>
    </xf>
    <xf numFmtId="0" fontId="15" fillId="0" borderId="18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5" fillId="8" borderId="7" xfId="1" applyFont="1" applyFill="1" applyBorder="1" applyAlignment="1" applyProtection="1">
      <alignment horizontal="center" vertical="top" wrapText="1"/>
      <protection locked="0"/>
    </xf>
    <xf numFmtId="0" fontId="5" fillId="8" borderId="0" xfId="1" applyFont="1" applyFill="1" applyBorder="1" applyAlignment="1" applyProtection="1">
      <alignment horizontal="center" vertical="top" wrapText="1"/>
      <protection locked="0"/>
    </xf>
    <xf numFmtId="0" fontId="5" fillId="8" borderId="18" xfId="1" applyFont="1" applyFill="1" applyBorder="1" applyAlignment="1" applyProtection="1">
      <alignment horizontal="center" vertical="top" wrapText="1"/>
      <protection locked="0"/>
    </xf>
    <xf numFmtId="0" fontId="2" fillId="0" borderId="1" xfId="1" applyFont="1" applyFill="1" applyBorder="1" applyAlignment="1" applyProtection="1">
      <alignment horizontal="left" vertical="center"/>
      <protection locked="0"/>
    </xf>
    <xf numFmtId="0" fontId="22" fillId="7" borderId="0" xfId="0" applyFont="1" applyFill="1" applyAlignment="1" applyProtection="1">
      <alignment vertical="top"/>
      <protection locked="0"/>
    </xf>
    <xf numFmtId="0" fontId="22" fillId="7" borderId="0" xfId="0" applyFont="1" applyFill="1" applyAlignment="1">
      <alignment vertical="top"/>
    </xf>
    <xf numFmtId="0" fontId="12" fillId="7" borderId="15" xfId="0" applyFont="1" applyFill="1" applyBorder="1" applyAlignment="1" applyProtection="1">
      <alignment vertical="top" textRotation="90" wrapText="1"/>
      <protection locked="0"/>
    </xf>
    <xf numFmtId="0" fontId="0" fillId="0" borderId="15" xfId="0" applyBorder="1" applyAlignment="1">
      <alignment vertical="top" textRotation="90" wrapText="1"/>
    </xf>
    <xf numFmtId="0" fontId="0" fillId="0" borderId="22" xfId="0" applyBorder="1" applyAlignment="1">
      <alignment vertical="top" textRotation="90" wrapText="1"/>
    </xf>
    <xf numFmtId="0" fontId="6" fillId="6" borderId="1" xfId="0" applyFont="1" applyFill="1" applyBorder="1" applyAlignment="1">
      <alignment horizontal="center" vertical="top" wrapText="1"/>
    </xf>
    <xf numFmtId="0" fontId="7" fillId="6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0" fillId="6" borderId="1" xfId="0" applyFill="1" applyBorder="1" applyAlignment="1">
      <alignment vertical="top" wrapText="1"/>
    </xf>
    <xf numFmtId="14" fontId="8" fillId="0" borderId="1" xfId="0" applyNumberFormat="1" applyFont="1" applyBorder="1" applyAlignment="1">
      <alignment horizontal="center" vertical="top" wrapText="1"/>
    </xf>
    <xf numFmtId="0" fontId="5" fillId="8" borderId="1" xfId="1" applyFont="1" applyFill="1" applyBorder="1" applyAlignment="1" applyProtection="1">
      <alignment horizontal="center" vertical="top"/>
      <protection locked="0"/>
    </xf>
    <xf numFmtId="0" fontId="2" fillId="0" borderId="9" xfId="1" applyFont="1" applyFill="1" applyBorder="1" applyAlignment="1" applyProtection="1">
      <alignment horizontal="left" vertical="top"/>
      <protection locked="0"/>
    </xf>
    <xf numFmtId="0" fontId="20" fillId="6" borderId="22" xfId="0" applyFont="1" applyFill="1" applyBorder="1" applyAlignment="1" applyProtection="1">
      <alignment horizontal="center" vertical="top"/>
      <protection locked="0"/>
    </xf>
    <xf numFmtId="0" fontId="20" fillId="6" borderId="39" xfId="0" applyFont="1" applyFill="1" applyBorder="1" applyAlignment="1" applyProtection="1">
      <alignment horizontal="center" vertical="top"/>
      <protection locked="0"/>
    </xf>
    <xf numFmtId="0" fontId="13" fillId="6" borderId="16" xfId="1" applyFont="1" applyFill="1" applyBorder="1" applyAlignment="1" applyProtection="1">
      <alignment horizontal="center" vertical="top" wrapText="1"/>
      <protection locked="0"/>
    </xf>
    <xf numFmtId="0" fontId="17" fillId="6" borderId="16" xfId="1" applyFont="1" applyFill="1" applyBorder="1" applyAlignment="1" applyProtection="1">
      <alignment horizontal="center" vertical="top" wrapText="1"/>
      <protection locked="0"/>
    </xf>
    <xf numFmtId="0" fontId="28" fillId="0" borderId="21" xfId="0" applyFont="1" applyBorder="1" applyAlignment="1" applyProtection="1">
      <alignment horizontal="center" vertical="center" wrapText="1"/>
      <protection locked="0"/>
    </xf>
    <xf numFmtId="0" fontId="28" fillId="0" borderId="28" xfId="0" applyFont="1" applyBorder="1" applyAlignment="1" applyProtection="1">
      <alignment horizontal="center" vertical="center" wrapText="1"/>
      <protection locked="0"/>
    </xf>
    <xf numFmtId="0" fontId="28" fillId="0" borderId="34" xfId="0" applyFont="1" applyBorder="1" applyAlignment="1" applyProtection="1">
      <alignment horizontal="center" vertical="center" wrapText="1"/>
      <protection locked="0"/>
    </xf>
    <xf numFmtId="0" fontId="28" fillId="0" borderId="15" xfId="0" applyFont="1" applyBorder="1" applyAlignment="1" applyProtection="1">
      <alignment horizontal="center" vertical="center" wrapText="1"/>
      <protection locked="0"/>
    </xf>
    <xf numFmtId="0" fontId="28" fillId="0" borderId="0" xfId="0" applyFont="1" applyBorder="1" applyAlignment="1" applyProtection="1">
      <alignment horizontal="center" vertical="center" wrapText="1"/>
      <protection locked="0"/>
    </xf>
    <xf numFmtId="0" fontId="28" fillId="0" borderId="35" xfId="0" applyFont="1" applyBorder="1" applyAlignment="1" applyProtection="1">
      <alignment horizontal="center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0" fontId="28" fillId="0" borderId="39" xfId="0" applyFont="1" applyBorder="1" applyAlignment="1" applyProtection="1">
      <alignment horizontal="center" vertical="center" wrapText="1"/>
      <protection locked="0"/>
    </xf>
    <xf numFmtId="0" fontId="28" fillId="0" borderId="36" xfId="0" applyFont="1" applyBorder="1" applyAlignment="1" applyProtection="1">
      <alignment horizontal="center" vertical="center" wrapText="1"/>
      <protection locked="0"/>
    </xf>
    <xf numFmtId="0" fontId="28" fillId="9" borderId="14" xfId="0" applyFont="1" applyFill="1" applyBorder="1" applyAlignment="1" applyProtection="1">
      <alignment horizontal="center" vertical="center"/>
      <protection locked="0"/>
    </xf>
    <xf numFmtId="0" fontId="28" fillId="9" borderId="1" xfId="0" applyFont="1" applyFill="1" applyBorder="1" applyAlignment="1" applyProtection="1">
      <alignment horizontal="center" vertical="center"/>
      <protection locked="0"/>
    </xf>
    <xf numFmtId="0" fontId="12" fillId="7" borderId="15" xfId="0" applyFont="1" applyFill="1" applyBorder="1" applyAlignment="1" applyProtection="1">
      <alignment horizontal="center" vertical="center" textRotation="90" wrapText="1"/>
      <protection locked="0"/>
    </xf>
    <xf numFmtId="0" fontId="12" fillId="7" borderId="0" xfId="0" applyFont="1" applyFill="1" applyBorder="1" applyAlignment="1" applyProtection="1">
      <alignment horizontal="center" vertical="center" textRotation="90" wrapText="1"/>
      <protection locked="0"/>
    </xf>
    <xf numFmtId="0" fontId="28" fillId="0" borderId="1" xfId="1" applyFont="1" applyFill="1" applyBorder="1" applyAlignment="1" applyProtection="1">
      <alignment horizontal="left" vertical="center" wrapText="1"/>
      <protection locked="0"/>
    </xf>
    <xf numFmtId="0" fontId="28" fillId="9" borderId="39" xfId="1" applyFont="1" applyFill="1" applyBorder="1" applyAlignment="1" applyProtection="1">
      <alignment horizontal="center" vertical="center" wrapText="1"/>
      <protection locked="0"/>
    </xf>
    <xf numFmtId="0" fontId="28" fillId="9" borderId="0" xfId="1" applyFont="1" applyFill="1" applyBorder="1" applyAlignment="1" applyProtection="1">
      <alignment horizontal="center" vertical="center" wrapText="1"/>
      <protection locked="0"/>
    </xf>
    <xf numFmtId="0" fontId="28" fillId="9" borderId="35" xfId="1" applyFont="1" applyFill="1" applyBorder="1" applyAlignment="1" applyProtection="1">
      <alignment horizontal="center" vertical="center" wrapText="1"/>
      <protection locked="0"/>
    </xf>
    <xf numFmtId="0" fontId="28" fillId="9" borderId="14" xfId="1" applyFont="1" applyFill="1" applyBorder="1" applyAlignment="1" applyProtection="1">
      <alignment horizontal="center" vertical="center" wrapText="1"/>
      <protection locked="0"/>
    </xf>
    <xf numFmtId="0" fontId="28" fillId="9" borderId="1" xfId="1" applyFont="1" applyFill="1" applyBorder="1" applyAlignment="1" applyProtection="1">
      <alignment horizontal="center" vertical="center" wrapText="1"/>
      <protection locked="0"/>
    </xf>
    <xf numFmtId="0" fontId="0" fillId="3" borderId="1" xfId="0" applyFont="1" applyFill="1" applyBorder="1" applyAlignment="1" applyProtection="1">
      <alignment horizontal="center" vertical="center"/>
    </xf>
    <xf numFmtId="0" fontId="28" fillId="0" borderId="1" xfId="1" applyFont="1" applyBorder="1" applyAlignment="1" applyProtection="1">
      <alignment horizontal="left" vertical="center"/>
    </xf>
    <xf numFmtId="0" fontId="0" fillId="4" borderId="1" xfId="0" applyFont="1" applyFill="1" applyBorder="1" applyAlignment="1">
      <alignment horizontal="left" vertical="center" wrapText="1"/>
    </xf>
    <xf numFmtId="0" fontId="0" fillId="4" borderId="2" xfId="0" applyFont="1" applyFill="1" applyBorder="1" applyAlignment="1">
      <alignment horizontal="left" vertical="center" wrapText="1"/>
    </xf>
    <xf numFmtId="0" fontId="28" fillId="0" borderId="2" xfId="1" applyFont="1" applyBorder="1" applyAlignment="1" applyProtection="1">
      <alignment horizontal="left" vertical="center"/>
    </xf>
    <xf numFmtId="0" fontId="30" fillId="9" borderId="37" xfId="0" applyFont="1" applyFill="1" applyBorder="1" applyAlignment="1" applyProtection="1">
      <alignment horizontal="center" vertical="center" textRotation="90" wrapText="1"/>
      <protection locked="0"/>
    </xf>
    <xf numFmtId="0" fontId="30" fillId="9" borderId="38" xfId="0" applyFont="1" applyFill="1" applyBorder="1" applyAlignment="1" applyProtection="1">
      <alignment horizontal="center" vertical="center" textRotation="90" wrapText="1"/>
      <protection locked="0"/>
    </xf>
    <xf numFmtId="0" fontId="30" fillId="9" borderId="48" xfId="0" applyFont="1" applyFill="1" applyBorder="1" applyAlignment="1" applyProtection="1">
      <alignment horizontal="center" vertical="center" textRotation="90" wrapText="1"/>
      <protection locked="0"/>
    </xf>
    <xf numFmtId="0" fontId="28" fillId="9" borderId="28" xfId="1" applyFont="1" applyFill="1" applyBorder="1" applyAlignment="1" applyProtection="1">
      <alignment horizontal="center" vertical="center" wrapText="1"/>
      <protection locked="0"/>
    </xf>
    <xf numFmtId="0" fontId="28" fillId="9" borderId="34" xfId="1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>
      <alignment horizontal="left" vertical="center" wrapText="1"/>
    </xf>
    <xf numFmtId="0" fontId="0" fillId="4" borderId="9" xfId="0" applyFont="1" applyFill="1" applyBorder="1" applyAlignment="1">
      <alignment horizontal="left" vertical="center" wrapText="1"/>
    </xf>
    <xf numFmtId="0" fontId="28" fillId="0" borderId="9" xfId="1" applyFont="1" applyBorder="1" applyAlignment="1" applyProtection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0" fontId="28" fillId="3" borderId="1" xfId="1" applyFont="1" applyFill="1" applyBorder="1" applyAlignment="1" applyProtection="1">
      <alignment horizontal="left" vertical="center"/>
    </xf>
    <xf numFmtId="0" fontId="28" fillId="10" borderId="24" xfId="1" applyFont="1" applyFill="1" applyBorder="1" applyAlignment="1" applyProtection="1">
      <alignment horizontal="center" vertical="center"/>
    </xf>
    <xf numFmtId="0" fontId="28" fillId="10" borderId="25" xfId="1" applyFont="1" applyFill="1" applyBorder="1" applyAlignment="1" applyProtection="1">
      <alignment horizontal="center" vertical="center"/>
    </xf>
    <xf numFmtId="0" fontId="0" fillId="10" borderId="49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1" xfId="0" applyFont="1" applyFill="1" applyBorder="1" applyAlignment="1">
      <alignment horizontal="center" vertical="center" wrapText="1"/>
    </xf>
    <xf numFmtId="0" fontId="0" fillId="10" borderId="32" xfId="0" applyFont="1" applyFill="1" applyBorder="1" applyAlignment="1">
      <alignment horizontal="center" vertical="center" wrapText="1"/>
    </xf>
    <xf numFmtId="0" fontId="0" fillId="4" borderId="34" xfId="0" applyFont="1" applyFill="1" applyBorder="1" applyAlignment="1">
      <alignment horizontal="center" vertical="center" wrapText="1"/>
    </xf>
    <xf numFmtId="0" fontId="0" fillId="4" borderId="35" xfId="0" applyFont="1" applyFill="1" applyBorder="1" applyAlignment="1">
      <alignment horizontal="center" vertical="center" wrapText="1"/>
    </xf>
    <xf numFmtId="0" fontId="0" fillId="10" borderId="23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4" borderId="41" xfId="0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horizontal="center" vertical="center"/>
    </xf>
    <xf numFmtId="0" fontId="0" fillId="4" borderId="20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 vertical="center"/>
    </xf>
    <xf numFmtId="0" fontId="0" fillId="10" borderId="0" xfId="0" applyFont="1" applyFill="1" applyBorder="1" applyAlignment="1">
      <alignment horizontal="center" vertical="center"/>
    </xf>
    <xf numFmtId="0" fontId="0" fillId="10" borderId="35" xfId="0" applyFont="1" applyFill="1" applyBorder="1" applyAlignment="1">
      <alignment horizontal="center" vertical="center"/>
    </xf>
    <xf numFmtId="0" fontId="0" fillId="4" borderId="40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>
      <alignment horizontal="left" vertical="center"/>
    </xf>
    <xf numFmtId="0" fontId="0" fillId="4" borderId="14" xfId="0" applyFont="1" applyFill="1" applyBorder="1" applyAlignment="1">
      <alignment horizontal="left" vertical="center"/>
    </xf>
    <xf numFmtId="0" fontId="0" fillId="4" borderId="19" xfId="0" applyFont="1" applyFill="1" applyBorder="1" applyAlignment="1">
      <alignment horizontal="left" vertical="center"/>
    </xf>
    <xf numFmtId="0" fontId="0" fillId="4" borderId="44" xfId="0" applyFont="1" applyFill="1" applyBorder="1" applyAlignment="1">
      <alignment horizontal="left" vertical="center"/>
    </xf>
    <xf numFmtId="0" fontId="28" fillId="3" borderId="3" xfId="1" applyFont="1" applyFill="1" applyBorder="1" applyAlignment="1" applyProtection="1">
      <alignment horizontal="left" vertical="center" wrapText="1"/>
    </xf>
    <xf numFmtId="0" fontId="27" fillId="10" borderId="16" xfId="0" applyFont="1" applyFill="1" applyBorder="1" applyAlignment="1" applyProtection="1">
      <alignment horizontal="center" vertical="center" textRotation="90" wrapText="1"/>
      <protection locked="0"/>
    </xf>
    <xf numFmtId="0" fontId="27" fillId="10" borderId="48" xfId="0" applyFont="1" applyFill="1" applyBorder="1" applyAlignment="1" applyProtection="1">
      <alignment horizontal="center" vertical="center" textRotation="90" wrapText="1"/>
      <protection locked="0"/>
    </xf>
    <xf numFmtId="0" fontId="28" fillId="10" borderId="24" xfId="1" applyFont="1" applyFill="1" applyBorder="1" applyAlignment="1" applyProtection="1">
      <alignment horizontal="center" vertical="center"/>
      <protection locked="0"/>
    </xf>
    <xf numFmtId="0" fontId="28" fillId="10" borderId="25" xfId="1" applyFont="1" applyFill="1" applyBorder="1" applyAlignment="1" applyProtection="1">
      <alignment horizontal="center" vertical="center"/>
      <protection locked="0"/>
    </xf>
    <xf numFmtId="0" fontId="0" fillId="4" borderId="0" xfId="0" applyFont="1" applyFill="1" applyBorder="1" applyAlignment="1">
      <alignment horizontal="center" vertical="center"/>
    </xf>
    <xf numFmtId="0" fontId="28" fillId="10" borderId="29" xfId="1" applyFont="1" applyFill="1" applyBorder="1" applyAlignment="1" applyProtection="1">
      <alignment horizontal="center" vertical="center"/>
      <protection locked="0"/>
    </xf>
    <xf numFmtId="0" fontId="28" fillId="10" borderId="30" xfId="1" applyFont="1" applyFill="1" applyBorder="1" applyAlignment="1" applyProtection="1">
      <alignment horizontal="center" vertical="center"/>
      <protection locked="0"/>
    </xf>
    <xf numFmtId="0" fontId="28" fillId="10" borderId="32" xfId="1" applyFont="1" applyFill="1" applyBorder="1" applyAlignment="1" applyProtection="1">
      <alignment horizontal="center" vertical="center"/>
      <protection locked="0"/>
    </xf>
    <xf numFmtId="0" fontId="28" fillId="5" borderId="15" xfId="1" applyFont="1" applyFill="1" applyBorder="1" applyAlignment="1" applyProtection="1">
      <alignment horizontal="center" vertical="center" wrapText="1"/>
      <protection locked="0"/>
    </xf>
    <xf numFmtId="0" fontId="28" fillId="5" borderId="18" xfId="1" applyFont="1" applyFill="1" applyBorder="1" applyAlignment="1" applyProtection="1">
      <alignment horizontal="center" vertical="center"/>
      <protection locked="0"/>
    </xf>
    <xf numFmtId="0" fontId="28" fillId="5" borderId="15" xfId="1" applyFont="1" applyFill="1" applyBorder="1" applyAlignment="1" applyProtection="1">
      <alignment horizontal="center" vertical="center"/>
      <protection locked="0"/>
    </xf>
    <xf numFmtId="0" fontId="28" fillId="5" borderId="22" xfId="1" applyFont="1" applyFill="1" applyBorder="1" applyAlignment="1" applyProtection="1">
      <alignment horizontal="center" vertical="center"/>
      <protection locked="0"/>
    </xf>
    <xf numFmtId="0" fontId="28" fillId="5" borderId="39" xfId="1" applyFont="1" applyFill="1" applyBorder="1" applyAlignment="1" applyProtection="1">
      <alignment horizontal="center" vertical="center"/>
      <protection locked="0"/>
    </xf>
    <xf numFmtId="0" fontId="28" fillId="0" borderId="21" xfId="1" applyFont="1" applyFill="1" applyBorder="1" applyAlignment="1" applyProtection="1">
      <alignment horizontal="center" vertical="center"/>
      <protection locked="0"/>
    </xf>
    <xf numFmtId="0" fontId="28" fillId="0" borderId="34" xfId="1" applyFont="1" applyFill="1" applyBorder="1" applyAlignment="1" applyProtection="1">
      <alignment horizontal="center" vertical="center"/>
      <protection locked="0"/>
    </xf>
    <xf numFmtId="0" fontId="28" fillId="0" borderId="15" xfId="1" applyFont="1" applyFill="1" applyBorder="1" applyAlignment="1" applyProtection="1">
      <alignment horizontal="center" vertical="center"/>
      <protection locked="0"/>
    </xf>
    <xf numFmtId="0" fontId="28" fillId="0" borderId="35" xfId="1" applyFont="1" applyFill="1" applyBorder="1" applyAlignment="1" applyProtection="1">
      <alignment horizontal="center" vertical="center"/>
      <protection locked="0"/>
    </xf>
    <xf numFmtId="0" fontId="28" fillId="0" borderId="22" xfId="1" applyFont="1" applyFill="1" applyBorder="1" applyAlignment="1" applyProtection="1">
      <alignment horizontal="center" vertical="center"/>
      <protection locked="0"/>
    </xf>
    <xf numFmtId="0" fontId="28" fillId="0" borderId="36" xfId="1" applyFont="1" applyFill="1" applyBorder="1" applyAlignment="1" applyProtection="1">
      <alignment horizontal="center" vertical="center"/>
      <protection locked="0"/>
    </xf>
    <xf numFmtId="0" fontId="28" fillId="5" borderId="21" xfId="1" applyFont="1" applyFill="1" applyBorder="1" applyAlignment="1" applyProtection="1">
      <alignment horizontal="center" vertical="center"/>
      <protection locked="0"/>
    </xf>
    <xf numFmtId="0" fontId="28" fillId="5" borderId="27" xfId="1" applyFont="1" applyFill="1" applyBorder="1" applyAlignment="1" applyProtection="1">
      <alignment horizontal="center" vertical="center"/>
      <protection locked="0"/>
    </xf>
    <xf numFmtId="0" fontId="28" fillId="0" borderId="0" xfId="1" applyFont="1" applyFill="1" applyBorder="1" applyAlignment="1" applyProtection="1">
      <alignment horizontal="center" vertical="center"/>
      <protection locked="0"/>
    </xf>
    <xf numFmtId="0" fontId="0" fillId="10" borderId="49" xfId="0" applyFont="1" applyFill="1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7" xfId="0" applyFont="1" applyFill="1" applyBorder="1" applyAlignment="1">
      <alignment horizontal="center" vertical="center"/>
    </xf>
    <xf numFmtId="0" fontId="0" fillId="10" borderId="43" xfId="0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0" fontId="0" fillId="4" borderId="44" xfId="0" applyFont="1" applyFill="1" applyBorder="1" applyAlignment="1">
      <alignment horizontal="center" vertical="center"/>
    </xf>
    <xf numFmtId="0" fontId="28" fillId="0" borderId="1" xfId="1" applyFont="1" applyBorder="1" applyAlignment="1" applyProtection="1">
      <alignment horizontal="left" vertical="center" wrapText="1"/>
      <protection locked="0"/>
    </xf>
    <xf numFmtId="0" fontId="28" fillId="4" borderId="1" xfId="1" applyFont="1" applyFill="1" applyBorder="1" applyAlignment="1" applyProtection="1">
      <alignment horizontal="left" vertical="center" wrapText="1"/>
      <protection locked="0"/>
    </xf>
    <xf numFmtId="0" fontId="28" fillId="4" borderId="2" xfId="1" applyFont="1" applyFill="1" applyBorder="1" applyAlignment="1" applyProtection="1">
      <alignment horizontal="left" vertical="center" wrapText="1"/>
      <protection locked="0"/>
    </xf>
    <xf numFmtId="0" fontId="0" fillId="8" borderId="49" xfId="0" applyFont="1" applyFill="1" applyBorder="1" applyAlignment="1" applyProtection="1">
      <alignment horizontal="center" vertical="center" wrapText="1"/>
      <protection locked="0"/>
    </xf>
    <xf numFmtId="0" fontId="0" fillId="8" borderId="30" xfId="0" applyFont="1" applyFill="1" applyBorder="1" applyAlignment="1" applyProtection="1">
      <alignment horizontal="center" vertical="center" wrapText="1"/>
      <protection locked="0"/>
    </xf>
    <xf numFmtId="0" fontId="0" fillId="8" borderId="32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28" fillId="8" borderId="23" xfId="1" applyFont="1" applyFill="1" applyBorder="1" applyAlignment="1" applyProtection="1">
      <alignment horizontal="center" vertical="center" wrapText="1"/>
      <protection locked="0"/>
    </xf>
    <xf numFmtId="0" fontId="28" fillId="8" borderId="24" xfId="1" applyFont="1" applyFill="1" applyBorder="1" applyAlignment="1" applyProtection="1">
      <alignment horizontal="center" vertical="center" wrapText="1"/>
      <protection locked="0"/>
    </xf>
    <xf numFmtId="0" fontId="28" fillId="8" borderId="25" xfId="1" applyFont="1" applyFill="1" applyBorder="1" applyAlignment="1" applyProtection="1">
      <alignment horizontal="center" vertical="center" wrapText="1"/>
      <protection locked="0"/>
    </xf>
    <xf numFmtId="0" fontId="28" fillId="0" borderId="26" xfId="1" applyFont="1" applyBorder="1" applyAlignment="1" applyProtection="1">
      <alignment horizontal="left" vertical="center" wrapText="1"/>
      <protection locked="0"/>
    </xf>
    <xf numFmtId="0" fontId="28" fillId="0" borderId="27" xfId="1" applyFont="1" applyBorder="1" applyAlignment="1" applyProtection="1">
      <alignment horizontal="left" vertical="center" wrapText="1"/>
      <protection locked="0"/>
    </xf>
    <xf numFmtId="0" fontId="28" fillId="0" borderId="7" xfId="1" applyFont="1" applyBorder="1" applyAlignment="1" applyProtection="1">
      <alignment horizontal="left" vertical="center" wrapText="1"/>
      <protection locked="0"/>
    </xf>
    <xf numFmtId="0" fontId="28" fillId="0" borderId="18" xfId="1" applyFont="1" applyBorder="1" applyAlignment="1" applyProtection="1">
      <alignment horizontal="left" vertical="center" wrapText="1"/>
      <protection locked="0"/>
    </xf>
    <xf numFmtId="0" fontId="28" fillId="0" borderId="8" xfId="1" applyFont="1" applyBorder="1" applyAlignment="1" applyProtection="1">
      <alignment horizontal="left" vertical="center" wrapText="1"/>
      <protection locked="0"/>
    </xf>
    <xf numFmtId="0" fontId="28" fillId="0" borderId="12" xfId="1" applyFont="1" applyBorder="1" applyAlignment="1" applyProtection="1">
      <alignment horizontal="left" vertical="center" wrapText="1"/>
      <protection locked="0"/>
    </xf>
    <xf numFmtId="0" fontId="28" fillId="0" borderId="10" xfId="1" applyFont="1" applyBorder="1" applyAlignment="1" applyProtection="1">
      <alignment horizontal="left" vertical="center" wrapText="1"/>
      <protection locked="0"/>
    </xf>
    <xf numFmtId="0" fontId="28" fillId="0" borderId="19" xfId="1" applyFont="1" applyBorder="1" applyAlignment="1" applyProtection="1">
      <alignment horizontal="left" vertical="center" wrapText="1"/>
      <protection locked="0"/>
    </xf>
    <xf numFmtId="0" fontId="28" fillId="0" borderId="1" xfId="1" applyFont="1" applyBorder="1" applyAlignment="1" applyProtection="1">
      <alignment horizontal="left" vertical="center"/>
      <protection locked="0"/>
    </xf>
    <xf numFmtId="0" fontId="28" fillId="0" borderId="1" xfId="1" applyFont="1" applyFill="1" applyBorder="1" applyAlignment="1" applyProtection="1">
      <alignment horizontal="left" vertical="center"/>
      <protection locked="0"/>
    </xf>
    <xf numFmtId="0" fontId="28" fillId="8" borderId="23" xfId="1" applyFont="1" applyFill="1" applyBorder="1" applyAlignment="1" applyProtection="1">
      <alignment horizontal="center" vertical="center"/>
      <protection locked="0"/>
    </xf>
    <xf numFmtId="0" fontId="28" fillId="8" borderId="24" xfId="1" applyFont="1" applyFill="1" applyBorder="1" applyAlignment="1" applyProtection="1">
      <alignment horizontal="center" vertical="center"/>
      <protection locked="0"/>
    </xf>
    <xf numFmtId="0" fontId="28" fillId="8" borderId="25" xfId="1" applyFont="1" applyFill="1" applyBorder="1" applyAlignment="1" applyProtection="1">
      <alignment horizontal="center" vertical="center"/>
      <protection locked="0"/>
    </xf>
    <xf numFmtId="0" fontId="28" fillId="0" borderId="9" xfId="1" applyFont="1" applyBorder="1" applyAlignment="1" applyProtection="1">
      <alignment horizontal="left" vertical="center" wrapText="1"/>
      <protection locked="0"/>
    </xf>
    <xf numFmtId="0" fontId="28" fillId="0" borderId="27" xfId="1" applyFont="1" applyBorder="1" applyAlignment="1" applyProtection="1">
      <alignment horizontal="center" vertical="center" wrapText="1"/>
      <protection locked="0"/>
    </xf>
    <xf numFmtId="0" fontId="28" fillId="0" borderId="18" xfId="1" applyFont="1" applyBorder="1" applyAlignment="1" applyProtection="1">
      <alignment horizontal="center" vertical="center" wrapText="1"/>
      <protection locked="0"/>
    </xf>
    <xf numFmtId="0" fontId="0" fillId="0" borderId="18" xfId="0" applyFont="1" applyBorder="1" applyAlignment="1" applyProtection="1">
      <alignment horizontal="center" vertical="center" wrapText="1"/>
      <protection locked="0"/>
    </xf>
    <xf numFmtId="0" fontId="0" fillId="0" borderId="12" xfId="0" applyFont="1" applyBorder="1" applyAlignment="1" applyProtection="1">
      <alignment horizontal="center" vertical="center" wrapText="1"/>
      <protection locked="0"/>
    </xf>
    <xf numFmtId="0" fontId="28" fillId="8" borderId="7" xfId="1" applyFont="1" applyFill="1" applyBorder="1" applyAlignment="1" applyProtection="1">
      <alignment horizontal="center" vertical="center" wrapText="1"/>
      <protection locked="0"/>
    </xf>
    <xf numFmtId="0" fontId="28" fillId="8" borderId="0" xfId="1" applyFont="1" applyFill="1" applyBorder="1" applyAlignment="1" applyProtection="1">
      <alignment horizontal="center" vertical="center" wrapText="1"/>
      <protection locked="0"/>
    </xf>
    <xf numFmtId="0" fontId="28" fillId="8" borderId="18" xfId="1" applyFont="1" applyFill="1" applyBorder="1" applyAlignment="1" applyProtection="1">
      <alignment horizontal="center" vertical="center" wrapText="1"/>
      <protection locked="0"/>
    </xf>
    <xf numFmtId="0" fontId="28" fillId="4" borderId="1" xfId="1" applyFont="1" applyFill="1" applyBorder="1" applyAlignment="1" applyProtection="1">
      <alignment horizontal="left" vertical="center"/>
      <protection locked="0"/>
    </xf>
    <xf numFmtId="0" fontId="26" fillId="6" borderId="16" xfId="1" applyFont="1" applyFill="1" applyBorder="1" applyAlignment="1" applyProtection="1">
      <alignment horizontal="center" vertical="center" wrapText="1"/>
      <protection locked="0"/>
    </xf>
    <xf numFmtId="0" fontId="26" fillId="6" borderId="21" xfId="1" applyFont="1" applyFill="1" applyBorder="1" applyAlignment="1" applyProtection="1">
      <alignment horizontal="center" vertical="center" wrapText="1"/>
      <protection locked="0"/>
    </xf>
    <xf numFmtId="0" fontId="26" fillId="6" borderId="22" xfId="1" applyFont="1" applyFill="1" applyBorder="1" applyAlignment="1" applyProtection="1">
      <alignment horizontal="center" vertical="center" wrapText="1"/>
      <protection locked="0"/>
    </xf>
    <xf numFmtId="0" fontId="26" fillId="6" borderId="16" xfId="0" applyFont="1" applyFill="1" applyBorder="1" applyAlignment="1" applyProtection="1">
      <alignment horizontal="center" vertical="center" wrapText="1"/>
      <protection locked="0"/>
    </xf>
    <xf numFmtId="0" fontId="27" fillId="8" borderId="16" xfId="0" applyFont="1" applyFill="1" applyBorder="1" applyAlignment="1" applyProtection="1">
      <alignment horizontal="center" vertical="center" textRotation="90" wrapText="1"/>
      <protection locked="0"/>
    </xf>
    <xf numFmtId="0" fontId="27" fillId="8" borderId="48" xfId="0" applyFont="1" applyFill="1" applyBorder="1" applyAlignment="1" applyProtection="1">
      <alignment horizontal="center" vertical="center" textRotation="90" wrapText="1"/>
      <protection locked="0"/>
    </xf>
    <xf numFmtId="0" fontId="28" fillId="8" borderId="28" xfId="1" applyFont="1" applyFill="1" applyBorder="1" applyAlignment="1" applyProtection="1">
      <alignment horizontal="center" vertical="center"/>
      <protection locked="0"/>
    </xf>
    <xf numFmtId="0" fontId="28" fillId="8" borderId="34" xfId="1" applyFont="1" applyFill="1" applyBorder="1" applyAlignment="1" applyProtection="1">
      <alignment horizontal="center" vertical="center"/>
      <protection locked="0"/>
    </xf>
    <xf numFmtId="0" fontId="28" fillId="0" borderId="28" xfId="1" applyFont="1" applyFill="1" applyBorder="1" applyAlignment="1" applyProtection="1">
      <alignment horizontal="center" vertical="center"/>
      <protection locked="0"/>
    </xf>
    <xf numFmtId="0" fontId="28" fillId="0" borderId="39" xfId="1" applyFont="1" applyFill="1" applyBorder="1" applyAlignment="1" applyProtection="1">
      <alignment horizontal="center" vertical="center"/>
      <protection locked="0"/>
    </xf>
    <xf numFmtId="0" fontId="28" fillId="8" borderId="1" xfId="1" applyFont="1" applyFill="1" applyBorder="1" applyAlignment="1" applyProtection="1">
      <alignment horizontal="center" vertical="center"/>
      <protection locked="0"/>
    </xf>
    <xf numFmtId="0" fontId="28" fillId="0" borderId="9" xfId="1" applyFont="1" applyFill="1" applyBorder="1" applyAlignment="1" applyProtection="1">
      <alignment horizontal="left" vertical="center"/>
      <protection locked="0"/>
    </xf>
    <xf numFmtId="0" fontId="25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vertical="center" wrapText="1"/>
    </xf>
    <xf numFmtId="0" fontId="0" fillId="6" borderId="1" xfId="0" applyFont="1" applyFill="1" applyBorder="1" applyAlignment="1">
      <alignment vertical="center" wrapText="1"/>
    </xf>
    <xf numFmtId="0" fontId="0" fillId="6" borderId="22" xfId="0" applyFont="1" applyFill="1" applyBorder="1" applyAlignment="1" applyProtection="1">
      <alignment horizontal="center" vertical="center"/>
      <protection locked="0"/>
    </xf>
    <xf numFmtId="0" fontId="0" fillId="6" borderId="39" xfId="0" applyFont="1" applyFill="1" applyBorder="1" applyAlignment="1" applyProtection="1">
      <alignment horizontal="center" vertical="center"/>
      <protection locked="0"/>
    </xf>
    <xf numFmtId="0" fontId="22" fillId="7" borderId="0" xfId="0" applyFont="1" applyFill="1" applyAlignment="1" applyProtection="1">
      <alignment vertical="center"/>
      <protection locked="0"/>
    </xf>
    <xf numFmtId="0" fontId="22" fillId="7" borderId="0" xfId="0" applyFont="1" applyFill="1" applyAlignment="1">
      <alignment vertical="center"/>
    </xf>
    <xf numFmtId="0" fontId="14" fillId="7" borderId="15" xfId="0" applyFont="1" applyFill="1" applyBorder="1" applyAlignment="1" applyProtection="1">
      <alignment vertical="center" textRotation="90" wrapText="1"/>
      <protection locked="0"/>
    </xf>
    <xf numFmtId="0" fontId="0" fillId="0" borderId="15" xfId="0" applyFont="1" applyBorder="1" applyAlignment="1">
      <alignment vertical="center" textRotation="90" wrapText="1"/>
    </xf>
    <xf numFmtId="0" fontId="0" fillId="0" borderId="22" xfId="0" applyFont="1" applyBorder="1" applyAlignment="1">
      <alignment vertical="center" textRotation="90" wrapText="1"/>
    </xf>
    <xf numFmtId="14" fontId="25" fillId="0" borderId="1" xfId="0" applyNumberFormat="1" applyFont="1" applyBorder="1" applyAlignment="1">
      <alignment horizontal="center" vertical="center" wrapText="1"/>
    </xf>
    <xf numFmtId="0" fontId="36" fillId="3" borderId="1" xfId="0" applyFont="1" applyFill="1" applyBorder="1" applyAlignment="1" applyProtection="1">
      <alignment horizontal="center" vertical="top"/>
    </xf>
    <xf numFmtId="0" fontId="37" fillId="0" borderId="1" xfId="1" applyFont="1" applyBorder="1" applyAlignment="1" applyProtection="1">
      <alignment horizontal="left" vertical="top"/>
    </xf>
    <xf numFmtId="0" fontId="37" fillId="0" borderId="2" xfId="1" applyFont="1" applyBorder="1" applyAlignment="1" applyProtection="1">
      <alignment horizontal="left" vertical="top"/>
    </xf>
    <xf numFmtId="0" fontId="37" fillId="0" borderId="9" xfId="1" applyFont="1" applyBorder="1" applyAlignment="1" applyProtection="1">
      <alignment horizontal="left" vertical="top"/>
    </xf>
    <xf numFmtId="0" fontId="31" fillId="0" borderId="10" xfId="1" applyFont="1" applyBorder="1" applyAlignment="1" applyProtection="1">
      <alignment horizontal="left" vertical="center" wrapText="1"/>
      <protection locked="0"/>
    </xf>
    <xf numFmtId="0" fontId="31" fillId="0" borderId="19" xfId="1" applyFont="1" applyBorder="1" applyAlignment="1" applyProtection="1">
      <alignment horizontal="left" vertical="center" wrapText="1"/>
      <protection locked="0"/>
    </xf>
    <xf numFmtId="0" fontId="31" fillId="0" borderId="7" xfId="1" applyFont="1" applyBorder="1" applyAlignment="1" applyProtection="1">
      <alignment horizontal="left" vertical="center" wrapText="1"/>
      <protection locked="0"/>
    </xf>
    <xf numFmtId="0" fontId="31" fillId="0" borderId="18" xfId="1" applyFont="1" applyBorder="1" applyAlignment="1" applyProtection="1">
      <alignment horizontal="left" vertical="center" wrapText="1"/>
      <protection locked="0"/>
    </xf>
    <xf numFmtId="0" fontId="31" fillId="0" borderId="1" xfId="1" applyFont="1" applyFill="1" applyBorder="1" applyAlignment="1" applyProtection="1">
      <alignment horizontal="left" vertical="center" wrapText="1"/>
      <protection locked="0"/>
    </xf>
    <xf numFmtId="0" fontId="31" fillId="0" borderId="1" xfId="1" applyFont="1" applyFill="1" applyBorder="1" applyAlignment="1" applyProtection="1">
      <alignment horizontal="left" vertical="top"/>
      <protection locked="0"/>
    </xf>
    <xf numFmtId="0" fontId="31" fillId="4" borderId="1" xfId="1" applyFont="1" applyFill="1" applyBorder="1" applyAlignment="1" applyProtection="1">
      <alignment horizontal="left" vertical="center"/>
      <protection locked="0"/>
    </xf>
    <xf numFmtId="0" fontId="31" fillId="0" borderId="9" xfId="1" applyFont="1" applyFill="1" applyBorder="1" applyAlignment="1" applyProtection="1">
      <alignment horizontal="left" vertical="top"/>
      <protection locked="0"/>
    </xf>
    <xf numFmtId="0" fontId="41" fillId="7" borderId="15" xfId="0" applyFont="1" applyFill="1" applyBorder="1" applyAlignment="1" applyProtection="1">
      <alignment horizontal="left" vertical="center" textRotation="90" wrapText="1"/>
      <protection locked="0"/>
    </xf>
    <xf numFmtId="0" fontId="41" fillId="7" borderId="0" xfId="0" applyFont="1" applyFill="1" applyBorder="1" applyAlignment="1" applyProtection="1">
      <alignment horizontal="left" vertical="center" textRotation="90" wrapText="1"/>
      <protection locked="0"/>
    </xf>
    <xf numFmtId="0" fontId="45" fillId="0" borderId="1" xfId="1" applyFont="1" applyFill="1" applyBorder="1" applyAlignment="1" applyProtection="1">
      <alignment horizontal="left" vertical="center" wrapText="1"/>
      <protection locked="0"/>
    </xf>
    <xf numFmtId="0" fontId="41" fillId="9" borderId="39" xfId="1" applyFont="1" applyFill="1" applyBorder="1" applyAlignment="1" applyProtection="1">
      <alignment horizontal="left" vertical="center" wrapText="1"/>
      <protection locked="0"/>
    </xf>
    <xf numFmtId="0" fontId="41" fillId="9" borderId="0" xfId="1" applyFont="1" applyFill="1" applyBorder="1" applyAlignment="1" applyProtection="1">
      <alignment horizontal="left" vertical="center" wrapText="1"/>
      <protection locked="0"/>
    </xf>
    <xf numFmtId="0" fontId="41" fillId="9" borderId="35" xfId="1" applyFont="1" applyFill="1" applyBorder="1" applyAlignment="1" applyProtection="1">
      <alignment horizontal="left" vertical="center" wrapText="1"/>
      <protection locked="0"/>
    </xf>
    <xf numFmtId="0" fontId="41" fillId="0" borderId="28" xfId="0" applyFont="1" applyBorder="1" applyAlignment="1" applyProtection="1">
      <alignment horizontal="left" vertical="center" wrapText="1"/>
      <protection locked="0"/>
    </xf>
    <xf numFmtId="0" fontId="41" fillId="0" borderId="0" xfId="0" applyFont="1" applyBorder="1" applyAlignment="1" applyProtection="1">
      <alignment horizontal="left" vertical="center" wrapText="1"/>
      <protection locked="0"/>
    </xf>
    <xf numFmtId="0" fontId="41" fillId="0" borderId="33" xfId="0" applyFont="1" applyBorder="1" applyAlignment="1" applyProtection="1">
      <alignment horizontal="left" vertical="center" wrapText="1"/>
      <protection locked="0"/>
    </xf>
    <xf numFmtId="0" fontId="41" fillId="9" borderId="1" xfId="1" applyFont="1" applyFill="1" applyBorder="1" applyAlignment="1" applyProtection="1">
      <alignment horizontal="left" vertical="center" wrapText="1"/>
      <protection locked="0"/>
    </xf>
    <xf numFmtId="0" fontId="41" fillId="0" borderId="40" xfId="0" applyFont="1" applyBorder="1" applyAlignment="1" applyProtection="1">
      <alignment horizontal="left" vertical="center" wrapText="1"/>
      <protection locked="0"/>
    </xf>
    <xf numFmtId="0" fontId="41" fillId="0" borderId="19" xfId="0" applyFont="1" applyBorder="1" applyAlignment="1" applyProtection="1">
      <alignment horizontal="left" vertical="center" wrapText="1"/>
      <protection locked="0"/>
    </xf>
    <xf numFmtId="0" fontId="41" fillId="0" borderId="18" xfId="0" applyFont="1" applyBorder="1" applyAlignment="1" applyProtection="1">
      <alignment horizontal="left" vertical="center" wrapText="1"/>
      <protection locked="0"/>
    </xf>
    <xf numFmtId="0" fontId="41" fillId="0" borderId="12" xfId="0" applyFont="1" applyBorder="1" applyAlignment="1" applyProtection="1">
      <alignment horizontal="left" vertical="center" wrapText="1"/>
      <protection locked="0"/>
    </xf>
    <xf numFmtId="0" fontId="41" fillId="9" borderId="1" xfId="0" applyFont="1" applyFill="1" applyBorder="1" applyAlignment="1" applyProtection="1">
      <alignment horizontal="left" vertical="center"/>
      <protection locked="0"/>
    </xf>
    <xf numFmtId="0" fontId="43" fillId="4" borderId="1" xfId="0" applyFont="1" applyFill="1" applyBorder="1" applyAlignment="1">
      <alignment horizontal="left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45" fillId="0" borderId="1" xfId="1" applyFont="1" applyBorder="1" applyAlignment="1" applyProtection="1">
      <alignment horizontal="left" vertical="center"/>
    </xf>
    <xf numFmtId="0" fontId="45" fillId="0" borderId="2" xfId="1" applyFont="1" applyBorder="1" applyAlignment="1" applyProtection="1">
      <alignment horizontal="left" vertical="center"/>
    </xf>
    <xf numFmtId="0" fontId="42" fillId="9" borderId="37" xfId="0" applyFont="1" applyFill="1" applyBorder="1" applyAlignment="1" applyProtection="1">
      <alignment horizontal="left" vertical="center" textRotation="90" wrapText="1"/>
      <protection locked="0"/>
    </xf>
    <xf numFmtId="0" fontId="42" fillId="9" borderId="38" xfId="0" applyFont="1" applyFill="1" applyBorder="1" applyAlignment="1" applyProtection="1">
      <alignment horizontal="left" vertical="center" textRotation="90" wrapText="1"/>
      <protection locked="0"/>
    </xf>
    <xf numFmtId="0" fontId="42" fillId="9" borderId="48" xfId="0" applyFont="1" applyFill="1" applyBorder="1" applyAlignment="1" applyProtection="1">
      <alignment horizontal="left" vertical="center" textRotation="90" wrapText="1"/>
      <protection locked="0"/>
    </xf>
    <xf numFmtId="0" fontId="41" fillId="9" borderId="28" xfId="1" applyFont="1" applyFill="1" applyBorder="1" applyAlignment="1" applyProtection="1">
      <alignment horizontal="left" vertical="center" wrapText="1"/>
      <protection locked="0"/>
    </xf>
    <xf numFmtId="0" fontId="41" fillId="9" borderId="34" xfId="1" applyFont="1" applyFill="1" applyBorder="1" applyAlignment="1" applyProtection="1">
      <alignment horizontal="left" vertical="center" wrapText="1"/>
      <protection locked="0"/>
    </xf>
    <xf numFmtId="0" fontId="42" fillId="0" borderId="14" xfId="0" applyFont="1" applyBorder="1" applyAlignment="1" applyProtection="1">
      <alignment horizontal="left" vertical="center"/>
      <protection locked="0"/>
    </xf>
    <xf numFmtId="0" fontId="45" fillId="4" borderId="1" xfId="0" applyFont="1" applyFill="1" applyBorder="1" applyAlignment="1">
      <alignment horizontal="left" vertical="center" wrapText="1"/>
    </xf>
    <xf numFmtId="0" fontId="45" fillId="0" borderId="4" xfId="1" applyFont="1" applyBorder="1" applyAlignment="1" applyProtection="1">
      <alignment horizontal="left" vertical="center" wrapText="1"/>
    </xf>
    <xf numFmtId="0" fontId="45" fillId="0" borderId="14" xfId="1" applyFont="1" applyBorder="1" applyAlignment="1" applyProtection="1">
      <alignment horizontal="left" vertical="center" wrapText="1"/>
    </xf>
    <xf numFmtId="0" fontId="41" fillId="3" borderId="1" xfId="1" applyFont="1" applyFill="1" applyBorder="1" applyAlignment="1" applyProtection="1">
      <alignment horizontal="left" vertical="center"/>
    </xf>
    <xf numFmtId="0" fontId="41" fillId="10" borderId="24" xfId="1" applyFont="1" applyFill="1" applyBorder="1" applyAlignment="1" applyProtection="1">
      <alignment horizontal="left" vertical="center"/>
    </xf>
    <xf numFmtId="0" fontId="41" fillId="10" borderId="25" xfId="1" applyFont="1" applyFill="1" applyBorder="1" applyAlignment="1" applyProtection="1">
      <alignment horizontal="left" vertical="center"/>
    </xf>
    <xf numFmtId="0" fontId="42" fillId="4" borderId="18" xfId="0" applyFont="1" applyFill="1" applyBorder="1" applyAlignment="1">
      <alignment horizontal="left" vertical="center" wrapText="1"/>
    </xf>
    <xf numFmtId="0" fontId="43" fillId="4" borderId="18" xfId="0" applyFont="1" applyFill="1" applyBorder="1" applyAlignment="1">
      <alignment horizontal="left" vertical="center" wrapText="1"/>
    </xf>
    <xf numFmtId="0" fontId="43" fillId="4" borderId="9" xfId="0" applyFont="1" applyFill="1" applyBorder="1" applyAlignment="1">
      <alignment horizontal="left" vertical="center" wrapText="1"/>
    </xf>
    <xf numFmtId="0" fontId="45" fillId="0" borderId="9" xfId="1" applyFont="1" applyBorder="1" applyAlignment="1" applyProtection="1">
      <alignment horizontal="left" vertical="center"/>
    </xf>
    <xf numFmtId="0" fontId="43" fillId="4" borderId="1" xfId="0" applyFont="1" applyFill="1" applyBorder="1" applyAlignment="1">
      <alignment horizontal="left" vertical="center"/>
    </xf>
    <xf numFmtId="0" fontId="42" fillId="10" borderId="49" xfId="0" applyFont="1" applyFill="1" applyBorder="1" applyAlignment="1">
      <alignment horizontal="left" vertical="center" wrapText="1"/>
    </xf>
    <xf numFmtId="0" fontId="42" fillId="10" borderId="30" xfId="0" applyFont="1" applyFill="1" applyBorder="1" applyAlignment="1">
      <alignment horizontal="left" vertical="center" wrapText="1"/>
    </xf>
    <xf numFmtId="0" fontId="42" fillId="10" borderId="31" xfId="0" applyFont="1" applyFill="1" applyBorder="1" applyAlignment="1">
      <alignment horizontal="left" vertical="center" wrapText="1"/>
    </xf>
    <xf numFmtId="0" fontId="42" fillId="10" borderId="32" xfId="0" applyFont="1" applyFill="1" applyBorder="1" applyAlignment="1">
      <alignment horizontal="left" vertical="center" wrapText="1"/>
    </xf>
    <xf numFmtId="0" fontId="42" fillId="4" borderId="34" xfId="0" applyFont="1" applyFill="1" applyBorder="1" applyAlignment="1">
      <alignment horizontal="left" vertical="center" wrapText="1"/>
    </xf>
    <xf numFmtId="0" fontId="42" fillId="4" borderId="35" xfId="0" applyFont="1" applyFill="1" applyBorder="1" applyAlignment="1">
      <alignment horizontal="left" vertical="center" wrapText="1"/>
    </xf>
    <xf numFmtId="0" fontId="42" fillId="10" borderId="23" xfId="0" applyFont="1" applyFill="1" applyBorder="1" applyAlignment="1">
      <alignment horizontal="left" vertical="center"/>
    </xf>
    <xf numFmtId="0" fontId="42" fillId="10" borderId="24" xfId="0" applyFont="1" applyFill="1" applyBorder="1" applyAlignment="1">
      <alignment horizontal="left" vertical="center"/>
    </xf>
    <xf numFmtId="0" fontId="42" fillId="10" borderId="25" xfId="0" applyFont="1" applyFill="1" applyBorder="1" applyAlignment="1">
      <alignment horizontal="left" vertical="center"/>
    </xf>
    <xf numFmtId="0" fontId="43" fillId="4" borderId="41" xfId="0" applyFont="1" applyFill="1" applyBorder="1" applyAlignment="1">
      <alignment horizontal="left" vertical="center"/>
    </xf>
    <xf numFmtId="0" fontId="43" fillId="4" borderId="42" xfId="0" applyFont="1" applyFill="1" applyBorder="1" applyAlignment="1">
      <alignment horizontal="left" vertical="center"/>
    </xf>
    <xf numFmtId="0" fontId="43" fillId="4" borderId="20" xfId="0" applyFont="1" applyFill="1" applyBorder="1" applyAlignment="1">
      <alignment horizontal="left" vertical="center"/>
    </xf>
    <xf numFmtId="0" fontId="43" fillId="4" borderId="17" xfId="0" applyFont="1" applyFill="1" applyBorder="1" applyAlignment="1">
      <alignment horizontal="left" vertical="center"/>
    </xf>
    <xf numFmtId="0" fontId="41" fillId="3" borderId="3" xfId="1" applyFont="1" applyFill="1" applyBorder="1" applyAlignment="1" applyProtection="1">
      <alignment horizontal="left" vertical="center" wrapText="1"/>
    </xf>
    <xf numFmtId="0" fontId="42" fillId="10" borderId="0" xfId="0" applyFont="1" applyFill="1" applyBorder="1" applyAlignment="1">
      <alignment horizontal="left" vertical="center"/>
    </xf>
    <xf numFmtId="0" fontId="42" fillId="10" borderId="35" xfId="0" applyFont="1" applyFill="1" applyBorder="1" applyAlignment="1">
      <alignment horizontal="left" vertical="center"/>
    </xf>
    <xf numFmtId="0" fontId="42" fillId="4" borderId="40" xfId="0" applyFont="1" applyFill="1" applyBorder="1" applyAlignment="1">
      <alignment horizontal="left" vertical="center" wrapText="1"/>
    </xf>
    <xf numFmtId="0" fontId="41" fillId="5" borderId="21" xfId="1" applyFont="1" applyFill="1" applyBorder="1" applyAlignment="1" applyProtection="1">
      <alignment horizontal="left" vertical="center"/>
      <protection locked="0"/>
    </xf>
    <xf numFmtId="0" fontId="41" fillId="5" borderId="27" xfId="1" applyFont="1" applyFill="1" applyBorder="1" applyAlignment="1" applyProtection="1">
      <alignment horizontal="left" vertical="center"/>
      <protection locked="0"/>
    </xf>
    <xf numFmtId="0" fontId="41" fillId="5" borderId="15" xfId="1" applyFont="1" applyFill="1" applyBorder="1" applyAlignment="1" applyProtection="1">
      <alignment horizontal="left" vertical="center"/>
      <protection locked="0"/>
    </xf>
    <xf numFmtId="0" fontId="41" fillId="5" borderId="18" xfId="1" applyFont="1" applyFill="1" applyBorder="1" applyAlignment="1" applyProtection="1">
      <alignment horizontal="left" vertical="center"/>
      <protection locked="0"/>
    </xf>
    <xf numFmtId="0" fontId="41" fillId="5" borderId="22" xfId="1" applyFont="1" applyFill="1" applyBorder="1" applyAlignment="1" applyProtection="1">
      <alignment horizontal="left" vertical="center"/>
      <protection locked="0"/>
    </xf>
    <xf numFmtId="0" fontId="41" fillId="5" borderId="39" xfId="1" applyFont="1" applyFill="1" applyBorder="1" applyAlignment="1" applyProtection="1">
      <alignment horizontal="left" vertical="center"/>
      <protection locked="0"/>
    </xf>
    <xf numFmtId="0" fontId="41" fillId="0" borderId="15" xfId="1" applyFont="1" applyFill="1" applyBorder="1" applyAlignment="1" applyProtection="1">
      <alignment horizontal="left" vertical="center"/>
      <protection locked="0"/>
    </xf>
    <xf numFmtId="0" fontId="41" fillId="0" borderId="35" xfId="1" applyFont="1" applyFill="1" applyBorder="1" applyAlignment="1" applyProtection="1">
      <alignment horizontal="left" vertical="center"/>
      <protection locked="0"/>
    </xf>
    <xf numFmtId="0" fontId="41" fillId="0" borderId="0" xfId="1" applyFont="1" applyFill="1" applyBorder="1" applyAlignment="1" applyProtection="1">
      <alignment horizontal="left" vertical="center"/>
      <protection locked="0"/>
    </xf>
    <xf numFmtId="0" fontId="42" fillId="10" borderId="49" xfId="0" applyFont="1" applyFill="1" applyBorder="1" applyAlignment="1">
      <alignment horizontal="left" vertical="center"/>
    </xf>
    <xf numFmtId="0" fontId="42" fillId="10" borderId="30" xfId="0" applyFont="1" applyFill="1" applyBorder="1" applyAlignment="1">
      <alignment horizontal="left" vertical="center"/>
    </xf>
    <xf numFmtId="0" fontId="42" fillId="10" borderId="20" xfId="0" applyFont="1" applyFill="1" applyBorder="1" applyAlignment="1">
      <alignment horizontal="left" vertical="center"/>
    </xf>
    <xf numFmtId="0" fontId="42" fillId="10" borderId="17" xfId="0" applyFont="1" applyFill="1" applyBorder="1" applyAlignment="1">
      <alignment horizontal="left" vertical="center"/>
    </xf>
    <xf numFmtId="0" fontId="42" fillId="10" borderId="43" xfId="0" applyFont="1" applyFill="1" applyBorder="1" applyAlignment="1">
      <alignment horizontal="left" vertical="center"/>
    </xf>
    <xf numFmtId="0" fontId="42" fillId="4" borderId="12" xfId="0" applyFont="1" applyFill="1" applyBorder="1" applyAlignment="1">
      <alignment horizontal="left" vertical="center"/>
    </xf>
    <xf numFmtId="0" fontId="42" fillId="4" borderId="14" xfId="0" applyFont="1" applyFill="1" applyBorder="1" applyAlignment="1">
      <alignment horizontal="left" vertical="center"/>
    </xf>
    <xf numFmtId="0" fontId="42" fillId="4" borderId="44" xfId="0" applyFont="1" applyFill="1" applyBorder="1" applyAlignment="1">
      <alignment horizontal="left" vertical="center"/>
    </xf>
    <xf numFmtId="0" fontId="43" fillId="4" borderId="12" xfId="0" applyFont="1" applyFill="1" applyBorder="1" applyAlignment="1">
      <alignment horizontal="left" vertical="center"/>
    </xf>
    <xf numFmtId="0" fontId="43" fillId="4" borderId="14" xfId="0" applyFont="1" applyFill="1" applyBorder="1" applyAlignment="1">
      <alignment horizontal="left" vertical="center"/>
    </xf>
    <xf numFmtId="0" fontId="43" fillId="4" borderId="19" xfId="0" applyFont="1" applyFill="1" applyBorder="1" applyAlignment="1">
      <alignment horizontal="left" vertical="center"/>
    </xf>
    <xf numFmtId="0" fontId="43" fillId="4" borderId="44" xfId="0" applyFont="1" applyFill="1" applyBorder="1" applyAlignment="1">
      <alignment horizontal="left" vertical="center"/>
    </xf>
    <xf numFmtId="0" fontId="41" fillId="3" borderId="4" xfId="1" applyFont="1" applyFill="1" applyBorder="1" applyAlignment="1" applyProtection="1">
      <alignment horizontal="left" vertical="center" wrapText="1"/>
    </xf>
    <xf numFmtId="0" fontId="41" fillId="3" borderId="14" xfId="1" applyFont="1" applyFill="1" applyBorder="1" applyAlignment="1" applyProtection="1">
      <alignment horizontal="left" vertical="center" wrapText="1"/>
    </xf>
    <xf numFmtId="0" fontId="45" fillId="0" borderId="40" xfId="1" applyFont="1" applyBorder="1" applyAlignment="1" applyProtection="1">
      <alignment horizontal="left" vertical="center" wrapText="1"/>
      <protection locked="0"/>
    </xf>
    <xf numFmtId="0" fontId="45" fillId="0" borderId="19" xfId="1" applyFont="1" applyBorder="1" applyAlignment="1" applyProtection="1">
      <alignment horizontal="left" vertical="center" wrapText="1"/>
      <protection locked="0"/>
    </xf>
    <xf numFmtId="0" fontId="45" fillId="0" borderId="0" xfId="1" applyFont="1" applyBorder="1" applyAlignment="1" applyProtection="1">
      <alignment horizontal="left" vertical="center" wrapText="1"/>
      <protection locked="0"/>
    </xf>
    <xf numFmtId="0" fontId="45" fillId="0" borderId="18" xfId="1" applyFont="1" applyBorder="1" applyAlignment="1" applyProtection="1">
      <alignment horizontal="left" vertical="center" wrapText="1"/>
      <protection locked="0"/>
    </xf>
    <xf numFmtId="0" fontId="45" fillId="0" borderId="33" xfId="1" applyFont="1" applyBorder="1" applyAlignment="1" applyProtection="1">
      <alignment horizontal="left" vertical="center" wrapText="1"/>
      <protection locked="0"/>
    </xf>
    <xf numFmtId="0" fontId="45" fillId="0" borderId="12" xfId="1" applyFont="1" applyBorder="1" applyAlignment="1" applyProtection="1">
      <alignment horizontal="left" vertical="center" wrapText="1"/>
      <protection locked="0"/>
    </xf>
    <xf numFmtId="0" fontId="45" fillId="0" borderId="14" xfId="1" applyFont="1" applyBorder="1" applyAlignment="1" applyProtection="1">
      <alignment horizontal="left" vertical="center" wrapText="1"/>
      <protection locked="0"/>
    </xf>
    <xf numFmtId="0" fontId="45" fillId="0" borderId="1" xfId="1" applyFont="1" applyBorder="1" applyAlignment="1" applyProtection="1">
      <alignment horizontal="left" vertical="center" wrapText="1"/>
      <protection locked="0"/>
    </xf>
    <xf numFmtId="0" fontId="42" fillId="11" borderId="54" xfId="0" applyFont="1" applyFill="1" applyBorder="1" applyAlignment="1" applyProtection="1">
      <alignment horizontal="left" vertical="center"/>
      <protection locked="0"/>
    </xf>
    <xf numFmtId="0" fontId="42" fillId="11" borderId="55" xfId="0" applyFont="1" applyFill="1" applyBorder="1" applyAlignment="1" applyProtection="1">
      <alignment horizontal="left" vertical="center"/>
      <protection locked="0"/>
    </xf>
    <xf numFmtId="0" fontId="42" fillId="11" borderId="56" xfId="0" applyFont="1" applyFill="1" applyBorder="1" applyAlignment="1" applyProtection="1">
      <alignment horizontal="left" vertical="center"/>
      <protection locked="0"/>
    </xf>
    <xf numFmtId="0" fontId="45" fillId="11" borderId="1" xfId="1" applyFont="1" applyFill="1" applyBorder="1" applyAlignment="1" applyProtection="1">
      <alignment horizontal="left" vertical="center" wrapText="1"/>
      <protection locked="0"/>
    </xf>
    <xf numFmtId="0" fontId="45" fillId="11" borderId="2" xfId="1" applyFont="1" applyFill="1" applyBorder="1" applyAlignment="1" applyProtection="1">
      <alignment horizontal="left" vertical="center" wrapText="1"/>
      <protection locked="0"/>
    </xf>
    <xf numFmtId="0" fontId="41" fillId="10" borderId="16" xfId="0" applyFont="1" applyFill="1" applyBorder="1" applyAlignment="1" applyProtection="1">
      <alignment horizontal="left" vertical="center" textRotation="90" wrapText="1"/>
      <protection locked="0"/>
    </xf>
    <xf numFmtId="0" fontId="41" fillId="10" borderId="48" xfId="0" applyFont="1" applyFill="1" applyBorder="1" applyAlignment="1" applyProtection="1">
      <alignment horizontal="left" vertical="center" textRotation="90" wrapText="1"/>
      <protection locked="0"/>
    </xf>
    <xf numFmtId="0" fontId="41" fillId="10" borderId="24" xfId="1" applyFont="1" applyFill="1" applyBorder="1" applyAlignment="1" applyProtection="1">
      <alignment horizontal="left" vertical="center"/>
      <protection locked="0"/>
    </xf>
    <xf numFmtId="0" fontId="41" fillId="10" borderId="25" xfId="1" applyFont="1" applyFill="1" applyBorder="1" applyAlignment="1" applyProtection="1">
      <alignment horizontal="left" vertical="center"/>
      <protection locked="0"/>
    </xf>
    <xf numFmtId="0" fontId="42" fillId="4" borderId="0" xfId="0" applyFont="1" applyFill="1" applyBorder="1" applyAlignment="1">
      <alignment horizontal="left" vertical="center"/>
    </xf>
    <xf numFmtId="0" fontId="41" fillId="10" borderId="29" xfId="1" applyFont="1" applyFill="1" applyBorder="1" applyAlignment="1" applyProtection="1">
      <alignment horizontal="left" vertical="center"/>
      <protection locked="0"/>
    </xf>
    <xf numFmtId="0" fontId="41" fillId="10" borderId="30" xfId="1" applyFont="1" applyFill="1" applyBorder="1" applyAlignment="1" applyProtection="1">
      <alignment horizontal="left" vertical="center"/>
      <protection locked="0"/>
    </xf>
    <xf numFmtId="0" fontId="41" fillId="10" borderId="32" xfId="1" applyFont="1" applyFill="1" applyBorder="1" applyAlignment="1" applyProtection="1">
      <alignment horizontal="left" vertical="center"/>
      <protection locked="0"/>
    </xf>
    <xf numFmtId="0" fontId="41" fillId="5" borderId="15" xfId="1" applyFont="1" applyFill="1" applyBorder="1" applyAlignment="1" applyProtection="1">
      <alignment horizontal="left" vertical="center" wrapText="1"/>
      <protection locked="0"/>
    </xf>
    <xf numFmtId="0" fontId="41" fillId="0" borderId="21" xfId="1" applyFont="1" applyFill="1" applyBorder="1" applyAlignment="1" applyProtection="1">
      <alignment horizontal="left" vertical="center"/>
      <protection locked="0"/>
    </xf>
    <xf numFmtId="0" fontId="41" fillId="0" borderId="34" xfId="1" applyFont="1" applyFill="1" applyBorder="1" applyAlignment="1" applyProtection="1">
      <alignment horizontal="left" vertical="center"/>
      <protection locked="0"/>
    </xf>
    <xf numFmtId="0" fontId="41" fillId="0" borderId="22" xfId="1" applyFont="1" applyFill="1" applyBorder="1" applyAlignment="1" applyProtection="1">
      <alignment horizontal="left" vertical="center"/>
      <protection locked="0"/>
    </xf>
    <xf numFmtId="0" fontId="41" fillId="0" borderId="36" xfId="1" applyFont="1" applyFill="1" applyBorder="1" applyAlignment="1" applyProtection="1">
      <alignment horizontal="left" vertical="center"/>
      <protection locked="0"/>
    </xf>
    <xf numFmtId="0" fontId="42" fillId="8" borderId="52" xfId="0" applyFont="1" applyFill="1" applyBorder="1" applyAlignment="1" applyProtection="1">
      <alignment horizontal="left" vertical="center" wrapText="1"/>
      <protection locked="0"/>
    </xf>
    <xf numFmtId="0" fontId="42" fillId="8" borderId="30" xfId="0" applyFont="1" applyFill="1" applyBorder="1" applyAlignment="1" applyProtection="1">
      <alignment horizontal="left" vertical="center" wrapText="1"/>
      <protection locked="0"/>
    </xf>
    <xf numFmtId="0" fontId="42" fillId="8" borderId="32" xfId="0" applyFont="1" applyFill="1" applyBorder="1" applyAlignment="1" applyProtection="1">
      <alignment horizontal="left" vertical="center" wrapText="1"/>
      <protection locked="0"/>
    </xf>
    <xf numFmtId="0" fontId="42" fillId="0" borderId="1" xfId="0" applyFont="1" applyBorder="1" applyAlignment="1" applyProtection="1">
      <alignment horizontal="left" vertical="center"/>
      <protection locked="0"/>
    </xf>
    <xf numFmtId="0" fontId="41" fillId="8" borderId="24" xfId="1" applyFont="1" applyFill="1" applyBorder="1" applyAlignment="1" applyProtection="1">
      <alignment horizontal="left" vertical="center" wrapText="1"/>
      <protection locked="0"/>
    </xf>
    <xf numFmtId="0" fontId="41" fillId="8" borderId="25" xfId="1" applyFont="1" applyFill="1" applyBorder="1" applyAlignment="1" applyProtection="1">
      <alignment horizontal="left" vertical="center" wrapText="1"/>
      <protection locked="0"/>
    </xf>
    <xf numFmtId="0" fontId="45" fillId="0" borderId="28" xfId="1" applyFont="1" applyBorder="1" applyAlignment="1" applyProtection="1">
      <alignment horizontal="left" vertical="center" wrapText="1"/>
      <protection locked="0"/>
    </xf>
    <xf numFmtId="0" fontId="45" fillId="0" borderId="27" xfId="1" applyFont="1" applyBorder="1" applyAlignment="1" applyProtection="1">
      <alignment horizontal="left" vertical="center" wrapText="1"/>
      <protection locked="0"/>
    </xf>
    <xf numFmtId="0" fontId="45" fillId="4" borderId="1" xfId="1" applyFont="1" applyFill="1" applyBorder="1" applyAlignment="1" applyProtection="1">
      <alignment horizontal="left" vertical="center" wrapText="1"/>
      <protection locked="0"/>
    </xf>
    <xf numFmtId="0" fontId="45" fillId="4" borderId="2" xfId="1" applyFont="1" applyFill="1" applyBorder="1" applyAlignment="1" applyProtection="1">
      <alignment horizontal="left" vertical="center" wrapText="1"/>
      <protection locked="0"/>
    </xf>
    <xf numFmtId="0" fontId="42" fillId="0" borderId="1" xfId="0" applyFont="1" applyBorder="1" applyAlignment="1" applyProtection="1">
      <alignment horizontal="left" vertical="center" wrapText="1"/>
      <protection locked="0"/>
    </xf>
    <xf numFmtId="0" fontId="41" fillId="8" borderId="49" xfId="1" applyFont="1" applyFill="1" applyBorder="1" applyAlignment="1" applyProtection="1">
      <alignment horizontal="left" vertical="center" wrapText="1"/>
      <protection locked="0"/>
    </xf>
    <xf numFmtId="0" fontId="41" fillId="8" borderId="30" xfId="1" applyFont="1" applyFill="1" applyBorder="1" applyAlignment="1" applyProtection="1">
      <alignment horizontal="left" vertical="center" wrapText="1"/>
      <protection locked="0"/>
    </xf>
    <xf numFmtId="0" fontId="41" fillId="8" borderId="32" xfId="1" applyFont="1" applyFill="1" applyBorder="1" applyAlignment="1" applyProtection="1">
      <alignment horizontal="left" vertical="center" wrapText="1"/>
      <protection locked="0"/>
    </xf>
    <xf numFmtId="0" fontId="45" fillId="4" borderId="14" xfId="1" applyFont="1" applyFill="1" applyBorder="1" applyAlignment="1" applyProtection="1">
      <alignment horizontal="left" vertical="center" wrapText="1"/>
      <protection locked="0"/>
    </xf>
    <xf numFmtId="0" fontId="45" fillId="0" borderId="2" xfId="1" applyFont="1" applyBorder="1" applyAlignment="1" applyProtection="1">
      <alignment horizontal="left" vertical="center" wrapText="1"/>
      <protection locked="0"/>
    </xf>
    <xf numFmtId="0" fontId="45" fillId="0" borderId="1" xfId="1" applyFont="1" applyBorder="1" applyAlignment="1" applyProtection="1">
      <alignment horizontal="left" vertical="center"/>
      <protection locked="0"/>
    </xf>
    <xf numFmtId="0" fontId="45" fillId="0" borderId="1" xfId="1" applyFont="1" applyFill="1" applyBorder="1" applyAlignment="1" applyProtection="1">
      <alignment horizontal="left" vertical="center"/>
      <protection locked="0"/>
    </xf>
    <xf numFmtId="0" fontId="42" fillId="0" borderId="7" xfId="0" applyFont="1" applyBorder="1" applyAlignment="1" applyProtection="1">
      <alignment horizontal="left" vertical="center"/>
      <protection locked="0"/>
    </xf>
    <xf numFmtId="0" fontId="41" fillId="8" borderId="23" xfId="1" applyFont="1" applyFill="1" applyBorder="1" applyAlignment="1" applyProtection="1">
      <alignment horizontal="left" vertical="center"/>
      <protection locked="0"/>
    </xf>
    <xf numFmtId="0" fontId="41" fillId="8" borderId="24" xfId="1" applyFont="1" applyFill="1" applyBorder="1" applyAlignment="1" applyProtection="1">
      <alignment horizontal="left" vertical="center"/>
      <protection locked="0"/>
    </xf>
    <xf numFmtId="0" fontId="41" fillId="8" borderId="25" xfId="1" applyFont="1" applyFill="1" applyBorder="1" applyAlignment="1" applyProtection="1">
      <alignment horizontal="left" vertical="center"/>
      <protection locked="0"/>
    </xf>
    <xf numFmtId="0" fontId="45" fillId="0" borderId="9" xfId="1" applyFont="1" applyBorder="1" applyAlignment="1" applyProtection="1">
      <alignment horizontal="left" vertical="center" wrapText="1"/>
      <protection locked="0"/>
    </xf>
    <xf numFmtId="0" fontId="41" fillId="0" borderId="51" xfId="1" applyFont="1" applyBorder="1" applyAlignment="1" applyProtection="1">
      <alignment horizontal="left" vertical="center" wrapText="1"/>
      <protection locked="0"/>
    </xf>
    <xf numFmtId="0" fontId="41" fillId="0" borderId="52" xfId="1" applyFont="1" applyBorder="1" applyAlignment="1" applyProtection="1">
      <alignment horizontal="left" vertical="center" wrapText="1"/>
      <protection locked="0"/>
    </xf>
    <xf numFmtId="0" fontId="45" fillId="0" borderId="10" xfId="1" applyFont="1" applyBorder="1" applyAlignment="1" applyProtection="1">
      <alignment horizontal="left" vertical="center" wrapText="1"/>
      <protection locked="0"/>
    </xf>
    <xf numFmtId="0" fontId="45" fillId="0" borderId="7" xfId="1" applyFont="1" applyBorder="1" applyAlignment="1" applyProtection="1">
      <alignment horizontal="left" vertical="center" wrapText="1"/>
      <protection locked="0"/>
    </xf>
    <xf numFmtId="0" fontId="41" fillId="8" borderId="23" xfId="1" applyFont="1" applyFill="1" applyBorder="1" applyAlignment="1" applyProtection="1">
      <alignment horizontal="center" vertical="center" wrapText="1"/>
      <protection locked="0"/>
    </xf>
    <xf numFmtId="0" fontId="41" fillId="8" borderId="24" xfId="1" applyFont="1" applyFill="1" applyBorder="1" applyAlignment="1" applyProtection="1">
      <alignment horizontal="center" vertical="center" wrapText="1"/>
      <protection locked="0"/>
    </xf>
    <xf numFmtId="0" fontId="42" fillId="0" borderId="52" xfId="0" applyFont="1" applyBorder="1" applyAlignment="1" applyProtection="1">
      <alignment horizontal="left" vertical="center" wrapText="1"/>
      <protection locked="0"/>
    </xf>
    <xf numFmtId="0" fontId="42" fillId="0" borderId="53" xfId="0" applyFont="1" applyBorder="1" applyAlignment="1" applyProtection="1">
      <alignment horizontal="left" vertical="center" wrapText="1"/>
      <protection locked="0"/>
    </xf>
    <xf numFmtId="0" fontId="41" fillId="8" borderId="7" xfId="1" applyFont="1" applyFill="1" applyBorder="1" applyAlignment="1" applyProtection="1">
      <alignment horizontal="left" vertical="center" wrapText="1"/>
      <protection locked="0"/>
    </xf>
    <xf numFmtId="0" fontId="41" fillId="8" borderId="0" xfId="1" applyFont="1" applyFill="1" applyBorder="1" applyAlignment="1" applyProtection="1">
      <alignment horizontal="left" vertical="center" wrapText="1"/>
      <protection locked="0"/>
    </xf>
    <xf numFmtId="0" fontId="41" fillId="8" borderId="18" xfId="1" applyFont="1" applyFill="1" applyBorder="1" applyAlignment="1" applyProtection="1">
      <alignment horizontal="left" vertical="center" wrapText="1"/>
      <protection locked="0"/>
    </xf>
    <xf numFmtId="0" fontId="41" fillId="8" borderId="28" xfId="1" applyFont="1" applyFill="1" applyBorder="1" applyAlignment="1" applyProtection="1">
      <alignment horizontal="left" vertical="center"/>
      <protection locked="0"/>
    </xf>
    <xf numFmtId="0" fontId="41" fillId="8" borderId="34" xfId="1" applyFont="1" applyFill="1" applyBorder="1" applyAlignment="1" applyProtection="1">
      <alignment horizontal="left" vertical="center"/>
      <protection locked="0"/>
    </xf>
    <xf numFmtId="0" fontId="41" fillId="8" borderId="1" xfId="1" applyFont="1" applyFill="1" applyBorder="1" applyAlignment="1" applyProtection="1">
      <alignment horizontal="left" vertical="center"/>
      <protection locked="0"/>
    </xf>
    <xf numFmtId="0" fontId="45" fillId="0" borderId="9" xfId="1" applyFont="1" applyFill="1" applyBorder="1" applyAlignment="1" applyProtection="1">
      <alignment horizontal="left" vertical="center"/>
      <protection locked="0"/>
    </xf>
    <xf numFmtId="0" fontId="45" fillId="4" borderId="1" xfId="1" applyFont="1" applyFill="1" applyBorder="1" applyAlignment="1" applyProtection="1">
      <alignment horizontal="left" vertical="center"/>
      <protection locked="0"/>
    </xf>
    <xf numFmtId="0" fontId="41" fillId="6" borderId="1" xfId="0" applyFont="1" applyFill="1" applyBorder="1" applyAlignment="1">
      <alignment horizontal="center" vertical="center" wrapText="1"/>
    </xf>
    <xf numFmtId="0" fontId="41" fillId="6" borderId="4" xfId="0" applyFont="1" applyFill="1" applyBorder="1" applyAlignment="1">
      <alignment horizontal="center" vertical="center" wrapText="1"/>
    </xf>
    <xf numFmtId="0" fontId="41" fillId="6" borderId="50" xfId="0" applyFont="1" applyFill="1" applyBorder="1" applyAlignment="1">
      <alignment horizontal="center" vertical="center" wrapText="1"/>
    </xf>
    <xf numFmtId="0" fontId="41" fillId="6" borderId="14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2" fillId="6" borderId="22" xfId="0" applyFont="1" applyFill="1" applyBorder="1" applyAlignment="1" applyProtection="1">
      <alignment horizontal="left" vertical="center"/>
      <protection locked="0"/>
    </xf>
    <xf numFmtId="0" fontId="42" fillId="6" borderId="39" xfId="0" applyFont="1" applyFill="1" applyBorder="1" applyAlignment="1" applyProtection="1">
      <alignment horizontal="left" vertical="center"/>
      <protection locked="0"/>
    </xf>
    <xf numFmtId="0" fontId="44" fillId="6" borderId="16" xfId="1" applyFont="1" applyFill="1" applyBorder="1" applyAlignment="1" applyProtection="1">
      <alignment horizontal="left" vertical="center" wrapText="1"/>
      <protection locked="0"/>
    </xf>
    <xf numFmtId="0" fontId="44" fillId="6" borderId="21" xfId="1" applyFont="1" applyFill="1" applyBorder="1" applyAlignment="1" applyProtection="1">
      <alignment horizontal="left" vertical="center" wrapText="1"/>
      <protection locked="0"/>
    </xf>
    <xf numFmtId="0" fontId="44" fillId="6" borderId="22" xfId="1" applyFont="1" applyFill="1" applyBorder="1" applyAlignment="1" applyProtection="1">
      <alignment horizontal="left" vertical="center" wrapText="1"/>
      <protection locked="0"/>
    </xf>
    <xf numFmtId="0" fontId="44" fillId="6" borderId="16" xfId="0" applyFont="1" applyFill="1" applyBorder="1" applyAlignment="1" applyProtection="1">
      <alignment horizontal="center" vertical="center" wrapText="1"/>
      <protection locked="0"/>
    </xf>
    <xf numFmtId="0" fontId="39" fillId="7" borderId="15" xfId="0" applyFont="1" applyFill="1" applyBorder="1" applyAlignment="1" applyProtection="1">
      <alignment horizontal="center" vertical="top" textRotation="90" wrapText="1"/>
      <protection locked="0"/>
    </xf>
    <xf numFmtId="0" fontId="39" fillId="7" borderId="0" xfId="0" applyFont="1" applyFill="1" applyBorder="1" applyAlignment="1" applyProtection="1">
      <alignment horizontal="center" vertical="top" textRotation="90" wrapText="1"/>
      <protection locked="0"/>
    </xf>
    <xf numFmtId="0" fontId="43" fillId="0" borderId="15" xfId="0" applyFont="1" applyBorder="1" applyAlignment="1">
      <alignment horizontal="left" vertical="center" textRotation="90" wrapText="1"/>
    </xf>
    <xf numFmtId="0" fontId="43" fillId="0" borderId="22" xfId="0" applyFont="1" applyBorder="1" applyAlignment="1">
      <alignment horizontal="left" vertical="center" textRotation="90" wrapText="1"/>
    </xf>
    <xf numFmtId="14" fontId="41" fillId="6" borderId="1" xfId="0" applyNumberFormat="1" applyFont="1" applyFill="1" applyBorder="1" applyAlignment="1">
      <alignment horizontal="center" vertical="center" wrapText="1"/>
    </xf>
    <xf numFmtId="0" fontId="41" fillId="6" borderId="1" xfId="0" applyFont="1" applyFill="1" applyBorder="1" applyAlignment="1">
      <alignment horizontal="left" vertical="center" wrapText="1"/>
    </xf>
    <xf numFmtId="0" fontId="9" fillId="0" borderId="58" xfId="0" applyFont="1" applyBorder="1" applyAlignment="1" applyProtection="1">
      <alignment horizontal="center" vertical="center"/>
      <protection locked="0"/>
    </xf>
    <xf numFmtId="0" fontId="9" fillId="0" borderId="52" xfId="0" applyFont="1" applyBorder="1" applyAlignment="1" applyProtection="1">
      <alignment horizontal="center" vertical="center"/>
      <protection locked="0"/>
    </xf>
    <xf numFmtId="0" fontId="9" fillId="0" borderId="53" xfId="0" applyFont="1" applyBorder="1" applyAlignment="1" applyProtection="1">
      <alignment horizontal="center" vertical="center"/>
      <protection locked="0"/>
    </xf>
    <xf numFmtId="0" fontId="0" fillId="4" borderId="51" xfId="0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0" fillId="4" borderId="57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20" xfId="0" applyFill="1" applyBorder="1" applyAlignment="1">
      <alignment horizontal="left" vertical="center"/>
    </xf>
    <xf numFmtId="0" fontId="0" fillId="4" borderId="17" xfId="0" applyFill="1" applyBorder="1" applyAlignment="1">
      <alignment horizontal="left" vertical="center"/>
    </xf>
    <xf numFmtId="0" fontId="0" fillId="4" borderId="31" xfId="0" applyFill="1" applyBorder="1" applyAlignment="1">
      <alignment horizontal="left" vertical="center"/>
    </xf>
    <xf numFmtId="0" fontId="16" fillId="4" borderId="51" xfId="0" applyFont="1" applyFill="1" applyBorder="1" applyAlignment="1">
      <alignment horizontal="center" vertical="center"/>
    </xf>
    <xf numFmtId="0" fontId="16" fillId="4" borderId="52" xfId="0" applyFont="1" applyFill="1" applyBorder="1" applyAlignment="1">
      <alignment horizontal="center" vertical="center"/>
    </xf>
    <xf numFmtId="0" fontId="16" fillId="4" borderId="57" xfId="0" applyFont="1" applyFill="1" applyBorder="1" applyAlignment="1">
      <alignment horizontal="center" vertical="center"/>
    </xf>
    <xf numFmtId="0" fontId="15" fillId="0" borderId="56" xfId="0" applyFont="1" applyBorder="1" applyAlignment="1" applyProtection="1">
      <alignment horizontal="center" vertical="center"/>
      <protection locked="0"/>
    </xf>
    <xf numFmtId="0" fontId="15" fillId="0" borderId="15" xfId="0" applyFont="1" applyBorder="1" applyAlignment="1" applyProtection="1">
      <alignment horizontal="center" vertical="center"/>
      <protection locked="0"/>
    </xf>
    <xf numFmtId="0" fontId="15" fillId="0" borderId="22" xfId="0" applyFont="1" applyBorder="1" applyAlignment="1" applyProtection="1">
      <alignment horizontal="center" vertical="center"/>
      <protection locked="0"/>
    </xf>
    <xf numFmtId="0" fontId="5" fillId="0" borderId="51" xfId="1" applyFont="1" applyFill="1" applyBorder="1" applyAlignment="1" applyProtection="1">
      <alignment horizontal="center" vertical="center"/>
      <protection locked="0"/>
    </xf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57" xfId="1" applyFont="1" applyFill="1" applyBorder="1" applyAlignment="1" applyProtection="1">
      <alignment horizontal="center" vertical="center"/>
      <protection locked="0"/>
    </xf>
    <xf numFmtId="0" fontId="16" fillId="3" borderId="1" xfId="0" applyFont="1" applyFill="1" applyBorder="1" applyAlignment="1" applyProtection="1">
      <alignment horizontal="center" vertical="top"/>
    </xf>
    <xf numFmtId="0" fontId="5" fillId="0" borderId="40" xfId="0" applyFont="1" applyBorder="1" applyAlignment="1" applyProtection="1">
      <alignment horizontal="center" vertical="center" wrapText="1"/>
      <protection locked="0"/>
    </xf>
    <xf numFmtId="0" fontId="5" fillId="0" borderId="19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 applyProtection="1">
      <alignment horizontal="center" vertical="center" wrapText="1"/>
      <protection locked="0"/>
    </xf>
    <xf numFmtId="0" fontId="5" fillId="0" borderId="33" xfId="0" applyFont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18" borderId="1" xfId="0" applyFont="1" applyFill="1" applyBorder="1" applyAlignment="1" applyProtection="1">
      <alignment horizontal="center" vertical="top"/>
      <protection locked="0"/>
    </xf>
    <xf numFmtId="0" fontId="12" fillId="2" borderId="15" xfId="0" applyFont="1" applyFill="1" applyBorder="1" applyAlignment="1" applyProtection="1">
      <alignment horizontal="center" vertical="top" textRotation="90" wrapText="1"/>
      <protection locked="0"/>
    </xf>
    <xf numFmtId="0" fontId="12" fillId="2" borderId="0" xfId="0" applyFont="1" applyFill="1" applyBorder="1" applyAlignment="1" applyProtection="1">
      <alignment horizontal="center" vertical="top" textRotation="90" wrapText="1"/>
      <protection locked="0"/>
    </xf>
    <xf numFmtId="0" fontId="5" fillId="18" borderId="22" xfId="1" applyFont="1" applyFill="1" applyBorder="1" applyAlignment="1" applyProtection="1">
      <alignment horizontal="center" vertical="top" wrapText="1"/>
      <protection locked="0"/>
    </xf>
    <xf numFmtId="0" fontId="5" fillId="18" borderId="39" xfId="1" applyFont="1" applyFill="1" applyBorder="1" applyAlignment="1" applyProtection="1">
      <alignment horizontal="center" vertical="top" wrapText="1"/>
      <protection locked="0"/>
    </xf>
    <xf numFmtId="0" fontId="5" fillId="18" borderId="0" xfId="1" applyFont="1" applyFill="1" applyBorder="1" applyAlignment="1" applyProtection="1">
      <alignment horizontal="center" vertical="top" wrapText="1"/>
      <protection locked="0"/>
    </xf>
    <xf numFmtId="0" fontId="5" fillId="18" borderId="35" xfId="1" applyFont="1" applyFill="1" applyBorder="1" applyAlignment="1" applyProtection="1">
      <alignment horizontal="center" vertical="top" wrapText="1"/>
      <protection locked="0"/>
    </xf>
    <xf numFmtId="0" fontId="5" fillId="18" borderId="1" xfId="1" applyFont="1" applyFill="1" applyBorder="1" applyAlignment="1" applyProtection="1">
      <alignment horizontal="center" vertical="top" wrapText="1"/>
      <protection locked="0"/>
    </xf>
    <xf numFmtId="0" fontId="18" fillId="18" borderId="21" xfId="0" applyFont="1" applyFill="1" applyBorder="1" applyAlignment="1" applyProtection="1">
      <alignment horizontal="center" vertical="top" textRotation="90" wrapText="1"/>
      <protection locked="0"/>
    </xf>
    <xf numFmtId="0" fontId="18" fillId="18" borderId="15" xfId="0" applyFont="1" applyFill="1" applyBorder="1" applyAlignment="1" applyProtection="1">
      <alignment horizontal="center" vertical="top" textRotation="90" wrapText="1"/>
      <protection locked="0"/>
    </xf>
    <xf numFmtId="0" fontId="18" fillId="18" borderId="22" xfId="0" applyFont="1" applyFill="1" applyBorder="1" applyAlignment="1" applyProtection="1">
      <alignment horizontal="center" vertical="top" textRotation="90" wrapText="1"/>
      <protection locked="0"/>
    </xf>
    <xf numFmtId="0" fontId="5" fillId="18" borderId="21" xfId="1" applyFont="1" applyFill="1" applyBorder="1" applyAlignment="1" applyProtection="1">
      <alignment horizontal="center" vertical="top" wrapText="1"/>
      <protection locked="0"/>
    </xf>
    <xf numFmtId="0" fontId="5" fillId="18" borderId="28" xfId="1" applyFont="1" applyFill="1" applyBorder="1" applyAlignment="1" applyProtection="1">
      <alignment horizontal="center" vertical="top" wrapText="1"/>
      <protection locked="0"/>
    </xf>
    <xf numFmtId="0" fontId="5" fillId="18" borderId="34" xfId="1" applyFont="1" applyFill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4" borderId="17" xfId="0" applyFont="1" applyFill="1" applyBorder="1" applyAlignment="1">
      <alignment horizontal="center" vertical="center" wrapText="1"/>
    </xf>
    <xf numFmtId="0" fontId="0" fillId="4" borderId="17" xfId="0" applyFont="1" applyFill="1" applyBorder="1" applyAlignment="1">
      <alignment horizontal="center" vertical="center" wrapText="1"/>
    </xf>
    <xf numFmtId="0" fontId="5" fillId="17" borderId="23" xfId="1" applyFont="1" applyFill="1" applyBorder="1" applyAlignment="1" applyProtection="1">
      <alignment horizontal="center" vertical="top"/>
    </xf>
    <xf numFmtId="0" fontId="5" fillId="17" borderId="24" xfId="1" applyFont="1" applyFill="1" applyBorder="1" applyAlignment="1" applyProtection="1">
      <alignment horizontal="center" vertical="top"/>
    </xf>
    <xf numFmtId="0" fontId="5" fillId="17" borderId="25" xfId="1" applyFont="1" applyFill="1" applyBorder="1" applyAlignment="1" applyProtection="1">
      <alignment horizontal="center" vertical="top"/>
    </xf>
    <xf numFmtId="0" fontId="15" fillId="9" borderId="29" xfId="0" applyFont="1" applyFill="1" applyBorder="1" applyAlignment="1">
      <alignment horizontal="center" vertical="top" wrapText="1"/>
    </xf>
    <xf numFmtId="0" fontId="15" fillId="9" borderId="30" xfId="0" applyFont="1" applyFill="1" applyBorder="1" applyAlignment="1">
      <alignment horizontal="center" vertical="top" wrapText="1"/>
    </xf>
    <xf numFmtId="0" fontId="15" fillId="9" borderId="31" xfId="0" applyFont="1" applyFill="1" applyBorder="1" applyAlignment="1">
      <alignment horizontal="center" vertical="top" wrapText="1"/>
    </xf>
    <xf numFmtId="0" fontId="15" fillId="9" borderId="32" xfId="0" applyFont="1" applyFill="1" applyBorder="1" applyAlignment="1">
      <alignment horizontal="center" vertical="top" wrapText="1"/>
    </xf>
    <xf numFmtId="0" fontId="16" fillId="4" borderId="37" xfId="0" applyFont="1" applyFill="1" applyBorder="1" applyAlignment="1">
      <alignment horizontal="center" vertical="center" wrapText="1"/>
    </xf>
    <xf numFmtId="0" fontId="16" fillId="4" borderId="38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top"/>
    </xf>
    <xf numFmtId="0" fontId="15" fillId="9" borderId="24" xfId="0" applyFont="1" applyFill="1" applyBorder="1" applyAlignment="1">
      <alignment horizontal="center" vertical="top"/>
    </xf>
    <xf numFmtId="0" fontId="15" fillId="9" borderId="25" xfId="0" applyFont="1" applyFill="1" applyBorder="1" applyAlignment="1">
      <alignment horizontal="center" vertical="top"/>
    </xf>
    <xf numFmtId="0" fontId="15" fillId="17" borderId="7" xfId="0" applyFont="1" applyFill="1" applyBorder="1" applyAlignment="1">
      <alignment horizontal="center" vertical="top"/>
    </xf>
    <xf numFmtId="0" fontId="15" fillId="17" borderId="0" xfId="0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/>
    </xf>
    <xf numFmtId="0" fontId="16" fillId="4" borderId="10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3" fillId="16" borderId="22" xfId="0" applyFont="1" applyFill="1" applyBorder="1" applyAlignment="1" applyProtection="1">
      <alignment horizontal="center" vertical="center" textRotation="90" wrapText="1"/>
      <protection locked="0"/>
    </xf>
    <xf numFmtId="0" fontId="3" fillId="16" borderId="23" xfId="0" applyFont="1" applyFill="1" applyBorder="1" applyAlignment="1" applyProtection="1">
      <alignment horizontal="center" vertical="center" textRotation="90" wrapText="1"/>
      <protection locked="0"/>
    </xf>
    <xf numFmtId="0" fontId="5" fillId="16" borderId="23" xfId="1" applyFont="1" applyFill="1" applyBorder="1" applyAlignment="1" applyProtection="1">
      <alignment horizontal="center" vertical="top"/>
      <protection locked="0"/>
    </xf>
    <xf numFmtId="0" fontId="5" fillId="16" borderId="24" xfId="1" applyFont="1" applyFill="1" applyBorder="1" applyAlignment="1" applyProtection="1">
      <alignment horizontal="center" vertical="top"/>
      <protection locked="0"/>
    </xf>
    <xf numFmtId="0" fontId="5" fillId="16" borderId="25" xfId="1" applyFont="1" applyFill="1" applyBorder="1" applyAlignment="1" applyProtection="1">
      <alignment horizontal="center" vertical="top"/>
      <protection locked="0"/>
    </xf>
    <xf numFmtId="0" fontId="15" fillId="4" borderId="15" xfId="0" applyFont="1" applyFill="1" applyBorder="1" applyAlignment="1">
      <alignment horizontal="center" vertical="center"/>
    </xf>
    <xf numFmtId="0" fontId="5" fillId="17" borderId="29" xfId="1" applyFont="1" applyFill="1" applyBorder="1" applyAlignment="1" applyProtection="1">
      <alignment horizontal="center" vertical="top"/>
      <protection locked="0"/>
    </xf>
    <xf numFmtId="0" fontId="5" fillId="17" borderId="30" xfId="1" applyFont="1" applyFill="1" applyBorder="1" applyAlignment="1" applyProtection="1">
      <alignment horizontal="center" vertical="top"/>
      <protection locked="0"/>
    </xf>
    <xf numFmtId="0" fontId="5" fillId="17" borderId="32" xfId="1" applyFont="1" applyFill="1" applyBorder="1" applyAlignment="1" applyProtection="1">
      <alignment horizontal="center" vertical="top"/>
      <protection locked="0"/>
    </xf>
    <xf numFmtId="0" fontId="15" fillId="17" borderId="29" xfId="0" applyFont="1" applyFill="1" applyBorder="1" applyAlignment="1">
      <alignment horizontal="center" vertical="top"/>
    </xf>
    <xf numFmtId="0" fontId="15" fillId="17" borderId="30" xfId="0" applyFont="1" applyFill="1" applyBorder="1" applyAlignment="1">
      <alignment horizontal="center" vertical="top"/>
    </xf>
    <xf numFmtId="0" fontId="15" fillId="17" borderId="20" xfId="0" applyFont="1" applyFill="1" applyBorder="1" applyAlignment="1">
      <alignment horizontal="center" vertical="top"/>
    </xf>
    <xf numFmtId="0" fontId="15" fillId="17" borderId="17" xfId="0" applyFont="1" applyFill="1" applyBorder="1" applyAlignment="1">
      <alignment horizontal="center" vertical="top"/>
    </xf>
    <xf numFmtId="0" fontId="15" fillId="17" borderId="43" xfId="0" applyFont="1" applyFill="1" applyBorder="1" applyAlignment="1">
      <alignment horizontal="center" vertical="top"/>
    </xf>
    <xf numFmtId="0" fontId="16" fillId="4" borderId="53" xfId="0" applyFont="1" applyFill="1" applyBorder="1" applyAlignment="1">
      <alignment horizontal="center" vertical="center"/>
    </xf>
    <xf numFmtId="0" fontId="16" fillId="4" borderId="42" xfId="0" applyFont="1" applyFill="1" applyBorder="1" applyAlignment="1">
      <alignment horizontal="center" vertical="center"/>
    </xf>
    <xf numFmtId="0" fontId="16" fillId="4" borderId="59" xfId="0" applyFont="1" applyFill="1" applyBorder="1" applyAlignment="1">
      <alignment horizontal="center" vertical="center"/>
    </xf>
    <xf numFmtId="0" fontId="5" fillId="14" borderId="23" xfId="1" applyFont="1" applyFill="1" applyBorder="1" applyAlignment="1" applyProtection="1">
      <alignment horizontal="center" vertical="top" wrapText="1"/>
      <protection locked="0"/>
    </xf>
    <xf numFmtId="0" fontId="5" fillId="14" borderId="24" xfId="1" applyFont="1" applyFill="1" applyBorder="1" applyAlignment="1" applyProtection="1">
      <alignment horizontal="center" vertical="top" wrapText="1"/>
      <protection locked="0"/>
    </xf>
    <xf numFmtId="0" fontId="5" fillId="14" borderId="25" xfId="1" applyFont="1" applyFill="1" applyBorder="1" applyAlignment="1" applyProtection="1">
      <alignment horizontal="center" vertical="top" wrapText="1"/>
      <protection locked="0"/>
    </xf>
    <xf numFmtId="0" fontId="15" fillId="14" borderId="29" xfId="0" applyFont="1" applyFill="1" applyBorder="1" applyAlignment="1" applyProtection="1">
      <alignment horizontal="center" vertical="top" wrapText="1"/>
      <protection locked="0"/>
    </xf>
    <xf numFmtId="0" fontId="15" fillId="14" borderId="30" xfId="0" applyFont="1" applyFill="1" applyBorder="1" applyAlignment="1" applyProtection="1">
      <alignment horizontal="center" vertical="top" wrapText="1"/>
      <protection locked="0"/>
    </xf>
    <xf numFmtId="0" fontId="15" fillId="14" borderId="32" xfId="0" applyFont="1" applyFill="1" applyBorder="1" applyAlignment="1" applyProtection="1">
      <alignment horizontal="center" vertical="top" wrapText="1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0" fontId="5" fillId="14" borderId="23" xfId="1" applyFont="1" applyFill="1" applyBorder="1" applyAlignment="1" applyProtection="1">
      <alignment horizontal="center" vertical="top"/>
      <protection locked="0"/>
    </xf>
    <xf numFmtId="0" fontId="5" fillId="14" borderId="24" xfId="1" applyFont="1" applyFill="1" applyBorder="1" applyAlignment="1" applyProtection="1">
      <alignment horizontal="center" vertical="top"/>
      <protection locked="0"/>
    </xf>
    <xf numFmtId="0" fontId="5" fillId="14" borderId="25" xfId="1" applyFont="1" applyFill="1" applyBorder="1" applyAlignment="1" applyProtection="1">
      <alignment horizontal="center" vertical="top"/>
      <protection locked="0"/>
    </xf>
    <xf numFmtId="0" fontId="5" fillId="0" borderId="51" xfId="1" applyFont="1" applyBorder="1" applyAlignment="1" applyProtection="1">
      <alignment horizontal="center" vertical="center" wrapText="1"/>
      <protection locked="0"/>
    </xf>
    <xf numFmtId="0" fontId="4" fillId="0" borderId="52" xfId="1" applyFont="1" applyBorder="1" applyAlignment="1" applyProtection="1">
      <alignment horizontal="center" vertical="center" wrapText="1"/>
      <protection locked="0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5" fillId="14" borderId="7" xfId="1" applyFont="1" applyFill="1" applyBorder="1" applyAlignment="1" applyProtection="1">
      <alignment horizontal="center" vertical="top" wrapText="1"/>
      <protection locked="0"/>
    </xf>
    <xf numFmtId="0" fontId="5" fillId="14" borderId="0" xfId="1" applyFont="1" applyFill="1" applyBorder="1" applyAlignment="1" applyProtection="1">
      <alignment horizontal="center" vertical="top" wrapText="1"/>
      <protection locked="0"/>
    </xf>
    <xf numFmtId="0" fontId="5" fillId="14" borderId="18" xfId="1" applyFont="1" applyFill="1" applyBorder="1" applyAlignment="1" applyProtection="1">
      <alignment horizontal="center" vertical="top" wrapText="1"/>
      <protection locked="0"/>
    </xf>
    <xf numFmtId="0" fontId="5" fillId="14" borderId="1" xfId="1" applyFont="1" applyFill="1" applyBorder="1" applyAlignment="1" applyProtection="1">
      <alignment horizontal="center" vertical="top"/>
      <protection locked="0"/>
    </xf>
    <xf numFmtId="0" fontId="12" fillId="2" borderId="16" xfId="0" applyFont="1" applyFill="1" applyBorder="1" applyAlignment="1" applyProtection="1">
      <alignment vertical="top" textRotation="90" wrapText="1"/>
      <protection locked="0"/>
    </xf>
    <xf numFmtId="0" fontId="0" fillId="2" borderId="16" xfId="0" applyFill="1" applyBorder="1" applyAlignment="1" applyProtection="1">
      <alignment vertical="top" textRotation="90" wrapText="1"/>
      <protection locked="0"/>
    </xf>
    <xf numFmtId="0" fontId="20" fillId="13" borderId="22" xfId="0" applyFont="1" applyFill="1" applyBorder="1" applyAlignment="1" applyProtection="1">
      <alignment horizontal="center" vertical="top"/>
      <protection locked="0"/>
    </xf>
    <xf numFmtId="0" fontId="20" fillId="13" borderId="39" xfId="0" applyFont="1" applyFill="1" applyBorder="1" applyAlignment="1" applyProtection="1">
      <alignment horizontal="center" vertical="top"/>
      <protection locked="0"/>
    </xf>
    <xf numFmtId="0" fontId="13" fillId="13" borderId="16" xfId="1" applyFont="1" applyFill="1" applyBorder="1" applyAlignment="1" applyProtection="1">
      <alignment horizontal="center" vertical="top" wrapText="1"/>
      <protection locked="0"/>
    </xf>
    <xf numFmtId="0" fontId="17" fillId="13" borderId="16" xfId="1" applyFont="1" applyFill="1" applyBorder="1" applyAlignment="1" applyProtection="1">
      <alignment horizontal="center" vertical="top" wrapText="1"/>
      <protection locked="0"/>
    </xf>
    <xf numFmtId="0" fontId="17" fillId="13" borderId="21" xfId="1" applyFont="1" applyFill="1" applyBorder="1" applyAlignment="1" applyProtection="1">
      <alignment horizontal="center" vertical="top" wrapText="1"/>
      <protection locked="0"/>
    </xf>
    <xf numFmtId="0" fontId="17" fillId="13" borderId="22" xfId="1" applyFont="1" applyFill="1" applyBorder="1" applyAlignment="1" applyProtection="1">
      <alignment horizontal="center" vertical="top" wrapText="1"/>
      <protection locked="0"/>
    </xf>
    <xf numFmtId="0" fontId="13" fillId="13" borderId="16" xfId="0" applyFont="1" applyFill="1" applyBorder="1" applyAlignment="1" applyProtection="1">
      <alignment horizontal="center" vertical="top" wrapText="1"/>
      <protection locked="0"/>
    </xf>
    <xf numFmtId="0" fontId="19" fillId="13" borderId="16" xfId="0" applyFont="1" applyFill="1" applyBorder="1" applyAlignment="1" applyProtection="1">
      <alignment horizontal="center" vertical="top" wrapText="1"/>
      <protection locked="0"/>
    </xf>
    <xf numFmtId="0" fontId="3" fillId="14" borderId="22" xfId="0" applyFont="1" applyFill="1" applyBorder="1" applyAlignment="1" applyProtection="1">
      <alignment horizontal="center" vertical="center" textRotation="90" wrapText="1"/>
      <protection locked="0"/>
    </xf>
    <xf numFmtId="0" fontId="3" fillId="14" borderId="23" xfId="0" applyFont="1" applyFill="1" applyBorder="1" applyAlignment="1" applyProtection="1">
      <alignment horizontal="center" vertical="center" textRotation="90" wrapText="1"/>
      <protection locked="0"/>
    </xf>
    <xf numFmtId="0" fontId="5" fillId="15" borderId="23" xfId="1" applyFont="1" applyFill="1" applyBorder="1" applyAlignment="1" applyProtection="1">
      <alignment horizontal="center" vertical="top"/>
      <protection locked="0"/>
    </xf>
    <xf numFmtId="0" fontId="5" fillId="15" borderId="28" xfId="1" applyFont="1" applyFill="1" applyBorder="1" applyAlignment="1" applyProtection="1">
      <alignment horizontal="center" vertical="top"/>
      <protection locked="0"/>
    </xf>
    <xf numFmtId="0" fontId="5" fillId="15" borderId="34" xfId="1" applyFont="1" applyFill="1" applyBorder="1" applyAlignment="1" applyProtection="1">
      <alignment horizontal="center" vertical="top"/>
      <protection locked="0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52" fillId="0" borderId="21" xfId="0" applyFont="1" applyBorder="1" applyAlignment="1" applyProtection="1">
      <alignment horizontal="center" vertical="center" wrapText="1"/>
      <protection locked="0"/>
    </xf>
    <xf numFmtId="0" fontId="52" fillId="0" borderId="28" xfId="0" applyFont="1" applyBorder="1" applyAlignment="1" applyProtection="1">
      <alignment horizontal="center" vertical="center" wrapText="1"/>
      <protection locked="0"/>
    </xf>
    <xf numFmtId="0" fontId="52" fillId="0" borderId="34" xfId="0" applyFont="1" applyBorder="1" applyAlignment="1" applyProtection="1">
      <alignment horizontal="center" vertical="center" wrapText="1"/>
      <protection locked="0"/>
    </xf>
    <xf numFmtId="0" fontId="52" fillId="0" borderId="15" xfId="0" applyFont="1" applyBorder="1" applyAlignment="1" applyProtection="1">
      <alignment horizontal="center" vertical="center" wrapText="1"/>
      <protection locked="0"/>
    </xf>
    <xf numFmtId="0" fontId="52" fillId="0" borderId="0" xfId="0" applyFont="1" applyBorder="1" applyAlignment="1" applyProtection="1">
      <alignment horizontal="center" vertical="center" wrapText="1"/>
      <protection locked="0"/>
    </xf>
    <xf numFmtId="0" fontId="52" fillId="0" borderId="35" xfId="0" applyFont="1" applyBorder="1" applyAlignment="1" applyProtection="1">
      <alignment horizontal="center" vertical="center" wrapText="1"/>
      <protection locked="0"/>
    </xf>
    <xf numFmtId="0" fontId="52" fillId="0" borderId="22" xfId="0" applyFont="1" applyBorder="1" applyAlignment="1" applyProtection="1">
      <alignment horizontal="center" vertical="center" wrapText="1"/>
      <protection locked="0"/>
    </xf>
    <xf numFmtId="0" fontId="52" fillId="0" borderId="39" xfId="0" applyFont="1" applyBorder="1" applyAlignment="1" applyProtection="1">
      <alignment horizontal="center" vertical="center" wrapText="1"/>
      <protection locked="0"/>
    </xf>
    <xf numFmtId="0" fontId="52" fillId="0" borderId="36" xfId="0" applyFont="1" applyBorder="1" applyAlignment="1" applyProtection="1">
      <alignment horizontal="center" vertical="center" wrapText="1"/>
      <protection locked="0"/>
    </xf>
    <xf numFmtId="0" fontId="52" fillId="9" borderId="14" xfId="0" applyFont="1" applyFill="1" applyBorder="1" applyAlignment="1" applyProtection="1">
      <alignment horizontal="center" vertical="top" wrapText="1"/>
      <protection locked="0"/>
    </xf>
    <xf numFmtId="0" fontId="52" fillId="9" borderId="1" xfId="0" applyFont="1" applyFill="1" applyBorder="1" applyAlignment="1" applyProtection="1">
      <alignment horizontal="center" vertical="top" wrapText="1"/>
      <protection locked="0"/>
    </xf>
    <xf numFmtId="0" fontId="52" fillId="7" borderId="15" xfId="0" applyFont="1" applyFill="1" applyBorder="1" applyAlignment="1" applyProtection="1">
      <alignment horizontal="center" vertical="top" textRotation="90" wrapText="1"/>
      <protection locked="0"/>
    </xf>
    <xf numFmtId="0" fontId="52" fillId="7" borderId="0" xfId="0" applyFont="1" applyFill="1" applyBorder="1" applyAlignment="1" applyProtection="1">
      <alignment horizontal="center" vertical="top" textRotation="90" wrapText="1"/>
      <protection locked="0"/>
    </xf>
    <xf numFmtId="0" fontId="55" fillId="0" borderId="1" xfId="1" applyFont="1" applyFill="1" applyBorder="1" applyAlignment="1" applyProtection="1">
      <alignment horizontal="left" vertical="top" wrapText="1"/>
      <protection locked="0"/>
    </xf>
    <xf numFmtId="0" fontId="52" fillId="9" borderId="39" xfId="1" applyFont="1" applyFill="1" applyBorder="1" applyAlignment="1" applyProtection="1">
      <alignment horizontal="center" vertical="top" wrapText="1"/>
      <protection locked="0"/>
    </xf>
    <xf numFmtId="0" fontId="52" fillId="9" borderId="0" xfId="1" applyFont="1" applyFill="1" applyBorder="1" applyAlignment="1" applyProtection="1">
      <alignment horizontal="center" vertical="top" wrapText="1"/>
      <protection locked="0"/>
    </xf>
    <xf numFmtId="0" fontId="52" fillId="9" borderId="35" xfId="1" applyFont="1" applyFill="1" applyBorder="1" applyAlignment="1" applyProtection="1">
      <alignment horizontal="center" vertical="top" wrapText="1"/>
      <protection locked="0"/>
    </xf>
    <xf numFmtId="0" fontId="52" fillId="9" borderId="14" xfId="1" applyFont="1" applyFill="1" applyBorder="1" applyAlignment="1" applyProtection="1">
      <alignment horizontal="center" vertical="top" wrapText="1"/>
      <protection locked="0"/>
    </xf>
    <xf numFmtId="0" fontId="52" fillId="9" borderId="1" xfId="1" applyFont="1" applyFill="1" applyBorder="1" applyAlignment="1" applyProtection="1">
      <alignment horizontal="center" vertical="top" wrapText="1"/>
      <protection locked="0"/>
    </xf>
    <xf numFmtId="0" fontId="54" fillId="3" borderId="1" xfId="0" applyFont="1" applyFill="1" applyBorder="1" applyAlignment="1" applyProtection="1">
      <alignment horizontal="center" vertical="top" wrapText="1"/>
    </xf>
    <xf numFmtId="0" fontId="55" fillId="0" borderId="1" xfId="1" applyFont="1" applyBorder="1" applyAlignment="1" applyProtection="1">
      <alignment horizontal="left" vertical="top" wrapText="1"/>
    </xf>
    <xf numFmtId="0" fontId="54" fillId="4" borderId="1" xfId="0" applyFont="1" applyFill="1" applyBorder="1" applyAlignment="1">
      <alignment horizontal="left" vertical="top" wrapText="1"/>
    </xf>
    <xf numFmtId="0" fontId="54" fillId="4" borderId="2" xfId="0" applyFont="1" applyFill="1" applyBorder="1" applyAlignment="1">
      <alignment horizontal="left" vertical="top" wrapText="1"/>
    </xf>
    <xf numFmtId="0" fontId="55" fillId="0" borderId="2" xfId="1" applyFont="1" applyBorder="1" applyAlignment="1" applyProtection="1">
      <alignment horizontal="left" vertical="top" wrapText="1"/>
    </xf>
    <xf numFmtId="0" fontId="56" fillId="9" borderId="37" xfId="0" applyFont="1" applyFill="1" applyBorder="1" applyAlignment="1" applyProtection="1">
      <alignment horizontal="center" vertical="top" textRotation="90" wrapText="1"/>
      <protection locked="0"/>
    </xf>
    <xf numFmtId="0" fontId="56" fillId="9" borderId="38" xfId="0" applyFont="1" applyFill="1" applyBorder="1" applyAlignment="1" applyProtection="1">
      <alignment horizontal="center" vertical="top" textRotation="90" wrapText="1"/>
      <protection locked="0"/>
    </xf>
    <xf numFmtId="0" fontId="56" fillId="9" borderId="48" xfId="0" applyFont="1" applyFill="1" applyBorder="1" applyAlignment="1" applyProtection="1">
      <alignment horizontal="center" vertical="top" textRotation="90" wrapText="1"/>
      <protection locked="0"/>
    </xf>
    <xf numFmtId="0" fontId="52" fillId="9" borderId="28" xfId="1" applyFont="1" applyFill="1" applyBorder="1" applyAlignment="1" applyProtection="1">
      <alignment horizontal="center" vertical="top" wrapText="1"/>
      <protection locked="0"/>
    </xf>
    <xf numFmtId="0" fontId="52" fillId="9" borderId="34" xfId="1" applyFont="1" applyFill="1" applyBorder="1" applyAlignment="1" applyProtection="1">
      <alignment horizontal="center" vertical="top" wrapText="1"/>
      <protection locked="0"/>
    </xf>
    <xf numFmtId="0" fontId="56" fillId="0" borderId="14" xfId="0" applyFont="1" applyBorder="1" applyAlignment="1" applyProtection="1">
      <alignment horizontal="center" vertical="center" wrapText="1"/>
      <protection locked="0"/>
    </xf>
    <xf numFmtId="0" fontId="55" fillId="4" borderId="1" xfId="0" applyFont="1" applyFill="1" applyBorder="1" applyAlignment="1">
      <alignment horizontal="left" vertical="top" wrapText="1"/>
    </xf>
    <xf numFmtId="0" fontId="56" fillId="4" borderId="18" xfId="0" applyFont="1" applyFill="1" applyBorder="1" applyAlignment="1">
      <alignment horizontal="center" vertical="center" wrapText="1"/>
    </xf>
    <xf numFmtId="0" fontId="54" fillId="4" borderId="18" xfId="0" applyFont="1" applyFill="1" applyBorder="1" applyAlignment="1">
      <alignment horizontal="center" vertical="center" wrapText="1"/>
    </xf>
    <xf numFmtId="0" fontId="54" fillId="4" borderId="9" xfId="0" applyFont="1" applyFill="1" applyBorder="1" applyAlignment="1">
      <alignment horizontal="left" vertical="top" wrapText="1"/>
    </xf>
    <xf numFmtId="0" fontId="55" fillId="0" borderId="9" xfId="1" applyFont="1" applyBorder="1" applyAlignment="1" applyProtection="1">
      <alignment horizontal="left" vertical="top" wrapText="1"/>
    </xf>
    <xf numFmtId="0" fontId="52" fillId="3" borderId="1" xfId="1" applyFont="1" applyFill="1" applyBorder="1" applyAlignment="1" applyProtection="1">
      <alignment horizontal="left" vertical="top" wrapText="1"/>
    </xf>
    <xf numFmtId="0" fontId="52" fillId="10" borderId="24" xfId="1" applyFont="1" applyFill="1" applyBorder="1" applyAlignment="1" applyProtection="1">
      <alignment horizontal="center" vertical="top" wrapText="1"/>
    </xf>
    <xf numFmtId="0" fontId="52" fillId="10" borderId="25" xfId="1" applyFont="1" applyFill="1" applyBorder="1" applyAlignment="1" applyProtection="1">
      <alignment horizontal="center" vertical="top" wrapText="1"/>
    </xf>
    <xf numFmtId="0" fontId="56" fillId="10" borderId="49" xfId="0" applyFont="1" applyFill="1" applyBorder="1" applyAlignment="1">
      <alignment horizontal="center" vertical="top" wrapText="1"/>
    </xf>
    <xf numFmtId="0" fontId="56" fillId="10" borderId="30" xfId="0" applyFont="1" applyFill="1" applyBorder="1" applyAlignment="1">
      <alignment horizontal="center" vertical="top" wrapText="1"/>
    </xf>
    <xf numFmtId="0" fontId="56" fillId="10" borderId="31" xfId="0" applyFont="1" applyFill="1" applyBorder="1" applyAlignment="1">
      <alignment horizontal="center" vertical="top" wrapText="1"/>
    </xf>
    <xf numFmtId="0" fontId="56" fillId="10" borderId="32" xfId="0" applyFont="1" applyFill="1" applyBorder="1" applyAlignment="1">
      <alignment horizontal="center" vertical="top" wrapText="1"/>
    </xf>
    <xf numFmtId="0" fontId="56" fillId="4" borderId="34" xfId="0" applyFont="1" applyFill="1" applyBorder="1" applyAlignment="1">
      <alignment horizontal="center" vertical="center" wrapText="1"/>
    </xf>
    <xf numFmtId="0" fontId="56" fillId="4" borderId="35" xfId="0" applyFont="1" applyFill="1" applyBorder="1" applyAlignment="1">
      <alignment horizontal="center" vertical="center" wrapText="1"/>
    </xf>
    <xf numFmtId="0" fontId="56" fillId="10" borderId="23" xfId="0" applyFont="1" applyFill="1" applyBorder="1" applyAlignment="1">
      <alignment horizontal="center" vertical="top" wrapText="1"/>
    </xf>
    <xf numFmtId="0" fontId="56" fillId="10" borderId="24" xfId="0" applyFont="1" applyFill="1" applyBorder="1" applyAlignment="1">
      <alignment horizontal="center" vertical="top" wrapText="1"/>
    </xf>
    <xf numFmtId="0" fontId="56" fillId="10" borderId="25" xfId="0" applyFont="1" applyFill="1" applyBorder="1" applyAlignment="1">
      <alignment horizontal="center" vertical="top" wrapText="1"/>
    </xf>
    <xf numFmtId="0" fontId="54" fillId="4" borderId="41" xfId="0" applyFont="1" applyFill="1" applyBorder="1" applyAlignment="1">
      <alignment horizontal="center" vertical="center" wrapText="1"/>
    </xf>
    <xf numFmtId="0" fontId="54" fillId="4" borderId="42" xfId="0" applyFont="1" applyFill="1" applyBorder="1" applyAlignment="1">
      <alignment horizontal="center" vertical="center" wrapText="1"/>
    </xf>
    <xf numFmtId="0" fontId="54" fillId="4" borderId="20" xfId="0" applyFont="1" applyFill="1" applyBorder="1" applyAlignment="1">
      <alignment horizontal="center" vertical="center" wrapText="1"/>
    </xf>
    <xf numFmtId="0" fontId="54" fillId="4" borderId="17" xfId="0" applyFont="1" applyFill="1" applyBorder="1" applyAlignment="1">
      <alignment horizontal="center" vertical="center" wrapText="1"/>
    </xf>
    <xf numFmtId="0" fontId="56" fillId="10" borderId="0" xfId="0" applyFont="1" applyFill="1" applyBorder="1" applyAlignment="1">
      <alignment horizontal="center" vertical="top" wrapText="1"/>
    </xf>
    <xf numFmtId="0" fontId="56" fillId="10" borderId="35" xfId="0" applyFont="1" applyFill="1" applyBorder="1" applyAlignment="1">
      <alignment horizontal="center" vertical="top" wrapText="1"/>
    </xf>
    <xf numFmtId="0" fontId="56" fillId="4" borderId="40" xfId="0" applyFont="1" applyFill="1" applyBorder="1" applyAlignment="1">
      <alignment horizontal="center" vertical="center" wrapText="1"/>
    </xf>
    <xf numFmtId="0" fontId="54" fillId="4" borderId="12" xfId="0" applyFont="1" applyFill="1" applyBorder="1" applyAlignment="1">
      <alignment horizontal="left" vertical="center" wrapText="1"/>
    </xf>
    <xf numFmtId="0" fontId="54" fillId="4" borderId="14" xfId="0" applyFont="1" applyFill="1" applyBorder="1" applyAlignment="1">
      <alignment horizontal="left" vertical="center" wrapText="1"/>
    </xf>
    <xf numFmtId="0" fontId="54" fillId="4" borderId="19" xfId="0" applyFont="1" applyFill="1" applyBorder="1" applyAlignment="1">
      <alignment horizontal="left" vertical="center" wrapText="1"/>
    </xf>
    <xf numFmtId="0" fontId="54" fillId="4" borderId="44" xfId="0" applyFont="1" applyFill="1" applyBorder="1" applyAlignment="1">
      <alignment horizontal="left" vertical="center" wrapText="1"/>
    </xf>
    <xf numFmtId="0" fontId="52" fillId="3" borderId="3" xfId="1" applyFont="1" applyFill="1" applyBorder="1" applyAlignment="1" applyProtection="1">
      <alignment horizontal="left" vertical="top" wrapText="1"/>
    </xf>
    <xf numFmtId="0" fontId="52" fillId="10" borderId="16" xfId="0" applyFont="1" applyFill="1" applyBorder="1" applyAlignment="1" applyProtection="1">
      <alignment horizontal="center" vertical="center" textRotation="90" wrapText="1"/>
      <protection locked="0"/>
    </xf>
    <xf numFmtId="0" fontId="52" fillId="10" borderId="48" xfId="0" applyFont="1" applyFill="1" applyBorder="1" applyAlignment="1" applyProtection="1">
      <alignment horizontal="center" vertical="center" textRotation="90" wrapText="1"/>
      <protection locked="0"/>
    </xf>
    <xf numFmtId="0" fontId="52" fillId="10" borderId="24" xfId="1" applyFont="1" applyFill="1" applyBorder="1" applyAlignment="1" applyProtection="1">
      <alignment horizontal="center" vertical="top" wrapText="1"/>
      <protection locked="0"/>
    </xf>
    <xf numFmtId="0" fontId="52" fillId="10" borderId="25" xfId="1" applyFont="1" applyFill="1" applyBorder="1" applyAlignment="1" applyProtection="1">
      <alignment horizontal="center" vertical="top" wrapText="1"/>
      <protection locked="0"/>
    </xf>
    <xf numFmtId="0" fontId="56" fillId="4" borderId="0" xfId="0" applyFont="1" applyFill="1" applyBorder="1" applyAlignment="1">
      <alignment horizontal="center" vertical="center" wrapText="1"/>
    </xf>
    <xf numFmtId="0" fontId="52" fillId="10" borderId="29" xfId="1" applyFont="1" applyFill="1" applyBorder="1" applyAlignment="1" applyProtection="1">
      <alignment horizontal="center" vertical="top" wrapText="1"/>
      <protection locked="0"/>
    </xf>
    <xf numFmtId="0" fontId="52" fillId="10" borderId="30" xfId="1" applyFont="1" applyFill="1" applyBorder="1" applyAlignment="1" applyProtection="1">
      <alignment horizontal="center" vertical="top" wrapText="1"/>
      <protection locked="0"/>
    </xf>
    <xf numFmtId="0" fontId="52" fillId="10" borderId="32" xfId="1" applyFont="1" applyFill="1" applyBorder="1" applyAlignment="1" applyProtection="1">
      <alignment horizontal="center" vertical="top" wrapText="1"/>
      <protection locked="0"/>
    </xf>
    <xf numFmtId="0" fontId="52" fillId="5" borderId="15" xfId="1" applyFont="1" applyFill="1" applyBorder="1" applyAlignment="1" applyProtection="1">
      <alignment horizontal="center" vertical="center" wrapText="1"/>
      <protection locked="0"/>
    </xf>
    <xf numFmtId="0" fontId="52" fillId="5" borderId="18" xfId="1" applyFont="1" applyFill="1" applyBorder="1" applyAlignment="1" applyProtection="1">
      <alignment horizontal="center" vertical="center" wrapText="1"/>
      <protection locked="0"/>
    </xf>
    <xf numFmtId="0" fontId="52" fillId="5" borderId="22" xfId="1" applyFont="1" applyFill="1" applyBorder="1" applyAlignment="1" applyProtection="1">
      <alignment horizontal="center" vertical="center" wrapText="1"/>
      <protection locked="0"/>
    </xf>
    <xf numFmtId="0" fontId="52" fillId="5" borderId="39" xfId="1" applyFont="1" applyFill="1" applyBorder="1" applyAlignment="1" applyProtection="1">
      <alignment horizontal="center" vertical="center" wrapText="1"/>
      <protection locked="0"/>
    </xf>
    <xf numFmtId="0" fontId="52" fillId="0" borderId="21" xfId="1" applyFont="1" applyFill="1" applyBorder="1" applyAlignment="1" applyProtection="1">
      <alignment horizontal="center" vertical="center" wrapText="1"/>
      <protection locked="0"/>
    </xf>
    <xf numFmtId="0" fontId="52" fillId="0" borderId="34" xfId="1" applyFont="1" applyFill="1" applyBorder="1" applyAlignment="1" applyProtection="1">
      <alignment horizontal="center" vertical="center" wrapText="1"/>
      <protection locked="0"/>
    </xf>
    <xf numFmtId="0" fontId="52" fillId="0" borderId="15" xfId="1" applyFont="1" applyFill="1" applyBorder="1" applyAlignment="1" applyProtection="1">
      <alignment horizontal="center" vertical="center" wrapText="1"/>
      <protection locked="0"/>
    </xf>
    <xf numFmtId="0" fontId="52" fillId="0" borderId="35" xfId="1" applyFont="1" applyFill="1" applyBorder="1" applyAlignment="1" applyProtection="1">
      <alignment horizontal="center" vertical="center" wrapText="1"/>
      <protection locked="0"/>
    </xf>
    <xf numFmtId="0" fontId="52" fillId="0" borderId="22" xfId="1" applyFont="1" applyFill="1" applyBorder="1" applyAlignment="1" applyProtection="1">
      <alignment horizontal="center" vertical="center" wrapText="1"/>
      <protection locked="0"/>
    </xf>
    <xf numFmtId="0" fontId="52" fillId="0" borderId="36" xfId="1" applyFont="1" applyFill="1" applyBorder="1" applyAlignment="1" applyProtection="1">
      <alignment horizontal="center" vertical="center" wrapText="1"/>
      <protection locked="0"/>
    </xf>
    <xf numFmtId="0" fontId="52" fillId="5" borderId="21" xfId="1" applyFont="1" applyFill="1" applyBorder="1" applyAlignment="1" applyProtection="1">
      <alignment horizontal="center" vertical="center" wrapText="1"/>
      <protection locked="0"/>
    </xf>
    <xf numFmtId="0" fontId="52" fillId="5" borderId="27" xfId="1" applyFont="1" applyFill="1" applyBorder="1" applyAlignment="1" applyProtection="1">
      <alignment horizontal="center" vertical="center" wrapText="1"/>
      <protection locked="0"/>
    </xf>
    <xf numFmtId="0" fontId="52" fillId="0" borderId="0" xfId="1" applyFont="1" applyFill="1" applyBorder="1" applyAlignment="1" applyProtection="1">
      <alignment horizontal="center" vertical="center" wrapText="1"/>
      <protection locked="0"/>
    </xf>
    <xf numFmtId="0" fontId="56" fillId="10" borderId="20" xfId="0" applyFont="1" applyFill="1" applyBorder="1" applyAlignment="1">
      <alignment horizontal="center" vertical="top" wrapText="1"/>
    </xf>
    <xf numFmtId="0" fontId="56" fillId="10" borderId="17" xfId="0" applyFont="1" applyFill="1" applyBorder="1" applyAlignment="1">
      <alignment horizontal="center" vertical="top" wrapText="1"/>
    </xf>
    <xf numFmtId="0" fontId="56" fillId="10" borderId="43" xfId="0" applyFont="1" applyFill="1" applyBorder="1" applyAlignment="1">
      <alignment horizontal="center" vertical="top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4" xfId="0" applyFont="1" applyFill="1" applyBorder="1" applyAlignment="1">
      <alignment horizontal="center" vertical="center" wrapText="1"/>
    </xf>
    <xf numFmtId="0" fontId="56" fillId="4" borderId="44" xfId="0" applyFont="1" applyFill="1" applyBorder="1" applyAlignment="1">
      <alignment horizontal="center" vertical="center" wrapText="1"/>
    </xf>
    <xf numFmtId="0" fontId="55" fillId="0" borderId="1" xfId="1" applyFont="1" applyBorder="1" applyAlignment="1" applyProtection="1">
      <alignment horizontal="left" vertical="center" wrapText="1"/>
      <protection locked="0"/>
    </xf>
    <xf numFmtId="0" fontId="55" fillId="4" borderId="1" xfId="1" applyFont="1" applyFill="1" applyBorder="1" applyAlignment="1" applyProtection="1">
      <alignment horizontal="left" vertical="center" wrapText="1"/>
      <protection locked="0"/>
    </xf>
    <xf numFmtId="0" fontId="55" fillId="4" borderId="2" xfId="1" applyFont="1" applyFill="1" applyBorder="1" applyAlignment="1" applyProtection="1">
      <alignment horizontal="left" vertical="center" wrapText="1"/>
      <protection locked="0"/>
    </xf>
    <xf numFmtId="0" fontId="56" fillId="8" borderId="49" xfId="0" applyFont="1" applyFill="1" applyBorder="1" applyAlignment="1" applyProtection="1">
      <alignment horizontal="center" vertical="top" wrapText="1"/>
      <protection locked="0"/>
    </xf>
    <xf numFmtId="0" fontId="56" fillId="8" borderId="30" xfId="0" applyFont="1" applyFill="1" applyBorder="1" applyAlignment="1" applyProtection="1">
      <alignment horizontal="center" vertical="top" wrapText="1"/>
      <protection locked="0"/>
    </xf>
    <xf numFmtId="0" fontId="56" fillId="8" borderId="32" xfId="0" applyFont="1" applyFill="1" applyBorder="1" applyAlignment="1" applyProtection="1">
      <alignment horizontal="center" vertical="top" wrapText="1"/>
      <protection locked="0"/>
    </xf>
    <xf numFmtId="0" fontId="56" fillId="0" borderId="0" xfId="0" applyFont="1" applyBorder="1" applyAlignment="1" applyProtection="1">
      <alignment horizontal="center" vertical="center" wrapText="1"/>
      <protection locked="0"/>
    </xf>
    <xf numFmtId="0" fontId="52" fillId="8" borderId="23" xfId="1" applyFont="1" applyFill="1" applyBorder="1" applyAlignment="1" applyProtection="1">
      <alignment horizontal="center" vertical="top" wrapText="1"/>
      <protection locked="0"/>
    </xf>
    <xf numFmtId="0" fontId="52" fillId="8" borderId="24" xfId="1" applyFont="1" applyFill="1" applyBorder="1" applyAlignment="1" applyProtection="1">
      <alignment horizontal="center" vertical="top" wrapText="1"/>
      <protection locked="0"/>
    </xf>
    <xf numFmtId="0" fontId="52" fillId="8" borderId="25" xfId="1" applyFont="1" applyFill="1" applyBorder="1" applyAlignment="1" applyProtection="1">
      <alignment horizontal="center" vertical="top" wrapText="1"/>
      <protection locked="0"/>
    </xf>
    <xf numFmtId="0" fontId="55" fillId="0" borderId="26" xfId="1" applyFont="1" applyBorder="1" applyAlignment="1" applyProtection="1">
      <alignment horizontal="left" vertical="center" wrapText="1"/>
      <protection locked="0"/>
    </xf>
    <xf numFmtId="0" fontId="55" fillId="0" borderId="27" xfId="1" applyFont="1" applyBorder="1" applyAlignment="1" applyProtection="1">
      <alignment horizontal="left" vertical="center" wrapText="1"/>
      <protection locked="0"/>
    </xf>
    <xf numFmtId="0" fontId="55" fillId="0" borderId="7" xfId="1" applyFont="1" applyBorder="1" applyAlignment="1" applyProtection="1">
      <alignment horizontal="left" vertical="center" wrapText="1"/>
      <protection locked="0"/>
    </xf>
    <xf numFmtId="0" fontId="55" fillId="0" borderId="18" xfId="1" applyFont="1" applyBorder="1" applyAlignment="1" applyProtection="1">
      <alignment horizontal="left" vertical="center" wrapText="1"/>
      <protection locked="0"/>
    </xf>
    <xf numFmtId="0" fontId="55" fillId="0" borderId="8" xfId="1" applyFont="1" applyBorder="1" applyAlignment="1" applyProtection="1">
      <alignment horizontal="left" vertical="center" wrapText="1"/>
      <protection locked="0"/>
    </xf>
    <xf numFmtId="0" fontId="55" fillId="0" borderId="12" xfId="1" applyFont="1" applyBorder="1" applyAlignment="1" applyProtection="1">
      <alignment horizontal="left" vertical="center" wrapText="1"/>
      <protection locked="0"/>
    </xf>
    <xf numFmtId="0" fontId="55" fillId="0" borderId="10" xfId="1" applyFont="1" applyBorder="1" applyAlignment="1" applyProtection="1">
      <alignment horizontal="left" vertical="center" wrapText="1"/>
      <protection locked="0"/>
    </xf>
    <xf numFmtId="0" fontId="55" fillId="0" borderId="19" xfId="1" applyFont="1" applyBorder="1" applyAlignment="1" applyProtection="1">
      <alignment horizontal="left" vertical="center" wrapText="1"/>
      <protection locked="0"/>
    </xf>
    <xf numFmtId="0" fontId="55" fillId="0" borderId="1" xfId="1" applyFont="1" applyBorder="1" applyAlignment="1" applyProtection="1">
      <alignment horizontal="left" vertical="top" wrapText="1"/>
      <protection locked="0"/>
    </xf>
    <xf numFmtId="0" fontId="55" fillId="4" borderId="1" xfId="1" applyFont="1" applyFill="1" applyBorder="1" applyAlignment="1" applyProtection="1">
      <alignment horizontal="left" vertical="top" wrapText="1"/>
      <protection locked="0"/>
    </xf>
    <xf numFmtId="0" fontId="55" fillId="0" borderId="1" xfId="1" applyFont="1" applyFill="1" applyBorder="1" applyAlignment="1" applyProtection="1">
      <alignment horizontal="left" vertical="center" wrapText="1"/>
      <protection locked="0"/>
    </xf>
    <xf numFmtId="0" fontId="55" fillId="0" borderId="9" xfId="1" applyFont="1" applyBorder="1" applyAlignment="1" applyProtection="1">
      <alignment horizontal="left" vertical="center" wrapText="1"/>
      <protection locked="0"/>
    </xf>
    <xf numFmtId="0" fontId="52" fillId="0" borderId="27" xfId="1" applyFont="1" applyBorder="1" applyAlignment="1" applyProtection="1">
      <alignment horizontal="center" vertical="center" wrapText="1"/>
      <protection locked="0"/>
    </xf>
    <xf numFmtId="0" fontId="52" fillId="0" borderId="18" xfId="1" applyFont="1" applyBorder="1" applyAlignment="1" applyProtection="1">
      <alignment horizontal="center" vertical="center" wrapText="1"/>
      <protection locked="0"/>
    </xf>
    <xf numFmtId="0" fontId="56" fillId="0" borderId="18" xfId="0" applyFont="1" applyBorder="1" applyAlignment="1" applyProtection="1">
      <alignment horizontal="center" vertical="center" wrapText="1"/>
      <protection locked="0"/>
    </xf>
    <xf numFmtId="0" fontId="56" fillId="0" borderId="12" xfId="0" applyFont="1" applyBorder="1" applyAlignment="1" applyProtection="1">
      <alignment horizontal="center" vertical="center" wrapText="1"/>
      <protection locked="0"/>
    </xf>
    <xf numFmtId="0" fontId="52" fillId="8" borderId="7" xfId="1" applyFont="1" applyFill="1" applyBorder="1" applyAlignment="1" applyProtection="1">
      <alignment horizontal="center" vertical="top" wrapText="1"/>
      <protection locked="0"/>
    </xf>
    <xf numFmtId="0" fontId="52" fillId="8" borderId="0" xfId="1" applyFont="1" applyFill="1" applyBorder="1" applyAlignment="1" applyProtection="1">
      <alignment horizontal="center" vertical="top" wrapText="1"/>
      <protection locked="0"/>
    </xf>
    <xf numFmtId="0" fontId="52" fillId="8" borderId="18" xfId="1" applyFont="1" applyFill="1" applyBorder="1" applyAlignment="1" applyProtection="1">
      <alignment horizontal="center" vertical="top" wrapText="1"/>
      <protection locked="0"/>
    </xf>
    <xf numFmtId="0" fontId="57" fillId="6" borderId="16" xfId="1" applyFont="1" applyFill="1" applyBorder="1" applyAlignment="1" applyProtection="1">
      <alignment horizontal="center" vertical="top" wrapText="1"/>
      <protection locked="0"/>
    </xf>
    <xf numFmtId="0" fontId="57" fillId="6" borderId="21" xfId="1" applyFont="1" applyFill="1" applyBorder="1" applyAlignment="1" applyProtection="1">
      <alignment horizontal="center" vertical="top" wrapText="1"/>
      <protection locked="0"/>
    </xf>
    <xf numFmtId="0" fontId="57" fillId="6" borderId="22" xfId="1" applyFont="1" applyFill="1" applyBorder="1" applyAlignment="1" applyProtection="1">
      <alignment horizontal="center" vertical="top" wrapText="1"/>
      <protection locked="0"/>
    </xf>
    <xf numFmtId="0" fontId="57" fillId="6" borderId="16" xfId="0" applyFont="1" applyFill="1" applyBorder="1" applyAlignment="1" applyProtection="1">
      <alignment horizontal="center" vertical="top" wrapText="1"/>
      <protection locked="0"/>
    </xf>
    <xf numFmtId="0" fontId="58" fillId="6" borderId="16" xfId="0" applyFont="1" applyFill="1" applyBorder="1" applyAlignment="1" applyProtection="1">
      <alignment horizontal="center" vertical="top" wrapText="1"/>
      <protection locked="0"/>
    </xf>
    <xf numFmtId="0" fontId="52" fillId="8" borderId="16" xfId="0" applyFont="1" applyFill="1" applyBorder="1" applyAlignment="1" applyProtection="1">
      <alignment horizontal="center" vertical="center" textRotation="90" wrapText="1"/>
      <protection locked="0"/>
    </xf>
    <xf numFmtId="0" fontId="52" fillId="8" borderId="48" xfId="0" applyFont="1" applyFill="1" applyBorder="1" applyAlignment="1" applyProtection="1">
      <alignment horizontal="center" vertical="center" textRotation="90" wrapText="1"/>
      <protection locked="0"/>
    </xf>
    <xf numFmtId="0" fontId="52" fillId="8" borderId="28" xfId="1" applyFont="1" applyFill="1" applyBorder="1" applyAlignment="1" applyProtection="1">
      <alignment horizontal="center" vertical="top" wrapText="1"/>
      <protection locked="0"/>
    </xf>
    <xf numFmtId="0" fontId="52" fillId="8" borderId="34" xfId="1" applyFont="1" applyFill="1" applyBorder="1" applyAlignment="1" applyProtection="1">
      <alignment horizontal="center" vertical="top" wrapText="1"/>
      <protection locked="0"/>
    </xf>
    <xf numFmtId="0" fontId="52" fillId="0" borderId="28" xfId="1" applyFont="1" applyFill="1" applyBorder="1" applyAlignment="1" applyProtection="1">
      <alignment horizontal="center" vertical="center" wrapText="1"/>
      <protection locked="0"/>
    </xf>
    <xf numFmtId="0" fontId="52" fillId="0" borderId="39" xfId="1" applyFont="1" applyFill="1" applyBorder="1" applyAlignment="1" applyProtection="1">
      <alignment horizontal="center" vertical="center" wrapText="1"/>
      <protection locked="0"/>
    </xf>
    <xf numFmtId="0" fontId="52" fillId="8" borderId="1" xfId="1" applyFont="1" applyFill="1" applyBorder="1" applyAlignment="1" applyProtection="1">
      <alignment horizontal="center" vertical="top" wrapText="1"/>
      <protection locked="0"/>
    </xf>
    <xf numFmtId="0" fontId="55" fillId="0" borderId="9" xfId="1" applyFont="1" applyFill="1" applyBorder="1" applyAlignment="1" applyProtection="1">
      <alignment horizontal="left" vertical="top" wrapText="1"/>
      <protection locked="0"/>
    </xf>
    <xf numFmtId="0" fontId="55" fillId="0" borderId="1" xfId="0" applyFont="1" applyBorder="1" applyAlignment="1">
      <alignment vertical="top" wrapText="1"/>
    </xf>
    <xf numFmtId="0" fontId="54" fillId="0" borderId="1" xfId="0" applyFont="1" applyBorder="1" applyAlignment="1">
      <alignment vertical="top" wrapText="1"/>
    </xf>
    <xf numFmtId="0" fontId="55" fillId="0" borderId="1" xfId="0" applyFont="1" applyBorder="1" applyAlignment="1">
      <alignment horizontal="center" vertical="top" wrapText="1"/>
    </xf>
    <xf numFmtId="0" fontId="52" fillId="6" borderId="1" xfId="0" applyFont="1" applyFill="1" applyBorder="1" applyAlignment="1">
      <alignment horizontal="center" vertical="top" wrapText="1"/>
    </xf>
    <xf numFmtId="0" fontId="52" fillId="6" borderId="1" xfId="0" applyFont="1" applyFill="1" applyBorder="1" applyAlignment="1">
      <alignment vertical="top" wrapText="1"/>
    </xf>
    <xf numFmtId="0" fontId="54" fillId="6" borderId="1" xfId="0" applyFont="1" applyFill="1" applyBorder="1" applyAlignment="1">
      <alignment vertical="top" wrapText="1"/>
    </xf>
    <xf numFmtId="0" fontId="56" fillId="6" borderId="22" xfId="0" applyFont="1" applyFill="1" applyBorder="1" applyAlignment="1" applyProtection="1">
      <alignment horizontal="center" vertical="top" wrapText="1"/>
      <protection locked="0"/>
    </xf>
    <xf numFmtId="0" fontId="56" fillId="6" borderId="39" xfId="0" applyFont="1" applyFill="1" applyBorder="1" applyAlignment="1" applyProtection="1">
      <alignment horizontal="center" vertical="top" wrapText="1"/>
      <protection locked="0"/>
    </xf>
    <xf numFmtId="0" fontId="53" fillId="7" borderId="0" xfId="0" applyFont="1" applyFill="1" applyAlignment="1" applyProtection="1">
      <alignment vertical="top" wrapText="1"/>
      <protection locked="0"/>
    </xf>
    <xf numFmtId="0" fontId="53" fillId="7" borderId="0" xfId="0" applyFont="1" applyFill="1" applyAlignment="1">
      <alignment vertical="top" wrapText="1"/>
    </xf>
    <xf numFmtId="0" fontId="52" fillId="7" borderId="15" xfId="0" applyFont="1" applyFill="1" applyBorder="1" applyAlignment="1" applyProtection="1">
      <alignment vertical="top" textRotation="90" wrapText="1"/>
      <protection locked="0"/>
    </xf>
    <xf numFmtId="0" fontId="54" fillId="0" borderId="15" xfId="0" applyFont="1" applyBorder="1" applyAlignment="1">
      <alignment vertical="top" textRotation="90" wrapText="1"/>
    </xf>
    <xf numFmtId="0" fontId="54" fillId="0" borderId="22" xfId="0" applyFont="1" applyBorder="1" applyAlignment="1">
      <alignment vertical="top" textRotation="90" wrapText="1"/>
    </xf>
    <xf numFmtId="14" fontId="55" fillId="0" borderId="1" xfId="0" applyNumberFormat="1" applyFont="1" applyBorder="1" applyAlignment="1">
      <alignment horizontal="center" vertical="top" wrapText="1"/>
    </xf>
    <xf numFmtId="0" fontId="5" fillId="10" borderId="23" xfId="1" applyFont="1" applyFill="1" applyBorder="1" applyAlignment="1" applyProtection="1">
      <alignment horizontal="center" vertical="top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28" xfId="0" applyFont="1" applyBorder="1" applyAlignment="1" applyProtection="1">
      <alignment horizontal="center" vertical="center" wrapText="1"/>
    </xf>
    <xf numFmtId="0" fontId="5" fillId="0" borderId="34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35" xfId="0" applyFont="1" applyBorder="1" applyAlignment="1" applyProtection="1">
      <alignment horizontal="center" vertical="center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39" xfId="0" applyFont="1" applyBorder="1" applyAlignment="1" applyProtection="1">
      <alignment horizontal="center" vertical="center" wrapText="1"/>
    </xf>
    <xf numFmtId="0" fontId="5" fillId="0" borderId="36" xfId="0" applyFont="1" applyBorder="1" applyAlignment="1" applyProtection="1">
      <alignment horizontal="center" vertical="center" wrapText="1"/>
    </xf>
    <xf numFmtId="0" fontId="5" fillId="9" borderId="14" xfId="0" applyFont="1" applyFill="1" applyBorder="1" applyAlignment="1" applyProtection="1">
      <alignment horizontal="center" vertical="top"/>
    </xf>
    <xf numFmtId="0" fontId="5" fillId="9" borderId="1" xfId="0" applyFont="1" applyFill="1" applyBorder="1" applyAlignment="1" applyProtection="1">
      <alignment horizontal="center" vertical="top"/>
    </xf>
    <xf numFmtId="0" fontId="12" fillId="7" borderId="15" xfId="0" applyFont="1" applyFill="1" applyBorder="1" applyAlignment="1" applyProtection="1">
      <alignment horizontal="center" vertical="top" textRotation="90" wrapText="1"/>
    </xf>
    <xf numFmtId="0" fontId="12" fillId="7" borderId="0" xfId="0" applyFont="1" applyFill="1" applyBorder="1" applyAlignment="1" applyProtection="1">
      <alignment horizontal="center" vertical="top" textRotation="90" wrapText="1"/>
    </xf>
    <xf numFmtId="0" fontId="2" fillId="0" borderId="1" xfId="1" applyFont="1" applyFill="1" applyBorder="1" applyAlignment="1" applyProtection="1">
      <alignment horizontal="left" vertical="top" wrapText="1"/>
    </xf>
    <xf numFmtId="0" fontId="5" fillId="9" borderId="39" xfId="1" applyFont="1" applyFill="1" applyBorder="1" applyAlignment="1" applyProtection="1">
      <alignment horizontal="center" vertical="top" wrapText="1"/>
    </xf>
    <xf numFmtId="0" fontId="5" fillId="9" borderId="0" xfId="1" applyFont="1" applyFill="1" applyBorder="1" applyAlignment="1" applyProtection="1">
      <alignment horizontal="center" vertical="top" wrapText="1"/>
    </xf>
    <xf numFmtId="0" fontId="5" fillId="9" borderId="35" xfId="1" applyFont="1" applyFill="1" applyBorder="1" applyAlignment="1" applyProtection="1">
      <alignment horizontal="center" vertical="top" wrapText="1"/>
    </xf>
    <xf numFmtId="0" fontId="5" fillId="9" borderId="14" xfId="1" applyFont="1" applyFill="1" applyBorder="1" applyAlignment="1" applyProtection="1">
      <alignment horizontal="center" vertical="top" wrapText="1"/>
    </xf>
    <xf numFmtId="0" fontId="5" fillId="9" borderId="1" xfId="1" applyFont="1" applyFill="1" applyBorder="1" applyAlignment="1" applyProtection="1">
      <alignment horizontal="center" vertical="top" wrapText="1"/>
    </xf>
    <xf numFmtId="0" fontId="0" fillId="4" borderId="1" xfId="0" applyFill="1" applyBorder="1" applyAlignment="1" applyProtection="1">
      <alignment horizontal="left" vertical="top" wrapText="1"/>
    </xf>
    <xf numFmtId="0" fontId="0" fillId="4" borderId="2" xfId="0" applyFill="1" applyBorder="1" applyAlignment="1" applyProtection="1">
      <alignment horizontal="left" vertical="top" wrapText="1"/>
    </xf>
    <xf numFmtId="0" fontId="18" fillId="9" borderId="37" xfId="0" applyFont="1" applyFill="1" applyBorder="1" applyAlignment="1" applyProtection="1">
      <alignment horizontal="center" vertical="top" textRotation="90" wrapText="1"/>
    </xf>
    <xf numFmtId="0" fontId="18" fillId="9" borderId="38" xfId="0" applyFont="1" applyFill="1" applyBorder="1" applyAlignment="1" applyProtection="1">
      <alignment horizontal="center" vertical="top" textRotation="90" wrapText="1"/>
    </xf>
    <xf numFmtId="0" fontId="18" fillId="9" borderId="48" xfId="0" applyFont="1" applyFill="1" applyBorder="1" applyAlignment="1" applyProtection="1">
      <alignment horizontal="center" vertical="top" textRotation="90" wrapText="1"/>
    </xf>
    <xf numFmtId="0" fontId="5" fillId="9" borderId="28" xfId="1" applyFont="1" applyFill="1" applyBorder="1" applyAlignment="1" applyProtection="1">
      <alignment horizontal="center" vertical="top" wrapText="1"/>
    </xf>
    <xf numFmtId="0" fontId="5" fillId="9" borderId="34" xfId="1" applyFont="1" applyFill="1" applyBorder="1" applyAlignment="1" applyProtection="1">
      <alignment horizontal="center" vertical="top" wrapText="1"/>
    </xf>
    <xf numFmtId="0" fontId="9" fillId="0" borderId="14" xfId="0" applyFont="1" applyBorder="1" applyAlignment="1" applyProtection="1">
      <alignment horizontal="center" vertical="center"/>
    </xf>
    <xf numFmtId="0" fontId="14" fillId="4" borderId="1" xfId="0" applyFont="1" applyFill="1" applyBorder="1" applyAlignment="1" applyProtection="1">
      <alignment horizontal="left" vertical="top" wrapText="1"/>
    </xf>
    <xf numFmtId="0" fontId="9" fillId="4" borderId="18" xfId="0" applyFont="1" applyFill="1" applyBorder="1" applyAlignment="1" applyProtection="1">
      <alignment horizontal="center" vertical="center" wrapText="1"/>
    </xf>
    <xf numFmtId="0" fontId="0" fillId="4" borderId="18" xfId="0" applyFont="1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left" vertical="top" wrapText="1"/>
    </xf>
    <xf numFmtId="0" fontId="0" fillId="4" borderId="1" xfId="0" applyFill="1" applyBorder="1" applyAlignment="1" applyProtection="1">
      <alignment horizontal="left" vertical="top"/>
    </xf>
    <xf numFmtId="0" fontId="15" fillId="10" borderId="49" xfId="0" applyFont="1" applyFill="1" applyBorder="1" applyAlignment="1" applyProtection="1">
      <alignment horizontal="center" vertical="top" wrapText="1"/>
    </xf>
    <xf numFmtId="0" fontId="15" fillId="10" borderId="30" xfId="0" applyFont="1" applyFill="1" applyBorder="1" applyAlignment="1" applyProtection="1">
      <alignment horizontal="center" vertical="top" wrapText="1"/>
    </xf>
    <xf numFmtId="0" fontId="15" fillId="10" borderId="31" xfId="0" applyFont="1" applyFill="1" applyBorder="1" applyAlignment="1" applyProtection="1">
      <alignment horizontal="center" vertical="top" wrapText="1"/>
    </xf>
    <xf numFmtId="0" fontId="15" fillId="10" borderId="32" xfId="0" applyFont="1" applyFill="1" applyBorder="1" applyAlignment="1" applyProtection="1">
      <alignment horizontal="center" vertical="top" wrapText="1"/>
    </xf>
    <xf numFmtId="0" fontId="16" fillId="4" borderId="34" xfId="0" applyFont="1" applyFill="1" applyBorder="1" applyAlignment="1" applyProtection="1">
      <alignment horizontal="center" vertical="center" wrapText="1"/>
    </xf>
    <xf numFmtId="0" fontId="16" fillId="4" borderId="35" xfId="0" applyFont="1" applyFill="1" applyBorder="1" applyAlignment="1" applyProtection="1">
      <alignment horizontal="center" vertical="center" wrapText="1"/>
    </xf>
    <xf numFmtId="0" fontId="15" fillId="10" borderId="23" xfId="0" applyFont="1" applyFill="1" applyBorder="1" applyAlignment="1" applyProtection="1">
      <alignment horizontal="center" vertical="top"/>
    </xf>
    <xf numFmtId="0" fontId="15" fillId="10" borderId="24" xfId="0" applyFont="1" applyFill="1" applyBorder="1" applyAlignment="1" applyProtection="1">
      <alignment horizontal="center" vertical="top"/>
    </xf>
    <xf numFmtId="0" fontId="15" fillId="10" borderId="25" xfId="0" applyFont="1" applyFill="1" applyBorder="1" applyAlignment="1" applyProtection="1">
      <alignment horizontal="center" vertical="top"/>
    </xf>
    <xf numFmtId="0" fontId="0" fillId="4" borderId="41" xfId="0" applyFill="1" applyBorder="1" applyAlignment="1" applyProtection="1">
      <alignment horizontal="center" vertical="center"/>
    </xf>
    <xf numFmtId="0" fontId="0" fillId="4" borderId="42" xfId="0" applyFill="1" applyBorder="1" applyAlignment="1" applyProtection="1">
      <alignment horizontal="center" vertical="center"/>
    </xf>
    <xf numFmtId="0" fontId="0" fillId="4" borderId="20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15" fillId="10" borderId="0" xfId="0" applyFont="1" applyFill="1" applyBorder="1" applyAlignment="1" applyProtection="1">
      <alignment horizontal="center" vertical="top"/>
    </xf>
    <xf numFmtId="0" fontId="15" fillId="10" borderId="35" xfId="0" applyFont="1" applyFill="1" applyBorder="1" applyAlignment="1" applyProtection="1">
      <alignment horizontal="center" vertical="top"/>
    </xf>
    <xf numFmtId="0" fontId="16" fillId="4" borderId="40" xfId="0" applyFont="1" applyFill="1" applyBorder="1" applyAlignment="1" applyProtection="1">
      <alignment horizontal="center" vertical="center" wrapText="1"/>
    </xf>
    <xf numFmtId="0" fontId="16" fillId="4" borderId="18" xfId="0" applyFont="1" applyFill="1" applyBorder="1" applyAlignment="1" applyProtection="1">
      <alignment horizontal="center" vertical="center" wrapText="1"/>
    </xf>
    <xf numFmtId="0" fontId="0" fillId="4" borderId="12" xfId="0" applyFill="1" applyBorder="1" applyAlignment="1" applyProtection="1">
      <alignment horizontal="lef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19" xfId="0" applyFill="1" applyBorder="1" applyAlignment="1" applyProtection="1">
      <alignment horizontal="left" vertical="center"/>
    </xf>
    <xf numFmtId="0" fontId="0" fillId="4" borderId="44" xfId="0" applyFill="1" applyBorder="1" applyAlignment="1" applyProtection="1">
      <alignment horizontal="left" vertical="center"/>
    </xf>
    <xf numFmtId="0" fontId="3" fillId="10" borderId="16" xfId="0" applyFont="1" applyFill="1" applyBorder="1" applyAlignment="1" applyProtection="1">
      <alignment horizontal="center" vertical="center" textRotation="90" wrapText="1"/>
    </xf>
    <xf numFmtId="0" fontId="3" fillId="10" borderId="48" xfId="0" applyFont="1" applyFill="1" applyBorder="1" applyAlignment="1" applyProtection="1">
      <alignment horizontal="center" vertical="center" textRotation="90" wrapText="1"/>
    </xf>
    <xf numFmtId="0" fontId="15" fillId="4" borderId="0" xfId="0" applyFont="1" applyFill="1" applyBorder="1" applyAlignment="1" applyProtection="1">
      <alignment horizontal="center" vertical="center"/>
    </xf>
    <xf numFmtId="0" fontId="5" fillId="10" borderId="29" xfId="1" applyFont="1" applyFill="1" applyBorder="1" applyAlignment="1" applyProtection="1">
      <alignment horizontal="center" vertical="top"/>
    </xf>
    <xf numFmtId="0" fontId="5" fillId="10" borderId="30" xfId="1" applyFont="1" applyFill="1" applyBorder="1" applyAlignment="1" applyProtection="1">
      <alignment horizontal="center" vertical="top"/>
    </xf>
    <xf numFmtId="0" fontId="5" fillId="10" borderId="32" xfId="1" applyFont="1" applyFill="1" applyBorder="1" applyAlignment="1" applyProtection="1">
      <alignment horizontal="center" vertical="top"/>
    </xf>
    <xf numFmtId="0" fontId="5" fillId="5" borderId="15" xfId="1" applyFont="1" applyFill="1" applyBorder="1" applyAlignment="1" applyProtection="1">
      <alignment horizontal="center" vertical="center" wrapText="1"/>
    </xf>
    <xf numFmtId="0" fontId="5" fillId="5" borderId="18" xfId="1" applyFont="1" applyFill="1" applyBorder="1" applyAlignment="1" applyProtection="1">
      <alignment horizontal="center" vertical="center"/>
    </xf>
    <xf numFmtId="0" fontId="5" fillId="5" borderId="15" xfId="1" applyFont="1" applyFill="1" applyBorder="1" applyAlignment="1" applyProtection="1">
      <alignment horizontal="center" vertical="center"/>
    </xf>
    <xf numFmtId="0" fontId="5" fillId="5" borderId="22" xfId="1" applyFont="1" applyFill="1" applyBorder="1" applyAlignment="1" applyProtection="1">
      <alignment horizontal="center" vertical="center"/>
    </xf>
    <xf numFmtId="0" fontId="5" fillId="5" borderId="39" xfId="1" applyFont="1" applyFill="1" applyBorder="1" applyAlignment="1" applyProtection="1">
      <alignment horizontal="center" vertical="center"/>
    </xf>
    <xf numFmtId="0" fontId="5" fillId="0" borderId="21" xfId="1" applyFont="1" applyFill="1" applyBorder="1" applyAlignment="1" applyProtection="1">
      <alignment horizontal="center" vertical="center"/>
    </xf>
    <xf numFmtId="0" fontId="5" fillId="0" borderId="34" xfId="1" applyFont="1" applyFill="1" applyBorder="1" applyAlignment="1" applyProtection="1">
      <alignment horizontal="center" vertical="center"/>
    </xf>
    <xf numFmtId="0" fontId="5" fillId="0" borderId="15" xfId="1" applyFont="1" applyFill="1" applyBorder="1" applyAlignment="1" applyProtection="1">
      <alignment horizontal="center" vertical="center"/>
    </xf>
    <xf numFmtId="0" fontId="5" fillId="0" borderId="35" xfId="1" applyFont="1" applyFill="1" applyBorder="1" applyAlignment="1" applyProtection="1">
      <alignment horizontal="center" vertical="center"/>
    </xf>
    <xf numFmtId="0" fontId="5" fillId="0" borderId="22" xfId="1" applyFont="1" applyFill="1" applyBorder="1" applyAlignment="1" applyProtection="1">
      <alignment horizontal="center" vertical="center"/>
    </xf>
    <xf numFmtId="0" fontId="5" fillId="0" borderId="36" xfId="1" applyFont="1" applyFill="1" applyBorder="1" applyAlignment="1" applyProtection="1">
      <alignment horizontal="center" vertical="center"/>
    </xf>
    <xf numFmtId="0" fontId="5" fillId="5" borderId="21" xfId="1" applyFont="1" applyFill="1" applyBorder="1" applyAlignment="1" applyProtection="1">
      <alignment horizontal="center" vertical="center"/>
    </xf>
    <xf numFmtId="0" fontId="5" fillId="5" borderId="27" xfId="1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center" vertical="center"/>
    </xf>
    <xf numFmtId="0" fontId="15" fillId="10" borderId="49" xfId="0" applyFont="1" applyFill="1" applyBorder="1" applyAlignment="1" applyProtection="1">
      <alignment horizontal="center" vertical="top"/>
    </xf>
    <xf numFmtId="0" fontId="15" fillId="10" borderId="30" xfId="0" applyFont="1" applyFill="1" applyBorder="1" applyAlignment="1" applyProtection="1">
      <alignment horizontal="center" vertical="top"/>
    </xf>
    <xf numFmtId="0" fontId="15" fillId="10" borderId="20" xfId="0" applyFont="1" applyFill="1" applyBorder="1" applyAlignment="1" applyProtection="1">
      <alignment horizontal="center" vertical="top"/>
    </xf>
    <xf numFmtId="0" fontId="15" fillId="10" borderId="17" xfId="0" applyFont="1" applyFill="1" applyBorder="1" applyAlignment="1" applyProtection="1">
      <alignment horizontal="center" vertical="top"/>
    </xf>
    <xf numFmtId="0" fontId="15" fillId="10" borderId="43" xfId="0" applyFont="1" applyFill="1" applyBorder="1" applyAlignment="1" applyProtection="1">
      <alignment horizontal="center" vertical="top"/>
    </xf>
    <xf numFmtId="0" fontId="16" fillId="4" borderId="12" xfId="0" applyFont="1" applyFill="1" applyBorder="1" applyAlignment="1" applyProtection="1">
      <alignment horizontal="center" vertical="center"/>
    </xf>
    <xf numFmtId="0" fontId="16" fillId="4" borderId="14" xfId="0" applyFont="1" applyFill="1" applyBorder="1" applyAlignment="1" applyProtection="1">
      <alignment horizontal="center" vertical="center"/>
    </xf>
    <xf numFmtId="0" fontId="16" fillId="4" borderId="44" xfId="0" applyFont="1" applyFill="1" applyBorder="1" applyAlignment="1" applyProtection="1">
      <alignment horizontal="center" vertical="center"/>
    </xf>
    <xf numFmtId="0" fontId="2" fillId="0" borderId="1" xfId="1" applyFont="1" applyBorder="1" applyAlignment="1" applyProtection="1">
      <alignment horizontal="left" vertical="center" wrapText="1"/>
    </xf>
    <xf numFmtId="0" fontId="2" fillId="4" borderId="1" xfId="1" applyFont="1" applyFill="1" applyBorder="1" applyAlignment="1" applyProtection="1">
      <alignment horizontal="left" vertical="center" wrapText="1"/>
    </xf>
    <xf numFmtId="0" fontId="2" fillId="4" borderId="2" xfId="1" applyFont="1" applyFill="1" applyBorder="1" applyAlignment="1" applyProtection="1">
      <alignment horizontal="left" vertical="center" wrapText="1"/>
    </xf>
    <xf numFmtId="0" fontId="15" fillId="8" borderId="49" xfId="0" applyFont="1" applyFill="1" applyBorder="1" applyAlignment="1" applyProtection="1">
      <alignment horizontal="center" vertical="top" wrapText="1"/>
    </xf>
    <xf numFmtId="0" fontId="15" fillId="8" borderId="30" xfId="0" applyFont="1" applyFill="1" applyBorder="1" applyAlignment="1" applyProtection="1">
      <alignment horizontal="center" vertical="top" wrapText="1"/>
    </xf>
    <xf numFmtId="0" fontId="15" fillId="8" borderId="32" xfId="0" applyFont="1" applyFill="1" applyBorder="1" applyAlignment="1" applyProtection="1">
      <alignment horizontal="center" vertical="top" wrapText="1"/>
    </xf>
    <xf numFmtId="0" fontId="15" fillId="0" borderId="0" xfId="0" applyFont="1" applyBorder="1" applyAlignment="1" applyProtection="1">
      <alignment horizontal="center" vertical="center"/>
    </xf>
    <xf numFmtId="0" fontId="5" fillId="8" borderId="23" xfId="1" applyFont="1" applyFill="1" applyBorder="1" applyAlignment="1" applyProtection="1">
      <alignment horizontal="center" vertical="top" wrapText="1"/>
    </xf>
    <xf numFmtId="0" fontId="5" fillId="8" borderId="24" xfId="1" applyFont="1" applyFill="1" applyBorder="1" applyAlignment="1" applyProtection="1">
      <alignment horizontal="center" vertical="top" wrapText="1"/>
    </xf>
    <xf numFmtId="0" fontId="5" fillId="8" borderId="25" xfId="1" applyFont="1" applyFill="1" applyBorder="1" applyAlignment="1" applyProtection="1">
      <alignment horizontal="center" vertical="top" wrapText="1"/>
    </xf>
    <xf numFmtId="0" fontId="2" fillId="0" borderId="26" xfId="1" applyFont="1" applyBorder="1" applyAlignment="1" applyProtection="1">
      <alignment horizontal="left" vertical="center" wrapText="1"/>
    </xf>
    <xf numFmtId="0" fontId="2" fillId="0" borderId="27" xfId="1" applyFont="1" applyBorder="1" applyAlignment="1" applyProtection="1">
      <alignment horizontal="left" vertical="center" wrapText="1"/>
    </xf>
    <xf numFmtId="0" fontId="2" fillId="0" borderId="7" xfId="1" applyFont="1" applyBorder="1" applyAlignment="1" applyProtection="1">
      <alignment horizontal="left" vertical="center" wrapText="1"/>
    </xf>
    <xf numFmtId="0" fontId="2" fillId="0" borderId="18" xfId="1" applyFont="1" applyBorder="1" applyAlignment="1" applyProtection="1">
      <alignment horizontal="left" vertical="center" wrapText="1"/>
    </xf>
    <xf numFmtId="0" fontId="2" fillId="0" borderId="8" xfId="1" applyFont="1" applyBorder="1" applyAlignment="1" applyProtection="1">
      <alignment horizontal="left" vertical="center" wrapText="1"/>
    </xf>
    <xf numFmtId="0" fontId="2" fillId="0" borderId="12" xfId="1" applyFont="1" applyBorder="1" applyAlignment="1" applyProtection="1">
      <alignment horizontal="left" vertical="center" wrapText="1"/>
    </xf>
    <xf numFmtId="0" fontId="2" fillId="0" borderId="10" xfId="1" applyFont="1" applyBorder="1" applyAlignment="1" applyProtection="1">
      <alignment horizontal="left" vertical="center" wrapText="1"/>
    </xf>
    <xf numFmtId="0" fontId="2" fillId="0" borderId="19" xfId="1" applyFont="1" applyBorder="1" applyAlignment="1" applyProtection="1">
      <alignment horizontal="left" vertical="center" wrapText="1"/>
    </xf>
    <xf numFmtId="0" fontId="2" fillId="0" borderId="1" xfId="1" applyFont="1" applyBorder="1" applyAlignment="1" applyProtection="1">
      <alignment horizontal="left" vertical="center"/>
    </xf>
    <xf numFmtId="0" fontId="2" fillId="0" borderId="1" xfId="1" applyFont="1" applyBorder="1" applyAlignment="1" applyProtection="1">
      <alignment horizontal="left" vertical="top" wrapText="1"/>
    </xf>
    <xf numFmtId="0" fontId="2" fillId="4" borderId="1" xfId="1" applyFont="1" applyFill="1" applyBorder="1" applyAlignment="1" applyProtection="1">
      <alignment horizontal="left" vertical="top" wrapText="1"/>
    </xf>
    <xf numFmtId="0" fontId="2" fillId="0" borderId="1" xfId="1" applyFont="1" applyFill="1" applyBorder="1" applyAlignment="1" applyProtection="1">
      <alignment horizontal="left" vertical="center" wrapText="1"/>
    </xf>
    <xf numFmtId="0" fontId="2" fillId="0" borderId="1" xfId="1" applyFont="1" applyFill="1" applyBorder="1" applyAlignment="1" applyProtection="1">
      <alignment horizontal="left" vertical="top"/>
    </xf>
    <xf numFmtId="0" fontId="5" fillId="8" borderId="23" xfId="1" applyFont="1" applyFill="1" applyBorder="1" applyAlignment="1" applyProtection="1">
      <alignment horizontal="center" vertical="top"/>
    </xf>
    <xf numFmtId="0" fontId="5" fillId="8" borderId="24" xfId="1" applyFont="1" applyFill="1" applyBorder="1" applyAlignment="1" applyProtection="1">
      <alignment horizontal="center" vertical="top"/>
    </xf>
    <xf numFmtId="0" fontId="5" fillId="8" borderId="25" xfId="1" applyFont="1" applyFill="1" applyBorder="1" applyAlignment="1" applyProtection="1">
      <alignment horizontal="center" vertical="top"/>
    </xf>
    <xf numFmtId="0" fontId="2" fillId="0" borderId="9" xfId="1" applyFont="1" applyBorder="1" applyAlignment="1" applyProtection="1">
      <alignment horizontal="left" vertical="center" wrapText="1"/>
    </xf>
    <xf numFmtId="0" fontId="5" fillId="0" borderId="27" xfId="1" applyFont="1" applyBorder="1" applyAlignment="1" applyProtection="1">
      <alignment horizontal="center" vertical="center" wrapText="1"/>
    </xf>
    <xf numFmtId="0" fontId="4" fillId="0" borderId="18" xfId="1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center" vertical="center" wrapText="1"/>
    </xf>
    <xf numFmtId="0" fontId="15" fillId="0" borderId="18" xfId="0" applyFont="1" applyBorder="1" applyAlignment="1" applyProtection="1">
      <alignment horizontal="center" vertical="center" wrapText="1"/>
    </xf>
    <xf numFmtId="0" fontId="15" fillId="0" borderId="12" xfId="0" applyFont="1" applyBorder="1" applyAlignment="1" applyProtection="1">
      <alignment horizontal="center" vertical="center" wrapText="1"/>
    </xf>
    <xf numFmtId="0" fontId="2" fillId="0" borderId="9" xfId="1" applyFont="1" applyFill="1" applyBorder="1" applyAlignment="1" applyProtection="1">
      <alignment horizontal="left" vertical="center"/>
    </xf>
    <xf numFmtId="0" fontId="2" fillId="0" borderId="1" xfId="1" applyFont="1" applyFill="1" applyBorder="1" applyAlignment="1" applyProtection="1">
      <alignment horizontal="left" vertical="center"/>
    </xf>
    <xf numFmtId="0" fontId="2" fillId="4" borderId="1" xfId="1" applyFont="1" applyFill="1" applyBorder="1" applyAlignment="1" applyProtection="1">
      <alignment horizontal="left" vertical="center"/>
    </xf>
    <xf numFmtId="0" fontId="13" fillId="6" borderId="16" xfId="1" applyFont="1" applyFill="1" applyBorder="1" applyAlignment="1" applyProtection="1">
      <alignment horizontal="center" vertical="top" wrapText="1"/>
    </xf>
    <xf numFmtId="0" fontId="17" fillId="6" borderId="16" xfId="1" applyFont="1" applyFill="1" applyBorder="1" applyAlignment="1" applyProtection="1">
      <alignment horizontal="center" vertical="top" wrapText="1"/>
    </xf>
    <xf numFmtId="0" fontId="17" fillId="6" borderId="21" xfId="1" applyFont="1" applyFill="1" applyBorder="1" applyAlignment="1" applyProtection="1">
      <alignment horizontal="center" vertical="top" wrapText="1"/>
    </xf>
    <xf numFmtId="0" fontId="17" fillId="6" borderId="22" xfId="1" applyFont="1" applyFill="1" applyBorder="1" applyAlignment="1" applyProtection="1">
      <alignment horizontal="center" vertical="top" wrapText="1"/>
    </xf>
    <xf numFmtId="0" fontId="13" fillId="6" borderId="16" xfId="0" applyFont="1" applyFill="1" applyBorder="1" applyAlignment="1" applyProtection="1">
      <alignment horizontal="center" vertical="top" wrapText="1"/>
    </xf>
    <xf numFmtId="0" fontId="19" fillId="6" borderId="16" xfId="0" applyFont="1" applyFill="1" applyBorder="1" applyAlignment="1" applyProtection="1">
      <alignment horizontal="center" vertical="top" wrapText="1"/>
    </xf>
    <xf numFmtId="0" fontId="3" fillId="8" borderId="16" xfId="0" applyFont="1" applyFill="1" applyBorder="1" applyAlignment="1" applyProtection="1">
      <alignment horizontal="center" vertical="center" textRotation="90" wrapText="1"/>
    </xf>
    <xf numFmtId="0" fontId="3" fillId="8" borderId="48" xfId="0" applyFont="1" applyFill="1" applyBorder="1" applyAlignment="1" applyProtection="1">
      <alignment horizontal="center" vertical="center" textRotation="90" wrapText="1"/>
    </xf>
    <xf numFmtId="0" fontId="5" fillId="8" borderId="28" xfId="1" applyFont="1" applyFill="1" applyBorder="1" applyAlignment="1" applyProtection="1">
      <alignment horizontal="center" vertical="top"/>
    </xf>
    <xf numFmtId="0" fontId="5" fillId="8" borderId="34" xfId="1" applyFont="1" applyFill="1" applyBorder="1" applyAlignment="1" applyProtection="1">
      <alignment horizontal="center" vertical="top"/>
    </xf>
    <xf numFmtId="0" fontId="5" fillId="0" borderId="28" xfId="1" applyFont="1" applyFill="1" applyBorder="1" applyAlignment="1" applyProtection="1">
      <alignment horizontal="center" vertical="center"/>
    </xf>
    <xf numFmtId="0" fontId="5" fillId="0" borderId="39" xfId="1" applyFont="1" applyFill="1" applyBorder="1" applyAlignment="1" applyProtection="1">
      <alignment horizontal="center" vertical="center"/>
    </xf>
    <xf numFmtId="0" fontId="5" fillId="8" borderId="1" xfId="1" applyFont="1" applyFill="1" applyBorder="1" applyAlignment="1" applyProtection="1">
      <alignment horizontal="center" vertical="top"/>
    </xf>
    <xf numFmtId="0" fontId="2" fillId="0" borderId="9" xfId="1" applyFont="1" applyFill="1" applyBorder="1" applyAlignment="1" applyProtection="1">
      <alignment horizontal="left" vertical="top"/>
    </xf>
    <xf numFmtId="0" fontId="8" fillId="0" borderId="1" xfId="0" applyFont="1" applyBorder="1" applyAlignment="1" applyProtection="1">
      <alignment vertical="top" wrapText="1"/>
    </xf>
    <xf numFmtId="0" fontId="0" fillId="0" borderId="1" xfId="0" applyBorder="1" applyAlignment="1" applyProtection="1">
      <alignment vertical="top" wrapText="1"/>
    </xf>
    <xf numFmtId="0" fontId="8" fillId="0" borderId="1" xfId="0" applyFont="1" applyBorder="1" applyAlignment="1" applyProtection="1">
      <alignment horizontal="center" vertical="top" wrapText="1"/>
    </xf>
    <xf numFmtId="0" fontId="6" fillId="6" borderId="1" xfId="0" applyFont="1" applyFill="1" applyBorder="1" applyAlignment="1" applyProtection="1">
      <alignment horizontal="center" vertical="top" wrapText="1"/>
    </xf>
    <xf numFmtId="0" fontId="7" fillId="6" borderId="1" xfId="0" applyFont="1" applyFill="1" applyBorder="1" applyAlignment="1" applyProtection="1">
      <alignment vertical="top" wrapText="1"/>
    </xf>
    <xf numFmtId="0" fontId="0" fillId="6" borderId="1" xfId="0" applyFill="1" applyBorder="1" applyAlignment="1" applyProtection="1">
      <alignment vertical="top" wrapText="1"/>
    </xf>
    <xf numFmtId="0" fontId="20" fillId="6" borderId="22" xfId="0" applyFont="1" applyFill="1" applyBorder="1" applyAlignment="1" applyProtection="1">
      <alignment horizontal="center" vertical="top"/>
    </xf>
    <xf numFmtId="0" fontId="20" fillId="6" borderId="39" xfId="0" applyFont="1" applyFill="1" applyBorder="1" applyAlignment="1" applyProtection="1">
      <alignment horizontal="center" vertical="top"/>
    </xf>
    <xf numFmtId="0" fontId="22" fillId="7" borderId="0" xfId="0" applyFont="1" applyFill="1" applyAlignment="1" applyProtection="1">
      <alignment vertical="top"/>
    </xf>
    <xf numFmtId="0" fontId="12" fillId="7" borderId="15" xfId="0" applyFont="1" applyFill="1" applyBorder="1" applyAlignment="1" applyProtection="1">
      <alignment vertical="top" textRotation="90" wrapText="1"/>
    </xf>
    <xf numFmtId="0" fontId="0" fillId="0" borderId="15" xfId="0" applyBorder="1" applyAlignment="1" applyProtection="1">
      <alignment vertical="top" textRotation="90" wrapText="1"/>
    </xf>
    <xf numFmtId="0" fontId="0" fillId="0" borderId="22" xfId="0" applyBorder="1" applyAlignment="1" applyProtection="1">
      <alignment vertical="top" textRotation="90" wrapText="1"/>
    </xf>
    <xf numFmtId="14" fontId="8" fillId="0" borderId="1" xfId="0" applyNumberFormat="1" applyFont="1" applyBorder="1" applyAlignment="1" applyProtection="1">
      <alignment horizontal="center" vertical="top" wrapText="1"/>
    </xf>
    <xf numFmtId="0" fontId="4" fillId="0" borderId="21" xfId="0" applyFont="1" applyBorder="1" applyAlignment="1" applyProtection="1">
      <alignment horizontal="center" vertical="center" wrapText="1"/>
      <protection locked="0"/>
    </xf>
    <xf numFmtId="0" fontId="4" fillId="0" borderId="28" xfId="0" applyFont="1" applyBorder="1" applyAlignment="1" applyProtection="1">
      <alignment horizontal="center" vertical="center" wrapText="1"/>
      <protection locked="0"/>
    </xf>
    <xf numFmtId="0" fontId="4" fillId="0" borderId="3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4" fillId="0" borderId="35" xfId="0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4" fillId="0" borderId="39" xfId="0" applyFont="1" applyBorder="1" applyAlignment="1" applyProtection="1">
      <alignment horizontal="center" vertical="center" wrapText="1"/>
      <protection locked="0"/>
    </xf>
    <xf numFmtId="0" fontId="4" fillId="0" borderId="36" xfId="0" applyFont="1" applyBorder="1" applyAlignment="1" applyProtection="1">
      <alignment horizontal="center" vertical="center" wrapText="1"/>
      <protection locked="0"/>
    </xf>
    <xf numFmtId="0" fontId="4" fillId="9" borderId="14" xfId="0" applyFont="1" applyFill="1" applyBorder="1" applyAlignment="1" applyProtection="1">
      <alignment horizontal="center" vertical="top"/>
      <protection locked="0"/>
    </xf>
    <xf numFmtId="0" fontId="4" fillId="9" borderId="1" xfId="0" applyFont="1" applyFill="1" applyBorder="1" applyAlignment="1" applyProtection="1">
      <alignment horizontal="center" vertical="top"/>
      <protection locked="0"/>
    </xf>
    <xf numFmtId="0" fontId="61" fillId="7" borderId="15" xfId="0" applyFont="1" applyFill="1" applyBorder="1" applyAlignment="1" applyProtection="1">
      <alignment horizontal="center" vertical="top" textRotation="90" wrapText="1"/>
      <protection locked="0"/>
    </xf>
    <xf numFmtId="0" fontId="61" fillId="7" borderId="0" xfId="0" applyFont="1" applyFill="1" applyBorder="1" applyAlignment="1" applyProtection="1">
      <alignment horizontal="center" vertical="top" textRotation="90" wrapText="1"/>
      <protection locked="0"/>
    </xf>
    <xf numFmtId="0" fontId="4" fillId="9" borderId="39" xfId="1" applyFont="1" applyFill="1" applyBorder="1" applyAlignment="1" applyProtection="1">
      <alignment horizontal="center" vertical="top" wrapText="1"/>
      <protection locked="0"/>
    </xf>
    <xf numFmtId="0" fontId="4" fillId="9" borderId="0" xfId="1" applyFont="1" applyFill="1" applyBorder="1" applyAlignment="1" applyProtection="1">
      <alignment horizontal="center" vertical="top" wrapText="1"/>
      <protection locked="0"/>
    </xf>
    <xf numFmtId="0" fontId="4" fillId="9" borderId="35" xfId="1" applyFont="1" applyFill="1" applyBorder="1" applyAlignment="1" applyProtection="1">
      <alignment horizontal="center" vertical="top" wrapText="1"/>
      <protection locked="0"/>
    </xf>
    <xf numFmtId="0" fontId="4" fillId="9" borderId="14" xfId="1" applyFont="1" applyFill="1" applyBorder="1" applyAlignment="1" applyProtection="1">
      <alignment horizontal="center" vertical="top" wrapText="1"/>
      <protection locked="0"/>
    </xf>
    <xf numFmtId="0" fontId="4" fillId="9" borderId="1" xfId="1" applyFont="1" applyFill="1" applyBorder="1" applyAlignment="1" applyProtection="1">
      <alignment horizontal="center" vertical="top" wrapText="1"/>
      <protection locked="0"/>
    </xf>
    <xf numFmtId="0" fontId="10" fillId="3" borderId="1" xfId="0" applyFont="1" applyFill="1" applyBorder="1" applyAlignment="1" applyProtection="1">
      <alignment horizontal="center" vertical="top"/>
    </xf>
    <xf numFmtId="0" fontId="10" fillId="4" borderId="1" xfId="0" applyFont="1" applyFill="1" applyBorder="1" applyAlignment="1">
      <alignment horizontal="left" vertical="top" wrapText="1"/>
    </xf>
    <xf numFmtId="0" fontId="10" fillId="4" borderId="2" xfId="0" applyFont="1" applyFill="1" applyBorder="1" applyAlignment="1">
      <alignment horizontal="left" vertical="top" wrapText="1"/>
    </xf>
    <xf numFmtId="0" fontId="65" fillId="9" borderId="37" xfId="0" applyFont="1" applyFill="1" applyBorder="1" applyAlignment="1" applyProtection="1">
      <alignment horizontal="center" vertical="top" textRotation="90" wrapText="1"/>
      <protection locked="0"/>
    </xf>
    <xf numFmtId="0" fontId="65" fillId="9" borderId="38" xfId="0" applyFont="1" applyFill="1" applyBorder="1" applyAlignment="1" applyProtection="1">
      <alignment horizontal="center" vertical="top" textRotation="90" wrapText="1"/>
      <protection locked="0"/>
    </xf>
    <xf numFmtId="0" fontId="65" fillId="9" borderId="48" xfId="0" applyFont="1" applyFill="1" applyBorder="1" applyAlignment="1" applyProtection="1">
      <alignment horizontal="center" vertical="top" textRotation="90" wrapText="1"/>
      <protection locked="0"/>
    </xf>
    <xf numFmtId="0" fontId="4" fillId="9" borderId="28" xfId="1" applyFont="1" applyFill="1" applyBorder="1" applyAlignment="1" applyProtection="1">
      <alignment horizontal="center" vertical="top" wrapText="1"/>
      <protection locked="0"/>
    </xf>
    <xf numFmtId="0" fontId="4" fillId="9" borderId="34" xfId="1" applyFont="1" applyFill="1" applyBorder="1" applyAlignment="1" applyProtection="1">
      <alignment horizontal="center" vertical="top" wrapText="1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59" fillId="4" borderId="1" xfId="0" applyFont="1" applyFill="1" applyBorder="1" applyAlignment="1">
      <alignment horizontal="left" vertical="top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/>
    </xf>
    <xf numFmtId="0" fontId="4" fillId="10" borderId="24" xfId="1" applyFont="1" applyFill="1" applyBorder="1" applyAlignment="1" applyProtection="1">
      <alignment horizontal="center" vertical="top"/>
    </xf>
    <xf numFmtId="0" fontId="4" fillId="10" borderId="25" xfId="1" applyFont="1" applyFill="1" applyBorder="1" applyAlignment="1" applyProtection="1">
      <alignment horizontal="center" vertical="top"/>
    </xf>
    <xf numFmtId="0" fontId="16" fillId="10" borderId="49" xfId="0" applyFont="1" applyFill="1" applyBorder="1" applyAlignment="1">
      <alignment horizontal="center" vertical="top" wrapText="1"/>
    </xf>
    <xf numFmtId="0" fontId="16" fillId="10" borderId="30" xfId="0" applyFont="1" applyFill="1" applyBorder="1" applyAlignment="1">
      <alignment horizontal="center" vertical="top" wrapText="1"/>
    </xf>
    <xf numFmtId="0" fontId="16" fillId="10" borderId="31" xfId="0" applyFont="1" applyFill="1" applyBorder="1" applyAlignment="1">
      <alignment horizontal="center" vertical="top" wrapText="1"/>
    </xf>
    <xf numFmtId="0" fontId="16" fillId="10" borderId="32" xfId="0" applyFont="1" applyFill="1" applyBorder="1" applyAlignment="1">
      <alignment horizontal="center" vertical="top" wrapText="1"/>
    </xf>
    <xf numFmtId="0" fontId="16" fillId="10" borderId="23" xfId="0" applyFont="1" applyFill="1" applyBorder="1" applyAlignment="1">
      <alignment horizontal="center" vertical="top"/>
    </xf>
    <xf numFmtId="0" fontId="16" fillId="10" borderId="24" xfId="0" applyFont="1" applyFill="1" applyBorder="1" applyAlignment="1">
      <alignment horizontal="center" vertical="top"/>
    </xf>
    <xf numFmtId="0" fontId="16" fillId="10" borderId="25" xfId="0" applyFont="1" applyFill="1" applyBorder="1" applyAlignment="1">
      <alignment horizontal="center" vertical="top"/>
    </xf>
    <xf numFmtId="0" fontId="10" fillId="4" borderId="41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6" fillId="10" borderId="0" xfId="0" applyFont="1" applyFill="1" applyBorder="1" applyAlignment="1">
      <alignment horizontal="center" vertical="top"/>
    </xf>
    <xf numFmtId="0" fontId="16" fillId="10" borderId="35" xfId="0" applyFont="1" applyFill="1" applyBorder="1" applyAlignment="1">
      <alignment horizontal="center" vertical="top"/>
    </xf>
    <xf numFmtId="0" fontId="10" fillId="4" borderId="12" xfId="0" applyFont="1" applyFill="1" applyBorder="1" applyAlignment="1">
      <alignment horizontal="left" vertical="center"/>
    </xf>
    <xf numFmtId="0" fontId="10" fillId="4" borderId="14" xfId="0" applyFont="1" applyFill="1" applyBorder="1" applyAlignment="1">
      <alignment horizontal="left" vertical="center"/>
    </xf>
    <xf numFmtId="0" fontId="10" fillId="4" borderId="19" xfId="0" applyFont="1" applyFill="1" applyBorder="1" applyAlignment="1">
      <alignment horizontal="left" vertical="center"/>
    </xf>
    <xf numFmtId="0" fontId="10" fillId="4" borderId="44" xfId="0" applyFont="1" applyFill="1" applyBorder="1" applyAlignment="1">
      <alignment horizontal="left" vertical="center"/>
    </xf>
    <xf numFmtId="0" fontId="64" fillId="10" borderId="16" xfId="0" applyFont="1" applyFill="1" applyBorder="1" applyAlignment="1" applyProtection="1">
      <alignment horizontal="center" vertical="center" textRotation="90" wrapText="1"/>
      <protection locked="0"/>
    </xf>
    <xf numFmtId="0" fontId="64" fillId="10" borderId="48" xfId="0" applyFont="1" applyFill="1" applyBorder="1" applyAlignment="1" applyProtection="1">
      <alignment horizontal="center" vertical="center" textRotation="90" wrapText="1"/>
      <protection locked="0"/>
    </xf>
    <xf numFmtId="0" fontId="4" fillId="10" borderId="24" xfId="1" applyFont="1" applyFill="1" applyBorder="1" applyAlignment="1" applyProtection="1">
      <alignment horizontal="center" vertical="top"/>
      <protection locked="0"/>
    </xf>
    <xf numFmtId="0" fontId="4" fillId="10" borderId="25" xfId="1" applyFont="1" applyFill="1" applyBorder="1" applyAlignment="1" applyProtection="1">
      <alignment horizontal="center" vertical="top"/>
      <protection locked="0"/>
    </xf>
    <xf numFmtId="0" fontId="16" fillId="4" borderId="0" xfId="0" applyFont="1" applyFill="1" applyBorder="1" applyAlignment="1">
      <alignment horizontal="center" vertical="center"/>
    </xf>
    <xf numFmtId="0" fontId="4" fillId="10" borderId="29" xfId="1" applyFont="1" applyFill="1" applyBorder="1" applyAlignment="1" applyProtection="1">
      <alignment horizontal="center" vertical="top"/>
      <protection locked="0"/>
    </xf>
    <xf numFmtId="0" fontId="4" fillId="10" borderId="30" xfId="1" applyFont="1" applyFill="1" applyBorder="1" applyAlignment="1" applyProtection="1">
      <alignment horizontal="center" vertical="top"/>
      <protection locked="0"/>
    </xf>
    <xf numFmtId="0" fontId="4" fillId="10" borderId="32" xfId="1" applyFont="1" applyFill="1" applyBorder="1" applyAlignment="1" applyProtection="1">
      <alignment horizontal="center" vertical="top"/>
      <protection locked="0"/>
    </xf>
    <xf numFmtId="0" fontId="4" fillId="5" borderId="15" xfId="1" applyFont="1" applyFill="1" applyBorder="1" applyAlignment="1" applyProtection="1">
      <alignment horizontal="center" vertical="center" wrapText="1"/>
      <protection locked="0"/>
    </xf>
    <xf numFmtId="0" fontId="4" fillId="5" borderId="18" xfId="1" applyFont="1" applyFill="1" applyBorder="1" applyAlignment="1" applyProtection="1">
      <alignment horizontal="center" vertical="center"/>
      <protection locked="0"/>
    </xf>
    <xf numFmtId="0" fontId="4" fillId="5" borderId="15" xfId="1" applyFont="1" applyFill="1" applyBorder="1" applyAlignment="1" applyProtection="1">
      <alignment horizontal="center" vertical="center"/>
      <protection locked="0"/>
    </xf>
    <xf numFmtId="0" fontId="4" fillId="5" borderId="22" xfId="1" applyFont="1" applyFill="1" applyBorder="1" applyAlignment="1" applyProtection="1">
      <alignment horizontal="center" vertical="center"/>
      <protection locked="0"/>
    </xf>
    <xf numFmtId="0" fontId="4" fillId="5" borderId="39" xfId="1" applyFont="1" applyFill="1" applyBorder="1" applyAlignment="1" applyProtection="1">
      <alignment horizontal="center" vertical="center"/>
      <protection locked="0"/>
    </xf>
    <xf numFmtId="0" fontId="4" fillId="0" borderId="21" xfId="1" applyFont="1" applyFill="1" applyBorder="1" applyAlignment="1" applyProtection="1">
      <alignment horizontal="center" vertical="center"/>
      <protection locked="0"/>
    </xf>
    <xf numFmtId="0" fontId="4" fillId="0" borderId="34" xfId="1" applyFont="1" applyFill="1" applyBorder="1" applyAlignment="1" applyProtection="1">
      <alignment horizontal="center" vertical="center"/>
      <protection locked="0"/>
    </xf>
    <xf numFmtId="0" fontId="4" fillId="0" borderId="15" xfId="1" applyFont="1" applyFill="1" applyBorder="1" applyAlignment="1" applyProtection="1">
      <alignment horizontal="center" vertical="center"/>
      <protection locked="0"/>
    </xf>
    <xf numFmtId="0" fontId="4" fillId="0" borderId="35" xfId="1" applyFont="1" applyFill="1" applyBorder="1" applyAlignment="1" applyProtection="1">
      <alignment horizontal="center" vertical="center"/>
      <protection locked="0"/>
    </xf>
    <xf numFmtId="0" fontId="4" fillId="0" borderId="22" xfId="1" applyFont="1" applyFill="1" applyBorder="1" applyAlignment="1" applyProtection="1">
      <alignment horizontal="center" vertical="center"/>
      <protection locked="0"/>
    </xf>
    <xf numFmtId="0" fontId="4" fillId="0" borderId="36" xfId="1" applyFont="1" applyFill="1" applyBorder="1" applyAlignment="1" applyProtection="1">
      <alignment horizontal="center" vertical="center"/>
      <protection locked="0"/>
    </xf>
    <xf numFmtId="0" fontId="4" fillId="5" borderId="21" xfId="1" applyFont="1" applyFill="1" applyBorder="1" applyAlignment="1" applyProtection="1">
      <alignment horizontal="center" vertical="center"/>
      <protection locked="0"/>
    </xf>
    <xf numFmtId="0" fontId="4" fillId="5" borderId="27" xfId="1" applyFont="1" applyFill="1" applyBorder="1" applyAlignment="1" applyProtection="1">
      <alignment horizontal="center" vertical="center"/>
      <protection locked="0"/>
    </xf>
    <xf numFmtId="0" fontId="4" fillId="0" borderId="0" xfId="1" applyFont="1" applyFill="1" applyBorder="1" applyAlignment="1" applyProtection="1">
      <alignment horizontal="center" vertical="center"/>
      <protection locked="0"/>
    </xf>
    <xf numFmtId="0" fontId="16" fillId="10" borderId="49" xfId="0" applyFont="1" applyFill="1" applyBorder="1" applyAlignment="1">
      <alignment horizontal="center" vertical="top"/>
    </xf>
    <xf numFmtId="0" fontId="16" fillId="10" borderId="30" xfId="0" applyFont="1" applyFill="1" applyBorder="1" applyAlignment="1">
      <alignment horizontal="center" vertical="top"/>
    </xf>
    <xf numFmtId="0" fontId="16" fillId="10" borderId="20" xfId="0" applyFont="1" applyFill="1" applyBorder="1" applyAlignment="1">
      <alignment horizontal="center" vertical="top"/>
    </xf>
    <xf numFmtId="0" fontId="16" fillId="10" borderId="17" xfId="0" applyFont="1" applyFill="1" applyBorder="1" applyAlignment="1">
      <alignment horizontal="center" vertical="top"/>
    </xf>
    <xf numFmtId="0" fontId="16" fillId="10" borderId="43" xfId="0" applyFont="1" applyFill="1" applyBorder="1" applyAlignment="1">
      <alignment horizontal="center" vertical="top"/>
    </xf>
    <xf numFmtId="0" fontId="16" fillId="8" borderId="49" xfId="0" applyFont="1" applyFill="1" applyBorder="1" applyAlignment="1" applyProtection="1">
      <alignment horizontal="center" vertical="top" wrapText="1"/>
      <protection locked="0"/>
    </xf>
    <xf numFmtId="0" fontId="16" fillId="8" borderId="30" xfId="0" applyFont="1" applyFill="1" applyBorder="1" applyAlignment="1" applyProtection="1">
      <alignment horizontal="center" vertical="top" wrapText="1"/>
      <protection locked="0"/>
    </xf>
    <xf numFmtId="0" fontId="16" fillId="8" borderId="32" xfId="0" applyFont="1" applyFill="1" applyBorder="1" applyAlignment="1" applyProtection="1">
      <alignment horizontal="center" vertical="top" wrapText="1"/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4" fillId="8" borderId="23" xfId="1" applyFont="1" applyFill="1" applyBorder="1" applyAlignment="1" applyProtection="1">
      <alignment horizontal="center" vertical="top" wrapText="1"/>
      <protection locked="0"/>
    </xf>
    <xf numFmtId="0" fontId="4" fillId="8" borderId="24" xfId="1" applyFont="1" applyFill="1" applyBorder="1" applyAlignment="1" applyProtection="1">
      <alignment horizontal="center" vertical="top" wrapText="1"/>
      <protection locked="0"/>
    </xf>
    <xf numFmtId="0" fontId="4" fillId="8" borderId="25" xfId="1" applyFont="1" applyFill="1" applyBorder="1" applyAlignment="1" applyProtection="1">
      <alignment horizontal="center" vertical="top" wrapText="1"/>
      <protection locked="0"/>
    </xf>
    <xf numFmtId="0" fontId="4" fillId="8" borderId="23" xfId="1" applyFont="1" applyFill="1" applyBorder="1" applyAlignment="1" applyProtection="1">
      <alignment horizontal="center" vertical="top"/>
      <protection locked="0"/>
    </xf>
    <xf numFmtId="0" fontId="4" fillId="8" borderId="24" xfId="1" applyFont="1" applyFill="1" applyBorder="1" applyAlignment="1" applyProtection="1">
      <alignment horizontal="center" vertical="top"/>
      <protection locked="0"/>
    </xf>
    <xf numFmtId="0" fontId="4" fillId="8" borderId="25" xfId="1" applyFont="1" applyFill="1" applyBorder="1" applyAlignment="1" applyProtection="1">
      <alignment horizontal="center" vertical="top"/>
      <protection locked="0"/>
    </xf>
    <xf numFmtId="0" fontId="4" fillId="0" borderId="27" xfId="1" applyFont="1" applyBorder="1" applyAlignment="1" applyProtection="1">
      <alignment horizontal="center" vertical="center" wrapText="1"/>
      <protection locked="0"/>
    </xf>
    <xf numFmtId="0" fontId="16" fillId="0" borderId="18" xfId="0" applyFont="1" applyBorder="1" applyAlignment="1" applyProtection="1">
      <alignment horizontal="center" vertical="center" wrapText="1"/>
      <protection locked="0"/>
    </xf>
    <xf numFmtId="0" fontId="16" fillId="0" borderId="12" xfId="0" applyFont="1" applyBorder="1" applyAlignment="1" applyProtection="1">
      <alignment horizontal="center" vertical="center" wrapText="1"/>
      <protection locked="0"/>
    </xf>
    <xf numFmtId="0" fontId="4" fillId="8" borderId="7" xfId="1" applyFont="1" applyFill="1" applyBorder="1" applyAlignment="1" applyProtection="1">
      <alignment horizontal="center" vertical="top" wrapText="1"/>
      <protection locked="0"/>
    </xf>
    <xf numFmtId="0" fontId="4" fillId="8" borderId="0" xfId="1" applyFont="1" applyFill="1" applyBorder="1" applyAlignment="1" applyProtection="1">
      <alignment horizontal="center" vertical="top" wrapText="1"/>
      <protection locked="0"/>
    </xf>
    <xf numFmtId="0" fontId="4" fillId="8" borderId="18" xfId="1" applyFont="1" applyFill="1" applyBorder="1" applyAlignment="1" applyProtection="1">
      <alignment horizontal="center" vertical="top" wrapText="1"/>
      <protection locked="0"/>
    </xf>
    <xf numFmtId="0" fontId="13" fillId="6" borderId="21" xfId="1" applyFont="1" applyFill="1" applyBorder="1" applyAlignment="1" applyProtection="1">
      <alignment horizontal="center" vertical="top" wrapText="1"/>
      <protection locked="0"/>
    </xf>
    <xf numFmtId="0" fontId="13" fillId="6" borderId="22" xfId="1" applyFont="1" applyFill="1" applyBorder="1" applyAlignment="1" applyProtection="1">
      <alignment horizontal="center" vertical="top" wrapText="1"/>
      <protection locked="0"/>
    </xf>
    <xf numFmtId="0" fontId="64" fillId="8" borderId="16" xfId="0" applyFont="1" applyFill="1" applyBorder="1" applyAlignment="1" applyProtection="1">
      <alignment horizontal="center" vertical="center" textRotation="90" wrapText="1"/>
      <protection locked="0"/>
    </xf>
    <xf numFmtId="0" fontId="64" fillId="8" borderId="48" xfId="0" applyFont="1" applyFill="1" applyBorder="1" applyAlignment="1" applyProtection="1">
      <alignment horizontal="center" vertical="center" textRotation="90" wrapText="1"/>
      <protection locked="0"/>
    </xf>
    <xf numFmtId="0" fontId="4" fillId="8" borderId="28" xfId="1" applyFont="1" applyFill="1" applyBorder="1" applyAlignment="1" applyProtection="1">
      <alignment horizontal="center" vertical="top"/>
      <protection locked="0"/>
    </xf>
    <xf numFmtId="0" fontId="4" fillId="8" borderId="34" xfId="1" applyFont="1" applyFill="1" applyBorder="1" applyAlignment="1" applyProtection="1">
      <alignment horizontal="center" vertical="top"/>
      <protection locked="0"/>
    </xf>
    <xf numFmtId="0" fontId="4" fillId="0" borderId="28" xfId="1" applyFont="1" applyFill="1" applyBorder="1" applyAlignment="1" applyProtection="1">
      <alignment horizontal="center" vertical="center"/>
      <protection locked="0"/>
    </xf>
    <xf numFmtId="0" fontId="4" fillId="0" borderId="39" xfId="1" applyFont="1" applyFill="1" applyBorder="1" applyAlignment="1" applyProtection="1">
      <alignment horizontal="center" vertical="center"/>
      <protection locked="0"/>
    </xf>
    <xf numFmtId="0" fontId="4" fillId="8" borderId="1" xfId="1" applyFont="1" applyFill="1" applyBorder="1" applyAlignment="1" applyProtection="1">
      <alignment horizontal="center" vertical="top"/>
      <protection locked="0"/>
    </xf>
    <xf numFmtId="0" fontId="10" fillId="0" borderId="1" xfId="0" applyFont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0" fontId="16" fillId="6" borderId="22" xfId="0" applyFont="1" applyFill="1" applyBorder="1" applyAlignment="1" applyProtection="1">
      <alignment horizontal="center" vertical="top"/>
      <protection locked="0"/>
    </xf>
    <xf numFmtId="0" fontId="16" fillId="6" borderId="39" xfId="0" applyFont="1" applyFill="1" applyBorder="1" applyAlignment="1" applyProtection="1">
      <alignment horizontal="center" vertical="top"/>
      <protection locked="0"/>
    </xf>
    <xf numFmtId="0" fontId="62" fillId="7" borderId="0" xfId="0" applyFont="1" applyFill="1" applyAlignment="1" applyProtection="1">
      <alignment vertical="top"/>
      <protection locked="0"/>
    </xf>
    <xf numFmtId="0" fontId="62" fillId="7" borderId="0" xfId="0" applyFont="1" applyFill="1" applyAlignment="1">
      <alignment vertical="top"/>
    </xf>
    <xf numFmtId="0" fontId="10" fillId="0" borderId="15" xfId="0" applyFont="1" applyBorder="1" applyAlignment="1">
      <alignment vertical="top" textRotation="90" wrapText="1"/>
    </xf>
    <xf numFmtId="0" fontId="10" fillId="0" borderId="22" xfId="0" applyFont="1" applyBorder="1" applyAlignment="1">
      <alignment vertical="top" textRotation="90" wrapText="1"/>
    </xf>
    <xf numFmtId="0" fontId="63" fillId="6" borderId="1" xfId="0" applyFont="1" applyFill="1" applyBorder="1" applyAlignment="1">
      <alignment horizontal="center" vertical="top" wrapText="1"/>
    </xf>
    <xf numFmtId="0" fontId="63" fillId="6" borderId="1" xfId="0" applyFont="1" applyFill="1" applyBorder="1" applyAlignment="1">
      <alignment vertical="top" wrapText="1"/>
    </xf>
    <xf numFmtId="0" fontId="4" fillId="0" borderId="55" xfId="1" applyFont="1" applyFill="1" applyBorder="1" applyAlignment="1" applyProtection="1">
      <alignment vertical="center" wrapText="1"/>
    </xf>
    <xf numFmtId="0" fontId="4" fillId="0" borderId="14" xfId="1" applyFont="1" applyFill="1" applyBorder="1" applyAlignment="1" applyProtection="1">
      <alignment vertical="center" wrapText="1"/>
    </xf>
    <xf numFmtId="0" fontId="4" fillId="0" borderId="56" xfId="1" applyFont="1" applyFill="1" applyBorder="1" applyAlignment="1" applyProtection="1">
      <alignment vertical="center" wrapText="1"/>
    </xf>
    <xf numFmtId="0" fontId="4" fillId="0" borderId="19" xfId="1" applyFont="1" applyFill="1" applyBorder="1" applyAlignment="1" applyProtection="1">
      <alignment vertical="center" wrapText="1"/>
    </xf>
    <xf numFmtId="0" fontId="4" fillId="0" borderId="15" xfId="1" applyFont="1" applyFill="1" applyBorder="1" applyAlignment="1" applyProtection="1">
      <alignment vertical="center" wrapText="1"/>
    </xf>
    <xf numFmtId="0" fontId="4" fillId="0" borderId="18" xfId="1" applyFont="1" applyFill="1" applyBorder="1" applyAlignment="1" applyProtection="1">
      <alignment vertical="center" wrapText="1"/>
    </xf>
    <xf numFmtId="0" fontId="4" fillId="0" borderId="22" xfId="1" applyFont="1" applyFill="1" applyBorder="1" applyAlignment="1" applyProtection="1">
      <alignment vertical="center" wrapText="1"/>
    </xf>
    <xf numFmtId="0" fontId="4" fillId="0" borderId="69" xfId="1" applyFont="1" applyFill="1" applyBorder="1" applyAlignment="1" applyProtection="1">
      <alignment vertical="center" wrapText="1"/>
    </xf>
    <xf numFmtId="0" fontId="5" fillId="19" borderId="23" xfId="1" applyFont="1" applyFill="1" applyBorder="1" applyAlignment="1" applyProtection="1">
      <alignment horizontal="center" vertical="center" wrapText="1"/>
    </xf>
    <xf numFmtId="0" fontId="5" fillId="19" borderId="24" xfId="1" applyFont="1" applyFill="1" applyBorder="1" applyAlignment="1" applyProtection="1">
      <alignment horizontal="center" vertical="center" wrapText="1"/>
    </xf>
    <xf numFmtId="0" fontId="5" fillId="19" borderId="25" xfId="1" applyFont="1" applyFill="1" applyBorder="1" applyAlignment="1" applyProtection="1">
      <alignment horizontal="center" vertical="center" wrapText="1"/>
    </xf>
    <xf numFmtId="0" fontId="5" fillId="0" borderId="41" xfId="0" applyFont="1" applyBorder="1" applyAlignment="1" applyProtection="1">
      <alignment horizontal="left" vertical="center" wrapText="1"/>
    </xf>
    <xf numFmtId="0" fontId="5" fillId="0" borderId="11" xfId="0" applyFont="1" applyBorder="1" applyAlignment="1" applyProtection="1">
      <alignment horizontal="left" vertical="center" wrapText="1"/>
    </xf>
    <xf numFmtId="0" fontId="5" fillId="0" borderId="42" xfId="0" applyFont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left" vertical="center" wrapText="1"/>
    </xf>
    <xf numFmtId="0" fontId="5" fillId="0" borderId="59" xfId="0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12" fillId="2" borderId="15" xfId="0" applyFont="1" applyFill="1" applyBorder="1" applyAlignment="1" applyProtection="1">
      <alignment horizontal="center" vertical="center" textRotation="90" wrapText="1"/>
      <protection locked="0"/>
    </xf>
    <xf numFmtId="0" fontId="12" fillId="2" borderId="0" xfId="0" applyFont="1" applyFill="1" applyBorder="1" applyAlignment="1" applyProtection="1">
      <alignment horizontal="center" vertical="center" textRotation="90" wrapText="1"/>
      <protection locked="0"/>
    </xf>
    <xf numFmtId="0" fontId="69" fillId="0" borderId="42" xfId="1" applyFont="1" applyFill="1" applyBorder="1" applyAlignment="1" applyProtection="1">
      <alignment vertical="center" wrapText="1"/>
    </xf>
    <xf numFmtId="0" fontId="69" fillId="0" borderId="1" xfId="1" applyFont="1" applyFill="1" applyBorder="1" applyAlignment="1" applyProtection="1">
      <alignment vertical="center" wrapText="1"/>
    </xf>
    <xf numFmtId="0" fontId="0" fillId="3" borderId="1" xfId="0" applyFill="1" applyBorder="1" applyAlignment="1" applyProtection="1">
      <alignment horizontal="center" vertical="center"/>
    </xf>
    <xf numFmtId="0" fontId="4" fillId="0" borderId="54" xfId="1" applyFont="1" applyFill="1" applyBorder="1" applyAlignment="1" applyProtection="1">
      <alignment vertical="center" wrapText="1"/>
    </xf>
    <xf numFmtId="0" fontId="4" fillId="0" borderId="12" xfId="1" applyFont="1" applyFill="1" applyBorder="1" applyAlignment="1" applyProtection="1">
      <alignment vertical="center" wrapText="1"/>
    </xf>
    <xf numFmtId="0" fontId="0" fillId="3" borderId="4" xfId="0" applyFill="1" applyBorder="1" applyAlignment="1" applyProtection="1">
      <alignment horizontal="center" vertical="center"/>
    </xf>
    <xf numFmtId="0" fontId="0" fillId="3" borderId="50" xfId="0" applyFill="1" applyBorder="1" applyAlignment="1" applyProtection="1">
      <alignment horizontal="center" vertical="center"/>
    </xf>
    <xf numFmtId="0" fontId="0" fillId="3" borderId="14" xfId="0" applyFill="1" applyBorder="1" applyAlignment="1" applyProtection="1">
      <alignment horizontal="center" vertical="center"/>
    </xf>
    <xf numFmtId="0" fontId="15" fillId="8" borderId="15" xfId="0" applyFont="1" applyFill="1" applyBorder="1" applyAlignment="1" applyProtection="1">
      <alignment horizontal="center"/>
    </xf>
    <xf numFmtId="0" fontId="15" fillId="8" borderId="0" xfId="0" applyFont="1" applyFill="1" applyBorder="1" applyAlignment="1" applyProtection="1">
      <alignment horizontal="center"/>
    </xf>
    <xf numFmtId="0" fontId="15" fillId="8" borderId="35" xfId="0" applyFont="1" applyFill="1" applyBorder="1" applyAlignment="1" applyProtection="1">
      <alignment horizontal="center"/>
    </xf>
    <xf numFmtId="0" fontId="15" fillId="4" borderId="51" xfId="0" applyFont="1" applyFill="1" applyBorder="1" applyAlignment="1" applyProtection="1">
      <alignment horizontal="center" vertical="center"/>
    </xf>
    <xf numFmtId="0" fontId="15" fillId="4" borderId="52" xfId="0" applyFont="1" applyFill="1" applyBorder="1" applyAlignment="1" applyProtection="1">
      <alignment horizontal="center" vertical="center"/>
    </xf>
    <xf numFmtId="0" fontId="15" fillId="4" borderId="57" xfId="0" applyFont="1" applyFill="1" applyBorder="1" applyAlignment="1" applyProtection="1">
      <alignment horizontal="center" vertical="center"/>
    </xf>
    <xf numFmtId="0" fontId="2" fillId="4" borderId="20" xfId="1" applyFont="1" applyFill="1" applyBorder="1" applyAlignment="1" applyProtection="1">
      <alignment horizontal="left" vertical="center" wrapText="1"/>
    </xf>
    <xf numFmtId="0" fontId="2" fillId="4" borderId="17" xfId="1" applyFont="1" applyFill="1" applyBorder="1" applyAlignment="1" applyProtection="1">
      <alignment horizontal="left" vertical="center" wrapText="1"/>
    </xf>
    <xf numFmtId="0" fontId="2" fillId="4" borderId="31" xfId="1" applyFont="1" applyFill="1" applyBorder="1" applyAlignment="1" applyProtection="1">
      <alignment horizontal="left" vertical="center" wrapText="1"/>
    </xf>
    <xf numFmtId="0" fontId="18" fillId="8" borderId="21" xfId="0" applyFont="1" applyFill="1" applyBorder="1" applyAlignment="1" applyProtection="1">
      <alignment horizontal="center" vertical="center" textRotation="90" wrapText="1"/>
      <protection locked="0"/>
    </xf>
    <xf numFmtId="0" fontId="18" fillId="8" borderId="15" xfId="0" applyFont="1" applyFill="1" applyBorder="1" applyAlignment="1" applyProtection="1">
      <alignment horizontal="center" vertical="center" textRotation="90" wrapText="1"/>
      <protection locked="0"/>
    </xf>
    <xf numFmtId="0" fontId="18" fillId="8" borderId="22" xfId="0" applyFont="1" applyFill="1" applyBorder="1" applyAlignment="1" applyProtection="1">
      <alignment horizontal="center" vertical="center" textRotation="90" wrapText="1"/>
      <protection locked="0"/>
    </xf>
    <xf numFmtId="0" fontId="5" fillId="19" borderId="15" xfId="1" applyFont="1" applyFill="1" applyBorder="1" applyAlignment="1" applyProtection="1">
      <alignment horizontal="center" vertical="center" wrapText="1"/>
    </xf>
    <xf numFmtId="0" fontId="5" fillId="19" borderId="0" xfId="1" applyFont="1" applyFill="1" applyBorder="1" applyAlignment="1" applyProtection="1">
      <alignment horizontal="center" vertical="center" wrapText="1"/>
    </xf>
    <xf numFmtId="0" fontId="5" fillId="19" borderId="35" xfId="1" applyFont="1" applyFill="1" applyBorder="1" applyAlignment="1" applyProtection="1">
      <alignment horizontal="center" vertical="center" wrapText="1"/>
    </xf>
    <xf numFmtId="0" fontId="4" fillId="0" borderId="41" xfId="1" applyFont="1" applyFill="1" applyBorder="1" applyAlignment="1" applyProtection="1">
      <alignment vertical="center" wrapText="1"/>
    </xf>
    <xf numFmtId="0" fontId="4" fillId="0" borderId="11" xfId="1" applyFont="1" applyFill="1" applyBorder="1" applyAlignment="1" applyProtection="1">
      <alignment vertical="center" wrapText="1"/>
    </xf>
    <xf numFmtId="0" fontId="0" fillId="3" borderId="6" xfId="0" applyFill="1" applyBorder="1" applyAlignment="1" applyProtection="1">
      <alignment horizontal="center" vertical="center"/>
    </xf>
    <xf numFmtId="0" fontId="0" fillId="3" borderId="66" xfId="0" applyFill="1" applyBorder="1" applyAlignment="1" applyProtection="1">
      <alignment horizontal="center" vertical="center"/>
    </xf>
    <xf numFmtId="0" fontId="0" fillId="3" borderId="45" xfId="0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 vertical="center"/>
    </xf>
    <xf numFmtId="0" fontId="15" fillId="0" borderId="63" xfId="0" applyFont="1" applyBorder="1" applyAlignment="1" applyProtection="1">
      <alignment horizontal="left" vertical="center"/>
    </xf>
    <xf numFmtId="0" fontId="15" fillId="0" borderId="64" xfId="0" applyFont="1" applyBorder="1" applyAlignment="1" applyProtection="1">
      <alignment horizontal="left" vertical="center"/>
    </xf>
    <xf numFmtId="0" fontId="15" fillId="0" borderId="55" xfId="0" applyFont="1" applyBorder="1" applyAlignment="1" applyProtection="1">
      <alignment horizontal="left" vertical="center"/>
    </xf>
    <xf numFmtId="0" fontId="15" fillId="0" borderId="56" xfId="0" applyFont="1" applyBorder="1" applyAlignment="1" applyProtection="1">
      <alignment horizontal="left" vertical="center"/>
    </xf>
    <xf numFmtId="0" fontId="15" fillId="0" borderId="65" xfId="0" applyFont="1" applyBorder="1" applyAlignment="1" applyProtection="1">
      <alignment horizontal="left" vertical="center"/>
    </xf>
    <xf numFmtId="0" fontId="2" fillId="0" borderId="51" xfId="1" applyFont="1" applyBorder="1" applyAlignment="1" applyProtection="1">
      <alignment horizontal="left" vertical="center" wrapText="1"/>
    </xf>
    <xf numFmtId="0" fontId="2" fillId="0" borderId="52" xfId="1" applyFont="1" applyBorder="1" applyAlignment="1" applyProtection="1">
      <alignment horizontal="left" vertical="center" wrapText="1"/>
    </xf>
    <xf numFmtId="0" fontId="2" fillId="0" borderId="57" xfId="1" applyFont="1" applyBorder="1" applyAlignment="1" applyProtection="1">
      <alignment horizontal="left" vertical="center" wrapText="1"/>
    </xf>
    <xf numFmtId="0" fontId="4" fillId="22" borderId="41" xfId="1" applyFont="1" applyFill="1" applyBorder="1" applyAlignment="1" applyProtection="1">
      <alignment horizontal="center" vertical="center" wrapText="1"/>
      <protection locked="0"/>
    </xf>
    <xf numFmtId="0" fontId="4" fillId="22" borderId="11" xfId="1" applyFont="1" applyFill="1" applyBorder="1" applyAlignment="1" applyProtection="1">
      <alignment horizontal="center" vertical="center" wrapText="1"/>
      <protection locked="0"/>
    </xf>
    <xf numFmtId="0" fontId="4" fillId="22" borderId="60" xfId="1" applyFont="1" applyFill="1" applyBorder="1" applyAlignment="1" applyProtection="1">
      <alignment horizontal="center" vertical="center" wrapText="1"/>
      <protection locked="0"/>
    </xf>
    <xf numFmtId="0" fontId="51" fillId="23" borderId="59" xfId="1" applyFont="1" applyFill="1" applyBorder="1" applyAlignment="1" applyProtection="1">
      <alignment horizontal="center" vertical="center" wrapText="1"/>
      <protection locked="0"/>
    </xf>
    <xf numFmtId="0" fontId="51" fillId="23" borderId="3" xfId="1" applyFont="1" applyFill="1" applyBorder="1" applyAlignment="1" applyProtection="1">
      <alignment horizontal="center" vertical="center" wrapText="1"/>
      <protection locked="0"/>
    </xf>
    <xf numFmtId="0" fontId="51" fillId="23" borderId="61" xfId="1" applyFont="1" applyFill="1" applyBorder="1" applyAlignment="1" applyProtection="1">
      <alignment horizontal="center" vertical="center" wrapText="1"/>
      <protection locked="0"/>
    </xf>
    <xf numFmtId="0" fontId="2" fillId="0" borderId="45" xfId="1" applyFont="1" applyBorder="1" applyAlignment="1" applyProtection="1">
      <alignment horizontal="left" vertical="center" wrapText="1"/>
    </xf>
    <xf numFmtId="0" fontId="2" fillId="0" borderId="14" xfId="1" applyFont="1" applyBorder="1" applyAlignment="1" applyProtection="1">
      <alignment horizontal="left" vertical="center" wrapText="1"/>
    </xf>
    <xf numFmtId="0" fontId="2" fillId="0" borderId="44" xfId="1" applyFont="1" applyBorder="1" applyAlignment="1" applyProtection="1">
      <alignment horizontal="left" vertical="center" wrapText="1"/>
    </xf>
    <xf numFmtId="0" fontId="51" fillId="23" borderId="18" xfId="1" applyFont="1" applyFill="1" applyBorder="1" applyAlignment="1" applyProtection="1">
      <alignment horizontal="center" vertical="center" wrapText="1"/>
      <protection locked="0"/>
    </xf>
    <xf numFmtId="0" fontId="51" fillId="23" borderId="17" xfId="1" applyFont="1" applyFill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48" xfId="0" applyFont="1" applyBorder="1" applyAlignment="1" applyProtection="1">
      <alignment horizontal="center" vertical="center" wrapText="1"/>
    </xf>
    <xf numFmtId="0" fontId="4" fillId="23" borderId="18" xfId="1" applyFont="1" applyFill="1" applyBorder="1" applyAlignment="1" applyProtection="1">
      <alignment horizontal="center" vertical="center" wrapText="1"/>
    </xf>
    <xf numFmtId="0" fontId="4" fillId="23" borderId="17" xfId="1" applyFont="1" applyFill="1" applyBorder="1" applyAlignment="1" applyProtection="1">
      <alignment horizontal="center" vertical="center" wrapText="1"/>
    </xf>
    <xf numFmtId="0" fontId="5" fillId="8" borderId="21" xfId="1" applyFont="1" applyFill="1" applyBorder="1" applyAlignment="1" applyProtection="1">
      <alignment horizontal="center" vertical="center" wrapText="1"/>
    </xf>
    <xf numFmtId="0" fontId="5" fillId="8" borderId="28" xfId="1" applyFont="1" applyFill="1" applyBorder="1" applyAlignment="1" applyProtection="1">
      <alignment horizontal="center" vertical="center" wrapText="1"/>
    </xf>
    <xf numFmtId="0" fontId="5" fillId="8" borderId="34" xfId="1" applyFont="1" applyFill="1" applyBorder="1" applyAlignment="1" applyProtection="1">
      <alignment horizontal="center" vertical="center" wrapText="1"/>
    </xf>
    <xf numFmtId="0" fontId="4" fillId="22" borderId="22" xfId="1" applyFont="1" applyFill="1" applyBorder="1" applyAlignment="1" applyProtection="1">
      <alignment horizontal="center" vertical="center" wrapText="1"/>
    </xf>
    <xf numFmtId="0" fontId="4" fillId="22" borderId="39" xfId="1" applyFont="1" applyFill="1" applyBorder="1" applyAlignment="1" applyProtection="1">
      <alignment horizontal="center" vertical="center" wrapText="1"/>
    </xf>
    <xf numFmtId="0" fontId="4" fillId="22" borderId="36" xfId="1" applyFont="1" applyFill="1" applyBorder="1" applyAlignment="1" applyProtection="1">
      <alignment horizontal="center" vertical="center" wrapText="1"/>
    </xf>
    <xf numFmtId="0" fontId="15" fillId="8" borderId="22" xfId="0" applyFont="1" applyFill="1" applyBorder="1" applyAlignment="1" applyProtection="1">
      <alignment horizontal="center" vertical="center" wrapText="1"/>
    </xf>
    <xf numFmtId="0" fontId="15" fillId="8" borderId="39" xfId="0" applyFont="1" applyFill="1" applyBorder="1" applyAlignment="1" applyProtection="1">
      <alignment horizontal="center" vertical="center" wrapText="1"/>
    </xf>
    <xf numFmtId="0" fontId="15" fillId="8" borderId="36" xfId="0" applyFont="1" applyFill="1" applyBorder="1" applyAlignment="1" applyProtection="1">
      <alignment horizontal="center" vertical="center" wrapText="1"/>
    </xf>
    <xf numFmtId="0" fontId="4" fillId="22" borderId="21" xfId="1" applyFont="1" applyFill="1" applyBorder="1" applyAlignment="1" applyProtection="1">
      <alignment horizontal="center" vertical="center"/>
    </xf>
    <xf numFmtId="0" fontId="4" fillId="22" borderId="28" xfId="1" applyFont="1" applyFill="1" applyBorder="1" applyAlignment="1" applyProtection="1">
      <alignment horizontal="center" vertical="center"/>
    </xf>
    <xf numFmtId="0" fontId="4" fillId="22" borderId="34" xfId="1" applyFont="1" applyFill="1" applyBorder="1" applyAlignment="1" applyProtection="1">
      <alignment horizontal="center" vertical="center"/>
    </xf>
    <xf numFmtId="0" fontId="15" fillId="0" borderId="41" xfId="0" applyFont="1" applyBorder="1" applyAlignment="1" applyProtection="1">
      <alignment horizontal="center" vertical="center"/>
    </xf>
    <xf numFmtId="0" fontId="15" fillId="0" borderId="42" xfId="0" applyFont="1" applyBorder="1" applyAlignment="1" applyProtection="1">
      <alignment horizontal="center" vertical="center"/>
    </xf>
    <xf numFmtId="0" fontId="15" fillId="0" borderId="59" xfId="0" applyFont="1" applyBorder="1" applyAlignment="1" applyProtection="1">
      <alignment horizontal="center" vertical="center"/>
    </xf>
    <xf numFmtId="0" fontId="5" fillId="22" borderId="22" xfId="1" applyFont="1" applyFill="1" applyBorder="1" applyAlignment="1" applyProtection="1">
      <alignment horizontal="center" vertical="center" wrapText="1"/>
    </xf>
    <xf numFmtId="0" fontId="5" fillId="22" borderId="39" xfId="1" applyFont="1" applyFill="1" applyBorder="1" applyAlignment="1" applyProtection="1">
      <alignment horizontal="center" vertical="center" wrapText="1"/>
    </xf>
    <xf numFmtId="0" fontId="5" fillId="22" borderId="36" xfId="1" applyFont="1" applyFill="1" applyBorder="1" applyAlignment="1" applyProtection="1">
      <alignment horizontal="center" vertical="center" wrapText="1"/>
    </xf>
    <xf numFmtId="0" fontId="4" fillId="23" borderId="23" xfId="1" applyFont="1" applyFill="1" applyBorder="1" applyAlignment="1" applyProtection="1">
      <alignment horizontal="center" vertical="center" wrapText="1"/>
    </xf>
    <xf numFmtId="0" fontId="4" fillId="23" borderId="24" xfId="1" applyFont="1" applyFill="1" applyBorder="1" applyAlignment="1" applyProtection="1">
      <alignment horizontal="center" vertical="center" wrapText="1"/>
    </xf>
    <xf numFmtId="0" fontId="4" fillId="23" borderId="25" xfId="1" applyFont="1" applyFill="1" applyBorder="1" applyAlignment="1" applyProtection="1">
      <alignment horizontal="center" vertical="center" wrapText="1"/>
    </xf>
    <xf numFmtId="0" fontId="2" fillId="0" borderId="20" xfId="1" applyFont="1" applyFill="1" applyBorder="1" applyAlignment="1" applyProtection="1">
      <alignment horizontal="left" vertical="center"/>
    </xf>
    <xf numFmtId="0" fontId="2" fillId="0" borderId="17" xfId="1" applyFont="1" applyFill="1" applyBorder="1" applyAlignment="1" applyProtection="1">
      <alignment horizontal="left" vertical="center"/>
    </xf>
    <xf numFmtId="0" fontId="2" fillId="0" borderId="31" xfId="1" applyFont="1" applyFill="1" applyBorder="1" applyAlignment="1" applyProtection="1">
      <alignment horizontal="left" vertical="center"/>
    </xf>
    <xf numFmtId="0" fontId="5" fillId="8" borderId="57" xfId="1" applyFont="1" applyFill="1" applyBorder="1" applyAlignment="1" applyProtection="1">
      <alignment horizontal="center" vertical="center"/>
    </xf>
    <xf numFmtId="0" fontId="5" fillId="8" borderId="31" xfId="1" applyFont="1" applyFill="1" applyBorder="1" applyAlignment="1" applyProtection="1">
      <alignment horizontal="center" vertical="center"/>
    </xf>
    <xf numFmtId="0" fontId="5" fillId="8" borderId="62" xfId="1" applyFont="1" applyFill="1" applyBorder="1" applyAlignment="1" applyProtection="1">
      <alignment horizontal="center" vertical="center"/>
    </xf>
    <xf numFmtId="0" fontId="5" fillId="0" borderId="41" xfId="1" applyFont="1" applyBorder="1" applyAlignment="1" applyProtection="1">
      <alignment horizontal="center" vertical="center" wrapText="1"/>
    </xf>
    <xf numFmtId="0" fontId="4" fillId="0" borderId="42" xfId="1" applyFont="1" applyBorder="1" applyAlignment="1" applyProtection="1">
      <alignment horizontal="center" vertical="center" wrapText="1"/>
    </xf>
    <xf numFmtId="0" fontId="4" fillId="0" borderId="59" xfId="1" applyFont="1" applyBorder="1" applyAlignment="1" applyProtection="1">
      <alignment horizontal="center" vertical="center" wrapText="1"/>
    </xf>
    <xf numFmtId="0" fontId="2" fillId="0" borderId="11" xfId="1" applyFont="1" applyBorder="1" applyAlignment="1" applyProtection="1">
      <alignment horizontal="left" vertical="center" wrapText="1"/>
    </xf>
    <xf numFmtId="0" fontId="2" fillId="0" borderId="3" xfId="1" applyFont="1" applyBorder="1" applyAlignment="1" applyProtection="1">
      <alignment horizontal="left" vertical="center" wrapText="1"/>
    </xf>
    <xf numFmtId="0" fontId="5" fillId="8" borderId="17" xfId="1" applyFont="1" applyFill="1" applyBorder="1" applyAlignment="1" applyProtection="1">
      <alignment horizontal="center" vertical="center"/>
    </xf>
    <xf numFmtId="0" fontId="15" fillId="0" borderId="41" xfId="0" applyFont="1" applyBorder="1" applyAlignment="1" applyProtection="1">
      <alignment horizontal="center" vertical="center" wrapText="1"/>
    </xf>
    <xf numFmtId="0" fontId="15" fillId="0" borderId="42" xfId="0" applyFont="1" applyBorder="1" applyAlignment="1" applyProtection="1">
      <alignment horizontal="center" vertical="center" wrapText="1"/>
    </xf>
    <xf numFmtId="0" fontId="15" fillId="0" borderId="59" xfId="0" applyFont="1" applyBorder="1" applyAlignment="1" applyProtection="1">
      <alignment horizontal="center" vertical="center" wrapText="1"/>
    </xf>
    <xf numFmtId="0" fontId="12" fillId="2" borderId="16" xfId="0" applyFont="1" applyFill="1" applyBorder="1" applyAlignment="1" applyProtection="1">
      <alignment vertical="center" textRotation="90" wrapText="1"/>
      <protection locked="0"/>
    </xf>
    <xf numFmtId="0" fontId="0" fillId="2" borderId="16" xfId="0" applyFill="1" applyBorder="1" applyAlignment="1" applyProtection="1">
      <alignment vertical="center" textRotation="90" wrapText="1"/>
      <protection locked="0"/>
    </xf>
    <xf numFmtId="0" fontId="20" fillId="20" borderId="22" xfId="0" applyFont="1" applyFill="1" applyBorder="1" applyAlignment="1" applyProtection="1">
      <alignment horizontal="center"/>
      <protection locked="0"/>
    </xf>
    <xf numFmtId="0" fontId="20" fillId="20" borderId="39" xfId="0" applyFont="1" applyFill="1" applyBorder="1" applyAlignment="1" applyProtection="1">
      <alignment horizontal="center"/>
      <protection locked="0"/>
    </xf>
    <xf numFmtId="0" fontId="13" fillId="20" borderId="16" xfId="1" applyFont="1" applyFill="1" applyBorder="1" applyAlignment="1" applyProtection="1">
      <alignment horizontal="center" vertical="center" wrapText="1"/>
    </xf>
    <xf numFmtId="0" fontId="13" fillId="20" borderId="21" xfId="1" applyFont="1" applyFill="1" applyBorder="1" applyAlignment="1" applyProtection="1">
      <alignment horizontal="center" vertical="center" wrapText="1"/>
    </xf>
    <xf numFmtId="0" fontId="13" fillId="20" borderId="22" xfId="1" applyFont="1" applyFill="1" applyBorder="1" applyAlignment="1" applyProtection="1">
      <alignment horizontal="center" vertical="center" wrapText="1"/>
    </xf>
    <xf numFmtId="0" fontId="13" fillId="20" borderId="23" xfId="0" applyFont="1" applyFill="1" applyBorder="1" applyAlignment="1" applyProtection="1">
      <alignment horizontal="center" vertical="center" wrapText="1"/>
    </xf>
    <xf numFmtId="0" fontId="13" fillId="20" borderId="24" xfId="0" applyFont="1" applyFill="1" applyBorder="1" applyAlignment="1" applyProtection="1">
      <alignment horizontal="center" vertical="center" wrapText="1"/>
    </xf>
    <xf numFmtId="0" fontId="13" fillId="20" borderId="25" xfId="0" applyFont="1" applyFill="1" applyBorder="1" applyAlignment="1" applyProtection="1">
      <alignment horizontal="center" vertical="center" wrapText="1"/>
    </xf>
    <xf numFmtId="0" fontId="3" fillId="21" borderId="22" xfId="0" applyFont="1" applyFill="1" applyBorder="1" applyAlignment="1" applyProtection="1">
      <alignment horizontal="center" vertical="center" textRotation="90" wrapText="1"/>
    </xf>
    <xf numFmtId="0" fontId="3" fillId="21" borderId="23" xfId="0" applyFont="1" applyFill="1" applyBorder="1" applyAlignment="1" applyProtection="1">
      <alignment horizontal="center" vertical="center" textRotation="90" wrapText="1"/>
    </xf>
    <xf numFmtId="0" fontId="5" fillId="8" borderId="21" xfId="1" applyFont="1" applyFill="1" applyBorder="1" applyAlignment="1" applyProtection="1">
      <alignment horizontal="center"/>
    </xf>
    <xf numFmtId="0" fontId="5" fillId="8" borderId="28" xfId="1" applyFont="1" applyFill="1" applyBorder="1" applyAlignment="1" applyProtection="1">
      <alignment horizontal="center"/>
    </xf>
    <xf numFmtId="0" fontId="5" fillId="8" borderId="34" xfId="1" applyFont="1" applyFill="1" applyBorder="1" applyAlignment="1" applyProtection="1">
      <alignment horizontal="center"/>
    </xf>
    <xf numFmtId="0" fontId="5" fillId="0" borderId="51" xfId="1" applyFont="1" applyFill="1" applyBorder="1" applyAlignment="1" applyProtection="1">
      <alignment horizontal="center" vertical="center"/>
    </xf>
    <xf numFmtId="0" fontId="5" fillId="0" borderId="52" xfId="1" applyFont="1" applyFill="1" applyBorder="1" applyAlignment="1" applyProtection="1">
      <alignment horizontal="center" vertical="center"/>
    </xf>
    <xf numFmtId="0" fontId="5" fillId="0" borderId="57" xfId="1" applyFont="1" applyFill="1" applyBorder="1" applyAlignment="1" applyProtection="1">
      <alignment horizontal="center" vertical="center"/>
    </xf>
    <xf numFmtId="0" fontId="8" fillId="0" borderId="1" xfId="1" applyFont="1" applyBorder="1" applyAlignment="1" applyProtection="1">
      <alignment horizontal="left" vertical="top"/>
    </xf>
    <xf numFmtId="0" fontId="74" fillId="4" borderId="1" xfId="0" applyFont="1" applyFill="1" applyBorder="1" applyAlignment="1">
      <alignment horizontal="left" vertical="top" wrapText="1"/>
    </xf>
    <xf numFmtId="0" fontId="74" fillId="4" borderId="2" xfId="0" applyFont="1" applyFill="1" applyBorder="1" applyAlignment="1">
      <alignment horizontal="left" vertical="top" wrapText="1"/>
    </xf>
    <xf numFmtId="0" fontId="8" fillId="0" borderId="2" xfId="1" applyFont="1" applyBorder="1" applyAlignment="1" applyProtection="1">
      <alignment horizontal="left" vertical="top"/>
    </xf>
    <xf numFmtId="0" fontId="8" fillId="4" borderId="1" xfId="0" applyFont="1" applyFill="1" applyBorder="1" applyAlignment="1">
      <alignment horizontal="left" vertical="top" wrapText="1"/>
    </xf>
    <xf numFmtId="0" fontId="75" fillId="4" borderId="18" xfId="0" applyFont="1" applyFill="1" applyBorder="1" applyAlignment="1">
      <alignment horizontal="center" vertical="center" wrapText="1"/>
    </xf>
    <xf numFmtId="0" fontId="74" fillId="4" borderId="18" xfId="0" applyFont="1" applyFill="1" applyBorder="1" applyAlignment="1">
      <alignment horizontal="center" vertical="center" wrapText="1"/>
    </xf>
    <xf numFmtId="0" fontId="74" fillId="4" borderId="9" xfId="0" applyFont="1" applyFill="1" applyBorder="1" applyAlignment="1">
      <alignment horizontal="left" vertical="top" wrapText="1"/>
    </xf>
    <xf numFmtId="0" fontId="8" fillId="0" borderId="9" xfId="1" applyFont="1" applyBorder="1" applyAlignment="1" applyProtection="1">
      <alignment horizontal="left" vertical="top"/>
    </xf>
    <xf numFmtId="0" fontId="74" fillId="4" borderId="1" xfId="0" applyFont="1" applyFill="1" applyBorder="1" applyAlignment="1">
      <alignment horizontal="left" vertical="top"/>
    </xf>
    <xf numFmtId="0" fontId="6" fillId="3" borderId="1" xfId="1" applyFont="1" applyFill="1" applyBorder="1" applyAlignment="1" applyProtection="1">
      <alignment horizontal="left" vertical="top"/>
    </xf>
    <xf numFmtId="0" fontId="8" fillId="0" borderId="9" xfId="1" applyFont="1" applyBorder="1" applyAlignment="1" applyProtection="1">
      <alignment horizontal="left" vertical="top" indent="2"/>
    </xf>
    <xf numFmtId="0" fontId="8" fillId="0" borderId="1" xfId="1" applyFont="1" applyBorder="1" applyAlignment="1" applyProtection="1">
      <alignment horizontal="left" vertical="top" indent="2"/>
    </xf>
    <xf numFmtId="0" fontId="6" fillId="10" borderId="24" xfId="1" applyFont="1" applyFill="1" applyBorder="1" applyAlignment="1" applyProtection="1">
      <alignment horizontal="center" vertical="top"/>
    </xf>
    <xf numFmtId="0" fontId="6" fillId="10" borderId="25" xfId="1" applyFont="1" applyFill="1" applyBorder="1" applyAlignment="1" applyProtection="1">
      <alignment horizontal="center" vertical="top"/>
    </xf>
    <xf numFmtId="0" fontId="75" fillId="10" borderId="49" xfId="0" applyFont="1" applyFill="1" applyBorder="1" applyAlignment="1">
      <alignment horizontal="center" vertical="top" wrapText="1"/>
    </xf>
    <xf numFmtId="0" fontId="75" fillId="10" borderId="30" xfId="0" applyFont="1" applyFill="1" applyBorder="1" applyAlignment="1">
      <alignment horizontal="center" vertical="top" wrapText="1"/>
    </xf>
    <xf numFmtId="0" fontId="75" fillId="10" borderId="31" xfId="0" applyFont="1" applyFill="1" applyBorder="1" applyAlignment="1">
      <alignment horizontal="center" vertical="top" wrapText="1"/>
    </xf>
    <xf numFmtId="0" fontId="75" fillId="10" borderId="32" xfId="0" applyFont="1" applyFill="1" applyBorder="1" applyAlignment="1">
      <alignment horizontal="center" vertical="top" wrapText="1"/>
    </xf>
    <xf numFmtId="0" fontId="75" fillId="4" borderId="34" xfId="0" applyFont="1" applyFill="1" applyBorder="1" applyAlignment="1">
      <alignment horizontal="center" vertical="center" wrapText="1"/>
    </xf>
    <xf numFmtId="0" fontId="75" fillId="4" borderId="35" xfId="0" applyFont="1" applyFill="1" applyBorder="1" applyAlignment="1">
      <alignment horizontal="center" vertical="center" wrapText="1"/>
    </xf>
    <xf numFmtId="0" fontId="75" fillId="10" borderId="23" xfId="0" applyFont="1" applyFill="1" applyBorder="1" applyAlignment="1">
      <alignment horizontal="center" vertical="top"/>
    </xf>
    <xf numFmtId="0" fontId="75" fillId="10" borderId="24" xfId="0" applyFont="1" applyFill="1" applyBorder="1" applyAlignment="1">
      <alignment horizontal="center" vertical="top"/>
    </xf>
    <xf numFmtId="0" fontId="75" fillId="10" borderId="25" xfId="0" applyFont="1" applyFill="1" applyBorder="1" applyAlignment="1">
      <alignment horizontal="center" vertical="top"/>
    </xf>
    <xf numFmtId="0" fontId="74" fillId="4" borderId="41" xfId="0" applyFont="1" applyFill="1" applyBorder="1" applyAlignment="1">
      <alignment horizontal="center" vertical="center"/>
    </xf>
    <xf numFmtId="0" fontId="74" fillId="4" borderId="42" xfId="0" applyFont="1" applyFill="1" applyBorder="1" applyAlignment="1">
      <alignment horizontal="center" vertical="center"/>
    </xf>
    <xf numFmtId="0" fontId="74" fillId="4" borderId="20" xfId="0" applyFont="1" applyFill="1" applyBorder="1" applyAlignment="1">
      <alignment horizontal="center" vertical="center"/>
    </xf>
    <xf numFmtId="0" fontId="74" fillId="4" borderId="17" xfId="0" applyFont="1" applyFill="1" applyBorder="1" applyAlignment="1">
      <alignment horizontal="center" vertical="center"/>
    </xf>
    <xf numFmtId="0" fontId="75" fillId="10" borderId="0" xfId="0" applyFont="1" applyFill="1" applyBorder="1" applyAlignment="1">
      <alignment horizontal="center" vertical="top"/>
    </xf>
    <xf numFmtId="0" fontId="75" fillId="10" borderId="35" xfId="0" applyFont="1" applyFill="1" applyBorder="1" applyAlignment="1">
      <alignment horizontal="center" vertical="top"/>
    </xf>
    <xf numFmtId="0" fontId="75" fillId="4" borderId="40" xfId="0" applyFont="1" applyFill="1" applyBorder="1" applyAlignment="1">
      <alignment horizontal="center" vertical="center" wrapText="1"/>
    </xf>
    <xf numFmtId="0" fontId="74" fillId="4" borderId="12" xfId="0" applyFont="1" applyFill="1" applyBorder="1" applyAlignment="1">
      <alignment horizontal="left" vertical="center"/>
    </xf>
    <xf numFmtId="0" fontId="74" fillId="4" borderId="14" xfId="0" applyFont="1" applyFill="1" applyBorder="1" applyAlignment="1">
      <alignment horizontal="left" vertical="center"/>
    </xf>
    <xf numFmtId="0" fontId="74" fillId="4" borderId="19" xfId="0" applyFont="1" applyFill="1" applyBorder="1" applyAlignment="1">
      <alignment horizontal="left" vertical="center"/>
    </xf>
    <xf numFmtId="0" fontId="74" fillId="4" borderId="44" xfId="0" applyFont="1" applyFill="1" applyBorder="1" applyAlignment="1">
      <alignment horizontal="left" vertical="center"/>
    </xf>
    <xf numFmtId="0" fontId="6" fillId="3" borderId="3" xfId="1" applyFont="1" applyFill="1" applyBorder="1" applyAlignment="1" applyProtection="1">
      <alignment horizontal="left" vertical="top" wrapText="1"/>
    </xf>
    <xf numFmtId="0" fontId="6" fillId="10" borderId="24" xfId="1" applyFont="1" applyFill="1" applyBorder="1" applyAlignment="1" applyProtection="1">
      <alignment horizontal="center" vertical="top"/>
      <protection locked="0"/>
    </xf>
    <xf numFmtId="0" fontId="6" fillId="10" borderId="25" xfId="1" applyFont="1" applyFill="1" applyBorder="1" applyAlignment="1" applyProtection="1">
      <alignment horizontal="center" vertical="top"/>
      <protection locked="0"/>
    </xf>
    <xf numFmtId="0" fontId="75" fillId="4" borderId="0" xfId="0" applyFont="1" applyFill="1" applyBorder="1" applyAlignment="1">
      <alignment horizontal="center" vertical="center"/>
    </xf>
    <xf numFmtId="0" fontId="6" fillId="10" borderId="29" xfId="1" applyFont="1" applyFill="1" applyBorder="1" applyAlignment="1" applyProtection="1">
      <alignment horizontal="center" vertical="top"/>
      <protection locked="0"/>
    </xf>
    <xf numFmtId="0" fontId="6" fillId="10" borderId="30" xfId="1" applyFont="1" applyFill="1" applyBorder="1" applyAlignment="1" applyProtection="1">
      <alignment horizontal="center" vertical="top"/>
      <protection locked="0"/>
    </xf>
    <xf numFmtId="0" fontId="6" fillId="10" borderId="32" xfId="1" applyFont="1" applyFill="1" applyBorder="1" applyAlignment="1" applyProtection="1">
      <alignment horizontal="center" vertical="top"/>
      <protection locked="0"/>
    </xf>
    <xf numFmtId="0" fontId="6" fillId="5" borderId="15" xfId="1" applyFont="1" applyFill="1" applyBorder="1" applyAlignment="1" applyProtection="1">
      <alignment horizontal="center" vertical="center" wrapText="1"/>
      <protection locked="0"/>
    </xf>
    <xf numFmtId="0" fontId="6" fillId="5" borderId="18" xfId="1" applyFont="1" applyFill="1" applyBorder="1" applyAlignment="1" applyProtection="1">
      <alignment horizontal="center" vertical="center"/>
      <protection locked="0"/>
    </xf>
    <xf numFmtId="0" fontId="6" fillId="5" borderId="15" xfId="1" applyFont="1" applyFill="1" applyBorder="1" applyAlignment="1" applyProtection="1">
      <alignment horizontal="center" vertical="center"/>
      <protection locked="0"/>
    </xf>
    <xf numFmtId="0" fontId="6" fillId="5" borderId="22" xfId="1" applyFont="1" applyFill="1" applyBorder="1" applyAlignment="1" applyProtection="1">
      <alignment horizontal="center" vertical="center"/>
      <protection locked="0"/>
    </xf>
    <xf numFmtId="0" fontId="6" fillId="5" borderId="39" xfId="1" applyFont="1" applyFill="1" applyBorder="1" applyAlignment="1" applyProtection="1">
      <alignment horizontal="center" vertical="center"/>
      <protection locked="0"/>
    </xf>
    <xf numFmtId="0" fontId="6" fillId="0" borderId="21" xfId="1" applyFont="1" applyFill="1" applyBorder="1" applyAlignment="1" applyProtection="1">
      <alignment horizontal="center" vertical="center"/>
      <protection locked="0"/>
    </xf>
    <xf numFmtId="0" fontId="6" fillId="0" borderId="34" xfId="1" applyFont="1" applyFill="1" applyBorder="1" applyAlignment="1" applyProtection="1">
      <alignment horizontal="center" vertical="center"/>
      <protection locked="0"/>
    </xf>
    <xf numFmtId="0" fontId="6" fillId="0" borderId="15" xfId="1" applyFont="1" applyFill="1" applyBorder="1" applyAlignment="1" applyProtection="1">
      <alignment horizontal="center" vertical="center"/>
      <protection locked="0"/>
    </xf>
    <xf numFmtId="0" fontId="6" fillId="0" borderId="35" xfId="1" applyFont="1" applyFill="1" applyBorder="1" applyAlignment="1" applyProtection="1">
      <alignment horizontal="center" vertical="center"/>
      <protection locked="0"/>
    </xf>
    <xf numFmtId="0" fontId="6" fillId="0" borderId="22" xfId="1" applyFont="1" applyFill="1" applyBorder="1" applyAlignment="1" applyProtection="1">
      <alignment horizontal="center" vertical="center"/>
      <protection locked="0"/>
    </xf>
    <xf numFmtId="0" fontId="6" fillId="0" borderId="36" xfId="1" applyFont="1" applyFill="1" applyBorder="1" applyAlignment="1" applyProtection="1">
      <alignment horizontal="center" vertical="center"/>
      <protection locked="0"/>
    </xf>
    <xf numFmtId="0" fontId="6" fillId="5" borderId="21" xfId="1" applyFont="1" applyFill="1" applyBorder="1" applyAlignment="1" applyProtection="1">
      <alignment horizontal="center" vertical="center"/>
      <protection locked="0"/>
    </xf>
    <xf numFmtId="0" fontId="6" fillId="5" borderId="27" xfId="1" applyFont="1" applyFill="1" applyBorder="1" applyAlignment="1" applyProtection="1">
      <alignment horizontal="center" vertical="center"/>
      <protection locked="0"/>
    </xf>
    <xf numFmtId="0" fontId="6" fillId="0" borderId="0" xfId="1" applyFont="1" applyFill="1" applyBorder="1" applyAlignment="1" applyProtection="1">
      <alignment horizontal="center" vertical="center"/>
      <protection locked="0"/>
    </xf>
    <xf numFmtId="0" fontId="75" fillId="10" borderId="49" xfId="0" applyFont="1" applyFill="1" applyBorder="1" applyAlignment="1">
      <alignment horizontal="center" vertical="top"/>
    </xf>
    <xf numFmtId="0" fontId="75" fillId="10" borderId="30" xfId="0" applyFont="1" applyFill="1" applyBorder="1" applyAlignment="1">
      <alignment horizontal="center" vertical="top"/>
    </xf>
    <xf numFmtId="0" fontId="75" fillId="10" borderId="20" xfId="0" applyFont="1" applyFill="1" applyBorder="1" applyAlignment="1">
      <alignment horizontal="center" vertical="top"/>
    </xf>
    <xf numFmtId="0" fontId="75" fillId="10" borderId="17" xfId="0" applyFont="1" applyFill="1" applyBorder="1" applyAlignment="1">
      <alignment horizontal="center" vertical="top"/>
    </xf>
    <xf numFmtId="0" fontId="75" fillId="10" borderId="43" xfId="0" applyFont="1" applyFill="1" applyBorder="1" applyAlignment="1">
      <alignment horizontal="center" vertical="top"/>
    </xf>
    <xf numFmtId="0" fontId="75" fillId="4" borderId="12" xfId="0" applyFont="1" applyFill="1" applyBorder="1" applyAlignment="1">
      <alignment horizontal="center" vertical="center"/>
    </xf>
    <xf numFmtId="0" fontId="75" fillId="4" borderId="14" xfId="0" applyFont="1" applyFill="1" applyBorder="1" applyAlignment="1">
      <alignment horizontal="center" vertical="center"/>
    </xf>
    <xf numFmtId="0" fontId="75" fillId="4" borderId="44" xfId="0" applyFont="1" applyFill="1" applyBorder="1" applyAlignment="1">
      <alignment horizontal="center" vertical="center"/>
    </xf>
    <xf numFmtId="0" fontId="8" fillId="0" borderId="1" xfId="1" applyFont="1" applyBorder="1" applyAlignment="1" applyProtection="1">
      <alignment horizontal="left" vertical="center" wrapText="1"/>
      <protection locked="0"/>
    </xf>
    <xf numFmtId="0" fontId="8" fillId="4" borderId="1" xfId="1" applyFont="1" applyFill="1" applyBorder="1" applyAlignment="1" applyProtection="1">
      <alignment horizontal="left" vertical="center" wrapText="1"/>
      <protection locked="0"/>
    </xf>
    <xf numFmtId="0" fontId="8" fillId="4" borderId="2" xfId="1" applyFont="1" applyFill="1" applyBorder="1" applyAlignment="1" applyProtection="1">
      <alignment horizontal="left" vertical="center" wrapText="1"/>
      <protection locked="0"/>
    </xf>
    <xf numFmtId="0" fontId="75" fillId="8" borderId="49" xfId="0" applyFont="1" applyFill="1" applyBorder="1" applyAlignment="1" applyProtection="1">
      <alignment horizontal="center" vertical="top" wrapText="1"/>
      <protection locked="0"/>
    </xf>
    <xf numFmtId="0" fontId="75" fillId="8" borderId="30" xfId="0" applyFont="1" applyFill="1" applyBorder="1" applyAlignment="1" applyProtection="1">
      <alignment horizontal="center" vertical="top" wrapText="1"/>
      <protection locked="0"/>
    </xf>
    <xf numFmtId="0" fontId="75" fillId="8" borderId="32" xfId="0" applyFont="1" applyFill="1" applyBorder="1" applyAlignment="1" applyProtection="1">
      <alignment horizontal="center" vertical="top" wrapText="1"/>
      <protection locked="0"/>
    </xf>
    <xf numFmtId="0" fontId="75" fillId="0" borderId="0" xfId="0" applyFont="1" applyBorder="1" applyAlignment="1" applyProtection="1">
      <alignment horizontal="center" vertical="center"/>
      <protection locked="0"/>
    </xf>
    <xf numFmtId="0" fontId="6" fillId="8" borderId="23" xfId="1" applyFont="1" applyFill="1" applyBorder="1" applyAlignment="1" applyProtection="1">
      <alignment horizontal="center" vertical="top" wrapText="1"/>
      <protection locked="0"/>
    </xf>
    <xf numFmtId="0" fontId="6" fillId="8" borderId="24" xfId="1" applyFont="1" applyFill="1" applyBorder="1" applyAlignment="1" applyProtection="1">
      <alignment horizontal="center" vertical="top" wrapText="1"/>
      <protection locked="0"/>
    </xf>
    <xf numFmtId="0" fontId="6" fillId="8" borderId="25" xfId="1" applyFont="1" applyFill="1" applyBorder="1" applyAlignment="1" applyProtection="1">
      <alignment horizontal="center" vertical="top" wrapText="1"/>
      <protection locked="0"/>
    </xf>
    <xf numFmtId="0" fontId="8" fillId="0" borderId="26" xfId="1" applyFont="1" applyBorder="1" applyAlignment="1" applyProtection="1">
      <alignment horizontal="left" vertical="center" wrapText="1"/>
      <protection locked="0"/>
    </xf>
    <xf numFmtId="0" fontId="8" fillId="0" borderId="27" xfId="1" applyFont="1" applyBorder="1" applyAlignment="1" applyProtection="1">
      <alignment horizontal="left" vertical="center" wrapText="1"/>
      <protection locked="0"/>
    </xf>
    <xf numFmtId="0" fontId="8" fillId="0" borderId="7" xfId="1" applyFont="1" applyBorder="1" applyAlignment="1" applyProtection="1">
      <alignment horizontal="left" vertical="center" wrapText="1"/>
      <protection locked="0"/>
    </xf>
    <xf numFmtId="0" fontId="8" fillId="0" borderId="18" xfId="1" applyFont="1" applyBorder="1" applyAlignment="1" applyProtection="1">
      <alignment horizontal="left" vertical="center" wrapText="1"/>
      <protection locked="0"/>
    </xf>
    <xf numFmtId="0" fontId="8" fillId="0" borderId="8" xfId="1" applyFont="1" applyBorder="1" applyAlignment="1" applyProtection="1">
      <alignment horizontal="left" vertical="center" wrapText="1"/>
      <protection locked="0"/>
    </xf>
    <xf numFmtId="0" fontId="8" fillId="0" borderId="12" xfId="1" applyFont="1" applyBorder="1" applyAlignment="1" applyProtection="1">
      <alignment horizontal="left" vertical="center" wrapText="1"/>
      <protection locked="0"/>
    </xf>
    <xf numFmtId="0" fontId="8" fillId="0" borderId="10" xfId="1" applyFont="1" applyBorder="1" applyAlignment="1" applyProtection="1">
      <alignment horizontal="left" vertical="center" wrapText="1"/>
      <protection locked="0"/>
    </xf>
    <xf numFmtId="0" fontId="8" fillId="0" borderId="19" xfId="1" applyFont="1" applyBorder="1" applyAlignment="1" applyProtection="1">
      <alignment horizontal="left" vertical="center" wrapText="1"/>
      <protection locked="0"/>
    </xf>
    <xf numFmtId="0" fontId="8" fillId="0" borderId="1" xfId="1" applyFont="1" applyBorder="1" applyAlignment="1" applyProtection="1">
      <alignment horizontal="left" vertical="center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0" fontId="8" fillId="4" borderId="1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horizontal="left" vertical="center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6" fillId="8" borderId="23" xfId="1" applyFont="1" applyFill="1" applyBorder="1" applyAlignment="1" applyProtection="1">
      <alignment horizontal="center" vertical="top"/>
      <protection locked="0"/>
    </xf>
    <xf numFmtId="0" fontId="6" fillId="8" borderId="24" xfId="1" applyFont="1" applyFill="1" applyBorder="1" applyAlignment="1" applyProtection="1">
      <alignment horizontal="center" vertical="top"/>
      <protection locked="0"/>
    </xf>
    <xf numFmtId="0" fontId="6" fillId="8" borderId="25" xfId="1" applyFont="1" applyFill="1" applyBorder="1" applyAlignment="1" applyProtection="1">
      <alignment horizontal="center" vertical="top"/>
      <protection locked="0"/>
    </xf>
    <xf numFmtId="0" fontId="8" fillId="0" borderId="9" xfId="1" applyFont="1" applyBorder="1" applyAlignment="1" applyProtection="1">
      <alignment horizontal="left" vertical="center" wrapText="1"/>
      <protection locked="0"/>
    </xf>
    <xf numFmtId="0" fontId="6" fillId="0" borderId="27" xfId="1" applyFont="1" applyBorder="1" applyAlignment="1" applyProtection="1">
      <alignment horizontal="center" vertical="center" wrapText="1"/>
      <protection locked="0"/>
    </xf>
    <xf numFmtId="0" fontId="6" fillId="0" borderId="18" xfId="1" applyFont="1" applyBorder="1" applyAlignment="1" applyProtection="1">
      <alignment horizontal="center" vertical="center" wrapText="1"/>
      <protection locked="0"/>
    </xf>
    <xf numFmtId="0" fontId="75" fillId="0" borderId="18" xfId="0" applyFont="1" applyBorder="1" applyAlignment="1" applyProtection="1">
      <alignment horizontal="center" vertical="center" wrapText="1"/>
      <protection locked="0"/>
    </xf>
    <xf numFmtId="0" fontId="75" fillId="0" borderId="12" xfId="0" applyFont="1" applyBorder="1" applyAlignment="1" applyProtection="1">
      <alignment horizontal="center" vertical="center" wrapText="1"/>
      <protection locked="0"/>
    </xf>
    <xf numFmtId="0" fontId="6" fillId="8" borderId="7" xfId="1" applyFont="1" applyFill="1" applyBorder="1" applyAlignment="1" applyProtection="1">
      <alignment horizontal="center" vertical="top" wrapText="1"/>
      <protection locked="0"/>
    </xf>
    <xf numFmtId="0" fontId="6" fillId="8" borderId="0" xfId="1" applyFont="1" applyFill="1" applyBorder="1" applyAlignment="1" applyProtection="1">
      <alignment horizontal="center" vertical="top" wrapText="1"/>
      <protection locked="0"/>
    </xf>
    <xf numFmtId="0" fontId="6" fillId="8" borderId="18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center"/>
      <protection locked="0"/>
    </xf>
    <xf numFmtId="0" fontId="8" fillId="4" borderId="1" xfId="1" applyFont="1" applyFill="1" applyBorder="1" applyAlignment="1" applyProtection="1">
      <alignment horizontal="left" vertical="center"/>
      <protection locked="0"/>
    </xf>
    <xf numFmtId="0" fontId="6" fillId="0" borderId="28" xfId="1" applyFont="1" applyFill="1" applyBorder="1" applyAlignment="1" applyProtection="1">
      <alignment horizontal="center" vertical="center"/>
      <protection locked="0"/>
    </xf>
    <xf numFmtId="0" fontId="6" fillId="0" borderId="39" xfId="1" applyFont="1" applyFill="1" applyBorder="1" applyAlignment="1" applyProtection="1">
      <alignment horizontal="center" vertical="center"/>
      <protection locked="0"/>
    </xf>
    <xf numFmtId="0" fontId="6" fillId="8" borderId="1" xfId="1" applyFont="1" applyFill="1" applyBorder="1" applyAlignment="1" applyProtection="1">
      <alignment horizontal="center" vertical="top"/>
      <protection locked="0"/>
    </xf>
    <xf numFmtId="0" fontId="8" fillId="0" borderId="9" xfId="1" applyFont="1" applyFill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</xf>
    <xf numFmtId="0" fontId="69" fillId="3" borderId="1" xfId="1" applyFont="1" applyFill="1" applyBorder="1" applyAlignment="1" applyProtection="1">
      <alignment horizontal="left" vertical="top"/>
    </xf>
    <xf numFmtId="0" fontId="11" fillId="0" borderId="9" xfId="1" applyFont="1" applyBorder="1" applyAlignment="1" applyProtection="1">
      <alignment horizontal="left" vertical="top" indent="2"/>
    </xf>
    <xf numFmtId="0" fontId="11" fillId="0" borderId="1" xfId="1" applyFont="1" applyBorder="1" applyAlignment="1" applyProtection="1">
      <alignment horizontal="left" vertical="top" indent="2"/>
    </xf>
    <xf numFmtId="0" fontId="0" fillId="4" borderId="12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4" fillId="3" borderId="3" xfId="1" applyFont="1" applyFill="1" applyBorder="1" applyAlignment="1" applyProtection="1">
      <alignment horizontal="center" vertical="top" wrapText="1"/>
    </xf>
    <xf numFmtId="0" fontId="2" fillId="0" borderId="26" xfId="1" applyFont="1" applyBorder="1" applyAlignment="1" applyProtection="1">
      <alignment horizontal="center" vertical="center" wrapText="1"/>
      <protection locked="0"/>
    </xf>
    <xf numFmtId="0" fontId="2" fillId="0" borderId="27" xfId="1" applyFont="1" applyBorder="1" applyAlignment="1" applyProtection="1">
      <alignment horizontal="center" vertical="center" wrapText="1"/>
      <protection locked="0"/>
    </xf>
    <xf numFmtId="0" fontId="2" fillId="0" borderId="7" xfId="1" applyFont="1" applyBorder="1" applyAlignment="1" applyProtection="1">
      <alignment horizontal="center" vertical="center" wrapText="1"/>
      <protection locked="0"/>
    </xf>
    <xf numFmtId="0" fontId="2" fillId="0" borderId="18" xfId="1" applyFont="1" applyBorder="1" applyAlignment="1" applyProtection="1">
      <alignment horizontal="center" vertical="center" wrapText="1"/>
      <protection locked="0"/>
    </xf>
    <xf numFmtId="0" fontId="2" fillId="0" borderId="8" xfId="1" applyFont="1" applyBorder="1" applyAlignment="1" applyProtection="1">
      <alignment horizontal="center" vertical="center" wrapText="1"/>
      <protection locked="0"/>
    </xf>
    <xf numFmtId="0" fontId="2" fillId="0" borderId="12" xfId="1" applyFont="1" applyBorder="1" applyAlignment="1" applyProtection="1">
      <alignment horizontal="center" vertical="center" wrapText="1"/>
      <protection locked="0"/>
    </xf>
    <xf numFmtId="0" fontId="2" fillId="0" borderId="10" xfId="1" applyFont="1" applyBorder="1" applyAlignment="1" applyProtection="1">
      <alignment horizontal="center" vertical="center" wrapText="1"/>
      <protection locked="0"/>
    </xf>
    <xf numFmtId="0" fontId="2" fillId="0" borderId="19" xfId="1" applyFont="1" applyBorder="1" applyAlignment="1" applyProtection="1">
      <alignment horizontal="center" vertical="center" wrapText="1"/>
      <protection locked="0"/>
    </xf>
    <xf numFmtId="0" fontId="85" fillId="0" borderId="21" xfId="0" applyFont="1" applyBorder="1" applyAlignment="1" applyProtection="1">
      <alignment horizontal="center" vertical="center" wrapText="1"/>
      <protection locked="0"/>
    </xf>
    <xf numFmtId="0" fontId="85" fillId="0" borderId="28" xfId="0" applyFont="1" applyBorder="1" applyAlignment="1" applyProtection="1">
      <alignment horizontal="center" vertical="center" wrapText="1"/>
      <protection locked="0"/>
    </xf>
    <xf numFmtId="0" fontId="85" fillId="0" borderId="34" xfId="0" applyFont="1" applyBorder="1" applyAlignment="1" applyProtection="1">
      <alignment horizontal="center" vertical="center" wrapText="1"/>
      <protection locked="0"/>
    </xf>
    <xf numFmtId="0" fontId="85" fillId="0" borderId="15" xfId="0" applyFont="1" applyBorder="1" applyAlignment="1" applyProtection="1">
      <alignment horizontal="center" vertical="center" wrapText="1"/>
      <protection locked="0"/>
    </xf>
    <xf numFmtId="0" fontId="85" fillId="0" borderId="0" xfId="0" applyFont="1" applyBorder="1" applyAlignment="1" applyProtection="1">
      <alignment horizontal="center" vertical="center" wrapText="1"/>
      <protection locked="0"/>
    </xf>
    <xf numFmtId="0" fontId="85" fillId="0" borderId="35" xfId="0" applyFont="1" applyBorder="1" applyAlignment="1" applyProtection="1">
      <alignment horizontal="center" vertical="center" wrapText="1"/>
      <protection locked="0"/>
    </xf>
    <xf numFmtId="0" fontId="85" fillId="0" borderId="22" xfId="0" applyFont="1" applyBorder="1" applyAlignment="1" applyProtection="1">
      <alignment horizontal="center" vertical="center" wrapText="1"/>
      <protection locked="0"/>
    </xf>
    <xf numFmtId="0" fontId="85" fillId="0" borderId="39" xfId="0" applyFont="1" applyBorder="1" applyAlignment="1" applyProtection="1">
      <alignment horizontal="center" vertical="center" wrapText="1"/>
      <protection locked="0"/>
    </xf>
    <xf numFmtId="0" fontId="85" fillId="0" borderId="36" xfId="0" applyFont="1" applyBorder="1" applyAlignment="1" applyProtection="1">
      <alignment horizontal="center" vertical="center" wrapText="1"/>
      <protection locked="0"/>
    </xf>
    <xf numFmtId="0" fontId="85" fillId="30" borderId="14" xfId="0" applyFont="1" applyFill="1" applyBorder="1" applyAlignment="1" applyProtection="1">
      <alignment horizontal="center" vertical="top"/>
      <protection locked="0"/>
    </xf>
    <xf numFmtId="0" fontId="85" fillId="30" borderId="1" xfId="0" applyFont="1" applyFill="1" applyBorder="1" applyAlignment="1" applyProtection="1">
      <alignment horizontal="center" vertical="top"/>
      <protection locked="0"/>
    </xf>
    <xf numFmtId="0" fontId="4" fillId="25" borderId="15" xfId="0" applyFont="1" applyFill="1" applyBorder="1" applyAlignment="1" applyProtection="1">
      <alignment horizontal="center" vertical="top" textRotation="90" wrapText="1"/>
      <protection locked="0"/>
    </xf>
    <xf numFmtId="0" fontId="4" fillId="25" borderId="0" xfId="0" applyFont="1" applyFill="1" applyBorder="1" applyAlignment="1" applyProtection="1">
      <alignment horizontal="center" vertical="top" textRotation="90" wrapText="1"/>
      <protection locked="0"/>
    </xf>
    <xf numFmtId="0" fontId="88" fillId="0" borderId="1" xfId="1" applyFont="1" applyFill="1" applyBorder="1" applyAlignment="1" applyProtection="1">
      <alignment horizontal="left" vertical="top" wrapText="1"/>
      <protection locked="0"/>
    </xf>
    <xf numFmtId="0" fontId="85" fillId="30" borderId="39" xfId="1" applyFont="1" applyFill="1" applyBorder="1" applyAlignment="1" applyProtection="1">
      <alignment horizontal="center" vertical="top" wrapText="1"/>
      <protection locked="0"/>
    </xf>
    <xf numFmtId="0" fontId="85" fillId="30" borderId="0" xfId="1" applyFont="1" applyFill="1" applyBorder="1" applyAlignment="1" applyProtection="1">
      <alignment horizontal="center" vertical="top" wrapText="1"/>
      <protection locked="0"/>
    </xf>
    <xf numFmtId="0" fontId="85" fillId="30" borderId="35" xfId="1" applyFont="1" applyFill="1" applyBorder="1" applyAlignment="1" applyProtection="1">
      <alignment horizontal="center" vertical="top" wrapText="1"/>
      <protection locked="0"/>
    </xf>
    <xf numFmtId="0" fontId="85" fillId="30" borderId="14" xfId="1" applyFont="1" applyFill="1" applyBorder="1" applyAlignment="1" applyProtection="1">
      <alignment horizontal="center" vertical="top" wrapText="1"/>
      <protection locked="0"/>
    </xf>
    <xf numFmtId="0" fontId="85" fillId="30" borderId="1" xfId="1" applyFont="1" applyFill="1" applyBorder="1" applyAlignment="1" applyProtection="1">
      <alignment horizontal="center" vertical="top" wrapText="1"/>
      <protection locked="0"/>
    </xf>
    <xf numFmtId="0" fontId="87" fillId="28" borderId="1" xfId="0" applyFont="1" applyFill="1" applyBorder="1" applyAlignment="1" applyProtection="1">
      <alignment horizontal="center" vertical="top"/>
    </xf>
    <xf numFmtId="0" fontId="88" fillId="0" borderId="1" xfId="1" applyFont="1" applyBorder="1" applyAlignment="1" applyProtection="1">
      <alignment horizontal="left" vertical="top"/>
    </xf>
    <xf numFmtId="0" fontId="87" fillId="27" borderId="1" xfId="0" applyFont="1" applyFill="1" applyBorder="1" applyAlignment="1">
      <alignment horizontal="left" vertical="top" wrapText="1"/>
    </xf>
    <xf numFmtId="0" fontId="87" fillId="27" borderId="2" xfId="0" applyFont="1" applyFill="1" applyBorder="1" applyAlignment="1">
      <alignment horizontal="left" vertical="top" wrapText="1"/>
    </xf>
    <xf numFmtId="0" fontId="88" fillId="0" borderId="2" xfId="1" applyFont="1" applyBorder="1" applyAlignment="1" applyProtection="1">
      <alignment horizontal="left" vertical="top"/>
    </xf>
    <xf numFmtId="0" fontId="89" fillId="30" borderId="37" xfId="0" applyFont="1" applyFill="1" applyBorder="1" applyAlignment="1" applyProtection="1">
      <alignment horizontal="center" vertical="top" textRotation="90" wrapText="1"/>
      <protection locked="0"/>
    </xf>
    <xf numFmtId="0" fontId="89" fillId="30" borderId="38" xfId="0" applyFont="1" applyFill="1" applyBorder="1" applyAlignment="1" applyProtection="1">
      <alignment horizontal="center" vertical="top" textRotation="90" wrapText="1"/>
      <protection locked="0"/>
    </xf>
    <xf numFmtId="0" fontId="89" fillId="30" borderId="48" xfId="0" applyFont="1" applyFill="1" applyBorder="1" applyAlignment="1" applyProtection="1">
      <alignment horizontal="center" vertical="top" textRotation="90" wrapText="1"/>
      <protection locked="0"/>
    </xf>
    <xf numFmtId="0" fontId="85" fillId="30" borderId="28" xfId="1" applyFont="1" applyFill="1" applyBorder="1" applyAlignment="1" applyProtection="1">
      <alignment horizontal="center" vertical="top" wrapText="1"/>
      <protection locked="0"/>
    </xf>
    <xf numFmtId="0" fontId="85" fillId="30" borderId="34" xfId="1" applyFont="1" applyFill="1" applyBorder="1" applyAlignment="1" applyProtection="1">
      <alignment horizontal="center" vertical="top" wrapText="1"/>
      <protection locked="0"/>
    </xf>
    <xf numFmtId="0" fontId="86" fillId="0" borderId="14" xfId="0" applyFont="1" applyBorder="1" applyAlignment="1" applyProtection="1">
      <alignment horizontal="center" vertical="center"/>
      <protection locked="0"/>
    </xf>
    <xf numFmtId="0" fontId="88" fillId="27" borderId="1" xfId="0" applyFont="1" applyFill="1" applyBorder="1" applyAlignment="1">
      <alignment horizontal="left" vertical="top" wrapText="1"/>
    </xf>
    <xf numFmtId="0" fontId="86" fillId="27" borderId="18" xfId="0" applyFont="1" applyFill="1" applyBorder="1" applyAlignment="1">
      <alignment horizontal="center" vertical="center" wrapText="1"/>
    </xf>
    <xf numFmtId="0" fontId="87" fillId="27" borderId="18" xfId="0" applyFont="1" applyFill="1" applyBorder="1" applyAlignment="1">
      <alignment horizontal="center" vertical="center" wrapText="1"/>
    </xf>
    <xf numFmtId="0" fontId="87" fillId="27" borderId="9" xfId="0" applyFont="1" applyFill="1" applyBorder="1" applyAlignment="1">
      <alignment horizontal="left" vertical="top" wrapText="1"/>
    </xf>
    <xf numFmtId="0" fontId="88" fillId="0" borderId="9" xfId="1" applyFont="1" applyBorder="1" applyAlignment="1" applyProtection="1">
      <alignment horizontal="left" vertical="top"/>
    </xf>
    <xf numFmtId="0" fontId="87" fillId="27" borderId="1" xfId="0" applyFont="1" applyFill="1" applyBorder="1" applyAlignment="1">
      <alignment horizontal="left" vertical="top"/>
    </xf>
    <xf numFmtId="0" fontId="85" fillId="28" borderId="1" xfId="1" applyFont="1" applyFill="1" applyBorder="1" applyAlignment="1" applyProtection="1">
      <alignment horizontal="left" vertical="top"/>
    </xf>
    <xf numFmtId="0" fontId="88" fillId="0" borderId="9" xfId="1" applyFont="1" applyBorder="1" applyAlignment="1" applyProtection="1">
      <alignment horizontal="left" vertical="top" indent="2"/>
    </xf>
    <xf numFmtId="0" fontId="88" fillId="0" borderId="1" xfId="1" applyFont="1" applyBorder="1" applyAlignment="1" applyProtection="1">
      <alignment horizontal="left" vertical="top" indent="2"/>
    </xf>
    <xf numFmtId="0" fontId="85" fillId="29" borderId="24" xfId="1" applyFont="1" applyFill="1" applyBorder="1" applyAlignment="1" applyProtection="1">
      <alignment horizontal="center" vertical="top"/>
    </xf>
    <xf numFmtId="0" fontId="85" fillId="29" borderId="25" xfId="1" applyFont="1" applyFill="1" applyBorder="1" applyAlignment="1" applyProtection="1">
      <alignment horizontal="center" vertical="top"/>
    </xf>
    <xf numFmtId="0" fontId="86" fillId="29" borderId="49" xfId="0" applyFont="1" applyFill="1" applyBorder="1" applyAlignment="1">
      <alignment horizontal="center" vertical="top" wrapText="1"/>
    </xf>
    <xf numFmtId="0" fontId="86" fillId="29" borderId="30" xfId="0" applyFont="1" applyFill="1" applyBorder="1" applyAlignment="1">
      <alignment horizontal="center" vertical="top" wrapText="1"/>
    </xf>
    <xf numFmtId="0" fontId="86" fillId="29" borderId="31" xfId="0" applyFont="1" applyFill="1" applyBorder="1" applyAlignment="1">
      <alignment horizontal="center" vertical="top" wrapText="1"/>
    </xf>
    <xf numFmtId="0" fontId="86" fillId="29" borderId="32" xfId="0" applyFont="1" applyFill="1" applyBorder="1" applyAlignment="1">
      <alignment horizontal="center" vertical="top" wrapText="1"/>
    </xf>
    <xf numFmtId="0" fontId="86" fillId="27" borderId="34" xfId="0" applyFont="1" applyFill="1" applyBorder="1" applyAlignment="1">
      <alignment horizontal="center" vertical="center" wrapText="1"/>
    </xf>
    <xf numFmtId="0" fontId="86" fillId="27" borderId="35" xfId="0" applyFont="1" applyFill="1" applyBorder="1" applyAlignment="1">
      <alignment horizontal="center" vertical="center" wrapText="1"/>
    </xf>
    <xf numFmtId="0" fontId="86" fillId="29" borderId="23" xfId="0" applyFont="1" applyFill="1" applyBorder="1" applyAlignment="1">
      <alignment horizontal="center" vertical="top"/>
    </xf>
    <xf numFmtId="0" fontId="86" fillId="29" borderId="24" xfId="0" applyFont="1" applyFill="1" applyBorder="1" applyAlignment="1">
      <alignment horizontal="center" vertical="top"/>
    </xf>
    <xf numFmtId="0" fontId="86" fillId="29" borderId="25" xfId="0" applyFont="1" applyFill="1" applyBorder="1" applyAlignment="1">
      <alignment horizontal="center" vertical="top"/>
    </xf>
    <xf numFmtId="0" fontId="87" fillId="27" borderId="41" xfId="0" applyFont="1" applyFill="1" applyBorder="1" applyAlignment="1">
      <alignment horizontal="center" vertical="center"/>
    </xf>
    <xf numFmtId="0" fontId="87" fillId="27" borderId="42" xfId="0" applyFont="1" applyFill="1" applyBorder="1" applyAlignment="1">
      <alignment horizontal="center" vertical="center"/>
    </xf>
    <xf numFmtId="0" fontId="87" fillId="27" borderId="20" xfId="0" applyFont="1" applyFill="1" applyBorder="1" applyAlignment="1">
      <alignment horizontal="center" vertical="center"/>
    </xf>
    <xf numFmtId="0" fontId="87" fillId="27" borderId="17" xfId="0" applyFont="1" applyFill="1" applyBorder="1" applyAlignment="1">
      <alignment horizontal="center" vertical="center"/>
    </xf>
    <xf numFmtId="0" fontId="86" fillId="29" borderId="0" xfId="0" applyFont="1" applyFill="1" applyBorder="1" applyAlignment="1">
      <alignment horizontal="center" vertical="top"/>
    </xf>
    <xf numFmtId="0" fontId="86" fillId="29" borderId="35" xfId="0" applyFont="1" applyFill="1" applyBorder="1" applyAlignment="1">
      <alignment horizontal="center" vertical="top"/>
    </xf>
    <xf numFmtId="0" fontId="86" fillId="27" borderId="40" xfId="0" applyFont="1" applyFill="1" applyBorder="1" applyAlignment="1">
      <alignment horizontal="center" vertical="center" wrapText="1"/>
    </xf>
    <xf numFmtId="0" fontId="87" fillId="27" borderId="12" xfId="0" applyFont="1" applyFill="1" applyBorder="1" applyAlignment="1">
      <alignment horizontal="left" vertical="center"/>
    </xf>
    <xf numFmtId="0" fontId="87" fillId="27" borderId="14" xfId="0" applyFont="1" applyFill="1" applyBorder="1" applyAlignment="1">
      <alignment horizontal="left" vertical="center"/>
    </xf>
    <xf numFmtId="0" fontId="87" fillId="27" borderId="19" xfId="0" applyFont="1" applyFill="1" applyBorder="1" applyAlignment="1">
      <alignment horizontal="left" vertical="center"/>
    </xf>
    <xf numFmtId="0" fontId="87" fillId="27" borderId="44" xfId="0" applyFont="1" applyFill="1" applyBorder="1" applyAlignment="1">
      <alignment horizontal="left" vertical="center"/>
    </xf>
    <xf numFmtId="0" fontId="85" fillId="28" borderId="3" xfId="1" applyFont="1" applyFill="1" applyBorder="1" applyAlignment="1" applyProtection="1">
      <alignment horizontal="left" vertical="top" wrapText="1"/>
    </xf>
    <xf numFmtId="0" fontId="84" fillId="29" borderId="16" xfId="0" applyFont="1" applyFill="1" applyBorder="1" applyAlignment="1" applyProtection="1">
      <alignment horizontal="center" vertical="center" textRotation="90" wrapText="1"/>
      <protection locked="0"/>
    </xf>
    <xf numFmtId="0" fontId="84" fillId="29" borderId="48" xfId="0" applyFont="1" applyFill="1" applyBorder="1" applyAlignment="1" applyProtection="1">
      <alignment horizontal="center" vertical="center" textRotation="90" wrapText="1"/>
      <protection locked="0"/>
    </xf>
    <xf numFmtId="0" fontId="85" fillId="29" borderId="24" xfId="1" applyFont="1" applyFill="1" applyBorder="1" applyAlignment="1" applyProtection="1">
      <alignment horizontal="center" vertical="top"/>
      <protection locked="0"/>
    </xf>
    <xf numFmtId="0" fontId="85" fillId="29" borderId="25" xfId="1" applyFont="1" applyFill="1" applyBorder="1" applyAlignment="1" applyProtection="1">
      <alignment horizontal="center" vertical="top"/>
      <protection locked="0"/>
    </xf>
    <xf numFmtId="0" fontId="86" fillId="27" borderId="0" xfId="0" applyFont="1" applyFill="1" applyBorder="1" applyAlignment="1">
      <alignment horizontal="center" vertical="center"/>
    </xf>
    <xf numFmtId="0" fontId="85" fillId="29" borderId="29" xfId="1" applyFont="1" applyFill="1" applyBorder="1" applyAlignment="1" applyProtection="1">
      <alignment horizontal="center" vertical="top"/>
      <protection locked="0"/>
    </xf>
    <xf numFmtId="0" fontId="85" fillId="29" borderId="30" xfId="1" applyFont="1" applyFill="1" applyBorder="1" applyAlignment="1" applyProtection="1">
      <alignment horizontal="center" vertical="top"/>
      <protection locked="0"/>
    </xf>
    <xf numFmtId="0" fontId="85" fillId="29" borderId="32" xfId="1" applyFont="1" applyFill="1" applyBorder="1" applyAlignment="1" applyProtection="1">
      <alignment horizontal="center" vertical="top"/>
      <protection locked="0"/>
    </xf>
    <xf numFmtId="0" fontId="85" fillId="27" borderId="15" xfId="1" applyFont="1" applyFill="1" applyBorder="1" applyAlignment="1" applyProtection="1">
      <alignment horizontal="center" vertical="center" wrapText="1"/>
      <protection locked="0"/>
    </xf>
    <xf numFmtId="0" fontId="85" fillId="27" borderId="18" xfId="1" applyFont="1" applyFill="1" applyBorder="1" applyAlignment="1" applyProtection="1">
      <alignment horizontal="center" vertical="center"/>
      <protection locked="0"/>
    </xf>
    <xf numFmtId="0" fontId="85" fillId="27" borderId="15" xfId="1" applyFont="1" applyFill="1" applyBorder="1" applyAlignment="1" applyProtection="1">
      <alignment horizontal="center" vertical="center"/>
      <protection locked="0"/>
    </xf>
    <xf numFmtId="0" fontId="85" fillId="27" borderId="22" xfId="1" applyFont="1" applyFill="1" applyBorder="1" applyAlignment="1" applyProtection="1">
      <alignment horizontal="center" vertical="center"/>
      <protection locked="0"/>
    </xf>
    <xf numFmtId="0" fontId="85" fillId="27" borderId="39" xfId="1" applyFont="1" applyFill="1" applyBorder="1" applyAlignment="1" applyProtection="1">
      <alignment horizontal="center" vertical="center"/>
      <protection locked="0"/>
    </xf>
    <xf numFmtId="0" fontId="85" fillId="0" borderId="21" xfId="1" applyFont="1" applyFill="1" applyBorder="1" applyAlignment="1" applyProtection="1">
      <alignment horizontal="center" vertical="center"/>
      <protection locked="0"/>
    </xf>
    <xf numFmtId="0" fontId="85" fillId="0" borderId="34" xfId="1" applyFont="1" applyFill="1" applyBorder="1" applyAlignment="1" applyProtection="1">
      <alignment horizontal="center" vertical="center"/>
      <protection locked="0"/>
    </xf>
    <xf numFmtId="0" fontId="85" fillId="0" borderId="15" xfId="1" applyFont="1" applyFill="1" applyBorder="1" applyAlignment="1" applyProtection="1">
      <alignment horizontal="center" vertical="center"/>
      <protection locked="0"/>
    </xf>
    <xf numFmtId="0" fontId="85" fillId="0" borderId="35" xfId="1" applyFont="1" applyFill="1" applyBorder="1" applyAlignment="1" applyProtection="1">
      <alignment horizontal="center" vertical="center"/>
      <protection locked="0"/>
    </xf>
    <xf numFmtId="0" fontId="85" fillId="0" borderId="22" xfId="1" applyFont="1" applyFill="1" applyBorder="1" applyAlignment="1" applyProtection="1">
      <alignment horizontal="center" vertical="center"/>
      <protection locked="0"/>
    </xf>
    <xf numFmtId="0" fontId="85" fillId="0" borderId="36" xfId="1" applyFont="1" applyFill="1" applyBorder="1" applyAlignment="1" applyProtection="1">
      <alignment horizontal="center" vertical="center"/>
      <protection locked="0"/>
    </xf>
    <xf numFmtId="0" fontId="85" fillId="27" borderId="21" xfId="1" applyFont="1" applyFill="1" applyBorder="1" applyAlignment="1" applyProtection="1">
      <alignment horizontal="center" vertical="center"/>
      <protection locked="0"/>
    </xf>
    <xf numFmtId="0" fontId="85" fillId="27" borderId="27" xfId="1" applyFont="1" applyFill="1" applyBorder="1" applyAlignment="1" applyProtection="1">
      <alignment horizontal="center" vertical="center"/>
      <protection locked="0"/>
    </xf>
    <xf numFmtId="0" fontId="85" fillId="0" borderId="0" xfId="1" applyFont="1" applyFill="1" applyBorder="1" applyAlignment="1" applyProtection="1">
      <alignment horizontal="center" vertical="center"/>
      <protection locked="0"/>
    </xf>
    <xf numFmtId="0" fontId="86" fillId="29" borderId="49" xfId="0" applyFont="1" applyFill="1" applyBorder="1" applyAlignment="1">
      <alignment horizontal="center" vertical="top"/>
    </xf>
    <xf numFmtId="0" fontId="86" fillId="29" borderId="30" xfId="0" applyFont="1" applyFill="1" applyBorder="1" applyAlignment="1">
      <alignment horizontal="center" vertical="top"/>
    </xf>
    <xf numFmtId="0" fontId="86" fillId="29" borderId="20" xfId="0" applyFont="1" applyFill="1" applyBorder="1" applyAlignment="1">
      <alignment horizontal="center" vertical="top"/>
    </xf>
    <xf numFmtId="0" fontId="86" fillId="29" borderId="17" xfId="0" applyFont="1" applyFill="1" applyBorder="1" applyAlignment="1">
      <alignment horizontal="center" vertical="top"/>
    </xf>
    <xf numFmtId="0" fontId="86" fillId="29" borderId="43" xfId="0" applyFont="1" applyFill="1" applyBorder="1" applyAlignment="1">
      <alignment horizontal="center" vertical="top"/>
    </xf>
    <xf numFmtId="0" fontId="86" fillId="27" borderId="12" xfId="0" applyFont="1" applyFill="1" applyBorder="1" applyAlignment="1">
      <alignment horizontal="center" vertical="center"/>
    </xf>
    <xf numFmtId="0" fontId="86" fillId="27" borderId="14" xfId="0" applyFont="1" applyFill="1" applyBorder="1" applyAlignment="1">
      <alignment horizontal="center" vertical="center"/>
    </xf>
    <xf numFmtId="0" fontId="86" fillId="27" borderId="44" xfId="0" applyFont="1" applyFill="1" applyBorder="1" applyAlignment="1">
      <alignment horizontal="center" vertical="center"/>
    </xf>
    <xf numFmtId="0" fontId="83" fillId="0" borderId="1" xfId="1" applyFont="1" applyBorder="1" applyAlignment="1" applyProtection="1">
      <alignment horizontal="left" vertical="center" wrapText="1"/>
      <protection locked="0"/>
    </xf>
    <xf numFmtId="0" fontId="83" fillId="27" borderId="1" xfId="1" applyFont="1" applyFill="1" applyBorder="1" applyAlignment="1" applyProtection="1">
      <alignment horizontal="left" vertical="center" wrapText="1"/>
      <protection locked="0"/>
    </xf>
    <xf numFmtId="0" fontId="83" fillId="27" borderId="2" xfId="1" applyFont="1" applyFill="1" applyBorder="1" applyAlignment="1" applyProtection="1">
      <alignment horizontal="left" vertical="center" wrapText="1"/>
      <protection locked="0"/>
    </xf>
    <xf numFmtId="0" fontId="80" fillId="26" borderId="49" xfId="0" applyFont="1" applyFill="1" applyBorder="1" applyAlignment="1" applyProtection="1">
      <alignment horizontal="center" vertical="top" wrapText="1"/>
      <protection locked="0"/>
    </xf>
    <xf numFmtId="0" fontId="80" fillId="26" borderId="30" xfId="0" applyFont="1" applyFill="1" applyBorder="1" applyAlignment="1" applyProtection="1">
      <alignment horizontal="center" vertical="top" wrapText="1"/>
      <protection locked="0"/>
    </xf>
    <xf numFmtId="0" fontId="80" fillId="26" borderId="32" xfId="0" applyFont="1" applyFill="1" applyBorder="1" applyAlignment="1" applyProtection="1">
      <alignment horizontal="center" vertical="top" wrapText="1"/>
      <protection locked="0"/>
    </xf>
    <xf numFmtId="0" fontId="80" fillId="0" borderId="0" xfId="0" applyFont="1" applyBorder="1" applyAlignment="1" applyProtection="1">
      <alignment horizontal="center" vertical="center"/>
      <protection locked="0"/>
    </xf>
    <xf numFmtId="0" fontId="82" fillId="26" borderId="23" xfId="1" applyFont="1" applyFill="1" applyBorder="1" applyAlignment="1" applyProtection="1">
      <alignment horizontal="center" vertical="top" wrapText="1"/>
      <protection locked="0"/>
    </xf>
    <xf numFmtId="0" fontId="82" fillId="26" borderId="24" xfId="1" applyFont="1" applyFill="1" applyBorder="1" applyAlignment="1" applyProtection="1">
      <alignment horizontal="center" vertical="top" wrapText="1"/>
      <protection locked="0"/>
    </xf>
    <xf numFmtId="0" fontId="82" fillId="26" borderId="25" xfId="1" applyFont="1" applyFill="1" applyBorder="1" applyAlignment="1" applyProtection="1">
      <alignment horizontal="center" vertical="top" wrapText="1"/>
      <protection locked="0"/>
    </xf>
    <xf numFmtId="0" fontId="83" fillId="0" borderId="26" xfId="1" applyFont="1" applyBorder="1" applyAlignment="1" applyProtection="1">
      <alignment horizontal="left" vertical="center" wrapText="1"/>
      <protection locked="0"/>
    </xf>
    <xf numFmtId="0" fontId="83" fillId="0" borderId="27" xfId="1" applyFont="1" applyBorder="1" applyAlignment="1" applyProtection="1">
      <alignment horizontal="left" vertical="center" wrapText="1"/>
      <protection locked="0"/>
    </xf>
    <xf numFmtId="0" fontId="83" fillId="0" borderId="7" xfId="1" applyFont="1" applyBorder="1" applyAlignment="1" applyProtection="1">
      <alignment horizontal="left" vertical="center" wrapText="1"/>
      <protection locked="0"/>
    </xf>
    <xf numFmtId="0" fontId="83" fillId="0" borderId="18" xfId="1" applyFont="1" applyBorder="1" applyAlignment="1" applyProtection="1">
      <alignment horizontal="left" vertical="center" wrapText="1"/>
      <protection locked="0"/>
    </xf>
    <xf numFmtId="0" fontId="83" fillId="0" borderId="8" xfId="1" applyFont="1" applyBorder="1" applyAlignment="1" applyProtection="1">
      <alignment horizontal="left" vertical="center" wrapText="1"/>
      <protection locked="0"/>
    </xf>
    <xf numFmtId="0" fontId="83" fillId="0" borderId="12" xfId="1" applyFont="1" applyBorder="1" applyAlignment="1" applyProtection="1">
      <alignment horizontal="left" vertical="center" wrapText="1"/>
      <protection locked="0"/>
    </xf>
    <xf numFmtId="0" fontId="83" fillId="0" borderId="10" xfId="1" applyFont="1" applyBorder="1" applyAlignment="1" applyProtection="1">
      <alignment horizontal="left" vertical="center" wrapText="1"/>
      <protection locked="0"/>
    </xf>
    <xf numFmtId="0" fontId="83" fillId="0" borderId="19" xfId="1" applyFont="1" applyBorder="1" applyAlignment="1" applyProtection="1">
      <alignment horizontal="left" vertical="center" wrapText="1"/>
      <protection locked="0"/>
    </xf>
    <xf numFmtId="0" fontId="83" fillId="0" borderId="1" xfId="1" applyFont="1" applyBorder="1" applyAlignment="1" applyProtection="1">
      <alignment horizontal="left" vertical="center"/>
      <protection locked="0"/>
    </xf>
    <xf numFmtId="0" fontId="83" fillId="0" borderId="1" xfId="1" applyFont="1" applyBorder="1" applyAlignment="1" applyProtection="1">
      <alignment horizontal="left" vertical="top" wrapText="1"/>
      <protection locked="0"/>
    </xf>
    <xf numFmtId="0" fontId="83" fillId="0" borderId="1" xfId="1" applyFont="1" applyFill="1" applyBorder="1" applyAlignment="1" applyProtection="1">
      <alignment horizontal="left" vertical="top" wrapText="1"/>
      <protection locked="0"/>
    </xf>
    <xf numFmtId="0" fontId="83" fillId="27" borderId="1" xfId="1" applyFont="1" applyFill="1" applyBorder="1" applyAlignment="1" applyProtection="1">
      <alignment horizontal="left" vertical="top" wrapText="1"/>
      <protection locked="0"/>
    </xf>
    <xf numFmtId="0" fontId="83" fillId="0" borderId="1" xfId="1" applyFont="1" applyFill="1" applyBorder="1" applyAlignment="1" applyProtection="1">
      <alignment horizontal="left" vertical="center" wrapText="1"/>
      <protection locked="0"/>
    </xf>
    <xf numFmtId="0" fontId="83" fillId="0" borderId="1" xfId="1" applyFont="1" applyFill="1" applyBorder="1" applyAlignment="1" applyProtection="1">
      <alignment horizontal="left" vertical="top"/>
      <protection locked="0"/>
    </xf>
    <xf numFmtId="0" fontId="82" fillId="26" borderId="23" xfId="1" applyFont="1" applyFill="1" applyBorder="1" applyAlignment="1" applyProtection="1">
      <alignment horizontal="center" vertical="top"/>
      <protection locked="0"/>
    </xf>
    <xf numFmtId="0" fontId="82" fillId="26" borderId="24" xfId="1" applyFont="1" applyFill="1" applyBorder="1" applyAlignment="1" applyProtection="1">
      <alignment horizontal="center" vertical="top"/>
      <protection locked="0"/>
    </xf>
    <xf numFmtId="0" fontId="82" fillId="26" borderId="25" xfId="1" applyFont="1" applyFill="1" applyBorder="1" applyAlignment="1" applyProtection="1">
      <alignment horizontal="center" vertical="top"/>
      <protection locked="0"/>
    </xf>
    <xf numFmtId="0" fontId="83" fillId="0" borderId="9" xfId="1" applyFont="1" applyBorder="1" applyAlignment="1" applyProtection="1">
      <alignment horizontal="left" vertical="center" wrapText="1"/>
      <protection locked="0"/>
    </xf>
    <xf numFmtId="0" fontId="82" fillId="0" borderId="27" xfId="1" applyFont="1" applyBorder="1" applyAlignment="1" applyProtection="1">
      <alignment horizontal="center" vertical="center" wrapText="1"/>
      <protection locked="0"/>
    </xf>
    <xf numFmtId="0" fontId="82" fillId="0" borderId="18" xfId="1" applyFont="1" applyBorder="1" applyAlignment="1" applyProtection="1">
      <alignment horizontal="center" vertical="center" wrapText="1"/>
      <protection locked="0"/>
    </xf>
    <xf numFmtId="0" fontId="80" fillId="0" borderId="18" xfId="0" applyFont="1" applyBorder="1" applyAlignment="1" applyProtection="1">
      <alignment horizontal="center" vertical="center" wrapText="1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82" fillId="26" borderId="7" xfId="1" applyFont="1" applyFill="1" applyBorder="1" applyAlignment="1" applyProtection="1">
      <alignment horizontal="center" vertical="top" wrapText="1"/>
      <protection locked="0"/>
    </xf>
    <xf numFmtId="0" fontId="82" fillId="26" borderId="0" xfId="1" applyFont="1" applyFill="1" applyBorder="1" applyAlignment="1" applyProtection="1">
      <alignment horizontal="center" vertical="top" wrapText="1"/>
      <protection locked="0"/>
    </xf>
    <xf numFmtId="0" fontId="82" fillId="26" borderId="18" xfId="1" applyFont="1" applyFill="1" applyBorder="1" applyAlignment="1" applyProtection="1">
      <alignment horizontal="center" vertical="top" wrapText="1"/>
      <protection locked="0"/>
    </xf>
    <xf numFmtId="0" fontId="83" fillId="0" borderId="1" xfId="1" applyFont="1" applyFill="1" applyBorder="1" applyAlignment="1" applyProtection="1">
      <alignment horizontal="left" vertical="center"/>
      <protection locked="0"/>
    </xf>
    <xf numFmtId="0" fontId="83" fillId="27" borderId="1" xfId="1" applyFont="1" applyFill="1" applyBorder="1" applyAlignment="1" applyProtection="1">
      <alignment horizontal="left" vertical="center"/>
      <protection locked="0"/>
    </xf>
    <xf numFmtId="0" fontId="80" fillId="26" borderId="16" xfId="1" applyFont="1" applyFill="1" applyBorder="1" applyAlignment="1" applyProtection="1">
      <alignment horizontal="center" vertical="top" wrapText="1"/>
      <protection locked="0"/>
    </xf>
    <xf numFmtId="0" fontId="80" fillId="26" borderId="21" xfId="1" applyFont="1" applyFill="1" applyBorder="1" applyAlignment="1" applyProtection="1">
      <alignment horizontal="center" vertical="top" wrapText="1"/>
      <protection locked="0"/>
    </xf>
    <xf numFmtId="0" fontId="80" fillId="26" borderId="22" xfId="1" applyFont="1" applyFill="1" applyBorder="1" applyAlignment="1" applyProtection="1">
      <alignment horizontal="center" vertical="top" wrapText="1"/>
      <protection locked="0"/>
    </xf>
    <xf numFmtId="0" fontId="80" fillId="26" borderId="16" xfId="0" applyFont="1" applyFill="1" applyBorder="1" applyAlignment="1" applyProtection="1">
      <alignment horizontal="center" vertical="top" wrapText="1"/>
      <protection locked="0"/>
    </xf>
    <xf numFmtId="0" fontId="79" fillId="26" borderId="16" xfId="0" applyFont="1" applyFill="1" applyBorder="1" applyAlignment="1" applyProtection="1">
      <alignment horizontal="center" vertical="top" wrapText="1"/>
      <protection locked="0"/>
    </xf>
    <xf numFmtId="0" fontId="81" fillId="26" borderId="16" xfId="0" applyFont="1" applyFill="1" applyBorder="1" applyAlignment="1" applyProtection="1">
      <alignment horizontal="center" vertical="center" textRotation="90" wrapText="1"/>
      <protection locked="0"/>
    </xf>
    <xf numFmtId="0" fontId="81" fillId="26" borderId="48" xfId="0" applyFont="1" applyFill="1" applyBorder="1" applyAlignment="1" applyProtection="1">
      <alignment horizontal="center" vertical="center" textRotation="90" wrapText="1"/>
      <protection locked="0"/>
    </xf>
    <xf numFmtId="0" fontId="82" fillId="26" borderId="28" xfId="1" applyFont="1" applyFill="1" applyBorder="1" applyAlignment="1" applyProtection="1">
      <alignment horizontal="center" vertical="top"/>
      <protection locked="0"/>
    </xf>
    <xf numFmtId="0" fontId="82" fillId="26" borderId="34" xfId="1" applyFont="1" applyFill="1" applyBorder="1" applyAlignment="1" applyProtection="1">
      <alignment horizontal="center" vertical="top"/>
      <protection locked="0"/>
    </xf>
    <xf numFmtId="0" fontId="82" fillId="0" borderId="28" xfId="1" applyFont="1" applyFill="1" applyBorder="1" applyAlignment="1" applyProtection="1">
      <alignment horizontal="center" vertical="center"/>
      <protection locked="0"/>
    </xf>
    <xf numFmtId="0" fontId="82" fillId="0" borderId="0" xfId="1" applyFont="1" applyFill="1" applyBorder="1" applyAlignment="1" applyProtection="1">
      <alignment horizontal="center" vertical="center"/>
      <protection locked="0"/>
    </xf>
    <xf numFmtId="0" fontId="82" fillId="0" borderId="39" xfId="1" applyFont="1" applyFill="1" applyBorder="1" applyAlignment="1" applyProtection="1">
      <alignment horizontal="center" vertical="center"/>
      <protection locked="0"/>
    </xf>
    <xf numFmtId="0" fontId="82" fillId="26" borderId="1" xfId="1" applyFont="1" applyFill="1" applyBorder="1" applyAlignment="1" applyProtection="1">
      <alignment horizontal="center" vertical="top"/>
      <protection locked="0"/>
    </xf>
    <xf numFmtId="0" fontId="83" fillId="0" borderId="9" xfId="1" applyFont="1" applyFill="1" applyBorder="1" applyAlignment="1" applyProtection="1">
      <alignment horizontal="left" vertical="top"/>
      <protection locked="0"/>
    </xf>
    <xf numFmtId="0" fontId="78" fillId="0" borderId="1" xfId="0" applyFont="1" applyBorder="1" applyAlignment="1">
      <alignment vertical="top" wrapText="1"/>
    </xf>
    <xf numFmtId="0" fontId="79" fillId="0" borderId="1" xfId="0" applyFont="1" applyBorder="1" applyAlignment="1">
      <alignment vertical="top" wrapText="1"/>
    </xf>
    <xf numFmtId="0" fontId="78" fillId="0" borderId="1" xfId="0" applyFont="1" applyBorder="1" applyAlignment="1">
      <alignment horizontal="center" vertical="top" wrapText="1"/>
    </xf>
    <xf numFmtId="0" fontId="77" fillId="26" borderId="1" xfId="0" applyFont="1" applyFill="1" applyBorder="1" applyAlignment="1">
      <alignment horizontal="center" vertical="top" wrapText="1"/>
    </xf>
    <xf numFmtId="0" fontId="77" fillId="26" borderId="1" xfId="0" applyFont="1" applyFill="1" applyBorder="1" applyAlignment="1">
      <alignment vertical="top" wrapText="1"/>
    </xf>
    <xf numFmtId="0" fontId="79" fillId="26" borderId="1" xfId="0" applyFont="1" applyFill="1" applyBorder="1" applyAlignment="1">
      <alignment vertical="top" wrapText="1"/>
    </xf>
    <xf numFmtId="0" fontId="80" fillId="26" borderId="22" xfId="0" applyFont="1" applyFill="1" applyBorder="1" applyAlignment="1" applyProtection="1">
      <alignment horizontal="center" vertical="top"/>
      <protection locked="0"/>
    </xf>
    <xf numFmtId="0" fontId="80" fillId="26" borderId="39" xfId="0" applyFont="1" applyFill="1" applyBorder="1" applyAlignment="1" applyProtection="1">
      <alignment horizontal="center" vertical="top"/>
      <protection locked="0"/>
    </xf>
    <xf numFmtId="0" fontId="76" fillId="25" borderId="0" xfId="0" applyFont="1" applyFill="1" applyAlignment="1" applyProtection="1">
      <alignment vertical="top"/>
      <protection locked="0"/>
    </xf>
    <xf numFmtId="0" fontId="76" fillId="25" borderId="0" xfId="0" applyFont="1" applyFill="1" applyAlignment="1">
      <alignment vertical="top"/>
    </xf>
    <xf numFmtId="0" fontId="4" fillId="25" borderId="15" xfId="0" applyFont="1" applyFill="1" applyBorder="1" applyAlignment="1" applyProtection="1">
      <alignment vertical="top" textRotation="90" wrapText="1"/>
      <protection locked="0"/>
    </xf>
    <xf numFmtId="0" fontId="6" fillId="26" borderId="1" xfId="0" applyFont="1" applyFill="1" applyBorder="1" applyAlignment="1">
      <alignment horizontal="center" vertical="top" wrapText="1"/>
    </xf>
    <xf numFmtId="0" fontId="7" fillId="26" borderId="1" xfId="0" applyFont="1" applyFill="1" applyBorder="1" applyAlignment="1">
      <alignment vertical="top" wrapText="1"/>
    </xf>
    <xf numFmtId="14" fontId="78" fillId="0" borderId="1" xfId="0" applyNumberFormat="1" applyFont="1" applyBorder="1" applyAlignment="1">
      <alignment horizontal="center" vertical="top" wrapText="1"/>
    </xf>
    <xf numFmtId="0" fontId="5" fillId="0" borderId="40" xfId="0" applyFont="1" applyBorder="1" applyAlignment="1" applyProtection="1">
      <alignment vertical="top" wrapText="1"/>
      <protection locked="0"/>
    </xf>
    <xf numFmtId="0" fontId="5" fillId="0" borderId="19" xfId="0" applyFont="1" applyBorder="1" applyAlignment="1" applyProtection="1">
      <alignment vertical="top" wrapText="1"/>
      <protection locked="0"/>
    </xf>
    <xf numFmtId="0" fontId="5" fillId="0" borderId="0" xfId="0" applyFont="1" applyBorder="1" applyAlignment="1" applyProtection="1">
      <alignment vertical="top" wrapText="1"/>
      <protection locked="0"/>
    </xf>
    <xf numFmtId="0" fontId="5" fillId="0" borderId="18" xfId="0" applyFont="1" applyBorder="1" applyAlignment="1" applyProtection="1">
      <alignment vertical="top" wrapText="1"/>
      <protection locked="0"/>
    </xf>
    <xf numFmtId="0" fontId="5" fillId="0" borderId="33" xfId="0" applyFont="1" applyBorder="1" applyAlignment="1" applyProtection="1">
      <alignment vertical="top" wrapText="1"/>
      <protection locked="0"/>
    </xf>
    <xf numFmtId="0" fontId="5" fillId="0" borderId="12" xfId="0" applyFont="1" applyBorder="1" applyAlignment="1" applyProtection="1">
      <alignment vertical="top" wrapText="1"/>
      <protection locked="0"/>
    </xf>
    <xf numFmtId="0" fontId="5" fillId="9" borderId="1" xfId="0" applyFont="1" applyFill="1" applyBorder="1" applyAlignment="1" applyProtection="1">
      <alignment vertical="top" wrapText="1"/>
      <protection locked="0"/>
    </xf>
    <xf numFmtId="0" fontId="12" fillId="7" borderId="0" xfId="0" applyFont="1" applyFill="1" applyBorder="1" applyAlignment="1" applyProtection="1">
      <alignment vertical="top" textRotation="90" wrapText="1"/>
      <protection locked="0"/>
    </xf>
    <xf numFmtId="0" fontId="2" fillId="0" borderId="1" xfId="1" applyFont="1" applyFill="1" applyBorder="1" applyAlignment="1" applyProtection="1">
      <alignment vertical="top" wrapText="1"/>
      <protection locked="0"/>
    </xf>
    <xf numFmtId="0" fontId="5" fillId="9" borderId="39" xfId="1" applyFont="1" applyFill="1" applyBorder="1" applyAlignment="1" applyProtection="1">
      <alignment vertical="top" wrapText="1"/>
      <protection locked="0"/>
    </xf>
    <xf numFmtId="0" fontId="5" fillId="9" borderId="0" xfId="1" applyFont="1" applyFill="1" applyBorder="1" applyAlignment="1" applyProtection="1">
      <alignment vertical="top" wrapText="1"/>
      <protection locked="0"/>
    </xf>
    <xf numFmtId="0" fontId="5" fillId="9" borderId="35" xfId="1" applyFont="1" applyFill="1" applyBorder="1" applyAlignment="1" applyProtection="1">
      <alignment vertical="top" wrapText="1"/>
      <protection locked="0"/>
    </xf>
    <xf numFmtId="0" fontId="5" fillId="0" borderId="28" xfId="0" applyFont="1" applyBorder="1" applyAlignment="1" applyProtection="1">
      <alignment vertical="top" wrapText="1"/>
      <protection locked="0"/>
    </xf>
    <xf numFmtId="0" fontId="5" fillId="9" borderId="1" xfId="1" applyFont="1" applyFill="1" applyBorder="1" applyAlignment="1" applyProtection="1">
      <alignment vertical="top" wrapText="1"/>
      <protection locked="0"/>
    </xf>
    <xf numFmtId="0" fontId="0" fillId="3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>
      <alignment vertical="top" wrapText="1"/>
    </xf>
    <xf numFmtId="0" fontId="0" fillId="4" borderId="2" xfId="0" applyFill="1" applyBorder="1" applyAlignment="1">
      <alignment vertical="top" wrapText="1"/>
    </xf>
    <xf numFmtId="0" fontId="2" fillId="0" borderId="1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18" fillId="9" borderId="37" xfId="0" applyFont="1" applyFill="1" applyBorder="1" applyAlignment="1" applyProtection="1">
      <alignment vertical="top" textRotation="90" wrapText="1"/>
      <protection locked="0"/>
    </xf>
    <xf numFmtId="0" fontId="18" fillId="9" borderId="38" xfId="0" applyFont="1" applyFill="1" applyBorder="1" applyAlignment="1" applyProtection="1">
      <alignment vertical="top" textRotation="90" wrapText="1"/>
      <protection locked="0"/>
    </xf>
    <xf numFmtId="0" fontId="18" fillId="9" borderId="48" xfId="0" applyFont="1" applyFill="1" applyBorder="1" applyAlignment="1" applyProtection="1">
      <alignment vertical="top" textRotation="90" wrapText="1"/>
      <protection locked="0"/>
    </xf>
    <xf numFmtId="0" fontId="5" fillId="9" borderId="28" xfId="1" applyFont="1" applyFill="1" applyBorder="1" applyAlignment="1" applyProtection="1">
      <alignment vertical="top" wrapText="1"/>
      <protection locked="0"/>
    </xf>
    <xf numFmtId="0" fontId="5" fillId="9" borderId="34" xfId="1" applyFont="1" applyFill="1" applyBorder="1" applyAlignment="1" applyProtection="1">
      <alignment vertical="top" wrapText="1"/>
      <protection locked="0"/>
    </xf>
    <xf numFmtId="0" fontId="9" fillId="0" borderId="14" xfId="0" applyFont="1" applyBorder="1" applyAlignment="1" applyProtection="1">
      <alignment vertical="top" wrapText="1"/>
      <protection locked="0"/>
    </xf>
    <xf numFmtId="0" fontId="14" fillId="4" borderId="1" xfId="0" applyFont="1" applyFill="1" applyBorder="1" applyAlignment="1">
      <alignment vertical="top" wrapText="1"/>
    </xf>
    <xf numFmtId="0" fontId="4" fillId="3" borderId="1" xfId="1" applyFont="1" applyFill="1" applyBorder="1" applyAlignment="1" applyProtection="1">
      <alignment vertical="top" wrapText="1"/>
    </xf>
    <xf numFmtId="0" fontId="5" fillId="10" borderId="24" xfId="1" applyFont="1" applyFill="1" applyBorder="1" applyAlignment="1" applyProtection="1">
      <alignment vertical="top" wrapText="1"/>
    </xf>
    <xf numFmtId="0" fontId="5" fillId="10" borderId="25" xfId="1" applyFont="1" applyFill="1" applyBorder="1" applyAlignment="1" applyProtection="1">
      <alignment vertical="top" wrapText="1"/>
    </xf>
    <xf numFmtId="0" fontId="9" fillId="4" borderId="18" xfId="0" applyFont="1" applyFill="1" applyBorder="1" applyAlignment="1">
      <alignment vertical="top" wrapText="1"/>
    </xf>
    <xf numFmtId="0" fontId="0" fillId="4" borderId="18" xfId="0" applyFont="1" applyFill="1" applyBorder="1" applyAlignment="1">
      <alignment vertical="top" wrapText="1"/>
    </xf>
    <xf numFmtId="0" fontId="0" fillId="4" borderId="9" xfId="0" applyFill="1" applyBorder="1" applyAlignment="1">
      <alignment vertical="top" wrapText="1"/>
    </xf>
    <xf numFmtId="0" fontId="2" fillId="0" borderId="9" xfId="1" applyFont="1" applyBorder="1" applyAlignment="1" applyProtection="1">
      <alignment vertical="top" wrapText="1"/>
    </xf>
    <xf numFmtId="0" fontId="2" fillId="32" borderId="1" xfId="1" applyFont="1" applyFill="1" applyBorder="1" applyAlignment="1" applyProtection="1">
      <alignment vertical="top" wrapText="1"/>
    </xf>
    <xf numFmtId="0" fontId="15" fillId="10" borderId="49" xfId="0" applyFont="1" applyFill="1" applyBorder="1" applyAlignment="1">
      <alignment vertical="top" wrapText="1"/>
    </xf>
    <xf numFmtId="0" fontId="15" fillId="10" borderId="30" xfId="0" applyFont="1" applyFill="1" applyBorder="1" applyAlignment="1">
      <alignment vertical="top" wrapText="1"/>
    </xf>
    <xf numFmtId="0" fontId="15" fillId="10" borderId="31" xfId="0" applyFont="1" applyFill="1" applyBorder="1" applyAlignment="1">
      <alignment vertical="top" wrapText="1"/>
    </xf>
    <xf numFmtId="0" fontId="15" fillId="10" borderId="32" xfId="0" applyFont="1" applyFill="1" applyBorder="1" applyAlignment="1">
      <alignment vertical="top" wrapText="1"/>
    </xf>
    <xf numFmtId="0" fontId="16" fillId="4" borderId="34" xfId="0" applyFont="1" applyFill="1" applyBorder="1" applyAlignment="1">
      <alignment vertical="top" wrapText="1"/>
    </xf>
    <xf numFmtId="0" fontId="16" fillId="4" borderId="35" xfId="0" applyFont="1" applyFill="1" applyBorder="1" applyAlignment="1">
      <alignment vertical="top" wrapText="1"/>
    </xf>
    <xf numFmtId="0" fontId="15" fillId="10" borderId="23" xfId="0" applyFont="1" applyFill="1" applyBorder="1" applyAlignment="1">
      <alignment vertical="top" wrapText="1"/>
    </xf>
    <xf numFmtId="0" fontId="15" fillId="10" borderId="24" xfId="0" applyFont="1" applyFill="1" applyBorder="1" applyAlignment="1">
      <alignment vertical="top" wrapText="1"/>
    </xf>
    <xf numFmtId="0" fontId="15" fillId="10" borderId="25" xfId="0" applyFont="1" applyFill="1" applyBorder="1" applyAlignment="1">
      <alignment vertical="top" wrapText="1"/>
    </xf>
    <xf numFmtId="0" fontId="0" fillId="4" borderId="41" xfId="0" applyFill="1" applyBorder="1" applyAlignment="1">
      <alignment vertical="top" wrapText="1"/>
    </xf>
    <xf numFmtId="0" fontId="0" fillId="4" borderId="42" xfId="0" applyFill="1" applyBorder="1" applyAlignment="1">
      <alignment vertical="top" wrapText="1"/>
    </xf>
    <xf numFmtId="0" fontId="0" fillId="4" borderId="20" xfId="0" applyFill="1" applyBorder="1" applyAlignment="1">
      <alignment vertical="top" wrapText="1"/>
    </xf>
    <xf numFmtId="0" fontId="0" fillId="4" borderId="17" xfId="0" applyFill="1" applyBorder="1" applyAlignment="1">
      <alignment vertical="top" wrapText="1"/>
    </xf>
    <xf numFmtId="0" fontId="2" fillId="32" borderId="9" xfId="1" applyFont="1" applyFill="1" applyBorder="1" applyAlignment="1" applyProtection="1">
      <alignment vertical="top" wrapText="1"/>
    </xf>
    <xf numFmtId="0" fontId="2" fillId="10" borderId="9" xfId="1" applyFont="1" applyFill="1" applyBorder="1" applyAlignment="1" applyProtection="1">
      <alignment vertical="top" wrapText="1"/>
    </xf>
    <xf numFmtId="0" fontId="2" fillId="10" borderId="1" xfId="1" applyFont="1" applyFill="1" applyBorder="1" applyAlignment="1" applyProtection="1">
      <alignment vertical="top" wrapText="1"/>
    </xf>
    <xf numFmtId="0" fontId="4" fillId="3" borderId="3" xfId="1" applyFont="1" applyFill="1" applyBorder="1" applyAlignment="1" applyProtection="1">
      <alignment vertical="top" wrapText="1"/>
    </xf>
    <xf numFmtId="0" fontId="15" fillId="10" borderId="0" xfId="0" applyFont="1" applyFill="1" applyBorder="1" applyAlignment="1">
      <alignment vertical="top" wrapText="1"/>
    </xf>
    <xf numFmtId="0" fontId="15" fillId="10" borderId="35" xfId="0" applyFont="1" applyFill="1" applyBorder="1" applyAlignment="1">
      <alignment vertical="top" wrapText="1"/>
    </xf>
    <xf numFmtId="0" fontId="16" fillId="4" borderId="40" xfId="0" applyFont="1" applyFill="1" applyBorder="1" applyAlignment="1">
      <alignment vertical="top" wrapText="1"/>
    </xf>
    <xf numFmtId="0" fontId="16" fillId="4" borderId="18" xfId="0" applyFont="1" applyFill="1" applyBorder="1" applyAlignment="1">
      <alignment vertical="top" wrapText="1"/>
    </xf>
    <xf numFmtId="0" fontId="5" fillId="5" borderId="21" xfId="1" applyFont="1" applyFill="1" applyBorder="1" applyAlignment="1" applyProtection="1">
      <alignment vertical="top" wrapText="1"/>
      <protection locked="0"/>
    </xf>
    <xf numFmtId="0" fontId="5" fillId="5" borderId="27" xfId="1" applyFont="1" applyFill="1" applyBorder="1" applyAlignment="1" applyProtection="1">
      <alignment vertical="top" wrapText="1"/>
      <protection locked="0"/>
    </xf>
    <xf numFmtId="0" fontId="5" fillId="5" borderId="15" xfId="1" applyFont="1" applyFill="1" applyBorder="1" applyAlignment="1" applyProtection="1">
      <alignment vertical="top" wrapText="1"/>
      <protection locked="0"/>
    </xf>
    <xf numFmtId="0" fontId="5" fillId="5" borderId="18" xfId="1" applyFont="1" applyFill="1" applyBorder="1" applyAlignment="1" applyProtection="1">
      <alignment vertical="top" wrapText="1"/>
      <protection locked="0"/>
    </xf>
    <xf numFmtId="0" fontId="5" fillId="5" borderId="22" xfId="1" applyFont="1" applyFill="1" applyBorder="1" applyAlignment="1" applyProtection="1">
      <alignment vertical="top" wrapText="1"/>
      <protection locked="0"/>
    </xf>
    <xf numFmtId="0" fontId="5" fillId="5" borderId="39" xfId="1" applyFont="1" applyFill="1" applyBorder="1" applyAlignment="1" applyProtection="1">
      <alignment vertical="top" wrapText="1"/>
      <protection locked="0"/>
    </xf>
    <xf numFmtId="0" fontId="5" fillId="0" borderId="15" xfId="1" applyFont="1" applyFill="1" applyBorder="1" applyAlignment="1" applyProtection="1">
      <alignment vertical="top" wrapText="1"/>
      <protection locked="0"/>
    </xf>
    <xf numFmtId="0" fontId="5" fillId="0" borderId="35" xfId="1" applyFont="1" applyFill="1" applyBorder="1" applyAlignment="1" applyProtection="1">
      <alignment vertical="top" wrapText="1"/>
      <protection locked="0"/>
    </xf>
    <xf numFmtId="0" fontId="5" fillId="0" borderId="0" xfId="1" applyFont="1" applyFill="1" applyBorder="1" applyAlignment="1" applyProtection="1">
      <alignment vertical="top" wrapText="1"/>
      <protection locked="0"/>
    </xf>
    <xf numFmtId="0" fontId="15" fillId="10" borderId="20" xfId="0" applyFont="1" applyFill="1" applyBorder="1" applyAlignment="1">
      <alignment vertical="top" wrapText="1"/>
    </xf>
    <xf numFmtId="0" fontId="15" fillId="10" borderId="17" xfId="0" applyFont="1" applyFill="1" applyBorder="1" applyAlignment="1">
      <alignment vertical="top" wrapText="1"/>
    </xf>
    <xf numFmtId="0" fontId="15" fillId="10" borderId="43" xfId="0" applyFont="1" applyFill="1" applyBorder="1" applyAlignment="1">
      <alignment vertical="top" wrapText="1"/>
    </xf>
    <xf numFmtId="0" fontId="16" fillId="4" borderId="12" xfId="0" applyFont="1" applyFill="1" applyBorder="1" applyAlignment="1">
      <alignment vertical="top" wrapText="1"/>
    </xf>
    <xf numFmtId="0" fontId="16" fillId="4" borderId="14" xfId="0" applyFont="1" applyFill="1" applyBorder="1" applyAlignment="1">
      <alignment vertical="top" wrapText="1"/>
    </xf>
    <xf numFmtId="0" fontId="16" fillId="4" borderId="44" xfId="0" applyFont="1" applyFill="1" applyBorder="1" applyAlignment="1">
      <alignment vertical="top" wrapText="1"/>
    </xf>
    <xf numFmtId="0" fontId="0" fillId="4" borderId="12" xfId="0" applyFill="1" applyBorder="1" applyAlignment="1">
      <alignment vertical="top" wrapText="1"/>
    </xf>
    <xf numFmtId="0" fontId="0" fillId="4" borderId="14" xfId="0" applyFill="1" applyBorder="1" applyAlignment="1">
      <alignment vertical="top" wrapText="1"/>
    </xf>
    <xf numFmtId="0" fontId="0" fillId="4" borderId="19" xfId="0" applyFill="1" applyBorder="1" applyAlignment="1">
      <alignment vertical="top" wrapText="1"/>
    </xf>
    <xf numFmtId="0" fontId="0" fillId="4" borderId="44" xfId="0" applyFill="1" applyBorder="1" applyAlignment="1">
      <alignment vertical="top" wrapText="1"/>
    </xf>
    <xf numFmtId="0" fontId="2" fillId="0" borderId="40" xfId="1" applyFont="1" applyBorder="1" applyAlignment="1" applyProtection="1">
      <alignment vertical="top" wrapText="1"/>
      <protection locked="0"/>
    </xf>
    <xf numFmtId="0" fontId="2" fillId="0" borderId="19" xfId="1" applyFont="1" applyBorder="1" applyAlignment="1" applyProtection="1">
      <alignment vertical="top" wrapText="1"/>
      <protection locked="0"/>
    </xf>
    <xf numFmtId="0" fontId="2" fillId="0" borderId="0" xfId="1" applyFont="1" applyBorder="1" applyAlignment="1" applyProtection="1">
      <alignment vertical="top" wrapText="1"/>
      <protection locked="0"/>
    </xf>
    <xf numFmtId="0" fontId="2" fillId="0" borderId="18" xfId="1" applyFont="1" applyBorder="1" applyAlignment="1" applyProtection="1">
      <alignment vertical="top" wrapText="1"/>
      <protection locked="0"/>
    </xf>
    <xf numFmtId="0" fontId="2" fillId="0" borderId="33" xfId="1" applyFont="1" applyBorder="1" applyAlignment="1" applyProtection="1">
      <alignment vertical="top" wrapText="1"/>
      <protection locked="0"/>
    </xf>
    <xf numFmtId="0" fontId="2" fillId="0" borderId="12" xfId="1" applyFont="1" applyBorder="1" applyAlignment="1" applyProtection="1">
      <alignment vertical="top" wrapText="1"/>
      <protection locked="0"/>
    </xf>
    <xf numFmtId="0" fontId="2" fillId="0" borderId="14" xfId="1" applyFont="1" applyBorder="1" applyAlignment="1" applyProtection="1">
      <alignment vertical="top" wrapText="1"/>
      <protection locked="0"/>
    </xf>
    <xf numFmtId="0" fontId="2" fillId="0" borderId="1" xfId="1" applyFont="1" applyBorder="1" applyAlignment="1" applyProtection="1">
      <alignment vertical="top" wrapText="1"/>
      <protection locked="0"/>
    </xf>
    <xf numFmtId="0" fontId="15" fillId="11" borderId="54" xfId="0" applyFont="1" applyFill="1" applyBorder="1" applyAlignment="1" applyProtection="1">
      <alignment vertical="top" wrapText="1"/>
      <protection locked="0"/>
    </xf>
    <xf numFmtId="0" fontId="15" fillId="11" borderId="55" xfId="0" applyFont="1" applyFill="1" applyBorder="1" applyAlignment="1" applyProtection="1">
      <alignment vertical="top" wrapText="1"/>
      <protection locked="0"/>
    </xf>
    <xf numFmtId="0" fontId="15" fillId="11" borderId="56" xfId="0" applyFont="1" applyFill="1" applyBorder="1" applyAlignment="1" applyProtection="1">
      <alignment vertical="top" wrapText="1"/>
      <protection locked="0"/>
    </xf>
    <xf numFmtId="0" fontId="2" fillId="11" borderId="1" xfId="1" applyFont="1" applyFill="1" applyBorder="1" applyAlignment="1" applyProtection="1">
      <alignment vertical="top" wrapText="1"/>
      <protection locked="0"/>
    </xf>
    <xf numFmtId="0" fontId="2" fillId="11" borderId="2" xfId="1" applyFont="1" applyFill="1" applyBorder="1" applyAlignment="1" applyProtection="1">
      <alignment vertical="top" wrapText="1"/>
      <protection locked="0"/>
    </xf>
    <xf numFmtId="0" fontId="3" fillId="10" borderId="16" xfId="0" applyFont="1" applyFill="1" applyBorder="1" applyAlignment="1" applyProtection="1">
      <alignment vertical="top" textRotation="90" wrapText="1"/>
      <protection locked="0"/>
    </xf>
    <xf numFmtId="0" fontId="3" fillId="10" borderId="48" xfId="0" applyFont="1" applyFill="1" applyBorder="1" applyAlignment="1" applyProtection="1">
      <alignment vertical="top" textRotation="90" wrapText="1"/>
      <protection locked="0"/>
    </xf>
    <xf numFmtId="0" fontId="5" fillId="10" borderId="24" xfId="1" applyFont="1" applyFill="1" applyBorder="1" applyAlignment="1" applyProtection="1">
      <alignment vertical="top" wrapText="1"/>
      <protection locked="0"/>
    </xf>
    <xf numFmtId="0" fontId="5" fillId="10" borderId="25" xfId="1" applyFont="1" applyFill="1" applyBorder="1" applyAlignment="1" applyProtection="1">
      <alignment vertical="top" wrapText="1"/>
      <protection locked="0"/>
    </xf>
    <xf numFmtId="0" fontId="15" fillId="4" borderId="0" xfId="0" applyFont="1" applyFill="1" applyBorder="1" applyAlignment="1">
      <alignment vertical="top" wrapText="1"/>
    </xf>
    <xf numFmtId="0" fontId="5" fillId="10" borderId="29" xfId="1" applyFont="1" applyFill="1" applyBorder="1" applyAlignment="1" applyProtection="1">
      <alignment vertical="top" wrapText="1"/>
      <protection locked="0"/>
    </xf>
    <xf numFmtId="0" fontId="5" fillId="10" borderId="30" xfId="1" applyFont="1" applyFill="1" applyBorder="1" applyAlignment="1" applyProtection="1">
      <alignment vertical="top" wrapText="1"/>
      <protection locked="0"/>
    </xf>
    <xf numFmtId="0" fontId="5" fillId="10" borderId="32" xfId="1" applyFont="1" applyFill="1" applyBorder="1" applyAlignment="1" applyProtection="1">
      <alignment vertical="top" wrapText="1"/>
      <protection locked="0"/>
    </xf>
    <xf numFmtId="0" fontId="5" fillId="0" borderId="21" xfId="1" applyFont="1" applyFill="1" applyBorder="1" applyAlignment="1" applyProtection="1">
      <alignment vertical="top" wrapText="1"/>
      <protection locked="0"/>
    </xf>
    <xf numFmtId="0" fontId="5" fillId="0" borderId="34" xfId="1" applyFont="1" applyFill="1" applyBorder="1" applyAlignment="1" applyProtection="1">
      <alignment vertical="top" wrapText="1"/>
      <protection locked="0"/>
    </xf>
    <xf numFmtId="0" fontId="5" fillId="0" borderId="22" xfId="1" applyFont="1" applyFill="1" applyBorder="1" applyAlignment="1" applyProtection="1">
      <alignment vertical="top" wrapText="1"/>
      <protection locked="0"/>
    </xf>
    <xf numFmtId="0" fontId="5" fillId="0" borderId="36" xfId="1" applyFont="1" applyFill="1" applyBorder="1" applyAlignment="1" applyProtection="1">
      <alignment vertical="top" wrapText="1"/>
      <protection locked="0"/>
    </xf>
    <xf numFmtId="0" fontId="15" fillId="8" borderId="52" xfId="0" applyFont="1" applyFill="1" applyBorder="1" applyAlignment="1" applyProtection="1">
      <alignment vertical="top" wrapText="1"/>
      <protection locked="0"/>
    </xf>
    <xf numFmtId="0" fontId="15" fillId="8" borderId="30" xfId="0" applyFont="1" applyFill="1" applyBorder="1" applyAlignment="1" applyProtection="1">
      <alignment vertical="top" wrapText="1"/>
      <protection locked="0"/>
    </xf>
    <xf numFmtId="0" fontId="15" fillId="8" borderId="32" xfId="0" applyFont="1" applyFill="1" applyBorder="1" applyAlignment="1" applyProtection="1">
      <alignment vertical="top" wrapText="1"/>
      <protection locked="0"/>
    </xf>
    <xf numFmtId="0" fontId="15" fillId="0" borderId="1" xfId="0" applyFont="1" applyBorder="1" applyAlignment="1" applyProtection="1">
      <alignment vertical="top" wrapText="1"/>
      <protection locked="0"/>
    </xf>
    <xf numFmtId="0" fontId="5" fillId="8" borderId="24" xfId="1" applyFont="1" applyFill="1" applyBorder="1" applyAlignment="1" applyProtection="1">
      <alignment vertical="top" wrapText="1"/>
      <protection locked="0"/>
    </xf>
    <xf numFmtId="0" fontId="5" fillId="8" borderId="25" xfId="1" applyFont="1" applyFill="1" applyBorder="1" applyAlignment="1" applyProtection="1">
      <alignment vertical="top" wrapText="1"/>
      <protection locked="0"/>
    </xf>
    <xf numFmtId="0" fontId="2" fillId="0" borderId="28" xfId="1" applyFont="1" applyBorder="1" applyAlignment="1" applyProtection="1">
      <alignment vertical="top" wrapText="1"/>
      <protection locked="0"/>
    </xf>
    <xf numFmtId="0" fontId="2" fillId="0" borderId="27" xfId="1" applyFont="1" applyBorder="1" applyAlignment="1" applyProtection="1">
      <alignment vertical="top" wrapText="1"/>
      <protection locked="0"/>
    </xf>
    <xf numFmtId="0" fontId="2" fillId="4" borderId="1" xfId="1" applyFont="1" applyFill="1" applyBorder="1" applyAlignment="1" applyProtection="1">
      <alignment vertical="top" wrapText="1"/>
      <protection locked="0"/>
    </xf>
    <xf numFmtId="0" fontId="2" fillId="4" borderId="2" xfId="1" applyFont="1" applyFill="1" applyBorder="1" applyAlignment="1" applyProtection="1">
      <alignment vertical="top" wrapText="1"/>
      <protection locked="0"/>
    </xf>
    <xf numFmtId="0" fontId="5" fillId="8" borderId="49" xfId="1" applyFont="1" applyFill="1" applyBorder="1" applyAlignment="1" applyProtection="1">
      <alignment vertical="top" wrapText="1"/>
      <protection locked="0"/>
    </xf>
    <xf numFmtId="0" fontId="5" fillId="8" borderId="30" xfId="1" applyFont="1" applyFill="1" applyBorder="1" applyAlignment="1" applyProtection="1">
      <alignment vertical="top" wrapText="1"/>
      <protection locked="0"/>
    </xf>
    <xf numFmtId="0" fontId="5" fillId="8" borderId="32" xfId="1" applyFont="1" applyFill="1" applyBorder="1" applyAlignment="1" applyProtection="1">
      <alignment vertical="top" wrapText="1"/>
      <protection locked="0"/>
    </xf>
    <xf numFmtId="0" fontId="2" fillId="4" borderId="14" xfId="1" applyFont="1" applyFill="1" applyBorder="1" applyAlignment="1" applyProtection="1">
      <alignment vertical="top" wrapText="1"/>
      <protection locked="0"/>
    </xf>
    <xf numFmtId="0" fontId="2" fillId="0" borderId="2" xfId="1" applyFont="1" applyBorder="1" applyAlignment="1" applyProtection="1">
      <alignment vertical="top" wrapText="1"/>
      <protection locked="0"/>
    </xf>
    <xf numFmtId="0" fontId="2" fillId="13" borderId="1" xfId="1" applyFont="1" applyFill="1" applyBorder="1" applyAlignment="1" applyProtection="1">
      <alignment vertical="top" wrapText="1"/>
      <protection locked="0"/>
    </xf>
    <xf numFmtId="0" fontId="15" fillId="0" borderId="7" xfId="0" applyFont="1" applyBorder="1" applyAlignment="1" applyProtection="1">
      <alignment vertical="top" wrapText="1"/>
      <protection locked="0"/>
    </xf>
    <xf numFmtId="0" fontId="5" fillId="8" borderId="23" xfId="1" applyFont="1" applyFill="1" applyBorder="1" applyAlignment="1" applyProtection="1">
      <alignment vertical="top" wrapText="1"/>
      <protection locked="0"/>
    </xf>
    <xf numFmtId="0" fontId="2" fillId="0" borderId="9" xfId="1" applyFont="1" applyBorder="1" applyAlignment="1" applyProtection="1">
      <alignment vertical="top" wrapText="1"/>
      <protection locked="0"/>
    </xf>
    <xf numFmtId="0" fontId="5" fillId="0" borderId="51" xfId="1" applyFont="1" applyBorder="1" applyAlignment="1" applyProtection="1">
      <alignment vertical="top" wrapText="1"/>
      <protection locked="0"/>
    </xf>
    <xf numFmtId="0" fontId="4" fillId="0" borderId="52" xfId="1" applyFont="1" applyBorder="1" applyAlignment="1" applyProtection="1">
      <alignment vertical="top" wrapText="1"/>
      <protection locked="0"/>
    </xf>
    <xf numFmtId="0" fontId="2" fillId="0" borderId="10" xfId="1" applyFont="1" applyBorder="1" applyAlignment="1" applyProtection="1">
      <alignment vertical="top" wrapText="1"/>
      <protection locked="0"/>
    </xf>
    <xf numFmtId="0" fontId="2" fillId="0" borderId="7" xfId="1" applyFont="1" applyBorder="1" applyAlignment="1" applyProtection="1">
      <alignment vertical="top" wrapText="1"/>
      <protection locked="0"/>
    </xf>
    <xf numFmtId="0" fontId="15" fillId="0" borderId="52" xfId="0" applyFont="1" applyBorder="1" applyAlignment="1" applyProtection="1">
      <alignment vertical="top" wrapText="1"/>
      <protection locked="0"/>
    </xf>
    <xf numFmtId="0" fontId="15" fillId="0" borderId="53" xfId="0" applyFont="1" applyBorder="1" applyAlignment="1" applyProtection="1">
      <alignment vertical="top" wrapText="1"/>
      <protection locked="0"/>
    </xf>
    <xf numFmtId="0" fontId="5" fillId="8" borderId="7" xfId="1" applyFont="1" applyFill="1" applyBorder="1" applyAlignment="1" applyProtection="1">
      <alignment vertical="top" wrapText="1"/>
      <protection locked="0"/>
    </xf>
    <xf numFmtId="0" fontId="5" fillId="8" borderId="0" xfId="1" applyFont="1" applyFill="1" applyBorder="1" applyAlignment="1" applyProtection="1">
      <alignment vertical="top" wrapText="1"/>
      <protection locked="0"/>
    </xf>
    <xf numFmtId="0" fontId="5" fillId="8" borderId="18" xfId="1" applyFont="1" applyFill="1" applyBorder="1" applyAlignment="1" applyProtection="1">
      <alignment vertical="top" wrapText="1"/>
      <protection locked="0"/>
    </xf>
    <xf numFmtId="0" fontId="5" fillId="8" borderId="28" xfId="1" applyFont="1" applyFill="1" applyBorder="1" applyAlignment="1" applyProtection="1">
      <alignment vertical="top" wrapText="1"/>
      <protection locked="0"/>
    </xf>
    <xf numFmtId="0" fontId="5" fillId="8" borderId="34" xfId="1" applyFont="1" applyFill="1" applyBorder="1" applyAlignment="1" applyProtection="1">
      <alignment vertical="top" wrapText="1"/>
      <protection locked="0"/>
    </xf>
    <xf numFmtId="0" fontId="5" fillId="8" borderId="1" xfId="1" applyFont="1" applyFill="1" applyBorder="1" applyAlignment="1" applyProtection="1">
      <alignment vertical="top" wrapText="1"/>
      <protection locked="0"/>
    </xf>
    <xf numFmtId="0" fontId="2" fillId="0" borderId="9" xfId="1" applyFont="1" applyFill="1" applyBorder="1" applyAlignment="1" applyProtection="1">
      <alignment vertical="top" wrapText="1"/>
      <protection locked="0"/>
    </xf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20" fillId="6" borderId="22" xfId="0" applyFont="1" applyFill="1" applyBorder="1" applyAlignment="1" applyProtection="1">
      <alignment vertical="top" wrapText="1"/>
      <protection locked="0"/>
    </xf>
    <xf numFmtId="0" fontId="20" fillId="6" borderId="39" xfId="0" applyFont="1" applyFill="1" applyBorder="1" applyAlignment="1" applyProtection="1">
      <alignment vertical="top" wrapText="1"/>
      <protection locked="0"/>
    </xf>
    <xf numFmtId="0" fontId="13" fillId="6" borderId="16" xfId="1" applyFont="1" applyFill="1" applyBorder="1" applyAlignment="1" applyProtection="1">
      <alignment vertical="top" wrapText="1"/>
      <protection locked="0"/>
    </xf>
    <xf numFmtId="0" fontId="17" fillId="6" borderId="16" xfId="1" applyFont="1" applyFill="1" applyBorder="1" applyAlignment="1" applyProtection="1">
      <alignment vertical="top" wrapText="1"/>
      <protection locked="0"/>
    </xf>
    <xf numFmtId="0" fontId="17" fillId="6" borderId="21" xfId="1" applyFont="1" applyFill="1" applyBorder="1" applyAlignment="1" applyProtection="1">
      <alignment vertical="top" wrapText="1"/>
      <protection locked="0"/>
    </xf>
    <xf numFmtId="0" fontId="17" fillId="6" borderId="22" xfId="1" applyFont="1" applyFill="1" applyBorder="1" applyAlignment="1" applyProtection="1">
      <alignment vertical="top" wrapText="1"/>
      <protection locked="0"/>
    </xf>
    <xf numFmtId="0" fontId="13" fillId="13" borderId="16" xfId="0" applyFont="1" applyFill="1" applyBorder="1" applyAlignment="1" applyProtection="1">
      <alignment horizontal="center" vertical="center" wrapText="1"/>
      <protection locked="0"/>
    </xf>
    <xf numFmtId="0" fontId="13" fillId="6" borderId="16" xfId="0" applyFont="1" applyFill="1" applyBorder="1" applyAlignment="1" applyProtection="1">
      <alignment horizontal="center" vertical="center" wrapText="1"/>
      <protection locked="0"/>
    </xf>
    <xf numFmtId="0" fontId="19" fillId="6" borderId="16" xfId="0" applyFont="1" applyFill="1" applyBorder="1" applyAlignment="1" applyProtection="1">
      <alignment horizontal="center" vertical="center" wrapText="1"/>
      <protection locked="0"/>
    </xf>
    <xf numFmtId="14" fontId="8" fillId="6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18" fillId="18" borderId="1" xfId="0" applyFont="1" applyFill="1" applyBorder="1" applyAlignment="1" applyProtection="1">
      <alignment horizontal="center" vertical="top" textRotation="90" wrapText="1"/>
      <protection locked="0"/>
    </xf>
    <xf numFmtId="0" fontId="9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5" fillId="17" borderId="1" xfId="1" applyFont="1" applyFill="1" applyBorder="1" applyAlignment="1" applyProtection="1">
      <alignment horizontal="center" vertical="top"/>
    </xf>
    <xf numFmtId="0" fontId="15" fillId="9" borderId="1" xfId="0" applyFont="1" applyFill="1" applyBorder="1" applyAlignment="1">
      <alignment horizontal="center" vertical="top" wrapText="1"/>
    </xf>
    <xf numFmtId="0" fontId="16" fillId="4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top"/>
    </xf>
    <xf numFmtId="0" fontId="0" fillId="4" borderId="1" xfId="0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top"/>
    </xf>
    <xf numFmtId="0" fontId="0" fillId="4" borderId="1" xfId="0" applyFill="1" applyBorder="1" applyAlignment="1">
      <alignment horizontal="left" vertical="center"/>
    </xf>
    <xf numFmtId="0" fontId="2" fillId="0" borderId="1" xfId="1" applyFont="1" applyBorder="1" applyAlignment="1" applyProtection="1">
      <alignment horizontal="left" vertical="top" wrapText="1" indent="2"/>
    </xf>
    <xf numFmtId="0" fontId="4" fillId="3" borderId="1" xfId="1" applyFont="1" applyFill="1" applyBorder="1" applyAlignment="1" applyProtection="1">
      <alignment horizontal="left" vertical="top" wrapText="1"/>
    </xf>
    <xf numFmtId="0" fontId="3" fillId="16" borderId="1" xfId="0" applyFont="1" applyFill="1" applyBorder="1" applyAlignment="1" applyProtection="1">
      <alignment horizontal="center" vertical="center" textRotation="90" wrapText="1"/>
      <protection locked="0"/>
    </xf>
    <xf numFmtId="0" fontId="5" fillId="16" borderId="1" xfId="1" applyFont="1" applyFill="1" applyBorder="1" applyAlignment="1" applyProtection="1">
      <alignment horizontal="center" vertical="top"/>
      <protection locked="0"/>
    </xf>
    <xf numFmtId="0" fontId="15" fillId="4" borderId="1" xfId="0" applyFont="1" applyFill="1" applyBorder="1" applyAlignment="1">
      <alignment horizontal="center" vertical="center"/>
    </xf>
    <xf numFmtId="0" fontId="5" fillId="17" borderId="1" xfId="1" applyFont="1" applyFill="1" applyBorder="1" applyAlignment="1" applyProtection="1">
      <alignment horizontal="center" vertical="top"/>
      <protection locked="0"/>
    </xf>
    <xf numFmtId="0" fontId="5" fillId="5" borderId="1" xfId="1" applyFont="1" applyFill="1" applyBorder="1" applyAlignment="1" applyProtection="1">
      <alignment horizontal="center" vertical="center" wrapText="1"/>
      <protection locked="0"/>
    </xf>
    <xf numFmtId="0" fontId="5" fillId="5" borderId="1" xfId="1" applyFont="1" applyFill="1" applyBorder="1" applyAlignment="1" applyProtection="1">
      <alignment horizontal="center" vertical="center"/>
      <protection locked="0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 applyProtection="1">
      <alignment horizontal="center" vertical="center"/>
      <protection locked="0"/>
    </xf>
    <xf numFmtId="0" fontId="5" fillId="14" borderId="1" xfId="1" applyFont="1" applyFill="1" applyBorder="1" applyAlignment="1" applyProtection="1">
      <alignment horizontal="center" vertical="top" wrapText="1"/>
      <protection locked="0"/>
    </xf>
    <xf numFmtId="0" fontId="15" fillId="14" borderId="1" xfId="0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Alignment="1" applyProtection="1">
      <alignment horizontal="left" vertical="top"/>
      <protection locked="0"/>
    </xf>
    <xf numFmtId="0" fontId="2" fillId="0" borderId="19" xfId="1" applyFont="1" applyBorder="1" applyAlignment="1" applyProtection="1">
      <alignment horizontal="left" vertical="top"/>
      <protection locked="0"/>
    </xf>
    <xf numFmtId="0" fontId="2" fillId="0" borderId="7" xfId="1" applyFont="1" applyBorder="1" applyAlignment="1" applyProtection="1">
      <alignment horizontal="left" vertical="top"/>
      <protection locked="0"/>
    </xf>
    <xf numFmtId="0" fontId="2" fillId="0" borderId="18" xfId="1" applyFont="1" applyBorder="1" applyAlignment="1" applyProtection="1">
      <alignment horizontal="left" vertical="top"/>
      <protection locked="0"/>
    </xf>
    <xf numFmtId="0" fontId="2" fillId="0" borderId="8" xfId="1" applyFont="1" applyBorder="1" applyAlignment="1" applyProtection="1">
      <alignment horizontal="left" vertical="top"/>
      <protection locked="0"/>
    </xf>
    <xf numFmtId="0" fontId="2" fillId="0" borderId="12" xfId="1" applyFont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center" vertical="center" wrapText="1"/>
      <protection locked="0"/>
    </xf>
    <xf numFmtId="0" fontId="4" fillId="0" borderId="1" xfId="1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2" fillId="2" borderId="23" xfId="0" applyFont="1" applyFill="1" applyBorder="1" applyAlignment="1" applyProtection="1">
      <alignment vertical="top" textRotation="90" wrapText="1"/>
      <protection locked="0"/>
    </xf>
    <xf numFmtId="0" fontId="0" fillId="2" borderId="23" xfId="0" applyFill="1" applyBorder="1" applyAlignment="1" applyProtection="1">
      <alignment vertical="top" textRotation="90" wrapText="1"/>
      <protection locked="0"/>
    </xf>
    <xf numFmtId="0" fontId="20" fillId="13" borderId="1" xfId="0" applyFont="1" applyFill="1" applyBorder="1" applyAlignment="1" applyProtection="1">
      <alignment horizontal="center" vertical="top"/>
      <protection locked="0"/>
    </xf>
    <xf numFmtId="0" fontId="13" fillId="13" borderId="1" xfId="1" applyFont="1" applyFill="1" applyBorder="1" applyAlignment="1" applyProtection="1">
      <alignment horizontal="center" vertical="top" wrapText="1"/>
      <protection locked="0"/>
    </xf>
    <xf numFmtId="0" fontId="17" fillId="13" borderId="1" xfId="1" applyFont="1" applyFill="1" applyBorder="1" applyAlignment="1" applyProtection="1">
      <alignment horizontal="center" vertical="top" wrapText="1"/>
      <protection locked="0"/>
    </xf>
    <xf numFmtId="0" fontId="13" fillId="13" borderId="1" xfId="0" applyFont="1" applyFill="1" applyBorder="1" applyAlignment="1" applyProtection="1">
      <alignment horizontal="center" vertical="top" wrapText="1"/>
      <protection locked="0"/>
    </xf>
    <xf numFmtId="0" fontId="19" fillId="13" borderId="1" xfId="0" applyFont="1" applyFill="1" applyBorder="1" applyAlignment="1" applyProtection="1">
      <alignment horizontal="center" vertical="top" wrapText="1"/>
      <protection locked="0"/>
    </xf>
    <xf numFmtId="0" fontId="3" fillId="14" borderId="1" xfId="0" applyFont="1" applyFill="1" applyBorder="1" applyAlignment="1" applyProtection="1">
      <alignment horizontal="center" vertical="center" textRotation="90" wrapText="1"/>
      <protection locked="0"/>
    </xf>
    <xf numFmtId="0" fontId="5" fillId="15" borderId="1" xfId="1" applyFont="1" applyFill="1" applyBorder="1" applyAlignment="1" applyProtection="1">
      <alignment horizontal="center" vertical="top"/>
      <protection locked="0"/>
    </xf>
    <xf numFmtId="0" fontId="15" fillId="0" borderId="10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70" xfId="0" applyFont="1" applyBorder="1" applyAlignment="1" applyProtection="1">
      <alignment horizontal="center" vertical="center" wrapText="1"/>
      <protection locked="0"/>
    </xf>
    <xf numFmtId="0" fontId="2" fillId="0" borderId="40" xfId="1" applyFont="1" applyBorder="1" applyAlignment="1" applyProtection="1">
      <alignment horizontal="left" vertical="center" wrapText="1"/>
      <protection locked="0"/>
    </xf>
    <xf numFmtId="0" fontId="2" fillId="0" borderId="0" xfId="1" applyFont="1" applyBorder="1" applyAlignment="1" applyProtection="1">
      <alignment horizontal="left" vertical="center" wrapText="1"/>
      <protection locked="0"/>
    </xf>
    <xf numFmtId="0" fontId="2" fillId="0" borderId="33" xfId="1" applyFont="1" applyBorder="1" applyAlignment="1" applyProtection="1">
      <alignment horizontal="left" vertical="center" wrapText="1"/>
      <protection locked="0"/>
    </xf>
    <xf numFmtId="0" fontId="2" fillId="0" borderId="14" xfId="1" applyFont="1" applyBorder="1" applyAlignment="1" applyProtection="1">
      <alignment horizontal="left" vertical="center" wrapText="1"/>
      <protection locked="0"/>
    </xf>
    <xf numFmtId="0" fontId="15" fillId="11" borderId="54" xfId="0" applyFont="1" applyFill="1" applyBorder="1" applyAlignment="1" applyProtection="1">
      <alignment horizontal="left" vertical="center"/>
      <protection locked="0"/>
    </xf>
    <xf numFmtId="0" fontId="15" fillId="11" borderId="55" xfId="0" applyFont="1" applyFill="1" applyBorder="1" applyAlignment="1" applyProtection="1">
      <alignment horizontal="left" vertical="center"/>
      <protection locked="0"/>
    </xf>
    <xf numFmtId="0" fontId="15" fillId="11" borderId="56" xfId="0" applyFont="1" applyFill="1" applyBorder="1" applyAlignment="1" applyProtection="1">
      <alignment horizontal="left" vertical="center"/>
      <protection locked="0"/>
    </xf>
    <xf numFmtId="0" fontId="2" fillId="11" borderId="1" xfId="1" applyFont="1" applyFill="1" applyBorder="1" applyAlignment="1" applyProtection="1">
      <alignment horizontal="left" vertical="center" wrapText="1"/>
      <protection locked="0"/>
    </xf>
    <xf numFmtId="0" fontId="2" fillId="11" borderId="2" xfId="1" applyFont="1" applyFill="1" applyBorder="1" applyAlignment="1" applyProtection="1">
      <alignment horizontal="left" vertical="center" wrapText="1"/>
      <protection locked="0"/>
    </xf>
    <xf numFmtId="0" fontId="15" fillId="8" borderId="52" xfId="0" applyFont="1" applyFill="1" applyBorder="1" applyAlignment="1" applyProtection="1">
      <alignment horizontal="center" vertical="top" wrapText="1"/>
      <protection locked="0"/>
    </xf>
    <xf numFmtId="0" fontId="2" fillId="0" borderId="28" xfId="1" applyFont="1" applyBorder="1" applyAlignment="1" applyProtection="1">
      <alignment horizontal="left" vertical="center" wrapText="1"/>
      <protection locked="0"/>
    </xf>
    <xf numFmtId="0" fontId="5" fillId="8" borderId="49" xfId="1" applyFont="1" applyFill="1" applyBorder="1" applyAlignment="1" applyProtection="1">
      <alignment horizontal="center" vertical="top" wrapText="1"/>
      <protection locked="0"/>
    </xf>
    <xf numFmtId="0" fontId="5" fillId="8" borderId="30" xfId="1" applyFont="1" applyFill="1" applyBorder="1" applyAlignment="1" applyProtection="1">
      <alignment horizontal="center" vertical="top" wrapText="1"/>
      <protection locked="0"/>
    </xf>
    <xf numFmtId="0" fontId="5" fillId="8" borderId="32" xfId="1" applyFont="1" applyFill="1" applyBorder="1" applyAlignment="1" applyProtection="1">
      <alignment horizontal="center" vertical="top" wrapText="1"/>
      <protection locked="0"/>
    </xf>
    <xf numFmtId="0" fontId="2" fillId="4" borderId="14" xfId="1" applyFont="1" applyFill="1" applyBorder="1" applyAlignment="1" applyProtection="1">
      <alignment horizontal="left" vertical="center" wrapText="1"/>
      <protection locked="0"/>
    </xf>
    <xf numFmtId="0" fontId="2" fillId="0" borderId="2" xfId="1" applyFont="1" applyBorder="1" applyAlignment="1" applyProtection="1">
      <alignment horizontal="left" vertical="center" wrapText="1"/>
      <protection locked="0"/>
    </xf>
    <xf numFmtId="0" fontId="8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vertical="top" wrapText="1"/>
    </xf>
    <xf numFmtId="14" fontId="8" fillId="6" borderId="1" xfId="0" applyNumberFormat="1" applyFont="1" applyFill="1" applyBorder="1" applyAlignment="1">
      <alignment horizontal="center" vertical="top" wrapText="1"/>
    </xf>
    <xf numFmtId="0" fontId="15" fillId="11" borderId="33" xfId="0" applyFont="1" applyFill="1" applyBorder="1" applyAlignment="1" applyProtection="1">
      <alignment horizontal="left" vertical="center"/>
      <protection locked="0"/>
    </xf>
    <xf numFmtId="0" fontId="15" fillId="11" borderId="50" xfId="0" applyFont="1" applyFill="1" applyBorder="1" applyAlignment="1" applyProtection="1">
      <alignment horizontal="left" vertical="center"/>
      <protection locked="0"/>
    </xf>
    <xf numFmtId="0" fontId="15" fillId="11" borderId="40" xfId="0" applyFont="1" applyFill="1" applyBorder="1" applyAlignment="1" applyProtection="1">
      <alignment horizontal="left" vertical="center"/>
      <protection locked="0"/>
    </xf>
    <xf numFmtId="0" fontId="18" fillId="9" borderId="37" xfId="0" applyFont="1" applyFill="1" applyBorder="1" applyAlignment="1" applyProtection="1">
      <alignment horizontal="center" vertical="center" textRotation="90" wrapText="1"/>
      <protection locked="0"/>
    </xf>
    <xf numFmtId="0" fontId="18" fillId="9" borderId="38" xfId="0" applyFont="1" applyFill="1" applyBorder="1" applyAlignment="1" applyProtection="1">
      <alignment horizontal="center" vertical="center" textRotation="90" wrapText="1"/>
      <protection locked="0"/>
    </xf>
    <xf numFmtId="0" fontId="18" fillId="9" borderId="48" xfId="0" applyFont="1" applyFill="1" applyBorder="1" applyAlignment="1" applyProtection="1">
      <alignment horizontal="center" vertical="center" textRotation="90" wrapText="1"/>
      <protection locked="0"/>
    </xf>
    <xf numFmtId="0" fontId="15" fillId="0" borderId="33" xfId="0" applyFont="1" applyBorder="1" applyAlignment="1" applyProtection="1">
      <alignment horizontal="center" vertical="center"/>
      <protection locked="0"/>
    </xf>
    <xf numFmtId="0" fontId="15" fillId="0" borderId="28" xfId="0" applyFont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horizontal="center" vertical="center" wrapText="1"/>
      <protection locked="0"/>
    </xf>
    <xf numFmtId="0" fontId="5" fillId="8" borderId="29" xfId="1" applyFont="1" applyFill="1" applyBorder="1" applyAlignment="1" applyProtection="1">
      <alignment horizontal="center" vertical="top" wrapText="1"/>
      <protection locked="0"/>
    </xf>
    <xf numFmtId="0" fontId="0" fillId="7" borderId="0" xfId="0" applyFill="1" applyBorder="1" applyAlignment="1" applyProtection="1">
      <alignment vertical="top"/>
      <protection locked="0"/>
    </xf>
    <xf numFmtId="0" fontId="0" fillId="7" borderId="0" xfId="0" applyFill="1" applyAlignment="1">
      <alignment vertical="top"/>
    </xf>
  </cellXfs>
  <cellStyles count="2">
    <cellStyle name="Normal" xfId="0" builtinId="0"/>
    <cellStyle name="Normal 2" xfId="1"/>
  </cellStyles>
  <dxfs count="7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66FF33"/>
      <color rgb="FF8DD99A"/>
      <color rgb="FF66FFFF"/>
      <color rgb="FFFF6600"/>
      <color rgb="FFF3A097"/>
      <color rgb="FFED6B5D"/>
      <color rgb="FFF3C873"/>
      <color rgb="FFECF2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8600"/>
          <a:ext cx="466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14350"/>
          <a:ext cx="4667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2</xdr:col>
      <xdr:colOff>222250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698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466725</xdr:colOff>
      <xdr:row>4</xdr:row>
      <xdr:rowOff>209550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5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52400"/>
          <a:ext cx="466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1</xdr:row>
      <xdr:rowOff>40822</xdr:rowOff>
    </xdr:from>
    <xdr:to>
      <xdr:col>1</xdr:col>
      <xdr:colOff>480332</xdr:colOff>
      <xdr:row>4</xdr:row>
      <xdr:rowOff>250372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" y="231322"/>
          <a:ext cx="4667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466725</xdr:colOff>
      <xdr:row>4</xdr:row>
      <xdr:rowOff>209550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5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466725</xdr:colOff>
      <xdr:row>4</xdr:row>
      <xdr:rowOff>209550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5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1</xdr:row>
      <xdr:rowOff>40822</xdr:rowOff>
    </xdr:from>
    <xdr:to>
      <xdr:col>1</xdr:col>
      <xdr:colOff>480332</xdr:colOff>
      <xdr:row>4</xdr:row>
      <xdr:rowOff>250372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" y="126547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2</xdr:row>
      <xdr:rowOff>40822</xdr:rowOff>
    </xdr:from>
    <xdr:to>
      <xdr:col>1</xdr:col>
      <xdr:colOff>480332</xdr:colOff>
      <xdr:row>5</xdr:row>
      <xdr:rowOff>250372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" y="212272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361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466725</xdr:colOff>
      <xdr:row>4</xdr:row>
      <xdr:rowOff>209550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38100</xdr:rowOff>
    </xdr:from>
    <xdr:to>
      <xdr:col>1</xdr:col>
      <xdr:colOff>504825</xdr:colOff>
      <xdr:row>4</xdr:row>
      <xdr:rowOff>247650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466725</xdr:colOff>
      <xdr:row>4</xdr:row>
      <xdr:rowOff>209550</xdr:rowOff>
    </xdr:to>
    <xdr:pic>
      <xdr:nvPicPr>
        <xdr:cNvPr id="2" name="Picture 17" descr="infoinst_idpgnb&amp;n_i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500"/>
          <a:ext cx="466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gonzalez\AppData\Local\Microsoft\Windows\Temporary%20Internet%20Files\Content.Outlook\OI4FN7M4\Copia%20de%20154_02.%20Plantilla%20formulacion%20poa%20dia%20a%20dia%20provinciales%202017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NCIALES Y DISTRITALES"/>
      <sheetName val="Hoja3"/>
    </sheetNames>
    <sheetDataSet>
      <sheetData sheetId="0">
        <row r="156">
          <cell r="G156">
            <v>21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38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0</v>
          </cell>
        </row>
        <row r="165">
          <cell r="G165">
            <v>0</v>
          </cell>
        </row>
        <row r="166">
          <cell r="G166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3">
          <cell r="G173">
            <v>0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1">
          <cell r="G181">
            <v>0</v>
          </cell>
        </row>
        <row r="182">
          <cell r="G182">
            <v>0</v>
          </cell>
        </row>
        <row r="183">
          <cell r="G183">
            <v>0</v>
          </cell>
        </row>
        <row r="184">
          <cell r="G184">
            <v>0</v>
          </cell>
        </row>
        <row r="185">
          <cell r="G185">
            <v>0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89">
          <cell r="G189">
            <v>0</v>
          </cell>
        </row>
        <row r="190">
          <cell r="G190">
            <v>0</v>
          </cell>
        </row>
        <row r="191">
          <cell r="G191">
            <v>0</v>
          </cell>
        </row>
        <row r="192">
          <cell r="G192">
            <v>0</v>
          </cell>
        </row>
        <row r="193">
          <cell r="G193">
            <v>3</v>
          </cell>
        </row>
        <row r="194">
          <cell r="G194">
            <v>0</v>
          </cell>
        </row>
        <row r="195">
          <cell r="G195">
            <v>4</v>
          </cell>
        </row>
        <row r="196">
          <cell r="G196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10">
          <cell r="G210">
            <v>2</v>
          </cell>
        </row>
        <row r="211">
          <cell r="G211">
            <v>0</v>
          </cell>
        </row>
        <row r="212">
          <cell r="G212">
            <v>0</v>
          </cell>
        </row>
        <row r="213">
          <cell r="G213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8">
          <cell r="G218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5">
          <cell r="G225">
            <v>0</v>
          </cell>
        </row>
        <row r="226">
          <cell r="G226">
            <v>0</v>
          </cell>
        </row>
        <row r="227">
          <cell r="G227">
            <v>0</v>
          </cell>
        </row>
        <row r="228">
          <cell r="G228">
            <v>0</v>
          </cell>
        </row>
        <row r="229">
          <cell r="G229">
            <v>0</v>
          </cell>
        </row>
        <row r="230">
          <cell r="G230">
            <v>0</v>
          </cell>
        </row>
        <row r="231">
          <cell r="G231">
            <v>0</v>
          </cell>
        </row>
        <row r="232">
          <cell r="G232">
            <v>0</v>
          </cell>
        </row>
        <row r="233">
          <cell r="G233">
            <v>0</v>
          </cell>
        </row>
        <row r="234">
          <cell r="G234">
            <v>0</v>
          </cell>
        </row>
        <row r="235">
          <cell r="G235">
            <v>0</v>
          </cell>
        </row>
        <row r="236">
          <cell r="G236">
            <v>0</v>
          </cell>
        </row>
        <row r="237">
          <cell r="G237">
            <v>0</v>
          </cell>
        </row>
        <row r="238">
          <cell r="G238">
            <v>0</v>
          </cell>
        </row>
        <row r="239">
          <cell r="G239">
            <v>0</v>
          </cell>
        </row>
        <row r="240">
          <cell r="G240">
            <v>0</v>
          </cell>
        </row>
        <row r="241">
          <cell r="G241">
            <v>0</v>
          </cell>
        </row>
        <row r="242">
          <cell r="G242">
            <v>0</v>
          </cell>
        </row>
        <row r="243">
          <cell r="G243">
            <v>0</v>
          </cell>
        </row>
        <row r="244">
          <cell r="G244">
            <v>0</v>
          </cell>
        </row>
        <row r="245">
          <cell r="G245">
            <v>0</v>
          </cell>
        </row>
        <row r="246">
          <cell r="G246">
            <v>0</v>
          </cell>
        </row>
        <row r="247">
          <cell r="G247">
            <v>0</v>
          </cell>
        </row>
        <row r="248">
          <cell r="G248">
            <v>0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0</v>
          </cell>
        </row>
        <row r="254">
          <cell r="G254">
            <v>0</v>
          </cell>
        </row>
        <row r="255">
          <cell r="G255">
            <v>0</v>
          </cell>
        </row>
        <row r="256">
          <cell r="G256">
            <v>0</v>
          </cell>
        </row>
        <row r="257">
          <cell r="G257">
            <v>0</v>
          </cell>
        </row>
        <row r="258">
          <cell r="G258">
            <v>0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G262">
            <v>0</v>
          </cell>
        </row>
        <row r="264">
          <cell r="G264">
            <v>0</v>
          </cell>
        </row>
        <row r="265">
          <cell r="G265">
            <v>0</v>
          </cell>
        </row>
        <row r="266">
          <cell r="G266">
            <v>0</v>
          </cell>
        </row>
        <row r="267">
          <cell r="G267">
            <v>0</v>
          </cell>
        </row>
        <row r="268">
          <cell r="G268">
            <v>1</v>
          </cell>
        </row>
        <row r="269">
          <cell r="G269">
            <v>0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1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30">
          <cell r="G330">
            <v>40</v>
          </cell>
        </row>
        <row r="331">
          <cell r="G331">
            <v>66</v>
          </cell>
        </row>
        <row r="332">
          <cell r="G332">
            <v>0</v>
          </cell>
        </row>
        <row r="333">
          <cell r="G333">
            <v>75</v>
          </cell>
        </row>
        <row r="334">
          <cell r="G334">
            <v>70</v>
          </cell>
        </row>
        <row r="335">
          <cell r="G335">
            <v>0</v>
          </cell>
        </row>
        <row r="336">
          <cell r="G336">
            <v>4</v>
          </cell>
        </row>
        <row r="337">
          <cell r="G337">
            <v>1</v>
          </cell>
        </row>
        <row r="338">
          <cell r="G338">
            <v>31</v>
          </cell>
        </row>
        <row r="351">
          <cell r="G351">
            <v>1</v>
          </cell>
        </row>
        <row r="352">
          <cell r="G352">
            <v>2</v>
          </cell>
        </row>
        <row r="353">
          <cell r="G353">
            <v>3</v>
          </cell>
        </row>
        <row r="354">
          <cell r="G354">
            <v>3</v>
          </cell>
        </row>
        <row r="355">
          <cell r="G355">
            <v>0</v>
          </cell>
        </row>
        <row r="356">
          <cell r="G356">
            <v>0</v>
          </cell>
        </row>
        <row r="357">
          <cell r="G357">
            <v>0</v>
          </cell>
        </row>
        <row r="359">
          <cell r="G359">
            <v>15</v>
          </cell>
        </row>
        <row r="360">
          <cell r="G360">
            <v>65</v>
          </cell>
        </row>
        <row r="361">
          <cell r="G361">
            <v>7</v>
          </cell>
        </row>
        <row r="362">
          <cell r="G362">
            <v>350</v>
          </cell>
        </row>
        <row r="363">
          <cell r="G363">
            <v>30</v>
          </cell>
          <cell r="N363">
            <v>0</v>
          </cell>
        </row>
        <row r="364">
          <cell r="G364">
            <v>30</v>
          </cell>
          <cell r="N364">
            <v>0</v>
          </cell>
        </row>
        <row r="365">
          <cell r="G365">
            <v>600</v>
          </cell>
          <cell r="N365">
            <v>0</v>
          </cell>
        </row>
        <row r="366">
          <cell r="G366">
            <v>35</v>
          </cell>
          <cell r="N366">
            <v>0</v>
          </cell>
        </row>
        <row r="367">
          <cell r="G367">
            <v>0</v>
          </cell>
          <cell r="N367">
            <v>0</v>
          </cell>
        </row>
        <row r="368">
          <cell r="G368">
            <v>100</v>
          </cell>
          <cell r="N368">
            <v>0</v>
          </cell>
        </row>
        <row r="369">
          <cell r="G369">
            <v>0</v>
          </cell>
          <cell r="N369">
            <v>0</v>
          </cell>
        </row>
        <row r="370">
          <cell r="G370">
            <v>15</v>
          </cell>
        </row>
        <row r="371">
          <cell r="G371">
            <v>0</v>
          </cell>
          <cell r="N371">
            <v>0</v>
          </cell>
        </row>
        <row r="372">
          <cell r="G372">
            <v>0</v>
          </cell>
          <cell r="N372">
            <v>0</v>
          </cell>
        </row>
        <row r="373">
          <cell r="G373">
            <v>0</v>
          </cell>
          <cell r="N373">
            <v>0</v>
          </cell>
        </row>
        <row r="374">
          <cell r="G374">
            <v>0</v>
          </cell>
          <cell r="N374">
            <v>0</v>
          </cell>
        </row>
        <row r="375">
          <cell r="G375">
            <v>0</v>
          </cell>
          <cell r="N375">
            <v>0</v>
          </cell>
        </row>
        <row r="376">
          <cell r="G376">
            <v>0</v>
          </cell>
          <cell r="N376">
            <v>0</v>
          </cell>
        </row>
        <row r="377">
          <cell r="G377">
            <v>0</v>
          </cell>
          <cell r="N377">
            <v>0</v>
          </cell>
        </row>
        <row r="378">
          <cell r="G378">
            <v>0</v>
          </cell>
          <cell r="N378">
            <v>0</v>
          </cell>
        </row>
        <row r="379">
          <cell r="G379">
            <v>40</v>
          </cell>
          <cell r="N379">
            <v>0</v>
          </cell>
        </row>
        <row r="380">
          <cell r="G380">
            <v>0</v>
          </cell>
          <cell r="N380">
            <v>0</v>
          </cell>
        </row>
        <row r="381">
          <cell r="G381">
            <v>0</v>
          </cell>
          <cell r="N381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27"/>
  <sheetViews>
    <sheetView topLeftCell="D292" zoomScale="50" zoomScaleNormal="50" workbookViewId="0">
      <selection activeCell="H346" sqref="H346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98" t="s">
        <v>124</v>
      </c>
      <c r="I8" s="98" t="s">
        <v>125</v>
      </c>
      <c r="J8" s="98" t="s">
        <v>126</v>
      </c>
      <c r="K8" s="98" t="s">
        <v>127</v>
      </c>
      <c r="L8" s="98" t="s">
        <v>128</v>
      </c>
      <c r="M8" s="98" t="s">
        <v>129</v>
      </c>
      <c r="N8" s="98" t="s">
        <v>130</v>
      </c>
      <c r="O8" s="98" t="s">
        <v>131</v>
      </c>
      <c r="P8" s="98" t="s">
        <v>132</v>
      </c>
      <c r="Q8" s="98" t="s">
        <v>133</v>
      </c>
      <c r="R8" s="98" t="s">
        <v>134</v>
      </c>
      <c r="S8" s="98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302</v>
      </c>
      <c r="H12" s="69"/>
      <c r="I12" s="69">
        <v>25</v>
      </c>
      <c r="J12" s="69">
        <v>25</v>
      </c>
      <c r="K12" s="69">
        <v>35</v>
      </c>
      <c r="L12" s="69">
        <v>40</v>
      </c>
      <c r="M12" s="69">
        <v>25</v>
      </c>
      <c r="N12" s="69">
        <v>25</v>
      </c>
      <c r="O12" s="69">
        <v>30</v>
      </c>
      <c r="P12" s="69">
        <v>30</v>
      </c>
      <c r="Q12" s="69">
        <v>40</v>
      </c>
      <c r="R12" s="69">
        <v>27</v>
      </c>
      <c r="S12" s="69"/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31</v>
      </c>
      <c r="H13" s="5"/>
      <c r="I13" s="5">
        <v>7</v>
      </c>
      <c r="J13" s="5">
        <v>8</v>
      </c>
      <c r="K13" s="5">
        <v>5</v>
      </c>
      <c r="L13" s="5">
        <v>5</v>
      </c>
      <c r="M13" s="5">
        <v>4</v>
      </c>
      <c r="N13" s="5">
        <v>2</v>
      </c>
      <c r="O13" s="5"/>
      <c r="P13" s="5"/>
      <c r="Q13" s="5"/>
      <c r="R13" s="5"/>
      <c r="S13" s="5"/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92</v>
      </c>
      <c r="H14" s="5"/>
      <c r="I14" s="5">
        <v>10</v>
      </c>
      <c r="J14" s="5">
        <v>15</v>
      </c>
      <c r="K14" s="5">
        <v>10</v>
      </c>
      <c r="L14" s="5">
        <v>12</v>
      </c>
      <c r="M14" s="5">
        <v>10</v>
      </c>
      <c r="N14" s="5">
        <v>10</v>
      </c>
      <c r="O14" s="5">
        <v>10</v>
      </c>
      <c r="P14" s="5">
        <v>10</v>
      </c>
      <c r="Q14" s="5">
        <v>3</v>
      </c>
      <c r="R14" s="5">
        <v>2</v>
      </c>
      <c r="S14" s="5"/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14</v>
      </c>
      <c r="H15" s="5"/>
      <c r="I15" s="5"/>
      <c r="J15" s="5">
        <v>2</v>
      </c>
      <c r="K15" s="5">
        <v>2</v>
      </c>
      <c r="L15" s="5">
        <v>5</v>
      </c>
      <c r="M15" s="5">
        <v>2</v>
      </c>
      <c r="N15" s="5">
        <v>2</v>
      </c>
      <c r="O15" s="5">
        <v>1</v>
      </c>
      <c r="P15" s="5"/>
      <c r="Q15" s="5"/>
      <c r="R15" s="5"/>
      <c r="S15" s="5"/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4</v>
      </c>
      <c r="H16" s="5"/>
      <c r="I16" s="5"/>
      <c r="J16" s="5"/>
      <c r="K16" s="5"/>
      <c r="L16" s="5">
        <v>1</v>
      </c>
      <c r="M16" s="5"/>
      <c r="N16" s="5">
        <v>1</v>
      </c>
      <c r="O16" s="5">
        <v>2</v>
      </c>
      <c r="P16" s="5"/>
      <c r="Q16" s="5"/>
      <c r="R16" s="5"/>
      <c r="S16" s="5"/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105</v>
      </c>
      <c r="H17" s="5"/>
      <c r="I17" s="5">
        <v>15</v>
      </c>
      <c r="J17" s="5">
        <v>15</v>
      </c>
      <c r="K17" s="5">
        <v>20</v>
      </c>
      <c r="L17" s="5">
        <v>10</v>
      </c>
      <c r="M17" s="5">
        <v>20</v>
      </c>
      <c r="N17" s="5">
        <v>15</v>
      </c>
      <c r="O17" s="5">
        <v>10</v>
      </c>
      <c r="P17" s="5">
        <v>0</v>
      </c>
      <c r="Q17" s="5"/>
      <c r="R17" s="5"/>
      <c r="S17" s="5"/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6</v>
      </c>
      <c r="H18" s="5"/>
      <c r="I18" s="5"/>
      <c r="J18" s="5">
        <v>2</v>
      </c>
      <c r="K18" s="5">
        <v>1</v>
      </c>
      <c r="L18" s="5">
        <v>1</v>
      </c>
      <c r="M18" s="5">
        <v>1</v>
      </c>
      <c r="N18" s="5">
        <v>1</v>
      </c>
      <c r="O18" s="5"/>
      <c r="P18" s="5"/>
      <c r="Q18" s="5"/>
      <c r="R18" s="5"/>
      <c r="S18" s="5"/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5</v>
      </c>
      <c r="H19" s="5"/>
      <c r="I19" s="5"/>
      <c r="J19" s="5"/>
      <c r="K19" s="5">
        <v>1</v>
      </c>
      <c r="L19" s="5">
        <v>2</v>
      </c>
      <c r="M19" s="5">
        <v>1</v>
      </c>
      <c r="N19" s="5"/>
      <c r="O19" s="5">
        <v>1</v>
      </c>
      <c r="P19" s="5"/>
      <c r="Q19" s="5"/>
      <c r="R19" s="5"/>
      <c r="S19" s="5"/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50</v>
      </c>
      <c r="H20" s="5"/>
      <c r="I20" s="5"/>
      <c r="J20" s="5"/>
      <c r="K20" s="5">
        <v>10</v>
      </c>
      <c r="L20" s="5">
        <v>5</v>
      </c>
      <c r="M20" s="5">
        <v>10</v>
      </c>
      <c r="N20" s="5">
        <v>10</v>
      </c>
      <c r="O20" s="5">
        <v>5</v>
      </c>
      <c r="P20" s="5">
        <v>5</v>
      </c>
      <c r="Q20" s="5">
        <v>5</v>
      </c>
      <c r="R20" s="5"/>
      <c r="S20" s="5"/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19</v>
      </c>
      <c r="H21" s="5"/>
      <c r="I21" s="5">
        <v>2</v>
      </c>
      <c r="J21" s="5">
        <v>4</v>
      </c>
      <c r="K21" s="5"/>
      <c r="L21" s="5">
        <v>4</v>
      </c>
      <c r="M21" s="5"/>
      <c r="N21" s="5">
        <v>4</v>
      </c>
      <c r="O21" s="5">
        <v>3</v>
      </c>
      <c r="P21" s="5">
        <v>2</v>
      </c>
      <c r="Q21" s="5"/>
      <c r="R21" s="5"/>
      <c r="S21" s="5"/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ref="G22" si="0">SUM(H22:S22)</f>
        <v>0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8" si="1">SUM(H26:S26)</f>
        <v>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v>1</v>
      </c>
      <c r="H29" s="7"/>
      <c r="I29" s="7"/>
      <c r="J29" s="7"/>
      <c r="K29" s="7"/>
      <c r="L29" s="7"/>
      <c r="M29" s="7">
        <v>1</v>
      </c>
      <c r="N29" s="7"/>
      <c r="O29" s="7"/>
      <c r="P29" s="7"/>
      <c r="Q29" s="7"/>
      <c r="R29" s="7"/>
      <c r="S29" s="7"/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75">
        <v>47</v>
      </c>
      <c r="H33" s="75">
        <f t="shared" ref="H33:S33" si="2">H20</f>
        <v>0</v>
      </c>
      <c r="I33" s="75">
        <f t="shared" si="2"/>
        <v>0</v>
      </c>
      <c r="J33" s="75">
        <v>10</v>
      </c>
      <c r="K33" s="75">
        <f t="shared" si="2"/>
        <v>10</v>
      </c>
      <c r="L33" s="75">
        <f t="shared" si="2"/>
        <v>5</v>
      </c>
      <c r="M33" s="75">
        <f t="shared" si="2"/>
        <v>10</v>
      </c>
      <c r="N33" s="75"/>
      <c r="O33" s="75">
        <f t="shared" si="2"/>
        <v>5</v>
      </c>
      <c r="P33" s="75">
        <v>7</v>
      </c>
      <c r="Q33" s="75"/>
      <c r="R33" s="75">
        <f t="shared" si="2"/>
        <v>0</v>
      </c>
      <c r="S33" s="75">
        <f t="shared" si="2"/>
        <v>0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v>1</v>
      </c>
      <c r="H34" s="5"/>
      <c r="I34" s="5"/>
      <c r="J34" s="5"/>
      <c r="K34" s="5"/>
      <c r="L34" s="5"/>
      <c r="M34" s="5"/>
      <c r="N34" s="5">
        <v>1</v>
      </c>
      <c r="O34" s="5"/>
      <c r="P34" s="5"/>
      <c r="Q34" s="5"/>
      <c r="R34" s="5"/>
      <c r="S34" s="5"/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3</v>
      </c>
      <c r="H35" s="5"/>
      <c r="I35" s="5"/>
      <c r="J35" s="5"/>
      <c r="K35" s="5"/>
      <c r="L35" s="5">
        <v>1</v>
      </c>
      <c r="M35" s="5"/>
      <c r="N35" s="5"/>
      <c r="O35" s="5">
        <v>2</v>
      </c>
      <c r="P35" s="5"/>
      <c r="Q35" s="5"/>
      <c r="R35" s="5"/>
      <c r="S35" s="5"/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1</v>
      </c>
      <c r="H36" s="5"/>
      <c r="I36" s="5"/>
      <c r="J36" s="5"/>
      <c r="K36" s="5"/>
      <c r="L36" s="5"/>
      <c r="M36" s="5">
        <v>1</v>
      </c>
      <c r="N36" s="5"/>
      <c r="O36" s="5"/>
      <c r="P36" s="5"/>
      <c r="Q36" s="5"/>
      <c r="R36" s="5"/>
      <c r="S36" s="5"/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27</v>
      </c>
      <c r="H37" s="5"/>
      <c r="I37" s="5"/>
      <c r="J37" s="5"/>
      <c r="K37" s="5"/>
      <c r="L37" s="5">
        <v>8</v>
      </c>
      <c r="M37" s="5"/>
      <c r="N37" s="5">
        <v>8</v>
      </c>
      <c r="O37" s="5"/>
      <c r="P37" s="5">
        <v>8</v>
      </c>
      <c r="Q37" s="5">
        <v>3</v>
      </c>
      <c r="R37" s="5"/>
      <c r="S37" s="5"/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1</v>
      </c>
      <c r="H38" s="5"/>
      <c r="I38" s="5"/>
      <c r="J38" s="5"/>
      <c r="K38" s="5"/>
      <c r="L38" s="5"/>
      <c r="M38" s="5">
        <v>1</v>
      </c>
      <c r="N38" s="5"/>
      <c r="O38" s="5"/>
      <c r="P38" s="5"/>
      <c r="Q38" s="5"/>
      <c r="R38" s="5"/>
      <c r="S38" s="5"/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ref="G39:G46" si="3">SUM(H39:S39)</f>
        <v>0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8</v>
      </c>
      <c r="H40" s="5"/>
      <c r="I40" s="5"/>
      <c r="J40" s="5"/>
      <c r="K40" s="5"/>
      <c r="L40" s="5">
        <v>3</v>
      </c>
      <c r="M40" s="5"/>
      <c r="N40" s="5">
        <v>2</v>
      </c>
      <c r="O40" s="5"/>
      <c r="P40" s="5">
        <v>3</v>
      </c>
      <c r="Q40" s="5"/>
      <c r="R40" s="5"/>
      <c r="S40" s="5"/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4</v>
      </c>
      <c r="H41" s="5"/>
      <c r="I41" s="5"/>
      <c r="J41" s="5"/>
      <c r="K41" s="5"/>
      <c r="L41" s="5"/>
      <c r="M41" s="5">
        <v>2</v>
      </c>
      <c r="N41" s="5"/>
      <c r="O41" s="5"/>
      <c r="P41" s="5"/>
      <c r="Q41" s="5"/>
      <c r="R41" s="5">
        <v>2</v>
      </c>
      <c r="S41" s="5"/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v>2</v>
      </c>
      <c r="H42" s="5"/>
      <c r="I42" s="5"/>
      <c r="J42" s="5"/>
      <c r="K42" s="5"/>
      <c r="L42" s="5"/>
      <c r="M42" s="5"/>
      <c r="N42" s="5"/>
      <c r="O42" s="5">
        <v>1</v>
      </c>
      <c r="P42" s="5"/>
      <c r="Q42" s="5">
        <v>1</v>
      </c>
      <c r="R42" s="5"/>
      <c r="S42" s="5"/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11</v>
      </c>
      <c r="H47" s="5"/>
      <c r="I47" s="5"/>
      <c r="J47" s="5"/>
      <c r="K47" s="5"/>
      <c r="L47" s="5"/>
      <c r="M47" s="5"/>
      <c r="N47" s="5">
        <v>4</v>
      </c>
      <c r="O47" s="5"/>
      <c r="P47" s="5">
        <v>3</v>
      </c>
      <c r="Q47" s="5">
        <v>4</v>
      </c>
      <c r="R47" s="5"/>
      <c r="S47" s="5"/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75">
        <v>10</v>
      </c>
      <c r="H52" s="75">
        <f t="shared" ref="H52:S52" si="4">H21</f>
        <v>0</v>
      </c>
      <c r="I52" s="75"/>
      <c r="J52" s="75">
        <f t="shared" si="4"/>
        <v>4</v>
      </c>
      <c r="K52" s="75">
        <f t="shared" si="4"/>
        <v>0</v>
      </c>
      <c r="L52" s="75">
        <v>2</v>
      </c>
      <c r="M52" s="75">
        <f t="shared" si="4"/>
        <v>0</v>
      </c>
      <c r="N52" s="75">
        <v>2</v>
      </c>
      <c r="O52" s="75"/>
      <c r="P52" s="75">
        <f t="shared" si="4"/>
        <v>2</v>
      </c>
      <c r="Q52" s="75">
        <f t="shared" si="4"/>
        <v>0</v>
      </c>
      <c r="R52" s="75">
        <f t="shared" si="4"/>
        <v>0</v>
      </c>
      <c r="S52" s="75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75">
        <v>7</v>
      </c>
      <c r="H53" s="75">
        <f t="shared" ref="H53:S53" si="5">H40</f>
        <v>0</v>
      </c>
      <c r="I53" s="75">
        <f t="shared" si="5"/>
        <v>0</v>
      </c>
      <c r="J53" s="75">
        <f t="shared" si="5"/>
        <v>0</v>
      </c>
      <c r="K53" s="75">
        <f t="shared" si="5"/>
        <v>0</v>
      </c>
      <c r="L53" s="75"/>
      <c r="M53" s="75">
        <v>3</v>
      </c>
      <c r="N53" s="75">
        <f t="shared" si="5"/>
        <v>2</v>
      </c>
      <c r="O53" s="75">
        <f t="shared" si="5"/>
        <v>0</v>
      </c>
      <c r="P53" s="75">
        <v>2</v>
      </c>
      <c r="Q53" s="75">
        <f t="shared" si="5"/>
        <v>0</v>
      </c>
      <c r="R53" s="75">
        <f t="shared" si="5"/>
        <v>0</v>
      </c>
      <c r="S53" s="75">
        <f t="shared" si="5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14</v>
      </c>
      <c r="H57" s="5"/>
      <c r="I57" s="5"/>
      <c r="J57" s="5"/>
      <c r="K57" s="5"/>
      <c r="L57" s="5">
        <v>4</v>
      </c>
      <c r="M57" s="5"/>
      <c r="N57" s="5">
        <v>4</v>
      </c>
      <c r="O57" s="5"/>
      <c r="P57" s="5">
        <v>4</v>
      </c>
      <c r="Q57" s="5"/>
      <c r="R57" s="5">
        <v>2</v>
      </c>
      <c r="S57" s="5"/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3</v>
      </c>
      <c r="H60" s="5"/>
      <c r="I60" s="5"/>
      <c r="J60" s="5"/>
      <c r="K60" s="5"/>
      <c r="L60" s="5"/>
      <c r="M60" s="5">
        <v>1</v>
      </c>
      <c r="N60" s="5"/>
      <c r="O60" s="5">
        <v>2</v>
      </c>
      <c r="P60" s="5"/>
      <c r="Q60" s="5"/>
      <c r="R60" s="5"/>
      <c r="S60" s="5"/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2</v>
      </c>
      <c r="H61" s="5"/>
      <c r="I61" s="5"/>
      <c r="J61" s="5"/>
      <c r="K61" s="5"/>
      <c r="L61" s="5"/>
      <c r="M61" s="5"/>
      <c r="N61" s="5">
        <v>1</v>
      </c>
      <c r="O61" s="5"/>
      <c r="P61" s="5"/>
      <c r="Q61" s="5">
        <v>1</v>
      </c>
      <c r="R61" s="5"/>
      <c r="S61" s="5"/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v>4</v>
      </c>
      <c r="H62" s="5"/>
      <c r="I62" s="5"/>
      <c r="J62" s="5"/>
      <c r="K62" s="5"/>
      <c r="L62" s="5"/>
      <c r="M62" s="5"/>
      <c r="N62" s="5">
        <v>2</v>
      </c>
      <c r="O62" s="5"/>
      <c r="P62" s="5"/>
      <c r="Q62" s="5"/>
      <c r="R62" s="5">
        <v>2</v>
      </c>
      <c r="S62" s="5"/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8</v>
      </c>
      <c r="H63" s="5"/>
      <c r="I63" s="5"/>
      <c r="J63" s="5"/>
      <c r="K63" s="5"/>
      <c r="L63" s="5"/>
      <c r="M63" s="5"/>
      <c r="N63" s="5">
        <v>4</v>
      </c>
      <c r="O63" s="5"/>
      <c r="P63" s="5">
        <v>3</v>
      </c>
      <c r="Q63" s="5"/>
      <c r="R63" s="5">
        <v>1</v>
      </c>
      <c r="S63" s="5"/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v>8</v>
      </c>
      <c r="H65" s="5"/>
      <c r="I65" s="5"/>
      <c r="J65" s="5"/>
      <c r="K65" s="5"/>
      <c r="L65" s="5"/>
      <c r="M65" s="5"/>
      <c r="N65" s="5"/>
      <c r="O65" s="5">
        <v>3</v>
      </c>
      <c r="P65" s="5"/>
      <c r="Q65" s="5">
        <v>3</v>
      </c>
      <c r="R65" s="5">
        <v>2</v>
      </c>
      <c r="S65" s="5"/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v>4</v>
      </c>
      <c r="H66" s="5"/>
      <c r="I66" s="5"/>
      <c r="J66" s="5"/>
      <c r="K66" s="5"/>
      <c r="L66" s="5"/>
      <c r="M66" s="5"/>
      <c r="N66" s="5"/>
      <c r="O66" s="5"/>
      <c r="P66" s="5">
        <v>2</v>
      </c>
      <c r="Q66" s="5"/>
      <c r="R66" s="5">
        <v>2</v>
      </c>
      <c r="S66" s="5"/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5</v>
      </c>
      <c r="H67" s="5"/>
      <c r="I67" s="5"/>
      <c r="J67" s="5"/>
      <c r="K67" s="5"/>
      <c r="L67" s="5"/>
      <c r="M67" s="5"/>
      <c r="N67" s="5"/>
      <c r="O67" s="5"/>
      <c r="P67" s="5"/>
      <c r="Q67" s="5">
        <v>3</v>
      </c>
      <c r="R67" s="5">
        <v>2</v>
      </c>
      <c r="S67" s="5"/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3</v>
      </c>
      <c r="H68" s="5"/>
      <c r="I68" s="5"/>
      <c r="J68" s="5"/>
      <c r="K68" s="5"/>
      <c r="L68" s="5"/>
      <c r="M68" s="5"/>
      <c r="N68" s="5"/>
      <c r="O68" s="5"/>
      <c r="P68" s="5">
        <v>2</v>
      </c>
      <c r="Q68" s="5"/>
      <c r="R68" s="5">
        <v>1</v>
      </c>
      <c r="S68" s="5"/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4</v>
      </c>
      <c r="H69" s="5"/>
      <c r="I69" s="5"/>
      <c r="J69" s="5"/>
      <c r="K69" s="5"/>
      <c r="L69" s="5"/>
      <c r="M69" s="5"/>
      <c r="N69" s="5">
        <v>2</v>
      </c>
      <c r="O69" s="5"/>
      <c r="P69" s="5"/>
      <c r="Q69" s="5"/>
      <c r="R69" s="5">
        <v>2</v>
      </c>
      <c r="S69" s="5"/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1</v>
      </c>
      <c r="H70" s="5"/>
      <c r="I70" s="5"/>
      <c r="J70" s="5"/>
      <c r="K70" s="5"/>
      <c r="L70" s="5"/>
      <c r="M70" s="5"/>
      <c r="N70" s="5"/>
      <c r="O70" s="5"/>
      <c r="P70" s="5"/>
      <c r="Q70" s="5">
        <v>1</v>
      </c>
      <c r="R70" s="5"/>
      <c r="S70" s="5"/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75">
        <v>9</v>
      </c>
      <c r="H89" s="75">
        <f t="shared" ref="H89:S89" si="7">H22+H41+H62</f>
        <v>0</v>
      </c>
      <c r="I89" s="75">
        <f t="shared" si="7"/>
        <v>0</v>
      </c>
      <c r="J89" s="75">
        <f t="shared" si="7"/>
        <v>0</v>
      </c>
      <c r="K89" s="75">
        <f t="shared" si="7"/>
        <v>0</v>
      </c>
      <c r="L89" s="75">
        <v>1</v>
      </c>
      <c r="M89" s="75">
        <f t="shared" si="7"/>
        <v>2</v>
      </c>
      <c r="N89" s="75">
        <f t="shared" si="7"/>
        <v>2</v>
      </c>
      <c r="O89" s="75">
        <f t="shared" si="7"/>
        <v>0</v>
      </c>
      <c r="P89" s="75">
        <f t="shared" si="7"/>
        <v>0</v>
      </c>
      <c r="Q89" s="75">
        <f t="shared" si="7"/>
        <v>0</v>
      </c>
      <c r="R89" s="75">
        <f t="shared" si="7"/>
        <v>4</v>
      </c>
      <c r="S89" s="75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v>3</v>
      </c>
      <c r="H91" s="5"/>
      <c r="I91" s="5"/>
      <c r="J91" s="5"/>
      <c r="K91" s="5"/>
      <c r="L91" s="5"/>
      <c r="M91" s="5"/>
      <c r="N91" s="5"/>
      <c r="O91" s="5">
        <v>2</v>
      </c>
      <c r="P91" s="5"/>
      <c r="Q91" s="5">
        <v>1</v>
      </c>
      <c r="R91" s="5"/>
      <c r="S91" s="5"/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v>6</v>
      </c>
      <c r="H92" s="5"/>
      <c r="I92" s="5"/>
      <c r="J92" s="5"/>
      <c r="K92" s="5"/>
      <c r="L92" s="5"/>
      <c r="M92" s="5"/>
      <c r="N92" s="5">
        <v>2</v>
      </c>
      <c r="O92" s="5"/>
      <c r="P92" s="5">
        <v>2</v>
      </c>
      <c r="Q92" s="5"/>
      <c r="R92" s="5">
        <v>2</v>
      </c>
      <c r="S92" s="5"/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v>5</v>
      </c>
      <c r="H93" s="5"/>
      <c r="I93" s="5"/>
      <c r="J93" s="5"/>
      <c r="K93" s="5"/>
      <c r="L93" s="5"/>
      <c r="M93" s="5"/>
      <c r="N93" s="5"/>
      <c r="O93" s="5"/>
      <c r="P93" s="5">
        <v>3</v>
      </c>
      <c r="Q93" s="5">
        <v>2</v>
      </c>
      <c r="R93" s="5"/>
      <c r="S93" s="5"/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1</v>
      </c>
      <c r="H94" s="5"/>
      <c r="I94" s="5"/>
      <c r="J94" s="5"/>
      <c r="K94" s="5"/>
      <c r="L94" s="5"/>
      <c r="M94" s="5"/>
      <c r="N94" s="5">
        <v>1</v>
      </c>
      <c r="O94" s="5"/>
      <c r="P94" s="5"/>
      <c r="Q94" s="5"/>
      <c r="R94" s="5"/>
      <c r="S94" s="5"/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ref="G95:G97" si="8">+H95+I95+J95+K95+L95+M95+N95+O95+P95+Q95+R95+S95</f>
        <v>0</v>
      </c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3</v>
      </c>
      <c r="H102" s="82"/>
      <c r="I102" s="82"/>
      <c r="J102" s="82"/>
      <c r="K102" s="82"/>
      <c r="L102" s="82">
        <v>1</v>
      </c>
      <c r="M102" s="82">
        <v>1</v>
      </c>
      <c r="N102" s="82"/>
      <c r="O102" s="82"/>
      <c r="P102" s="82">
        <v>1</v>
      </c>
      <c r="Q102" s="82"/>
      <c r="R102" s="82"/>
      <c r="S102" s="83"/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v>3</v>
      </c>
      <c r="H103" s="36"/>
      <c r="I103" s="36"/>
      <c r="J103" s="36">
        <v>1</v>
      </c>
      <c r="K103" s="36">
        <v>1</v>
      </c>
      <c r="L103" s="36"/>
      <c r="M103" s="36"/>
      <c r="N103" s="36"/>
      <c r="O103" s="36">
        <v>1</v>
      </c>
      <c r="P103" s="36"/>
      <c r="Q103" s="36"/>
      <c r="R103" s="36"/>
      <c r="S103" s="37"/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v>3</v>
      </c>
      <c r="H104" s="36"/>
      <c r="I104" s="36"/>
      <c r="J104" s="36"/>
      <c r="K104" s="36"/>
      <c r="L104" s="36"/>
      <c r="M104" s="36">
        <v>2</v>
      </c>
      <c r="N104" s="36"/>
      <c r="O104" s="36"/>
      <c r="P104" s="36"/>
      <c r="Q104" s="36">
        <v>1</v>
      </c>
      <c r="R104" s="36"/>
      <c r="S104" s="37"/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v>4</v>
      </c>
      <c r="H105" s="36"/>
      <c r="I105" s="36"/>
      <c r="J105" s="36"/>
      <c r="K105" s="36"/>
      <c r="L105" s="36">
        <v>2</v>
      </c>
      <c r="M105" s="36"/>
      <c r="N105" s="36"/>
      <c r="O105" s="36">
        <v>2</v>
      </c>
      <c r="P105" s="36"/>
      <c r="Q105" s="36"/>
      <c r="R105" s="36"/>
      <c r="S105" s="37"/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3</v>
      </c>
      <c r="H106" s="36"/>
      <c r="I106" s="36"/>
      <c r="J106" s="36"/>
      <c r="K106" s="36"/>
      <c r="L106" s="36"/>
      <c r="M106" s="36">
        <v>1</v>
      </c>
      <c r="N106" s="36">
        <v>1</v>
      </c>
      <c r="O106" s="36">
        <v>1</v>
      </c>
      <c r="P106" s="36"/>
      <c r="Q106" s="36"/>
      <c r="R106" s="36"/>
      <c r="S106" s="37"/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v>5</v>
      </c>
      <c r="H107" s="36"/>
      <c r="I107" s="36"/>
      <c r="J107" s="36">
        <v>2</v>
      </c>
      <c r="K107" s="36"/>
      <c r="L107" s="36"/>
      <c r="M107" s="36">
        <v>2</v>
      </c>
      <c r="N107" s="36"/>
      <c r="O107" s="36"/>
      <c r="P107" s="36">
        <v>1</v>
      </c>
      <c r="Q107" s="36"/>
      <c r="R107" s="36"/>
      <c r="S107" s="37"/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v>6</v>
      </c>
      <c r="H108" s="36"/>
      <c r="I108" s="36"/>
      <c r="J108" s="36"/>
      <c r="K108" s="36">
        <v>2</v>
      </c>
      <c r="L108" s="36">
        <v>2</v>
      </c>
      <c r="M108" s="36"/>
      <c r="N108" s="36"/>
      <c r="O108" s="36">
        <v>2</v>
      </c>
      <c r="P108" s="36"/>
      <c r="Q108" s="36"/>
      <c r="R108" s="36"/>
      <c r="S108" s="37"/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v>3</v>
      </c>
      <c r="H109" s="36"/>
      <c r="I109" s="36"/>
      <c r="J109" s="36">
        <v>1</v>
      </c>
      <c r="K109" s="36"/>
      <c r="L109" s="36"/>
      <c r="M109" s="36"/>
      <c r="N109" s="36">
        <v>2</v>
      </c>
      <c r="O109" s="36"/>
      <c r="P109" s="36"/>
      <c r="Q109" s="36"/>
      <c r="R109" s="36"/>
      <c r="S109" s="37"/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v>2</v>
      </c>
      <c r="H110" s="36"/>
      <c r="I110" s="36"/>
      <c r="J110" s="36"/>
      <c r="K110" s="36">
        <v>2</v>
      </c>
      <c r="L110" s="36"/>
      <c r="M110" s="36"/>
      <c r="N110" s="36"/>
      <c r="O110" s="36"/>
      <c r="P110" s="36"/>
      <c r="Q110" s="36"/>
      <c r="R110" s="36"/>
      <c r="S110" s="37"/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v>1</v>
      </c>
      <c r="H111" s="36"/>
      <c r="I111" s="36"/>
      <c r="J111" s="36"/>
      <c r="K111" s="36"/>
      <c r="L111" s="36">
        <v>1</v>
      </c>
      <c r="M111" s="36"/>
      <c r="N111" s="36"/>
      <c r="O111" s="36"/>
      <c r="P111" s="36"/>
      <c r="Q111" s="36"/>
      <c r="R111" s="36"/>
      <c r="S111" s="37"/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v>3</v>
      </c>
      <c r="H112" s="36"/>
      <c r="I112" s="36"/>
      <c r="J112" s="36"/>
      <c r="K112" s="36">
        <v>1</v>
      </c>
      <c r="L112" s="36"/>
      <c r="M112" s="36">
        <v>1</v>
      </c>
      <c r="N112" s="36"/>
      <c r="O112" s="36"/>
      <c r="P112" s="36">
        <v>1</v>
      </c>
      <c r="Q112" s="36"/>
      <c r="R112" s="36"/>
      <c r="S112" s="37"/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v>3</v>
      </c>
      <c r="H113" s="36"/>
      <c r="I113" s="36"/>
      <c r="J113" s="36"/>
      <c r="K113" s="36"/>
      <c r="L113" s="36">
        <v>1</v>
      </c>
      <c r="M113" s="36"/>
      <c r="N113" s="36">
        <v>1</v>
      </c>
      <c r="O113" s="36"/>
      <c r="P113" s="36">
        <v>1</v>
      </c>
      <c r="Q113" s="36"/>
      <c r="R113" s="36"/>
      <c r="S113" s="37"/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v>3</v>
      </c>
      <c r="H114" s="36"/>
      <c r="I114" s="36"/>
      <c r="J114" s="36"/>
      <c r="K114" s="36"/>
      <c r="L114" s="36">
        <v>2</v>
      </c>
      <c r="M114" s="36"/>
      <c r="N114" s="36"/>
      <c r="O114" s="36">
        <v>1</v>
      </c>
      <c r="P114" s="36"/>
      <c r="Q114" s="36"/>
      <c r="R114" s="36"/>
      <c r="S114" s="37"/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v>5</v>
      </c>
      <c r="H115" s="36"/>
      <c r="I115" s="36">
        <v>2</v>
      </c>
      <c r="J115" s="36">
        <v>2</v>
      </c>
      <c r="K115" s="36"/>
      <c r="L115" s="36"/>
      <c r="M115" s="36">
        <v>1</v>
      </c>
      <c r="N115" s="36"/>
      <c r="O115" s="36"/>
      <c r="P115" s="36"/>
      <c r="Q115" s="36"/>
      <c r="R115" s="36"/>
      <c r="S115" s="37"/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v>3</v>
      </c>
      <c r="H116" s="36"/>
      <c r="I116" s="36"/>
      <c r="J116" s="36"/>
      <c r="K116" s="36">
        <v>2</v>
      </c>
      <c r="L116" s="36"/>
      <c r="M116" s="36"/>
      <c r="N116" s="36"/>
      <c r="O116" s="36"/>
      <c r="P116" s="36"/>
      <c r="Q116" s="36">
        <v>1</v>
      </c>
      <c r="R116" s="36"/>
      <c r="S116" s="37"/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v>0</v>
      </c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7"/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v>3</v>
      </c>
      <c r="H118" s="36"/>
      <c r="I118" s="36"/>
      <c r="J118" s="36"/>
      <c r="K118" s="36">
        <v>2</v>
      </c>
      <c r="L118" s="36"/>
      <c r="M118" s="36"/>
      <c r="N118" s="36"/>
      <c r="O118" s="36"/>
      <c r="P118" s="36">
        <v>1</v>
      </c>
      <c r="Q118" s="36"/>
      <c r="R118" s="36"/>
      <c r="S118" s="37"/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v>6</v>
      </c>
      <c r="H119" s="36"/>
      <c r="I119" s="36"/>
      <c r="J119" s="36"/>
      <c r="K119" s="36">
        <v>2</v>
      </c>
      <c r="L119" s="36"/>
      <c r="M119" s="36"/>
      <c r="N119" s="36">
        <v>2</v>
      </c>
      <c r="O119" s="36"/>
      <c r="P119" s="36"/>
      <c r="Q119" s="36">
        <v>2</v>
      </c>
      <c r="R119" s="36"/>
      <c r="S119" s="37"/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v>1</v>
      </c>
      <c r="H120" s="36"/>
      <c r="I120" s="36"/>
      <c r="J120" s="36"/>
      <c r="K120" s="36"/>
      <c r="L120" s="36">
        <v>1</v>
      </c>
      <c r="M120" s="36"/>
      <c r="N120" s="36"/>
      <c r="O120" s="36"/>
      <c r="P120" s="36"/>
      <c r="Q120" s="36"/>
      <c r="R120" s="36"/>
      <c r="S120" s="37"/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v>0</v>
      </c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7"/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7</v>
      </c>
      <c r="H122" s="36"/>
      <c r="I122" s="36"/>
      <c r="J122" s="36">
        <v>2</v>
      </c>
      <c r="K122" s="36"/>
      <c r="L122" s="36"/>
      <c r="M122" s="36">
        <v>2</v>
      </c>
      <c r="N122" s="36"/>
      <c r="O122" s="36"/>
      <c r="P122" s="36"/>
      <c r="Q122" s="36">
        <v>3</v>
      </c>
      <c r="R122" s="36"/>
      <c r="S122" s="37"/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6</v>
      </c>
      <c r="H123" s="36"/>
      <c r="I123" s="36"/>
      <c r="J123" s="36"/>
      <c r="K123" s="36">
        <v>3</v>
      </c>
      <c r="L123" s="36"/>
      <c r="M123" s="36"/>
      <c r="N123" s="36">
        <v>3</v>
      </c>
      <c r="O123" s="36"/>
      <c r="P123" s="36"/>
      <c r="Q123" s="36"/>
      <c r="R123" s="36"/>
      <c r="S123" s="37"/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v>4</v>
      </c>
      <c r="H124" s="36"/>
      <c r="I124" s="36"/>
      <c r="J124" s="36">
        <v>2</v>
      </c>
      <c r="K124" s="36"/>
      <c r="L124" s="36"/>
      <c r="M124" s="36"/>
      <c r="N124" s="36"/>
      <c r="O124" s="36">
        <v>2</v>
      </c>
      <c r="P124" s="36"/>
      <c r="Q124" s="36"/>
      <c r="R124" s="36"/>
      <c r="S124" s="37"/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v>4</v>
      </c>
      <c r="H125" s="36"/>
      <c r="I125" s="36"/>
      <c r="J125" s="36"/>
      <c r="K125" s="36">
        <v>2</v>
      </c>
      <c r="L125" s="36"/>
      <c r="M125" s="36"/>
      <c r="N125" s="36">
        <v>1</v>
      </c>
      <c r="O125" s="36"/>
      <c r="P125" s="36">
        <v>1</v>
      </c>
      <c r="Q125" s="36"/>
      <c r="R125" s="36"/>
      <c r="S125" s="37"/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ref="G126:G152" si="9">SUM(H126:S126)</f>
        <v>0</v>
      </c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7"/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v>3</v>
      </c>
      <c r="H127" s="36"/>
      <c r="I127" s="36"/>
      <c r="J127" s="36">
        <v>1</v>
      </c>
      <c r="K127" s="36"/>
      <c r="L127" s="36"/>
      <c r="M127" s="36">
        <v>1</v>
      </c>
      <c r="N127" s="36"/>
      <c r="O127" s="36"/>
      <c r="P127" s="36"/>
      <c r="Q127" s="36">
        <v>1</v>
      </c>
      <c r="R127" s="36"/>
      <c r="S127" s="37"/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7"/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v>4</v>
      </c>
      <c r="H129" s="36"/>
      <c r="I129" s="36"/>
      <c r="J129" s="36">
        <v>2</v>
      </c>
      <c r="K129" s="36"/>
      <c r="L129" s="36">
        <v>2</v>
      </c>
      <c r="M129" s="36"/>
      <c r="N129" s="36"/>
      <c r="O129" s="36"/>
      <c r="P129" s="36"/>
      <c r="Q129" s="36"/>
      <c r="R129" s="36"/>
      <c r="S129" s="37"/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7"/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7"/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4</v>
      </c>
      <c r="H132" s="36"/>
      <c r="I132" s="36"/>
      <c r="J132" s="36"/>
      <c r="K132" s="36">
        <v>1</v>
      </c>
      <c r="L132" s="36"/>
      <c r="M132" s="36"/>
      <c r="N132" s="36">
        <v>1</v>
      </c>
      <c r="O132" s="36"/>
      <c r="P132" s="36">
        <v>2</v>
      </c>
      <c r="Q132" s="36"/>
      <c r="R132" s="36"/>
      <c r="S132" s="37"/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v>2</v>
      </c>
      <c r="H133" s="36"/>
      <c r="I133" s="36"/>
      <c r="J133" s="36"/>
      <c r="K133" s="36"/>
      <c r="L133" s="36"/>
      <c r="M133" s="36"/>
      <c r="N133" s="36">
        <v>2</v>
      </c>
      <c r="O133" s="36"/>
      <c r="P133" s="36"/>
      <c r="Q133" s="36"/>
      <c r="R133" s="36"/>
      <c r="S133" s="37"/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5</v>
      </c>
      <c r="H134" s="36"/>
      <c r="I134" s="36"/>
      <c r="J134" s="36">
        <v>2</v>
      </c>
      <c r="K134" s="36"/>
      <c r="L134" s="36"/>
      <c r="M134" s="36">
        <v>2</v>
      </c>
      <c r="N134" s="36"/>
      <c r="O134" s="36"/>
      <c r="P134" s="36">
        <v>1</v>
      </c>
      <c r="Q134" s="36"/>
      <c r="R134" s="36"/>
      <c r="S134" s="37"/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v>3</v>
      </c>
      <c r="H135" s="36"/>
      <c r="I135" s="36"/>
      <c r="J135" s="36"/>
      <c r="K135" s="36">
        <v>1</v>
      </c>
      <c r="L135" s="36"/>
      <c r="M135" s="36">
        <v>1</v>
      </c>
      <c r="N135" s="36"/>
      <c r="O135" s="36"/>
      <c r="P135" s="36"/>
      <c r="Q135" s="36">
        <v>1</v>
      </c>
      <c r="R135" s="36"/>
      <c r="S135" s="37"/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7"/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v>3</v>
      </c>
      <c r="H137" s="36"/>
      <c r="I137" s="36"/>
      <c r="J137" s="36"/>
      <c r="K137" s="36">
        <v>1</v>
      </c>
      <c r="L137" s="36"/>
      <c r="M137" s="36"/>
      <c r="N137" s="36">
        <v>1</v>
      </c>
      <c r="O137" s="36"/>
      <c r="P137" s="36">
        <v>1</v>
      </c>
      <c r="Q137" s="36"/>
      <c r="R137" s="36"/>
      <c r="S137" s="37"/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7"/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4</v>
      </c>
      <c r="H139" s="36"/>
      <c r="I139" s="36"/>
      <c r="J139" s="36">
        <v>1</v>
      </c>
      <c r="K139" s="36"/>
      <c r="L139" s="36">
        <v>1</v>
      </c>
      <c r="M139" s="36"/>
      <c r="N139" s="36">
        <v>1</v>
      </c>
      <c r="O139" s="36"/>
      <c r="P139" s="36">
        <v>1</v>
      </c>
      <c r="Q139" s="36"/>
      <c r="R139" s="36"/>
      <c r="S139" s="37"/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4</v>
      </c>
      <c r="H140" s="36"/>
      <c r="I140" s="36"/>
      <c r="J140" s="36">
        <v>1</v>
      </c>
      <c r="K140" s="36">
        <v>1</v>
      </c>
      <c r="L140" s="36"/>
      <c r="M140" s="36"/>
      <c r="N140" s="36">
        <v>1</v>
      </c>
      <c r="O140" s="36"/>
      <c r="P140" s="36">
        <v>1</v>
      </c>
      <c r="Q140" s="36"/>
      <c r="R140" s="36"/>
      <c r="S140" s="37"/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v>1</v>
      </c>
      <c r="H141" s="36"/>
      <c r="I141" s="36"/>
      <c r="J141" s="36"/>
      <c r="K141" s="36"/>
      <c r="L141" s="36"/>
      <c r="M141" s="36"/>
      <c r="N141" s="36"/>
      <c r="O141" s="36">
        <v>1</v>
      </c>
      <c r="P141" s="36"/>
      <c r="Q141" s="36"/>
      <c r="R141" s="36"/>
      <c r="S141" s="37"/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v>0</v>
      </c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7"/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v>1</v>
      </c>
      <c r="H143" s="36"/>
      <c r="I143" s="36"/>
      <c r="J143" s="36"/>
      <c r="K143" s="36"/>
      <c r="L143" s="36">
        <v>1</v>
      </c>
      <c r="M143" s="36"/>
      <c r="N143" s="36"/>
      <c r="O143" s="36"/>
      <c r="P143" s="36"/>
      <c r="Q143" s="36"/>
      <c r="R143" s="36"/>
      <c r="S143" s="37"/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7"/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v>1</v>
      </c>
      <c r="H145" s="36"/>
      <c r="I145" s="36"/>
      <c r="J145" s="36"/>
      <c r="K145" s="36"/>
      <c r="L145" s="36"/>
      <c r="M145" s="36">
        <v>1</v>
      </c>
      <c r="N145" s="36"/>
      <c r="O145" s="36"/>
      <c r="P145" s="36"/>
      <c r="Q145" s="36"/>
      <c r="R145" s="36"/>
      <c r="S145" s="37"/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7"/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v>3</v>
      </c>
      <c r="H147" s="36"/>
      <c r="I147" s="36"/>
      <c r="J147" s="36"/>
      <c r="K147" s="36"/>
      <c r="L147" s="36">
        <v>1</v>
      </c>
      <c r="M147" s="36"/>
      <c r="N147" s="36"/>
      <c r="O147" s="36">
        <v>1</v>
      </c>
      <c r="P147" s="36"/>
      <c r="Q147" s="36">
        <v>1</v>
      </c>
      <c r="R147" s="36"/>
      <c r="S147" s="37"/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4</v>
      </c>
      <c r="H148" s="36"/>
      <c r="I148" s="36"/>
      <c r="J148" s="36"/>
      <c r="K148" s="36">
        <v>2</v>
      </c>
      <c r="L148" s="36"/>
      <c r="M148" s="36"/>
      <c r="N148" s="36">
        <v>2</v>
      </c>
      <c r="O148" s="36"/>
      <c r="P148" s="36"/>
      <c r="Q148" s="36"/>
      <c r="R148" s="36"/>
      <c r="S148" s="37"/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3</v>
      </c>
      <c r="H149" s="36"/>
      <c r="I149" s="36"/>
      <c r="J149" s="36"/>
      <c r="K149" s="36"/>
      <c r="L149" s="36">
        <v>1</v>
      </c>
      <c r="M149" s="36">
        <v>1</v>
      </c>
      <c r="N149" s="36"/>
      <c r="O149" s="36"/>
      <c r="P149" s="36">
        <v>1</v>
      </c>
      <c r="Q149" s="36"/>
      <c r="R149" s="36"/>
      <c r="S149" s="37"/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3</v>
      </c>
      <c r="H150" s="36"/>
      <c r="I150" s="36"/>
      <c r="J150" s="36"/>
      <c r="K150" s="36"/>
      <c r="L150" s="36">
        <v>1</v>
      </c>
      <c r="M150" s="36"/>
      <c r="N150" s="36"/>
      <c r="O150" s="36">
        <v>1</v>
      </c>
      <c r="P150" s="36"/>
      <c r="Q150" s="36"/>
      <c r="R150" s="36">
        <v>1</v>
      </c>
      <c r="S150" s="37"/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v>3</v>
      </c>
      <c r="H151" s="36"/>
      <c r="I151" s="36"/>
      <c r="J151" s="36"/>
      <c r="K151" s="36">
        <v>1</v>
      </c>
      <c r="L151" s="36"/>
      <c r="M151" s="36"/>
      <c r="N151" s="36">
        <v>1</v>
      </c>
      <c r="O151" s="36"/>
      <c r="P151" s="36"/>
      <c r="Q151" s="36">
        <v>1</v>
      </c>
      <c r="R151" s="36"/>
      <c r="S151" s="37"/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1</v>
      </c>
      <c r="H152" s="36"/>
      <c r="I152" s="36"/>
      <c r="J152" s="36"/>
      <c r="K152" s="36"/>
      <c r="L152" s="36"/>
      <c r="M152" s="36">
        <v>1</v>
      </c>
      <c r="N152" s="36"/>
      <c r="O152" s="36"/>
      <c r="P152" s="36"/>
      <c r="Q152" s="36"/>
      <c r="R152" s="36"/>
      <c r="S152" s="37"/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v>1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7"/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 t="s">
        <v>529</v>
      </c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1"/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134</v>
      </c>
      <c r="H155" s="93">
        <f t="shared" ref="H155:S155" si="10">SUM(H102:H154)</f>
        <v>0</v>
      </c>
      <c r="I155" s="93">
        <f t="shared" si="10"/>
        <v>2</v>
      </c>
      <c r="J155" s="93">
        <f t="shared" si="10"/>
        <v>17</v>
      </c>
      <c r="K155" s="93">
        <f t="shared" si="10"/>
        <v>24</v>
      </c>
      <c r="L155" s="93">
        <f t="shared" si="10"/>
        <v>17</v>
      </c>
      <c r="M155" s="93">
        <f t="shared" si="10"/>
        <v>17</v>
      </c>
      <c r="N155" s="93">
        <f t="shared" si="10"/>
        <v>19</v>
      </c>
      <c r="O155" s="93">
        <f t="shared" si="10"/>
        <v>12</v>
      </c>
      <c r="P155" s="93">
        <f t="shared" si="10"/>
        <v>13</v>
      </c>
      <c r="Q155" s="93">
        <f t="shared" si="10"/>
        <v>11</v>
      </c>
      <c r="R155" s="93">
        <f t="shared" si="10"/>
        <v>1</v>
      </c>
      <c r="S155" s="94">
        <f t="shared" si="10"/>
        <v>0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v>2</v>
      </c>
      <c r="H156" s="82"/>
      <c r="I156" s="82"/>
      <c r="J156" s="82"/>
      <c r="K156" s="82">
        <v>1</v>
      </c>
      <c r="L156" s="82"/>
      <c r="M156" s="82"/>
      <c r="N156" s="82"/>
      <c r="O156" s="82"/>
      <c r="P156" s="82">
        <v>1</v>
      </c>
      <c r="Q156" s="82"/>
      <c r="R156" s="82"/>
      <c r="S156" s="83"/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v>3</v>
      </c>
      <c r="H157" s="36"/>
      <c r="I157" s="36"/>
      <c r="J157" s="36">
        <v>1</v>
      </c>
      <c r="K157" s="36"/>
      <c r="L157" s="36">
        <v>1</v>
      </c>
      <c r="M157" s="36"/>
      <c r="N157" s="36"/>
      <c r="O157" s="36">
        <v>1</v>
      </c>
      <c r="P157" s="36"/>
      <c r="Q157" s="36"/>
      <c r="R157" s="36"/>
      <c r="S157" s="37"/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v>2</v>
      </c>
      <c r="H158" s="36"/>
      <c r="I158" s="36"/>
      <c r="J158" s="36">
        <v>1</v>
      </c>
      <c r="K158" s="36"/>
      <c r="L158" s="36"/>
      <c r="M158" s="36">
        <v>1</v>
      </c>
      <c r="N158" s="36"/>
      <c r="O158" s="36"/>
      <c r="P158" s="36"/>
      <c r="Q158" s="36"/>
      <c r="R158" s="36"/>
      <c r="S158" s="37"/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v>4</v>
      </c>
      <c r="H159" s="36"/>
      <c r="I159" s="36"/>
      <c r="J159" s="36"/>
      <c r="K159" s="36">
        <v>1</v>
      </c>
      <c r="L159" s="36"/>
      <c r="M159" s="36"/>
      <c r="N159" s="36">
        <v>2</v>
      </c>
      <c r="O159" s="36"/>
      <c r="P159" s="36"/>
      <c r="Q159" s="36">
        <v>1</v>
      </c>
      <c r="R159" s="36"/>
      <c r="S159" s="37"/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1</v>
      </c>
      <c r="H160" s="36"/>
      <c r="I160" s="36"/>
      <c r="J160" s="36"/>
      <c r="K160" s="36"/>
      <c r="L160" s="36">
        <v>1</v>
      </c>
      <c r="M160" s="36"/>
      <c r="N160" s="36"/>
      <c r="O160" s="36"/>
      <c r="P160" s="36"/>
      <c r="Q160" s="36"/>
      <c r="R160" s="36"/>
      <c r="S160" s="37"/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v>3</v>
      </c>
      <c r="H161" s="41"/>
      <c r="I161" s="41"/>
      <c r="J161" s="41"/>
      <c r="K161" s="41">
        <v>1</v>
      </c>
      <c r="L161" s="41"/>
      <c r="M161" s="41">
        <v>1</v>
      </c>
      <c r="N161" s="41"/>
      <c r="O161" s="41"/>
      <c r="P161" s="41">
        <v>1</v>
      </c>
      <c r="Q161" s="41"/>
      <c r="R161" s="41"/>
      <c r="S161" s="57"/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v>1</v>
      </c>
      <c r="H162" s="41"/>
      <c r="I162" s="41"/>
      <c r="J162" s="41"/>
      <c r="K162" s="41"/>
      <c r="L162" s="41"/>
      <c r="M162" s="41"/>
      <c r="N162" s="41">
        <v>1</v>
      </c>
      <c r="O162" s="41"/>
      <c r="P162" s="41"/>
      <c r="Q162" s="41"/>
      <c r="R162" s="41"/>
      <c r="S162" s="57"/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v>2</v>
      </c>
      <c r="H163" s="41"/>
      <c r="I163" s="41"/>
      <c r="J163" s="41"/>
      <c r="K163" s="41">
        <v>1</v>
      </c>
      <c r="L163" s="41"/>
      <c r="M163" s="41"/>
      <c r="N163" s="41"/>
      <c r="O163" s="41"/>
      <c r="P163" s="41">
        <v>1</v>
      </c>
      <c r="Q163" s="41"/>
      <c r="R163" s="41"/>
      <c r="S163" s="57"/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v>3</v>
      </c>
      <c r="H164" s="41"/>
      <c r="I164" s="41"/>
      <c r="J164" s="41"/>
      <c r="K164" s="41">
        <v>1</v>
      </c>
      <c r="L164" s="41"/>
      <c r="M164" s="41"/>
      <c r="N164" s="41">
        <v>1</v>
      </c>
      <c r="O164" s="41"/>
      <c r="P164" s="41"/>
      <c r="Q164" s="41">
        <v>1</v>
      </c>
      <c r="R164" s="41"/>
      <c r="S164" s="57"/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v>3</v>
      </c>
      <c r="H165" s="41"/>
      <c r="I165" s="41"/>
      <c r="J165" s="41">
        <v>1</v>
      </c>
      <c r="K165" s="41"/>
      <c r="L165" s="41"/>
      <c r="M165" s="41">
        <v>1</v>
      </c>
      <c r="N165" s="41"/>
      <c r="O165" s="41"/>
      <c r="P165" s="41">
        <v>1</v>
      </c>
      <c r="Q165" s="41"/>
      <c r="R165" s="41"/>
      <c r="S165" s="57"/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v>1</v>
      </c>
      <c r="H166" s="41"/>
      <c r="I166" s="41"/>
      <c r="J166" s="41"/>
      <c r="K166" s="41"/>
      <c r="L166" s="41">
        <v>1</v>
      </c>
      <c r="M166" s="41"/>
      <c r="N166" s="41"/>
      <c r="O166" s="41"/>
      <c r="P166" s="41"/>
      <c r="Q166" s="41"/>
      <c r="R166" s="41"/>
      <c r="S166" s="57"/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57"/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57"/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v>3</v>
      </c>
      <c r="H169" s="41"/>
      <c r="I169" s="41"/>
      <c r="J169" s="41">
        <v>1</v>
      </c>
      <c r="K169" s="41"/>
      <c r="L169" s="41"/>
      <c r="M169" s="41"/>
      <c r="N169" s="41">
        <v>2</v>
      </c>
      <c r="O169" s="41">
        <v>1</v>
      </c>
      <c r="P169" s="41"/>
      <c r="Q169" s="41"/>
      <c r="R169" s="41"/>
      <c r="S169" s="57"/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v>2</v>
      </c>
      <c r="H170" s="41"/>
      <c r="I170" s="41"/>
      <c r="J170" s="41"/>
      <c r="K170" s="41"/>
      <c r="L170" s="41">
        <v>1</v>
      </c>
      <c r="M170" s="41"/>
      <c r="N170" s="41">
        <v>1</v>
      </c>
      <c r="O170" s="41"/>
      <c r="P170" s="41"/>
      <c r="Q170" s="41"/>
      <c r="R170" s="41"/>
      <c r="S170" s="57"/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v>1</v>
      </c>
      <c r="H171" s="41"/>
      <c r="I171" s="41"/>
      <c r="J171" s="41"/>
      <c r="K171" s="41"/>
      <c r="L171" s="41">
        <v>1</v>
      </c>
      <c r="M171" s="41"/>
      <c r="N171" s="41"/>
      <c r="O171" s="41"/>
      <c r="P171" s="41"/>
      <c r="Q171" s="41"/>
      <c r="R171" s="41"/>
      <c r="S171" s="57"/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v>4</v>
      </c>
      <c r="H172" s="41"/>
      <c r="I172" s="41"/>
      <c r="J172" s="41"/>
      <c r="K172" s="41">
        <v>1</v>
      </c>
      <c r="L172" s="41"/>
      <c r="M172" s="41">
        <v>1</v>
      </c>
      <c r="N172" s="41"/>
      <c r="O172" s="41"/>
      <c r="P172" s="41">
        <v>2</v>
      </c>
      <c r="Q172" s="41"/>
      <c r="R172" s="41"/>
      <c r="S172" s="57"/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57"/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57"/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57"/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57"/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v>1</v>
      </c>
      <c r="H177" s="41"/>
      <c r="I177" s="41"/>
      <c r="J177" s="41"/>
      <c r="K177" s="41"/>
      <c r="L177" s="41">
        <v>1</v>
      </c>
      <c r="M177" s="41"/>
      <c r="N177" s="41"/>
      <c r="O177" s="41"/>
      <c r="P177" s="41"/>
      <c r="Q177" s="41"/>
      <c r="R177" s="41"/>
      <c r="S177" s="57"/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v>1</v>
      </c>
      <c r="H178" s="41"/>
      <c r="I178" s="41"/>
      <c r="J178" s="41"/>
      <c r="K178" s="41"/>
      <c r="L178" s="41"/>
      <c r="M178" s="41"/>
      <c r="N178" s="41">
        <v>1</v>
      </c>
      <c r="O178" s="41"/>
      <c r="P178" s="41"/>
      <c r="Q178" s="41"/>
      <c r="R178" s="41"/>
      <c r="S178" s="57"/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v>2</v>
      </c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57"/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v>0</v>
      </c>
      <c r="H180" s="41"/>
      <c r="I180" s="41"/>
      <c r="J180" s="41"/>
      <c r="K180" s="41"/>
      <c r="L180" s="41">
        <v>1</v>
      </c>
      <c r="M180" s="41"/>
      <c r="N180" s="41"/>
      <c r="O180" s="41"/>
      <c r="P180" s="41"/>
      <c r="Q180" s="41"/>
      <c r="R180" s="41"/>
      <c r="S180" s="57"/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v>1</v>
      </c>
      <c r="H181" s="41"/>
      <c r="I181" s="41"/>
      <c r="J181" s="41"/>
      <c r="K181" s="41"/>
      <c r="L181" s="41"/>
      <c r="M181" s="41"/>
      <c r="N181" s="41">
        <v>1</v>
      </c>
      <c r="O181" s="41"/>
      <c r="P181" s="41"/>
      <c r="Q181" s="41"/>
      <c r="R181" s="41"/>
      <c r="S181" s="57"/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v>1</v>
      </c>
      <c r="H182" s="41"/>
      <c r="I182" s="41"/>
      <c r="J182" s="41">
        <v>1</v>
      </c>
      <c r="K182" s="41"/>
      <c r="L182" s="41"/>
      <c r="M182" s="41"/>
      <c r="N182" s="41"/>
      <c r="O182" s="41"/>
      <c r="P182" s="41"/>
      <c r="Q182" s="41"/>
      <c r="R182" s="41"/>
      <c r="S182" s="57"/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v>3</v>
      </c>
      <c r="H183" s="41"/>
      <c r="I183" s="41"/>
      <c r="J183" s="41"/>
      <c r="K183" s="41"/>
      <c r="L183" s="41">
        <v>1</v>
      </c>
      <c r="M183" s="41"/>
      <c r="N183" s="41">
        <v>1</v>
      </c>
      <c r="O183" s="41"/>
      <c r="P183" s="41">
        <v>1</v>
      </c>
      <c r="Q183" s="41"/>
      <c r="R183" s="41"/>
      <c r="S183" s="57"/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v>1</v>
      </c>
      <c r="H184" s="41"/>
      <c r="I184" s="41"/>
      <c r="J184" s="41"/>
      <c r="K184" s="41">
        <v>1</v>
      </c>
      <c r="L184" s="41"/>
      <c r="M184" s="41"/>
      <c r="N184" s="41"/>
      <c r="O184" s="41"/>
      <c r="P184" s="41"/>
      <c r="Q184" s="41"/>
      <c r="R184" s="41"/>
      <c r="S184" s="57"/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v>1</v>
      </c>
      <c r="H185" s="41"/>
      <c r="I185" s="41"/>
      <c r="J185" s="41"/>
      <c r="K185" s="41"/>
      <c r="L185" s="41"/>
      <c r="M185" s="41"/>
      <c r="N185" s="41">
        <v>1</v>
      </c>
      <c r="O185" s="41"/>
      <c r="P185" s="41"/>
      <c r="Q185" s="41"/>
      <c r="R185" s="41"/>
      <c r="S185" s="57"/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v>2</v>
      </c>
      <c r="H186" s="41"/>
      <c r="I186" s="41"/>
      <c r="J186" s="41"/>
      <c r="K186" s="41"/>
      <c r="L186" s="41">
        <v>1</v>
      </c>
      <c r="M186" s="41"/>
      <c r="N186" s="41"/>
      <c r="O186" s="41"/>
      <c r="P186" s="41">
        <v>1</v>
      </c>
      <c r="Q186" s="41"/>
      <c r="R186" s="41"/>
      <c r="S186" s="57"/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57"/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v>8</v>
      </c>
      <c r="H188" s="41"/>
      <c r="I188" s="41"/>
      <c r="J188" s="41">
        <v>2</v>
      </c>
      <c r="K188" s="41"/>
      <c r="L188" s="41">
        <v>2</v>
      </c>
      <c r="M188" s="41"/>
      <c r="N188" s="41">
        <v>2</v>
      </c>
      <c r="O188" s="41">
        <v>2</v>
      </c>
      <c r="P188" s="41"/>
      <c r="Q188" s="41"/>
      <c r="R188" s="41"/>
      <c r="S188" s="57"/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57"/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57"/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57"/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v>1</v>
      </c>
      <c r="H192" s="41"/>
      <c r="I192" s="41"/>
      <c r="J192" s="41"/>
      <c r="K192" s="41">
        <v>1</v>
      </c>
      <c r="L192" s="41"/>
      <c r="M192" s="41"/>
      <c r="N192" s="41"/>
      <c r="O192" s="41"/>
      <c r="P192" s="41"/>
      <c r="Q192" s="41"/>
      <c r="R192" s="41"/>
      <c r="S192" s="57"/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v>10</v>
      </c>
      <c r="H193" s="41"/>
      <c r="I193" s="41"/>
      <c r="J193" s="41">
        <v>3</v>
      </c>
      <c r="K193" s="41"/>
      <c r="L193" s="41">
        <v>3</v>
      </c>
      <c r="M193" s="41"/>
      <c r="N193" s="41">
        <v>3</v>
      </c>
      <c r="O193" s="41"/>
      <c r="P193" s="41">
        <v>1</v>
      </c>
      <c r="Q193" s="41"/>
      <c r="R193" s="41"/>
      <c r="S193" s="57"/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v>3</v>
      </c>
      <c r="H194" s="41"/>
      <c r="I194" s="41"/>
      <c r="J194" s="41"/>
      <c r="K194" s="41">
        <v>1</v>
      </c>
      <c r="L194" s="41"/>
      <c r="M194" s="41">
        <v>1</v>
      </c>
      <c r="N194" s="41"/>
      <c r="O194" s="41"/>
      <c r="P194" s="41">
        <v>1</v>
      </c>
      <c r="Q194" s="41"/>
      <c r="R194" s="41"/>
      <c r="S194" s="57"/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v>3</v>
      </c>
      <c r="H195" s="41"/>
      <c r="I195" s="41"/>
      <c r="J195" s="41">
        <v>1</v>
      </c>
      <c r="K195" s="41"/>
      <c r="L195" s="41"/>
      <c r="M195" s="41">
        <v>1</v>
      </c>
      <c r="N195" s="41"/>
      <c r="O195" s="41">
        <v>1</v>
      </c>
      <c r="P195" s="41"/>
      <c r="Q195" s="41"/>
      <c r="R195" s="41"/>
      <c r="S195" s="57"/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v>1</v>
      </c>
      <c r="H196" s="41"/>
      <c r="I196" s="41">
        <v>1</v>
      </c>
      <c r="J196" s="41"/>
      <c r="K196" s="41"/>
      <c r="L196" s="41"/>
      <c r="M196" s="41"/>
      <c r="N196" s="41"/>
      <c r="O196" s="41"/>
      <c r="P196" s="41"/>
      <c r="Q196" s="41"/>
      <c r="R196" s="41"/>
      <c r="S196" s="57"/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v>1</v>
      </c>
      <c r="H197" s="41"/>
      <c r="I197" s="41"/>
      <c r="J197" s="41"/>
      <c r="K197" s="41">
        <v>1</v>
      </c>
      <c r="L197" s="41"/>
      <c r="M197" s="41"/>
      <c r="N197" s="41"/>
      <c r="O197" s="41"/>
      <c r="P197" s="41"/>
      <c r="Q197" s="41"/>
      <c r="R197" s="41"/>
      <c r="S197" s="57"/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v>1</v>
      </c>
      <c r="H198" s="41"/>
      <c r="I198" s="41"/>
      <c r="J198" s="41"/>
      <c r="K198" s="41">
        <v>1</v>
      </c>
      <c r="L198" s="41"/>
      <c r="M198" s="41"/>
      <c r="N198" s="41"/>
      <c r="O198" s="41"/>
      <c r="P198" s="41"/>
      <c r="Q198" s="41"/>
      <c r="R198" s="41"/>
      <c r="S198" s="57"/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v>1</v>
      </c>
      <c r="H199" s="41"/>
      <c r="I199" s="41"/>
      <c r="J199" s="41"/>
      <c r="K199" s="41"/>
      <c r="L199" s="41">
        <v>1</v>
      </c>
      <c r="M199" s="41"/>
      <c r="N199" s="41"/>
      <c r="O199" s="41"/>
      <c r="P199" s="41"/>
      <c r="Q199" s="41"/>
      <c r="R199" s="41"/>
      <c r="S199" s="57"/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v>1</v>
      </c>
      <c r="H200" s="41"/>
      <c r="I200" s="41"/>
      <c r="J200" s="41"/>
      <c r="K200" s="41"/>
      <c r="L200" s="41"/>
      <c r="M200" s="41">
        <v>1</v>
      </c>
      <c r="N200" s="41"/>
      <c r="O200" s="41"/>
      <c r="P200" s="41"/>
      <c r="Q200" s="41"/>
      <c r="R200" s="41"/>
      <c r="S200" s="57"/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v>1</v>
      </c>
      <c r="H201" s="41"/>
      <c r="I201" s="41"/>
      <c r="J201" s="41"/>
      <c r="K201" s="41">
        <v>1</v>
      </c>
      <c r="L201" s="41"/>
      <c r="M201" s="41"/>
      <c r="N201" s="41"/>
      <c r="O201" s="41"/>
      <c r="P201" s="41"/>
      <c r="Q201" s="41"/>
      <c r="R201" s="41"/>
      <c r="S201" s="57"/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v>1</v>
      </c>
      <c r="H202" s="41"/>
      <c r="I202" s="41"/>
      <c r="J202" s="41">
        <v>1</v>
      </c>
      <c r="K202" s="41"/>
      <c r="L202" s="41"/>
      <c r="M202" s="41"/>
      <c r="N202" s="41"/>
      <c r="O202" s="41"/>
      <c r="P202" s="41"/>
      <c r="Q202" s="41"/>
      <c r="R202" s="41"/>
      <c r="S202" s="57"/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v>3</v>
      </c>
      <c r="H203" s="41"/>
      <c r="I203" s="41"/>
      <c r="J203" s="41">
        <v>1</v>
      </c>
      <c r="K203" s="41"/>
      <c r="L203" s="41"/>
      <c r="M203" s="41">
        <v>1</v>
      </c>
      <c r="N203" s="41"/>
      <c r="O203" s="41"/>
      <c r="P203" s="41">
        <v>1</v>
      </c>
      <c r="Q203" s="41"/>
      <c r="R203" s="41"/>
      <c r="S203" s="57"/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v>2</v>
      </c>
      <c r="H204" s="41"/>
      <c r="I204" s="41"/>
      <c r="J204" s="41"/>
      <c r="K204" s="41"/>
      <c r="L204" s="41">
        <v>1</v>
      </c>
      <c r="M204" s="41"/>
      <c r="N204" s="41"/>
      <c r="O204" s="41">
        <v>1</v>
      </c>
      <c r="P204" s="41"/>
      <c r="Q204" s="41"/>
      <c r="R204" s="41"/>
      <c r="S204" s="57"/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v>1</v>
      </c>
      <c r="H205" s="41"/>
      <c r="I205" s="41"/>
      <c r="J205" s="41"/>
      <c r="K205" s="41"/>
      <c r="L205" s="41">
        <v>1</v>
      </c>
      <c r="M205" s="41"/>
      <c r="N205" s="41"/>
      <c r="O205" s="41"/>
      <c r="P205" s="41"/>
      <c r="Q205" s="41"/>
      <c r="R205" s="41"/>
      <c r="S205" s="57"/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v>1</v>
      </c>
      <c r="H206" s="41"/>
      <c r="I206" s="41"/>
      <c r="J206" s="41"/>
      <c r="K206" s="41">
        <v>1</v>
      </c>
      <c r="L206" s="41"/>
      <c r="M206" s="41"/>
      <c r="N206" s="41"/>
      <c r="O206" s="41"/>
      <c r="P206" s="41"/>
      <c r="Q206" s="41"/>
      <c r="R206" s="41"/>
      <c r="S206" s="57"/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v>1</v>
      </c>
      <c r="H207" s="41"/>
      <c r="I207" s="41"/>
      <c r="J207" s="41"/>
      <c r="K207" s="41"/>
      <c r="L207" s="41">
        <v>1</v>
      </c>
      <c r="M207" s="41"/>
      <c r="N207" s="41"/>
      <c r="O207" s="41"/>
      <c r="P207" s="41"/>
      <c r="Q207" s="41"/>
      <c r="R207" s="41"/>
      <c r="S207" s="57"/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85"/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88</v>
      </c>
      <c r="H209" s="93">
        <f t="shared" ref="H209:S209" si="12">SUM(H156:H208)</f>
        <v>0</v>
      </c>
      <c r="I209" s="93">
        <f t="shared" si="12"/>
        <v>1</v>
      </c>
      <c r="J209" s="93">
        <f t="shared" si="12"/>
        <v>13</v>
      </c>
      <c r="K209" s="93">
        <f t="shared" si="12"/>
        <v>13</v>
      </c>
      <c r="L209" s="93">
        <f t="shared" si="12"/>
        <v>18</v>
      </c>
      <c r="M209" s="93">
        <f t="shared" si="12"/>
        <v>8</v>
      </c>
      <c r="N209" s="93">
        <f t="shared" si="12"/>
        <v>16</v>
      </c>
      <c r="O209" s="93">
        <f t="shared" si="12"/>
        <v>6</v>
      </c>
      <c r="P209" s="93">
        <f t="shared" si="12"/>
        <v>11</v>
      </c>
      <c r="Q209" s="93">
        <f t="shared" si="12"/>
        <v>2</v>
      </c>
      <c r="R209" s="93">
        <f t="shared" si="12"/>
        <v>0</v>
      </c>
      <c r="S209" s="94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v>1</v>
      </c>
      <c r="H210" s="56"/>
      <c r="I210" s="56"/>
      <c r="J210" s="56"/>
      <c r="K210" s="56"/>
      <c r="L210" s="56">
        <v>1</v>
      </c>
      <c r="M210" s="56"/>
      <c r="N210" s="56"/>
      <c r="O210" s="56"/>
      <c r="P210" s="56"/>
      <c r="Q210" s="56"/>
      <c r="R210" s="56"/>
      <c r="S210" s="87"/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57"/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57"/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57"/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57"/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v>1</v>
      </c>
      <c r="H215" s="41"/>
      <c r="I215" s="41"/>
      <c r="J215" s="41"/>
      <c r="K215" s="41"/>
      <c r="L215" s="41"/>
      <c r="M215" s="41">
        <v>1</v>
      </c>
      <c r="N215" s="41"/>
      <c r="O215" s="41"/>
      <c r="P215" s="41"/>
      <c r="Q215" s="41"/>
      <c r="R215" s="41"/>
      <c r="S215" s="57"/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57"/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57"/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57"/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v>1</v>
      </c>
      <c r="H219" s="41"/>
      <c r="I219" s="41"/>
      <c r="J219" s="41"/>
      <c r="K219" s="41"/>
      <c r="L219" s="41">
        <v>1</v>
      </c>
      <c r="M219" s="41"/>
      <c r="N219" s="41"/>
      <c r="O219" s="41"/>
      <c r="P219" s="41"/>
      <c r="Q219" s="41"/>
      <c r="R219" s="41"/>
      <c r="S219" s="57"/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57"/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57"/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57"/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57"/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57"/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57"/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v>2</v>
      </c>
      <c r="H226" s="41"/>
      <c r="I226" s="41"/>
      <c r="J226" s="41"/>
      <c r="K226" s="41">
        <v>1</v>
      </c>
      <c r="L226" s="41"/>
      <c r="M226" s="41"/>
      <c r="N226" s="41"/>
      <c r="O226" s="41">
        <v>1</v>
      </c>
      <c r="P226" s="41"/>
      <c r="Q226" s="41"/>
      <c r="R226" s="41"/>
      <c r="S226" s="57"/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57"/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57"/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57"/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57"/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57"/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57"/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57"/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57"/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57"/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57"/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v>1</v>
      </c>
      <c r="H237" s="41"/>
      <c r="I237" s="41"/>
      <c r="J237" s="41"/>
      <c r="K237" s="41"/>
      <c r="L237" s="41">
        <v>1</v>
      </c>
      <c r="M237" s="41"/>
      <c r="N237" s="41"/>
      <c r="O237" s="41"/>
      <c r="P237" s="41"/>
      <c r="Q237" s="41"/>
      <c r="R237" s="41"/>
      <c r="S237" s="57"/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57"/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57"/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57"/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v>1</v>
      </c>
      <c r="H241" s="41"/>
      <c r="I241" s="41"/>
      <c r="J241" s="41"/>
      <c r="K241" s="41"/>
      <c r="L241" s="41"/>
      <c r="M241" s="41"/>
      <c r="N241" s="41">
        <v>1</v>
      </c>
      <c r="O241" s="41"/>
      <c r="P241" s="41"/>
      <c r="Q241" s="41"/>
      <c r="R241" s="41"/>
      <c r="S241" s="57"/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v>2</v>
      </c>
      <c r="H242" s="41"/>
      <c r="I242" s="41"/>
      <c r="J242" s="41"/>
      <c r="K242" s="41">
        <v>1</v>
      </c>
      <c r="L242" s="41"/>
      <c r="M242" s="41"/>
      <c r="N242" s="41"/>
      <c r="O242" s="41">
        <v>1</v>
      </c>
      <c r="P242" s="41"/>
      <c r="Q242" s="41"/>
      <c r="R242" s="41"/>
      <c r="S242" s="57"/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57"/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57"/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57"/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57"/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57"/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57"/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57"/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57"/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57"/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57"/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57"/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57"/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57"/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v>4</v>
      </c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57"/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v>1</v>
      </c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57"/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v>1</v>
      </c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57"/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57"/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57"/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57"/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85"/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15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2</v>
      </c>
      <c r="L263" s="93">
        <f t="shared" si="14"/>
        <v>3</v>
      </c>
      <c r="M263" s="93">
        <f t="shared" si="14"/>
        <v>1</v>
      </c>
      <c r="N263" s="93">
        <f t="shared" si="14"/>
        <v>1</v>
      </c>
      <c r="O263" s="93">
        <f t="shared" si="14"/>
        <v>2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v>1</v>
      </c>
      <c r="H264" s="56"/>
      <c r="I264" s="56"/>
      <c r="J264" s="56"/>
      <c r="K264" s="56"/>
      <c r="L264" s="56"/>
      <c r="M264" s="56"/>
      <c r="N264" s="56">
        <v>1</v>
      </c>
      <c r="O264" s="56"/>
      <c r="P264" s="56"/>
      <c r="Q264" s="56"/>
      <c r="R264" s="56"/>
      <c r="S264" s="56"/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ref="G265:G316" si="15">SUM(H265:S265)</f>
        <v>0</v>
      </c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v>1</v>
      </c>
      <c r="H296" s="41"/>
      <c r="I296" s="41"/>
      <c r="J296" s="41"/>
      <c r="K296" s="41"/>
      <c r="L296" s="41">
        <v>1</v>
      </c>
      <c r="M296" s="41"/>
      <c r="N296" s="41"/>
      <c r="O296" s="41"/>
      <c r="P296" s="41"/>
      <c r="Q296" s="41"/>
      <c r="R296" s="41"/>
      <c r="S296" s="41"/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v>1</v>
      </c>
      <c r="H301" s="41"/>
      <c r="I301" s="41"/>
      <c r="J301" s="41"/>
      <c r="K301" s="41"/>
      <c r="L301" s="41"/>
      <c r="M301" s="41"/>
      <c r="N301" s="41"/>
      <c r="O301" s="41">
        <v>1</v>
      </c>
      <c r="P301" s="41"/>
      <c r="Q301" s="41"/>
      <c r="R301" s="41"/>
      <c r="S301" s="41"/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v>1</v>
      </c>
      <c r="H310" s="41"/>
      <c r="I310" s="41"/>
      <c r="J310" s="41"/>
      <c r="K310" s="41"/>
      <c r="L310" s="41"/>
      <c r="M310" s="41"/>
      <c r="N310" s="41">
        <v>1</v>
      </c>
      <c r="O310" s="41"/>
      <c r="P310" s="41"/>
      <c r="Q310" s="41"/>
      <c r="R310" s="41"/>
      <c r="S310" s="41"/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4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1</v>
      </c>
      <c r="M317" s="78">
        <f t="shared" si="16"/>
        <v>0</v>
      </c>
      <c r="N317" s="78">
        <f t="shared" si="16"/>
        <v>2</v>
      </c>
      <c r="O317" s="78">
        <f t="shared" si="16"/>
        <v>1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>
        <v>134</v>
      </c>
      <c r="H319" s="58"/>
      <c r="I319" s="58">
        <v>2</v>
      </c>
      <c r="J319" s="58">
        <v>17</v>
      </c>
      <c r="K319" s="58">
        <v>24</v>
      </c>
      <c r="L319" s="58">
        <v>17</v>
      </c>
      <c r="M319" s="58">
        <v>17</v>
      </c>
      <c r="N319" s="58">
        <v>19</v>
      </c>
      <c r="O319" s="58">
        <v>12</v>
      </c>
      <c r="P319" s="58">
        <v>13</v>
      </c>
      <c r="Q319" s="58">
        <v>11</v>
      </c>
      <c r="R319" s="58">
        <v>1</v>
      </c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/>
      <c r="H320" s="46">
        <f t="shared" ref="H320:S320" si="17">+H155</f>
        <v>0</v>
      </c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>
        <f t="shared" si="17"/>
        <v>0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7"/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7"/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7"/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9"/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7"/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134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2</v>
      </c>
      <c r="J327" s="110">
        <f t="shared" si="20"/>
        <v>17</v>
      </c>
      <c r="K327" s="110">
        <f t="shared" si="20"/>
        <v>24</v>
      </c>
      <c r="L327" s="110">
        <f t="shared" si="20"/>
        <v>17</v>
      </c>
      <c r="M327" s="110">
        <f t="shared" si="20"/>
        <v>17</v>
      </c>
      <c r="N327" s="110">
        <f t="shared" si="20"/>
        <v>19</v>
      </c>
      <c r="O327" s="110">
        <f t="shared" si="20"/>
        <v>12</v>
      </c>
      <c r="P327" s="110">
        <f t="shared" si="20"/>
        <v>13</v>
      </c>
      <c r="Q327" s="110">
        <f t="shared" si="20"/>
        <v>11</v>
      </c>
      <c r="R327" s="110">
        <f t="shared" si="20"/>
        <v>1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>
        <v>88</v>
      </c>
      <c r="H330" s="104"/>
      <c r="I330" s="104">
        <f t="shared" ref="I330:S330" si="21">+H338</f>
        <v>0</v>
      </c>
      <c r="J330" s="104">
        <v>15</v>
      </c>
      <c r="K330" s="104">
        <v>10</v>
      </c>
      <c r="L330" s="104">
        <v>15</v>
      </c>
      <c r="M330" s="104">
        <v>23</v>
      </c>
      <c r="N330" s="104">
        <v>10</v>
      </c>
      <c r="O330" s="104">
        <v>10</v>
      </c>
      <c r="P330" s="104">
        <v>0</v>
      </c>
      <c r="Q330" s="104">
        <v>0</v>
      </c>
      <c r="R330" s="104">
        <v>0</v>
      </c>
      <c r="S330" s="104">
        <f t="shared" si="2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2">+H322</f>
        <v>0</v>
      </c>
      <c r="I332" s="46">
        <f t="shared" si="22"/>
        <v>0</v>
      </c>
      <c r="J332" s="46">
        <f t="shared" si="22"/>
        <v>0</v>
      </c>
      <c r="K332" s="46">
        <f t="shared" si="22"/>
        <v>0</v>
      </c>
      <c r="L332" s="46">
        <f t="shared" si="22"/>
        <v>0</v>
      </c>
      <c r="M332" s="46">
        <f t="shared" si="22"/>
        <v>0</v>
      </c>
      <c r="N332" s="46">
        <f t="shared" si="22"/>
        <v>0</v>
      </c>
      <c r="O332" s="46">
        <f t="shared" si="22"/>
        <v>0</v>
      </c>
      <c r="P332" s="46">
        <f t="shared" si="22"/>
        <v>0</v>
      </c>
      <c r="Q332" s="46">
        <f t="shared" si="22"/>
        <v>0</v>
      </c>
      <c r="R332" s="46">
        <f t="shared" si="22"/>
        <v>0</v>
      </c>
      <c r="S332" s="46">
        <f t="shared" si="22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0</v>
      </c>
      <c r="H333" s="46">
        <f t="shared" ref="H333:S333" si="23">SUM(H334:H337)</f>
        <v>0</v>
      </c>
      <c r="I333" s="46">
        <f t="shared" si="23"/>
        <v>0</v>
      </c>
      <c r="J333" s="46">
        <f t="shared" si="23"/>
        <v>0</v>
      </c>
      <c r="K333" s="46">
        <f t="shared" si="23"/>
        <v>0</v>
      </c>
      <c r="L333" s="46">
        <f t="shared" si="23"/>
        <v>0</v>
      </c>
      <c r="M333" s="46">
        <f t="shared" si="23"/>
        <v>0</v>
      </c>
      <c r="N333" s="46">
        <f t="shared" si="23"/>
        <v>0</v>
      </c>
      <c r="O333" s="46">
        <f t="shared" si="23"/>
        <v>0</v>
      </c>
      <c r="P333" s="46">
        <f t="shared" si="23"/>
        <v>0</v>
      </c>
      <c r="Q333" s="46">
        <f t="shared" si="23"/>
        <v>0</v>
      </c>
      <c r="R333" s="46">
        <f t="shared" si="23"/>
        <v>0</v>
      </c>
      <c r="S333" s="46">
        <f t="shared" si="23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0</v>
      </c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4">SUM(H335:S335)</f>
        <v>0</v>
      </c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4"/>
        <v>0</v>
      </c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4"/>
        <v>0</v>
      </c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88</v>
      </c>
      <c r="H338" s="59">
        <f t="shared" ref="H338:S338" si="25">IF((H330+H331+H332-H333)&lt;0,"Revise porque este valor no puede ser negativo",H330+H331+H332-H333)</f>
        <v>0</v>
      </c>
      <c r="I338" s="59">
        <f t="shared" si="25"/>
        <v>0</v>
      </c>
      <c r="J338" s="59">
        <f t="shared" si="25"/>
        <v>15</v>
      </c>
      <c r="K338" s="59">
        <f t="shared" si="25"/>
        <v>10</v>
      </c>
      <c r="L338" s="59">
        <f t="shared" si="25"/>
        <v>15</v>
      </c>
      <c r="M338" s="59">
        <f t="shared" si="25"/>
        <v>23</v>
      </c>
      <c r="N338" s="59">
        <f t="shared" si="25"/>
        <v>10</v>
      </c>
      <c r="O338" s="59">
        <f t="shared" si="25"/>
        <v>10</v>
      </c>
      <c r="P338" s="59">
        <f t="shared" si="25"/>
        <v>0</v>
      </c>
      <c r="Q338" s="59">
        <f t="shared" si="25"/>
        <v>0</v>
      </c>
      <c r="R338" s="59">
        <f t="shared" si="25"/>
        <v>0</v>
      </c>
      <c r="S338" s="59">
        <f t="shared" si="25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>
        <v>15</v>
      </c>
      <c r="H340" s="111"/>
      <c r="I340" s="111">
        <v>0</v>
      </c>
      <c r="J340" s="111">
        <v>1</v>
      </c>
      <c r="K340" s="111">
        <v>2</v>
      </c>
      <c r="L340" s="111">
        <v>1</v>
      </c>
      <c r="M340" s="111">
        <v>2</v>
      </c>
      <c r="N340" s="111">
        <v>1</v>
      </c>
      <c r="O340" s="111">
        <v>4</v>
      </c>
      <c r="P340" s="111">
        <v>4</v>
      </c>
      <c r="Q340" s="111">
        <v>0</v>
      </c>
      <c r="R340" s="111">
        <v>0</v>
      </c>
      <c r="S340" s="111"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/>
      <c r="H341" s="46">
        <f t="shared" ref="H341:R341" si="26">+H263</f>
        <v>0</v>
      </c>
      <c r="I341" s="46">
        <f t="shared" si="26"/>
        <v>0</v>
      </c>
      <c r="J341" s="46">
        <f t="shared" si="26"/>
        <v>0</v>
      </c>
      <c r="K341" s="46">
        <v>0</v>
      </c>
      <c r="L341" s="46">
        <v>0</v>
      </c>
      <c r="M341" s="46">
        <v>0</v>
      </c>
      <c r="N341" s="46">
        <f t="shared" si="26"/>
        <v>1</v>
      </c>
      <c r="O341" s="46">
        <v>0</v>
      </c>
      <c r="P341" s="46">
        <f t="shared" si="26"/>
        <v>0</v>
      </c>
      <c r="Q341" s="46">
        <f t="shared" si="26"/>
        <v>0</v>
      </c>
      <c r="R341" s="46">
        <f t="shared" si="26"/>
        <v>0</v>
      </c>
      <c r="S341" s="46"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7">+H323</f>
        <v>0</v>
      </c>
      <c r="I342" s="46">
        <f t="shared" si="27"/>
        <v>0</v>
      </c>
      <c r="J342" s="46">
        <f t="shared" si="27"/>
        <v>0</v>
      </c>
      <c r="K342" s="46">
        <f t="shared" si="27"/>
        <v>0</v>
      </c>
      <c r="L342" s="46">
        <f t="shared" si="27"/>
        <v>0</v>
      </c>
      <c r="M342" s="46">
        <f t="shared" si="27"/>
        <v>0</v>
      </c>
      <c r="N342" s="46">
        <f t="shared" si="27"/>
        <v>0</v>
      </c>
      <c r="O342" s="46">
        <f t="shared" si="27"/>
        <v>0</v>
      </c>
      <c r="P342" s="46">
        <f t="shared" si="27"/>
        <v>0</v>
      </c>
      <c r="Q342" s="46">
        <f t="shared" si="27"/>
        <v>0</v>
      </c>
      <c r="R342" s="46">
        <f t="shared" si="27"/>
        <v>0</v>
      </c>
      <c r="S342" s="46">
        <f t="shared" si="27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28">+H335</f>
        <v>0</v>
      </c>
      <c r="I343" s="46">
        <f t="shared" si="28"/>
        <v>0</v>
      </c>
      <c r="J343" s="46">
        <f t="shared" si="28"/>
        <v>0</v>
      </c>
      <c r="K343" s="46">
        <f t="shared" si="28"/>
        <v>0</v>
      </c>
      <c r="L343" s="46">
        <f t="shared" si="28"/>
        <v>0</v>
      </c>
      <c r="M343" s="46">
        <f t="shared" si="28"/>
        <v>0</v>
      </c>
      <c r="N343" s="46">
        <f t="shared" si="28"/>
        <v>0</v>
      </c>
      <c r="O343" s="46">
        <f t="shared" si="28"/>
        <v>0</v>
      </c>
      <c r="P343" s="46">
        <f t="shared" si="28"/>
        <v>0</v>
      </c>
      <c r="Q343" s="46">
        <f t="shared" si="28"/>
        <v>0</v>
      </c>
      <c r="R343" s="46">
        <f t="shared" si="28"/>
        <v>0</v>
      </c>
      <c r="S343" s="46">
        <f t="shared" si="28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29">SUM(H345:H347)</f>
        <v>0</v>
      </c>
      <c r="I344" s="112">
        <f t="shared" si="29"/>
        <v>0</v>
      </c>
      <c r="J344" s="112">
        <f t="shared" si="29"/>
        <v>0</v>
      </c>
      <c r="K344" s="112">
        <f t="shared" si="29"/>
        <v>0</v>
      </c>
      <c r="L344" s="112">
        <f t="shared" si="29"/>
        <v>0</v>
      </c>
      <c r="M344" s="112">
        <f t="shared" si="29"/>
        <v>0</v>
      </c>
      <c r="N344" s="112">
        <f t="shared" si="29"/>
        <v>0</v>
      </c>
      <c r="O344" s="112">
        <f t="shared" si="29"/>
        <v>0</v>
      </c>
      <c r="P344" s="112">
        <f t="shared" si="29"/>
        <v>0</v>
      </c>
      <c r="Q344" s="112">
        <f t="shared" si="29"/>
        <v>0</v>
      </c>
      <c r="R344" s="112">
        <f t="shared" si="29"/>
        <v>0</v>
      </c>
      <c r="S344" s="112">
        <f t="shared" si="29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0">SUM(H346:S346)</f>
        <v>0</v>
      </c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0"/>
        <v>0</v>
      </c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15</v>
      </c>
      <c r="H348" s="110">
        <f t="shared" ref="H348:S348" si="31">IF((H340+H341+H342+H343-H344)&lt;0,"Revise porque este valor no puede ser negativo",H340+H341+H342+H343-H344)</f>
        <v>0</v>
      </c>
      <c r="I348" s="110">
        <f t="shared" si="31"/>
        <v>0</v>
      </c>
      <c r="J348" s="110">
        <f t="shared" si="31"/>
        <v>1</v>
      </c>
      <c r="K348" s="110">
        <f t="shared" si="31"/>
        <v>2</v>
      </c>
      <c r="L348" s="110">
        <f t="shared" si="31"/>
        <v>1</v>
      </c>
      <c r="M348" s="110">
        <f t="shared" si="31"/>
        <v>2</v>
      </c>
      <c r="N348" s="110">
        <f t="shared" si="31"/>
        <v>2</v>
      </c>
      <c r="O348" s="110">
        <f t="shared" si="31"/>
        <v>4</v>
      </c>
      <c r="P348" s="110">
        <f t="shared" si="31"/>
        <v>4</v>
      </c>
      <c r="Q348" s="110">
        <f t="shared" si="31"/>
        <v>0</v>
      </c>
      <c r="R348" s="110">
        <f t="shared" si="31"/>
        <v>0</v>
      </c>
      <c r="S348" s="110">
        <f t="shared" si="31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4</v>
      </c>
      <c r="I351" s="111">
        <f t="shared" ref="I351:S351" si="32">+H357</f>
        <v>4</v>
      </c>
      <c r="J351" s="111">
        <f t="shared" si="32"/>
        <v>4</v>
      </c>
      <c r="K351" s="111">
        <f t="shared" si="32"/>
        <v>4</v>
      </c>
      <c r="L351" s="111">
        <f t="shared" si="32"/>
        <v>4</v>
      </c>
      <c r="M351" s="111">
        <f t="shared" si="32"/>
        <v>6</v>
      </c>
      <c r="N351" s="111">
        <f t="shared" si="32"/>
        <v>6</v>
      </c>
      <c r="O351" s="111">
        <f t="shared" si="32"/>
        <v>10</v>
      </c>
      <c r="P351" s="111">
        <f t="shared" si="32"/>
        <v>12</v>
      </c>
      <c r="Q351" s="111">
        <f t="shared" si="32"/>
        <v>12</v>
      </c>
      <c r="R351" s="111">
        <f t="shared" si="32"/>
        <v>12</v>
      </c>
      <c r="S351" s="111">
        <f t="shared" si="32"/>
        <v>12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4</v>
      </c>
      <c r="H352" s="112">
        <f t="shared" ref="H352:S352" si="33">SUM(H264:H317)</f>
        <v>0</v>
      </c>
      <c r="I352" s="112">
        <f t="shared" si="33"/>
        <v>0</v>
      </c>
      <c r="J352" s="112">
        <f t="shared" si="33"/>
        <v>0</v>
      </c>
      <c r="K352" s="112">
        <f t="shared" si="33"/>
        <v>0</v>
      </c>
      <c r="L352" s="112">
        <f t="shared" si="33"/>
        <v>2</v>
      </c>
      <c r="M352" s="112">
        <f t="shared" si="33"/>
        <v>0</v>
      </c>
      <c r="N352" s="112">
        <f t="shared" si="33"/>
        <v>4</v>
      </c>
      <c r="O352" s="112">
        <f t="shared" si="33"/>
        <v>2</v>
      </c>
      <c r="P352" s="112">
        <f t="shared" si="33"/>
        <v>0</v>
      </c>
      <c r="Q352" s="112">
        <f t="shared" si="33"/>
        <v>0</v>
      </c>
      <c r="R352" s="112">
        <f t="shared" si="33"/>
        <v>0</v>
      </c>
      <c r="S352" s="112">
        <f t="shared" si="33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4">SUM(H354:H356)</f>
        <v>0</v>
      </c>
      <c r="I353" s="113">
        <f t="shared" si="34"/>
        <v>0</v>
      </c>
      <c r="J353" s="113">
        <f t="shared" si="34"/>
        <v>0</v>
      </c>
      <c r="K353" s="113">
        <f t="shared" si="34"/>
        <v>0</v>
      </c>
      <c r="L353" s="113">
        <f t="shared" si="34"/>
        <v>0</v>
      </c>
      <c r="M353" s="113">
        <f t="shared" si="34"/>
        <v>0</v>
      </c>
      <c r="N353" s="113">
        <f t="shared" si="34"/>
        <v>0</v>
      </c>
      <c r="O353" s="113">
        <f t="shared" si="34"/>
        <v>0</v>
      </c>
      <c r="P353" s="113">
        <f t="shared" si="34"/>
        <v>0</v>
      </c>
      <c r="Q353" s="113">
        <f t="shared" si="34"/>
        <v>0</v>
      </c>
      <c r="R353" s="113">
        <f t="shared" si="34"/>
        <v>0</v>
      </c>
      <c r="S353" s="113">
        <f t="shared" si="34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5">SUM(H355:S355)</f>
        <v>0</v>
      </c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5"/>
        <v>0</v>
      </c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4</v>
      </c>
      <c r="H357" s="110">
        <f t="shared" ref="H357:S357" si="36">IF((H351+H352-H353)&lt;0,"Revise porque este valor no puede ser negativo",H351+H352-H353)</f>
        <v>4</v>
      </c>
      <c r="I357" s="110">
        <f t="shared" si="36"/>
        <v>4</v>
      </c>
      <c r="J357" s="110">
        <f t="shared" si="36"/>
        <v>4</v>
      </c>
      <c r="K357" s="110">
        <f t="shared" si="36"/>
        <v>4</v>
      </c>
      <c r="L357" s="110">
        <f t="shared" si="36"/>
        <v>6</v>
      </c>
      <c r="M357" s="110">
        <f t="shared" si="36"/>
        <v>6</v>
      </c>
      <c r="N357" s="110">
        <f t="shared" si="36"/>
        <v>10</v>
      </c>
      <c r="O357" s="110">
        <f t="shared" si="36"/>
        <v>12</v>
      </c>
      <c r="P357" s="110">
        <f t="shared" si="36"/>
        <v>12</v>
      </c>
      <c r="Q357" s="110">
        <f t="shared" si="36"/>
        <v>12</v>
      </c>
      <c r="R357" s="110">
        <f t="shared" si="36"/>
        <v>12</v>
      </c>
      <c r="S357" s="110">
        <f t="shared" si="36"/>
        <v>12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v>9</v>
      </c>
      <c r="H359" s="25"/>
      <c r="I359" s="25">
        <v>1</v>
      </c>
      <c r="J359" s="25">
        <v>2</v>
      </c>
      <c r="K359" s="25"/>
      <c r="L359" s="25">
        <v>1</v>
      </c>
      <c r="M359" s="25">
        <v>2</v>
      </c>
      <c r="N359" s="25"/>
      <c r="O359" s="25">
        <v>1</v>
      </c>
      <c r="P359" s="25"/>
      <c r="Q359" s="25">
        <v>1</v>
      </c>
      <c r="R359" s="25">
        <v>1</v>
      </c>
      <c r="S359" s="25"/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v>8</v>
      </c>
      <c r="H360" s="31"/>
      <c r="I360" s="31"/>
      <c r="J360" s="31"/>
      <c r="K360" s="31">
        <v>2</v>
      </c>
      <c r="L360" s="31"/>
      <c r="M360" s="31">
        <v>3</v>
      </c>
      <c r="N360" s="31"/>
      <c r="O360" s="31"/>
      <c r="P360" s="31">
        <v>2</v>
      </c>
      <c r="Q360" s="31">
        <v>1</v>
      </c>
      <c r="R360" s="31"/>
      <c r="S360" s="31"/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v>6</v>
      </c>
      <c r="H361" s="31"/>
      <c r="I361" s="31"/>
      <c r="J361" s="31">
        <v>1</v>
      </c>
      <c r="K361" s="31"/>
      <c r="L361" s="31">
        <v>1</v>
      </c>
      <c r="M361" s="31"/>
      <c r="N361" s="31">
        <v>1</v>
      </c>
      <c r="O361" s="31"/>
      <c r="P361" s="31">
        <v>1</v>
      </c>
      <c r="Q361" s="31">
        <v>1</v>
      </c>
      <c r="R361" s="31">
        <v>1</v>
      </c>
      <c r="S361" s="31"/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v>100</v>
      </c>
      <c r="H362" s="31"/>
      <c r="I362" s="31"/>
      <c r="J362" s="31"/>
      <c r="K362" s="31">
        <v>30</v>
      </c>
      <c r="L362" s="31"/>
      <c r="M362" s="31">
        <v>20</v>
      </c>
      <c r="N362" s="31"/>
      <c r="O362" s="31">
        <v>30</v>
      </c>
      <c r="P362" s="31"/>
      <c r="Q362" s="31">
        <v>24</v>
      </c>
      <c r="R362" s="31"/>
      <c r="S362" s="31"/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ref="G363:G381" si="37">+H363+I363+J363+K363+L363+M363+N363+O363+P363+Q363+R363+S363</f>
        <v>0</v>
      </c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1444"/>
    </row>
    <row r="364" spans="1:20" s="2" customFormat="1" ht="16.5" thickBot="1" x14ac:dyDescent="0.3">
      <c r="A364" s="1446"/>
      <c r="B364" s="1332"/>
      <c r="C364" s="1343"/>
      <c r="D364" s="76" t="s">
        <v>181</v>
      </c>
      <c r="E364" s="1331" t="s">
        <v>188</v>
      </c>
      <c r="F364" s="1331"/>
      <c r="G364" s="30">
        <v>6</v>
      </c>
      <c r="H364" s="31"/>
      <c r="I364" s="31"/>
      <c r="J364" s="31">
        <v>2</v>
      </c>
      <c r="K364" s="31"/>
      <c r="L364" s="31">
        <v>2</v>
      </c>
      <c r="M364" s="31"/>
      <c r="N364" s="31"/>
      <c r="O364" s="31">
        <v>2</v>
      </c>
      <c r="P364" s="31"/>
      <c r="Q364" s="31"/>
      <c r="R364" s="31"/>
      <c r="S364" s="31"/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55</v>
      </c>
      <c r="H365" s="5"/>
      <c r="I365" s="5">
        <v>10</v>
      </c>
      <c r="J365" s="5"/>
      <c r="K365" s="5">
        <v>5</v>
      </c>
      <c r="L365" s="5">
        <v>10</v>
      </c>
      <c r="M365" s="5"/>
      <c r="N365" s="5">
        <v>10</v>
      </c>
      <c r="O365" s="5">
        <v>10</v>
      </c>
      <c r="P365" s="5">
        <v>10</v>
      </c>
      <c r="Q365" s="5"/>
      <c r="R365" s="5"/>
      <c r="S365" s="5"/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55</v>
      </c>
      <c r="H366" s="5"/>
      <c r="I366" s="5"/>
      <c r="J366" s="5"/>
      <c r="K366" s="5">
        <v>10</v>
      </c>
      <c r="L366" s="5"/>
      <c r="M366" s="5">
        <v>15</v>
      </c>
      <c r="N366" s="5">
        <v>5</v>
      </c>
      <c r="O366" s="5">
        <v>15</v>
      </c>
      <c r="P366" s="5"/>
      <c r="Q366" s="5">
        <v>10</v>
      </c>
      <c r="R366" s="5"/>
      <c r="S366" s="5"/>
      <c r="T366" s="1444"/>
    </row>
    <row r="367" spans="1:20" ht="16.5" thickBot="1" x14ac:dyDescent="0.3">
      <c r="A367" s="1446"/>
      <c r="B367" s="1332"/>
      <c r="C367" s="1343"/>
      <c r="D367" s="76" t="s">
        <v>148</v>
      </c>
      <c r="E367" s="1331" t="s">
        <v>191</v>
      </c>
      <c r="F367" s="1331"/>
      <c r="G367" s="30">
        <v>2</v>
      </c>
      <c r="H367" s="5"/>
      <c r="I367" s="5"/>
      <c r="J367" s="5"/>
      <c r="K367" s="5"/>
      <c r="L367" s="5">
        <v>1</v>
      </c>
      <c r="M367" s="5"/>
      <c r="N367" s="5"/>
      <c r="O367" s="5"/>
      <c r="P367" s="5">
        <v>1</v>
      </c>
      <c r="Q367" s="5"/>
      <c r="R367" s="5"/>
      <c r="S367" s="5"/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v>2</v>
      </c>
      <c r="H368" s="5"/>
      <c r="I368" s="5"/>
      <c r="J368" s="5"/>
      <c r="K368" s="5"/>
      <c r="L368" s="5"/>
      <c r="M368" s="5">
        <v>1</v>
      </c>
      <c r="N368" s="5"/>
      <c r="O368" s="5">
        <v>1</v>
      </c>
      <c r="P368" s="5"/>
      <c r="Q368" s="5"/>
      <c r="R368" s="5"/>
      <c r="S368" s="5"/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v>6</v>
      </c>
      <c r="H369" s="5"/>
      <c r="I369" s="5"/>
      <c r="J369" s="5"/>
      <c r="K369" s="5">
        <v>3</v>
      </c>
      <c r="L369" s="5">
        <v>1</v>
      </c>
      <c r="M369" s="5"/>
      <c r="N369" s="5">
        <v>1</v>
      </c>
      <c r="O369" s="5"/>
      <c r="P369" s="5">
        <v>1</v>
      </c>
      <c r="Q369" s="5"/>
      <c r="R369" s="5"/>
      <c r="S369" s="5"/>
      <c r="T369" s="1444"/>
    </row>
    <row r="370" spans="1:20" ht="16.5" customHeight="1" thickBot="1" x14ac:dyDescent="0.3">
      <c r="A370" s="1446"/>
      <c r="B370" s="1332"/>
      <c r="C370" s="1343"/>
      <c r="D370" s="76" t="s">
        <v>150</v>
      </c>
      <c r="E370" s="1331" t="s">
        <v>194</v>
      </c>
      <c r="F370" s="1331"/>
      <c r="G370" s="30">
        <v>8</v>
      </c>
      <c r="H370" s="5"/>
      <c r="I370" s="5"/>
      <c r="J370" s="5">
        <v>2</v>
      </c>
      <c r="K370" s="5"/>
      <c r="L370" s="5">
        <v>2</v>
      </c>
      <c r="M370" s="5"/>
      <c r="N370" s="5"/>
      <c r="O370" s="5">
        <v>2</v>
      </c>
      <c r="P370" s="5">
        <v>2</v>
      </c>
      <c r="Q370" s="5"/>
      <c r="R370" s="5"/>
      <c r="S370" s="5"/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7"/>
        <v>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7"/>
        <v>0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7"/>
        <v>0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7"/>
        <v>0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7"/>
        <v>0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7"/>
        <v>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7"/>
        <v>0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7"/>
        <v>0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7"/>
        <v>0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7"/>
        <v>0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7"/>
        <v>0</v>
      </c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75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75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75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75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1</v>
      </c>
      <c r="H387" s="5"/>
      <c r="I387" s="5"/>
      <c r="J387" s="5"/>
      <c r="K387" s="5"/>
      <c r="L387" s="5"/>
      <c r="M387" s="5">
        <v>1</v>
      </c>
      <c r="N387" s="5"/>
      <c r="O387" s="5"/>
      <c r="P387" s="5"/>
      <c r="Q387" s="5"/>
      <c r="R387" s="5"/>
      <c r="S387" s="5"/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1</v>
      </c>
      <c r="H388" s="5"/>
      <c r="I388" s="5"/>
      <c r="J388" s="5"/>
      <c r="K388" s="5"/>
      <c r="L388" s="5"/>
      <c r="M388" s="5"/>
      <c r="N388" s="5"/>
      <c r="O388" s="5">
        <v>12</v>
      </c>
      <c r="P388" s="5"/>
      <c r="Q388" s="5"/>
      <c r="R388" s="5"/>
      <c r="S388" s="5"/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77" t="s">
        <v>244</v>
      </c>
      <c r="G389" s="4">
        <f t="shared" ref="G389:G397" si="38">+H389+I389+J389+K389+L389+M389+N389+O389+P389+Q389+R389+S389</f>
        <v>0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1444"/>
    </row>
    <row r="390" spans="1:20" ht="15.75" x14ac:dyDescent="0.25">
      <c r="A390" s="1446"/>
      <c r="B390" s="1322"/>
      <c r="C390" s="1326"/>
      <c r="D390" s="1306"/>
      <c r="E390" s="1306"/>
      <c r="F390" s="77" t="s">
        <v>245</v>
      </c>
      <c r="G390" s="4">
        <f t="shared" si="38"/>
        <v>0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77" t="s">
        <v>246</v>
      </c>
      <c r="G391" s="4">
        <v>2</v>
      </c>
      <c r="H391" s="5"/>
      <c r="I391" s="5"/>
      <c r="J391" s="5"/>
      <c r="K391" s="5"/>
      <c r="L391" s="5">
        <v>1</v>
      </c>
      <c r="M391" s="5"/>
      <c r="N391" s="5"/>
      <c r="O391" s="5">
        <v>1</v>
      </c>
      <c r="P391" s="5"/>
      <c r="Q391" s="5"/>
      <c r="R391" s="5"/>
      <c r="S391" s="5"/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38"/>
        <v>0</v>
      </c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77" t="s">
        <v>248</v>
      </c>
      <c r="G393" s="4">
        <f t="shared" si="38"/>
        <v>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38"/>
        <v>0</v>
      </c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38"/>
        <v>0</v>
      </c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38"/>
        <v>0</v>
      </c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38"/>
        <v>0</v>
      </c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97"/>
    </row>
  </sheetData>
  <mergeCells count="190">
    <mergeCell ref="T1:T426"/>
    <mergeCell ref="A2:A426"/>
    <mergeCell ref="B4:L4"/>
    <mergeCell ref="M4:P4"/>
    <mergeCell ref="Q4:S4"/>
    <mergeCell ref="B5:L5"/>
    <mergeCell ref="M5:P5"/>
    <mergeCell ref="Q5:S5"/>
    <mergeCell ref="A1:S1"/>
    <mergeCell ref="B2:L2"/>
    <mergeCell ref="M2:P2"/>
    <mergeCell ref="Q2:S2"/>
    <mergeCell ref="B3:L3"/>
    <mergeCell ref="M3:P3"/>
    <mergeCell ref="Q3:S3"/>
    <mergeCell ref="D10:S10"/>
    <mergeCell ref="D11:E12"/>
    <mergeCell ref="D13:E16"/>
    <mergeCell ref="D17:E17"/>
    <mergeCell ref="D18:E18"/>
    <mergeCell ref="D19:E19"/>
    <mergeCell ref="B6:S6"/>
    <mergeCell ref="B7:B8"/>
    <mergeCell ref="C7:E8"/>
    <mergeCell ref="F7:F8"/>
    <mergeCell ref="G7:G8"/>
    <mergeCell ref="H7:S7"/>
    <mergeCell ref="B9:B99"/>
    <mergeCell ref="C9:S9"/>
    <mergeCell ref="C10:C24"/>
    <mergeCell ref="D38:E38"/>
    <mergeCell ref="D39:E39"/>
    <mergeCell ref="D40:E40"/>
    <mergeCell ref="D41:E41"/>
    <mergeCell ref="D42:E46"/>
    <mergeCell ref="D47:E47"/>
    <mergeCell ref="D20:E22"/>
    <mergeCell ref="D23:E24"/>
    <mergeCell ref="C25:C29"/>
    <mergeCell ref="D25:E29"/>
    <mergeCell ref="C30:S30"/>
    <mergeCell ref="C31:C49"/>
    <mergeCell ref="D31:S31"/>
    <mergeCell ref="D32:E34"/>
    <mergeCell ref="D35:E36"/>
    <mergeCell ref="D37:E37"/>
    <mergeCell ref="D62:E62"/>
    <mergeCell ref="D63:E66"/>
    <mergeCell ref="D67:E70"/>
    <mergeCell ref="D71:E71"/>
    <mergeCell ref="D72:E73"/>
    <mergeCell ref="D74:E75"/>
    <mergeCell ref="D48:E49"/>
    <mergeCell ref="C50:C85"/>
    <mergeCell ref="D50:S50"/>
    <mergeCell ref="D51:E54"/>
    <mergeCell ref="D55:E56"/>
    <mergeCell ref="D57:E57"/>
    <mergeCell ref="D58:E58"/>
    <mergeCell ref="D59:E59"/>
    <mergeCell ref="D60:E60"/>
    <mergeCell ref="D61:E61"/>
    <mergeCell ref="C86:S86"/>
    <mergeCell ref="C87:C99"/>
    <mergeCell ref="D87:S87"/>
    <mergeCell ref="D88:E90"/>
    <mergeCell ref="D91:E94"/>
    <mergeCell ref="D95:E97"/>
    <mergeCell ref="D98:E99"/>
    <mergeCell ref="D76:E78"/>
    <mergeCell ref="D79:E79"/>
    <mergeCell ref="D80:E81"/>
    <mergeCell ref="D82:E83"/>
    <mergeCell ref="D84:E85"/>
    <mergeCell ref="D156:E209"/>
    <mergeCell ref="D210:E263"/>
    <mergeCell ref="D264:E317"/>
    <mergeCell ref="C318:S318"/>
    <mergeCell ref="C319:C327"/>
    <mergeCell ref="D319:D327"/>
    <mergeCell ref="E319:F319"/>
    <mergeCell ref="E320:F320"/>
    <mergeCell ref="E321:F321"/>
    <mergeCell ref="E322:F322"/>
    <mergeCell ref="C101:C317"/>
    <mergeCell ref="D101:S101"/>
    <mergeCell ref="D102:E155"/>
    <mergeCell ref="E334:F334"/>
    <mergeCell ref="E335:F335"/>
    <mergeCell ref="E336:F336"/>
    <mergeCell ref="E346:F346"/>
    <mergeCell ref="E347:F347"/>
    <mergeCell ref="E348:F348"/>
    <mergeCell ref="E323:F323"/>
    <mergeCell ref="E324:F324"/>
    <mergeCell ref="E325:F325"/>
    <mergeCell ref="E326:F326"/>
    <mergeCell ref="E327:F327"/>
    <mergeCell ref="C328:S328"/>
    <mergeCell ref="C349:S349"/>
    <mergeCell ref="C350:C357"/>
    <mergeCell ref="D350:S350"/>
    <mergeCell ref="D351:D357"/>
    <mergeCell ref="E351:F351"/>
    <mergeCell ref="E352:F352"/>
    <mergeCell ref="E353:F353"/>
    <mergeCell ref="C329:C348"/>
    <mergeCell ref="D329:S329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45:F345"/>
    <mergeCell ref="D330:D338"/>
    <mergeCell ref="E330:F330"/>
    <mergeCell ref="E331:F331"/>
    <mergeCell ref="E332:F332"/>
    <mergeCell ref="E333:F333"/>
    <mergeCell ref="C359:C381"/>
    <mergeCell ref="D359:D360"/>
    <mergeCell ref="E359:F359"/>
    <mergeCell ref="E360:F360"/>
    <mergeCell ref="D361:D363"/>
    <mergeCell ref="D373:D378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61:F361"/>
    <mergeCell ref="E362:F362"/>
    <mergeCell ref="E363:F363"/>
    <mergeCell ref="E364:F364"/>
    <mergeCell ref="Q384:S384"/>
    <mergeCell ref="D365:D366"/>
    <mergeCell ref="E365:F365"/>
    <mergeCell ref="E366:F366"/>
    <mergeCell ref="B100:B381"/>
    <mergeCell ref="C100:S100"/>
    <mergeCell ref="D385:E385"/>
    <mergeCell ref="H385:S385"/>
    <mergeCell ref="D386:E386"/>
    <mergeCell ref="H386:S386"/>
    <mergeCell ref="E367:F367"/>
    <mergeCell ref="D368:D369"/>
    <mergeCell ref="E368:F368"/>
    <mergeCell ref="E369:F369"/>
    <mergeCell ref="E370:F370"/>
    <mergeCell ref="D371:D372"/>
    <mergeCell ref="E371:F371"/>
    <mergeCell ref="E372:F372"/>
    <mergeCell ref="D379:D381"/>
    <mergeCell ref="E354:F354"/>
    <mergeCell ref="E355:F355"/>
    <mergeCell ref="E356:F356"/>
    <mergeCell ref="E357:F357"/>
    <mergeCell ref="C358:S358"/>
    <mergeCell ref="A427:S427"/>
    <mergeCell ref="D391:E391"/>
    <mergeCell ref="D392:E392"/>
    <mergeCell ref="D393:E393"/>
    <mergeCell ref="D394:E397"/>
    <mergeCell ref="C398:S398"/>
    <mergeCell ref="C399:E415"/>
    <mergeCell ref="F399:S399"/>
    <mergeCell ref="B382:B426"/>
    <mergeCell ref="C382:S382"/>
    <mergeCell ref="C383:C397"/>
    <mergeCell ref="D383:E383"/>
    <mergeCell ref="H383:J383"/>
    <mergeCell ref="K383:M383"/>
    <mergeCell ref="C416:E426"/>
    <mergeCell ref="F416:S416"/>
    <mergeCell ref="D387:E388"/>
    <mergeCell ref="D389:E390"/>
    <mergeCell ref="N383:P383"/>
    <mergeCell ref="Q383:S383"/>
    <mergeCell ref="D384:E384"/>
    <mergeCell ref="H384:J384"/>
    <mergeCell ref="K384:M384"/>
    <mergeCell ref="N384:P384"/>
  </mergeCells>
  <conditionalFormatting sqref="G327:S327">
    <cfRule type="cellIs" dxfId="773" priority="14" operator="equal">
      <formula>"REVISE PORQUE ESTE VALOR NO PUEDE SER NEGATIVO"</formula>
    </cfRule>
    <cfRule type="cellIs" dxfId="772" priority="18" operator="lessThan">
      <formula>0</formula>
    </cfRule>
  </conditionalFormatting>
  <conditionalFormatting sqref="G327:S327">
    <cfRule type="cellIs" dxfId="771" priority="17" operator="lessThan">
      <formula>0</formula>
    </cfRule>
  </conditionalFormatting>
  <conditionalFormatting sqref="G338:S338">
    <cfRule type="cellIs" dxfId="770" priority="13" operator="equal">
      <formula>"Revise porque este valor no puede ser negativo"</formula>
    </cfRule>
    <cfRule type="cellIs" dxfId="769" priority="16" operator="lessThan">
      <formula>0</formula>
    </cfRule>
  </conditionalFormatting>
  <conditionalFormatting sqref="G338:S338">
    <cfRule type="cellIs" dxfId="768" priority="15" operator="lessThan">
      <formula>0</formula>
    </cfRule>
  </conditionalFormatting>
  <conditionalFormatting sqref="G348:S348">
    <cfRule type="cellIs" dxfId="767" priority="10" operator="equal">
      <formula>"Revise porque este valor no puede ser negativo"</formula>
    </cfRule>
    <cfRule type="cellIs" dxfId="766" priority="12" operator="lessThan">
      <formula>0</formula>
    </cfRule>
  </conditionalFormatting>
  <conditionalFormatting sqref="G348:S348">
    <cfRule type="cellIs" dxfId="765" priority="11" operator="lessThan">
      <formula>0</formula>
    </cfRule>
  </conditionalFormatting>
  <conditionalFormatting sqref="G357 I357:S357">
    <cfRule type="cellIs" dxfId="764" priority="7" operator="equal">
      <formula>"Revise porque este valor no puede ser negativo"</formula>
    </cfRule>
    <cfRule type="cellIs" dxfId="763" priority="9" operator="lessThan">
      <formula>0</formula>
    </cfRule>
  </conditionalFormatting>
  <conditionalFormatting sqref="G357 I357:S357">
    <cfRule type="cellIs" dxfId="762" priority="8" operator="lessThan">
      <formula>0</formula>
    </cfRule>
  </conditionalFormatting>
  <conditionalFormatting sqref="H357">
    <cfRule type="cellIs" dxfId="761" priority="4" operator="equal">
      <formula>"Revise porque este valor no puede ser negativo"</formula>
    </cfRule>
    <cfRule type="cellIs" dxfId="760" priority="6" operator="lessThan">
      <formula>0</formula>
    </cfRule>
  </conditionalFormatting>
  <conditionalFormatting sqref="H357">
    <cfRule type="cellIs" dxfId="759" priority="5" operator="lessThan">
      <formula>0</formula>
    </cfRule>
  </conditionalFormatting>
  <conditionalFormatting sqref="G24:S24">
    <cfRule type="cellIs" dxfId="758" priority="1" operator="equal">
      <formula>"REVISE PORQUE ESTE VALOR NO PUEDE SER NEGATIVO"</formula>
    </cfRule>
    <cfRule type="cellIs" dxfId="757" priority="3" operator="lessThan">
      <formula>0</formula>
    </cfRule>
  </conditionalFormatting>
  <conditionalFormatting sqref="G24:S24">
    <cfRule type="cellIs" dxfId="756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35" fitToHeight="0" orientation="landscape" horizontalDpi="4294967294" verticalDpi="4294967295" r:id="rId1"/>
  <ignoredErrors>
    <ignoredError sqref="H155:S155 G167:G168 H209:S209 G211:G214 G265:G295 H263:S263 G303:G309 H317:S317 G322:G326 G126 G128 G130:G131 G136 G138 G144 G146 G152 G173:G176 G187 G189:G191 G208 G216:G218 G220:G225 G227:G236 G238:G240 G243:G255 G259:G262 G297:G300 G302 G311:G317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E1" zoomScale="90" zoomScaleNormal="90" workbookViewId="0">
      <selection activeCell="S397" sqref="S397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638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420</v>
      </c>
      <c r="H12" s="69">
        <v>35</v>
      </c>
      <c r="I12" s="69">
        <v>35</v>
      </c>
      <c r="J12" s="69">
        <v>35</v>
      </c>
      <c r="K12" s="69">
        <v>35</v>
      </c>
      <c r="L12" s="69">
        <v>35</v>
      </c>
      <c r="M12" s="69">
        <v>35</v>
      </c>
      <c r="N12" s="69">
        <v>35</v>
      </c>
      <c r="O12" s="69">
        <v>35</v>
      </c>
      <c r="P12" s="69">
        <v>35</v>
      </c>
      <c r="Q12" s="69">
        <v>35</v>
      </c>
      <c r="R12" s="69">
        <v>35</v>
      </c>
      <c r="S12" s="69">
        <v>35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72</v>
      </c>
      <c r="H13" s="5">
        <v>6</v>
      </c>
      <c r="I13" s="5">
        <v>6</v>
      </c>
      <c r="J13" s="5">
        <v>6</v>
      </c>
      <c r="K13" s="5">
        <v>6</v>
      </c>
      <c r="L13" s="5">
        <v>6</v>
      </c>
      <c r="M13" s="5">
        <v>6</v>
      </c>
      <c r="N13" s="5">
        <v>6</v>
      </c>
      <c r="O13" s="5">
        <v>6</v>
      </c>
      <c r="P13" s="5">
        <v>6</v>
      </c>
      <c r="Q13" s="5">
        <v>6</v>
      </c>
      <c r="R13" s="5">
        <v>6</v>
      </c>
      <c r="S13" s="5">
        <v>6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72</v>
      </c>
      <c r="H14" s="5">
        <v>6</v>
      </c>
      <c r="I14" s="5">
        <v>6</v>
      </c>
      <c r="J14" s="5">
        <v>6</v>
      </c>
      <c r="K14" s="5">
        <v>6</v>
      </c>
      <c r="L14" s="5">
        <v>6</v>
      </c>
      <c r="M14" s="5">
        <v>6</v>
      </c>
      <c r="N14" s="5">
        <v>6</v>
      </c>
      <c r="O14" s="5">
        <v>6</v>
      </c>
      <c r="P14" s="5">
        <v>6</v>
      </c>
      <c r="Q14" s="5">
        <v>6</v>
      </c>
      <c r="R14" s="5">
        <v>6</v>
      </c>
      <c r="S14" s="5">
        <v>6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50</v>
      </c>
      <c r="H15" s="5">
        <v>4</v>
      </c>
      <c r="I15" s="5">
        <v>4</v>
      </c>
      <c r="J15" s="5">
        <v>4</v>
      </c>
      <c r="K15" s="5">
        <v>4</v>
      </c>
      <c r="L15" s="5">
        <v>4</v>
      </c>
      <c r="M15" s="5">
        <v>4</v>
      </c>
      <c r="N15" s="5">
        <v>4</v>
      </c>
      <c r="O15" s="5">
        <v>5</v>
      </c>
      <c r="P15" s="5">
        <v>4</v>
      </c>
      <c r="Q15" s="5">
        <v>5</v>
      </c>
      <c r="R15" s="5">
        <v>4</v>
      </c>
      <c r="S15" s="5">
        <v>4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24</v>
      </c>
      <c r="H16" s="5">
        <v>2</v>
      </c>
      <c r="I16" s="5">
        <v>2</v>
      </c>
      <c r="J16" s="5">
        <v>2</v>
      </c>
      <c r="K16" s="5">
        <v>2</v>
      </c>
      <c r="L16" s="5">
        <v>2</v>
      </c>
      <c r="M16" s="5">
        <v>2</v>
      </c>
      <c r="N16" s="5">
        <v>2</v>
      </c>
      <c r="O16" s="5">
        <v>2</v>
      </c>
      <c r="P16" s="5">
        <v>2</v>
      </c>
      <c r="Q16" s="5">
        <v>2</v>
      </c>
      <c r="R16" s="5">
        <v>2</v>
      </c>
      <c r="S16" s="5">
        <v>2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60</v>
      </c>
      <c r="H17" s="5">
        <v>5</v>
      </c>
      <c r="I17" s="5">
        <v>5</v>
      </c>
      <c r="J17" s="5">
        <v>5</v>
      </c>
      <c r="K17" s="5">
        <v>5</v>
      </c>
      <c r="L17" s="5">
        <v>5</v>
      </c>
      <c r="M17" s="5">
        <v>5</v>
      </c>
      <c r="N17" s="5">
        <v>5</v>
      </c>
      <c r="O17" s="5">
        <v>5</v>
      </c>
      <c r="P17" s="5">
        <v>5</v>
      </c>
      <c r="Q17" s="5">
        <v>5</v>
      </c>
      <c r="R17" s="5">
        <v>5</v>
      </c>
      <c r="S17" s="5">
        <v>5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48</v>
      </c>
      <c r="H18" s="5">
        <v>4</v>
      </c>
      <c r="I18" s="5">
        <v>4</v>
      </c>
      <c r="J18" s="5">
        <v>4</v>
      </c>
      <c r="K18" s="5">
        <v>4</v>
      </c>
      <c r="L18" s="5">
        <v>4</v>
      </c>
      <c r="M18" s="5">
        <v>4</v>
      </c>
      <c r="N18" s="5">
        <v>4</v>
      </c>
      <c r="O18" s="5">
        <v>4</v>
      </c>
      <c r="P18" s="5">
        <v>4</v>
      </c>
      <c r="Q18" s="5">
        <v>4</v>
      </c>
      <c r="R18" s="5">
        <v>4</v>
      </c>
      <c r="S18" s="5">
        <v>4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12</v>
      </c>
      <c r="H19" s="5">
        <v>1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60</v>
      </c>
      <c r="H20" s="5">
        <v>5</v>
      </c>
      <c r="I20" s="5">
        <v>5</v>
      </c>
      <c r="J20" s="5"/>
      <c r="K20" s="5">
        <v>5</v>
      </c>
      <c r="L20" s="5">
        <v>5</v>
      </c>
      <c r="M20" s="5">
        <v>5</v>
      </c>
      <c r="N20" s="5">
        <v>5</v>
      </c>
      <c r="O20" s="5">
        <v>5</v>
      </c>
      <c r="P20" s="5">
        <v>5</v>
      </c>
      <c r="Q20" s="5">
        <v>5</v>
      </c>
      <c r="R20" s="5">
        <v>5</v>
      </c>
      <c r="S20" s="5">
        <v>5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6</v>
      </c>
      <c r="H21" s="5">
        <v>0</v>
      </c>
      <c r="I21" s="5">
        <v>0</v>
      </c>
      <c r="J21" s="5">
        <v>1</v>
      </c>
      <c r="K21" s="5">
        <v>0</v>
      </c>
      <c r="L21" s="5">
        <v>1</v>
      </c>
      <c r="M21" s="5">
        <v>0</v>
      </c>
      <c r="N21" s="5">
        <v>1</v>
      </c>
      <c r="O21" s="5">
        <v>0</v>
      </c>
      <c r="P21" s="5">
        <v>1</v>
      </c>
      <c r="Q21" s="5">
        <v>0</v>
      </c>
      <c r="R21" s="5">
        <v>1</v>
      </c>
      <c r="S21" s="5">
        <v>1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v>3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1</v>
      </c>
      <c r="N22" s="7">
        <v>0</v>
      </c>
      <c r="O22" s="7">
        <v>1</v>
      </c>
      <c r="P22" s="7">
        <v>0</v>
      </c>
      <c r="Q22" s="7">
        <v>0</v>
      </c>
      <c r="R22" s="7">
        <v>1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3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1</v>
      </c>
      <c r="P25" s="14">
        <v>0</v>
      </c>
      <c r="Q25" s="14">
        <v>0</v>
      </c>
      <c r="R25" s="14">
        <v>1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v>3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1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v>2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ref="G28" si="0">SUM(H28:S28)</f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v>3</v>
      </c>
      <c r="H29" s="7">
        <v>0</v>
      </c>
      <c r="I29" s="7">
        <v>0</v>
      </c>
      <c r="J29" s="7">
        <v>0</v>
      </c>
      <c r="K29" s="7">
        <v>1</v>
      </c>
      <c r="L29" s="7">
        <v>0</v>
      </c>
      <c r="M29" s="7">
        <v>0</v>
      </c>
      <c r="N29" s="7">
        <v>0</v>
      </c>
      <c r="O29" s="7">
        <v>1</v>
      </c>
      <c r="P29" s="7">
        <v>0</v>
      </c>
      <c r="Q29" s="7">
        <v>1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60</v>
      </c>
      <c r="H33" s="118">
        <f t="shared" ref="H33:S33" si="1">H20</f>
        <v>5</v>
      </c>
      <c r="I33" s="118">
        <f t="shared" si="1"/>
        <v>5</v>
      </c>
      <c r="J33" s="118">
        <f t="shared" si="1"/>
        <v>0</v>
      </c>
      <c r="K33" s="118">
        <f t="shared" si="1"/>
        <v>5</v>
      </c>
      <c r="L33" s="118">
        <f t="shared" si="1"/>
        <v>5</v>
      </c>
      <c r="M33" s="118">
        <f t="shared" si="1"/>
        <v>5</v>
      </c>
      <c r="N33" s="118">
        <f t="shared" si="1"/>
        <v>5</v>
      </c>
      <c r="O33" s="118">
        <f t="shared" si="1"/>
        <v>5</v>
      </c>
      <c r="P33" s="118">
        <f t="shared" si="1"/>
        <v>5</v>
      </c>
      <c r="Q33" s="118">
        <f t="shared" si="1"/>
        <v>5</v>
      </c>
      <c r="R33" s="118">
        <f t="shared" si="1"/>
        <v>5</v>
      </c>
      <c r="S33" s="118">
        <f t="shared" si="1"/>
        <v>5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v>1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1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/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10</v>
      </c>
      <c r="H35" s="5">
        <v>0</v>
      </c>
      <c r="I35" s="5">
        <v>1</v>
      </c>
      <c r="J35" s="5">
        <v>1</v>
      </c>
      <c r="K35" s="5">
        <v>1</v>
      </c>
      <c r="L35" s="5">
        <v>1</v>
      </c>
      <c r="M35" s="5">
        <v>1</v>
      </c>
      <c r="N35" s="5">
        <v>1</v>
      </c>
      <c r="O35" s="5">
        <v>1</v>
      </c>
      <c r="P35" s="5">
        <v>1</v>
      </c>
      <c r="Q35" s="5">
        <v>1</v>
      </c>
      <c r="R35" s="5">
        <v>1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10</v>
      </c>
      <c r="H36" s="5">
        <v>1</v>
      </c>
      <c r="I36" s="5">
        <v>0</v>
      </c>
      <c r="J36" s="5">
        <v>1</v>
      </c>
      <c r="K36" s="5">
        <v>1</v>
      </c>
      <c r="L36" s="5">
        <v>1</v>
      </c>
      <c r="M36" s="5">
        <v>1</v>
      </c>
      <c r="N36" s="5">
        <v>1</v>
      </c>
      <c r="O36" s="5">
        <v>1</v>
      </c>
      <c r="P36" s="5">
        <v>1</v>
      </c>
      <c r="Q36" s="5">
        <v>1</v>
      </c>
      <c r="R36" s="5">
        <v>0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72</v>
      </c>
      <c r="H37" s="5">
        <v>6</v>
      </c>
      <c r="I37" s="5">
        <v>6</v>
      </c>
      <c r="J37" s="5">
        <v>6</v>
      </c>
      <c r="K37" s="5">
        <v>6</v>
      </c>
      <c r="L37" s="5">
        <v>6</v>
      </c>
      <c r="M37" s="5">
        <v>6</v>
      </c>
      <c r="N37" s="5">
        <v>6</v>
      </c>
      <c r="O37" s="5">
        <v>6</v>
      </c>
      <c r="P37" s="5">
        <v>6</v>
      </c>
      <c r="Q37" s="5">
        <v>6</v>
      </c>
      <c r="R37" s="5">
        <v>6</v>
      </c>
      <c r="S37" s="5">
        <v>6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3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1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ref="G39:G46" si="2">SUM(H39:S39)</f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6</v>
      </c>
      <c r="H40" s="5">
        <v>0</v>
      </c>
      <c r="I40" s="5">
        <v>1</v>
      </c>
      <c r="J40" s="5">
        <v>0</v>
      </c>
      <c r="K40" s="5">
        <v>1</v>
      </c>
      <c r="L40" s="5">
        <v>0</v>
      </c>
      <c r="M40" s="5">
        <v>1</v>
      </c>
      <c r="N40" s="5">
        <v>0</v>
      </c>
      <c r="O40" s="5">
        <v>1</v>
      </c>
      <c r="P40" s="5">
        <v>0</v>
      </c>
      <c r="Q40" s="5">
        <v>1</v>
      </c>
      <c r="R40" s="5">
        <v>0</v>
      </c>
      <c r="S40" s="5">
        <v>1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5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1</v>
      </c>
      <c r="O41" s="5">
        <v>0</v>
      </c>
      <c r="P41" s="5">
        <v>0</v>
      </c>
      <c r="Q41" s="5">
        <v>1</v>
      </c>
      <c r="R41" s="5">
        <v>0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v>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1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2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2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2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2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7</v>
      </c>
      <c r="H47" s="5">
        <v>0</v>
      </c>
      <c r="I47" s="5">
        <v>1</v>
      </c>
      <c r="J47" s="5">
        <v>1</v>
      </c>
      <c r="K47" s="5">
        <v>0</v>
      </c>
      <c r="L47" s="5">
        <v>1</v>
      </c>
      <c r="M47" s="5">
        <v>0</v>
      </c>
      <c r="N47" s="5">
        <v>1</v>
      </c>
      <c r="O47" s="5">
        <v>0</v>
      </c>
      <c r="P47" s="5">
        <v>1</v>
      </c>
      <c r="Q47" s="5">
        <v>1</v>
      </c>
      <c r="R47" s="5">
        <v>1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6</v>
      </c>
      <c r="H52" s="118">
        <f t="shared" ref="H52:S52" si="3">H21</f>
        <v>0</v>
      </c>
      <c r="I52" s="118">
        <f t="shared" si="3"/>
        <v>0</v>
      </c>
      <c r="J52" s="118">
        <f t="shared" si="3"/>
        <v>1</v>
      </c>
      <c r="K52" s="118">
        <f t="shared" si="3"/>
        <v>0</v>
      </c>
      <c r="L52" s="118">
        <f t="shared" si="3"/>
        <v>1</v>
      </c>
      <c r="M52" s="118">
        <f t="shared" si="3"/>
        <v>0</v>
      </c>
      <c r="N52" s="118">
        <f t="shared" si="3"/>
        <v>1</v>
      </c>
      <c r="O52" s="118">
        <f t="shared" si="3"/>
        <v>0</v>
      </c>
      <c r="P52" s="118">
        <f t="shared" si="3"/>
        <v>1</v>
      </c>
      <c r="Q52" s="118">
        <f t="shared" si="3"/>
        <v>0</v>
      </c>
      <c r="R52" s="118">
        <f t="shared" si="3"/>
        <v>1</v>
      </c>
      <c r="S52" s="118">
        <f t="shared" si="3"/>
        <v>1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6</v>
      </c>
      <c r="H53" s="118">
        <f t="shared" ref="H53:S53" si="4">H40</f>
        <v>0</v>
      </c>
      <c r="I53" s="118">
        <f t="shared" si="4"/>
        <v>1</v>
      </c>
      <c r="J53" s="118">
        <f t="shared" si="4"/>
        <v>0</v>
      </c>
      <c r="K53" s="118">
        <f t="shared" si="4"/>
        <v>1</v>
      </c>
      <c r="L53" s="118">
        <f t="shared" si="4"/>
        <v>0</v>
      </c>
      <c r="M53" s="118">
        <f t="shared" si="4"/>
        <v>1</v>
      </c>
      <c r="N53" s="118">
        <f t="shared" si="4"/>
        <v>0</v>
      </c>
      <c r="O53" s="118">
        <f t="shared" si="4"/>
        <v>1</v>
      </c>
      <c r="P53" s="118">
        <f t="shared" si="4"/>
        <v>0</v>
      </c>
      <c r="Q53" s="118">
        <f t="shared" si="4"/>
        <v>1</v>
      </c>
      <c r="R53" s="118">
        <f t="shared" si="4"/>
        <v>0</v>
      </c>
      <c r="S53" s="118">
        <f t="shared" si="4"/>
        <v>1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5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5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5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10</v>
      </c>
      <c r="H57" s="5">
        <v>0</v>
      </c>
      <c r="I57" s="5">
        <v>1</v>
      </c>
      <c r="J57" s="5">
        <v>1</v>
      </c>
      <c r="K57" s="5">
        <v>1</v>
      </c>
      <c r="L57" s="5">
        <v>1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5">
        <v>1</v>
      </c>
      <c r="S57" s="5">
        <v>0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v>4</v>
      </c>
      <c r="H58" s="5">
        <v>0</v>
      </c>
      <c r="I58" s="5">
        <v>0</v>
      </c>
      <c r="J58" s="5">
        <v>1</v>
      </c>
      <c r="K58" s="5">
        <v>0</v>
      </c>
      <c r="L58" s="5">
        <v>1</v>
      </c>
      <c r="M58" s="5">
        <v>0</v>
      </c>
      <c r="N58" s="5">
        <v>1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5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3</v>
      </c>
      <c r="H60" s="5">
        <v>0</v>
      </c>
      <c r="I60" s="5">
        <v>0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4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1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5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4</v>
      </c>
      <c r="H63" s="5">
        <v>1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1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5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v>4</v>
      </c>
      <c r="H65" s="5">
        <v>0</v>
      </c>
      <c r="I65" s="5">
        <v>1</v>
      </c>
      <c r="J65" s="5">
        <v>0</v>
      </c>
      <c r="K65" s="5">
        <v>1</v>
      </c>
      <c r="L65" s="5">
        <v>0</v>
      </c>
      <c r="M65" s="5">
        <v>1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v>4</v>
      </c>
      <c r="H66" s="5">
        <v>0</v>
      </c>
      <c r="I66" s="5">
        <v>0</v>
      </c>
      <c r="J66" s="5">
        <v>1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1</v>
      </c>
      <c r="R66" s="5">
        <v>0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2</v>
      </c>
      <c r="H67" s="5">
        <v>0</v>
      </c>
      <c r="I67" s="5">
        <v>0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2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4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1</v>
      </c>
      <c r="N69" s="5">
        <v>0</v>
      </c>
      <c r="O69" s="5">
        <v>1</v>
      </c>
      <c r="P69" s="5">
        <v>0</v>
      </c>
      <c r="Q69" s="5">
        <v>1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5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5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v>2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5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5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v>1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v>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v>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1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5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5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5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6">G22+G41+G62</f>
        <v>8</v>
      </c>
      <c r="H89" s="118">
        <f t="shared" si="6"/>
        <v>0</v>
      </c>
      <c r="I89" s="118">
        <f t="shared" si="6"/>
        <v>1</v>
      </c>
      <c r="J89" s="118">
        <f t="shared" si="6"/>
        <v>0</v>
      </c>
      <c r="K89" s="118">
        <f t="shared" si="6"/>
        <v>0</v>
      </c>
      <c r="L89" s="118">
        <f t="shared" si="6"/>
        <v>1</v>
      </c>
      <c r="M89" s="118">
        <f t="shared" si="6"/>
        <v>1</v>
      </c>
      <c r="N89" s="118">
        <f t="shared" si="6"/>
        <v>1</v>
      </c>
      <c r="O89" s="118">
        <f t="shared" si="6"/>
        <v>1</v>
      </c>
      <c r="P89" s="118">
        <f t="shared" si="6"/>
        <v>0</v>
      </c>
      <c r="Q89" s="118">
        <f t="shared" si="6"/>
        <v>1</v>
      </c>
      <c r="R89" s="118">
        <f t="shared" si="6"/>
        <v>1</v>
      </c>
      <c r="S89" s="118">
        <f t="shared" si="6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v>4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1</v>
      </c>
      <c r="O91" s="5">
        <v>0</v>
      </c>
      <c r="P91" s="5">
        <v>0</v>
      </c>
      <c r="Q91" s="5">
        <v>1</v>
      </c>
      <c r="R91" s="5">
        <v>0</v>
      </c>
      <c r="S91" s="5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v>4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1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v>3</v>
      </c>
      <c r="H93" s="5">
        <v>0</v>
      </c>
      <c r="I93" s="5">
        <v>0</v>
      </c>
      <c r="J93" s="5">
        <v>0</v>
      </c>
      <c r="K93" s="5">
        <v>1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1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1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1</v>
      </c>
      <c r="O94" s="5">
        <v>0</v>
      </c>
      <c r="P94" s="5">
        <v>0</v>
      </c>
      <c r="Q94" s="5">
        <v>0</v>
      </c>
      <c r="R94" s="5">
        <v>0</v>
      </c>
      <c r="S94" s="5"/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ref="G95:G97" si="7">+H95+I95+J95+K95+L95+M95+N95+O95+P95+Q95+R95+S95</f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7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7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7</v>
      </c>
      <c r="H102" s="82">
        <v>0</v>
      </c>
      <c r="I102" s="82">
        <v>1</v>
      </c>
      <c r="J102" s="82">
        <v>0</v>
      </c>
      <c r="K102" s="82">
        <v>1</v>
      </c>
      <c r="L102" s="82">
        <v>1</v>
      </c>
      <c r="M102" s="82">
        <v>0</v>
      </c>
      <c r="N102" s="82">
        <v>1</v>
      </c>
      <c r="O102" s="82">
        <v>0</v>
      </c>
      <c r="P102" s="82">
        <v>1</v>
      </c>
      <c r="Q102" s="82">
        <v>0</v>
      </c>
      <c r="R102" s="82">
        <v>1</v>
      </c>
      <c r="S102" s="83">
        <v>1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v>6</v>
      </c>
      <c r="H103" s="36">
        <v>1</v>
      </c>
      <c r="I103" s="36">
        <v>0</v>
      </c>
      <c r="J103" s="36">
        <v>1</v>
      </c>
      <c r="K103" s="36">
        <v>0</v>
      </c>
      <c r="L103" s="36">
        <v>1</v>
      </c>
      <c r="M103" s="36">
        <v>0</v>
      </c>
      <c r="N103" s="36">
        <v>1</v>
      </c>
      <c r="O103" s="36">
        <v>0</v>
      </c>
      <c r="P103" s="36">
        <v>1</v>
      </c>
      <c r="Q103" s="36">
        <v>0</v>
      </c>
      <c r="R103" s="36">
        <v>1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v>8</v>
      </c>
      <c r="H105" s="36">
        <v>0</v>
      </c>
      <c r="I105" s="36">
        <v>1</v>
      </c>
      <c r="J105" s="36">
        <v>1</v>
      </c>
      <c r="K105" s="36">
        <v>0</v>
      </c>
      <c r="L105" s="36">
        <v>1</v>
      </c>
      <c r="M105" s="36">
        <v>1</v>
      </c>
      <c r="N105" s="36">
        <v>0</v>
      </c>
      <c r="O105" s="36">
        <v>1</v>
      </c>
      <c r="P105" s="36">
        <v>1</v>
      </c>
      <c r="Q105" s="36">
        <v>1</v>
      </c>
      <c r="R105" s="36">
        <v>1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24</v>
      </c>
      <c r="H106" s="36">
        <v>2</v>
      </c>
      <c r="I106" s="36">
        <v>2</v>
      </c>
      <c r="J106" s="36">
        <v>2</v>
      </c>
      <c r="K106" s="36">
        <v>2</v>
      </c>
      <c r="L106" s="36">
        <v>2</v>
      </c>
      <c r="M106" s="36">
        <v>2</v>
      </c>
      <c r="N106" s="36">
        <v>2</v>
      </c>
      <c r="O106" s="36">
        <v>2</v>
      </c>
      <c r="P106" s="36">
        <v>2</v>
      </c>
      <c r="Q106" s="36">
        <v>2</v>
      </c>
      <c r="R106" s="36">
        <v>2</v>
      </c>
      <c r="S106" s="37">
        <v>2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v>5</v>
      </c>
      <c r="H107" s="36">
        <v>0</v>
      </c>
      <c r="I107" s="36">
        <v>1</v>
      </c>
      <c r="J107" s="36">
        <v>0</v>
      </c>
      <c r="K107" s="36">
        <v>1</v>
      </c>
      <c r="L107" s="36">
        <v>0</v>
      </c>
      <c r="M107" s="36">
        <v>1</v>
      </c>
      <c r="N107" s="36">
        <v>0</v>
      </c>
      <c r="O107" s="36">
        <v>1</v>
      </c>
      <c r="P107" s="36">
        <v>0</v>
      </c>
      <c r="Q107" s="36">
        <v>0</v>
      </c>
      <c r="R107" s="36">
        <v>1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v>5</v>
      </c>
      <c r="H108" s="36">
        <v>1</v>
      </c>
      <c r="I108" s="36">
        <v>0</v>
      </c>
      <c r="J108" s="36">
        <v>0</v>
      </c>
      <c r="K108" s="36">
        <v>1</v>
      </c>
      <c r="L108" s="36">
        <v>0</v>
      </c>
      <c r="M108" s="36">
        <v>1</v>
      </c>
      <c r="N108" s="36">
        <v>0</v>
      </c>
      <c r="O108" s="36">
        <v>0</v>
      </c>
      <c r="P108" s="36">
        <v>1</v>
      </c>
      <c r="Q108" s="36">
        <v>0</v>
      </c>
      <c r="R108" s="36">
        <v>0</v>
      </c>
      <c r="S108" s="37">
        <v>1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ref="G109:G166" si="8">SUM(H109:S109)</f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v>1</v>
      </c>
      <c r="H110" s="36">
        <v>0</v>
      </c>
      <c r="I110" s="36">
        <v>0</v>
      </c>
      <c r="J110" s="36">
        <v>0</v>
      </c>
      <c r="K110" s="36">
        <v>1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v>6</v>
      </c>
      <c r="H111" s="36">
        <v>0</v>
      </c>
      <c r="I111" s="36">
        <v>1</v>
      </c>
      <c r="J111" s="36">
        <v>0</v>
      </c>
      <c r="K111" s="36">
        <v>1</v>
      </c>
      <c r="L111" s="36">
        <v>0</v>
      </c>
      <c r="M111" s="36">
        <v>1</v>
      </c>
      <c r="N111" s="36">
        <v>0</v>
      </c>
      <c r="O111" s="36">
        <v>1</v>
      </c>
      <c r="P111" s="36">
        <v>0</v>
      </c>
      <c r="Q111" s="36">
        <v>1</v>
      </c>
      <c r="R111" s="36">
        <v>0</v>
      </c>
      <c r="S111" s="37">
        <v>1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8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8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8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v>2</v>
      </c>
      <c r="H115" s="36">
        <v>0</v>
      </c>
      <c r="I115" s="36">
        <v>0</v>
      </c>
      <c r="J115" s="36">
        <v>0</v>
      </c>
      <c r="K115" s="36">
        <v>0</v>
      </c>
      <c r="L115" s="36">
        <v>10</v>
      </c>
      <c r="M115" s="36">
        <v>0</v>
      </c>
      <c r="N115" s="36">
        <v>0</v>
      </c>
      <c r="O115" s="36">
        <v>0</v>
      </c>
      <c r="P115" s="36">
        <v>0</v>
      </c>
      <c r="Q115" s="36">
        <v>1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v>3</v>
      </c>
      <c r="H116" s="36">
        <v>0</v>
      </c>
      <c r="I116" s="36">
        <v>0</v>
      </c>
      <c r="J116" s="36">
        <v>1</v>
      </c>
      <c r="K116" s="36">
        <v>0</v>
      </c>
      <c r="L116" s="36">
        <v>0</v>
      </c>
      <c r="M116" s="36">
        <v>0</v>
      </c>
      <c r="N116" s="36">
        <v>1</v>
      </c>
      <c r="O116" s="36">
        <v>0</v>
      </c>
      <c r="P116" s="36">
        <v>0</v>
      </c>
      <c r="Q116" s="36">
        <v>0</v>
      </c>
      <c r="R116" s="36">
        <v>1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v>1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v>12</v>
      </c>
      <c r="H118" s="36">
        <v>1</v>
      </c>
      <c r="I118" s="36">
        <v>1</v>
      </c>
      <c r="J118" s="36">
        <v>1</v>
      </c>
      <c r="K118" s="36">
        <v>1</v>
      </c>
      <c r="L118" s="36">
        <v>1</v>
      </c>
      <c r="M118" s="36">
        <v>1</v>
      </c>
      <c r="N118" s="36">
        <v>1</v>
      </c>
      <c r="O118" s="36">
        <v>1</v>
      </c>
      <c r="P118" s="36">
        <v>1</v>
      </c>
      <c r="Q118" s="36">
        <v>1</v>
      </c>
      <c r="R118" s="36">
        <v>1</v>
      </c>
      <c r="S118" s="37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v>12</v>
      </c>
      <c r="H119" s="36">
        <v>1</v>
      </c>
      <c r="I119" s="36">
        <v>1</v>
      </c>
      <c r="J119" s="36">
        <v>1</v>
      </c>
      <c r="K119" s="36">
        <v>1</v>
      </c>
      <c r="L119" s="36">
        <v>1</v>
      </c>
      <c r="M119" s="36">
        <v>1</v>
      </c>
      <c r="N119" s="36">
        <v>1</v>
      </c>
      <c r="O119" s="36">
        <v>1</v>
      </c>
      <c r="P119" s="36">
        <v>1</v>
      </c>
      <c r="Q119" s="36">
        <v>1</v>
      </c>
      <c r="R119" s="36">
        <v>1</v>
      </c>
      <c r="S119" s="37">
        <v>1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8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9</v>
      </c>
      <c r="H122" s="36">
        <v>1</v>
      </c>
      <c r="I122" s="36">
        <v>0</v>
      </c>
      <c r="J122" s="36">
        <v>1</v>
      </c>
      <c r="K122" s="36">
        <v>1</v>
      </c>
      <c r="L122" s="36">
        <v>1</v>
      </c>
      <c r="M122" s="36">
        <v>0</v>
      </c>
      <c r="N122" s="36">
        <v>0</v>
      </c>
      <c r="O122" s="36">
        <v>1</v>
      </c>
      <c r="P122" s="36">
        <v>1</v>
      </c>
      <c r="Q122" s="36">
        <v>1</v>
      </c>
      <c r="R122" s="36">
        <v>1</v>
      </c>
      <c r="S122" s="37">
        <v>1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5</v>
      </c>
      <c r="H123" s="36">
        <v>1</v>
      </c>
      <c r="I123" s="36">
        <v>0</v>
      </c>
      <c r="J123" s="36">
        <v>0</v>
      </c>
      <c r="K123" s="36">
        <v>1</v>
      </c>
      <c r="L123" s="36">
        <v>0</v>
      </c>
      <c r="M123" s="36">
        <v>1</v>
      </c>
      <c r="N123" s="36">
        <v>0</v>
      </c>
      <c r="O123" s="36">
        <v>1</v>
      </c>
      <c r="P123" s="36">
        <v>0</v>
      </c>
      <c r="Q123" s="36">
        <v>0</v>
      </c>
      <c r="R123" s="36">
        <v>1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8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v>5</v>
      </c>
      <c r="H125" s="36">
        <v>0</v>
      </c>
      <c r="I125" s="36">
        <v>0</v>
      </c>
      <c r="J125" s="36">
        <v>1</v>
      </c>
      <c r="K125" s="36">
        <v>0</v>
      </c>
      <c r="L125" s="36">
        <v>1</v>
      </c>
      <c r="M125" s="36">
        <v>0</v>
      </c>
      <c r="N125" s="36">
        <v>1</v>
      </c>
      <c r="O125" s="36">
        <v>0</v>
      </c>
      <c r="P125" s="36">
        <v>1</v>
      </c>
      <c r="Q125" s="36">
        <v>0</v>
      </c>
      <c r="R125" s="36">
        <v>1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8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v>2</v>
      </c>
      <c r="H127" s="36">
        <v>0</v>
      </c>
      <c r="I127" s="36">
        <v>0</v>
      </c>
      <c r="J127" s="36">
        <v>0</v>
      </c>
      <c r="K127" s="36">
        <v>0</v>
      </c>
      <c r="L127" s="36">
        <v>1</v>
      </c>
      <c r="M127" s="36">
        <v>0</v>
      </c>
      <c r="N127" s="36">
        <v>0</v>
      </c>
      <c r="O127" s="36">
        <v>0</v>
      </c>
      <c r="P127" s="36">
        <v>0</v>
      </c>
      <c r="Q127" s="36">
        <v>1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8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v>2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1</v>
      </c>
      <c r="O129" s="36">
        <v>0</v>
      </c>
      <c r="P129" s="36">
        <v>0</v>
      </c>
      <c r="Q129" s="36">
        <v>0</v>
      </c>
      <c r="R129" s="36">
        <v>0</v>
      </c>
      <c r="S129" s="37">
        <v>1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v>5</v>
      </c>
      <c r="H130" s="36">
        <v>0</v>
      </c>
      <c r="I130" s="36">
        <v>1</v>
      </c>
      <c r="J130" s="36">
        <v>0</v>
      </c>
      <c r="K130" s="36">
        <v>1</v>
      </c>
      <c r="L130" s="36">
        <v>0</v>
      </c>
      <c r="M130" s="36">
        <v>1</v>
      </c>
      <c r="N130" s="36">
        <v>0</v>
      </c>
      <c r="O130" s="36">
        <v>1</v>
      </c>
      <c r="P130" s="36">
        <v>0</v>
      </c>
      <c r="Q130" s="36">
        <v>1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8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6</v>
      </c>
      <c r="H132" s="36">
        <v>1</v>
      </c>
      <c r="I132" s="36">
        <v>0</v>
      </c>
      <c r="J132" s="36">
        <v>1</v>
      </c>
      <c r="K132" s="36">
        <v>0</v>
      </c>
      <c r="L132" s="36">
        <v>1</v>
      </c>
      <c r="M132" s="36">
        <v>0</v>
      </c>
      <c r="N132" s="36">
        <v>1</v>
      </c>
      <c r="O132" s="36">
        <v>0</v>
      </c>
      <c r="P132" s="36">
        <v>1</v>
      </c>
      <c r="Q132" s="36">
        <v>0</v>
      </c>
      <c r="R132" s="36">
        <v>1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v>2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1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1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10</v>
      </c>
      <c r="H134" s="36">
        <v>0</v>
      </c>
      <c r="I134" s="36">
        <v>1</v>
      </c>
      <c r="J134" s="36">
        <v>1</v>
      </c>
      <c r="K134" s="36">
        <v>1</v>
      </c>
      <c r="L134" s="36">
        <v>1</v>
      </c>
      <c r="M134" s="36">
        <v>1</v>
      </c>
      <c r="N134" s="36">
        <v>1</v>
      </c>
      <c r="O134" s="36">
        <v>1</v>
      </c>
      <c r="P134" s="36">
        <v>1</v>
      </c>
      <c r="Q134" s="36">
        <v>1</v>
      </c>
      <c r="R134" s="36">
        <v>1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v>2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1</v>
      </c>
      <c r="O135" s="36">
        <v>0</v>
      </c>
      <c r="P135" s="36">
        <v>0</v>
      </c>
      <c r="Q135" s="36">
        <v>0</v>
      </c>
      <c r="R135" s="36">
        <v>1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8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8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v>1</v>
      </c>
      <c r="H138" s="36">
        <v>0</v>
      </c>
      <c r="I138" s="36">
        <v>0</v>
      </c>
      <c r="J138" s="36">
        <v>0</v>
      </c>
      <c r="K138" s="36">
        <v>0</v>
      </c>
      <c r="L138" s="36">
        <v>1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12</v>
      </c>
      <c r="H139" s="36">
        <v>1</v>
      </c>
      <c r="I139" s="36">
        <v>1</v>
      </c>
      <c r="J139" s="36">
        <v>1</v>
      </c>
      <c r="K139" s="36">
        <v>1</v>
      </c>
      <c r="L139" s="36">
        <v>1</v>
      </c>
      <c r="M139" s="36">
        <v>1</v>
      </c>
      <c r="N139" s="36">
        <v>1</v>
      </c>
      <c r="O139" s="36">
        <v>1</v>
      </c>
      <c r="P139" s="36">
        <v>1</v>
      </c>
      <c r="Q139" s="36">
        <v>1</v>
      </c>
      <c r="R139" s="36">
        <v>1</v>
      </c>
      <c r="S139" s="37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3</v>
      </c>
      <c r="H140" s="36">
        <v>0</v>
      </c>
      <c r="I140" s="36">
        <v>0</v>
      </c>
      <c r="J140" s="36">
        <v>0</v>
      </c>
      <c r="K140" s="36">
        <v>1</v>
      </c>
      <c r="L140" s="36">
        <v>0</v>
      </c>
      <c r="M140" s="36">
        <v>0</v>
      </c>
      <c r="N140" s="36">
        <v>0</v>
      </c>
      <c r="O140" s="36">
        <v>1</v>
      </c>
      <c r="P140" s="36">
        <v>0</v>
      </c>
      <c r="Q140" s="36">
        <v>0</v>
      </c>
      <c r="R140" s="36">
        <v>1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v>5</v>
      </c>
      <c r="H141" s="36">
        <v>0</v>
      </c>
      <c r="I141" s="36">
        <v>0</v>
      </c>
      <c r="J141" s="36">
        <v>1</v>
      </c>
      <c r="K141" s="36">
        <v>0</v>
      </c>
      <c r="L141" s="36">
        <v>1</v>
      </c>
      <c r="M141" s="36">
        <v>0</v>
      </c>
      <c r="N141" s="36">
        <v>0</v>
      </c>
      <c r="O141" s="36">
        <v>1</v>
      </c>
      <c r="P141" s="36">
        <v>0</v>
      </c>
      <c r="Q141" s="36">
        <v>1</v>
      </c>
      <c r="R141" s="36">
        <v>0</v>
      </c>
      <c r="S141" s="37">
        <v>1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v>5</v>
      </c>
      <c r="H142" s="36">
        <v>0</v>
      </c>
      <c r="I142" s="36">
        <v>1</v>
      </c>
      <c r="J142" s="36">
        <v>0</v>
      </c>
      <c r="K142" s="36">
        <v>1</v>
      </c>
      <c r="L142" s="36">
        <v>0</v>
      </c>
      <c r="M142" s="36">
        <v>1</v>
      </c>
      <c r="N142" s="36">
        <v>1</v>
      </c>
      <c r="O142" s="36">
        <v>0</v>
      </c>
      <c r="P142" s="36">
        <v>0</v>
      </c>
      <c r="Q142" s="36">
        <v>1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8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v>1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v>2</v>
      </c>
      <c r="H145" s="36">
        <v>0</v>
      </c>
      <c r="I145" s="36">
        <v>0</v>
      </c>
      <c r="J145" s="36">
        <v>0</v>
      </c>
      <c r="K145" s="36">
        <v>0</v>
      </c>
      <c r="L145" s="36">
        <v>1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1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8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8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60</v>
      </c>
      <c r="H148" s="36">
        <v>5</v>
      </c>
      <c r="I148" s="36">
        <v>5</v>
      </c>
      <c r="J148" s="36">
        <v>5</v>
      </c>
      <c r="K148" s="36">
        <v>5</v>
      </c>
      <c r="L148" s="36">
        <v>5</v>
      </c>
      <c r="M148" s="36">
        <v>5</v>
      </c>
      <c r="N148" s="36">
        <v>5</v>
      </c>
      <c r="O148" s="36">
        <v>5</v>
      </c>
      <c r="P148" s="36">
        <v>5</v>
      </c>
      <c r="Q148" s="36">
        <v>5</v>
      </c>
      <c r="R148" s="36">
        <v>5</v>
      </c>
      <c r="S148" s="37">
        <v>5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15</v>
      </c>
      <c r="H149" s="36">
        <v>1</v>
      </c>
      <c r="I149" s="36">
        <v>2</v>
      </c>
      <c r="J149" s="36">
        <v>1</v>
      </c>
      <c r="K149" s="36">
        <v>1</v>
      </c>
      <c r="L149" s="36">
        <v>1</v>
      </c>
      <c r="M149" s="36">
        <v>1</v>
      </c>
      <c r="N149" s="36">
        <v>1</v>
      </c>
      <c r="O149" s="36">
        <v>2</v>
      </c>
      <c r="P149" s="36">
        <v>1</v>
      </c>
      <c r="Q149" s="36">
        <v>1</v>
      </c>
      <c r="R149" s="36">
        <v>2</v>
      </c>
      <c r="S149" s="37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10</v>
      </c>
      <c r="H150" s="36">
        <v>0</v>
      </c>
      <c r="I150" s="36">
        <v>1</v>
      </c>
      <c r="J150" s="36">
        <v>1</v>
      </c>
      <c r="K150" s="36">
        <v>1</v>
      </c>
      <c r="L150" s="36">
        <v>1</v>
      </c>
      <c r="M150" s="36">
        <v>1</v>
      </c>
      <c r="N150" s="36">
        <v>1</v>
      </c>
      <c r="O150" s="36">
        <v>1</v>
      </c>
      <c r="P150" s="36">
        <v>1</v>
      </c>
      <c r="Q150" s="36">
        <v>1</v>
      </c>
      <c r="R150" s="36">
        <v>0</v>
      </c>
      <c r="S150" s="37">
        <v>1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v>6</v>
      </c>
      <c r="H151" s="36">
        <v>0</v>
      </c>
      <c r="I151" s="36">
        <v>1</v>
      </c>
      <c r="J151" s="36">
        <v>0</v>
      </c>
      <c r="K151" s="36">
        <v>1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1</v>
      </c>
      <c r="R151" s="36">
        <v>0</v>
      </c>
      <c r="S151" s="37">
        <v>1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v>5</v>
      </c>
      <c r="H152" s="36">
        <v>0</v>
      </c>
      <c r="I152" s="36">
        <v>0</v>
      </c>
      <c r="J152" s="36">
        <v>1</v>
      </c>
      <c r="K152" s="36">
        <v>0</v>
      </c>
      <c r="L152" s="36">
        <v>1</v>
      </c>
      <c r="M152" s="36">
        <v>0</v>
      </c>
      <c r="N152" s="36">
        <v>1</v>
      </c>
      <c r="O152" s="36">
        <v>0</v>
      </c>
      <c r="P152" s="36">
        <v>1</v>
      </c>
      <c r="Q152" s="36">
        <v>0</v>
      </c>
      <c r="R152" s="36">
        <v>1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v>6</v>
      </c>
      <c r="H153" s="36">
        <v>0</v>
      </c>
      <c r="I153" s="36">
        <v>1</v>
      </c>
      <c r="J153" s="36">
        <v>0</v>
      </c>
      <c r="K153" s="36">
        <v>1</v>
      </c>
      <c r="L153" s="36">
        <v>0</v>
      </c>
      <c r="M153" s="36">
        <v>1</v>
      </c>
      <c r="N153" s="36">
        <v>0</v>
      </c>
      <c r="O153" s="36">
        <v>1</v>
      </c>
      <c r="P153" s="36">
        <v>0</v>
      </c>
      <c r="Q153" s="36">
        <v>1</v>
      </c>
      <c r="R153" s="36">
        <v>0</v>
      </c>
      <c r="S153" s="37">
        <v>1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8"/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271</v>
      </c>
      <c r="H155" s="93">
        <f t="shared" ref="H155:S155" si="9">SUM(H102:H154)</f>
        <v>16</v>
      </c>
      <c r="I155" s="93">
        <f t="shared" si="9"/>
        <v>22</v>
      </c>
      <c r="J155" s="93">
        <f t="shared" si="9"/>
        <v>21</v>
      </c>
      <c r="K155" s="93">
        <f t="shared" si="9"/>
        <v>25</v>
      </c>
      <c r="L155" s="93">
        <f t="shared" si="9"/>
        <v>34</v>
      </c>
      <c r="M155" s="93">
        <f t="shared" si="9"/>
        <v>23</v>
      </c>
      <c r="N155" s="93">
        <f t="shared" si="9"/>
        <v>23</v>
      </c>
      <c r="O155" s="93">
        <f t="shared" si="9"/>
        <v>25</v>
      </c>
      <c r="P155" s="93">
        <f t="shared" si="9"/>
        <v>21</v>
      </c>
      <c r="Q155" s="93">
        <f t="shared" si="9"/>
        <v>23</v>
      </c>
      <c r="R155" s="93">
        <f t="shared" si="9"/>
        <v>26</v>
      </c>
      <c r="S155" s="94">
        <f t="shared" si="9"/>
        <v>21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v>5</v>
      </c>
      <c r="H156" s="82">
        <v>1</v>
      </c>
      <c r="I156" s="82">
        <v>0</v>
      </c>
      <c r="J156" s="82">
        <v>0</v>
      </c>
      <c r="K156" s="82">
        <v>0</v>
      </c>
      <c r="L156" s="82">
        <v>1</v>
      </c>
      <c r="M156" s="82">
        <v>0</v>
      </c>
      <c r="N156" s="82">
        <v>0</v>
      </c>
      <c r="O156" s="82">
        <v>1</v>
      </c>
      <c r="P156" s="82">
        <v>0</v>
      </c>
      <c r="Q156" s="82">
        <v>0</v>
      </c>
      <c r="R156" s="82">
        <v>1</v>
      </c>
      <c r="S156" s="83">
        <v>1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8"/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8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v>2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1</v>
      </c>
      <c r="N159" s="36">
        <v>0</v>
      </c>
      <c r="O159" s="36">
        <v>0</v>
      </c>
      <c r="P159" s="36">
        <v>0</v>
      </c>
      <c r="Q159" s="36">
        <v>0</v>
      </c>
      <c r="R159" s="36">
        <v>1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3</v>
      </c>
      <c r="H160" s="36">
        <v>0</v>
      </c>
      <c r="I160" s="36">
        <v>0</v>
      </c>
      <c r="J160" s="36">
        <v>0</v>
      </c>
      <c r="K160" s="36">
        <v>1</v>
      </c>
      <c r="L160" s="36">
        <v>0</v>
      </c>
      <c r="M160" s="36">
        <v>0</v>
      </c>
      <c r="N160" s="36">
        <v>1</v>
      </c>
      <c r="O160" s="36">
        <v>0</v>
      </c>
      <c r="P160" s="36">
        <v>0</v>
      </c>
      <c r="Q160" s="36">
        <v>1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v>3</v>
      </c>
      <c r="H161" s="41">
        <v>0</v>
      </c>
      <c r="I161" s="41">
        <v>0</v>
      </c>
      <c r="J161" s="41">
        <v>1</v>
      </c>
      <c r="K161" s="41">
        <v>0</v>
      </c>
      <c r="L161" s="41">
        <v>0</v>
      </c>
      <c r="M161" s="41">
        <v>0</v>
      </c>
      <c r="N161" s="41">
        <v>0</v>
      </c>
      <c r="O161" s="41">
        <v>1</v>
      </c>
      <c r="P161" s="41">
        <v>0</v>
      </c>
      <c r="Q161" s="41">
        <v>0</v>
      </c>
      <c r="R161" s="41">
        <v>0</v>
      </c>
      <c r="S161" s="57">
        <v>1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v>1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/>
      <c r="P162" s="41">
        <v>1</v>
      </c>
      <c r="Q162" s="41">
        <v>0</v>
      </c>
      <c r="R162" s="41">
        <v>0</v>
      </c>
      <c r="S162" s="57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8"/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57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8"/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57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v>2</v>
      </c>
      <c r="H165" s="41">
        <v>0</v>
      </c>
      <c r="I165" s="41">
        <v>0</v>
      </c>
      <c r="J165" s="41">
        <v>0</v>
      </c>
      <c r="K165" s="41">
        <v>1</v>
      </c>
      <c r="L165" s="41">
        <v>0</v>
      </c>
      <c r="M165" s="41">
        <v>0</v>
      </c>
      <c r="N165" s="41">
        <v>0</v>
      </c>
      <c r="O165" s="41">
        <v>1</v>
      </c>
      <c r="P165" s="41">
        <v>0</v>
      </c>
      <c r="Q165" s="41">
        <v>0</v>
      </c>
      <c r="R165" s="41">
        <v>0</v>
      </c>
      <c r="S165" s="57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8"/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57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29" si="10">SUM(H167:S167)</f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57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0"/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57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0"/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57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v>1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1</v>
      </c>
      <c r="Q170" s="41">
        <v>0</v>
      </c>
      <c r="R170" s="41">
        <v>0</v>
      </c>
      <c r="S170" s="5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v>1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1</v>
      </c>
      <c r="O171" s="41">
        <v>0</v>
      </c>
      <c r="P171" s="41">
        <v>0</v>
      </c>
      <c r="Q171" s="41">
        <v>0</v>
      </c>
      <c r="R171" s="41">
        <v>0</v>
      </c>
      <c r="S171" s="5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v>3</v>
      </c>
      <c r="H172" s="41">
        <v>0</v>
      </c>
      <c r="I172" s="41">
        <v>0</v>
      </c>
      <c r="J172" s="41">
        <v>1</v>
      </c>
      <c r="K172" s="41">
        <v>0</v>
      </c>
      <c r="L172" s="41">
        <v>0</v>
      </c>
      <c r="M172" s="41">
        <v>0</v>
      </c>
      <c r="N172" s="41">
        <v>0</v>
      </c>
      <c r="O172" s="41">
        <v>1</v>
      </c>
      <c r="P172" s="41">
        <v>0</v>
      </c>
      <c r="Q172" s="41">
        <v>0</v>
      </c>
      <c r="R172" s="41">
        <v>1</v>
      </c>
      <c r="S172" s="57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v>3</v>
      </c>
      <c r="H173" s="41">
        <v>0</v>
      </c>
      <c r="I173" s="41">
        <v>0</v>
      </c>
      <c r="J173" s="41">
        <v>0</v>
      </c>
      <c r="K173" s="41">
        <v>1</v>
      </c>
      <c r="L173" s="41">
        <v>0</v>
      </c>
      <c r="M173" s="41">
        <v>1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57">
        <v>1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v>5</v>
      </c>
      <c r="H174" s="41">
        <v>0</v>
      </c>
      <c r="I174" s="41">
        <v>0</v>
      </c>
      <c r="J174" s="41">
        <v>1</v>
      </c>
      <c r="K174" s="41">
        <v>0</v>
      </c>
      <c r="L174" s="41">
        <v>1</v>
      </c>
      <c r="M174" s="41">
        <v>0</v>
      </c>
      <c r="N174" s="41">
        <v>1</v>
      </c>
      <c r="O174" s="41">
        <v>0</v>
      </c>
      <c r="P174" s="41">
        <v>1</v>
      </c>
      <c r="Q174" s="41">
        <v>0</v>
      </c>
      <c r="R174" s="41">
        <v>1</v>
      </c>
      <c r="S174" s="57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0"/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5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v>2</v>
      </c>
      <c r="H176" s="41">
        <v>0</v>
      </c>
      <c r="I176" s="41">
        <v>0</v>
      </c>
      <c r="J176" s="41">
        <v>0</v>
      </c>
      <c r="K176" s="41">
        <v>0</v>
      </c>
      <c r="L176" s="41">
        <v>1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1</v>
      </c>
      <c r="S176" s="5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v>2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1</v>
      </c>
      <c r="N177" s="41">
        <v>0</v>
      </c>
      <c r="O177" s="41">
        <v>0</v>
      </c>
      <c r="P177" s="41">
        <v>0</v>
      </c>
      <c r="Q177" s="41">
        <v>1</v>
      </c>
      <c r="R177" s="41">
        <v>0</v>
      </c>
      <c r="S177" s="57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0"/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57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v>3</v>
      </c>
      <c r="H179" s="41">
        <v>0</v>
      </c>
      <c r="I179" s="41">
        <v>0</v>
      </c>
      <c r="J179" s="41">
        <v>0</v>
      </c>
      <c r="K179" s="41">
        <v>0</v>
      </c>
      <c r="L179" s="41">
        <v>1</v>
      </c>
      <c r="M179" s="41">
        <v>0</v>
      </c>
      <c r="N179" s="41">
        <v>0</v>
      </c>
      <c r="O179" s="41">
        <v>0</v>
      </c>
      <c r="P179" s="41">
        <v>0</v>
      </c>
      <c r="Q179" s="41">
        <v>1</v>
      </c>
      <c r="R179" s="41">
        <v>0</v>
      </c>
      <c r="S179" s="57">
        <v>1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0"/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57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0"/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57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0"/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57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0"/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57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0"/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57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0"/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57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v>2</v>
      </c>
      <c r="H186" s="41">
        <v>0</v>
      </c>
      <c r="I186" s="41">
        <v>0</v>
      </c>
      <c r="J186" s="41">
        <v>0</v>
      </c>
      <c r="K186" s="41">
        <v>0</v>
      </c>
      <c r="L186" s="41">
        <v>1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1</v>
      </c>
      <c r="S186" s="5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v>1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1</v>
      </c>
      <c r="Q187" s="41">
        <v>0</v>
      </c>
      <c r="R187" s="41">
        <v>0</v>
      </c>
      <c r="S187" s="5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v>6</v>
      </c>
      <c r="H188" s="41">
        <v>0</v>
      </c>
      <c r="I188" s="41">
        <v>1</v>
      </c>
      <c r="J188" s="41">
        <v>0</v>
      </c>
      <c r="K188" s="41">
        <v>1</v>
      </c>
      <c r="L188" s="41">
        <v>0</v>
      </c>
      <c r="M188" s="41">
        <v>1</v>
      </c>
      <c r="N188" s="41">
        <v>0</v>
      </c>
      <c r="O188" s="41">
        <v>1</v>
      </c>
      <c r="P188" s="41">
        <v>0</v>
      </c>
      <c r="Q188" s="41">
        <v>1</v>
      </c>
      <c r="R188" s="41">
        <v>0</v>
      </c>
      <c r="S188" s="57">
        <v>1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v>2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1</v>
      </c>
      <c r="O189" s="41">
        <v>0</v>
      </c>
      <c r="P189" s="41">
        <v>0</v>
      </c>
      <c r="Q189" s="41">
        <v>0</v>
      </c>
      <c r="R189" s="41">
        <v>1</v>
      </c>
      <c r="S189" s="5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0"/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57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0"/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57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0"/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57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v>10</v>
      </c>
      <c r="H193" s="41">
        <v>0</v>
      </c>
      <c r="I193" s="41">
        <v>1</v>
      </c>
      <c r="J193" s="41">
        <v>1</v>
      </c>
      <c r="K193" s="41">
        <v>1</v>
      </c>
      <c r="L193" s="41">
        <v>1</v>
      </c>
      <c r="M193" s="41">
        <v>1</v>
      </c>
      <c r="N193" s="41">
        <v>1</v>
      </c>
      <c r="O193" s="41">
        <v>1</v>
      </c>
      <c r="P193" s="41">
        <v>1</v>
      </c>
      <c r="Q193" s="41">
        <v>1</v>
      </c>
      <c r="R193" s="41">
        <v>1</v>
      </c>
      <c r="S193" s="57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v>5</v>
      </c>
      <c r="H194" s="41">
        <v>0</v>
      </c>
      <c r="I194" s="41">
        <v>0</v>
      </c>
      <c r="J194" s="41">
        <v>1</v>
      </c>
      <c r="K194" s="41">
        <v>0</v>
      </c>
      <c r="L194" s="41">
        <v>1</v>
      </c>
      <c r="M194" s="41">
        <v>0</v>
      </c>
      <c r="N194" s="41">
        <v>0</v>
      </c>
      <c r="O194" s="41">
        <v>1</v>
      </c>
      <c r="P194" s="41">
        <v>0</v>
      </c>
      <c r="Q194" s="41">
        <v>1</v>
      </c>
      <c r="R194" s="41">
        <v>0</v>
      </c>
      <c r="S194" s="57">
        <v>1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v>1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1</v>
      </c>
      <c r="O195" s="41">
        <v>0</v>
      </c>
      <c r="P195" s="41">
        <v>0</v>
      </c>
      <c r="Q195" s="41">
        <v>0</v>
      </c>
      <c r="R195" s="41">
        <v>0</v>
      </c>
      <c r="S195" s="57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v>1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1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57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0"/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57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v>1</v>
      </c>
      <c r="H198" s="41">
        <v>0</v>
      </c>
      <c r="I198" s="41">
        <v>0</v>
      </c>
      <c r="J198" s="41">
        <v>0</v>
      </c>
      <c r="K198" s="41">
        <v>0</v>
      </c>
      <c r="L198" s="41">
        <v>1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57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0"/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57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0"/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57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0"/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57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v>10</v>
      </c>
      <c r="H202" s="41">
        <v>1</v>
      </c>
      <c r="I202" s="41">
        <v>1</v>
      </c>
      <c r="J202" s="41">
        <v>1</v>
      </c>
      <c r="K202" s="41">
        <v>1</v>
      </c>
      <c r="L202" s="41">
        <v>1</v>
      </c>
      <c r="M202" s="41">
        <v>1</v>
      </c>
      <c r="N202" s="41">
        <v>1</v>
      </c>
      <c r="O202" s="41">
        <v>1</v>
      </c>
      <c r="P202" s="41">
        <v>1</v>
      </c>
      <c r="Q202" s="41">
        <v>1</v>
      </c>
      <c r="R202" s="41">
        <v>0</v>
      </c>
      <c r="S202" s="57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v>4</v>
      </c>
      <c r="H203" s="41">
        <v>0</v>
      </c>
      <c r="I203" s="41">
        <v>0</v>
      </c>
      <c r="J203" s="41">
        <v>0</v>
      </c>
      <c r="K203" s="41">
        <v>1</v>
      </c>
      <c r="L203" s="41">
        <v>0</v>
      </c>
      <c r="M203" s="41">
        <v>0</v>
      </c>
      <c r="N203" s="41">
        <v>1</v>
      </c>
      <c r="O203" s="41">
        <v>0</v>
      </c>
      <c r="P203" s="41">
        <v>0</v>
      </c>
      <c r="Q203" s="41">
        <v>1</v>
      </c>
      <c r="R203" s="41">
        <v>0</v>
      </c>
      <c r="S203" s="57">
        <v>1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v>5</v>
      </c>
      <c r="H204" s="41">
        <v>0</v>
      </c>
      <c r="I204" s="41">
        <v>1</v>
      </c>
      <c r="J204" s="41">
        <v>0</v>
      </c>
      <c r="K204" s="41">
        <v>0</v>
      </c>
      <c r="L204" s="41">
        <v>1</v>
      </c>
      <c r="M204" s="41">
        <v>0</v>
      </c>
      <c r="N204" s="41">
        <v>0</v>
      </c>
      <c r="O204" s="41">
        <v>1</v>
      </c>
      <c r="P204" s="41">
        <v>0</v>
      </c>
      <c r="Q204" s="41">
        <v>0</v>
      </c>
      <c r="R204" s="41">
        <v>1</v>
      </c>
      <c r="S204" s="57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v>1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1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57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v>4</v>
      </c>
      <c r="H206" s="41">
        <v>0</v>
      </c>
      <c r="I206" s="41">
        <v>0</v>
      </c>
      <c r="J206" s="41">
        <v>0</v>
      </c>
      <c r="K206" s="41">
        <v>1</v>
      </c>
      <c r="L206" s="41">
        <v>0</v>
      </c>
      <c r="M206" s="41">
        <v>0</v>
      </c>
      <c r="N206" s="41">
        <v>1</v>
      </c>
      <c r="O206" s="41">
        <v>0</v>
      </c>
      <c r="P206" s="41">
        <v>1</v>
      </c>
      <c r="Q206" s="41">
        <v>0</v>
      </c>
      <c r="R206" s="41">
        <v>1</v>
      </c>
      <c r="S206" s="57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0"/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57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0"/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85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89</v>
      </c>
      <c r="H209" s="93">
        <f t="shared" ref="H209:S209" si="11">SUM(H156:H208)</f>
        <v>2</v>
      </c>
      <c r="I209" s="93">
        <f t="shared" si="11"/>
        <v>4</v>
      </c>
      <c r="J209" s="93">
        <f t="shared" si="11"/>
        <v>6</v>
      </c>
      <c r="K209" s="93">
        <f t="shared" si="11"/>
        <v>8</v>
      </c>
      <c r="L209" s="93">
        <f t="shared" si="11"/>
        <v>10</v>
      </c>
      <c r="M209" s="93">
        <f t="shared" si="11"/>
        <v>8</v>
      </c>
      <c r="N209" s="93">
        <f t="shared" si="11"/>
        <v>9</v>
      </c>
      <c r="O209" s="93">
        <f t="shared" si="11"/>
        <v>9</v>
      </c>
      <c r="P209" s="93">
        <f t="shared" si="11"/>
        <v>7</v>
      </c>
      <c r="Q209" s="93">
        <f t="shared" si="11"/>
        <v>8</v>
      </c>
      <c r="R209" s="93">
        <f t="shared" si="11"/>
        <v>10</v>
      </c>
      <c r="S209" s="94">
        <f t="shared" si="11"/>
        <v>7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v>4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1</v>
      </c>
      <c r="N210" s="56">
        <v>1</v>
      </c>
      <c r="O210" s="56">
        <v>1</v>
      </c>
      <c r="P210" s="56">
        <v>1</v>
      </c>
      <c r="Q210" s="56">
        <v>0</v>
      </c>
      <c r="R210" s="56">
        <v>0</v>
      </c>
      <c r="S210" s="87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0"/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/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0"/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v>2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1</v>
      </c>
      <c r="N213" s="41">
        <v>0</v>
      </c>
      <c r="O213" s="41">
        <v>0</v>
      </c>
      <c r="P213" s="41">
        <v>1</v>
      </c>
      <c r="Q213" s="41">
        <v>0</v>
      </c>
      <c r="R213" s="41">
        <v>0</v>
      </c>
      <c r="S213" s="57">
        <v>1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v>5</v>
      </c>
      <c r="H214" s="41">
        <v>0</v>
      </c>
      <c r="I214" s="41">
        <v>0</v>
      </c>
      <c r="J214" s="41">
        <v>1</v>
      </c>
      <c r="K214" s="41">
        <v>0</v>
      </c>
      <c r="L214" s="41">
        <v>0</v>
      </c>
      <c r="M214" s="41">
        <v>0</v>
      </c>
      <c r="N214" s="41">
        <v>1</v>
      </c>
      <c r="O214" s="41">
        <v>1</v>
      </c>
      <c r="P214" s="41">
        <v>0</v>
      </c>
      <c r="Q214" s="41">
        <v>1</v>
      </c>
      <c r="R214" s="41">
        <v>1</v>
      </c>
      <c r="S214" s="57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v>2</v>
      </c>
      <c r="H215" s="41">
        <v>0</v>
      </c>
      <c r="I215" s="41">
        <v>0</v>
      </c>
      <c r="J215" s="41">
        <v>1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1</v>
      </c>
      <c r="Q215" s="41">
        <v>0</v>
      </c>
      <c r="R215" s="41">
        <v>0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v>1</v>
      </c>
      <c r="H216" s="41">
        <v>0</v>
      </c>
      <c r="I216" s="41">
        <v>0</v>
      </c>
      <c r="J216" s="41">
        <v>0</v>
      </c>
      <c r="K216" s="41">
        <v>1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0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0"/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5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v>2</v>
      </c>
      <c r="H220" s="41">
        <v>0</v>
      </c>
      <c r="I220" s="41">
        <v>0</v>
      </c>
      <c r="J220" s="41">
        <v>0</v>
      </c>
      <c r="K220" s="41">
        <v>0</v>
      </c>
      <c r="L220" s="41">
        <v>1</v>
      </c>
      <c r="M220" s="41">
        <v>0</v>
      </c>
      <c r="N220" s="41">
        <v>0</v>
      </c>
      <c r="O220" s="41">
        <v>0</v>
      </c>
      <c r="P220" s="41">
        <v>0</v>
      </c>
      <c r="Q220" s="41">
        <v>1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0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0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0"/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5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0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v>1</v>
      </c>
      <c r="H225" s="41">
        <v>0</v>
      </c>
      <c r="I225" s="41">
        <v>0</v>
      </c>
      <c r="J225" s="41">
        <v>0</v>
      </c>
      <c r="K225" s="41">
        <v>0</v>
      </c>
      <c r="L225" s="41">
        <v>1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v>5</v>
      </c>
      <c r="H226" s="41">
        <v>0</v>
      </c>
      <c r="I226" s="41">
        <v>0</v>
      </c>
      <c r="J226" s="41">
        <v>1</v>
      </c>
      <c r="K226" s="41">
        <v>0</v>
      </c>
      <c r="L226" s="41">
        <v>0</v>
      </c>
      <c r="M226" s="41">
        <v>1</v>
      </c>
      <c r="N226" s="41">
        <v>0</v>
      </c>
      <c r="O226" s="41">
        <v>0</v>
      </c>
      <c r="P226" s="41">
        <v>1</v>
      </c>
      <c r="Q226" s="41">
        <v>0</v>
      </c>
      <c r="R226" s="41">
        <v>1</v>
      </c>
      <c r="S226" s="57">
        <v>1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v>1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1</v>
      </c>
      <c r="O227" s="41">
        <v>0</v>
      </c>
      <c r="P227" s="41">
        <v>0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0"/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0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5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v>1</v>
      </c>
      <c r="H230" s="41">
        <v>0</v>
      </c>
      <c r="I230" s="41">
        <v>0</v>
      </c>
      <c r="J230" s="41">
        <v>0</v>
      </c>
      <c r="K230" s="41">
        <v>0</v>
      </c>
      <c r="L230" s="41">
        <v>1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ref="G232:G262" si="12">SUM(H232:S232)</f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v>1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1</v>
      </c>
      <c r="O233" s="41">
        <v>0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v>1</v>
      </c>
      <c r="H234" s="41">
        <v>0</v>
      </c>
      <c r="I234" s="41">
        <v>0</v>
      </c>
      <c r="J234" s="41">
        <v>0</v>
      </c>
      <c r="K234" s="41">
        <v>1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5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2"/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2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2"/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2"/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5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2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v>1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1</v>
      </c>
      <c r="P240" s="41">
        <v>0</v>
      </c>
      <c r="Q240" s="41">
        <v>0</v>
      </c>
      <c r="R240" s="4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2"/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v>2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1</v>
      </c>
      <c r="O242" s="41">
        <v>0</v>
      </c>
      <c r="P242" s="41">
        <v>0</v>
      </c>
      <c r="Q242" s="41">
        <v>1</v>
      </c>
      <c r="R242" s="41">
        <v>0</v>
      </c>
      <c r="S242" s="5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v>1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1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2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5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2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v>5</v>
      </c>
      <c r="H247" s="41">
        <v>0</v>
      </c>
      <c r="I247" s="41">
        <v>1</v>
      </c>
      <c r="J247" s="41">
        <v>0</v>
      </c>
      <c r="K247" s="41">
        <v>0</v>
      </c>
      <c r="L247" s="41">
        <v>1</v>
      </c>
      <c r="M247" s="41">
        <v>0</v>
      </c>
      <c r="N247" s="41">
        <v>1</v>
      </c>
      <c r="O247" s="41">
        <v>0</v>
      </c>
      <c r="P247" s="41">
        <v>1</v>
      </c>
      <c r="Q247" s="41">
        <v>0</v>
      </c>
      <c r="R247" s="41">
        <v>1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v>3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1</v>
      </c>
      <c r="N248" s="41">
        <v>0</v>
      </c>
      <c r="O248" s="41">
        <v>1</v>
      </c>
      <c r="P248" s="41">
        <v>0</v>
      </c>
      <c r="Q248" s="41">
        <v>1</v>
      </c>
      <c r="R248" s="4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v>1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1</v>
      </c>
      <c r="O249" s="41">
        <v>0</v>
      </c>
      <c r="P249" s="41">
        <v>0</v>
      </c>
      <c r="Q249" s="41">
        <v>0</v>
      </c>
      <c r="R249" s="4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v>1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1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2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v>1</v>
      </c>
      <c r="H252" s="41">
        <v>0</v>
      </c>
      <c r="I252" s="41">
        <v>0</v>
      </c>
      <c r="J252" s="41">
        <v>0</v>
      </c>
      <c r="K252" s="41">
        <v>0</v>
      </c>
      <c r="L252" s="41">
        <v>1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5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2"/>
        <v>0</v>
      </c>
      <c r="H253" s="41">
        <v>0</v>
      </c>
      <c r="I253" s="41">
        <v>0</v>
      </c>
      <c r="J253" s="41">
        <v>0</v>
      </c>
      <c r="K253" s="41">
        <v>0</v>
      </c>
      <c r="L253" s="41"/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2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/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2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v>2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1</v>
      </c>
      <c r="O256" s="41">
        <v>0</v>
      </c>
      <c r="P256" s="41">
        <v>0</v>
      </c>
      <c r="Q256" s="41">
        <v>0</v>
      </c>
      <c r="R256" s="41">
        <v>0</v>
      </c>
      <c r="S256" s="57">
        <v>1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v>2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1</v>
      </c>
      <c r="N257" s="41">
        <v>0</v>
      </c>
      <c r="O257" s="41">
        <v>0</v>
      </c>
      <c r="P257" s="41">
        <v>0</v>
      </c>
      <c r="Q257" s="41">
        <v>0</v>
      </c>
      <c r="R257" s="41">
        <v>1</v>
      </c>
      <c r="S257" s="5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v>2</v>
      </c>
      <c r="H258" s="41">
        <v>0</v>
      </c>
      <c r="I258" s="41">
        <v>0</v>
      </c>
      <c r="J258" s="41">
        <v>0</v>
      </c>
      <c r="K258" s="41">
        <v>0</v>
      </c>
      <c r="L258" s="41">
        <v>1</v>
      </c>
      <c r="M258" s="41">
        <v>0</v>
      </c>
      <c r="N258" s="41">
        <v>0</v>
      </c>
      <c r="O258" s="41">
        <v>0</v>
      </c>
      <c r="P258" s="41">
        <v>1</v>
      </c>
      <c r="Q258" s="41">
        <v>0</v>
      </c>
      <c r="R258" s="4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v>1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1</v>
      </c>
      <c r="O259" s="41">
        <v>0</v>
      </c>
      <c r="P259" s="41">
        <v>0</v>
      </c>
      <c r="Q259" s="41">
        <v>0</v>
      </c>
      <c r="R259" s="41">
        <v>0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2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2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2"/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85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48</v>
      </c>
      <c r="H263" s="93">
        <f t="shared" ref="H263:S263" si="13">SUM(H210:H262)</f>
        <v>0</v>
      </c>
      <c r="I263" s="93">
        <f t="shared" si="13"/>
        <v>1</v>
      </c>
      <c r="J263" s="93">
        <f t="shared" si="13"/>
        <v>3</v>
      </c>
      <c r="K263" s="93">
        <f t="shared" si="13"/>
        <v>2</v>
      </c>
      <c r="L263" s="93">
        <f t="shared" si="13"/>
        <v>6</v>
      </c>
      <c r="M263" s="93">
        <f t="shared" si="13"/>
        <v>7</v>
      </c>
      <c r="N263" s="93">
        <f t="shared" si="13"/>
        <v>9</v>
      </c>
      <c r="O263" s="93">
        <f t="shared" si="13"/>
        <v>4</v>
      </c>
      <c r="P263" s="93">
        <f t="shared" si="13"/>
        <v>6</v>
      </c>
      <c r="Q263" s="93">
        <f t="shared" si="13"/>
        <v>4</v>
      </c>
      <c r="R263" s="93">
        <f t="shared" si="13"/>
        <v>4</v>
      </c>
      <c r="S263" s="94">
        <f t="shared" si="13"/>
        <v>3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4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4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4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4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4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4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4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4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4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4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4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4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4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4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4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4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4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4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/>
      <c r="Q281" s="41">
        <v>0</v>
      </c>
      <c r="R281" s="41">
        <v>0</v>
      </c>
      <c r="S281" s="41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4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4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4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4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4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4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4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4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4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4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4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4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4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4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/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4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4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4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4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4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4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4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4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4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4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4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4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4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4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4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/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4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4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4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4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4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/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4"/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5">SUM(H264:H316)</f>
        <v>0</v>
      </c>
      <c r="I317" s="78">
        <f t="shared" si="15"/>
        <v>0</v>
      </c>
      <c r="J317" s="78">
        <f t="shared" si="15"/>
        <v>0</v>
      </c>
      <c r="K317" s="78">
        <f t="shared" si="15"/>
        <v>0</v>
      </c>
      <c r="L317" s="78">
        <f t="shared" si="15"/>
        <v>0</v>
      </c>
      <c r="M317" s="78">
        <f t="shared" si="15"/>
        <v>0</v>
      </c>
      <c r="N317" s="78">
        <f t="shared" si="15"/>
        <v>0</v>
      </c>
      <c r="O317" s="78">
        <f t="shared" si="15"/>
        <v>0</v>
      </c>
      <c r="P317" s="78">
        <f t="shared" si="15"/>
        <v>0</v>
      </c>
      <c r="Q317" s="78">
        <f t="shared" si="15"/>
        <v>0</v>
      </c>
      <c r="R317" s="78">
        <f t="shared" si="15"/>
        <v>0</v>
      </c>
      <c r="S317" s="78">
        <f t="shared" si="15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271</v>
      </c>
      <c r="H320" s="46">
        <f t="shared" ref="H320:S320" si="16">+H155</f>
        <v>16</v>
      </c>
      <c r="I320" s="46">
        <f t="shared" si="16"/>
        <v>22</v>
      </c>
      <c r="J320" s="46">
        <f t="shared" si="16"/>
        <v>21</v>
      </c>
      <c r="K320" s="46">
        <f t="shared" si="16"/>
        <v>25</v>
      </c>
      <c r="L320" s="46">
        <f t="shared" si="16"/>
        <v>34</v>
      </c>
      <c r="M320" s="46">
        <f t="shared" si="16"/>
        <v>23</v>
      </c>
      <c r="N320" s="46">
        <f t="shared" si="16"/>
        <v>23</v>
      </c>
      <c r="O320" s="46">
        <f t="shared" si="16"/>
        <v>25</v>
      </c>
      <c r="P320" s="46">
        <f t="shared" si="16"/>
        <v>21</v>
      </c>
      <c r="Q320" s="46">
        <f t="shared" si="16"/>
        <v>23</v>
      </c>
      <c r="R320" s="46">
        <f t="shared" si="16"/>
        <v>26</v>
      </c>
      <c r="S320" s="46">
        <f t="shared" si="16"/>
        <v>21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25</v>
      </c>
      <c r="H321" s="46">
        <f t="shared" ref="H321:S321" si="17">SUM(H322:H326)</f>
        <v>1</v>
      </c>
      <c r="I321" s="46">
        <f t="shared" si="17"/>
        <v>3</v>
      </c>
      <c r="J321" s="46">
        <f t="shared" si="17"/>
        <v>2</v>
      </c>
      <c r="K321" s="46">
        <f t="shared" si="17"/>
        <v>2</v>
      </c>
      <c r="L321" s="46">
        <f t="shared" si="17"/>
        <v>2</v>
      </c>
      <c r="M321" s="46">
        <f t="shared" si="17"/>
        <v>2</v>
      </c>
      <c r="N321" s="46">
        <f t="shared" si="17"/>
        <v>2</v>
      </c>
      <c r="O321" s="46">
        <f t="shared" si="17"/>
        <v>2</v>
      </c>
      <c r="P321" s="46">
        <f t="shared" si="17"/>
        <v>2</v>
      </c>
      <c r="Q321" s="46">
        <f t="shared" si="17"/>
        <v>2</v>
      </c>
      <c r="R321" s="46">
        <f t="shared" si="17"/>
        <v>2</v>
      </c>
      <c r="S321" s="46">
        <f t="shared" si="17"/>
        <v>2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v>15</v>
      </c>
      <c r="H322" s="106">
        <v>1</v>
      </c>
      <c r="I322" s="106">
        <v>2</v>
      </c>
      <c r="J322" s="106">
        <v>1</v>
      </c>
      <c r="K322" s="106">
        <v>1</v>
      </c>
      <c r="L322" s="106">
        <v>1</v>
      </c>
      <c r="M322" s="106">
        <v>1</v>
      </c>
      <c r="N322" s="106">
        <v>2</v>
      </c>
      <c r="O322" s="106">
        <v>1</v>
      </c>
      <c r="P322" s="106">
        <v>1</v>
      </c>
      <c r="Q322" s="106">
        <v>1</v>
      </c>
      <c r="R322" s="106">
        <v>2</v>
      </c>
      <c r="S322" s="107">
        <v>1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v>5</v>
      </c>
      <c r="H323" s="106">
        <v>0</v>
      </c>
      <c r="I323" s="106">
        <v>0</v>
      </c>
      <c r="J323" s="106">
        <v>1</v>
      </c>
      <c r="K323" s="106">
        <v>1</v>
      </c>
      <c r="L323" s="106">
        <v>0</v>
      </c>
      <c r="M323" s="106">
        <v>1</v>
      </c>
      <c r="N323" s="106">
        <v>0</v>
      </c>
      <c r="O323" s="106">
        <v>0</v>
      </c>
      <c r="P323" s="106">
        <v>1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v>5</v>
      </c>
      <c r="H324" s="106">
        <v>0</v>
      </c>
      <c r="I324" s="106">
        <v>1</v>
      </c>
      <c r="J324" s="106">
        <v>0</v>
      </c>
      <c r="K324" s="106">
        <v>0</v>
      </c>
      <c r="L324" s="106">
        <v>1</v>
      </c>
      <c r="M324" s="106">
        <v>0</v>
      </c>
      <c r="N324" s="106">
        <v>0</v>
      </c>
      <c r="O324" s="106">
        <v>1</v>
      </c>
      <c r="P324" s="106">
        <v>0</v>
      </c>
      <c r="Q324" s="106">
        <v>1</v>
      </c>
      <c r="R324" s="106">
        <v>0</v>
      </c>
      <c r="S324" s="107">
        <v>1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ref="G325" si="18">SUM(H325:S325)</f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9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7"/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246</v>
      </c>
      <c r="H327" s="110">
        <f t="shared" ref="H327:S327" si="19">IF((H319+H320-H321)&lt;0,"Revise porque este valor no puede ser negativo",H319+H320-H321)</f>
        <v>15</v>
      </c>
      <c r="I327" s="110">
        <f t="shared" si="19"/>
        <v>19</v>
      </c>
      <c r="J327" s="110">
        <f t="shared" si="19"/>
        <v>19</v>
      </c>
      <c r="K327" s="110">
        <f t="shared" si="19"/>
        <v>23</v>
      </c>
      <c r="L327" s="110">
        <f t="shared" si="19"/>
        <v>32</v>
      </c>
      <c r="M327" s="110">
        <f t="shared" si="19"/>
        <v>21</v>
      </c>
      <c r="N327" s="110">
        <f t="shared" si="19"/>
        <v>21</v>
      </c>
      <c r="O327" s="110">
        <f t="shared" si="19"/>
        <v>23</v>
      </c>
      <c r="P327" s="110">
        <f t="shared" si="19"/>
        <v>19</v>
      </c>
      <c r="Q327" s="110">
        <f t="shared" si="19"/>
        <v>21</v>
      </c>
      <c r="R327" s="110">
        <f t="shared" si="19"/>
        <v>24</v>
      </c>
      <c r="S327" s="110">
        <f t="shared" si="19"/>
        <v>19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5</v>
      </c>
      <c r="I330" s="104">
        <f t="shared" ref="I330:S330" si="20">+H338</f>
        <v>8</v>
      </c>
      <c r="J330" s="104">
        <f t="shared" si="20"/>
        <v>13</v>
      </c>
      <c r="K330" s="104">
        <f t="shared" si="20"/>
        <v>19</v>
      </c>
      <c r="L330" s="104">
        <f t="shared" si="20"/>
        <v>27</v>
      </c>
      <c r="M330" s="104">
        <f t="shared" si="20"/>
        <v>37</v>
      </c>
      <c r="N330" s="104">
        <f t="shared" si="20"/>
        <v>45</v>
      </c>
      <c r="O330" s="104">
        <f t="shared" si="20"/>
        <v>55</v>
      </c>
      <c r="P330" s="104">
        <f t="shared" si="20"/>
        <v>64</v>
      </c>
      <c r="Q330" s="104">
        <f t="shared" si="20"/>
        <v>71</v>
      </c>
      <c r="R330" s="104">
        <f t="shared" si="20"/>
        <v>80</v>
      </c>
      <c r="S330" s="104">
        <f t="shared" si="20"/>
        <v>91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89</v>
      </c>
      <c r="H331" s="46">
        <f t="shared" ref="H331:S331" si="21">+H209</f>
        <v>2</v>
      </c>
      <c r="I331" s="46">
        <f t="shared" si="21"/>
        <v>4</v>
      </c>
      <c r="J331" s="46">
        <f t="shared" si="21"/>
        <v>6</v>
      </c>
      <c r="K331" s="46">
        <f t="shared" si="21"/>
        <v>8</v>
      </c>
      <c r="L331" s="46">
        <f t="shared" si="21"/>
        <v>10</v>
      </c>
      <c r="M331" s="46">
        <f t="shared" si="21"/>
        <v>8</v>
      </c>
      <c r="N331" s="46">
        <f t="shared" si="21"/>
        <v>9</v>
      </c>
      <c r="O331" s="46">
        <f t="shared" si="21"/>
        <v>9</v>
      </c>
      <c r="P331" s="46">
        <f t="shared" si="21"/>
        <v>7</v>
      </c>
      <c r="Q331" s="46">
        <f t="shared" si="21"/>
        <v>8</v>
      </c>
      <c r="R331" s="46">
        <f t="shared" si="21"/>
        <v>10</v>
      </c>
      <c r="S331" s="46">
        <f t="shared" si="21"/>
        <v>7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15</v>
      </c>
      <c r="H332" s="46">
        <f t="shared" ref="H332:S332" si="22">+H322</f>
        <v>1</v>
      </c>
      <c r="I332" s="46">
        <f t="shared" si="22"/>
        <v>2</v>
      </c>
      <c r="J332" s="46">
        <f t="shared" si="22"/>
        <v>1</v>
      </c>
      <c r="K332" s="46">
        <f t="shared" si="22"/>
        <v>1</v>
      </c>
      <c r="L332" s="46">
        <f t="shared" si="22"/>
        <v>1</v>
      </c>
      <c r="M332" s="46">
        <f t="shared" si="22"/>
        <v>1</v>
      </c>
      <c r="N332" s="46">
        <f t="shared" si="22"/>
        <v>2</v>
      </c>
      <c r="O332" s="46">
        <f t="shared" si="22"/>
        <v>1</v>
      </c>
      <c r="P332" s="46">
        <f t="shared" si="22"/>
        <v>1</v>
      </c>
      <c r="Q332" s="46">
        <f t="shared" si="22"/>
        <v>1</v>
      </c>
      <c r="R332" s="46">
        <f t="shared" si="22"/>
        <v>2</v>
      </c>
      <c r="S332" s="46">
        <f t="shared" si="22"/>
        <v>1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99</v>
      </c>
      <c r="H333" s="46">
        <f t="shared" ref="H333:S333" si="23">SUM(H334:H337)</f>
        <v>0</v>
      </c>
      <c r="I333" s="46">
        <f t="shared" si="23"/>
        <v>1</v>
      </c>
      <c r="J333" s="46">
        <f t="shared" si="23"/>
        <v>1</v>
      </c>
      <c r="K333" s="46">
        <f t="shared" si="23"/>
        <v>1</v>
      </c>
      <c r="L333" s="46">
        <f t="shared" si="23"/>
        <v>1</v>
      </c>
      <c r="M333" s="46">
        <f t="shared" si="23"/>
        <v>1</v>
      </c>
      <c r="N333" s="46">
        <f t="shared" si="23"/>
        <v>1</v>
      </c>
      <c r="O333" s="46">
        <f t="shared" si="23"/>
        <v>1</v>
      </c>
      <c r="P333" s="46">
        <f t="shared" si="23"/>
        <v>1</v>
      </c>
      <c r="Q333" s="46">
        <f t="shared" si="23"/>
        <v>0</v>
      </c>
      <c r="R333" s="46">
        <f t="shared" si="23"/>
        <v>1</v>
      </c>
      <c r="S333" s="46">
        <f t="shared" si="23"/>
        <v>1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v>89</v>
      </c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v>5</v>
      </c>
      <c r="H335" s="103">
        <v>0</v>
      </c>
      <c r="I335" s="103">
        <v>0</v>
      </c>
      <c r="J335" s="103">
        <v>1</v>
      </c>
      <c r="K335" s="103">
        <v>0</v>
      </c>
      <c r="L335" s="103">
        <v>1</v>
      </c>
      <c r="M335" s="103">
        <v>0</v>
      </c>
      <c r="N335" s="103">
        <v>1</v>
      </c>
      <c r="O335" s="103">
        <v>0</v>
      </c>
      <c r="P335" s="103">
        <v>1</v>
      </c>
      <c r="Q335" s="103">
        <v>0</v>
      </c>
      <c r="R335" s="103">
        <v>1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v>5</v>
      </c>
      <c r="H336" s="103">
        <v>0</v>
      </c>
      <c r="I336" s="103">
        <v>1</v>
      </c>
      <c r="J336" s="103">
        <v>0</v>
      </c>
      <c r="K336" s="103">
        <v>1</v>
      </c>
      <c r="L336" s="103">
        <v>0</v>
      </c>
      <c r="M336" s="103">
        <v>1</v>
      </c>
      <c r="N336" s="103">
        <v>0</v>
      </c>
      <c r="O336" s="103">
        <v>1</v>
      </c>
      <c r="P336" s="103">
        <v>0</v>
      </c>
      <c r="Q336" s="103">
        <v>0</v>
      </c>
      <c r="R336" s="103">
        <v>0</v>
      </c>
      <c r="S336" s="103">
        <v>1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ref="G337" si="24">SUM(H337:S337)</f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5</v>
      </c>
      <c r="H338" s="59">
        <f t="shared" ref="H338:S338" si="25">IF((H330+H331+H332-H333)&lt;0,"Revise porque este valor no puede ser negativo",H330+H331+H332-H333)</f>
        <v>8</v>
      </c>
      <c r="I338" s="59">
        <f t="shared" si="25"/>
        <v>13</v>
      </c>
      <c r="J338" s="59">
        <f t="shared" si="25"/>
        <v>19</v>
      </c>
      <c r="K338" s="59">
        <f t="shared" si="25"/>
        <v>27</v>
      </c>
      <c r="L338" s="59">
        <f t="shared" si="25"/>
        <v>37</v>
      </c>
      <c r="M338" s="59">
        <f t="shared" si="25"/>
        <v>45</v>
      </c>
      <c r="N338" s="59">
        <f t="shared" si="25"/>
        <v>55</v>
      </c>
      <c r="O338" s="59">
        <f t="shared" si="25"/>
        <v>64</v>
      </c>
      <c r="P338" s="59">
        <f t="shared" si="25"/>
        <v>71</v>
      </c>
      <c r="Q338" s="59">
        <f t="shared" si="25"/>
        <v>80</v>
      </c>
      <c r="R338" s="59">
        <f t="shared" si="25"/>
        <v>91</v>
      </c>
      <c r="S338" s="59">
        <f t="shared" si="25"/>
        <v>98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58</v>
      </c>
      <c r="I340" s="111">
        <f t="shared" ref="I340:S340" si="26">+H348</f>
        <v>58</v>
      </c>
      <c r="J340" s="111">
        <f t="shared" si="26"/>
        <v>59</v>
      </c>
      <c r="K340" s="111">
        <f t="shared" si="26"/>
        <v>64</v>
      </c>
      <c r="L340" s="111">
        <f t="shared" si="26"/>
        <v>67</v>
      </c>
      <c r="M340" s="111">
        <f t="shared" si="26"/>
        <v>74</v>
      </c>
      <c r="N340" s="111">
        <f t="shared" si="26"/>
        <v>82</v>
      </c>
      <c r="O340" s="111">
        <f t="shared" si="26"/>
        <v>92</v>
      </c>
      <c r="P340" s="111">
        <f t="shared" si="26"/>
        <v>96</v>
      </c>
      <c r="Q340" s="111">
        <f t="shared" si="26"/>
        <v>104</v>
      </c>
      <c r="R340" s="111">
        <f t="shared" si="26"/>
        <v>108</v>
      </c>
      <c r="S340" s="111">
        <f t="shared" si="26"/>
        <v>113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48</v>
      </c>
      <c r="H341" s="46">
        <f t="shared" ref="H341:S341" si="27">+H263</f>
        <v>0</v>
      </c>
      <c r="I341" s="46">
        <f t="shared" si="27"/>
        <v>1</v>
      </c>
      <c r="J341" s="46">
        <f t="shared" si="27"/>
        <v>3</v>
      </c>
      <c r="K341" s="46">
        <f t="shared" si="27"/>
        <v>2</v>
      </c>
      <c r="L341" s="46">
        <f t="shared" si="27"/>
        <v>6</v>
      </c>
      <c r="M341" s="46">
        <f t="shared" si="27"/>
        <v>7</v>
      </c>
      <c r="N341" s="46">
        <f t="shared" si="27"/>
        <v>9</v>
      </c>
      <c r="O341" s="46">
        <f t="shared" si="27"/>
        <v>4</v>
      </c>
      <c r="P341" s="46">
        <f t="shared" si="27"/>
        <v>6</v>
      </c>
      <c r="Q341" s="46">
        <f t="shared" si="27"/>
        <v>4</v>
      </c>
      <c r="R341" s="46">
        <f t="shared" si="27"/>
        <v>4</v>
      </c>
      <c r="S341" s="46">
        <f t="shared" si="27"/>
        <v>3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5</v>
      </c>
      <c r="H342" s="46">
        <f t="shared" ref="H342:S342" si="28">+H323</f>
        <v>0</v>
      </c>
      <c r="I342" s="46">
        <f t="shared" si="28"/>
        <v>0</v>
      </c>
      <c r="J342" s="46">
        <f t="shared" si="28"/>
        <v>1</v>
      </c>
      <c r="K342" s="46">
        <f t="shared" si="28"/>
        <v>1</v>
      </c>
      <c r="L342" s="46">
        <f t="shared" si="28"/>
        <v>0</v>
      </c>
      <c r="M342" s="46">
        <f t="shared" si="28"/>
        <v>1</v>
      </c>
      <c r="N342" s="46">
        <f t="shared" si="28"/>
        <v>0</v>
      </c>
      <c r="O342" s="46">
        <f t="shared" si="28"/>
        <v>0</v>
      </c>
      <c r="P342" s="46">
        <f t="shared" si="28"/>
        <v>1</v>
      </c>
      <c r="Q342" s="46">
        <f t="shared" si="28"/>
        <v>0</v>
      </c>
      <c r="R342" s="46">
        <f t="shared" si="28"/>
        <v>0</v>
      </c>
      <c r="S342" s="46">
        <f t="shared" si="28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5</v>
      </c>
      <c r="H343" s="46">
        <f t="shared" ref="H343:S343" si="29">+H335</f>
        <v>0</v>
      </c>
      <c r="I343" s="46">
        <f t="shared" si="29"/>
        <v>0</v>
      </c>
      <c r="J343" s="46">
        <f t="shared" si="29"/>
        <v>1</v>
      </c>
      <c r="K343" s="46">
        <f t="shared" si="29"/>
        <v>0</v>
      </c>
      <c r="L343" s="46">
        <f t="shared" si="29"/>
        <v>1</v>
      </c>
      <c r="M343" s="46">
        <f t="shared" si="29"/>
        <v>0</v>
      </c>
      <c r="N343" s="46">
        <f t="shared" si="29"/>
        <v>1</v>
      </c>
      <c r="O343" s="46">
        <f t="shared" si="29"/>
        <v>0</v>
      </c>
      <c r="P343" s="46">
        <f t="shared" si="29"/>
        <v>1</v>
      </c>
      <c r="Q343" s="46">
        <f t="shared" si="29"/>
        <v>0</v>
      </c>
      <c r="R343" s="46">
        <f t="shared" si="29"/>
        <v>1</v>
      </c>
      <c r="S343" s="46">
        <f t="shared" si="29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0">SUM(H345:H347)</f>
        <v>0</v>
      </c>
      <c r="I344" s="112">
        <f t="shared" si="30"/>
        <v>0</v>
      </c>
      <c r="J344" s="112">
        <f t="shared" si="30"/>
        <v>0</v>
      </c>
      <c r="K344" s="112">
        <f t="shared" si="30"/>
        <v>0</v>
      </c>
      <c r="L344" s="112">
        <f t="shared" si="30"/>
        <v>0</v>
      </c>
      <c r="M344" s="112">
        <f t="shared" si="30"/>
        <v>0</v>
      </c>
      <c r="N344" s="112">
        <f t="shared" si="30"/>
        <v>0</v>
      </c>
      <c r="O344" s="112">
        <f t="shared" si="30"/>
        <v>0</v>
      </c>
      <c r="P344" s="112">
        <f t="shared" si="30"/>
        <v>0</v>
      </c>
      <c r="Q344" s="112">
        <f t="shared" si="30"/>
        <v>0</v>
      </c>
      <c r="R344" s="112">
        <f t="shared" si="30"/>
        <v>0</v>
      </c>
      <c r="S344" s="112">
        <f t="shared" si="30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1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1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58</v>
      </c>
      <c r="H348" s="110">
        <f t="shared" ref="H348:S348" si="32">IF((H340+H341+H342+H343-H344)&lt;0,"Revise porque este valor no puede ser negativo",H340+H341+H342+H343-H344)</f>
        <v>58</v>
      </c>
      <c r="I348" s="110">
        <f t="shared" si="32"/>
        <v>59</v>
      </c>
      <c r="J348" s="110">
        <f t="shared" si="32"/>
        <v>64</v>
      </c>
      <c r="K348" s="110">
        <f t="shared" si="32"/>
        <v>67</v>
      </c>
      <c r="L348" s="110">
        <f t="shared" si="32"/>
        <v>74</v>
      </c>
      <c r="M348" s="110">
        <f t="shared" si="32"/>
        <v>82</v>
      </c>
      <c r="N348" s="110">
        <f t="shared" si="32"/>
        <v>92</v>
      </c>
      <c r="O348" s="110">
        <f t="shared" si="32"/>
        <v>96</v>
      </c>
      <c r="P348" s="110">
        <f t="shared" si="32"/>
        <v>104</v>
      </c>
      <c r="Q348" s="110">
        <f t="shared" si="32"/>
        <v>108</v>
      </c>
      <c r="R348" s="110">
        <f t="shared" si="32"/>
        <v>113</v>
      </c>
      <c r="S348" s="110">
        <f t="shared" si="32"/>
        <v>116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3">+H357</f>
        <v>0</v>
      </c>
      <c r="J351" s="111">
        <f t="shared" si="33"/>
        <v>0</v>
      </c>
      <c r="K351" s="111">
        <f t="shared" si="33"/>
        <v>0</v>
      </c>
      <c r="L351" s="111">
        <f t="shared" si="33"/>
        <v>0</v>
      </c>
      <c r="M351" s="111">
        <f t="shared" si="33"/>
        <v>0</v>
      </c>
      <c r="N351" s="111">
        <f t="shared" si="33"/>
        <v>0</v>
      </c>
      <c r="O351" s="111">
        <f t="shared" si="33"/>
        <v>0</v>
      </c>
      <c r="P351" s="111">
        <f t="shared" si="33"/>
        <v>0</v>
      </c>
      <c r="Q351" s="111">
        <f t="shared" si="33"/>
        <v>0</v>
      </c>
      <c r="R351" s="111">
        <f t="shared" si="33"/>
        <v>0</v>
      </c>
      <c r="S351" s="111">
        <f t="shared" si="33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4">SUM(H264:H317)</f>
        <v>0</v>
      </c>
      <c r="I352" s="112">
        <f t="shared" si="34"/>
        <v>0</v>
      </c>
      <c r="J352" s="112">
        <f t="shared" si="34"/>
        <v>0</v>
      </c>
      <c r="K352" s="112">
        <f t="shared" si="34"/>
        <v>0</v>
      </c>
      <c r="L352" s="112">
        <f t="shared" si="34"/>
        <v>0</v>
      </c>
      <c r="M352" s="112">
        <f t="shared" si="34"/>
        <v>0</v>
      </c>
      <c r="N352" s="112">
        <f t="shared" si="34"/>
        <v>0</v>
      </c>
      <c r="O352" s="112">
        <f t="shared" si="34"/>
        <v>0</v>
      </c>
      <c r="P352" s="112">
        <f t="shared" si="34"/>
        <v>0</v>
      </c>
      <c r="Q352" s="112">
        <f t="shared" si="34"/>
        <v>0</v>
      </c>
      <c r="R352" s="112">
        <f t="shared" si="34"/>
        <v>0</v>
      </c>
      <c r="S352" s="112">
        <f t="shared" si="34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5">SUM(H354:H356)</f>
        <v>0</v>
      </c>
      <c r="I353" s="113">
        <f t="shared" si="35"/>
        <v>0</v>
      </c>
      <c r="J353" s="113">
        <f t="shared" si="35"/>
        <v>0</v>
      </c>
      <c r="K353" s="113">
        <f t="shared" si="35"/>
        <v>0</v>
      </c>
      <c r="L353" s="113">
        <f t="shared" si="35"/>
        <v>0</v>
      </c>
      <c r="M353" s="113">
        <f t="shared" si="35"/>
        <v>0</v>
      </c>
      <c r="N353" s="113">
        <f t="shared" si="35"/>
        <v>0</v>
      </c>
      <c r="O353" s="113">
        <f t="shared" si="35"/>
        <v>0</v>
      </c>
      <c r="P353" s="113">
        <f t="shared" si="35"/>
        <v>0</v>
      </c>
      <c r="Q353" s="113">
        <f t="shared" si="35"/>
        <v>0</v>
      </c>
      <c r="R353" s="113">
        <f t="shared" si="35"/>
        <v>0</v>
      </c>
      <c r="S353" s="113">
        <f t="shared" si="35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6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6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7">IF((H351+H352-H353)&lt;0,"Revise porque este valor no puede ser negativo",H351+H352-H353)</f>
        <v>0</v>
      </c>
      <c r="I357" s="110">
        <f t="shared" si="37"/>
        <v>0</v>
      </c>
      <c r="J357" s="110">
        <f t="shared" si="37"/>
        <v>0</v>
      </c>
      <c r="K357" s="110">
        <f t="shared" si="37"/>
        <v>0</v>
      </c>
      <c r="L357" s="110">
        <f t="shared" si="37"/>
        <v>0</v>
      </c>
      <c r="M357" s="110">
        <f t="shared" si="37"/>
        <v>0</v>
      </c>
      <c r="N357" s="110">
        <f t="shared" si="37"/>
        <v>0</v>
      </c>
      <c r="O357" s="110">
        <f t="shared" si="37"/>
        <v>0</v>
      </c>
      <c r="P357" s="110">
        <f t="shared" si="37"/>
        <v>0</v>
      </c>
      <c r="Q357" s="110">
        <f t="shared" si="37"/>
        <v>0</v>
      </c>
      <c r="R357" s="110">
        <f t="shared" si="37"/>
        <v>0</v>
      </c>
      <c r="S357" s="110">
        <f t="shared" si="37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v>4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v>120</v>
      </c>
      <c r="H360" s="31">
        <v>10</v>
      </c>
      <c r="I360" s="31">
        <v>10</v>
      </c>
      <c r="J360" s="31">
        <v>10</v>
      </c>
      <c r="K360" s="31">
        <v>10</v>
      </c>
      <c r="L360" s="31">
        <v>10</v>
      </c>
      <c r="M360" s="31">
        <v>10</v>
      </c>
      <c r="N360" s="31">
        <v>10</v>
      </c>
      <c r="O360" s="31">
        <v>10</v>
      </c>
      <c r="P360" s="31">
        <v>10</v>
      </c>
      <c r="Q360" s="31">
        <v>10</v>
      </c>
      <c r="R360" s="31">
        <v>10</v>
      </c>
      <c r="S360" s="31">
        <v>10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v>2</v>
      </c>
      <c r="H361" s="31">
        <v>0</v>
      </c>
      <c r="I361" s="31">
        <v>1</v>
      </c>
      <c r="J361" s="31"/>
      <c r="K361" s="31">
        <v>0</v>
      </c>
      <c r="L361" s="31">
        <v>0</v>
      </c>
      <c r="M361" s="31">
        <v>0</v>
      </c>
      <c r="N361" s="31">
        <v>0</v>
      </c>
      <c r="O361" s="31">
        <v>1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v>15</v>
      </c>
      <c r="H362" s="31">
        <v>2</v>
      </c>
      <c r="I362" s="31">
        <v>1</v>
      </c>
      <c r="J362" s="31">
        <v>1</v>
      </c>
      <c r="K362" s="31">
        <v>1</v>
      </c>
      <c r="L362" s="31">
        <v>1</v>
      </c>
      <c r="M362" s="31">
        <v>1</v>
      </c>
      <c r="N362" s="31">
        <v>1</v>
      </c>
      <c r="O362" s="31">
        <v>1</v>
      </c>
      <c r="P362" s="31">
        <v>1</v>
      </c>
      <c r="Q362" s="31">
        <v>2</v>
      </c>
      <c r="R362" s="31">
        <v>1</v>
      </c>
      <c r="S362" s="31">
        <v>1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ref="G363:G381" si="38">+H363+I363+J363+K363+L363+M363+N363+O363+P363+Q363+R363+S363</f>
        <v>0</v>
      </c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v>12</v>
      </c>
      <c r="H364" s="31">
        <v>1</v>
      </c>
      <c r="I364" s="31">
        <v>1</v>
      </c>
      <c r="J364" s="31">
        <v>1</v>
      </c>
      <c r="K364" s="31">
        <v>1</v>
      </c>
      <c r="L364" s="31">
        <v>1</v>
      </c>
      <c r="M364" s="31">
        <v>1</v>
      </c>
      <c r="N364" s="31">
        <v>1</v>
      </c>
      <c r="O364" s="31"/>
      <c r="P364" s="31">
        <v>1</v>
      </c>
      <c r="Q364" s="31">
        <v>1</v>
      </c>
      <c r="R364" s="31">
        <v>1</v>
      </c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480</v>
      </c>
      <c r="H365" s="5">
        <v>40</v>
      </c>
      <c r="I365" s="5">
        <v>40</v>
      </c>
      <c r="J365" s="5">
        <v>40</v>
      </c>
      <c r="K365" s="5">
        <v>40</v>
      </c>
      <c r="L365" s="5">
        <v>40</v>
      </c>
      <c r="M365" s="5">
        <v>40</v>
      </c>
      <c r="N365" s="5">
        <v>40</v>
      </c>
      <c r="O365" s="5">
        <v>40</v>
      </c>
      <c r="P365" s="5">
        <v>40</v>
      </c>
      <c r="Q365" s="5">
        <v>40</v>
      </c>
      <c r="R365" s="5">
        <v>40</v>
      </c>
      <c r="S365" s="5">
        <v>40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36</v>
      </c>
      <c r="H366" s="5">
        <v>3</v>
      </c>
      <c r="I366" s="5">
        <v>3</v>
      </c>
      <c r="J366" s="5">
        <v>3</v>
      </c>
      <c r="K366" s="5">
        <v>3</v>
      </c>
      <c r="L366" s="5">
        <v>3</v>
      </c>
      <c r="M366" s="5">
        <v>3</v>
      </c>
      <c r="N366" s="5">
        <v>3</v>
      </c>
      <c r="O366" s="5">
        <v>3</v>
      </c>
      <c r="P366" s="5">
        <v>3</v>
      </c>
      <c r="Q366" s="5">
        <v>3</v>
      </c>
      <c r="R366" s="5">
        <v>3</v>
      </c>
      <c r="S366" s="5">
        <v>3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8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v>6</v>
      </c>
      <c r="H368" s="5">
        <v>0</v>
      </c>
      <c r="I368" s="5">
        <v>1</v>
      </c>
      <c r="J368" s="5">
        <v>0</v>
      </c>
      <c r="K368" s="5">
        <v>1</v>
      </c>
      <c r="L368" s="5">
        <v>0</v>
      </c>
      <c r="M368" s="5">
        <v>1</v>
      </c>
      <c r="N368" s="5">
        <v>0</v>
      </c>
      <c r="O368" s="5">
        <v>1</v>
      </c>
      <c r="P368" s="5">
        <v>0</v>
      </c>
      <c r="Q368" s="5">
        <v>1</v>
      </c>
      <c r="R368" s="5">
        <v>0</v>
      </c>
      <c r="S368" s="5">
        <v>1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v>3</v>
      </c>
      <c r="H369" s="5">
        <v>0</v>
      </c>
      <c r="I369" s="5">
        <v>0</v>
      </c>
      <c r="J369" s="5">
        <v>0</v>
      </c>
      <c r="K369" s="5">
        <v>0</v>
      </c>
      <c r="L369" s="5">
        <v>1</v>
      </c>
      <c r="M369" s="5">
        <v>0</v>
      </c>
      <c r="N369" s="5">
        <v>1</v>
      </c>
      <c r="O369" s="5">
        <v>0</v>
      </c>
      <c r="P369" s="5">
        <v>0</v>
      </c>
      <c r="Q369" s="5">
        <v>0</v>
      </c>
      <c r="R369" s="5">
        <v>1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v>1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1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8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8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8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8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8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8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8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8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v>480</v>
      </c>
      <c r="H379" s="5">
        <v>40</v>
      </c>
      <c r="I379" s="5">
        <v>40</v>
      </c>
      <c r="J379" s="5">
        <v>40</v>
      </c>
      <c r="K379" s="5">
        <v>40</v>
      </c>
      <c r="L379" s="5">
        <v>40</v>
      </c>
      <c r="M379" s="5">
        <v>40</v>
      </c>
      <c r="N379" s="5">
        <v>40</v>
      </c>
      <c r="O379" s="5">
        <v>40</v>
      </c>
      <c r="P379" s="5">
        <v>40</v>
      </c>
      <c r="Q379" s="5">
        <v>40</v>
      </c>
      <c r="R379" s="5">
        <v>40</v>
      </c>
      <c r="S379" s="5">
        <v>40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v>12</v>
      </c>
      <c r="H380" s="5">
        <v>1</v>
      </c>
      <c r="I380" s="5">
        <v>1</v>
      </c>
      <c r="J380" s="5">
        <v>1</v>
      </c>
      <c r="K380" s="5">
        <v>1</v>
      </c>
      <c r="L380" s="5">
        <v>1</v>
      </c>
      <c r="M380" s="5">
        <v>1</v>
      </c>
      <c r="N380" s="5">
        <v>1</v>
      </c>
      <c r="O380" s="5">
        <v>1</v>
      </c>
      <c r="P380" s="5">
        <v>1</v>
      </c>
      <c r="Q380" s="5">
        <v>1</v>
      </c>
      <c r="R380" s="5">
        <v>1</v>
      </c>
      <c r="S380" s="5">
        <v>1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8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10</v>
      </c>
      <c r="H387" s="5">
        <v>0</v>
      </c>
      <c r="I387" s="5">
        <v>1</v>
      </c>
      <c r="J387" s="5">
        <v>1</v>
      </c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10</v>
      </c>
      <c r="H388" s="5">
        <v>1</v>
      </c>
      <c r="I388" s="5">
        <v>1</v>
      </c>
      <c r="J388" s="5">
        <v>1</v>
      </c>
      <c r="K388" s="5">
        <v>1</v>
      </c>
      <c r="L388" s="5">
        <v>1</v>
      </c>
      <c r="M388" s="5">
        <v>1</v>
      </c>
      <c r="N388" s="5">
        <v>0</v>
      </c>
      <c r="O388" s="5">
        <v>1</v>
      </c>
      <c r="P388" s="5">
        <v>1</v>
      </c>
      <c r="Q388" s="5">
        <v>1</v>
      </c>
      <c r="R388" s="5">
        <v>1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v>1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1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v>1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1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ref="G391:G396" si="39">+H391+I391+J391+K391+L391+M391+N391+O391+P391+Q391+R391+S391</f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v>2</v>
      </c>
      <c r="H392" s="31">
        <v>0</v>
      </c>
      <c r="I392" s="31">
        <v>0</v>
      </c>
      <c r="J392" s="31">
        <v>0</v>
      </c>
      <c r="K392" s="31">
        <v>0</v>
      </c>
      <c r="L392" s="31">
        <v>1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1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v>3</v>
      </c>
      <c r="H393" s="5">
        <v>0</v>
      </c>
      <c r="I393" s="5">
        <v>0</v>
      </c>
      <c r="J393" s="5">
        <v>0</v>
      </c>
      <c r="K393" s="5">
        <v>1</v>
      </c>
      <c r="L393" s="5">
        <v>0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0</v>
      </c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6</v>
      </c>
      <c r="H394" s="52">
        <v>0</v>
      </c>
      <c r="I394" s="52">
        <v>1</v>
      </c>
      <c r="J394" s="52">
        <v>0</v>
      </c>
      <c r="K394" s="52">
        <v>1</v>
      </c>
      <c r="L394" s="52">
        <v>0</v>
      </c>
      <c r="M394" s="52">
        <v>1</v>
      </c>
      <c r="N394" s="52">
        <v>0</v>
      </c>
      <c r="O394" s="52">
        <v>1</v>
      </c>
      <c r="P394" s="52">
        <v>0</v>
      </c>
      <c r="Q394" s="52">
        <v>1</v>
      </c>
      <c r="R394" s="52">
        <v>0</v>
      </c>
      <c r="S394" s="52">
        <v>1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52">
        <v>0</v>
      </c>
      <c r="I395" s="52">
        <v>0</v>
      </c>
      <c r="J395" s="52">
        <v>0</v>
      </c>
      <c r="K395" s="52">
        <v>0</v>
      </c>
      <c r="L395" s="52">
        <v>1</v>
      </c>
      <c r="M395" s="52">
        <v>0</v>
      </c>
      <c r="N395" s="52">
        <v>0</v>
      </c>
      <c r="O395" s="52">
        <v>0</v>
      </c>
      <c r="P395" s="52">
        <v>1</v>
      </c>
      <c r="Q395" s="52">
        <v>0</v>
      </c>
      <c r="R395" s="52">
        <v>0</v>
      </c>
      <c r="S395" s="52">
        <v>0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39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12</v>
      </c>
      <c r="H397" s="52">
        <v>1</v>
      </c>
      <c r="I397" s="52">
        <v>1</v>
      </c>
      <c r="J397" s="52">
        <v>1</v>
      </c>
      <c r="K397" s="52">
        <v>1</v>
      </c>
      <c r="L397" s="52">
        <v>1</v>
      </c>
      <c r="M397" s="52">
        <v>1</v>
      </c>
      <c r="N397" s="52">
        <v>1</v>
      </c>
      <c r="O397" s="52">
        <v>1</v>
      </c>
      <c r="P397" s="52">
        <v>1</v>
      </c>
      <c r="Q397" s="52">
        <v>1</v>
      </c>
      <c r="R397" s="52">
        <v>1</v>
      </c>
      <c r="S397" s="52">
        <v>1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647" priority="14" operator="equal">
      <formula>"REVISE PORQUE ESTE VALOR NO PUEDE SER NEGATIVO"</formula>
    </cfRule>
    <cfRule type="cellIs" dxfId="646" priority="18" operator="lessThan">
      <formula>0</formula>
    </cfRule>
  </conditionalFormatting>
  <conditionalFormatting sqref="G327:S327">
    <cfRule type="cellIs" dxfId="645" priority="17" operator="lessThan">
      <formula>0</formula>
    </cfRule>
  </conditionalFormatting>
  <conditionalFormatting sqref="G338:S338">
    <cfRule type="cellIs" dxfId="644" priority="13" operator="equal">
      <formula>"Revise porque este valor no puede ser negativo"</formula>
    </cfRule>
    <cfRule type="cellIs" dxfId="643" priority="16" operator="lessThan">
      <formula>0</formula>
    </cfRule>
  </conditionalFormatting>
  <conditionalFormatting sqref="G338:S338">
    <cfRule type="cellIs" dxfId="642" priority="15" operator="lessThan">
      <formula>0</formula>
    </cfRule>
  </conditionalFormatting>
  <conditionalFormatting sqref="G348:S348">
    <cfRule type="cellIs" dxfId="641" priority="10" operator="equal">
      <formula>"Revise porque este valor no puede ser negativo"</formula>
    </cfRule>
    <cfRule type="cellIs" dxfId="640" priority="12" operator="lessThan">
      <formula>0</formula>
    </cfRule>
  </conditionalFormatting>
  <conditionalFormatting sqref="G348:S348">
    <cfRule type="cellIs" dxfId="639" priority="11" operator="lessThan">
      <formula>0</formula>
    </cfRule>
  </conditionalFormatting>
  <conditionalFormatting sqref="G357 I357:S357">
    <cfRule type="cellIs" dxfId="638" priority="7" operator="equal">
      <formula>"Revise porque este valor no puede ser negativo"</formula>
    </cfRule>
    <cfRule type="cellIs" dxfId="637" priority="9" operator="lessThan">
      <formula>0</formula>
    </cfRule>
  </conditionalFormatting>
  <conditionalFormatting sqref="G357 I357:S357">
    <cfRule type="cellIs" dxfId="636" priority="8" operator="lessThan">
      <formula>0</formula>
    </cfRule>
  </conditionalFormatting>
  <conditionalFormatting sqref="H357">
    <cfRule type="cellIs" dxfId="635" priority="4" operator="equal">
      <formula>"Revise porque este valor no puede ser negativo"</formula>
    </cfRule>
    <cfRule type="cellIs" dxfId="634" priority="6" operator="lessThan">
      <formula>0</formula>
    </cfRule>
  </conditionalFormatting>
  <conditionalFormatting sqref="H357">
    <cfRule type="cellIs" dxfId="633" priority="5" operator="lessThan">
      <formula>0</formula>
    </cfRule>
  </conditionalFormatting>
  <conditionalFormatting sqref="G24:S24">
    <cfRule type="cellIs" dxfId="632" priority="1" operator="equal">
      <formula>"REVISE PORQUE ESTE VALOR NO PUEDE SER NEGATIVO"</formula>
    </cfRule>
    <cfRule type="cellIs" dxfId="631" priority="3" operator="lessThan">
      <formula>0</formula>
    </cfRule>
  </conditionalFormatting>
  <conditionalFormatting sqref="G24:S24">
    <cfRule type="cellIs" dxfId="630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79" zoomScale="69" zoomScaleNormal="69" workbookViewId="0">
      <selection activeCell="G335" sqref="G335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x14ac:dyDescent="0.25">
      <c r="A1" s="1803"/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473"/>
    </row>
    <row r="2" spans="1:20" s="2" customFormat="1" ht="15.75" customHeight="1" x14ac:dyDescent="0.25">
      <c r="A2" s="474"/>
      <c r="B2" s="1886" t="s">
        <v>156</v>
      </c>
      <c r="C2" s="1887"/>
      <c r="D2" s="1887"/>
      <c r="E2" s="1887"/>
      <c r="F2" s="1887"/>
      <c r="G2" s="1887"/>
      <c r="H2" s="1887"/>
      <c r="I2" s="1887"/>
      <c r="J2" s="1887"/>
      <c r="K2" s="1887"/>
      <c r="L2" s="1887"/>
      <c r="M2" s="1450" t="s">
        <v>159</v>
      </c>
      <c r="N2" s="1451"/>
      <c r="O2" s="1451"/>
      <c r="P2" s="1451"/>
      <c r="Q2" s="1454">
        <v>40507</v>
      </c>
      <c r="R2" s="1454"/>
      <c r="S2" s="1454"/>
    </row>
    <row r="3" spans="1:20" s="2" customFormat="1" ht="15" customHeight="1" x14ac:dyDescent="0.25">
      <c r="A3" s="474"/>
      <c r="B3" s="1886" t="s">
        <v>157</v>
      </c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450" t="s">
        <v>160</v>
      </c>
      <c r="N3" s="1451"/>
      <c r="O3" s="1451"/>
      <c r="P3" s="1451"/>
      <c r="Q3" s="1454">
        <v>40522</v>
      </c>
      <c r="R3" s="1454"/>
      <c r="S3" s="1454"/>
    </row>
    <row r="4" spans="1:20" s="2" customFormat="1" ht="23.25" customHeight="1" x14ac:dyDescent="0.25">
      <c r="A4" s="474"/>
      <c r="B4" s="1886" t="s">
        <v>639</v>
      </c>
      <c r="C4" s="1887"/>
      <c r="D4" s="1887"/>
      <c r="E4" s="1887"/>
      <c r="F4" s="1887"/>
      <c r="G4" s="1887"/>
      <c r="H4" s="1887"/>
      <c r="I4" s="1887"/>
      <c r="J4" s="1887"/>
      <c r="K4" s="1887"/>
      <c r="L4" s="1887"/>
      <c r="M4" s="1450" t="s">
        <v>161</v>
      </c>
      <c r="N4" s="1451"/>
      <c r="O4" s="1451"/>
      <c r="P4" s="1451"/>
      <c r="Q4" s="1452">
        <v>1</v>
      </c>
      <c r="R4" s="1452"/>
      <c r="S4" s="1452"/>
    </row>
    <row r="5" spans="1:20" s="2" customFormat="1" ht="22.5" customHeight="1" thickBot="1" x14ac:dyDescent="0.3">
      <c r="A5" s="474"/>
      <c r="B5" s="1886" t="s">
        <v>158</v>
      </c>
      <c r="C5" s="1887"/>
      <c r="D5" s="1887"/>
      <c r="E5" s="1887"/>
      <c r="F5" s="1887"/>
      <c r="G5" s="1887"/>
      <c r="H5" s="1887"/>
      <c r="I5" s="1887"/>
      <c r="J5" s="1887"/>
      <c r="K5" s="1887"/>
      <c r="L5" s="1451"/>
      <c r="M5" s="1450" t="s">
        <v>162</v>
      </c>
      <c r="N5" s="1451"/>
      <c r="O5" s="1451"/>
      <c r="P5" s="1451"/>
      <c r="Q5" s="1452" t="s">
        <v>163</v>
      </c>
      <c r="R5" s="1452"/>
      <c r="S5" s="1452"/>
    </row>
    <row r="6" spans="1:20" ht="27" customHeight="1" thickBot="1" x14ac:dyDescent="0.3">
      <c r="A6" s="1871" t="s">
        <v>155</v>
      </c>
      <c r="B6" s="1873" t="s">
        <v>640</v>
      </c>
      <c r="C6" s="1874"/>
      <c r="D6" s="1874"/>
      <c r="E6" s="1874"/>
      <c r="F6" s="1874"/>
      <c r="G6" s="1874"/>
      <c r="H6" s="1874"/>
      <c r="I6" s="1874"/>
      <c r="J6" s="1874"/>
      <c r="K6" s="1874"/>
      <c r="L6" s="1874"/>
      <c r="M6" s="1874"/>
      <c r="N6" s="1874"/>
      <c r="O6" s="1874"/>
      <c r="P6" s="1874"/>
      <c r="Q6" s="1874"/>
      <c r="R6" s="1874"/>
      <c r="S6" s="1874"/>
      <c r="T6" s="473"/>
    </row>
    <row r="7" spans="1:20" ht="16.5" thickBot="1" x14ac:dyDescent="0.3">
      <c r="A7" s="1872"/>
      <c r="B7" s="1875" t="s">
        <v>0</v>
      </c>
      <c r="C7" s="1876" t="s">
        <v>1</v>
      </c>
      <c r="D7" s="1876"/>
      <c r="E7" s="1876"/>
      <c r="F7" s="1877" t="s">
        <v>2</v>
      </c>
      <c r="G7" s="1879" t="s">
        <v>122</v>
      </c>
      <c r="H7" s="1879" t="s">
        <v>123</v>
      </c>
      <c r="I7" s="1880"/>
      <c r="J7" s="1880"/>
      <c r="K7" s="1880"/>
      <c r="L7" s="1880"/>
      <c r="M7" s="1880"/>
      <c r="N7" s="1880"/>
      <c r="O7" s="1880"/>
      <c r="P7" s="1880"/>
      <c r="Q7" s="1880"/>
      <c r="R7" s="1880"/>
      <c r="S7" s="1880"/>
      <c r="T7" s="473"/>
    </row>
    <row r="8" spans="1:20" ht="16.5" thickBot="1" x14ac:dyDescent="0.3">
      <c r="A8" s="1872"/>
      <c r="B8" s="1875"/>
      <c r="C8" s="1876"/>
      <c r="D8" s="1876"/>
      <c r="E8" s="1876"/>
      <c r="F8" s="1878"/>
      <c r="G8" s="1879"/>
      <c r="H8" s="475" t="s">
        <v>124</v>
      </c>
      <c r="I8" s="475" t="s">
        <v>125</v>
      </c>
      <c r="J8" s="475" t="s">
        <v>126</v>
      </c>
      <c r="K8" s="475" t="s">
        <v>127</v>
      </c>
      <c r="L8" s="475" t="s">
        <v>128</v>
      </c>
      <c r="M8" s="475" t="s">
        <v>129</v>
      </c>
      <c r="N8" s="475" t="s">
        <v>130</v>
      </c>
      <c r="O8" s="475" t="s">
        <v>131</v>
      </c>
      <c r="P8" s="475" t="s">
        <v>132</v>
      </c>
      <c r="Q8" s="475" t="s">
        <v>133</v>
      </c>
      <c r="R8" s="475" t="s">
        <v>134</v>
      </c>
      <c r="S8" s="475" t="s">
        <v>135</v>
      </c>
      <c r="T8" s="473"/>
    </row>
    <row r="9" spans="1:20" ht="19.5" thickBot="1" x14ac:dyDescent="0.3">
      <c r="A9" s="1872"/>
      <c r="B9" s="1881" t="s">
        <v>3</v>
      </c>
      <c r="C9" s="1883" t="s">
        <v>170</v>
      </c>
      <c r="D9" s="1884"/>
      <c r="E9" s="1884"/>
      <c r="F9" s="1884"/>
      <c r="G9" s="1884"/>
      <c r="H9" s="1884"/>
      <c r="I9" s="1884"/>
      <c r="J9" s="1884"/>
      <c r="K9" s="1884"/>
      <c r="L9" s="1884"/>
      <c r="M9" s="1884"/>
      <c r="N9" s="1884"/>
      <c r="O9" s="1884"/>
      <c r="P9" s="1884"/>
      <c r="Q9" s="1884"/>
      <c r="R9" s="1884"/>
      <c r="S9" s="1885"/>
      <c r="T9" s="473"/>
    </row>
    <row r="10" spans="1:20" ht="19.5" thickBot="1" x14ac:dyDescent="0.3">
      <c r="A10" s="1872"/>
      <c r="B10" s="1881"/>
      <c r="C10" s="1367" t="s">
        <v>5</v>
      </c>
      <c r="D10" s="1870" t="s">
        <v>164</v>
      </c>
      <c r="E10" s="1870"/>
      <c r="F10" s="1870"/>
      <c r="G10" s="1870"/>
      <c r="H10" s="1870"/>
      <c r="I10" s="1870"/>
      <c r="J10" s="1870"/>
      <c r="K10" s="1870"/>
      <c r="L10" s="1870"/>
      <c r="M10" s="1870"/>
      <c r="N10" s="1870"/>
      <c r="O10" s="1870"/>
      <c r="P10" s="1870"/>
      <c r="Q10" s="1870"/>
      <c r="R10" s="1870"/>
      <c r="S10" s="1870"/>
      <c r="T10" s="473"/>
    </row>
    <row r="11" spans="1:20" ht="16.5" customHeight="1" thickBot="1" x14ac:dyDescent="0.3">
      <c r="A11" s="1872"/>
      <c r="B11" s="1882"/>
      <c r="C11" s="136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473"/>
    </row>
    <row r="12" spans="1:20" ht="16.5" customHeight="1" thickBot="1" x14ac:dyDescent="0.3">
      <c r="A12" s="1872"/>
      <c r="B12" s="1882"/>
      <c r="C12" s="1369"/>
      <c r="D12" s="1431"/>
      <c r="E12" s="1431"/>
      <c r="F12" s="6" t="s">
        <v>16</v>
      </c>
      <c r="G12" s="68">
        <f>SUM(H12:S12)</f>
        <v>725</v>
      </c>
      <c r="H12" s="476">
        <v>55</v>
      </c>
      <c r="I12" s="476">
        <v>85</v>
      </c>
      <c r="J12" s="476">
        <v>65</v>
      </c>
      <c r="K12" s="476">
        <v>55</v>
      </c>
      <c r="L12" s="476">
        <v>47</v>
      </c>
      <c r="M12" s="476">
        <v>59</v>
      </c>
      <c r="N12" s="476">
        <v>58</v>
      </c>
      <c r="O12" s="476">
        <v>47</v>
      </c>
      <c r="P12" s="476">
        <v>55</v>
      </c>
      <c r="Q12" s="476">
        <v>65</v>
      </c>
      <c r="R12" s="476">
        <v>70</v>
      </c>
      <c r="S12" s="476">
        <v>64</v>
      </c>
      <c r="T12" s="473"/>
    </row>
    <row r="13" spans="1:20" ht="16.5" customHeight="1" thickBot="1" x14ac:dyDescent="0.3">
      <c r="A13" s="1872"/>
      <c r="B13" s="1882"/>
      <c r="C13" s="1369"/>
      <c r="D13" s="1433" t="s">
        <v>9</v>
      </c>
      <c r="E13" s="1433"/>
      <c r="F13" s="61" t="s">
        <v>17</v>
      </c>
      <c r="G13" s="68">
        <f t="shared" ref="G13:G22" si="0">SUM(H13:S13)</f>
        <v>159</v>
      </c>
      <c r="H13" s="476">
        <v>13</v>
      </c>
      <c r="I13" s="476">
        <v>10</v>
      </c>
      <c r="J13" s="476">
        <v>18</v>
      </c>
      <c r="K13" s="476">
        <v>16</v>
      </c>
      <c r="L13" s="476">
        <v>10</v>
      </c>
      <c r="M13" s="476">
        <v>3</v>
      </c>
      <c r="N13" s="476">
        <v>15</v>
      </c>
      <c r="O13" s="476">
        <v>12</v>
      </c>
      <c r="P13" s="476">
        <v>15</v>
      </c>
      <c r="Q13" s="476">
        <v>15</v>
      </c>
      <c r="R13" s="476">
        <v>16</v>
      </c>
      <c r="S13" s="476">
        <v>16</v>
      </c>
      <c r="T13" s="473"/>
    </row>
    <row r="14" spans="1:20" ht="16.5" customHeight="1" thickBot="1" x14ac:dyDescent="0.3">
      <c r="A14" s="1872"/>
      <c r="B14" s="1882"/>
      <c r="C14" s="1369"/>
      <c r="D14" s="1433"/>
      <c r="E14" s="1433"/>
      <c r="F14" s="61" t="s">
        <v>18</v>
      </c>
      <c r="G14" s="68">
        <f t="shared" si="0"/>
        <v>234</v>
      </c>
      <c r="H14" s="476">
        <v>28</v>
      </c>
      <c r="I14" s="476">
        <v>20</v>
      </c>
      <c r="J14" s="476">
        <v>20</v>
      </c>
      <c r="K14" s="476">
        <v>20</v>
      </c>
      <c r="L14" s="476">
        <v>16</v>
      </c>
      <c r="M14" s="476">
        <v>15</v>
      </c>
      <c r="N14" s="476">
        <v>18</v>
      </c>
      <c r="O14" s="476">
        <v>17</v>
      </c>
      <c r="P14" s="476">
        <v>15</v>
      </c>
      <c r="Q14" s="476">
        <v>22</v>
      </c>
      <c r="R14" s="476">
        <v>18</v>
      </c>
      <c r="S14" s="476">
        <v>25</v>
      </c>
      <c r="T14" s="473"/>
    </row>
    <row r="15" spans="1:20" ht="16.5" customHeight="1" thickBot="1" x14ac:dyDescent="0.3">
      <c r="A15" s="1872"/>
      <c r="B15" s="1882"/>
      <c r="C15" s="1369"/>
      <c r="D15" s="1433"/>
      <c r="E15" s="1433"/>
      <c r="F15" s="61" t="s">
        <v>19</v>
      </c>
      <c r="G15" s="68">
        <f t="shared" si="0"/>
        <v>125</v>
      </c>
      <c r="H15" s="476">
        <v>8</v>
      </c>
      <c r="I15" s="476">
        <v>8</v>
      </c>
      <c r="J15" s="476">
        <v>15</v>
      </c>
      <c r="K15" s="476">
        <v>15</v>
      </c>
      <c r="L15" s="476">
        <v>5</v>
      </c>
      <c r="M15" s="476">
        <v>6</v>
      </c>
      <c r="N15" s="476">
        <v>10</v>
      </c>
      <c r="O15" s="476">
        <v>10</v>
      </c>
      <c r="P15" s="476">
        <v>12</v>
      </c>
      <c r="Q15" s="476">
        <v>9</v>
      </c>
      <c r="R15" s="476">
        <v>12</v>
      </c>
      <c r="S15" s="476">
        <v>15</v>
      </c>
      <c r="T15" s="473"/>
    </row>
    <row r="16" spans="1:20" ht="16.5" customHeight="1" thickBot="1" x14ac:dyDescent="0.3">
      <c r="A16" s="1872"/>
      <c r="B16" s="1882"/>
      <c r="C16" s="1369"/>
      <c r="D16" s="1433"/>
      <c r="E16" s="1433"/>
      <c r="F16" s="66" t="s">
        <v>20</v>
      </c>
      <c r="G16" s="68">
        <f t="shared" si="0"/>
        <v>94</v>
      </c>
      <c r="H16" s="476">
        <v>14</v>
      </c>
      <c r="I16" s="476">
        <v>12</v>
      </c>
      <c r="J16" s="476">
        <v>12</v>
      </c>
      <c r="K16" s="476">
        <v>7</v>
      </c>
      <c r="L16" s="476">
        <v>7</v>
      </c>
      <c r="M16" s="476">
        <v>7</v>
      </c>
      <c r="N16" s="476">
        <v>5</v>
      </c>
      <c r="O16" s="476">
        <v>9</v>
      </c>
      <c r="P16" s="476">
        <v>7</v>
      </c>
      <c r="Q16" s="476">
        <v>5</v>
      </c>
      <c r="R16" s="476">
        <v>5</v>
      </c>
      <c r="S16" s="476">
        <v>4</v>
      </c>
      <c r="T16" s="473"/>
    </row>
    <row r="17" spans="1:20" ht="16.5" customHeight="1" thickBot="1" x14ac:dyDescent="0.3">
      <c r="A17" s="1872"/>
      <c r="B17" s="1882"/>
      <c r="C17" s="1369"/>
      <c r="D17" s="1431" t="s">
        <v>10</v>
      </c>
      <c r="E17" s="1431"/>
      <c r="F17" s="61" t="s">
        <v>21</v>
      </c>
      <c r="G17" s="68">
        <f t="shared" si="0"/>
        <v>12</v>
      </c>
      <c r="H17" s="476">
        <v>0</v>
      </c>
      <c r="I17" s="476">
        <v>1</v>
      </c>
      <c r="J17" s="476">
        <v>3</v>
      </c>
      <c r="K17" s="476">
        <v>1</v>
      </c>
      <c r="L17" s="476">
        <v>1</v>
      </c>
      <c r="M17" s="476">
        <v>1</v>
      </c>
      <c r="N17" s="476">
        <v>1</v>
      </c>
      <c r="O17" s="476">
        <v>1</v>
      </c>
      <c r="P17" s="476">
        <v>1</v>
      </c>
      <c r="Q17" s="476">
        <v>1</v>
      </c>
      <c r="R17" s="476">
        <v>0</v>
      </c>
      <c r="S17" s="476">
        <v>1</v>
      </c>
      <c r="T17" s="473"/>
    </row>
    <row r="18" spans="1:20" ht="16.5" customHeight="1" thickBot="1" x14ac:dyDescent="0.3">
      <c r="A18" s="1872"/>
      <c r="B18" s="1882"/>
      <c r="C18" s="1369"/>
      <c r="D18" s="1431" t="s">
        <v>11</v>
      </c>
      <c r="E18" s="1431"/>
      <c r="F18" s="61" t="s">
        <v>22</v>
      </c>
      <c r="G18" s="68">
        <f t="shared" si="0"/>
        <v>0</v>
      </c>
      <c r="H18" s="476">
        <v>0</v>
      </c>
      <c r="I18" s="476">
        <v>0</v>
      </c>
      <c r="J18" s="476">
        <v>0</v>
      </c>
      <c r="K18" s="476">
        <v>0</v>
      </c>
      <c r="L18" s="476">
        <v>0</v>
      </c>
      <c r="M18" s="476">
        <v>0</v>
      </c>
      <c r="N18" s="476">
        <v>0</v>
      </c>
      <c r="O18" s="476">
        <v>0</v>
      </c>
      <c r="P18" s="476">
        <v>0</v>
      </c>
      <c r="Q18" s="476">
        <v>0</v>
      </c>
      <c r="R18" s="476">
        <v>0</v>
      </c>
      <c r="S18" s="476">
        <v>0</v>
      </c>
      <c r="T18" s="473"/>
    </row>
    <row r="19" spans="1:20" ht="16.5" customHeight="1" thickBot="1" x14ac:dyDescent="0.3">
      <c r="A19" s="1872"/>
      <c r="B19" s="1882"/>
      <c r="C19" s="1369"/>
      <c r="D19" s="1431" t="s">
        <v>12</v>
      </c>
      <c r="E19" s="1431"/>
      <c r="F19" s="61" t="s">
        <v>23</v>
      </c>
      <c r="G19" s="68">
        <f t="shared" si="0"/>
        <v>0</v>
      </c>
      <c r="H19" s="476">
        <v>0</v>
      </c>
      <c r="I19" s="476">
        <v>0</v>
      </c>
      <c r="J19" s="476">
        <v>0</v>
      </c>
      <c r="K19" s="476">
        <v>0</v>
      </c>
      <c r="L19" s="476">
        <v>0</v>
      </c>
      <c r="M19" s="476">
        <v>0</v>
      </c>
      <c r="N19" s="476">
        <v>0</v>
      </c>
      <c r="O19" s="476">
        <v>0</v>
      </c>
      <c r="P19" s="476">
        <v>0</v>
      </c>
      <c r="Q19" s="476">
        <v>0</v>
      </c>
      <c r="R19" s="476">
        <v>0</v>
      </c>
      <c r="S19" s="476">
        <v>0</v>
      </c>
      <c r="T19" s="473"/>
    </row>
    <row r="20" spans="1:20" ht="16.5" customHeight="1" thickBot="1" x14ac:dyDescent="0.3">
      <c r="A20" s="1872"/>
      <c r="B20" s="1882"/>
      <c r="C20" s="1369"/>
      <c r="D20" s="1434" t="s">
        <v>13</v>
      </c>
      <c r="E20" s="1434"/>
      <c r="F20" s="62" t="s">
        <v>24</v>
      </c>
      <c r="G20" s="68">
        <f t="shared" si="0"/>
        <v>79</v>
      </c>
      <c r="H20" s="476">
        <v>5</v>
      </c>
      <c r="I20" s="476">
        <v>5</v>
      </c>
      <c r="J20" s="476">
        <v>6</v>
      </c>
      <c r="K20" s="476">
        <v>8</v>
      </c>
      <c r="L20" s="476">
        <v>5</v>
      </c>
      <c r="M20" s="476">
        <v>7</v>
      </c>
      <c r="N20" s="476">
        <v>8</v>
      </c>
      <c r="O20" s="476">
        <v>8</v>
      </c>
      <c r="P20" s="476">
        <v>8</v>
      </c>
      <c r="Q20" s="476">
        <v>7</v>
      </c>
      <c r="R20" s="476">
        <v>7</v>
      </c>
      <c r="S20" s="476">
        <v>5</v>
      </c>
      <c r="T20" s="473"/>
    </row>
    <row r="21" spans="1:20" ht="16.5" customHeight="1" thickBot="1" x14ac:dyDescent="0.3">
      <c r="A21" s="1872"/>
      <c r="B21" s="1882"/>
      <c r="C21" s="1369"/>
      <c r="D21" s="1434"/>
      <c r="E21" s="1434"/>
      <c r="F21" s="62" t="s">
        <v>25</v>
      </c>
      <c r="G21" s="68">
        <f t="shared" si="0"/>
        <v>43</v>
      </c>
      <c r="H21" s="476">
        <v>2</v>
      </c>
      <c r="I21" s="476">
        <v>2</v>
      </c>
      <c r="J21" s="476">
        <v>4</v>
      </c>
      <c r="K21" s="476">
        <v>4</v>
      </c>
      <c r="L21" s="476">
        <v>4</v>
      </c>
      <c r="M21" s="476">
        <v>5</v>
      </c>
      <c r="N21" s="476">
        <v>4</v>
      </c>
      <c r="O21" s="476">
        <v>4</v>
      </c>
      <c r="P21" s="476">
        <v>4</v>
      </c>
      <c r="Q21" s="476">
        <v>3</v>
      </c>
      <c r="R21" s="476">
        <v>4</v>
      </c>
      <c r="S21" s="476">
        <v>3</v>
      </c>
      <c r="T21" s="473"/>
    </row>
    <row r="22" spans="1:20" ht="16.5" customHeight="1" thickBot="1" x14ac:dyDescent="0.3">
      <c r="A22" s="1872"/>
      <c r="B22" s="1882"/>
      <c r="C22" s="1369"/>
      <c r="D22" s="1434"/>
      <c r="E22" s="1434"/>
      <c r="F22" s="67" t="s">
        <v>113</v>
      </c>
      <c r="G22" s="68">
        <f t="shared" si="0"/>
        <v>0</v>
      </c>
      <c r="H22" s="477">
        <v>0</v>
      </c>
      <c r="I22" s="477">
        <v>0</v>
      </c>
      <c r="J22" s="477">
        <v>0</v>
      </c>
      <c r="K22" s="477">
        <v>0</v>
      </c>
      <c r="L22" s="477">
        <v>0</v>
      </c>
      <c r="M22" s="477">
        <v>0</v>
      </c>
      <c r="N22" s="477">
        <v>0</v>
      </c>
      <c r="O22" s="477">
        <v>0</v>
      </c>
      <c r="P22" s="477">
        <v>0</v>
      </c>
      <c r="Q22" s="477">
        <v>0</v>
      </c>
      <c r="R22" s="477">
        <v>0</v>
      </c>
      <c r="S22" s="477">
        <v>0</v>
      </c>
      <c r="T22" s="473"/>
    </row>
    <row r="23" spans="1:20" ht="16.5" customHeight="1" thickBot="1" x14ac:dyDescent="0.3">
      <c r="A23" s="1872"/>
      <c r="B23" s="1882"/>
      <c r="C23" s="136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473"/>
    </row>
    <row r="24" spans="1:20" ht="40.5" customHeight="1" thickBot="1" x14ac:dyDescent="0.3">
      <c r="A24" s="1872"/>
      <c r="B24" s="1882"/>
      <c r="C24" s="1371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473"/>
    </row>
    <row r="25" spans="1:20" ht="16.5" thickBot="1" x14ac:dyDescent="0.3">
      <c r="A25" s="1872"/>
      <c r="B25" s="1882"/>
      <c r="C25" s="1863" t="s">
        <v>28</v>
      </c>
      <c r="D25" s="1410" t="s">
        <v>29</v>
      </c>
      <c r="E25" s="1411"/>
      <c r="F25" s="12" t="s">
        <v>30</v>
      </c>
      <c r="G25" s="13">
        <f>SUM(H25:S25)</f>
        <v>3</v>
      </c>
      <c r="H25" s="14">
        <v>0</v>
      </c>
      <c r="I25" s="14">
        <v>0</v>
      </c>
      <c r="J25" s="14">
        <v>0</v>
      </c>
      <c r="K25" s="14">
        <v>1</v>
      </c>
      <c r="L25" s="14">
        <v>0</v>
      </c>
      <c r="M25" s="14">
        <v>0</v>
      </c>
      <c r="N25" s="14">
        <v>1</v>
      </c>
      <c r="O25" s="14">
        <v>0</v>
      </c>
      <c r="P25" s="14">
        <v>0</v>
      </c>
      <c r="Q25" s="14">
        <v>0</v>
      </c>
      <c r="R25" s="14">
        <v>1</v>
      </c>
      <c r="S25" s="14">
        <v>0</v>
      </c>
      <c r="T25" s="473"/>
    </row>
    <row r="26" spans="1:20" ht="16.5" thickBot="1" x14ac:dyDescent="0.3">
      <c r="A26" s="1872"/>
      <c r="B26" s="1882"/>
      <c r="C26" s="1864"/>
      <c r="D26" s="1406"/>
      <c r="E26" s="1407"/>
      <c r="F26" s="15" t="s">
        <v>32</v>
      </c>
      <c r="G26" s="13">
        <f t="shared" ref="G26:G29" si="1">SUM(H26:S26)</f>
        <v>3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1</v>
      </c>
      <c r="T26" s="473"/>
    </row>
    <row r="27" spans="1:20" ht="16.5" thickBot="1" x14ac:dyDescent="0.3">
      <c r="A27" s="1872"/>
      <c r="B27" s="1882"/>
      <c r="C27" s="1864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473"/>
    </row>
    <row r="28" spans="1:20" ht="16.5" thickBot="1" x14ac:dyDescent="0.3">
      <c r="A28" s="1872"/>
      <c r="B28" s="1882"/>
      <c r="C28" s="1864"/>
      <c r="D28" s="1406"/>
      <c r="E28" s="1407"/>
      <c r="F28" s="15" t="s">
        <v>33</v>
      </c>
      <c r="G28" s="13">
        <f t="shared" si="1"/>
        <v>3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1</v>
      </c>
      <c r="T28" s="473"/>
    </row>
    <row r="29" spans="1:20" ht="16.5" thickBot="1" x14ac:dyDescent="0.3">
      <c r="A29" s="1872"/>
      <c r="B29" s="1882"/>
      <c r="C29" s="1864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473"/>
    </row>
    <row r="30" spans="1:20" ht="19.5" thickBot="1" x14ac:dyDescent="0.3">
      <c r="A30" s="1872"/>
      <c r="B30" s="1882"/>
      <c r="C30" s="1853" t="s">
        <v>166</v>
      </c>
      <c r="D30" s="1854"/>
      <c r="E30" s="1854"/>
      <c r="F30" s="1854"/>
      <c r="G30" s="1854"/>
      <c r="H30" s="1854"/>
      <c r="I30" s="1854"/>
      <c r="J30" s="1854"/>
      <c r="K30" s="1854"/>
      <c r="L30" s="1854"/>
      <c r="M30" s="1854"/>
      <c r="N30" s="1854"/>
      <c r="O30" s="1854"/>
      <c r="P30" s="1854"/>
      <c r="Q30" s="1854"/>
      <c r="R30" s="1854"/>
      <c r="S30" s="1855"/>
      <c r="T30" s="473"/>
    </row>
    <row r="31" spans="1:20" ht="19.5" thickBot="1" x14ac:dyDescent="0.3">
      <c r="A31" s="1872"/>
      <c r="B31" s="1882"/>
      <c r="C31" s="1865" t="s">
        <v>35</v>
      </c>
      <c r="D31" s="1867" t="s">
        <v>167</v>
      </c>
      <c r="E31" s="1868"/>
      <c r="F31" s="1868"/>
      <c r="G31" s="1868"/>
      <c r="H31" s="1868"/>
      <c r="I31" s="1868"/>
      <c r="J31" s="1868"/>
      <c r="K31" s="1868"/>
      <c r="L31" s="1868"/>
      <c r="M31" s="1868"/>
      <c r="N31" s="1868"/>
      <c r="O31" s="1868"/>
      <c r="P31" s="1868"/>
      <c r="Q31" s="1868"/>
      <c r="R31" s="1868"/>
      <c r="S31" s="1869"/>
      <c r="T31" s="473"/>
    </row>
    <row r="32" spans="1:20" ht="16.5" customHeight="1" thickBot="1" x14ac:dyDescent="0.3">
      <c r="A32" s="1872"/>
      <c r="B32" s="1882"/>
      <c r="C32" s="1865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473"/>
    </row>
    <row r="33" spans="1:20" ht="16.5" customHeight="1" thickBot="1" x14ac:dyDescent="0.3">
      <c r="A33" s="1872"/>
      <c r="B33" s="1882"/>
      <c r="C33" s="1865"/>
      <c r="D33" s="1442"/>
      <c r="E33" s="1442"/>
      <c r="F33" s="17" t="s">
        <v>114</v>
      </c>
      <c r="G33" s="118">
        <f>G20</f>
        <v>79</v>
      </c>
      <c r="H33" s="118">
        <f t="shared" ref="H33:S33" si="2">H20</f>
        <v>5</v>
      </c>
      <c r="I33" s="118">
        <f t="shared" si="2"/>
        <v>5</v>
      </c>
      <c r="J33" s="118">
        <f t="shared" si="2"/>
        <v>6</v>
      </c>
      <c r="K33" s="118">
        <f t="shared" si="2"/>
        <v>8</v>
      </c>
      <c r="L33" s="118">
        <f t="shared" si="2"/>
        <v>5</v>
      </c>
      <c r="M33" s="118">
        <f t="shared" si="2"/>
        <v>7</v>
      </c>
      <c r="N33" s="118">
        <f t="shared" si="2"/>
        <v>8</v>
      </c>
      <c r="O33" s="118">
        <f t="shared" si="2"/>
        <v>8</v>
      </c>
      <c r="P33" s="118">
        <f t="shared" si="2"/>
        <v>8</v>
      </c>
      <c r="Q33" s="118">
        <f t="shared" si="2"/>
        <v>7</v>
      </c>
      <c r="R33" s="118">
        <f t="shared" si="2"/>
        <v>7</v>
      </c>
      <c r="S33" s="118">
        <f t="shared" si="2"/>
        <v>5</v>
      </c>
      <c r="T33" s="473"/>
    </row>
    <row r="34" spans="1:20" ht="16.5" customHeight="1" thickBot="1" x14ac:dyDescent="0.3">
      <c r="A34" s="1872"/>
      <c r="B34" s="1882"/>
      <c r="C34" s="1865"/>
      <c r="D34" s="1442"/>
      <c r="E34" s="1442"/>
      <c r="F34" s="17" t="s">
        <v>115</v>
      </c>
      <c r="G34" s="30">
        <f t="shared" ref="G34:G47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473"/>
    </row>
    <row r="35" spans="1:20" ht="16.5" customHeight="1" thickBot="1" x14ac:dyDescent="0.3">
      <c r="A35" s="1872"/>
      <c r="B35" s="1882"/>
      <c r="C35" s="1865"/>
      <c r="D35" s="1442" t="s">
        <v>39</v>
      </c>
      <c r="E35" s="1442"/>
      <c r="F35" s="70" t="s">
        <v>45</v>
      </c>
      <c r="G35" s="30">
        <f t="shared" si="3"/>
        <v>0</v>
      </c>
      <c r="H35" s="476">
        <v>0</v>
      </c>
      <c r="I35" s="476">
        <v>0</v>
      </c>
      <c r="J35" s="476">
        <v>0</v>
      </c>
      <c r="K35" s="476">
        <v>0</v>
      </c>
      <c r="L35" s="476">
        <v>0</v>
      </c>
      <c r="M35" s="476">
        <v>0</v>
      </c>
      <c r="N35" s="476">
        <v>0</v>
      </c>
      <c r="O35" s="476">
        <v>0</v>
      </c>
      <c r="P35" s="476">
        <v>0</v>
      </c>
      <c r="Q35" s="476">
        <v>0</v>
      </c>
      <c r="R35" s="476">
        <v>0</v>
      </c>
      <c r="S35" s="476">
        <v>0</v>
      </c>
      <c r="T35" s="473"/>
    </row>
    <row r="36" spans="1:20" ht="16.5" customHeight="1" thickBot="1" x14ac:dyDescent="0.3">
      <c r="A36" s="1872"/>
      <c r="B36" s="1882"/>
      <c r="C36" s="1865"/>
      <c r="D36" s="1442"/>
      <c r="E36" s="1442"/>
      <c r="F36" s="70" t="s">
        <v>46</v>
      </c>
      <c r="G36" s="30">
        <f t="shared" si="3"/>
        <v>0</v>
      </c>
      <c r="H36" s="476">
        <v>0</v>
      </c>
      <c r="I36" s="476">
        <v>0</v>
      </c>
      <c r="J36" s="476">
        <v>0</v>
      </c>
      <c r="K36" s="476">
        <v>0</v>
      </c>
      <c r="L36" s="476">
        <v>0</v>
      </c>
      <c r="M36" s="476">
        <v>0</v>
      </c>
      <c r="N36" s="476">
        <v>0</v>
      </c>
      <c r="O36" s="476">
        <v>0</v>
      </c>
      <c r="P36" s="476">
        <v>0</v>
      </c>
      <c r="Q36" s="476">
        <v>0</v>
      </c>
      <c r="R36" s="476">
        <v>0</v>
      </c>
      <c r="S36" s="476">
        <v>0</v>
      </c>
      <c r="T36" s="473"/>
    </row>
    <row r="37" spans="1:20" ht="16.5" customHeight="1" thickBot="1" x14ac:dyDescent="0.3">
      <c r="A37" s="1872"/>
      <c r="B37" s="1882"/>
      <c r="C37" s="1865"/>
      <c r="D37" s="1431" t="s">
        <v>40</v>
      </c>
      <c r="E37" s="1431"/>
      <c r="F37" s="70" t="s">
        <v>47</v>
      </c>
      <c r="G37" s="30">
        <f t="shared" si="3"/>
        <v>41</v>
      </c>
      <c r="H37" s="476">
        <v>2</v>
      </c>
      <c r="I37" s="476">
        <v>3</v>
      </c>
      <c r="J37" s="476">
        <v>3</v>
      </c>
      <c r="K37" s="476">
        <v>3</v>
      </c>
      <c r="L37" s="476">
        <v>4</v>
      </c>
      <c r="M37" s="476">
        <v>3</v>
      </c>
      <c r="N37" s="476">
        <v>3</v>
      </c>
      <c r="O37" s="476">
        <v>2</v>
      </c>
      <c r="P37" s="476">
        <v>4</v>
      </c>
      <c r="Q37" s="476">
        <v>4</v>
      </c>
      <c r="R37" s="476">
        <v>5</v>
      </c>
      <c r="S37" s="476">
        <v>5</v>
      </c>
      <c r="T37" s="473"/>
    </row>
    <row r="38" spans="1:20" ht="16.5" customHeight="1" thickBot="1" x14ac:dyDescent="0.3">
      <c r="A38" s="1872"/>
      <c r="B38" s="1882"/>
      <c r="C38" s="1865"/>
      <c r="D38" s="1431" t="s">
        <v>41</v>
      </c>
      <c r="E38" s="1431"/>
      <c r="F38" s="70" t="s">
        <v>48</v>
      </c>
      <c r="G38" s="30">
        <f t="shared" si="3"/>
        <v>0</v>
      </c>
      <c r="H38" s="476">
        <v>0</v>
      </c>
      <c r="I38" s="476">
        <v>0</v>
      </c>
      <c r="J38" s="476">
        <v>0</v>
      </c>
      <c r="K38" s="476">
        <v>0</v>
      </c>
      <c r="L38" s="476">
        <v>0</v>
      </c>
      <c r="M38" s="476">
        <v>0</v>
      </c>
      <c r="N38" s="476">
        <v>0</v>
      </c>
      <c r="O38" s="476">
        <v>0</v>
      </c>
      <c r="P38" s="476">
        <v>0</v>
      </c>
      <c r="Q38" s="476">
        <v>0</v>
      </c>
      <c r="R38" s="476">
        <v>0</v>
      </c>
      <c r="S38" s="476">
        <v>0</v>
      </c>
      <c r="T38" s="473"/>
    </row>
    <row r="39" spans="1:20" ht="16.5" customHeight="1" thickBot="1" x14ac:dyDescent="0.3">
      <c r="A39" s="1872"/>
      <c r="B39" s="1882"/>
      <c r="C39" s="1865"/>
      <c r="D39" s="1306" t="s">
        <v>42</v>
      </c>
      <c r="E39" s="1306"/>
      <c r="F39" s="70" t="s">
        <v>49</v>
      </c>
      <c r="G39" s="30">
        <f t="shared" si="3"/>
        <v>0</v>
      </c>
      <c r="H39" s="476">
        <v>0</v>
      </c>
      <c r="I39" s="476">
        <v>0</v>
      </c>
      <c r="J39" s="476">
        <v>0</v>
      </c>
      <c r="K39" s="476">
        <v>0</v>
      </c>
      <c r="L39" s="476">
        <v>0</v>
      </c>
      <c r="M39" s="476">
        <v>0</v>
      </c>
      <c r="N39" s="476">
        <v>0</v>
      </c>
      <c r="O39" s="476">
        <v>0</v>
      </c>
      <c r="P39" s="476">
        <v>0</v>
      </c>
      <c r="Q39" s="476">
        <v>0</v>
      </c>
      <c r="R39" s="476">
        <v>0</v>
      </c>
      <c r="S39" s="476">
        <v>0</v>
      </c>
      <c r="T39" s="473"/>
    </row>
    <row r="40" spans="1:20" ht="16.5" customHeight="1" thickBot="1" x14ac:dyDescent="0.3">
      <c r="A40" s="1872"/>
      <c r="B40" s="1882"/>
      <c r="C40" s="1865"/>
      <c r="D40" s="1432" t="s">
        <v>525</v>
      </c>
      <c r="E40" s="1432"/>
      <c r="F40" s="71" t="s">
        <v>514</v>
      </c>
      <c r="G40" s="30">
        <f>SUM(H40:S40)</f>
        <v>14</v>
      </c>
      <c r="H40" s="476">
        <v>0</v>
      </c>
      <c r="I40" s="476">
        <v>0</v>
      </c>
      <c r="J40" s="476">
        <v>1</v>
      </c>
      <c r="K40" s="476">
        <v>1</v>
      </c>
      <c r="L40" s="476">
        <v>1</v>
      </c>
      <c r="M40" s="476">
        <v>1</v>
      </c>
      <c r="N40" s="476">
        <v>1</v>
      </c>
      <c r="O40" s="476">
        <v>1</v>
      </c>
      <c r="P40" s="476">
        <v>2</v>
      </c>
      <c r="Q40" s="476">
        <v>2</v>
      </c>
      <c r="R40" s="476">
        <v>2</v>
      </c>
      <c r="S40" s="476">
        <v>2</v>
      </c>
      <c r="T40" s="473"/>
    </row>
    <row r="41" spans="1:20" ht="16.5" customHeight="1" thickBot="1" x14ac:dyDescent="0.3">
      <c r="A41" s="1872"/>
      <c r="B41" s="1882"/>
      <c r="C41" s="1865"/>
      <c r="D41" s="1432" t="s">
        <v>524</v>
      </c>
      <c r="E41" s="1432"/>
      <c r="F41" s="71" t="s">
        <v>515</v>
      </c>
      <c r="G41" s="30">
        <f t="shared" si="3"/>
        <v>0</v>
      </c>
      <c r="H41" s="476">
        <v>0</v>
      </c>
      <c r="I41" s="476">
        <v>0</v>
      </c>
      <c r="J41" s="476">
        <v>0</v>
      </c>
      <c r="K41" s="476">
        <v>0</v>
      </c>
      <c r="L41" s="476">
        <v>0</v>
      </c>
      <c r="M41" s="476">
        <v>0</v>
      </c>
      <c r="N41" s="476">
        <v>0</v>
      </c>
      <c r="O41" s="476">
        <v>0</v>
      </c>
      <c r="P41" s="476">
        <v>0</v>
      </c>
      <c r="Q41" s="476">
        <v>0</v>
      </c>
      <c r="R41" s="476">
        <v>0</v>
      </c>
      <c r="S41" s="476">
        <v>0</v>
      </c>
      <c r="T41" s="473"/>
    </row>
    <row r="42" spans="1:20" ht="16.5" customHeight="1" thickBot="1" x14ac:dyDescent="0.3">
      <c r="A42" s="1872"/>
      <c r="B42" s="1882"/>
      <c r="C42" s="1865"/>
      <c r="D42" s="1433" t="s">
        <v>523</v>
      </c>
      <c r="E42" s="1433"/>
      <c r="F42" s="72" t="s">
        <v>516</v>
      </c>
      <c r="G42" s="30">
        <f t="shared" si="3"/>
        <v>0</v>
      </c>
      <c r="H42" s="476">
        <v>0</v>
      </c>
      <c r="I42" s="476">
        <v>0</v>
      </c>
      <c r="J42" s="476">
        <v>0</v>
      </c>
      <c r="K42" s="476">
        <v>0</v>
      </c>
      <c r="L42" s="476">
        <v>0</v>
      </c>
      <c r="M42" s="476">
        <v>0</v>
      </c>
      <c r="N42" s="476">
        <v>0</v>
      </c>
      <c r="O42" s="476">
        <v>0</v>
      </c>
      <c r="P42" s="476">
        <v>0</v>
      </c>
      <c r="Q42" s="476">
        <v>0</v>
      </c>
      <c r="R42" s="476">
        <v>0</v>
      </c>
      <c r="S42" s="476">
        <v>0</v>
      </c>
      <c r="T42" s="473"/>
    </row>
    <row r="43" spans="1:20" ht="16.5" customHeight="1" thickBot="1" x14ac:dyDescent="0.3">
      <c r="A43" s="1872"/>
      <c r="B43" s="1882"/>
      <c r="C43" s="1865"/>
      <c r="D43" s="1433"/>
      <c r="E43" s="1433"/>
      <c r="F43" s="72" t="s">
        <v>517</v>
      </c>
      <c r="G43" s="30">
        <f t="shared" si="3"/>
        <v>0</v>
      </c>
      <c r="H43" s="476">
        <v>0</v>
      </c>
      <c r="I43" s="476">
        <v>0</v>
      </c>
      <c r="J43" s="476">
        <v>0</v>
      </c>
      <c r="K43" s="476">
        <v>0</v>
      </c>
      <c r="L43" s="476">
        <v>0</v>
      </c>
      <c r="M43" s="476">
        <v>0</v>
      </c>
      <c r="N43" s="476">
        <v>0</v>
      </c>
      <c r="O43" s="476">
        <v>0</v>
      </c>
      <c r="P43" s="476">
        <v>0</v>
      </c>
      <c r="Q43" s="476">
        <v>0</v>
      </c>
      <c r="R43" s="476">
        <v>0</v>
      </c>
      <c r="S43" s="476">
        <v>0</v>
      </c>
      <c r="T43" s="473"/>
    </row>
    <row r="44" spans="1:20" ht="16.5" customHeight="1" thickBot="1" x14ac:dyDescent="0.3">
      <c r="A44" s="1872"/>
      <c r="B44" s="1882"/>
      <c r="C44" s="1865"/>
      <c r="D44" s="1433"/>
      <c r="E44" s="1433"/>
      <c r="F44" s="72" t="s">
        <v>518</v>
      </c>
      <c r="G44" s="30">
        <f t="shared" si="3"/>
        <v>0</v>
      </c>
      <c r="H44" s="476">
        <v>0</v>
      </c>
      <c r="I44" s="476">
        <v>0</v>
      </c>
      <c r="J44" s="476">
        <v>0</v>
      </c>
      <c r="K44" s="476">
        <v>0</v>
      </c>
      <c r="L44" s="476">
        <v>0</v>
      </c>
      <c r="M44" s="476">
        <v>0</v>
      </c>
      <c r="N44" s="476">
        <v>0</v>
      </c>
      <c r="O44" s="476">
        <v>0</v>
      </c>
      <c r="P44" s="476">
        <v>0</v>
      </c>
      <c r="Q44" s="476">
        <v>0</v>
      </c>
      <c r="R44" s="476">
        <v>0</v>
      </c>
      <c r="S44" s="476">
        <v>0</v>
      </c>
      <c r="T44" s="473"/>
    </row>
    <row r="45" spans="1:20" ht="16.5" customHeight="1" thickBot="1" x14ac:dyDescent="0.3">
      <c r="A45" s="1872"/>
      <c r="B45" s="1882"/>
      <c r="C45" s="1865"/>
      <c r="D45" s="1433"/>
      <c r="E45" s="1433"/>
      <c r="F45" s="72" t="s">
        <v>519</v>
      </c>
      <c r="G45" s="30">
        <f t="shared" si="3"/>
        <v>0</v>
      </c>
      <c r="H45" s="476">
        <v>0</v>
      </c>
      <c r="I45" s="476">
        <v>0</v>
      </c>
      <c r="J45" s="476">
        <v>0</v>
      </c>
      <c r="K45" s="476">
        <v>0</v>
      </c>
      <c r="L45" s="476">
        <v>0</v>
      </c>
      <c r="M45" s="476">
        <v>0</v>
      </c>
      <c r="N45" s="476">
        <v>0</v>
      </c>
      <c r="O45" s="476">
        <v>0</v>
      </c>
      <c r="P45" s="476">
        <v>0</v>
      </c>
      <c r="Q45" s="476">
        <v>0</v>
      </c>
      <c r="R45" s="476">
        <v>0</v>
      </c>
      <c r="S45" s="476">
        <v>0</v>
      </c>
      <c r="T45" s="473"/>
    </row>
    <row r="46" spans="1:20" ht="16.5" customHeight="1" thickBot="1" x14ac:dyDescent="0.3">
      <c r="A46" s="1872"/>
      <c r="B46" s="1882"/>
      <c r="C46" s="1865"/>
      <c r="D46" s="1433"/>
      <c r="E46" s="1433"/>
      <c r="F46" s="73" t="s">
        <v>520</v>
      </c>
      <c r="G46" s="30">
        <f t="shared" si="3"/>
        <v>0</v>
      </c>
      <c r="H46" s="476">
        <v>0</v>
      </c>
      <c r="I46" s="476">
        <v>0</v>
      </c>
      <c r="J46" s="476">
        <v>0</v>
      </c>
      <c r="K46" s="476">
        <v>0</v>
      </c>
      <c r="L46" s="476">
        <v>0</v>
      </c>
      <c r="M46" s="476">
        <v>0</v>
      </c>
      <c r="N46" s="476">
        <v>0</v>
      </c>
      <c r="O46" s="476">
        <v>0</v>
      </c>
      <c r="P46" s="476">
        <v>0</v>
      </c>
      <c r="Q46" s="476">
        <v>0</v>
      </c>
      <c r="R46" s="476">
        <v>0</v>
      </c>
      <c r="S46" s="476">
        <v>0</v>
      </c>
      <c r="T46" s="473"/>
    </row>
    <row r="47" spans="1:20" ht="16.5" customHeight="1" thickBot="1" x14ac:dyDescent="0.3">
      <c r="A47" s="1872"/>
      <c r="B47" s="1882"/>
      <c r="C47" s="1865"/>
      <c r="D47" s="1431" t="s">
        <v>522</v>
      </c>
      <c r="E47" s="1431"/>
      <c r="F47" s="17" t="s">
        <v>521</v>
      </c>
      <c r="G47" s="30">
        <f t="shared" si="3"/>
        <v>79</v>
      </c>
      <c r="H47" s="118">
        <v>5</v>
      </c>
      <c r="I47" s="477">
        <v>5</v>
      </c>
      <c r="J47" s="477">
        <v>6</v>
      </c>
      <c r="K47" s="477">
        <v>8</v>
      </c>
      <c r="L47" s="477">
        <v>5</v>
      </c>
      <c r="M47" s="477">
        <v>7</v>
      </c>
      <c r="N47" s="477">
        <v>8</v>
      </c>
      <c r="O47" s="477">
        <v>8</v>
      </c>
      <c r="P47" s="477">
        <v>8</v>
      </c>
      <c r="Q47" s="477">
        <v>7</v>
      </c>
      <c r="R47" s="477">
        <v>7</v>
      </c>
      <c r="S47" s="477">
        <v>5</v>
      </c>
      <c r="T47" s="473"/>
    </row>
    <row r="48" spans="1:20" ht="16.5" customHeight="1" thickBot="1" x14ac:dyDescent="0.3">
      <c r="A48" s="1872"/>
      <c r="B48" s="1882"/>
      <c r="C48" s="1865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473"/>
    </row>
    <row r="49" spans="1:20" ht="16.5" customHeight="1" thickBot="1" x14ac:dyDescent="0.3">
      <c r="A49" s="1872"/>
      <c r="B49" s="1882"/>
      <c r="C49" s="1866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473"/>
    </row>
    <row r="50" spans="1:20" ht="19.5" thickBot="1" x14ac:dyDescent="0.3">
      <c r="A50" s="1872"/>
      <c r="B50" s="1882"/>
      <c r="C50" s="1859" t="s">
        <v>36</v>
      </c>
      <c r="D50" s="1860" t="s">
        <v>7</v>
      </c>
      <c r="E50" s="1861"/>
      <c r="F50" s="1861"/>
      <c r="G50" s="1861"/>
      <c r="H50" s="1861"/>
      <c r="I50" s="1861"/>
      <c r="J50" s="1861"/>
      <c r="K50" s="1861"/>
      <c r="L50" s="1861"/>
      <c r="M50" s="1861"/>
      <c r="N50" s="1861"/>
      <c r="O50" s="1861"/>
      <c r="P50" s="1861"/>
      <c r="Q50" s="1861"/>
      <c r="R50" s="1861"/>
      <c r="S50" s="1862"/>
      <c r="T50" s="473"/>
    </row>
    <row r="51" spans="1:20" ht="16.5" thickBot="1" x14ac:dyDescent="0.3">
      <c r="A51" s="1872"/>
      <c r="B51" s="1882"/>
      <c r="C51" s="1859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473"/>
    </row>
    <row r="52" spans="1:20" ht="16.5" thickBot="1" x14ac:dyDescent="0.3">
      <c r="A52" s="1872"/>
      <c r="B52" s="1882"/>
      <c r="C52" s="1859"/>
      <c r="D52" s="1412"/>
      <c r="E52" s="1412"/>
      <c r="F52" s="21" t="s">
        <v>116</v>
      </c>
      <c r="G52" s="118">
        <f>G21</f>
        <v>43</v>
      </c>
      <c r="H52" s="118">
        <f t="shared" ref="H52:S52" si="4">H21</f>
        <v>2</v>
      </c>
      <c r="I52" s="118">
        <f t="shared" si="4"/>
        <v>2</v>
      </c>
      <c r="J52" s="118">
        <f t="shared" si="4"/>
        <v>4</v>
      </c>
      <c r="K52" s="118">
        <f t="shared" si="4"/>
        <v>4</v>
      </c>
      <c r="L52" s="118">
        <f t="shared" si="4"/>
        <v>4</v>
      </c>
      <c r="M52" s="118">
        <f t="shared" si="4"/>
        <v>5</v>
      </c>
      <c r="N52" s="118">
        <f t="shared" si="4"/>
        <v>4</v>
      </c>
      <c r="O52" s="118">
        <f t="shared" si="4"/>
        <v>4</v>
      </c>
      <c r="P52" s="118">
        <f t="shared" si="4"/>
        <v>4</v>
      </c>
      <c r="Q52" s="118">
        <f t="shared" si="4"/>
        <v>3</v>
      </c>
      <c r="R52" s="118">
        <f t="shared" si="4"/>
        <v>4</v>
      </c>
      <c r="S52" s="118">
        <f t="shared" si="4"/>
        <v>3</v>
      </c>
      <c r="T52" s="473"/>
    </row>
    <row r="53" spans="1:20" ht="16.5" thickBot="1" x14ac:dyDescent="0.3">
      <c r="A53" s="1872"/>
      <c r="B53" s="1882"/>
      <c r="C53" s="1859"/>
      <c r="D53" s="1412"/>
      <c r="E53" s="1412"/>
      <c r="F53" s="21" t="s">
        <v>117</v>
      </c>
      <c r="G53" s="118">
        <f>G40</f>
        <v>14</v>
      </c>
      <c r="H53" s="118">
        <f t="shared" ref="H53:S53" si="5">H40</f>
        <v>0</v>
      </c>
      <c r="I53" s="118">
        <f t="shared" si="5"/>
        <v>0</v>
      </c>
      <c r="J53" s="118">
        <f t="shared" si="5"/>
        <v>1</v>
      </c>
      <c r="K53" s="118">
        <f t="shared" si="5"/>
        <v>1</v>
      </c>
      <c r="L53" s="118">
        <f t="shared" si="5"/>
        <v>1</v>
      </c>
      <c r="M53" s="118">
        <f t="shared" si="5"/>
        <v>1</v>
      </c>
      <c r="N53" s="118">
        <f t="shared" si="5"/>
        <v>1</v>
      </c>
      <c r="O53" s="118">
        <f t="shared" si="5"/>
        <v>1</v>
      </c>
      <c r="P53" s="118">
        <f t="shared" si="5"/>
        <v>2</v>
      </c>
      <c r="Q53" s="118">
        <f t="shared" si="5"/>
        <v>2</v>
      </c>
      <c r="R53" s="118">
        <f t="shared" si="5"/>
        <v>2</v>
      </c>
      <c r="S53" s="118">
        <f t="shared" si="5"/>
        <v>2</v>
      </c>
      <c r="T53" s="473"/>
    </row>
    <row r="54" spans="1:20" ht="16.5" thickBot="1" x14ac:dyDescent="0.3">
      <c r="A54" s="1872"/>
      <c r="B54" s="1882"/>
      <c r="C54" s="1859"/>
      <c r="D54" s="1412"/>
      <c r="E54" s="1412"/>
      <c r="F54" s="15" t="s">
        <v>231</v>
      </c>
      <c r="G54" s="30">
        <f t="shared" ref="G54:G81" si="6">SUM(H54:S54)</f>
        <v>0</v>
      </c>
      <c r="H54" s="476">
        <v>0</v>
      </c>
      <c r="I54" s="476">
        <v>0</v>
      </c>
      <c r="J54" s="476">
        <v>0</v>
      </c>
      <c r="K54" s="476">
        <v>0</v>
      </c>
      <c r="L54" s="476">
        <v>0</v>
      </c>
      <c r="M54" s="476">
        <v>0</v>
      </c>
      <c r="N54" s="476">
        <v>0</v>
      </c>
      <c r="O54" s="476">
        <v>0</v>
      </c>
      <c r="P54" s="476">
        <v>0</v>
      </c>
      <c r="Q54" s="476">
        <v>0</v>
      </c>
      <c r="R54" s="476">
        <v>0</v>
      </c>
      <c r="S54" s="476">
        <v>0</v>
      </c>
      <c r="T54" s="473"/>
    </row>
    <row r="55" spans="1:20" ht="16.5" thickBot="1" x14ac:dyDescent="0.3">
      <c r="A55" s="1872"/>
      <c r="B55" s="1882"/>
      <c r="C55" s="1859"/>
      <c r="D55" s="1412" t="s">
        <v>53</v>
      </c>
      <c r="E55" s="1412"/>
      <c r="F55" s="72" t="s">
        <v>69</v>
      </c>
      <c r="G55" s="30">
        <f t="shared" si="6"/>
        <v>0</v>
      </c>
      <c r="H55" s="476">
        <v>0</v>
      </c>
      <c r="I55" s="476">
        <v>0</v>
      </c>
      <c r="J55" s="476">
        <v>0</v>
      </c>
      <c r="K55" s="476">
        <v>0</v>
      </c>
      <c r="L55" s="476">
        <v>0</v>
      </c>
      <c r="M55" s="476">
        <v>0</v>
      </c>
      <c r="N55" s="476">
        <v>0</v>
      </c>
      <c r="O55" s="476">
        <v>0</v>
      </c>
      <c r="P55" s="476">
        <v>0</v>
      </c>
      <c r="Q55" s="476">
        <v>0</v>
      </c>
      <c r="R55" s="476">
        <v>0</v>
      </c>
      <c r="S55" s="476">
        <v>0</v>
      </c>
      <c r="T55" s="473"/>
    </row>
    <row r="56" spans="1:20" ht="16.5" thickBot="1" x14ac:dyDescent="0.3">
      <c r="A56" s="1872"/>
      <c r="B56" s="1882"/>
      <c r="C56" s="1859"/>
      <c r="D56" s="1412"/>
      <c r="E56" s="1412"/>
      <c r="F56" s="72" t="s">
        <v>70</v>
      </c>
      <c r="G56" s="30">
        <f t="shared" si="6"/>
        <v>0</v>
      </c>
      <c r="H56" s="476">
        <v>0</v>
      </c>
      <c r="I56" s="476">
        <v>0</v>
      </c>
      <c r="J56" s="476">
        <v>0</v>
      </c>
      <c r="K56" s="476">
        <v>0</v>
      </c>
      <c r="L56" s="476">
        <v>0</v>
      </c>
      <c r="M56" s="476">
        <v>0</v>
      </c>
      <c r="N56" s="476">
        <v>0</v>
      </c>
      <c r="O56" s="476">
        <v>0</v>
      </c>
      <c r="P56" s="476">
        <v>0</v>
      </c>
      <c r="Q56" s="476">
        <v>0</v>
      </c>
      <c r="R56" s="476">
        <v>0</v>
      </c>
      <c r="S56" s="476">
        <v>0</v>
      </c>
      <c r="T56" s="473"/>
    </row>
    <row r="57" spans="1:20" ht="16.5" thickBot="1" x14ac:dyDescent="0.3">
      <c r="A57" s="1872"/>
      <c r="B57" s="1882"/>
      <c r="C57" s="1859"/>
      <c r="D57" s="1413" t="s">
        <v>54</v>
      </c>
      <c r="E57" s="1413"/>
      <c r="F57" s="72" t="s">
        <v>71</v>
      </c>
      <c r="G57" s="30">
        <f t="shared" si="6"/>
        <v>10</v>
      </c>
      <c r="H57" s="476">
        <v>0</v>
      </c>
      <c r="I57" s="476">
        <v>1</v>
      </c>
      <c r="J57" s="476">
        <v>0</v>
      </c>
      <c r="K57" s="476">
        <v>1</v>
      </c>
      <c r="L57" s="476">
        <v>1</v>
      </c>
      <c r="M57" s="476">
        <v>1</v>
      </c>
      <c r="N57" s="476">
        <v>1</v>
      </c>
      <c r="O57" s="476">
        <v>1</v>
      </c>
      <c r="P57" s="476">
        <v>1</v>
      </c>
      <c r="Q57" s="476">
        <v>1</v>
      </c>
      <c r="R57" s="476">
        <v>1</v>
      </c>
      <c r="S57" s="476">
        <v>1</v>
      </c>
      <c r="T57" s="473"/>
    </row>
    <row r="58" spans="1:20" ht="16.5" thickBot="1" x14ac:dyDescent="0.3">
      <c r="A58" s="1872"/>
      <c r="B58" s="1882"/>
      <c r="C58" s="1859"/>
      <c r="D58" s="1413" t="s">
        <v>55</v>
      </c>
      <c r="E58" s="1413"/>
      <c r="F58" s="72" t="s">
        <v>72</v>
      </c>
      <c r="G58" s="30">
        <f t="shared" si="6"/>
        <v>0</v>
      </c>
      <c r="H58" s="476">
        <v>0</v>
      </c>
      <c r="I58" s="476">
        <v>0</v>
      </c>
      <c r="J58" s="476">
        <v>0</v>
      </c>
      <c r="K58" s="476">
        <v>0</v>
      </c>
      <c r="L58" s="476">
        <v>0</v>
      </c>
      <c r="M58" s="476">
        <v>0</v>
      </c>
      <c r="N58" s="476">
        <v>0</v>
      </c>
      <c r="O58" s="476">
        <v>0</v>
      </c>
      <c r="P58" s="476">
        <v>0</v>
      </c>
      <c r="Q58" s="476">
        <v>0</v>
      </c>
      <c r="R58" s="476">
        <v>0</v>
      </c>
      <c r="S58" s="476">
        <v>0</v>
      </c>
      <c r="T58" s="473"/>
    </row>
    <row r="59" spans="1:20" ht="16.5" thickBot="1" x14ac:dyDescent="0.3">
      <c r="A59" s="1872"/>
      <c r="B59" s="1882"/>
      <c r="C59" s="1859"/>
      <c r="D59" s="1413" t="s">
        <v>56</v>
      </c>
      <c r="E59" s="1413"/>
      <c r="F59" s="72" t="s">
        <v>73</v>
      </c>
      <c r="G59" s="30">
        <f t="shared" si="6"/>
        <v>0</v>
      </c>
      <c r="H59" s="476">
        <v>0</v>
      </c>
      <c r="I59" s="476">
        <v>0</v>
      </c>
      <c r="J59" s="476">
        <v>0</v>
      </c>
      <c r="K59" s="476">
        <v>0</v>
      </c>
      <c r="L59" s="476">
        <v>0</v>
      </c>
      <c r="M59" s="476">
        <v>0</v>
      </c>
      <c r="N59" s="476">
        <v>0</v>
      </c>
      <c r="O59" s="476">
        <v>0</v>
      </c>
      <c r="P59" s="476">
        <v>0</v>
      </c>
      <c r="Q59" s="476">
        <v>0</v>
      </c>
      <c r="R59" s="476">
        <v>0</v>
      </c>
      <c r="S59" s="476">
        <v>0</v>
      </c>
      <c r="T59" s="473"/>
    </row>
    <row r="60" spans="1:20" ht="16.5" thickBot="1" x14ac:dyDescent="0.3">
      <c r="A60" s="1872"/>
      <c r="B60" s="1882"/>
      <c r="C60" s="1859"/>
      <c r="D60" s="1413" t="s">
        <v>57</v>
      </c>
      <c r="E60" s="1413"/>
      <c r="F60" s="15" t="s">
        <v>74</v>
      </c>
      <c r="G60" s="30">
        <f t="shared" si="6"/>
        <v>51</v>
      </c>
      <c r="H60" s="476">
        <v>3</v>
      </c>
      <c r="I60" s="476">
        <v>2</v>
      </c>
      <c r="J60" s="476">
        <v>1</v>
      </c>
      <c r="K60" s="476">
        <v>4</v>
      </c>
      <c r="L60" s="476">
        <v>3</v>
      </c>
      <c r="M60" s="476">
        <v>5</v>
      </c>
      <c r="N60" s="476">
        <v>5</v>
      </c>
      <c r="O60" s="476">
        <v>6</v>
      </c>
      <c r="P60" s="476">
        <v>6</v>
      </c>
      <c r="Q60" s="476">
        <v>5</v>
      </c>
      <c r="R60" s="476">
        <v>6</v>
      </c>
      <c r="S60" s="476">
        <v>5</v>
      </c>
      <c r="T60" s="473"/>
    </row>
    <row r="61" spans="1:20" ht="16.5" thickBot="1" x14ac:dyDescent="0.3">
      <c r="A61" s="1872"/>
      <c r="B61" s="1882"/>
      <c r="C61" s="1859"/>
      <c r="D61" s="1413" t="s">
        <v>58</v>
      </c>
      <c r="E61" s="1413"/>
      <c r="F61" s="15" t="s">
        <v>75</v>
      </c>
      <c r="G61" s="30">
        <v>7</v>
      </c>
      <c r="H61" s="476">
        <v>1</v>
      </c>
      <c r="I61" s="476">
        <v>1</v>
      </c>
      <c r="J61" s="476">
        <v>1</v>
      </c>
      <c r="K61" s="476">
        <v>1</v>
      </c>
      <c r="L61" s="476">
        <v>0</v>
      </c>
      <c r="M61" s="476">
        <v>0</v>
      </c>
      <c r="N61" s="476">
        <v>1</v>
      </c>
      <c r="O61" s="476">
        <v>0</v>
      </c>
      <c r="P61" s="476">
        <v>1</v>
      </c>
      <c r="Q61" s="476">
        <v>0</v>
      </c>
      <c r="R61" s="476">
        <v>1</v>
      </c>
      <c r="S61" s="476">
        <v>0</v>
      </c>
      <c r="T61" s="473"/>
    </row>
    <row r="62" spans="1:20" ht="16.5" thickBot="1" x14ac:dyDescent="0.3">
      <c r="A62" s="1872"/>
      <c r="B62" s="1882"/>
      <c r="C62" s="1859"/>
      <c r="D62" s="1306" t="s">
        <v>118</v>
      </c>
      <c r="E62" s="1306"/>
      <c r="F62" s="74" t="s">
        <v>228</v>
      </c>
      <c r="G62" s="30">
        <v>0</v>
      </c>
      <c r="H62" s="476">
        <v>0</v>
      </c>
      <c r="I62" s="476">
        <v>0</v>
      </c>
      <c r="J62" s="476">
        <v>0</v>
      </c>
      <c r="K62" s="476">
        <v>0</v>
      </c>
      <c r="L62" s="476">
        <v>0</v>
      </c>
      <c r="M62" s="476">
        <v>0</v>
      </c>
      <c r="N62" s="476">
        <v>0</v>
      </c>
      <c r="O62" s="476">
        <v>0</v>
      </c>
      <c r="P62" s="476">
        <v>0</v>
      </c>
      <c r="Q62" s="476">
        <v>0</v>
      </c>
      <c r="R62" s="476">
        <v>0</v>
      </c>
      <c r="S62" s="476">
        <v>0</v>
      </c>
      <c r="T62" s="473"/>
    </row>
    <row r="63" spans="1:20" ht="16.5" thickBot="1" x14ac:dyDescent="0.3">
      <c r="A63" s="1872"/>
      <c r="B63" s="1882"/>
      <c r="C63" s="1859"/>
      <c r="D63" s="1412" t="s">
        <v>59</v>
      </c>
      <c r="E63" s="1412"/>
      <c r="F63" s="15" t="s">
        <v>76</v>
      </c>
      <c r="G63" s="30">
        <f t="shared" si="6"/>
        <v>7</v>
      </c>
      <c r="H63" s="476">
        <v>0</v>
      </c>
      <c r="I63" s="476">
        <v>0</v>
      </c>
      <c r="J63" s="476">
        <v>1</v>
      </c>
      <c r="K63" s="476">
        <v>1</v>
      </c>
      <c r="L63" s="476">
        <v>2</v>
      </c>
      <c r="M63" s="476">
        <v>1</v>
      </c>
      <c r="N63" s="476">
        <v>0</v>
      </c>
      <c r="O63" s="476">
        <v>1</v>
      </c>
      <c r="P63" s="476">
        <v>0</v>
      </c>
      <c r="Q63" s="476">
        <v>1</v>
      </c>
      <c r="R63" s="476">
        <v>0</v>
      </c>
      <c r="S63" s="476">
        <v>0</v>
      </c>
      <c r="T63" s="473"/>
    </row>
    <row r="64" spans="1:20" ht="16.5" thickBot="1" x14ac:dyDescent="0.3">
      <c r="A64" s="1872"/>
      <c r="B64" s="1882"/>
      <c r="C64" s="1859"/>
      <c r="D64" s="1412"/>
      <c r="E64" s="1412"/>
      <c r="F64" s="15" t="s">
        <v>77</v>
      </c>
      <c r="G64" s="30">
        <f t="shared" si="6"/>
        <v>0</v>
      </c>
      <c r="H64" s="476">
        <v>0</v>
      </c>
      <c r="I64" s="476">
        <v>0</v>
      </c>
      <c r="J64" s="476">
        <v>0</v>
      </c>
      <c r="K64" s="476">
        <v>0</v>
      </c>
      <c r="L64" s="476">
        <v>0</v>
      </c>
      <c r="M64" s="476">
        <v>0</v>
      </c>
      <c r="N64" s="476">
        <v>0</v>
      </c>
      <c r="O64" s="476">
        <v>0</v>
      </c>
      <c r="P64" s="476">
        <v>0</v>
      </c>
      <c r="Q64" s="476">
        <v>0</v>
      </c>
      <c r="R64" s="476">
        <v>0</v>
      </c>
      <c r="S64" s="476">
        <v>0</v>
      </c>
      <c r="T64" s="473"/>
    </row>
    <row r="65" spans="1:20" ht="16.5" thickBot="1" x14ac:dyDescent="0.3">
      <c r="A65" s="1872"/>
      <c r="B65" s="1882"/>
      <c r="C65" s="1859"/>
      <c r="D65" s="1412"/>
      <c r="E65" s="1412"/>
      <c r="F65" s="15" t="s">
        <v>78</v>
      </c>
      <c r="G65" s="30">
        <f t="shared" si="6"/>
        <v>7</v>
      </c>
      <c r="H65" s="476">
        <v>0</v>
      </c>
      <c r="I65" s="476">
        <v>0</v>
      </c>
      <c r="J65" s="476">
        <v>1</v>
      </c>
      <c r="K65" s="476">
        <v>1</v>
      </c>
      <c r="L65" s="476">
        <v>1</v>
      </c>
      <c r="M65" s="476">
        <v>0</v>
      </c>
      <c r="N65" s="476">
        <v>1</v>
      </c>
      <c r="O65" s="476">
        <v>1</v>
      </c>
      <c r="P65" s="476">
        <v>1</v>
      </c>
      <c r="Q65" s="476">
        <v>1</v>
      </c>
      <c r="R65" s="476">
        <v>0</v>
      </c>
      <c r="S65" s="476">
        <v>0</v>
      </c>
      <c r="T65" s="473"/>
    </row>
    <row r="66" spans="1:20" ht="16.5" thickBot="1" x14ac:dyDescent="0.3">
      <c r="A66" s="1872"/>
      <c r="B66" s="1882"/>
      <c r="C66" s="1859"/>
      <c r="D66" s="1412"/>
      <c r="E66" s="1412"/>
      <c r="F66" s="15" t="s">
        <v>79</v>
      </c>
      <c r="G66" s="30">
        <f t="shared" si="6"/>
        <v>4</v>
      </c>
      <c r="H66" s="476">
        <v>0</v>
      </c>
      <c r="I66" s="476">
        <v>0</v>
      </c>
      <c r="J66" s="476">
        <v>1</v>
      </c>
      <c r="K66" s="476">
        <v>0</v>
      </c>
      <c r="L66" s="476">
        <v>0</v>
      </c>
      <c r="M66" s="476">
        <v>0</v>
      </c>
      <c r="N66" s="476">
        <v>1</v>
      </c>
      <c r="O66" s="476">
        <v>0</v>
      </c>
      <c r="P66" s="476">
        <v>1</v>
      </c>
      <c r="Q66" s="476">
        <v>0</v>
      </c>
      <c r="R66" s="476">
        <v>1</v>
      </c>
      <c r="S66" s="476">
        <v>0</v>
      </c>
      <c r="T66" s="473"/>
    </row>
    <row r="67" spans="1:20" ht="16.5" thickBot="1" x14ac:dyDescent="0.3">
      <c r="A67" s="1872"/>
      <c r="B67" s="1882"/>
      <c r="C67" s="1859"/>
      <c r="D67" s="1416" t="s">
        <v>119</v>
      </c>
      <c r="E67" s="1416"/>
      <c r="F67" s="72" t="s">
        <v>111</v>
      </c>
      <c r="G67" s="30">
        <v>4</v>
      </c>
      <c r="H67" s="476">
        <v>0</v>
      </c>
      <c r="I67" s="476">
        <v>0</v>
      </c>
      <c r="J67" s="476">
        <v>1</v>
      </c>
      <c r="K67" s="476">
        <v>1</v>
      </c>
      <c r="L67" s="476">
        <v>0</v>
      </c>
      <c r="M67" s="476">
        <v>1</v>
      </c>
      <c r="N67" s="476">
        <v>0</v>
      </c>
      <c r="O67" s="476">
        <v>1</v>
      </c>
      <c r="P67" s="476">
        <v>0</v>
      </c>
      <c r="Q67" s="476">
        <v>1</v>
      </c>
      <c r="R67" s="476">
        <v>0</v>
      </c>
      <c r="S67" s="476">
        <v>1</v>
      </c>
      <c r="T67" s="473"/>
    </row>
    <row r="68" spans="1:20" ht="16.5" thickBot="1" x14ac:dyDescent="0.3">
      <c r="A68" s="1872"/>
      <c r="B68" s="1882"/>
      <c r="C68" s="1859"/>
      <c r="D68" s="1416"/>
      <c r="E68" s="1416"/>
      <c r="F68" s="72" t="s">
        <v>112</v>
      </c>
      <c r="G68" s="30">
        <f t="shared" si="6"/>
        <v>5</v>
      </c>
      <c r="H68" s="476">
        <v>0</v>
      </c>
      <c r="I68" s="476">
        <v>0</v>
      </c>
      <c r="J68" s="476">
        <v>0</v>
      </c>
      <c r="K68" s="476">
        <v>1</v>
      </c>
      <c r="L68" s="476">
        <v>1</v>
      </c>
      <c r="M68" s="476">
        <v>1</v>
      </c>
      <c r="N68" s="476">
        <v>0</v>
      </c>
      <c r="O68" s="476">
        <v>0</v>
      </c>
      <c r="P68" s="476">
        <v>1</v>
      </c>
      <c r="Q68" s="476">
        <v>0</v>
      </c>
      <c r="R68" s="476">
        <v>1</v>
      </c>
      <c r="S68" s="476">
        <v>0</v>
      </c>
      <c r="T68" s="473"/>
    </row>
    <row r="69" spans="1:20" ht="16.5" thickBot="1" x14ac:dyDescent="0.3">
      <c r="A69" s="1872"/>
      <c r="B69" s="1882"/>
      <c r="C69" s="1859"/>
      <c r="D69" s="1416"/>
      <c r="E69" s="1416"/>
      <c r="F69" s="22" t="s">
        <v>80</v>
      </c>
      <c r="G69" s="30">
        <v>3</v>
      </c>
      <c r="H69" s="476">
        <v>0</v>
      </c>
      <c r="I69" s="476">
        <v>0</v>
      </c>
      <c r="J69" s="476">
        <v>0</v>
      </c>
      <c r="K69" s="476">
        <v>1</v>
      </c>
      <c r="L69" s="476">
        <v>0</v>
      </c>
      <c r="M69" s="476">
        <v>0</v>
      </c>
      <c r="N69" s="476">
        <v>1</v>
      </c>
      <c r="O69" s="476">
        <v>1</v>
      </c>
      <c r="P69" s="476">
        <v>0</v>
      </c>
      <c r="Q69" s="476">
        <v>0</v>
      </c>
      <c r="R69" s="476">
        <v>0</v>
      </c>
      <c r="S69" s="476">
        <v>0</v>
      </c>
      <c r="T69" s="473"/>
    </row>
    <row r="70" spans="1:20" ht="16.5" thickBot="1" x14ac:dyDescent="0.3">
      <c r="A70" s="1872"/>
      <c r="B70" s="1882"/>
      <c r="C70" s="1859"/>
      <c r="D70" s="1416"/>
      <c r="E70" s="1416"/>
      <c r="F70" s="22" t="s">
        <v>81</v>
      </c>
      <c r="G70" s="30">
        <v>1</v>
      </c>
      <c r="H70" s="476">
        <v>0</v>
      </c>
      <c r="I70" s="476">
        <v>0</v>
      </c>
      <c r="J70" s="476">
        <v>1</v>
      </c>
      <c r="K70" s="476">
        <v>0</v>
      </c>
      <c r="L70" s="476">
        <v>0</v>
      </c>
      <c r="M70" s="476">
        <v>0</v>
      </c>
      <c r="N70" s="476">
        <v>0</v>
      </c>
      <c r="O70" s="476">
        <v>0</v>
      </c>
      <c r="P70" s="476">
        <v>0</v>
      </c>
      <c r="Q70" s="476">
        <v>0</v>
      </c>
      <c r="R70" s="476">
        <v>0</v>
      </c>
      <c r="S70" s="476">
        <v>1</v>
      </c>
      <c r="T70" s="473"/>
    </row>
    <row r="71" spans="1:20" ht="16.5" thickBot="1" x14ac:dyDescent="0.3">
      <c r="A71" s="1872"/>
      <c r="B71" s="1882"/>
      <c r="C71" s="1859"/>
      <c r="D71" s="1413" t="s">
        <v>60</v>
      </c>
      <c r="E71" s="1413"/>
      <c r="F71" s="15" t="s">
        <v>82</v>
      </c>
      <c r="G71" s="30">
        <f t="shared" si="6"/>
        <v>0</v>
      </c>
      <c r="H71" s="476">
        <v>0</v>
      </c>
      <c r="I71" s="476">
        <v>0</v>
      </c>
      <c r="J71" s="476">
        <v>0</v>
      </c>
      <c r="K71" s="476">
        <v>0</v>
      </c>
      <c r="L71" s="476">
        <v>0</v>
      </c>
      <c r="M71" s="476">
        <v>0</v>
      </c>
      <c r="N71" s="476">
        <v>0</v>
      </c>
      <c r="O71" s="476">
        <v>0</v>
      </c>
      <c r="P71" s="476">
        <v>0</v>
      </c>
      <c r="Q71" s="476">
        <v>0</v>
      </c>
      <c r="R71" s="476">
        <v>0</v>
      </c>
      <c r="S71" s="476">
        <v>0</v>
      </c>
      <c r="T71" s="473"/>
    </row>
    <row r="72" spans="1:20" ht="16.5" thickBot="1" x14ac:dyDescent="0.3">
      <c r="A72" s="1872"/>
      <c r="B72" s="1882"/>
      <c r="C72" s="1859"/>
      <c r="D72" s="1413" t="s">
        <v>61</v>
      </c>
      <c r="E72" s="1413"/>
      <c r="F72" s="72" t="s">
        <v>83</v>
      </c>
      <c r="G72" s="30">
        <f t="shared" si="6"/>
        <v>0</v>
      </c>
      <c r="H72" s="476">
        <v>0</v>
      </c>
      <c r="I72" s="476">
        <v>0</v>
      </c>
      <c r="J72" s="476">
        <v>0</v>
      </c>
      <c r="K72" s="476">
        <v>0</v>
      </c>
      <c r="L72" s="476">
        <v>0</v>
      </c>
      <c r="M72" s="476">
        <v>0</v>
      </c>
      <c r="N72" s="476">
        <v>0</v>
      </c>
      <c r="O72" s="476">
        <v>0</v>
      </c>
      <c r="P72" s="476">
        <v>0</v>
      </c>
      <c r="Q72" s="476">
        <v>0</v>
      </c>
      <c r="R72" s="476">
        <v>0</v>
      </c>
      <c r="S72" s="476">
        <v>0</v>
      </c>
      <c r="T72" s="473"/>
    </row>
    <row r="73" spans="1:20" ht="16.5" thickBot="1" x14ac:dyDescent="0.3">
      <c r="A73" s="1872"/>
      <c r="B73" s="1882"/>
      <c r="C73" s="1859"/>
      <c r="D73" s="1413"/>
      <c r="E73" s="1413"/>
      <c r="F73" s="72" t="s">
        <v>84</v>
      </c>
      <c r="G73" s="30">
        <f t="shared" si="6"/>
        <v>0</v>
      </c>
      <c r="H73" s="476">
        <v>0</v>
      </c>
      <c r="I73" s="476">
        <v>0</v>
      </c>
      <c r="J73" s="476">
        <v>0</v>
      </c>
      <c r="K73" s="476">
        <v>0</v>
      </c>
      <c r="L73" s="476">
        <v>0</v>
      </c>
      <c r="M73" s="476">
        <v>0</v>
      </c>
      <c r="N73" s="476">
        <v>0</v>
      </c>
      <c r="O73" s="476">
        <v>0</v>
      </c>
      <c r="P73" s="476">
        <v>0</v>
      </c>
      <c r="Q73" s="476">
        <v>0</v>
      </c>
      <c r="R73" s="476">
        <v>0</v>
      </c>
      <c r="S73" s="476">
        <v>0</v>
      </c>
      <c r="T73" s="473"/>
    </row>
    <row r="74" spans="1:20" ht="16.5" thickBot="1" x14ac:dyDescent="0.3">
      <c r="A74" s="1872"/>
      <c r="B74" s="1882"/>
      <c r="C74" s="1859"/>
      <c r="D74" s="1412" t="s">
        <v>62</v>
      </c>
      <c r="E74" s="1412"/>
      <c r="F74" s="72" t="s">
        <v>85</v>
      </c>
      <c r="G74" s="30">
        <f t="shared" si="6"/>
        <v>0</v>
      </c>
      <c r="H74" s="476">
        <v>0</v>
      </c>
      <c r="I74" s="476">
        <v>0</v>
      </c>
      <c r="J74" s="476">
        <v>0</v>
      </c>
      <c r="K74" s="476">
        <v>0</v>
      </c>
      <c r="L74" s="476">
        <v>0</v>
      </c>
      <c r="M74" s="476">
        <v>0</v>
      </c>
      <c r="N74" s="476">
        <v>0</v>
      </c>
      <c r="O74" s="476">
        <v>0</v>
      </c>
      <c r="P74" s="476">
        <v>0</v>
      </c>
      <c r="Q74" s="476">
        <v>0</v>
      </c>
      <c r="R74" s="476">
        <v>0</v>
      </c>
      <c r="S74" s="476">
        <v>0</v>
      </c>
      <c r="T74" s="473"/>
    </row>
    <row r="75" spans="1:20" ht="16.5" thickBot="1" x14ac:dyDescent="0.3">
      <c r="A75" s="1872"/>
      <c r="B75" s="1882"/>
      <c r="C75" s="1859"/>
      <c r="D75" s="1412"/>
      <c r="E75" s="1412"/>
      <c r="F75" s="72" t="s">
        <v>86</v>
      </c>
      <c r="G75" s="30">
        <f t="shared" si="6"/>
        <v>0</v>
      </c>
      <c r="H75" s="476">
        <v>0</v>
      </c>
      <c r="I75" s="476">
        <v>0</v>
      </c>
      <c r="J75" s="476">
        <v>0</v>
      </c>
      <c r="K75" s="476">
        <v>0</v>
      </c>
      <c r="L75" s="476">
        <v>0</v>
      </c>
      <c r="M75" s="476">
        <v>0</v>
      </c>
      <c r="N75" s="476">
        <v>0</v>
      </c>
      <c r="O75" s="476">
        <v>0</v>
      </c>
      <c r="P75" s="476">
        <v>0</v>
      </c>
      <c r="Q75" s="476">
        <v>0</v>
      </c>
      <c r="R75" s="476">
        <v>0</v>
      </c>
      <c r="S75" s="476">
        <v>0</v>
      </c>
      <c r="T75" s="473"/>
    </row>
    <row r="76" spans="1:20" ht="16.5" thickBot="1" x14ac:dyDescent="0.3">
      <c r="A76" s="1872"/>
      <c r="B76" s="1882"/>
      <c r="C76" s="1859"/>
      <c r="D76" s="1412" t="s">
        <v>63</v>
      </c>
      <c r="E76" s="1412"/>
      <c r="F76" s="72" t="s">
        <v>87</v>
      </c>
      <c r="G76" s="30">
        <f t="shared" si="6"/>
        <v>0</v>
      </c>
      <c r="H76" s="476">
        <v>0</v>
      </c>
      <c r="I76" s="476">
        <v>0</v>
      </c>
      <c r="J76" s="476">
        <v>0</v>
      </c>
      <c r="K76" s="476">
        <v>0</v>
      </c>
      <c r="L76" s="476">
        <v>0</v>
      </c>
      <c r="M76" s="476">
        <v>0</v>
      </c>
      <c r="N76" s="476">
        <v>0</v>
      </c>
      <c r="O76" s="476">
        <v>0</v>
      </c>
      <c r="P76" s="476">
        <v>0</v>
      </c>
      <c r="Q76" s="476">
        <v>0</v>
      </c>
      <c r="R76" s="476">
        <v>0</v>
      </c>
      <c r="S76" s="476">
        <v>0</v>
      </c>
      <c r="T76" s="473"/>
    </row>
    <row r="77" spans="1:20" ht="16.5" thickBot="1" x14ac:dyDescent="0.3">
      <c r="A77" s="1872"/>
      <c r="B77" s="1882"/>
      <c r="C77" s="1859"/>
      <c r="D77" s="1412"/>
      <c r="E77" s="1412"/>
      <c r="F77" s="15" t="s">
        <v>88</v>
      </c>
      <c r="G77" s="30">
        <f t="shared" si="6"/>
        <v>0</v>
      </c>
      <c r="H77" s="476">
        <v>0</v>
      </c>
      <c r="I77" s="476">
        <v>0</v>
      </c>
      <c r="J77" s="476">
        <v>0</v>
      </c>
      <c r="K77" s="476">
        <v>0</v>
      </c>
      <c r="L77" s="476">
        <v>0</v>
      </c>
      <c r="M77" s="476">
        <v>0</v>
      </c>
      <c r="N77" s="476">
        <v>0</v>
      </c>
      <c r="O77" s="476">
        <v>0</v>
      </c>
      <c r="P77" s="476">
        <v>0</v>
      </c>
      <c r="Q77" s="476">
        <v>0</v>
      </c>
      <c r="R77" s="476">
        <v>0</v>
      </c>
      <c r="S77" s="476">
        <v>0</v>
      </c>
      <c r="T77" s="473"/>
    </row>
    <row r="78" spans="1:20" ht="16.5" thickBot="1" x14ac:dyDescent="0.3">
      <c r="A78" s="1872"/>
      <c r="B78" s="1882"/>
      <c r="C78" s="1859"/>
      <c r="D78" s="1412"/>
      <c r="E78" s="1412"/>
      <c r="F78" s="15" t="s">
        <v>89</v>
      </c>
      <c r="G78" s="30">
        <f t="shared" si="6"/>
        <v>0</v>
      </c>
      <c r="H78" s="476">
        <v>0</v>
      </c>
      <c r="I78" s="476">
        <v>0</v>
      </c>
      <c r="J78" s="476">
        <v>0</v>
      </c>
      <c r="K78" s="476">
        <v>0</v>
      </c>
      <c r="L78" s="476">
        <v>0</v>
      </c>
      <c r="M78" s="476">
        <v>0</v>
      </c>
      <c r="N78" s="476">
        <v>0</v>
      </c>
      <c r="O78" s="476">
        <v>0</v>
      </c>
      <c r="P78" s="476">
        <v>0</v>
      </c>
      <c r="Q78" s="476">
        <v>0</v>
      </c>
      <c r="R78" s="476">
        <v>0</v>
      </c>
      <c r="S78" s="476">
        <v>0</v>
      </c>
      <c r="T78" s="473"/>
    </row>
    <row r="79" spans="1:20" ht="16.5" thickBot="1" x14ac:dyDescent="0.3">
      <c r="A79" s="1872"/>
      <c r="B79" s="1882"/>
      <c r="C79" s="1859"/>
      <c r="D79" s="1413" t="s">
        <v>64</v>
      </c>
      <c r="E79" s="1413"/>
      <c r="F79" s="72" t="s">
        <v>90</v>
      </c>
      <c r="G79" s="30">
        <f t="shared" si="6"/>
        <v>0</v>
      </c>
      <c r="H79" s="476">
        <v>0</v>
      </c>
      <c r="I79" s="476">
        <v>0</v>
      </c>
      <c r="J79" s="476">
        <v>0</v>
      </c>
      <c r="K79" s="476">
        <v>0</v>
      </c>
      <c r="L79" s="476">
        <v>0</v>
      </c>
      <c r="M79" s="476">
        <v>0</v>
      </c>
      <c r="N79" s="476">
        <v>0</v>
      </c>
      <c r="O79" s="476">
        <v>0</v>
      </c>
      <c r="P79" s="476">
        <v>0</v>
      </c>
      <c r="Q79" s="476">
        <v>0</v>
      </c>
      <c r="R79" s="476">
        <v>0</v>
      </c>
      <c r="S79" s="476">
        <v>0</v>
      </c>
      <c r="T79" s="473"/>
    </row>
    <row r="80" spans="1:20" ht="16.5" thickBot="1" x14ac:dyDescent="0.3">
      <c r="A80" s="1872"/>
      <c r="B80" s="1882"/>
      <c r="C80" s="1859"/>
      <c r="D80" s="1412" t="s">
        <v>65</v>
      </c>
      <c r="E80" s="1412"/>
      <c r="F80" s="72" t="s">
        <v>91</v>
      </c>
      <c r="G80" s="30">
        <f t="shared" si="6"/>
        <v>0</v>
      </c>
      <c r="H80" s="476">
        <v>0</v>
      </c>
      <c r="I80" s="476">
        <v>0</v>
      </c>
      <c r="J80" s="476">
        <v>0</v>
      </c>
      <c r="K80" s="476">
        <v>0</v>
      </c>
      <c r="L80" s="476">
        <v>0</v>
      </c>
      <c r="M80" s="476">
        <v>0</v>
      </c>
      <c r="N80" s="476">
        <v>0</v>
      </c>
      <c r="O80" s="476">
        <v>0</v>
      </c>
      <c r="P80" s="476">
        <v>0</v>
      </c>
      <c r="Q80" s="476">
        <v>0</v>
      </c>
      <c r="R80" s="476">
        <v>0</v>
      </c>
      <c r="S80" s="476">
        <v>0</v>
      </c>
      <c r="T80" s="473"/>
    </row>
    <row r="81" spans="1:20" ht="16.5" thickBot="1" x14ac:dyDescent="0.3">
      <c r="A81" s="1872"/>
      <c r="B81" s="1882"/>
      <c r="C81" s="1859"/>
      <c r="D81" s="1412"/>
      <c r="E81" s="1412"/>
      <c r="F81" s="73" t="s">
        <v>92</v>
      </c>
      <c r="G81" s="30">
        <f t="shared" si="6"/>
        <v>0</v>
      </c>
      <c r="H81" s="477">
        <v>0</v>
      </c>
      <c r="I81" s="477">
        <v>0</v>
      </c>
      <c r="J81" s="477">
        <v>0</v>
      </c>
      <c r="K81" s="477">
        <v>0</v>
      </c>
      <c r="L81" s="477">
        <v>0</v>
      </c>
      <c r="M81" s="477">
        <v>0</v>
      </c>
      <c r="N81" s="477">
        <v>0</v>
      </c>
      <c r="O81" s="477">
        <v>0</v>
      </c>
      <c r="P81" s="477">
        <v>0</v>
      </c>
      <c r="Q81" s="477">
        <v>0</v>
      </c>
      <c r="R81" s="477">
        <v>0</v>
      </c>
      <c r="S81" s="477">
        <v>0</v>
      </c>
      <c r="T81" s="473"/>
    </row>
    <row r="82" spans="1:20" ht="16.5" thickBot="1" x14ac:dyDescent="0.3">
      <c r="A82" s="1872"/>
      <c r="B82" s="1882"/>
      <c r="C82" s="1859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473"/>
    </row>
    <row r="83" spans="1:20" ht="16.5" thickBot="1" x14ac:dyDescent="0.3">
      <c r="A83" s="1872"/>
      <c r="B83" s="1882"/>
      <c r="C83" s="1859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473"/>
    </row>
    <row r="84" spans="1:20" ht="16.5" thickBot="1" x14ac:dyDescent="0.3">
      <c r="A84" s="1872"/>
      <c r="B84" s="1882"/>
      <c r="C84" s="1859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473"/>
    </row>
    <row r="85" spans="1:20" ht="16.5" thickBot="1" x14ac:dyDescent="0.3">
      <c r="A85" s="1872"/>
      <c r="B85" s="1882"/>
      <c r="C85" s="1859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473"/>
    </row>
    <row r="86" spans="1:20" ht="19.5" thickBot="1" x14ac:dyDescent="0.3">
      <c r="A86" s="1872"/>
      <c r="B86" s="1882"/>
      <c r="C86" s="1856" t="s">
        <v>165</v>
      </c>
      <c r="D86" s="1857"/>
      <c r="E86" s="1857"/>
      <c r="F86" s="1857"/>
      <c r="G86" s="1857"/>
      <c r="H86" s="1857"/>
      <c r="I86" s="1857"/>
      <c r="J86" s="1857"/>
      <c r="K86" s="1857"/>
      <c r="L86" s="1857"/>
      <c r="M86" s="1857"/>
      <c r="N86" s="1857"/>
      <c r="O86" s="1857"/>
      <c r="P86" s="1857"/>
      <c r="Q86" s="1857"/>
      <c r="R86" s="1857"/>
      <c r="S86" s="1858"/>
      <c r="T86" s="473"/>
    </row>
    <row r="87" spans="1:20" ht="19.5" thickBot="1" x14ac:dyDescent="0.3">
      <c r="A87" s="1872"/>
      <c r="B87" s="1882"/>
      <c r="C87" s="1400" t="s">
        <v>37</v>
      </c>
      <c r="D87" s="1853" t="s">
        <v>7</v>
      </c>
      <c r="E87" s="1854"/>
      <c r="F87" s="1854"/>
      <c r="G87" s="1854"/>
      <c r="H87" s="1854"/>
      <c r="I87" s="1854"/>
      <c r="J87" s="1854"/>
      <c r="K87" s="1854"/>
      <c r="L87" s="1854"/>
      <c r="M87" s="1854"/>
      <c r="N87" s="1854"/>
      <c r="O87" s="1854"/>
      <c r="P87" s="1854"/>
      <c r="Q87" s="1854"/>
      <c r="R87" s="1854"/>
      <c r="S87" s="1855"/>
      <c r="T87" s="473"/>
    </row>
    <row r="88" spans="1:20" ht="16.5" customHeight="1" thickBot="1" x14ac:dyDescent="0.3">
      <c r="A88" s="1872"/>
      <c r="B88" s="1882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473"/>
    </row>
    <row r="89" spans="1:20" ht="16.5" customHeight="1" thickBot="1" x14ac:dyDescent="0.3">
      <c r="A89" s="1872"/>
      <c r="B89" s="1882"/>
      <c r="C89" s="1400"/>
      <c r="D89" s="1406"/>
      <c r="E89" s="1407"/>
      <c r="F89" s="29" t="s">
        <v>120</v>
      </c>
      <c r="G89" s="118">
        <f t="shared" ref="G89:S89" si="7">G22+G41+G62</f>
        <v>0</v>
      </c>
      <c r="H89" s="118">
        <f t="shared" si="7"/>
        <v>0</v>
      </c>
      <c r="I89" s="118">
        <f t="shared" si="7"/>
        <v>0</v>
      </c>
      <c r="J89" s="118">
        <f t="shared" si="7"/>
        <v>0</v>
      </c>
      <c r="K89" s="118">
        <f t="shared" si="7"/>
        <v>0</v>
      </c>
      <c r="L89" s="118">
        <f t="shared" si="7"/>
        <v>0</v>
      </c>
      <c r="M89" s="118">
        <f t="shared" si="7"/>
        <v>0</v>
      </c>
      <c r="N89" s="118">
        <f t="shared" si="7"/>
        <v>0</v>
      </c>
      <c r="O89" s="118">
        <f t="shared" si="7"/>
        <v>0</v>
      </c>
      <c r="P89" s="118">
        <f t="shared" si="7"/>
        <v>0</v>
      </c>
      <c r="Q89" s="118">
        <f t="shared" si="7"/>
        <v>0</v>
      </c>
      <c r="R89" s="118">
        <f t="shared" si="7"/>
        <v>0</v>
      </c>
      <c r="S89" s="118">
        <f t="shared" si="7"/>
        <v>0</v>
      </c>
      <c r="T89" s="473"/>
    </row>
    <row r="90" spans="1:20" ht="16.5" customHeight="1" thickBot="1" x14ac:dyDescent="0.3">
      <c r="A90" s="1872"/>
      <c r="B90" s="1882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476">
        <v>0</v>
      </c>
      <c r="I90" s="476">
        <v>0</v>
      </c>
      <c r="J90" s="476">
        <v>0</v>
      </c>
      <c r="K90" s="476">
        <v>0</v>
      </c>
      <c r="L90" s="476">
        <v>0</v>
      </c>
      <c r="M90" s="476">
        <v>0</v>
      </c>
      <c r="N90" s="476">
        <v>0</v>
      </c>
      <c r="O90" s="476">
        <v>0</v>
      </c>
      <c r="P90" s="476">
        <v>0</v>
      </c>
      <c r="Q90" s="476">
        <v>0</v>
      </c>
      <c r="R90" s="476">
        <v>0</v>
      </c>
      <c r="S90" s="476">
        <v>0</v>
      </c>
      <c r="T90" s="476">
        <v>0</v>
      </c>
    </row>
    <row r="91" spans="1:20" ht="16.5" customHeight="1" thickBot="1" x14ac:dyDescent="0.3">
      <c r="A91" s="1872"/>
      <c r="B91" s="1882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4</v>
      </c>
      <c r="H91" s="476">
        <v>0</v>
      </c>
      <c r="I91" s="476">
        <v>0</v>
      </c>
      <c r="J91" s="476">
        <v>1</v>
      </c>
      <c r="K91" s="476">
        <v>0</v>
      </c>
      <c r="L91" s="476">
        <v>0</v>
      </c>
      <c r="M91" s="476">
        <v>1</v>
      </c>
      <c r="N91" s="476">
        <v>0</v>
      </c>
      <c r="O91" s="476">
        <v>0</v>
      </c>
      <c r="P91" s="476">
        <v>1</v>
      </c>
      <c r="Q91" s="476">
        <v>0</v>
      </c>
      <c r="R91" s="476">
        <v>1</v>
      </c>
      <c r="S91" s="476">
        <v>0</v>
      </c>
      <c r="T91" s="476">
        <v>0</v>
      </c>
    </row>
    <row r="92" spans="1:20" ht="16.5" customHeight="1" thickBot="1" x14ac:dyDescent="0.3">
      <c r="A92" s="1872"/>
      <c r="B92" s="1882"/>
      <c r="C92" s="1400"/>
      <c r="D92" s="1406"/>
      <c r="E92" s="1407"/>
      <c r="F92" s="29" t="s">
        <v>103</v>
      </c>
      <c r="G92" s="4">
        <f t="shared" si="8"/>
        <v>6</v>
      </c>
      <c r="H92" s="476">
        <v>0</v>
      </c>
      <c r="I92" s="476">
        <v>1</v>
      </c>
      <c r="J92" s="476">
        <v>1</v>
      </c>
      <c r="K92" s="476">
        <v>1</v>
      </c>
      <c r="L92" s="476">
        <v>0</v>
      </c>
      <c r="M92" s="476">
        <v>1</v>
      </c>
      <c r="N92" s="476">
        <v>1</v>
      </c>
      <c r="O92" s="476">
        <v>0</v>
      </c>
      <c r="P92" s="476">
        <v>1</v>
      </c>
      <c r="Q92" s="476">
        <v>0</v>
      </c>
      <c r="R92" s="476">
        <v>0</v>
      </c>
      <c r="S92" s="476">
        <v>0</v>
      </c>
      <c r="T92" s="476">
        <v>1</v>
      </c>
    </row>
    <row r="93" spans="1:20" ht="16.5" customHeight="1" thickBot="1" x14ac:dyDescent="0.3">
      <c r="A93" s="1872"/>
      <c r="B93" s="1882"/>
      <c r="C93" s="1400"/>
      <c r="D93" s="1406"/>
      <c r="E93" s="1407"/>
      <c r="F93" s="32" t="s">
        <v>104</v>
      </c>
      <c r="G93" s="4">
        <f t="shared" si="8"/>
        <v>4</v>
      </c>
      <c r="H93" s="476">
        <v>0</v>
      </c>
      <c r="I93" s="476">
        <v>0</v>
      </c>
      <c r="J93" s="476">
        <v>1</v>
      </c>
      <c r="K93" s="476">
        <v>0</v>
      </c>
      <c r="L93" s="476">
        <v>0</v>
      </c>
      <c r="M93" s="476">
        <v>1</v>
      </c>
      <c r="N93" s="476">
        <v>0</v>
      </c>
      <c r="O93" s="476">
        <v>0</v>
      </c>
      <c r="P93" s="476">
        <v>1</v>
      </c>
      <c r="Q93" s="476">
        <v>0</v>
      </c>
      <c r="R93" s="476">
        <v>1</v>
      </c>
      <c r="S93" s="476">
        <v>0</v>
      </c>
      <c r="T93" s="476">
        <v>0</v>
      </c>
    </row>
    <row r="94" spans="1:20" ht="16.5" customHeight="1" thickBot="1" x14ac:dyDescent="0.3">
      <c r="A94" s="1872"/>
      <c r="B94" s="1882"/>
      <c r="C94" s="1400"/>
      <c r="D94" s="1408"/>
      <c r="E94" s="1409"/>
      <c r="F94" s="32" t="s">
        <v>105</v>
      </c>
      <c r="G94" s="4">
        <v>2</v>
      </c>
      <c r="H94" s="476">
        <v>0</v>
      </c>
      <c r="I94" s="476">
        <v>1</v>
      </c>
      <c r="J94" s="476">
        <v>1</v>
      </c>
      <c r="K94" s="476">
        <v>1</v>
      </c>
      <c r="L94" s="476">
        <v>0</v>
      </c>
      <c r="M94" s="476">
        <v>1</v>
      </c>
      <c r="N94" s="476">
        <v>1</v>
      </c>
      <c r="O94" s="476">
        <v>0</v>
      </c>
      <c r="P94" s="476">
        <v>1</v>
      </c>
      <c r="Q94" s="476">
        <v>0</v>
      </c>
      <c r="R94" s="476">
        <v>0</v>
      </c>
      <c r="S94" s="476">
        <v>0</v>
      </c>
      <c r="T94" s="476">
        <v>1</v>
      </c>
    </row>
    <row r="95" spans="1:20" ht="16.5" customHeight="1" thickBot="1" x14ac:dyDescent="0.3">
      <c r="A95" s="1872"/>
      <c r="B95" s="1882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476">
        <v>0</v>
      </c>
      <c r="I95" s="476">
        <v>0</v>
      </c>
      <c r="J95" s="476">
        <v>0</v>
      </c>
      <c r="K95" s="476">
        <v>0</v>
      </c>
      <c r="L95" s="476">
        <v>0</v>
      </c>
      <c r="M95" s="476">
        <v>0</v>
      </c>
      <c r="N95" s="476">
        <v>0</v>
      </c>
      <c r="O95" s="476">
        <v>0</v>
      </c>
      <c r="P95" s="476">
        <v>0</v>
      </c>
      <c r="Q95" s="476">
        <v>0</v>
      </c>
      <c r="R95" s="476">
        <v>0</v>
      </c>
      <c r="S95" s="476">
        <v>0</v>
      </c>
      <c r="T95" s="476">
        <v>0</v>
      </c>
    </row>
    <row r="96" spans="1:20" ht="16.5" customHeight="1" thickBot="1" x14ac:dyDescent="0.3">
      <c r="A96" s="1872"/>
      <c r="B96" s="1882"/>
      <c r="C96" s="1400"/>
      <c r="D96" s="1406"/>
      <c r="E96" s="1407"/>
      <c r="F96" s="29" t="s">
        <v>107</v>
      </c>
      <c r="G96" s="4">
        <f t="shared" si="8"/>
        <v>0</v>
      </c>
      <c r="H96" s="476">
        <v>0</v>
      </c>
      <c r="I96" s="476">
        <v>0</v>
      </c>
      <c r="J96" s="476">
        <v>0</v>
      </c>
      <c r="K96" s="476">
        <v>0</v>
      </c>
      <c r="L96" s="476">
        <v>0</v>
      </c>
      <c r="M96" s="476">
        <v>0</v>
      </c>
      <c r="N96" s="476">
        <v>0</v>
      </c>
      <c r="O96" s="476">
        <v>0</v>
      </c>
      <c r="P96" s="476">
        <v>0</v>
      </c>
      <c r="Q96" s="476">
        <v>0</v>
      </c>
      <c r="R96" s="476">
        <v>0</v>
      </c>
      <c r="S96" s="476">
        <v>0</v>
      </c>
      <c r="T96" s="476">
        <v>0</v>
      </c>
    </row>
    <row r="97" spans="1:20" ht="16.5" customHeight="1" thickBot="1" x14ac:dyDescent="0.3">
      <c r="A97" s="1872"/>
      <c r="B97" s="1882"/>
      <c r="C97" s="1400"/>
      <c r="D97" s="1408"/>
      <c r="E97" s="1409"/>
      <c r="F97" s="29" t="s">
        <v>108</v>
      </c>
      <c r="G97" s="4">
        <f t="shared" si="8"/>
        <v>0</v>
      </c>
      <c r="H97" s="476">
        <v>0</v>
      </c>
      <c r="I97" s="476">
        <v>0</v>
      </c>
      <c r="J97" s="476">
        <v>0</v>
      </c>
      <c r="K97" s="476">
        <v>0</v>
      </c>
      <c r="L97" s="476">
        <v>0</v>
      </c>
      <c r="M97" s="476">
        <v>0</v>
      </c>
      <c r="N97" s="476">
        <v>0</v>
      </c>
      <c r="O97" s="476">
        <v>0</v>
      </c>
      <c r="P97" s="476">
        <v>0</v>
      </c>
      <c r="Q97" s="476">
        <v>0</v>
      </c>
      <c r="R97" s="476">
        <v>0</v>
      </c>
      <c r="S97" s="476">
        <v>0</v>
      </c>
      <c r="T97" s="476">
        <v>0</v>
      </c>
    </row>
    <row r="98" spans="1:20" ht="16.5" customHeight="1" thickBot="1" x14ac:dyDescent="0.3">
      <c r="A98" s="1872"/>
      <c r="B98" s="1882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473"/>
    </row>
    <row r="99" spans="1:20" ht="16.5" customHeight="1" thickBot="1" x14ac:dyDescent="0.3">
      <c r="A99" s="1872"/>
      <c r="B99" s="1882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473"/>
    </row>
    <row r="100" spans="1:20" ht="19.5" thickBot="1" x14ac:dyDescent="0.3">
      <c r="A100" s="1872"/>
      <c r="B100" s="1836" t="s">
        <v>154</v>
      </c>
      <c r="C100" s="1838" t="s">
        <v>169</v>
      </c>
      <c r="D100" s="1839"/>
      <c r="E100" s="1839"/>
      <c r="F100" s="1839"/>
      <c r="G100" s="1839"/>
      <c r="H100" s="1839"/>
      <c r="I100" s="1839"/>
      <c r="J100" s="1839"/>
      <c r="K100" s="1839"/>
      <c r="L100" s="1839"/>
      <c r="M100" s="1839"/>
      <c r="N100" s="1839"/>
      <c r="O100" s="1839"/>
      <c r="P100" s="1839"/>
      <c r="Q100" s="1839"/>
      <c r="R100" s="1839"/>
      <c r="S100" s="1840"/>
      <c r="T100" s="473"/>
    </row>
    <row r="101" spans="1:20" ht="19.5" thickBot="1" x14ac:dyDescent="0.3">
      <c r="A101" s="1872"/>
      <c r="B101" s="1836"/>
      <c r="C101" s="1841" t="s">
        <v>136</v>
      </c>
      <c r="D101" s="1842" t="s">
        <v>171</v>
      </c>
      <c r="E101" s="1843"/>
      <c r="F101" s="1843"/>
      <c r="G101" s="1843"/>
      <c r="H101" s="1843"/>
      <c r="I101" s="1843"/>
      <c r="J101" s="1843"/>
      <c r="K101" s="1843"/>
      <c r="L101" s="1843"/>
      <c r="M101" s="1843"/>
      <c r="N101" s="1843"/>
      <c r="O101" s="1843"/>
      <c r="P101" s="1843"/>
      <c r="Q101" s="1843"/>
      <c r="R101" s="1843"/>
      <c r="S101" s="1844"/>
      <c r="T101" s="473"/>
    </row>
    <row r="102" spans="1:20" ht="16.5" customHeight="1" thickBot="1" x14ac:dyDescent="0.3">
      <c r="A102" s="1872"/>
      <c r="B102" s="1836"/>
      <c r="C102" s="1841"/>
      <c r="D102" s="1396" t="s">
        <v>331</v>
      </c>
      <c r="E102" s="1376"/>
      <c r="F102" s="89" t="s">
        <v>280</v>
      </c>
      <c r="G102" s="86">
        <f>SUM(H102:S102)</f>
        <v>5</v>
      </c>
      <c r="H102" s="82">
        <v>0</v>
      </c>
      <c r="I102" s="82">
        <v>1</v>
      </c>
      <c r="J102" s="82">
        <v>0</v>
      </c>
      <c r="K102" s="82">
        <v>0</v>
      </c>
      <c r="L102" s="82">
        <v>2</v>
      </c>
      <c r="M102" s="82">
        <v>0</v>
      </c>
      <c r="N102" s="82">
        <v>1</v>
      </c>
      <c r="O102" s="82">
        <v>0</v>
      </c>
      <c r="P102" s="82">
        <v>0</v>
      </c>
      <c r="Q102" s="82">
        <v>0</v>
      </c>
      <c r="R102" s="82">
        <v>0</v>
      </c>
      <c r="S102" s="83">
        <v>1</v>
      </c>
      <c r="T102" s="473"/>
    </row>
    <row r="103" spans="1:20" ht="19.5" thickBot="1" x14ac:dyDescent="0.3">
      <c r="A103" s="1872"/>
      <c r="B103" s="1836"/>
      <c r="C103" s="1841"/>
      <c r="D103" s="1375"/>
      <c r="E103" s="1376"/>
      <c r="F103" s="35" t="s">
        <v>281</v>
      </c>
      <c r="G103" s="79">
        <f t="shared" ref="G103:H166" si="9">SUM(H103:S103)</f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0</v>
      </c>
      <c r="T103" s="473"/>
    </row>
    <row r="104" spans="1:20" ht="19.5" thickBot="1" x14ac:dyDescent="0.3">
      <c r="A104" s="1872"/>
      <c r="B104" s="1836"/>
      <c r="C104" s="1841"/>
      <c r="D104" s="1375"/>
      <c r="E104" s="1376"/>
      <c r="F104" s="35" t="s">
        <v>282</v>
      </c>
      <c r="G104" s="79">
        <f t="shared" si="9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473"/>
    </row>
    <row r="105" spans="1:20" ht="16.5" customHeight="1" thickBot="1" x14ac:dyDescent="0.3">
      <c r="A105" s="1872"/>
      <c r="B105" s="1836"/>
      <c r="C105" s="1841"/>
      <c r="D105" s="1375"/>
      <c r="E105" s="1376"/>
      <c r="F105" s="35" t="s">
        <v>283</v>
      </c>
      <c r="G105" s="79">
        <f t="shared" si="9"/>
        <v>3</v>
      </c>
      <c r="H105" s="36">
        <v>0</v>
      </c>
      <c r="I105" s="36">
        <v>1</v>
      </c>
      <c r="J105" s="36">
        <v>0</v>
      </c>
      <c r="K105" s="36">
        <v>1</v>
      </c>
      <c r="L105" s="36">
        <v>0</v>
      </c>
      <c r="M105" s="36">
        <v>0</v>
      </c>
      <c r="N105" s="36">
        <v>1</v>
      </c>
      <c r="O105" s="36">
        <v>0</v>
      </c>
      <c r="P105" s="36">
        <v>0</v>
      </c>
      <c r="Q105" s="36">
        <v>0</v>
      </c>
      <c r="R105" s="36">
        <v>0</v>
      </c>
      <c r="S105" s="37">
        <v>0</v>
      </c>
      <c r="T105" s="473"/>
    </row>
    <row r="106" spans="1:20" ht="19.5" thickBot="1" x14ac:dyDescent="0.3">
      <c r="A106" s="1872"/>
      <c r="B106" s="1836"/>
      <c r="C106" s="1841"/>
      <c r="D106" s="1375"/>
      <c r="E106" s="1376"/>
      <c r="F106" s="35" t="s">
        <v>284</v>
      </c>
      <c r="G106" s="79">
        <f t="shared" si="9"/>
        <v>20</v>
      </c>
      <c r="H106" s="36">
        <v>2</v>
      </c>
      <c r="I106" s="36">
        <v>1</v>
      </c>
      <c r="J106" s="36">
        <v>5</v>
      </c>
      <c r="K106" s="36">
        <v>1</v>
      </c>
      <c r="L106" s="36">
        <v>4</v>
      </c>
      <c r="M106" s="36">
        <v>0</v>
      </c>
      <c r="N106" s="36">
        <v>2</v>
      </c>
      <c r="O106" s="36">
        <v>0</v>
      </c>
      <c r="P106" s="36">
        <v>1</v>
      </c>
      <c r="Q106" s="36">
        <v>2</v>
      </c>
      <c r="R106" s="36">
        <v>0</v>
      </c>
      <c r="S106" s="37">
        <v>2</v>
      </c>
      <c r="T106" s="473"/>
    </row>
    <row r="107" spans="1:20" ht="33.75" customHeight="1" thickBot="1" x14ac:dyDescent="0.3">
      <c r="A107" s="1872"/>
      <c r="B107" s="1836"/>
      <c r="C107" s="1841"/>
      <c r="D107" s="1375"/>
      <c r="E107" s="1376"/>
      <c r="F107" s="38" t="s">
        <v>285</v>
      </c>
      <c r="G107" s="79">
        <f t="shared" si="9"/>
        <v>8</v>
      </c>
      <c r="H107" s="36">
        <v>2</v>
      </c>
      <c r="I107" s="36">
        <v>0</v>
      </c>
      <c r="J107" s="36">
        <v>1</v>
      </c>
      <c r="K107" s="36">
        <v>0</v>
      </c>
      <c r="L107" s="36">
        <v>1</v>
      </c>
      <c r="M107" s="36">
        <v>0</v>
      </c>
      <c r="N107" s="36">
        <v>0</v>
      </c>
      <c r="O107" s="36">
        <v>2</v>
      </c>
      <c r="P107" s="36">
        <v>0</v>
      </c>
      <c r="Q107" s="36">
        <v>1</v>
      </c>
      <c r="R107" s="36">
        <v>0</v>
      </c>
      <c r="S107" s="37">
        <v>1</v>
      </c>
      <c r="T107" s="473"/>
    </row>
    <row r="108" spans="1:20" ht="30.75" customHeight="1" thickBot="1" x14ac:dyDescent="0.3">
      <c r="A108" s="1872"/>
      <c r="B108" s="1836"/>
      <c r="C108" s="1841"/>
      <c r="D108" s="1375"/>
      <c r="E108" s="1376"/>
      <c r="F108" s="38" t="s">
        <v>286</v>
      </c>
      <c r="G108" s="79">
        <f t="shared" si="9"/>
        <v>3</v>
      </c>
      <c r="H108" s="36">
        <v>0</v>
      </c>
      <c r="I108" s="36">
        <v>0</v>
      </c>
      <c r="J108" s="36">
        <v>0</v>
      </c>
      <c r="K108" s="36">
        <v>1</v>
      </c>
      <c r="L108" s="36">
        <v>0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7">
        <v>0</v>
      </c>
      <c r="T108" s="473"/>
    </row>
    <row r="109" spans="1:20" ht="19.5" thickBot="1" x14ac:dyDescent="0.3">
      <c r="A109" s="1872"/>
      <c r="B109" s="1836"/>
      <c r="C109" s="1841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473"/>
    </row>
    <row r="110" spans="1:20" ht="30.75" thickBot="1" x14ac:dyDescent="0.3">
      <c r="A110" s="1872"/>
      <c r="B110" s="1836"/>
      <c r="C110" s="1841"/>
      <c r="D110" s="1375"/>
      <c r="E110" s="1376"/>
      <c r="F110" s="38" t="s">
        <v>288</v>
      </c>
      <c r="G110" s="79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473"/>
    </row>
    <row r="111" spans="1:20" ht="16.5" customHeight="1" thickBot="1" x14ac:dyDescent="0.3">
      <c r="A111" s="1872"/>
      <c r="B111" s="1836"/>
      <c r="C111" s="1841"/>
      <c r="D111" s="1375"/>
      <c r="E111" s="1376"/>
      <c r="F111" s="38" t="s">
        <v>289</v>
      </c>
      <c r="G111" s="79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473"/>
    </row>
    <row r="112" spans="1:20" ht="30.75" thickBot="1" x14ac:dyDescent="0.3">
      <c r="A112" s="1872"/>
      <c r="B112" s="1836"/>
      <c r="C112" s="1841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473"/>
    </row>
    <row r="113" spans="1:20" ht="30.75" thickBot="1" x14ac:dyDescent="0.3">
      <c r="A113" s="1872"/>
      <c r="B113" s="1836"/>
      <c r="C113" s="1841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473"/>
    </row>
    <row r="114" spans="1:20" ht="16.5" customHeight="1" thickBot="1" x14ac:dyDescent="0.3">
      <c r="A114" s="1872"/>
      <c r="B114" s="1836"/>
      <c r="C114" s="1841"/>
      <c r="D114" s="1375"/>
      <c r="E114" s="1376"/>
      <c r="F114" s="38" t="s">
        <v>292</v>
      </c>
      <c r="G114" s="79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473"/>
    </row>
    <row r="115" spans="1:20" ht="19.5" thickBot="1" x14ac:dyDescent="0.3">
      <c r="A115" s="1872"/>
      <c r="B115" s="1836"/>
      <c r="C115" s="1841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473"/>
    </row>
    <row r="116" spans="1:20" ht="30.75" thickBot="1" x14ac:dyDescent="0.3">
      <c r="A116" s="1872"/>
      <c r="B116" s="1836"/>
      <c r="C116" s="1841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473"/>
    </row>
    <row r="117" spans="1:20" ht="31.5" customHeight="1" thickBot="1" x14ac:dyDescent="0.3">
      <c r="A117" s="1872"/>
      <c r="B117" s="1836"/>
      <c r="C117" s="1841"/>
      <c r="D117" s="1375"/>
      <c r="E117" s="1376"/>
      <c r="F117" s="38" t="s">
        <v>295</v>
      </c>
      <c r="G117" s="79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473"/>
    </row>
    <row r="118" spans="1:20" ht="19.5" thickBot="1" x14ac:dyDescent="0.3">
      <c r="A118" s="1872"/>
      <c r="B118" s="1836"/>
      <c r="C118" s="1841"/>
      <c r="D118" s="1375"/>
      <c r="E118" s="1376"/>
      <c r="F118" s="38" t="s">
        <v>296</v>
      </c>
      <c r="G118" s="79">
        <f t="shared" si="9"/>
        <v>3</v>
      </c>
      <c r="H118" s="36">
        <v>0</v>
      </c>
      <c r="I118" s="36">
        <v>0</v>
      </c>
      <c r="J118" s="36">
        <v>1</v>
      </c>
      <c r="K118" s="36">
        <v>0</v>
      </c>
      <c r="L118" s="36">
        <v>0</v>
      </c>
      <c r="M118" s="36">
        <v>1</v>
      </c>
      <c r="N118" s="36">
        <v>0</v>
      </c>
      <c r="O118" s="36">
        <v>0</v>
      </c>
      <c r="P118" s="36">
        <v>0</v>
      </c>
      <c r="Q118" s="36">
        <v>1</v>
      </c>
      <c r="R118" s="36">
        <v>0</v>
      </c>
      <c r="S118" s="37">
        <v>0</v>
      </c>
      <c r="T118" s="473"/>
    </row>
    <row r="119" spans="1:20" ht="22.5" customHeight="1" thickBot="1" x14ac:dyDescent="0.3">
      <c r="A119" s="1872"/>
      <c r="B119" s="1836"/>
      <c r="C119" s="1841"/>
      <c r="D119" s="1375"/>
      <c r="E119" s="1376"/>
      <c r="F119" s="38" t="s">
        <v>297</v>
      </c>
      <c r="G119" s="79">
        <f t="shared" si="9"/>
        <v>2</v>
      </c>
      <c r="H119" s="36">
        <v>0</v>
      </c>
      <c r="I119" s="36">
        <v>1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1</v>
      </c>
      <c r="R119" s="36">
        <v>0</v>
      </c>
      <c r="S119" s="37">
        <v>0</v>
      </c>
      <c r="T119" s="473"/>
    </row>
    <row r="120" spans="1:20" ht="16.5" customHeight="1" thickBot="1" x14ac:dyDescent="0.3">
      <c r="A120" s="1872"/>
      <c r="B120" s="1836"/>
      <c r="C120" s="1841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473"/>
    </row>
    <row r="121" spans="1:20" ht="19.5" thickBot="1" x14ac:dyDescent="0.3">
      <c r="A121" s="1872"/>
      <c r="B121" s="1836"/>
      <c r="C121" s="1841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473"/>
    </row>
    <row r="122" spans="1:20" ht="19.5" thickBot="1" x14ac:dyDescent="0.3">
      <c r="A122" s="1872"/>
      <c r="B122" s="1836"/>
      <c r="C122" s="1841"/>
      <c r="D122" s="1375"/>
      <c r="E122" s="1376"/>
      <c r="F122" s="38" t="s">
        <v>300</v>
      </c>
      <c r="G122" s="79">
        <f t="shared" si="9"/>
        <v>21</v>
      </c>
      <c r="H122" s="36">
        <v>1</v>
      </c>
      <c r="I122" s="36">
        <v>2</v>
      </c>
      <c r="J122" s="36">
        <v>0</v>
      </c>
      <c r="K122" s="36">
        <v>3</v>
      </c>
      <c r="L122" s="36">
        <v>2</v>
      </c>
      <c r="M122" s="36">
        <v>4</v>
      </c>
      <c r="N122" s="36">
        <v>0</v>
      </c>
      <c r="O122" s="36">
        <v>0</v>
      </c>
      <c r="P122" s="36">
        <v>2</v>
      </c>
      <c r="Q122" s="36">
        <v>0</v>
      </c>
      <c r="R122" s="36">
        <v>3</v>
      </c>
      <c r="S122" s="37">
        <v>4</v>
      </c>
      <c r="T122" s="473"/>
    </row>
    <row r="123" spans="1:20" ht="16.5" customHeight="1" thickBot="1" x14ac:dyDescent="0.3">
      <c r="A123" s="1872"/>
      <c r="B123" s="1836"/>
      <c r="C123" s="1841"/>
      <c r="D123" s="1375"/>
      <c r="E123" s="1376"/>
      <c r="F123" s="38" t="s">
        <v>301</v>
      </c>
      <c r="G123" s="79">
        <f t="shared" si="9"/>
        <v>4</v>
      </c>
      <c r="H123" s="36">
        <v>0</v>
      </c>
      <c r="I123" s="36">
        <v>1</v>
      </c>
      <c r="J123" s="36">
        <v>0</v>
      </c>
      <c r="K123" s="36">
        <v>0</v>
      </c>
      <c r="L123" s="36">
        <v>0</v>
      </c>
      <c r="M123" s="36">
        <v>1</v>
      </c>
      <c r="N123" s="36">
        <v>0</v>
      </c>
      <c r="O123" s="36">
        <v>1</v>
      </c>
      <c r="P123" s="36">
        <v>0</v>
      </c>
      <c r="Q123" s="36">
        <v>0</v>
      </c>
      <c r="R123" s="36">
        <v>1</v>
      </c>
      <c r="S123" s="37">
        <v>0</v>
      </c>
      <c r="T123" s="473"/>
    </row>
    <row r="124" spans="1:20" ht="19.5" thickBot="1" x14ac:dyDescent="0.3">
      <c r="A124" s="1872"/>
      <c r="B124" s="1836"/>
      <c r="C124" s="1841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473"/>
    </row>
    <row r="125" spans="1:20" ht="19.5" thickBot="1" x14ac:dyDescent="0.3">
      <c r="A125" s="1872"/>
      <c r="B125" s="1836"/>
      <c r="C125" s="1841"/>
      <c r="D125" s="1375"/>
      <c r="E125" s="1376"/>
      <c r="F125" s="38" t="s">
        <v>303</v>
      </c>
      <c r="G125" s="79">
        <f t="shared" si="9"/>
        <v>5</v>
      </c>
      <c r="H125" s="36">
        <v>0</v>
      </c>
      <c r="I125" s="36">
        <v>1</v>
      </c>
      <c r="J125" s="36">
        <v>0</v>
      </c>
      <c r="K125" s="36">
        <v>1</v>
      </c>
      <c r="L125" s="36">
        <v>0</v>
      </c>
      <c r="M125" s="36">
        <v>1</v>
      </c>
      <c r="N125" s="36">
        <v>0</v>
      </c>
      <c r="O125" s="36">
        <v>1</v>
      </c>
      <c r="P125" s="36">
        <v>0</v>
      </c>
      <c r="Q125" s="36">
        <v>1</v>
      </c>
      <c r="R125" s="36">
        <v>0</v>
      </c>
      <c r="S125" s="37">
        <v>0</v>
      </c>
      <c r="T125" s="473"/>
    </row>
    <row r="126" spans="1:20" ht="16.5" customHeight="1" thickBot="1" x14ac:dyDescent="0.3">
      <c r="A126" s="1872"/>
      <c r="B126" s="1836"/>
      <c r="C126" s="1841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473"/>
    </row>
    <row r="127" spans="1:20" ht="19.5" thickBot="1" x14ac:dyDescent="0.3">
      <c r="A127" s="1872"/>
      <c r="B127" s="1836"/>
      <c r="C127" s="1841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473"/>
    </row>
    <row r="128" spans="1:20" ht="19.5" thickBot="1" x14ac:dyDescent="0.3">
      <c r="A128" s="1872"/>
      <c r="B128" s="1836"/>
      <c r="C128" s="1841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473"/>
    </row>
    <row r="129" spans="1:20" ht="16.5" customHeight="1" thickBot="1" x14ac:dyDescent="0.3">
      <c r="A129" s="1872"/>
      <c r="B129" s="1836"/>
      <c r="C129" s="1841"/>
      <c r="D129" s="1375"/>
      <c r="E129" s="1376"/>
      <c r="F129" s="38" t="s">
        <v>307</v>
      </c>
      <c r="G129" s="79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473"/>
    </row>
    <row r="130" spans="1:20" ht="19.5" thickBot="1" x14ac:dyDescent="0.3">
      <c r="A130" s="1872"/>
      <c r="B130" s="1836"/>
      <c r="C130" s="1841"/>
      <c r="D130" s="1375"/>
      <c r="E130" s="1376"/>
      <c r="F130" s="38" t="s">
        <v>308</v>
      </c>
      <c r="G130" s="79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473"/>
    </row>
    <row r="131" spans="1:20" ht="19.5" thickBot="1" x14ac:dyDescent="0.3">
      <c r="A131" s="1872"/>
      <c r="B131" s="1836"/>
      <c r="C131" s="1841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473"/>
    </row>
    <row r="132" spans="1:20" ht="33" customHeight="1" thickBot="1" x14ac:dyDescent="0.3">
      <c r="A132" s="1872"/>
      <c r="B132" s="1836"/>
      <c r="C132" s="1841"/>
      <c r="D132" s="1375"/>
      <c r="E132" s="1376"/>
      <c r="F132" s="38" t="s">
        <v>310</v>
      </c>
      <c r="G132" s="79">
        <f t="shared" si="9"/>
        <v>4</v>
      </c>
      <c r="H132" s="36">
        <v>0</v>
      </c>
      <c r="I132" s="36">
        <v>1</v>
      </c>
      <c r="J132" s="36">
        <v>0</v>
      </c>
      <c r="K132" s="36">
        <v>0</v>
      </c>
      <c r="L132" s="36">
        <v>1</v>
      </c>
      <c r="M132" s="36">
        <v>0</v>
      </c>
      <c r="N132" s="36">
        <v>0</v>
      </c>
      <c r="O132" s="36">
        <v>1</v>
      </c>
      <c r="P132" s="36">
        <v>0</v>
      </c>
      <c r="Q132" s="36">
        <v>0</v>
      </c>
      <c r="R132" s="36">
        <v>1</v>
      </c>
      <c r="S132" s="37">
        <v>0</v>
      </c>
      <c r="T132" s="473"/>
    </row>
    <row r="133" spans="1:20" ht="30.75" thickBot="1" x14ac:dyDescent="0.3">
      <c r="A133" s="1872"/>
      <c r="B133" s="1836"/>
      <c r="C133" s="1841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473"/>
    </row>
    <row r="134" spans="1:20" ht="30.75" thickBot="1" x14ac:dyDescent="0.3">
      <c r="A134" s="1872"/>
      <c r="B134" s="1836"/>
      <c r="C134" s="1841"/>
      <c r="D134" s="1375"/>
      <c r="E134" s="1376"/>
      <c r="F134" s="38" t="s">
        <v>312</v>
      </c>
      <c r="G134" s="79">
        <f t="shared" si="9"/>
        <v>2</v>
      </c>
      <c r="H134" s="36">
        <v>0</v>
      </c>
      <c r="I134" s="36">
        <v>1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1</v>
      </c>
      <c r="R134" s="36">
        <v>0</v>
      </c>
      <c r="S134" s="37">
        <v>0</v>
      </c>
      <c r="T134" s="473"/>
    </row>
    <row r="135" spans="1:20" ht="16.5" customHeight="1" thickBot="1" x14ac:dyDescent="0.3">
      <c r="A135" s="1872"/>
      <c r="B135" s="1836"/>
      <c r="C135" s="1841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473"/>
    </row>
    <row r="136" spans="1:20" ht="19.5" thickBot="1" x14ac:dyDescent="0.3">
      <c r="A136" s="1872"/>
      <c r="B136" s="1836"/>
      <c r="C136" s="1841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473"/>
    </row>
    <row r="137" spans="1:20" ht="30.75" thickBot="1" x14ac:dyDescent="0.3">
      <c r="A137" s="1872"/>
      <c r="B137" s="1836"/>
      <c r="C137" s="1841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473"/>
    </row>
    <row r="138" spans="1:20" ht="30.75" customHeight="1" thickBot="1" x14ac:dyDescent="0.3">
      <c r="A138" s="1872"/>
      <c r="B138" s="1836"/>
      <c r="C138" s="1841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473"/>
    </row>
    <row r="139" spans="1:20" ht="19.5" thickBot="1" x14ac:dyDescent="0.3">
      <c r="A139" s="1872"/>
      <c r="B139" s="1836"/>
      <c r="C139" s="1841"/>
      <c r="D139" s="1375"/>
      <c r="E139" s="1376"/>
      <c r="F139" s="38" t="s">
        <v>316</v>
      </c>
      <c r="G139" s="79">
        <f t="shared" si="9"/>
        <v>5</v>
      </c>
      <c r="H139" s="36">
        <v>0</v>
      </c>
      <c r="I139" s="36">
        <v>1</v>
      </c>
      <c r="J139" s="36">
        <v>0</v>
      </c>
      <c r="K139" s="36">
        <v>0</v>
      </c>
      <c r="L139" s="36">
        <v>2</v>
      </c>
      <c r="M139" s="36">
        <v>0</v>
      </c>
      <c r="N139" s="36">
        <v>0</v>
      </c>
      <c r="O139" s="36">
        <v>1</v>
      </c>
      <c r="P139" s="36">
        <v>0</v>
      </c>
      <c r="Q139" s="36">
        <v>0</v>
      </c>
      <c r="R139" s="36">
        <v>0</v>
      </c>
      <c r="S139" s="37">
        <v>1</v>
      </c>
      <c r="T139" s="473"/>
    </row>
    <row r="140" spans="1:20" ht="19.5" thickBot="1" x14ac:dyDescent="0.3">
      <c r="A140" s="1872"/>
      <c r="B140" s="1836"/>
      <c r="C140" s="1841"/>
      <c r="D140" s="1375"/>
      <c r="E140" s="1376"/>
      <c r="F140" s="38" t="s">
        <v>317</v>
      </c>
      <c r="G140" s="79">
        <f t="shared" si="9"/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473"/>
    </row>
    <row r="141" spans="1:20" ht="16.5" customHeight="1" thickBot="1" x14ac:dyDescent="0.3">
      <c r="A141" s="1872"/>
      <c r="B141" s="1836"/>
      <c r="C141" s="1841"/>
      <c r="D141" s="1375"/>
      <c r="E141" s="1376"/>
      <c r="F141" s="38" t="s">
        <v>318</v>
      </c>
      <c r="G141" s="79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/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473"/>
    </row>
    <row r="142" spans="1:20" ht="19.5" thickBot="1" x14ac:dyDescent="0.3">
      <c r="A142" s="1872"/>
      <c r="B142" s="1836"/>
      <c r="C142" s="1841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473"/>
    </row>
    <row r="143" spans="1:20" ht="19.5" thickBot="1" x14ac:dyDescent="0.3">
      <c r="A143" s="1872"/>
      <c r="B143" s="1836"/>
      <c r="C143" s="1841"/>
      <c r="D143" s="1375"/>
      <c r="E143" s="1376"/>
      <c r="F143" s="38" t="s">
        <v>320</v>
      </c>
      <c r="G143" s="79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473"/>
    </row>
    <row r="144" spans="1:20" ht="16.5" customHeight="1" thickBot="1" x14ac:dyDescent="0.3">
      <c r="A144" s="1872"/>
      <c r="B144" s="1836"/>
      <c r="C144" s="1841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473"/>
    </row>
    <row r="145" spans="1:20" ht="19.5" thickBot="1" x14ac:dyDescent="0.3">
      <c r="A145" s="1872"/>
      <c r="B145" s="1836"/>
      <c r="C145" s="1841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473"/>
    </row>
    <row r="146" spans="1:20" ht="30.75" thickBot="1" x14ac:dyDescent="0.3">
      <c r="A146" s="1872"/>
      <c r="B146" s="1836"/>
      <c r="C146" s="1841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473"/>
    </row>
    <row r="147" spans="1:20" ht="30.75" customHeight="1" thickBot="1" x14ac:dyDescent="0.3">
      <c r="A147" s="1872"/>
      <c r="B147" s="1836"/>
      <c r="C147" s="1841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473"/>
    </row>
    <row r="148" spans="1:20" ht="19.5" thickBot="1" x14ac:dyDescent="0.3">
      <c r="A148" s="1872"/>
      <c r="B148" s="1836"/>
      <c r="C148" s="1841"/>
      <c r="D148" s="1375"/>
      <c r="E148" s="1376"/>
      <c r="F148" s="38" t="s">
        <v>325</v>
      </c>
      <c r="G148" s="79">
        <f t="shared" si="9"/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473"/>
    </row>
    <row r="149" spans="1:20" ht="19.5" thickBot="1" x14ac:dyDescent="0.3">
      <c r="A149" s="1872"/>
      <c r="B149" s="1836"/>
      <c r="C149" s="1841"/>
      <c r="D149" s="1375"/>
      <c r="E149" s="1376"/>
      <c r="F149" s="38" t="s">
        <v>326</v>
      </c>
      <c r="G149" s="79">
        <f t="shared" si="9"/>
        <v>36</v>
      </c>
      <c r="H149" s="36">
        <v>5</v>
      </c>
      <c r="I149" s="36">
        <v>3</v>
      </c>
      <c r="J149" s="36">
        <v>2</v>
      </c>
      <c r="K149" s="36">
        <v>4</v>
      </c>
      <c r="L149" s="36">
        <v>3</v>
      </c>
      <c r="M149" s="36">
        <v>2</v>
      </c>
      <c r="N149" s="36">
        <v>4</v>
      </c>
      <c r="O149" s="36">
        <v>3</v>
      </c>
      <c r="P149" s="36">
        <v>2</v>
      </c>
      <c r="Q149" s="36">
        <v>1</v>
      </c>
      <c r="R149" s="36">
        <v>5</v>
      </c>
      <c r="S149" s="37">
        <v>2</v>
      </c>
      <c r="T149" s="473"/>
    </row>
    <row r="150" spans="1:20" ht="16.5" customHeight="1" thickBot="1" x14ac:dyDescent="0.3">
      <c r="A150" s="1872"/>
      <c r="B150" s="1836"/>
      <c r="C150" s="1841"/>
      <c r="D150" s="1375"/>
      <c r="E150" s="1376"/>
      <c r="F150" s="38" t="s">
        <v>137</v>
      </c>
      <c r="G150" s="79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473"/>
    </row>
    <row r="151" spans="1:20" ht="30" customHeight="1" thickBot="1" x14ac:dyDescent="0.3">
      <c r="A151" s="1872"/>
      <c r="B151" s="1836"/>
      <c r="C151" s="1841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473"/>
    </row>
    <row r="152" spans="1:20" ht="19.5" thickBot="1" x14ac:dyDescent="0.3">
      <c r="A152" s="1872"/>
      <c r="B152" s="1836"/>
      <c r="C152" s="1841"/>
      <c r="D152" s="1375"/>
      <c r="E152" s="1376"/>
      <c r="F152" s="38" t="s">
        <v>328</v>
      </c>
      <c r="G152" s="79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473"/>
    </row>
    <row r="153" spans="1:20" ht="19.5" customHeight="1" thickBot="1" x14ac:dyDescent="0.3">
      <c r="A153" s="1872"/>
      <c r="B153" s="1836"/>
      <c r="C153" s="1841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473"/>
    </row>
    <row r="154" spans="1:20" ht="19.5" customHeight="1" thickBot="1" x14ac:dyDescent="0.3">
      <c r="A154" s="1872"/>
      <c r="B154" s="1836"/>
      <c r="C154" s="1841"/>
      <c r="D154" s="1375"/>
      <c r="E154" s="1376"/>
      <c r="F154" s="90" t="s">
        <v>330</v>
      </c>
      <c r="G154" s="84">
        <f t="shared" si="9"/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7">
        <v>0</v>
      </c>
      <c r="T154" s="473"/>
    </row>
    <row r="155" spans="1:20" ht="16.5" thickBot="1" x14ac:dyDescent="0.3">
      <c r="A155" s="1872"/>
      <c r="B155" s="1836"/>
      <c r="C155" s="1841"/>
      <c r="D155" s="1377"/>
      <c r="E155" s="1378"/>
      <c r="F155" s="91" t="s">
        <v>278</v>
      </c>
      <c r="G155" s="93">
        <f>SUM(G102:G154)</f>
        <v>121</v>
      </c>
      <c r="H155" s="93">
        <f t="shared" ref="H155:S155" si="10">SUM(H102:H154)</f>
        <v>10</v>
      </c>
      <c r="I155" s="93">
        <f t="shared" si="10"/>
        <v>14</v>
      </c>
      <c r="J155" s="93">
        <f t="shared" si="10"/>
        <v>9</v>
      </c>
      <c r="K155" s="93">
        <f t="shared" si="10"/>
        <v>11</v>
      </c>
      <c r="L155" s="93">
        <f t="shared" si="10"/>
        <v>15</v>
      </c>
      <c r="M155" s="93">
        <f t="shared" si="10"/>
        <v>9</v>
      </c>
      <c r="N155" s="93">
        <f t="shared" si="10"/>
        <v>9</v>
      </c>
      <c r="O155" s="93">
        <f t="shared" si="10"/>
        <v>9</v>
      </c>
      <c r="P155" s="93">
        <f t="shared" si="10"/>
        <v>5</v>
      </c>
      <c r="Q155" s="93">
        <f t="shared" si="10"/>
        <v>8</v>
      </c>
      <c r="R155" s="93">
        <f t="shared" si="10"/>
        <v>11</v>
      </c>
      <c r="S155" s="94">
        <f t="shared" si="10"/>
        <v>11</v>
      </c>
      <c r="T155" s="473"/>
    </row>
    <row r="156" spans="1:20" ht="16.5" customHeight="1" thickBot="1" x14ac:dyDescent="0.3">
      <c r="A156" s="1872"/>
      <c r="B156" s="1836"/>
      <c r="C156" s="1841"/>
      <c r="D156" s="1367" t="s">
        <v>177</v>
      </c>
      <c r="E156" s="1368"/>
      <c r="F156" s="39" t="s">
        <v>355</v>
      </c>
      <c r="G156" s="86">
        <f t="shared" si="9"/>
        <v>6</v>
      </c>
      <c r="H156" s="36">
        <v>0</v>
      </c>
      <c r="I156" s="36">
        <v>1</v>
      </c>
      <c r="J156" s="36">
        <v>0</v>
      </c>
      <c r="K156" s="36">
        <v>1</v>
      </c>
      <c r="L156" s="36">
        <v>0</v>
      </c>
      <c r="M156" s="36">
        <v>1</v>
      </c>
      <c r="N156" s="36">
        <v>0</v>
      </c>
      <c r="O156" s="36">
        <v>1</v>
      </c>
      <c r="P156" s="36">
        <v>0</v>
      </c>
      <c r="Q156" s="36">
        <v>1</v>
      </c>
      <c r="R156" s="36">
        <v>0</v>
      </c>
      <c r="S156" s="37">
        <v>1</v>
      </c>
      <c r="T156" s="473"/>
    </row>
    <row r="157" spans="1:20" ht="19.5" thickBot="1" x14ac:dyDescent="0.3">
      <c r="A157" s="1872"/>
      <c r="B157" s="1836"/>
      <c r="C157" s="1841"/>
      <c r="D157" s="1369"/>
      <c r="E157" s="1370"/>
      <c r="F157" s="40" t="s">
        <v>356</v>
      </c>
      <c r="G157" s="79">
        <f t="shared" si="9"/>
        <v>0</v>
      </c>
      <c r="H157" s="79">
        <f t="shared" si="9"/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7">
        <v>0</v>
      </c>
    </row>
    <row r="158" spans="1:20" ht="19.5" thickBot="1" x14ac:dyDescent="0.3">
      <c r="A158" s="1872"/>
      <c r="B158" s="1836"/>
      <c r="C158" s="1841"/>
      <c r="D158" s="1369"/>
      <c r="E158" s="1370"/>
      <c r="F158" s="40" t="s">
        <v>357</v>
      </c>
      <c r="G158" s="79">
        <f t="shared" si="9"/>
        <v>0</v>
      </c>
      <c r="H158" s="79">
        <f t="shared" si="9"/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7">
        <v>0</v>
      </c>
    </row>
    <row r="159" spans="1:20" ht="16.5" customHeight="1" thickBot="1" x14ac:dyDescent="0.3">
      <c r="A159" s="1872"/>
      <c r="B159" s="1836"/>
      <c r="C159" s="1841"/>
      <c r="D159" s="1369"/>
      <c r="E159" s="1370"/>
      <c r="F159" s="40" t="s">
        <v>358</v>
      </c>
      <c r="G159" s="79">
        <f t="shared" si="9"/>
        <v>6</v>
      </c>
      <c r="H159" s="79">
        <v>0</v>
      </c>
      <c r="I159" s="36">
        <v>1</v>
      </c>
      <c r="J159" s="36">
        <v>0</v>
      </c>
      <c r="K159" s="36">
        <v>1</v>
      </c>
      <c r="L159" s="36">
        <v>0</v>
      </c>
      <c r="M159" s="36">
        <v>1</v>
      </c>
      <c r="N159" s="36">
        <v>0</v>
      </c>
      <c r="O159" s="36">
        <v>1</v>
      </c>
      <c r="P159" s="36">
        <v>0</v>
      </c>
      <c r="Q159" s="36">
        <v>1</v>
      </c>
      <c r="R159" s="36">
        <v>0</v>
      </c>
      <c r="S159" s="36">
        <v>1</v>
      </c>
      <c r="T159" s="37">
        <v>0</v>
      </c>
    </row>
    <row r="160" spans="1:20" ht="19.5" thickBot="1" x14ac:dyDescent="0.3">
      <c r="A160" s="1872"/>
      <c r="B160" s="1836"/>
      <c r="C160" s="1841"/>
      <c r="D160" s="1369"/>
      <c r="E160" s="1370"/>
      <c r="F160" s="40" t="s">
        <v>359</v>
      </c>
      <c r="G160" s="79">
        <f t="shared" si="9"/>
        <v>4</v>
      </c>
      <c r="H160" s="84">
        <v>0</v>
      </c>
      <c r="I160" s="36">
        <v>0</v>
      </c>
      <c r="J160" s="36">
        <v>1</v>
      </c>
      <c r="K160" s="36">
        <v>0</v>
      </c>
      <c r="L160" s="36">
        <v>0</v>
      </c>
      <c r="M160" s="36">
        <v>1</v>
      </c>
      <c r="N160" s="36">
        <v>0</v>
      </c>
      <c r="O160" s="36">
        <v>0</v>
      </c>
      <c r="P160" s="36">
        <v>1</v>
      </c>
      <c r="Q160" s="36">
        <v>0</v>
      </c>
      <c r="R160" s="36">
        <v>1</v>
      </c>
      <c r="S160" s="36">
        <v>0</v>
      </c>
      <c r="T160" s="37">
        <v>0</v>
      </c>
    </row>
    <row r="161" spans="1:20" ht="30" customHeight="1" thickBot="1" x14ac:dyDescent="0.3">
      <c r="A161" s="1872"/>
      <c r="B161" s="1837"/>
      <c r="C161" s="1841"/>
      <c r="D161" s="1369"/>
      <c r="E161" s="1370"/>
      <c r="F161" s="40" t="s">
        <v>360</v>
      </c>
      <c r="G161" s="79">
        <f t="shared" si="9"/>
        <v>0</v>
      </c>
      <c r="H161" s="79">
        <f t="shared" si="9"/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7">
        <v>0</v>
      </c>
    </row>
    <row r="162" spans="1:20" ht="35.25" customHeight="1" thickBot="1" x14ac:dyDescent="0.3">
      <c r="A162" s="1872"/>
      <c r="B162" s="1837"/>
      <c r="C162" s="1841"/>
      <c r="D162" s="1369"/>
      <c r="E162" s="1370"/>
      <c r="F162" s="40" t="s">
        <v>361</v>
      </c>
      <c r="G162" s="79">
        <f t="shared" si="9"/>
        <v>0</v>
      </c>
      <c r="H162" s="79">
        <f t="shared" si="9"/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7">
        <v>0</v>
      </c>
    </row>
    <row r="163" spans="1:20" ht="15.75" customHeight="1" thickBot="1" x14ac:dyDescent="0.3">
      <c r="A163" s="1872"/>
      <c r="B163" s="1837"/>
      <c r="C163" s="1841"/>
      <c r="D163" s="1369"/>
      <c r="E163" s="1370"/>
      <c r="F163" s="40" t="s">
        <v>362</v>
      </c>
      <c r="G163" s="79">
        <f t="shared" si="9"/>
        <v>0</v>
      </c>
      <c r="H163" s="79">
        <f t="shared" si="9"/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7">
        <v>0</v>
      </c>
    </row>
    <row r="164" spans="1:20" ht="33.75" customHeight="1" thickBot="1" x14ac:dyDescent="0.3">
      <c r="A164" s="1872"/>
      <c r="B164" s="1837"/>
      <c r="C164" s="1841"/>
      <c r="D164" s="1369"/>
      <c r="E164" s="1370"/>
      <c r="F164" s="40" t="s">
        <v>363</v>
      </c>
      <c r="G164" s="79">
        <f t="shared" si="9"/>
        <v>0</v>
      </c>
      <c r="H164" s="84">
        <f t="shared" si="9"/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7">
        <v>0</v>
      </c>
    </row>
    <row r="165" spans="1:20" ht="15.75" customHeight="1" thickBot="1" x14ac:dyDescent="0.3">
      <c r="A165" s="1872"/>
      <c r="B165" s="1837"/>
      <c r="C165" s="1841"/>
      <c r="D165" s="1369"/>
      <c r="E165" s="1370"/>
      <c r="F165" s="40" t="s">
        <v>364</v>
      </c>
      <c r="G165" s="79">
        <f t="shared" si="9"/>
        <v>0</v>
      </c>
      <c r="H165" s="79">
        <f t="shared" si="9"/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7">
        <v>0</v>
      </c>
    </row>
    <row r="166" spans="1:20" ht="31.5" customHeight="1" thickBot="1" x14ac:dyDescent="0.3">
      <c r="A166" s="1872"/>
      <c r="B166" s="1837"/>
      <c r="C166" s="1841"/>
      <c r="D166" s="1369"/>
      <c r="E166" s="1370"/>
      <c r="F166" s="40" t="s">
        <v>365</v>
      </c>
      <c r="G166" s="79">
        <f t="shared" si="9"/>
        <v>0</v>
      </c>
      <c r="H166" s="79">
        <f t="shared" si="9"/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7">
        <v>0</v>
      </c>
    </row>
    <row r="167" spans="1:20" ht="31.5" customHeight="1" thickBot="1" x14ac:dyDescent="0.3">
      <c r="A167" s="1872"/>
      <c r="B167" s="1837"/>
      <c r="C167" s="1841"/>
      <c r="D167" s="1369"/>
      <c r="E167" s="1370"/>
      <c r="F167" s="40" t="s">
        <v>366</v>
      </c>
      <c r="G167" s="79">
        <f t="shared" ref="G167:H230" si="11">SUM(H167:S167)</f>
        <v>0</v>
      </c>
      <c r="H167" s="79">
        <f t="shared" si="11"/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7">
        <v>0</v>
      </c>
    </row>
    <row r="168" spans="1:20" ht="15.75" customHeight="1" thickBot="1" x14ac:dyDescent="0.3">
      <c r="A168" s="1872"/>
      <c r="B168" s="1837"/>
      <c r="C168" s="1841"/>
      <c r="D168" s="1369"/>
      <c r="E168" s="1370"/>
      <c r="F168" s="40" t="s">
        <v>367</v>
      </c>
      <c r="G168" s="79">
        <f t="shared" si="11"/>
        <v>0</v>
      </c>
      <c r="H168" s="84">
        <f t="shared" si="11"/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7">
        <v>0</v>
      </c>
    </row>
    <row r="169" spans="1:20" ht="15.75" customHeight="1" thickBot="1" x14ac:dyDescent="0.3">
      <c r="A169" s="1872"/>
      <c r="B169" s="1837"/>
      <c r="C169" s="1841"/>
      <c r="D169" s="1369"/>
      <c r="E169" s="1370"/>
      <c r="F169" s="40" t="s">
        <v>368</v>
      </c>
      <c r="G169" s="79">
        <f t="shared" si="11"/>
        <v>0</v>
      </c>
      <c r="H169" s="79">
        <f t="shared" si="11"/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7">
        <v>0</v>
      </c>
    </row>
    <row r="170" spans="1:20" ht="31.5" customHeight="1" thickBot="1" x14ac:dyDescent="0.3">
      <c r="A170" s="1872"/>
      <c r="B170" s="1837"/>
      <c r="C170" s="1841"/>
      <c r="D170" s="1369"/>
      <c r="E170" s="1370"/>
      <c r="F170" s="40" t="s">
        <v>369</v>
      </c>
      <c r="G170" s="79">
        <f t="shared" si="11"/>
        <v>0</v>
      </c>
      <c r="H170" s="79">
        <f t="shared" si="11"/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7">
        <v>0</v>
      </c>
    </row>
    <row r="171" spans="1:20" ht="20.25" customHeight="1" thickBot="1" x14ac:dyDescent="0.3">
      <c r="A171" s="1872"/>
      <c r="B171" s="1837"/>
      <c r="C171" s="1841"/>
      <c r="D171" s="1369"/>
      <c r="E171" s="1370"/>
      <c r="F171" s="40" t="s">
        <v>370</v>
      </c>
      <c r="G171" s="79">
        <f t="shared" si="11"/>
        <v>0</v>
      </c>
      <c r="H171" s="79">
        <f t="shared" si="11"/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7">
        <v>0</v>
      </c>
    </row>
    <row r="172" spans="1:20" ht="15.75" customHeight="1" thickBot="1" x14ac:dyDescent="0.3">
      <c r="A172" s="1872"/>
      <c r="B172" s="1837"/>
      <c r="C172" s="1841"/>
      <c r="D172" s="1369"/>
      <c r="E172" s="1370"/>
      <c r="F172" s="40" t="s">
        <v>371</v>
      </c>
      <c r="G172" s="79">
        <f t="shared" si="11"/>
        <v>0</v>
      </c>
      <c r="H172" s="84">
        <f t="shared" si="11"/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7">
        <v>0</v>
      </c>
    </row>
    <row r="173" spans="1:20" ht="18" customHeight="1" thickBot="1" x14ac:dyDescent="0.3">
      <c r="A173" s="1872"/>
      <c r="B173" s="1837"/>
      <c r="C173" s="1841"/>
      <c r="D173" s="1369"/>
      <c r="E173" s="1370"/>
      <c r="F173" s="40" t="s">
        <v>372</v>
      </c>
      <c r="G173" s="79">
        <f t="shared" si="11"/>
        <v>2</v>
      </c>
      <c r="H173" s="79">
        <v>0</v>
      </c>
      <c r="I173" s="36">
        <v>0</v>
      </c>
      <c r="J173" s="36">
        <v>0</v>
      </c>
      <c r="K173" s="36">
        <v>0</v>
      </c>
      <c r="L173" s="36">
        <v>1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1</v>
      </c>
      <c r="S173" s="36">
        <v>0</v>
      </c>
      <c r="T173" s="37">
        <v>0</v>
      </c>
    </row>
    <row r="174" spans="1:20" ht="15.75" customHeight="1" thickBot="1" x14ac:dyDescent="0.3">
      <c r="A174" s="1872"/>
      <c r="B174" s="1837"/>
      <c r="C174" s="1841"/>
      <c r="D174" s="1369"/>
      <c r="E174" s="1370"/>
      <c r="F174" s="40" t="s">
        <v>373</v>
      </c>
      <c r="G174" s="79">
        <f t="shared" si="11"/>
        <v>0</v>
      </c>
      <c r="H174" s="79">
        <f t="shared" si="11"/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7">
        <v>0</v>
      </c>
    </row>
    <row r="175" spans="1:20" ht="15.75" customHeight="1" thickBot="1" x14ac:dyDescent="0.3">
      <c r="A175" s="1872"/>
      <c r="B175" s="1837"/>
      <c r="C175" s="1841"/>
      <c r="D175" s="1369"/>
      <c r="E175" s="1370"/>
      <c r="F175" s="40" t="s">
        <v>374</v>
      </c>
      <c r="G175" s="79">
        <f t="shared" si="11"/>
        <v>0</v>
      </c>
      <c r="H175" s="79">
        <f t="shared" si="11"/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7">
        <v>0</v>
      </c>
    </row>
    <row r="176" spans="1:20" ht="16.5" customHeight="1" thickBot="1" x14ac:dyDescent="0.3">
      <c r="A176" s="1872"/>
      <c r="B176" s="1837"/>
      <c r="C176" s="1841"/>
      <c r="D176" s="1369"/>
      <c r="E176" s="1370"/>
      <c r="F176" s="40" t="s">
        <v>375</v>
      </c>
      <c r="G176" s="79">
        <f t="shared" si="11"/>
        <v>2</v>
      </c>
      <c r="H176" s="84">
        <f t="shared" si="11"/>
        <v>1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1</v>
      </c>
      <c r="Q176" s="36">
        <v>0</v>
      </c>
      <c r="R176" s="36">
        <v>0</v>
      </c>
      <c r="S176" s="36">
        <v>0</v>
      </c>
      <c r="T176" s="37">
        <v>0</v>
      </c>
    </row>
    <row r="177" spans="1:20" ht="22.5" customHeight="1" thickBot="1" x14ac:dyDescent="0.3">
      <c r="A177" s="1872"/>
      <c r="B177" s="1837"/>
      <c r="C177" s="1841"/>
      <c r="D177" s="1369"/>
      <c r="E177" s="1370"/>
      <c r="F177" s="40" t="s">
        <v>376</v>
      </c>
      <c r="G177" s="79">
        <f t="shared" si="11"/>
        <v>3</v>
      </c>
      <c r="H177" s="79">
        <v>0</v>
      </c>
      <c r="I177" s="36">
        <v>1</v>
      </c>
      <c r="J177" s="36">
        <v>0</v>
      </c>
      <c r="K177" s="36">
        <v>0</v>
      </c>
      <c r="L177" s="36">
        <v>0</v>
      </c>
      <c r="M177" s="36">
        <v>1</v>
      </c>
      <c r="N177" s="36">
        <v>0</v>
      </c>
      <c r="O177" s="36">
        <v>0</v>
      </c>
      <c r="P177" s="36">
        <v>0</v>
      </c>
      <c r="Q177" s="36">
        <v>1</v>
      </c>
      <c r="R177" s="36">
        <v>0</v>
      </c>
      <c r="S177" s="36">
        <v>0</v>
      </c>
      <c r="T177" s="37">
        <v>0</v>
      </c>
    </row>
    <row r="178" spans="1:20" ht="19.5" customHeight="1" thickBot="1" x14ac:dyDescent="0.3">
      <c r="A178" s="1872"/>
      <c r="B178" s="1837"/>
      <c r="C178" s="1841"/>
      <c r="D178" s="1369"/>
      <c r="E178" s="1370"/>
      <c r="F178" s="40" t="s">
        <v>377</v>
      </c>
      <c r="G178" s="79">
        <f t="shared" si="11"/>
        <v>0</v>
      </c>
      <c r="H178" s="79">
        <f t="shared" si="11"/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7">
        <v>0</v>
      </c>
    </row>
    <row r="179" spans="1:20" ht="16.5" customHeight="1" thickBot="1" x14ac:dyDescent="0.3">
      <c r="A179" s="1872"/>
      <c r="B179" s="1837"/>
      <c r="C179" s="1841"/>
      <c r="D179" s="1369"/>
      <c r="E179" s="1370"/>
      <c r="F179" s="40" t="s">
        <v>378</v>
      </c>
      <c r="G179" s="79">
        <f t="shared" si="11"/>
        <v>0</v>
      </c>
      <c r="H179" s="79">
        <f t="shared" si="11"/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7">
        <v>0</v>
      </c>
    </row>
    <row r="180" spans="1:20" ht="15.75" customHeight="1" thickBot="1" x14ac:dyDescent="0.3">
      <c r="A180" s="1872"/>
      <c r="B180" s="1837"/>
      <c r="C180" s="1841"/>
      <c r="D180" s="1369"/>
      <c r="E180" s="1370"/>
      <c r="F180" s="40" t="s">
        <v>379</v>
      </c>
      <c r="G180" s="79">
        <f t="shared" si="11"/>
        <v>0</v>
      </c>
      <c r="H180" s="84">
        <f t="shared" si="11"/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7">
        <v>0</v>
      </c>
    </row>
    <row r="181" spans="1:20" ht="15.75" customHeight="1" thickBot="1" x14ac:dyDescent="0.3">
      <c r="A181" s="1872"/>
      <c r="B181" s="1837"/>
      <c r="C181" s="1841"/>
      <c r="D181" s="1369"/>
      <c r="E181" s="1370"/>
      <c r="F181" s="40" t="s">
        <v>380</v>
      </c>
      <c r="G181" s="79">
        <f t="shared" si="11"/>
        <v>0</v>
      </c>
      <c r="H181" s="79">
        <f t="shared" si="11"/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7">
        <v>0</v>
      </c>
    </row>
    <row r="182" spans="1:20" ht="16.5" customHeight="1" thickBot="1" x14ac:dyDescent="0.3">
      <c r="A182" s="1872"/>
      <c r="B182" s="1837"/>
      <c r="C182" s="1841"/>
      <c r="D182" s="1369"/>
      <c r="E182" s="1370"/>
      <c r="F182" s="40" t="s">
        <v>381</v>
      </c>
      <c r="G182" s="79">
        <f t="shared" si="11"/>
        <v>0</v>
      </c>
      <c r="H182" s="79">
        <f t="shared" si="11"/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7">
        <v>0</v>
      </c>
    </row>
    <row r="183" spans="1:20" ht="15.75" customHeight="1" thickBot="1" x14ac:dyDescent="0.3">
      <c r="A183" s="1872"/>
      <c r="B183" s="1837"/>
      <c r="C183" s="1841"/>
      <c r="D183" s="1369"/>
      <c r="E183" s="1370"/>
      <c r="F183" s="40" t="s">
        <v>382</v>
      </c>
      <c r="G183" s="79">
        <f t="shared" si="11"/>
        <v>0</v>
      </c>
      <c r="H183" s="79">
        <f t="shared" si="11"/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7">
        <v>0</v>
      </c>
    </row>
    <row r="184" spans="1:20" ht="15.75" customHeight="1" thickBot="1" x14ac:dyDescent="0.3">
      <c r="A184" s="1872"/>
      <c r="B184" s="1837"/>
      <c r="C184" s="1841"/>
      <c r="D184" s="1369"/>
      <c r="E184" s="1370"/>
      <c r="F184" s="40" t="s">
        <v>383</v>
      </c>
      <c r="G184" s="79">
        <f t="shared" si="11"/>
        <v>0</v>
      </c>
      <c r="H184" s="84">
        <f t="shared" si="11"/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</row>
    <row r="185" spans="1:20" ht="16.5" customHeight="1" thickBot="1" x14ac:dyDescent="0.3">
      <c r="A185" s="1872"/>
      <c r="B185" s="1837"/>
      <c r="C185" s="1841"/>
      <c r="D185" s="1369"/>
      <c r="E185" s="1370"/>
      <c r="F185" s="40" t="s">
        <v>384</v>
      </c>
      <c r="G185" s="79">
        <f>SUM(H185:S185)</f>
        <v>0</v>
      </c>
      <c r="H185" s="84">
        <f t="shared" si="11"/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473"/>
    </row>
    <row r="186" spans="1:20" ht="33.75" customHeight="1" thickBot="1" x14ac:dyDescent="0.3">
      <c r="A186" s="1872"/>
      <c r="B186" s="1837"/>
      <c r="C186" s="1841"/>
      <c r="D186" s="1369"/>
      <c r="E186" s="1370"/>
      <c r="F186" s="40" t="s">
        <v>385</v>
      </c>
      <c r="G186" s="79">
        <v>3</v>
      </c>
      <c r="H186" s="84">
        <v>0</v>
      </c>
      <c r="I186" s="36">
        <v>0</v>
      </c>
      <c r="J186" s="36">
        <v>1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1</v>
      </c>
      <c r="Q186" s="36">
        <v>0</v>
      </c>
      <c r="R186" s="36">
        <v>0</v>
      </c>
      <c r="S186" s="36">
        <v>0</v>
      </c>
      <c r="T186" s="473"/>
    </row>
    <row r="187" spans="1:20" ht="31.5" customHeight="1" thickBot="1" x14ac:dyDescent="0.3">
      <c r="A187" s="1872"/>
      <c r="B187" s="1837"/>
      <c r="C187" s="1841"/>
      <c r="D187" s="1369"/>
      <c r="E187" s="1370"/>
      <c r="F187" s="40" t="s">
        <v>386</v>
      </c>
      <c r="G187" s="79">
        <f t="shared" si="11"/>
        <v>0</v>
      </c>
      <c r="H187" s="84">
        <f t="shared" si="11"/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473"/>
    </row>
    <row r="188" spans="1:20" ht="34.5" customHeight="1" thickBot="1" x14ac:dyDescent="0.3">
      <c r="A188" s="1872"/>
      <c r="B188" s="1837"/>
      <c r="C188" s="1841"/>
      <c r="D188" s="1369"/>
      <c r="E188" s="1370"/>
      <c r="F188" s="40" t="s">
        <v>387</v>
      </c>
      <c r="G188" s="79">
        <f t="shared" si="11"/>
        <v>2</v>
      </c>
      <c r="H188" s="84">
        <v>0</v>
      </c>
      <c r="I188" s="36">
        <v>0</v>
      </c>
      <c r="J188" s="36">
        <v>0</v>
      </c>
      <c r="K188" s="36">
        <v>0</v>
      </c>
      <c r="L188" s="36">
        <v>1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1</v>
      </c>
      <c r="S188" s="36">
        <v>0</v>
      </c>
      <c r="T188" s="473"/>
    </row>
    <row r="189" spans="1:20" ht="15.75" customHeight="1" thickBot="1" x14ac:dyDescent="0.3">
      <c r="A189" s="1872"/>
      <c r="B189" s="1837"/>
      <c r="C189" s="1841"/>
      <c r="D189" s="1369"/>
      <c r="E189" s="1370"/>
      <c r="F189" s="40" t="s">
        <v>388</v>
      </c>
      <c r="G189" s="79">
        <f t="shared" si="11"/>
        <v>0</v>
      </c>
      <c r="H189" s="84">
        <f t="shared" si="11"/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473"/>
    </row>
    <row r="190" spans="1:20" ht="15.75" customHeight="1" thickBot="1" x14ac:dyDescent="0.3">
      <c r="A190" s="1872"/>
      <c r="B190" s="1837"/>
      <c r="C190" s="1841"/>
      <c r="D190" s="1369"/>
      <c r="E190" s="1370"/>
      <c r="F190" s="40" t="s">
        <v>389</v>
      </c>
      <c r="G190" s="79">
        <f t="shared" si="11"/>
        <v>0</v>
      </c>
      <c r="H190" s="84">
        <f t="shared" si="11"/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473"/>
    </row>
    <row r="191" spans="1:20" ht="34.5" customHeight="1" thickBot="1" x14ac:dyDescent="0.3">
      <c r="A191" s="1872"/>
      <c r="B191" s="1837"/>
      <c r="C191" s="1841"/>
      <c r="D191" s="1369"/>
      <c r="E191" s="1370"/>
      <c r="F191" s="40" t="s">
        <v>390</v>
      </c>
      <c r="G191" s="79">
        <f t="shared" si="11"/>
        <v>0</v>
      </c>
      <c r="H191" s="84">
        <f t="shared" si="11"/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473"/>
    </row>
    <row r="192" spans="1:20" ht="35.25" customHeight="1" thickBot="1" x14ac:dyDescent="0.3">
      <c r="A192" s="1872"/>
      <c r="B192" s="1837"/>
      <c r="C192" s="1841"/>
      <c r="D192" s="1369"/>
      <c r="E192" s="1370"/>
      <c r="F192" s="40" t="s">
        <v>391</v>
      </c>
      <c r="G192" s="79">
        <f t="shared" si="11"/>
        <v>4</v>
      </c>
      <c r="H192" s="84">
        <v>0</v>
      </c>
      <c r="I192" s="36">
        <v>1</v>
      </c>
      <c r="J192" s="36">
        <v>0</v>
      </c>
      <c r="K192" s="36">
        <v>0</v>
      </c>
      <c r="L192" s="36">
        <v>1</v>
      </c>
      <c r="M192" s="36">
        <v>0</v>
      </c>
      <c r="N192" s="36">
        <v>0</v>
      </c>
      <c r="O192" s="36">
        <v>1</v>
      </c>
      <c r="P192" s="36">
        <v>0</v>
      </c>
      <c r="Q192" s="36">
        <v>0</v>
      </c>
      <c r="R192" s="36">
        <v>1</v>
      </c>
      <c r="S192" s="36">
        <v>0</v>
      </c>
      <c r="T192" s="473"/>
    </row>
    <row r="193" spans="1:20" ht="18" customHeight="1" thickBot="1" x14ac:dyDescent="0.3">
      <c r="A193" s="1872"/>
      <c r="B193" s="1837"/>
      <c r="C193" s="1841"/>
      <c r="D193" s="1369"/>
      <c r="E193" s="1370"/>
      <c r="F193" s="40" t="s">
        <v>392</v>
      </c>
      <c r="G193" s="79">
        <f t="shared" si="11"/>
        <v>4</v>
      </c>
      <c r="H193" s="84">
        <v>0</v>
      </c>
      <c r="I193" s="36">
        <v>1</v>
      </c>
      <c r="J193" s="36">
        <v>0</v>
      </c>
      <c r="K193" s="36">
        <v>0</v>
      </c>
      <c r="L193" s="36">
        <v>0</v>
      </c>
      <c r="M193" s="36">
        <v>1</v>
      </c>
      <c r="N193" s="36">
        <v>0</v>
      </c>
      <c r="O193" s="36">
        <v>1</v>
      </c>
      <c r="P193" s="36">
        <v>0</v>
      </c>
      <c r="Q193" s="36">
        <v>0</v>
      </c>
      <c r="R193" s="36">
        <v>1</v>
      </c>
      <c r="S193" s="36">
        <v>0</v>
      </c>
      <c r="T193" s="473"/>
    </row>
    <row r="194" spans="1:20" ht="16.5" customHeight="1" thickBot="1" x14ac:dyDescent="0.3">
      <c r="A194" s="1872"/>
      <c r="B194" s="1837"/>
      <c r="C194" s="1841"/>
      <c r="D194" s="1369"/>
      <c r="E194" s="1370"/>
      <c r="F194" s="40" t="s">
        <v>393</v>
      </c>
      <c r="G194" s="79">
        <f t="shared" si="11"/>
        <v>0</v>
      </c>
      <c r="H194" s="84">
        <f t="shared" si="11"/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473"/>
    </row>
    <row r="195" spans="1:20" ht="15.75" customHeight="1" thickBot="1" x14ac:dyDescent="0.3">
      <c r="A195" s="1872"/>
      <c r="B195" s="1837"/>
      <c r="C195" s="1841"/>
      <c r="D195" s="1369"/>
      <c r="E195" s="1370"/>
      <c r="F195" s="40" t="s">
        <v>394</v>
      </c>
      <c r="G195" s="79">
        <f t="shared" si="11"/>
        <v>0</v>
      </c>
      <c r="H195" s="84">
        <f t="shared" si="11"/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473"/>
    </row>
    <row r="196" spans="1:20" ht="15.75" customHeight="1" thickBot="1" x14ac:dyDescent="0.3">
      <c r="A196" s="1872"/>
      <c r="B196" s="1837"/>
      <c r="C196" s="1841"/>
      <c r="D196" s="1369"/>
      <c r="E196" s="1370"/>
      <c r="F196" s="40" t="s">
        <v>395</v>
      </c>
      <c r="G196" s="79">
        <f t="shared" si="11"/>
        <v>0</v>
      </c>
      <c r="H196" s="84">
        <f t="shared" si="11"/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473"/>
    </row>
    <row r="197" spans="1:20" ht="16.5" customHeight="1" thickBot="1" x14ac:dyDescent="0.3">
      <c r="A197" s="1872"/>
      <c r="B197" s="1837"/>
      <c r="C197" s="1841"/>
      <c r="D197" s="1369"/>
      <c r="E197" s="1370"/>
      <c r="F197" s="40" t="s">
        <v>396</v>
      </c>
      <c r="G197" s="79">
        <f t="shared" si="11"/>
        <v>0</v>
      </c>
      <c r="H197" s="84">
        <f t="shared" si="11"/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473"/>
    </row>
    <row r="198" spans="1:20" ht="15.75" customHeight="1" thickBot="1" x14ac:dyDescent="0.3">
      <c r="A198" s="1872"/>
      <c r="B198" s="1837"/>
      <c r="C198" s="1841"/>
      <c r="D198" s="1369"/>
      <c r="E198" s="1370"/>
      <c r="F198" s="40" t="s">
        <v>397</v>
      </c>
      <c r="G198" s="79">
        <f t="shared" si="11"/>
        <v>0</v>
      </c>
      <c r="H198" s="84">
        <f t="shared" si="11"/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473"/>
    </row>
    <row r="199" spans="1:20" ht="15.75" customHeight="1" thickBot="1" x14ac:dyDescent="0.3">
      <c r="A199" s="1872"/>
      <c r="B199" s="1837"/>
      <c r="C199" s="1841"/>
      <c r="D199" s="1369"/>
      <c r="E199" s="1370"/>
      <c r="F199" s="40" t="s">
        <v>398</v>
      </c>
      <c r="G199" s="79">
        <f t="shared" si="11"/>
        <v>0</v>
      </c>
      <c r="H199" s="84">
        <f t="shared" si="11"/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473"/>
    </row>
    <row r="200" spans="1:20" ht="32.25" customHeight="1" thickBot="1" x14ac:dyDescent="0.3">
      <c r="A200" s="1872"/>
      <c r="B200" s="1837"/>
      <c r="C200" s="1841"/>
      <c r="D200" s="1369"/>
      <c r="E200" s="1370"/>
      <c r="F200" s="40" t="s">
        <v>399</v>
      </c>
      <c r="G200" s="79">
        <f t="shared" si="11"/>
        <v>0</v>
      </c>
      <c r="H200" s="84">
        <f t="shared" si="11"/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473"/>
    </row>
    <row r="201" spans="1:20" ht="31.5" customHeight="1" thickBot="1" x14ac:dyDescent="0.3">
      <c r="A201" s="1872"/>
      <c r="B201" s="1837"/>
      <c r="C201" s="1841"/>
      <c r="D201" s="1369"/>
      <c r="E201" s="1370"/>
      <c r="F201" s="40" t="s">
        <v>400</v>
      </c>
      <c r="G201" s="79">
        <f t="shared" si="11"/>
        <v>0</v>
      </c>
      <c r="H201" s="84">
        <f t="shared" si="11"/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473"/>
    </row>
    <row r="202" spans="1:20" ht="15.75" customHeight="1" thickBot="1" x14ac:dyDescent="0.3">
      <c r="A202" s="1872"/>
      <c r="B202" s="1837"/>
      <c r="C202" s="1841"/>
      <c r="D202" s="1369"/>
      <c r="E202" s="1370"/>
      <c r="F202" s="40" t="s">
        <v>401</v>
      </c>
      <c r="G202" s="79">
        <f t="shared" si="11"/>
        <v>0</v>
      </c>
      <c r="H202" s="84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473"/>
    </row>
    <row r="203" spans="1:20" ht="16.5" customHeight="1" thickBot="1" x14ac:dyDescent="0.3">
      <c r="A203" s="1872"/>
      <c r="B203" s="1837"/>
      <c r="C203" s="1841"/>
      <c r="D203" s="1369"/>
      <c r="E203" s="1370"/>
      <c r="F203" s="42" t="s">
        <v>402</v>
      </c>
      <c r="G203" s="79">
        <v>0</v>
      </c>
      <c r="H203" s="84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10</v>
      </c>
      <c r="R203" s="36">
        <v>0</v>
      </c>
      <c r="S203" s="36">
        <v>0</v>
      </c>
      <c r="T203" s="473"/>
    </row>
    <row r="204" spans="1:20" ht="15.75" customHeight="1" thickBot="1" x14ac:dyDescent="0.3">
      <c r="A204" s="1872"/>
      <c r="B204" s="1837"/>
      <c r="C204" s="1841"/>
      <c r="D204" s="1369"/>
      <c r="E204" s="1370"/>
      <c r="F204" s="40" t="s">
        <v>403</v>
      </c>
      <c r="G204" s="79">
        <f t="shared" si="11"/>
        <v>0</v>
      </c>
      <c r="H204" s="84">
        <f t="shared" si="11"/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473"/>
    </row>
    <row r="205" spans="1:20" ht="16.5" customHeight="1" thickBot="1" x14ac:dyDescent="0.3">
      <c r="A205" s="1872"/>
      <c r="B205" s="1837"/>
      <c r="C205" s="1841"/>
      <c r="D205" s="1369"/>
      <c r="E205" s="1370"/>
      <c r="F205" s="43" t="s">
        <v>404</v>
      </c>
      <c r="G205" s="79">
        <f t="shared" si="11"/>
        <v>0</v>
      </c>
      <c r="H205" s="84">
        <f t="shared" si="11"/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473"/>
    </row>
    <row r="206" spans="1:20" ht="16.5" customHeight="1" thickBot="1" x14ac:dyDescent="0.3">
      <c r="A206" s="1872"/>
      <c r="B206" s="1837"/>
      <c r="C206" s="1841"/>
      <c r="D206" s="1369"/>
      <c r="E206" s="1370"/>
      <c r="F206" s="40" t="s">
        <v>405</v>
      </c>
      <c r="G206" s="79">
        <f t="shared" si="11"/>
        <v>11</v>
      </c>
      <c r="H206" s="84">
        <v>0</v>
      </c>
      <c r="I206" s="36">
        <v>1</v>
      </c>
      <c r="J206" s="36">
        <v>1</v>
      </c>
      <c r="K206" s="36">
        <v>1</v>
      </c>
      <c r="L206" s="36">
        <v>1</v>
      </c>
      <c r="M206" s="36">
        <v>1</v>
      </c>
      <c r="N206" s="36">
        <v>1</v>
      </c>
      <c r="O206" s="36">
        <v>1</v>
      </c>
      <c r="P206" s="36">
        <v>1</v>
      </c>
      <c r="Q206" s="36">
        <v>1</v>
      </c>
      <c r="R206" s="36">
        <v>1</v>
      </c>
      <c r="S206" s="36">
        <v>1</v>
      </c>
      <c r="T206" s="473"/>
    </row>
    <row r="207" spans="1:20" ht="16.5" customHeight="1" thickBot="1" x14ac:dyDescent="0.3">
      <c r="A207" s="1872"/>
      <c r="B207" s="1837"/>
      <c r="C207" s="1841"/>
      <c r="D207" s="1369"/>
      <c r="E207" s="1370"/>
      <c r="F207" s="40" t="s">
        <v>406</v>
      </c>
      <c r="G207" s="79">
        <f t="shared" si="11"/>
        <v>0</v>
      </c>
      <c r="H207" s="84">
        <f t="shared" si="11"/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473"/>
    </row>
    <row r="208" spans="1:20" ht="16.5" customHeight="1" thickBot="1" x14ac:dyDescent="0.3">
      <c r="A208" s="1872"/>
      <c r="B208" s="1837"/>
      <c r="C208" s="1841"/>
      <c r="D208" s="1369"/>
      <c r="E208" s="1370"/>
      <c r="F208" s="44" t="s">
        <v>407</v>
      </c>
      <c r="G208" s="84">
        <f t="shared" si="11"/>
        <v>0</v>
      </c>
      <c r="H208" s="84">
        <f t="shared" si="11"/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473"/>
    </row>
    <row r="209" spans="1:20" ht="16.5" customHeight="1" thickBot="1" x14ac:dyDescent="0.3">
      <c r="A209" s="1872"/>
      <c r="B209" s="1837"/>
      <c r="C209" s="1841"/>
      <c r="D209" s="1371"/>
      <c r="E209" s="1372"/>
      <c r="F209" s="91" t="s">
        <v>277</v>
      </c>
      <c r="G209" s="93">
        <f>SUM(G156:G208)</f>
        <v>47</v>
      </c>
      <c r="H209" s="93">
        <f t="shared" ref="H209:S209" si="12">SUM(H156:H208)</f>
        <v>1</v>
      </c>
      <c r="I209" s="93">
        <f t="shared" si="12"/>
        <v>6</v>
      </c>
      <c r="J209" s="93">
        <f t="shared" si="12"/>
        <v>3</v>
      </c>
      <c r="K209" s="93">
        <f t="shared" si="12"/>
        <v>3</v>
      </c>
      <c r="L209" s="93">
        <f t="shared" si="12"/>
        <v>4</v>
      </c>
      <c r="M209" s="93">
        <f t="shared" si="12"/>
        <v>7</v>
      </c>
      <c r="N209" s="93">
        <f t="shared" si="12"/>
        <v>1</v>
      </c>
      <c r="O209" s="93">
        <f t="shared" si="12"/>
        <v>5</v>
      </c>
      <c r="P209" s="93">
        <f t="shared" si="12"/>
        <v>4</v>
      </c>
      <c r="Q209" s="93">
        <f t="shared" si="12"/>
        <v>14</v>
      </c>
      <c r="R209" s="93">
        <f t="shared" si="12"/>
        <v>6</v>
      </c>
      <c r="S209" s="94">
        <f t="shared" si="12"/>
        <v>3</v>
      </c>
      <c r="T209" s="473"/>
    </row>
    <row r="210" spans="1:20" ht="15.75" customHeight="1" thickBot="1" x14ac:dyDescent="0.3">
      <c r="A210" s="1872"/>
      <c r="B210" s="1837"/>
      <c r="C210" s="1841"/>
      <c r="D210" s="1373" t="s">
        <v>178</v>
      </c>
      <c r="E210" s="1374"/>
      <c r="F210" s="92" t="s">
        <v>408</v>
      </c>
      <c r="G210" s="86">
        <f t="shared" si="11"/>
        <v>1</v>
      </c>
      <c r="H210" s="84">
        <v>0</v>
      </c>
      <c r="I210" s="36">
        <v>0</v>
      </c>
      <c r="J210" s="36">
        <v>0</v>
      </c>
      <c r="K210" s="36">
        <v>0</v>
      </c>
      <c r="L210" s="36">
        <v>1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473"/>
    </row>
    <row r="211" spans="1:20" ht="15.75" customHeight="1" thickBot="1" x14ac:dyDescent="0.3">
      <c r="A211" s="1872"/>
      <c r="B211" s="1837"/>
      <c r="C211" s="1841"/>
      <c r="D211" s="1375"/>
      <c r="E211" s="1376"/>
      <c r="F211" s="38" t="s">
        <v>409</v>
      </c>
      <c r="G211" s="86">
        <f t="shared" si="11"/>
        <v>0</v>
      </c>
      <c r="H211" s="84">
        <f t="shared" si="11"/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473"/>
    </row>
    <row r="212" spans="1:20" ht="16.5" customHeight="1" thickBot="1" x14ac:dyDescent="0.3">
      <c r="A212" s="1872"/>
      <c r="B212" s="1837"/>
      <c r="C212" s="1841"/>
      <c r="D212" s="1375"/>
      <c r="E212" s="1376"/>
      <c r="F212" s="38" t="s">
        <v>410</v>
      </c>
      <c r="G212" s="86">
        <f t="shared" si="11"/>
        <v>0</v>
      </c>
      <c r="H212" s="84">
        <f t="shared" si="11"/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473"/>
    </row>
    <row r="213" spans="1:20" ht="15.75" customHeight="1" thickBot="1" x14ac:dyDescent="0.3">
      <c r="A213" s="1872"/>
      <c r="B213" s="1837"/>
      <c r="C213" s="1841"/>
      <c r="D213" s="1375"/>
      <c r="E213" s="1376"/>
      <c r="F213" s="38" t="s">
        <v>411</v>
      </c>
      <c r="G213" s="86">
        <f t="shared" si="11"/>
        <v>0</v>
      </c>
      <c r="H213" s="84">
        <f t="shared" si="11"/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473"/>
    </row>
    <row r="214" spans="1:20" ht="15.75" customHeight="1" thickBot="1" x14ac:dyDescent="0.3">
      <c r="A214" s="1872"/>
      <c r="B214" s="1837"/>
      <c r="C214" s="1841"/>
      <c r="D214" s="1375"/>
      <c r="E214" s="1376"/>
      <c r="F214" s="38" t="s">
        <v>412</v>
      </c>
      <c r="G214" s="86">
        <f t="shared" si="11"/>
        <v>0</v>
      </c>
      <c r="H214" s="84">
        <f t="shared" si="11"/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473"/>
    </row>
    <row r="215" spans="1:20" ht="32.25" customHeight="1" thickBot="1" x14ac:dyDescent="0.3">
      <c r="A215" s="1872"/>
      <c r="B215" s="1837"/>
      <c r="C215" s="1841"/>
      <c r="D215" s="1375"/>
      <c r="E215" s="1376"/>
      <c r="F215" s="38" t="s">
        <v>413</v>
      </c>
      <c r="G215" s="86">
        <f t="shared" si="11"/>
        <v>0</v>
      </c>
      <c r="H215" s="84">
        <f t="shared" si="11"/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473"/>
    </row>
    <row r="216" spans="1:20" ht="33" customHeight="1" thickBot="1" x14ac:dyDescent="0.3">
      <c r="A216" s="1872"/>
      <c r="B216" s="1837"/>
      <c r="C216" s="1841"/>
      <c r="D216" s="1375"/>
      <c r="E216" s="1376"/>
      <c r="F216" s="38" t="s">
        <v>414</v>
      </c>
      <c r="G216" s="86">
        <f t="shared" si="11"/>
        <v>0</v>
      </c>
      <c r="H216" s="84">
        <f t="shared" si="11"/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473"/>
    </row>
    <row r="217" spans="1:20" ht="15.75" customHeight="1" thickBot="1" x14ac:dyDescent="0.3">
      <c r="A217" s="1872"/>
      <c r="B217" s="1837"/>
      <c r="C217" s="1841"/>
      <c r="D217" s="1375"/>
      <c r="E217" s="1376"/>
      <c r="F217" s="38" t="s">
        <v>415</v>
      </c>
      <c r="G217" s="86">
        <f t="shared" si="11"/>
        <v>0</v>
      </c>
      <c r="H217" s="84">
        <f t="shared" si="11"/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473"/>
    </row>
    <row r="218" spans="1:20" ht="33.75" customHeight="1" thickBot="1" x14ac:dyDescent="0.3">
      <c r="A218" s="1872"/>
      <c r="B218" s="1837"/>
      <c r="C218" s="1841"/>
      <c r="D218" s="1375"/>
      <c r="E218" s="1376"/>
      <c r="F218" s="38" t="s">
        <v>416</v>
      </c>
      <c r="G218" s="86">
        <f t="shared" si="11"/>
        <v>0</v>
      </c>
      <c r="H218" s="84">
        <f t="shared" si="11"/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473"/>
    </row>
    <row r="219" spans="1:20" ht="15.75" customHeight="1" thickBot="1" x14ac:dyDescent="0.3">
      <c r="A219" s="1872"/>
      <c r="B219" s="1837"/>
      <c r="C219" s="1841"/>
      <c r="D219" s="1375"/>
      <c r="E219" s="1376"/>
      <c r="F219" s="38" t="s">
        <v>417</v>
      </c>
      <c r="G219" s="86">
        <f t="shared" si="11"/>
        <v>0</v>
      </c>
      <c r="H219" s="84">
        <f t="shared" si="11"/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473"/>
    </row>
    <row r="220" spans="1:20" ht="34.5" customHeight="1" thickBot="1" x14ac:dyDescent="0.3">
      <c r="A220" s="1872"/>
      <c r="B220" s="1837"/>
      <c r="C220" s="1841"/>
      <c r="D220" s="1375"/>
      <c r="E220" s="1376"/>
      <c r="F220" s="38" t="s">
        <v>418</v>
      </c>
      <c r="G220" s="86">
        <f t="shared" si="11"/>
        <v>0</v>
      </c>
      <c r="H220" s="84">
        <f t="shared" si="11"/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473"/>
    </row>
    <row r="221" spans="1:20" ht="33.75" customHeight="1" thickBot="1" x14ac:dyDescent="0.3">
      <c r="A221" s="1872"/>
      <c r="B221" s="1837"/>
      <c r="C221" s="1841"/>
      <c r="D221" s="1375"/>
      <c r="E221" s="1376"/>
      <c r="F221" s="38" t="s">
        <v>419</v>
      </c>
      <c r="G221" s="86">
        <f t="shared" si="11"/>
        <v>0</v>
      </c>
      <c r="H221" s="84">
        <f t="shared" si="11"/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473"/>
    </row>
    <row r="222" spans="1:20" ht="15.75" customHeight="1" thickBot="1" x14ac:dyDescent="0.3">
      <c r="A222" s="1872"/>
      <c r="B222" s="1837"/>
      <c r="C222" s="1841"/>
      <c r="D222" s="1375"/>
      <c r="E222" s="1376"/>
      <c r="F222" s="38" t="s">
        <v>420</v>
      </c>
      <c r="G222" s="86">
        <f t="shared" si="11"/>
        <v>0</v>
      </c>
      <c r="H222" s="84">
        <f t="shared" si="11"/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473"/>
    </row>
    <row r="223" spans="1:20" ht="15.75" customHeight="1" thickBot="1" x14ac:dyDescent="0.3">
      <c r="A223" s="1872"/>
      <c r="B223" s="1837"/>
      <c r="C223" s="1841"/>
      <c r="D223" s="1375"/>
      <c r="E223" s="1376"/>
      <c r="F223" s="38" t="s">
        <v>421</v>
      </c>
      <c r="G223" s="86">
        <f t="shared" si="11"/>
        <v>0</v>
      </c>
      <c r="H223" s="84">
        <f t="shared" si="11"/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473"/>
    </row>
    <row r="224" spans="1:20" ht="33.75" customHeight="1" thickBot="1" x14ac:dyDescent="0.3">
      <c r="A224" s="1872"/>
      <c r="B224" s="1837"/>
      <c r="C224" s="1841"/>
      <c r="D224" s="1375"/>
      <c r="E224" s="1376"/>
      <c r="F224" s="38" t="s">
        <v>422</v>
      </c>
      <c r="G224" s="86">
        <f t="shared" si="11"/>
        <v>0</v>
      </c>
      <c r="H224" s="84">
        <f t="shared" si="11"/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473"/>
    </row>
    <row r="225" spans="1:20" ht="16.5" customHeight="1" thickBot="1" x14ac:dyDescent="0.3">
      <c r="A225" s="1872"/>
      <c r="B225" s="1837"/>
      <c r="C225" s="1841"/>
      <c r="D225" s="1375"/>
      <c r="E225" s="1376"/>
      <c r="F225" s="38" t="s">
        <v>423</v>
      </c>
      <c r="G225" s="86">
        <f t="shared" si="11"/>
        <v>0</v>
      </c>
      <c r="H225" s="84">
        <f t="shared" si="11"/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473"/>
    </row>
    <row r="226" spans="1:20" ht="15.75" customHeight="1" thickBot="1" x14ac:dyDescent="0.3">
      <c r="A226" s="1872"/>
      <c r="B226" s="1837"/>
      <c r="C226" s="1841"/>
      <c r="D226" s="1375"/>
      <c r="E226" s="1376"/>
      <c r="F226" s="38" t="s">
        <v>424</v>
      </c>
      <c r="G226" s="86">
        <f t="shared" si="11"/>
        <v>0</v>
      </c>
      <c r="H226" s="84">
        <f t="shared" si="11"/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473"/>
    </row>
    <row r="227" spans="1:20" ht="17.25" customHeight="1" thickBot="1" x14ac:dyDescent="0.3">
      <c r="A227" s="1872"/>
      <c r="B227" s="1837"/>
      <c r="C227" s="1841"/>
      <c r="D227" s="1375"/>
      <c r="E227" s="1376"/>
      <c r="F227" s="38" t="s">
        <v>426</v>
      </c>
      <c r="G227" s="86">
        <f t="shared" si="11"/>
        <v>0</v>
      </c>
      <c r="H227" s="84">
        <f t="shared" si="11"/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473"/>
    </row>
    <row r="228" spans="1:20" ht="15.75" customHeight="1" thickBot="1" x14ac:dyDescent="0.3">
      <c r="A228" s="1872"/>
      <c r="B228" s="1837"/>
      <c r="C228" s="1841"/>
      <c r="D228" s="1375"/>
      <c r="E228" s="1376"/>
      <c r="F228" s="38" t="s">
        <v>425</v>
      </c>
      <c r="G228" s="86">
        <f t="shared" si="11"/>
        <v>0</v>
      </c>
      <c r="H228" s="84">
        <f t="shared" si="11"/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473"/>
    </row>
    <row r="229" spans="1:20" ht="15.75" customHeight="1" thickBot="1" x14ac:dyDescent="0.3">
      <c r="A229" s="1872"/>
      <c r="B229" s="1837"/>
      <c r="C229" s="1841"/>
      <c r="D229" s="1375"/>
      <c r="E229" s="1376"/>
      <c r="F229" s="38" t="s">
        <v>427</v>
      </c>
      <c r="G229" s="86">
        <f t="shared" si="11"/>
        <v>0</v>
      </c>
      <c r="H229" s="84">
        <f t="shared" si="11"/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473"/>
    </row>
    <row r="230" spans="1:20" ht="16.5" customHeight="1" thickBot="1" x14ac:dyDescent="0.3">
      <c r="A230" s="1872"/>
      <c r="B230" s="1837"/>
      <c r="C230" s="1841"/>
      <c r="D230" s="1375"/>
      <c r="E230" s="1376"/>
      <c r="F230" s="38" t="s">
        <v>428</v>
      </c>
      <c r="G230" s="86">
        <f t="shared" si="11"/>
        <v>0</v>
      </c>
      <c r="H230" s="84">
        <f t="shared" si="11"/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473"/>
    </row>
    <row r="231" spans="1:20" ht="15.75" customHeight="1" thickBot="1" x14ac:dyDescent="0.3">
      <c r="A231" s="1872"/>
      <c r="B231" s="1837"/>
      <c r="C231" s="1841"/>
      <c r="D231" s="1375"/>
      <c r="E231" s="1376"/>
      <c r="F231" s="38" t="s">
        <v>429</v>
      </c>
      <c r="G231" s="86">
        <f t="shared" ref="G231:H262" si="13">SUM(H231:S231)</f>
        <v>0</v>
      </c>
      <c r="H231" s="84">
        <f t="shared" si="13"/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473"/>
    </row>
    <row r="232" spans="1:20" ht="15.75" customHeight="1" thickBot="1" x14ac:dyDescent="0.3">
      <c r="A232" s="1872"/>
      <c r="B232" s="1837"/>
      <c r="C232" s="1841"/>
      <c r="D232" s="1375"/>
      <c r="E232" s="1376"/>
      <c r="F232" s="38" t="s">
        <v>430</v>
      </c>
      <c r="G232" s="86">
        <f t="shared" si="13"/>
        <v>0</v>
      </c>
      <c r="H232" s="84">
        <f t="shared" si="13"/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473"/>
    </row>
    <row r="233" spans="1:20" ht="16.5" customHeight="1" thickBot="1" x14ac:dyDescent="0.3">
      <c r="A233" s="1872"/>
      <c r="B233" s="1837"/>
      <c r="C233" s="1841"/>
      <c r="D233" s="1375"/>
      <c r="E233" s="1376"/>
      <c r="F233" s="38" t="s">
        <v>431</v>
      </c>
      <c r="G233" s="86">
        <f t="shared" si="13"/>
        <v>0</v>
      </c>
      <c r="H233" s="84">
        <f t="shared" si="13"/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473"/>
    </row>
    <row r="234" spans="1:20" ht="15.75" customHeight="1" thickBot="1" x14ac:dyDescent="0.3">
      <c r="A234" s="1872"/>
      <c r="B234" s="1837"/>
      <c r="C234" s="1841"/>
      <c r="D234" s="1375"/>
      <c r="E234" s="1376"/>
      <c r="F234" s="38" t="s">
        <v>432</v>
      </c>
      <c r="G234" s="86">
        <f t="shared" si="13"/>
        <v>0</v>
      </c>
      <c r="H234" s="84">
        <f t="shared" si="13"/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473"/>
    </row>
    <row r="235" spans="1:20" ht="15.75" customHeight="1" thickBot="1" x14ac:dyDescent="0.3">
      <c r="A235" s="1872"/>
      <c r="B235" s="1837"/>
      <c r="C235" s="1841"/>
      <c r="D235" s="1375"/>
      <c r="E235" s="1376"/>
      <c r="F235" s="38" t="s">
        <v>433</v>
      </c>
      <c r="G235" s="86">
        <f t="shared" si="13"/>
        <v>0</v>
      </c>
      <c r="H235" s="84">
        <f t="shared" si="13"/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473"/>
    </row>
    <row r="236" spans="1:20" ht="15.75" customHeight="1" thickBot="1" x14ac:dyDescent="0.3">
      <c r="A236" s="1872"/>
      <c r="B236" s="1837"/>
      <c r="C236" s="1841"/>
      <c r="D236" s="1375"/>
      <c r="E236" s="1376"/>
      <c r="F236" s="38" t="s">
        <v>434</v>
      </c>
      <c r="G236" s="86">
        <f t="shared" si="13"/>
        <v>0</v>
      </c>
      <c r="H236" s="84">
        <f t="shared" si="13"/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473"/>
    </row>
    <row r="237" spans="1:20" ht="15.75" customHeight="1" thickBot="1" x14ac:dyDescent="0.3">
      <c r="A237" s="1872"/>
      <c r="B237" s="1837"/>
      <c r="C237" s="1841"/>
      <c r="D237" s="1375"/>
      <c r="E237" s="1376"/>
      <c r="F237" s="38" t="s">
        <v>435</v>
      </c>
      <c r="G237" s="86">
        <f t="shared" si="13"/>
        <v>0</v>
      </c>
      <c r="H237" s="84">
        <f t="shared" si="13"/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473"/>
    </row>
    <row r="238" spans="1:20" ht="15.75" customHeight="1" thickBot="1" x14ac:dyDescent="0.3">
      <c r="A238" s="1872"/>
      <c r="B238" s="1837"/>
      <c r="C238" s="1841"/>
      <c r="D238" s="1375"/>
      <c r="E238" s="1376"/>
      <c r="F238" s="38" t="s">
        <v>436</v>
      </c>
      <c r="G238" s="86">
        <f t="shared" si="13"/>
        <v>0</v>
      </c>
      <c r="H238" s="84">
        <f t="shared" si="13"/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473"/>
    </row>
    <row r="239" spans="1:20" ht="15.75" customHeight="1" thickBot="1" x14ac:dyDescent="0.3">
      <c r="A239" s="1872"/>
      <c r="B239" s="1837"/>
      <c r="C239" s="1841"/>
      <c r="D239" s="1375"/>
      <c r="E239" s="1376"/>
      <c r="F239" s="38" t="s">
        <v>437</v>
      </c>
      <c r="G239" s="86">
        <f t="shared" si="13"/>
        <v>0</v>
      </c>
      <c r="H239" s="84">
        <f t="shared" si="13"/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473"/>
    </row>
    <row r="240" spans="1:20" ht="31.5" customHeight="1" thickBot="1" x14ac:dyDescent="0.3">
      <c r="A240" s="1872"/>
      <c r="B240" s="1837"/>
      <c r="C240" s="1841"/>
      <c r="D240" s="1375"/>
      <c r="E240" s="1376"/>
      <c r="F240" s="38" t="s">
        <v>438</v>
      </c>
      <c r="G240" s="86">
        <f t="shared" si="13"/>
        <v>0</v>
      </c>
      <c r="H240" s="84">
        <f t="shared" si="13"/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473"/>
    </row>
    <row r="241" spans="1:20" ht="30.75" customHeight="1" thickBot="1" x14ac:dyDescent="0.3">
      <c r="A241" s="1872"/>
      <c r="B241" s="1837"/>
      <c r="C241" s="1841"/>
      <c r="D241" s="1375"/>
      <c r="E241" s="1376"/>
      <c r="F241" s="38" t="s">
        <v>439</v>
      </c>
      <c r="G241" s="86">
        <f t="shared" si="13"/>
        <v>0</v>
      </c>
      <c r="H241" s="84">
        <f t="shared" si="13"/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473"/>
    </row>
    <row r="242" spans="1:20" ht="33.75" customHeight="1" thickBot="1" x14ac:dyDescent="0.3">
      <c r="A242" s="1872"/>
      <c r="B242" s="1837"/>
      <c r="C242" s="1841"/>
      <c r="D242" s="1375"/>
      <c r="E242" s="1376"/>
      <c r="F242" s="38" t="s">
        <v>440</v>
      </c>
      <c r="G242" s="86">
        <f t="shared" si="13"/>
        <v>0</v>
      </c>
      <c r="H242" s="84">
        <f t="shared" si="13"/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473"/>
    </row>
    <row r="243" spans="1:20" ht="15.75" customHeight="1" thickBot="1" x14ac:dyDescent="0.3">
      <c r="A243" s="1872"/>
      <c r="B243" s="1837"/>
      <c r="C243" s="1841"/>
      <c r="D243" s="1375"/>
      <c r="E243" s="1376"/>
      <c r="F243" s="38" t="s">
        <v>441</v>
      </c>
      <c r="G243" s="86">
        <f t="shared" si="13"/>
        <v>0</v>
      </c>
      <c r="H243" s="84">
        <f t="shared" si="13"/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473"/>
    </row>
    <row r="244" spans="1:20" ht="15.75" customHeight="1" thickBot="1" x14ac:dyDescent="0.3">
      <c r="A244" s="1872"/>
      <c r="B244" s="1837"/>
      <c r="C244" s="1841"/>
      <c r="D244" s="1375"/>
      <c r="E244" s="1376"/>
      <c r="F244" s="38" t="s">
        <v>442</v>
      </c>
      <c r="G244" s="86">
        <f t="shared" si="13"/>
        <v>0</v>
      </c>
      <c r="H244" s="84">
        <f t="shared" si="13"/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473"/>
    </row>
    <row r="245" spans="1:20" ht="31.5" customHeight="1" thickBot="1" x14ac:dyDescent="0.3">
      <c r="A245" s="1872"/>
      <c r="B245" s="1837"/>
      <c r="C245" s="1841"/>
      <c r="D245" s="1375"/>
      <c r="E245" s="1376"/>
      <c r="F245" s="38" t="s">
        <v>443</v>
      </c>
      <c r="G245" s="86">
        <f t="shared" si="13"/>
        <v>0</v>
      </c>
      <c r="H245" s="84">
        <f t="shared" si="13"/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473"/>
    </row>
    <row r="246" spans="1:20" ht="30" customHeight="1" thickBot="1" x14ac:dyDescent="0.3">
      <c r="A246" s="1872"/>
      <c r="B246" s="1837"/>
      <c r="C246" s="1841"/>
      <c r="D246" s="1375"/>
      <c r="E246" s="1376"/>
      <c r="F246" s="38" t="s">
        <v>444</v>
      </c>
      <c r="G246" s="86">
        <f t="shared" si="13"/>
        <v>0</v>
      </c>
      <c r="H246" s="84">
        <f t="shared" si="13"/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473"/>
    </row>
    <row r="247" spans="1:20" ht="15.75" customHeight="1" thickBot="1" x14ac:dyDescent="0.3">
      <c r="A247" s="1872"/>
      <c r="B247" s="1837"/>
      <c r="C247" s="1841"/>
      <c r="D247" s="1375"/>
      <c r="E247" s="1376"/>
      <c r="F247" s="38" t="s">
        <v>445</v>
      </c>
      <c r="G247" s="86">
        <f t="shared" si="13"/>
        <v>0</v>
      </c>
      <c r="H247" s="84">
        <f t="shared" si="13"/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473"/>
    </row>
    <row r="248" spans="1:20" ht="15.75" customHeight="1" thickBot="1" x14ac:dyDescent="0.3">
      <c r="A248" s="1872"/>
      <c r="B248" s="1837"/>
      <c r="C248" s="1841"/>
      <c r="D248" s="1375"/>
      <c r="E248" s="1376"/>
      <c r="F248" s="38" t="s">
        <v>446</v>
      </c>
      <c r="G248" s="86">
        <f t="shared" si="13"/>
        <v>0</v>
      </c>
      <c r="H248" s="84">
        <f t="shared" si="13"/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473"/>
    </row>
    <row r="249" spans="1:20" ht="15.75" customHeight="1" thickBot="1" x14ac:dyDescent="0.3">
      <c r="A249" s="1872"/>
      <c r="B249" s="1837"/>
      <c r="C249" s="1841"/>
      <c r="D249" s="1375"/>
      <c r="E249" s="1376"/>
      <c r="F249" s="38" t="s">
        <v>447</v>
      </c>
      <c r="G249" s="86">
        <f t="shared" si="13"/>
        <v>0</v>
      </c>
      <c r="H249" s="84">
        <f t="shared" si="13"/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473"/>
    </row>
    <row r="250" spans="1:20" ht="15.75" customHeight="1" thickBot="1" x14ac:dyDescent="0.3">
      <c r="A250" s="1872"/>
      <c r="B250" s="1837"/>
      <c r="C250" s="1841"/>
      <c r="D250" s="1375"/>
      <c r="E250" s="1376"/>
      <c r="F250" s="38" t="s">
        <v>448</v>
      </c>
      <c r="G250" s="86">
        <f t="shared" si="13"/>
        <v>0</v>
      </c>
      <c r="H250" s="84">
        <f t="shared" si="13"/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473"/>
    </row>
    <row r="251" spans="1:20" ht="16.5" customHeight="1" thickBot="1" x14ac:dyDescent="0.3">
      <c r="A251" s="1872"/>
      <c r="B251" s="1837"/>
      <c r="C251" s="1841"/>
      <c r="D251" s="1375"/>
      <c r="E251" s="1376"/>
      <c r="F251" s="38" t="s">
        <v>449</v>
      </c>
      <c r="G251" s="86">
        <f t="shared" si="13"/>
        <v>0</v>
      </c>
      <c r="H251" s="84">
        <f t="shared" si="13"/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473"/>
    </row>
    <row r="252" spans="1:20" ht="15.75" customHeight="1" thickBot="1" x14ac:dyDescent="0.3">
      <c r="A252" s="1872"/>
      <c r="B252" s="1837"/>
      <c r="C252" s="1841"/>
      <c r="D252" s="1375"/>
      <c r="E252" s="1376"/>
      <c r="F252" s="38" t="s">
        <v>450</v>
      </c>
      <c r="G252" s="86">
        <f t="shared" si="13"/>
        <v>0</v>
      </c>
      <c r="H252" s="84">
        <f t="shared" si="13"/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473"/>
    </row>
    <row r="253" spans="1:20" ht="15.75" customHeight="1" thickBot="1" x14ac:dyDescent="0.3">
      <c r="A253" s="1872"/>
      <c r="B253" s="1837"/>
      <c r="C253" s="1841"/>
      <c r="D253" s="1375"/>
      <c r="E253" s="1376"/>
      <c r="F253" s="38" t="s">
        <v>451</v>
      </c>
      <c r="G253" s="86">
        <f t="shared" si="13"/>
        <v>0</v>
      </c>
      <c r="H253" s="84">
        <f t="shared" si="13"/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473"/>
    </row>
    <row r="254" spans="1:20" ht="34.5" customHeight="1" thickBot="1" x14ac:dyDescent="0.3">
      <c r="A254" s="1872"/>
      <c r="B254" s="1837"/>
      <c r="C254" s="1841"/>
      <c r="D254" s="1375"/>
      <c r="E254" s="1376"/>
      <c r="F254" s="38" t="s">
        <v>452</v>
      </c>
      <c r="G254" s="86">
        <f t="shared" si="13"/>
        <v>0</v>
      </c>
      <c r="H254" s="84">
        <f t="shared" si="13"/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473"/>
    </row>
    <row r="255" spans="1:20" ht="33.75" customHeight="1" thickBot="1" x14ac:dyDescent="0.3">
      <c r="A255" s="1872"/>
      <c r="B255" s="1837"/>
      <c r="C255" s="1841"/>
      <c r="D255" s="1375"/>
      <c r="E255" s="1376"/>
      <c r="F255" s="38" t="s">
        <v>453</v>
      </c>
      <c r="G255" s="86">
        <f t="shared" si="13"/>
        <v>0</v>
      </c>
      <c r="H255" s="84">
        <f t="shared" si="13"/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473"/>
    </row>
    <row r="256" spans="1:20" ht="15.75" customHeight="1" thickBot="1" x14ac:dyDescent="0.3">
      <c r="A256" s="1872"/>
      <c r="B256" s="1837"/>
      <c r="C256" s="1841"/>
      <c r="D256" s="1375"/>
      <c r="E256" s="1376"/>
      <c r="F256" s="38" t="s">
        <v>454</v>
      </c>
      <c r="G256" s="86">
        <f t="shared" si="13"/>
        <v>0</v>
      </c>
      <c r="H256" s="84">
        <f t="shared" si="13"/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473"/>
    </row>
    <row r="257" spans="1:20" ht="16.5" customHeight="1" thickBot="1" x14ac:dyDescent="0.3">
      <c r="A257" s="1872"/>
      <c r="B257" s="1837"/>
      <c r="C257" s="1841"/>
      <c r="D257" s="1375"/>
      <c r="E257" s="1376"/>
      <c r="F257" s="38" t="s">
        <v>455</v>
      </c>
      <c r="G257" s="86">
        <f t="shared" si="13"/>
        <v>0</v>
      </c>
      <c r="H257" s="84">
        <f t="shared" si="13"/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473"/>
    </row>
    <row r="258" spans="1:20" ht="15.75" customHeight="1" thickBot="1" x14ac:dyDescent="0.3">
      <c r="A258" s="1872"/>
      <c r="B258" s="1837"/>
      <c r="C258" s="1841"/>
      <c r="D258" s="1375"/>
      <c r="E258" s="1376"/>
      <c r="F258" s="38" t="s">
        <v>456</v>
      </c>
      <c r="G258" s="86">
        <f t="shared" si="13"/>
        <v>0</v>
      </c>
      <c r="H258" s="84">
        <f t="shared" si="13"/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473"/>
    </row>
    <row r="259" spans="1:20" ht="17.25" customHeight="1" thickBot="1" x14ac:dyDescent="0.3">
      <c r="A259" s="1872"/>
      <c r="B259" s="1837"/>
      <c r="C259" s="1841"/>
      <c r="D259" s="1375"/>
      <c r="E259" s="1376"/>
      <c r="F259" s="38" t="s">
        <v>457</v>
      </c>
      <c r="G259" s="86">
        <f t="shared" si="13"/>
        <v>0</v>
      </c>
      <c r="H259" s="84">
        <f t="shared" si="13"/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473"/>
    </row>
    <row r="260" spans="1:20" ht="16.5" customHeight="1" thickBot="1" x14ac:dyDescent="0.3">
      <c r="A260" s="1872"/>
      <c r="B260" s="1837"/>
      <c r="C260" s="1841"/>
      <c r="D260" s="1375"/>
      <c r="E260" s="1376"/>
      <c r="F260" s="38" t="s">
        <v>458</v>
      </c>
      <c r="G260" s="86">
        <f t="shared" si="13"/>
        <v>0</v>
      </c>
      <c r="H260" s="84">
        <f t="shared" si="13"/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473"/>
    </row>
    <row r="261" spans="1:20" ht="21" customHeight="1" thickBot="1" x14ac:dyDescent="0.3">
      <c r="A261" s="1872"/>
      <c r="B261" s="1837"/>
      <c r="C261" s="1841"/>
      <c r="D261" s="1375"/>
      <c r="E261" s="1376"/>
      <c r="F261" s="38" t="s">
        <v>459</v>
      </c>
      <c r="G261" s="86">
        <f t="shared" si="13"/>
        <v>0</v>
      </c>
      <c r="H261" s="84">
        <f t="shared" si="13"/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473"/>
    </row>
    <row r="262" spans="1:20" ht="21" customHeight="1" thickBot="1" x14ac:dyDescent="0.3">
      <c r="A262" s="1872"/>
      <c r="B262" s="1837"/>
      <c r="C262" s="1841"/>
      <c r="D262" s="1375"/>
      <c r="E262" s="1376"/>
      <c r="F262" s="90" t="s">
        <v>460</v>
      </c>
      <c r="G262" s="88">
        <f t="shared" si="13"/>
        <v>0</v>
      </c>
      <c r="H262" s="84">
        <f>SUM(I262:T262)</f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473"/>
    </row>
    <row r="263" spans="1:20" ht="16.5" customHeight="1" thickBot="1" x14ac:dyDescent="0.3">
      <c r="A263" s="1872"/>
      <c r="B263" s="1837"/>
      <c r="C263" s="1841"/>
      <c r="D263" s="1377"/>
      <c r="E263" s="1378"/>
      <c r="F263" s="91" t="s">
        <v>279</v>
      </c>
      <c r="G263" s="93">
        <f>SUM(G210:G262)</f>
        <v>1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0</v>
      </c>
      <c r="L263" s="93">
        <f t="shared" si="14"/>
        <v>1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473"/>
    </row>
    <row r="264" spans="1:20" ht="15.75" customHeight="1" thickBot="1" x14ac:dyDescent="0.3">
      <c r="A264" s="1872"/>
      <c r="B264" s="1837"/>
      <c r="C264" s="1841"/>
      <c r="D264" s="1369" t="s">
        <v>179</v>
      </c>
      <c r="E264" s="1370"/>
      <c r="F264" s="39" t="s">
        <v>461</v>
      </c>
      <c r="G264" s="86">
        <f t="shared" ref="G264:H316" si="15">SUM(H264:S264)</f>
        <v>0</v>
      </c>
      <c r="H264" s="84">
        <f>SUM(I264:T264)</f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473"/>
    </row>
    <row r="265" spans="1:20" ht="15.75" customHeight="1" thickBot="1" x14ac:dyDescent="0.3">
      <c r="A265" s="1872"/>
      <c r="B265" s="1837"/>
      <c r="C265" s="1841"/>
      <c r="D265" s="1369"/>
      <c r="E265" s="1370"/>
      <c r="F265" s="40" t="s">
        <v>462</v>
      </c>
      <c r="G265" s="79">
        <f t="shared" si="15"/>
        <v>0</v>
      </c>
      <c r="H265" s="84">
        <f t="shared" si="15"/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473"/>
    </row>
    <row r="266" spans="1:20" ht="16.5" customHeight="1" thickBot="1" x14ac:dyDescent="0.3">
      <c r="A266" s="1872"/>
      <c r="B266" s="1837"/>
      <c r="C266" s="1841"/>
      <c r="D266" s="1369"/>
      <c r="E266" s="1370"/>
      <c r="F266" s="40" t="s">
        <v>463</v>
      </c>
      <c r="G266" s="79">
        <f t="shared" si="15"/>
        <v>0</v>
      </c>
      <c r="H266" s="84">
        <f t="shared" si="15"/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473"/>
    </row>
    <row r="267" spans="1:20" ht="18" customHeight="1" thickBot="1" x14ac:dyDescent="0.3">
      <c r="A267" s="1872"/>
      <c r="B267" s="1837"/>
      <c r="C267" s="1841"/>
      <c r="D267" s="1369"/>
      <c r="E267" s="1370"/>
      <c r="F267" s="40" t="s">
        <v>464</v>
      </c>
      <c r="G267" s="79">
        <f t="shared" si="15"/>
        <v>0</v>
      </c>
      <c r="H267" s="84">
        <f t="shared" si="15"/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473"/>
    </row>
    <row r="268" spans="1:20" ht="18.75" customHeight="1" thickBot="1" x14ac:dyDescent="0.3">
      <c r="A268" s="1872"/>
      <c r="B268" s="1837"/>
      <c r="C268" s="1841"/>
      <c r="D268" s="1369"/>
      <c r="E268" s="1370"/>
      <c r="F268" s="40" t="s">
        <v>465</v>
      </c>
      <c r="G268" s="79">
        <f t="shared" si="15"/>
        <v>0</v>
      </c>
      <c r="H268" s="84">
        <f t="shared" si="15"/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473"/>
    </row>
    <row r="269" spans="1:20" ht="30.75" customHeight="1" thickBot="1" x14ac:dyDescent="0.3">
      <c r="A269" s="1872"/>
      <c r="B269" s="1837"/>
      <c r="C269" s="1841"/>
      <c r="D269" s="1369"/>
      <c r="E269" s="1370"/>
      <c r="F269" s="40" t="s">
        <v>466</v>
      </c>
      <c r="G269" s="79">
        <f t="shared" si="15"/>
        <v>0</v>
      </c>
      <c r="H269" s="84">
        <f t="shared" si="15"/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473"/>
    </row>
    <row r="270" spans="1:20" ht="33" customHeight="1" thickBot="1" x14ac:dyDescent="0.3">
      <c r="A270" s="1872"/>
      <c r="B270" s="1837"/>
      <c r="C270" s="1841"/>
      <c r="D270" s="1369"/>
      <c r="E270" s="1370"/>
      <c r="F270" s="40" t="s">
        <v>467</v>
      </c>
      <c r="G270" s="79">
        <f t="shared" si="15"/>
        <v>0</v>
      </c>
      <c r="H270" s="84">
        <f t="shared" si="15"/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473"/>
    </row>
    <row r="271" spans="1:20" ht="15.75" customHeight="1" thickBot="1" x14ac:dyDescent="0.3">
      <c r="A271" s="1872"/>
      <c r="B271" s="1837"/>
      <c r="C271" s="1841"/>
      <c r="D271" s="1369"/>
      <c r="E271" s="1370"/>
      <c r="F271" s="40" t="s">
        <v>468</v>
      </c>
      <c r="G271" s="79">
        <f t="shared" si="15"/>
        <v>0</v>
      </c>
      <c r="H271" s="84">
        <f t="shared" si="15"/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473"/>
    </row>
    <row r="272" spans="1:20" ht="33.75" customHeight="1" thickBot="1" x14ac:dyDescent="0.3">
      <c r="A272" s="1872"/>
      <c r="B272" s="1837"/>
      <c r="C272" s="1841"/>
      <c r="D272" s="1369"/>
      <c r="E272" s="1370"/>
      <c r="F272" s="40" t="s">
        <v>469</v>
      </c>
      <c r="G272" s="79">
        <f t="shared" si="15"/>
        <v>0</v>
      </c>
      <c r="H272" s="84">
        <f t="shared" si="15"/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473"/>
    </row>
    <row r="273" spans="1:20" ht="15.75" customHeight="1" thickBot="1" x14ac:dyDescent="0.3">
      <c r="A273" s="1872"/>
      <c r="B273" s="1837"/>
      <c r="C273" s="1841"/>
      <c r="D273" s="1369"/>
      <c r="E273" s="1370"/>
      <c r="F273" s="40" t="s">
        <v>470</v>
      </c>
      <c r="G273" s="79">
        <f t="shared" si="15"/>
        <v>0</v>
      </c>
      <c r="H273" s="84">
        <f t="shared" si="15"/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473"/>
    </row>
    <row r="274" spans="1:20" ht="33.75" customHeight="1" thickBot="1" x14ac:dyDescent="0.3">
      <c r="A274" s="1872"/>
      <c r="B274" s="1837"/>
      <c r="C274" s="1841"/>
      <c r="D274" s="1369"/>
      <c r="E274" s="1370"/>
      <c r="F274" s="40" t="s">
        <v>471</v>
      </c>
      <c r="G274" s="79">
        <f t="shared" si="15"/>
        <v>0</v>
      </c>
      <c r="H274" s="84">
        <f t="shared" si="15"/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473"/>
    </row>
    <row r="275" spans="1:20" ht="33" customHeight="1" thickBot="1" x14ac:dyDescent="0.3">
      <c r="A275" s="1872"/>
      <c r="B275" s="1837"/>
      <c r="C275" s="1841"/>
      <c r="D275" s="1369"/>
      <c r="E275" s="1370"/>
      <c r="F275" s="40" t="s">
        <v>472</v>
      </c>
      <c r="G275" s="79">
        <f t="shared" si="15"/>
        <v>0</v>
      </c>
      <c r="H275" s="84">
        <f t="shared" si="15"/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473"/>
    </row>
    <row r="276" spans="1:20" ht="15.75" customHeight="1" thickBot="1" x14ac:dyDescent="0.3">
      <c r="A276" s="1872"/>
      <c r="B276" s="1837"/>
      <c r="C276" s="1841"/>
      <c r="D276" s="1369"/>
      <c r="E276" s="1370"/>
      <c r="F276" s="40" t="s">
        <v>509</v>
      </c>
      <c r="G276" s="79">
        <f t="shared" si="15"/>
        <v>0</v>
      </c>
      <c r="H276" s="84">
        <f t="shared" si="15"/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473"/>
    </row>
    <row r="277" spans="1:20" ht="15.75" customHeight="1" thickBot="1" x14ac:dyDescent="0.3">
      <c r="A277" s="1872"/>
      <c r="B277" s="1837"/>
      <c r="C277" s="1841"/>
      <c r="D277" s="1369"/>
      <c r="E277" s="1370"/>
      <c r="F277" s="40" t="s">
        <v>473</v>
      </c>
      <c r="G277" s="79">
        <f t="shared" si="15"/>
        <v>0</v>
      </c>
      <c r="H277" s="84">
        <f t="shared" si="15"/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473"/>
    </row>
    <row r="278" spans="1:20" ht="33.75" customHeight="1" thickBot="1" x14ac:dyDescent="0.3">
      <c r="A278" s="1872"/>
      <c r="B278" s="1837"/>
      <c r="C278" s="1841"/>
      <c r="D278" s="1369"/>
      <c r="E278" s="1370"/>
      <c r="F278" s="40" t="s">
        <v>474</v>
      </c>
      <c r="G278" s="79">
        <f t="shared" si="15"/>
        <v>0</v>
      </c>
      <c r="H278" s="84">
        <f t="shared" si="15"/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473"/>
    </row>
    <row r="279" spans="1:20" ht="18.75" customHeight="1" thickBot="1" x14ac:dyDescent="0.3">
      <c r="A279" s="1872"/>
      <c r="B279" s="1837"/>
      <c r="C279" s="1841"/>
      <c r="D279" s="1369"/>
      <c r="E279" s="1370"/>
      <c r="F279" s="40" t="s">
        <v>475</v>
      </c>
      <c r="G279" s="79">
        <f t="shared" si="15"/>
        <v>0</v>
      </c>
      <c r="H279" s="84">
        <f t="shared" si="15"/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473"/>
    </row>
    <row r="280" spans="1:20" ht="15.75" customHeight="1" thickBot="1" x14ac:dyDescent="0.3">
      <c r="A280" s="1872"/>
      <c r="B280" s="1837"/>
      <c r="C280" s="1841"/>
      <c r="D280" s="1369"/>
      <c r="E280" s="1370"/>
      <c r="F280" s="40" t="s">
        <v>476</v>
      </c>
      <c r="G280" s="79">
        <f t="shared" si="15"/>
        <v>0</v>
      </c>
      <c r="H280" s="84">
        <f t="shared" si="15"/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473"/>
    </row>
    <row r="281" spans="1:20" ht="18" customHeight="1" thickBot="1" x14ac:dyDescent="0.3">
      <c r="A281" s="1872"/>
      <c r="B281" s="1837"/>
      <c r="C281" s="1841"/>
      <c r="D281" s="1369"/>
      <c r="E281" s="1370"/>
      <c r="F281" s="40" t="s">
        <v>477</v>
      </c>
      <c r="G281" s="79">
        <f t="shared" si="15"/>
        <v>0</v>
      </c>
      <c r="H281" s="84">
        <f t="shared" si="15"/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473"/>
    </row>
    <row r="282" spans="1:20" ht="15.75" customHeight="1" thickBot="1" x14ac:dyDescent="0.3">
      <c r="A282" s="1872"/>
      <c r="B282" s="1837"/>
      <c r="C282" s="1841"/>
      <c r="D282" s="1369"/>
      <c r="E282" s="1370"/>
      <c r="F282" s="40" t="s">
        <v>478</v>
      </c>
      <c r="G282" s="79">
        <f t="shared" si="15"/>
        <v>0</v>
      </c>
      <c r="H282" s="84">
        <f t="shared" si="15"/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473"/>
    </row>
    <row r="283" spans="1:20" ht="15.75" customHeight="1" thickBot="1" x14ac:dyDescent="0.3">
      <c r="A283" s="1872"/>
      <c r="B283" s="1837"/>
      <c r="C283" s="1841"/>
      <c r="D283" s="1369"/>
      <c r="E283" s="1370"/>
      <c r="F283" s="40" t="s">
        <v>479</v>
      </c>
      <c r="G283" s="79">
        <f t="shared" si="15"/>
        <v>0</v>
      </c>
      <c r="H283" s="84">
        <f t="shared" si="15"/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473"/>
    </row>
    <row r="284" spans="1:20" ht="16.5" customHeight="1" thickBot="1" x14ac:dyDescent="0.3">
      <c r="A284" s="1872"/>
      <c r="B284" s="1837"/>
      <c r="C284" s="1841"/>
      <c r="D284" s="1369"/>
      <c r="E284" s="1370"/>
      <c r="F284" s="40" t="s">
        <v>480</v>
      </c>
      <c r="G284" s="79">
        <f t="shared" si="15"/>
        <v>0</v>
      </c>
      <c r="H284" s="84">
        <f t="shared" si="15"/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473"/>
    </row>
    <row r="285" spans="1:20" ht="15.75" customHeight="1" thickBot="1" x14ac:dyDescent="0.3">
      <c r="A285" s="1872"/>
      <c r="B285" s="1837"/>
      <c r="C285" s="1841"/>
      <c r="D285" s="1369"/>
      <c r="E285" s="1370"/>
      <c r="F285" s="40" t="s">
        <v>481</v>
      </c>
      <c r="G285" s="79">
        <f t="shared" si="15"/>
        <v>0</v>
      </c>
      <c r="H285" s="84">
        <f t="shared" si="15"/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473"/>
    </row>
    <row r="286" spans="1:20" ht="15.75" customHeight="1" thickBot="1" x14ac:dyDescent="0.3">
      <c r="A286" s="1872"/>
      <c r="B286" s="1837"/>
      <c r="C286" s="1841"/>
      <c r="D286" s="1369"/>
      <c r="E286" s="1370"/>
      <c r="F286" s="40" t="s">
        <v>482</v>
      </c>
      <c r="G286" s="79">
        <f t="shared" si="15"/>
        <v>0</v>
      </c>
      <c r="H286" s="84">
        <f t="shared" si="15"/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473"/>
    </row>
    <row r="287" spans="1:20" ht="16.5" customHeight="1" thickBot="1" x14ac:dyDescent="0.3">
      <c r="A287" s="1872"/>
      <c r="B287" s="1837"/>
      <c r="C287" s="1841"/>
      <c r="D287" s="1369"/>
      <c r="E287" s="1370"/>
      <c r="F287" s="40" t="s">
        <v>483</v>
      </c>
      <c r="G287" s="79">
        <f t="shared" si="15"/>
        <v>0</v>
      </c>
      <c r="H287" s="84">
        <f t="shared" si="15"/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473"/>
    </row>
    <row r="288" spans="1:20" ht="15.75" customHeight="1" thickBot="1" x14ac:dyDescent="0.3">
      <c r="A288" s="1872"/>
      <c r="B288" s="1837"/>
      <c r="C288" s="1841"/>
      <c r="D288" s="1369"/>
      <c r="E288" s="1370"/>
      <c r="F288" s="40" t="s">
        <v>484</v>
      </c>
      <c r="G288" s="79">
        <f t="shared" si="15"/>
        <v>0</v>
      </c>
      <c r="H288" s="84">
        <f t="shared" si="15"/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473"/>
    </row>
    <row r="289" spans="1:20" ht="15.75" customHeight="1" thickBot="1" x14ac:dyDescent="0.3">
      <c r="A289" s="1872"/>
      <c r="B289" s="1837"/>
      <c r="C289" s="1841"/>
      <c r="D289" s="1369"/>
      <c r="E289" s="1370"/>
      <c r="F289" s="40" t="s">
        <v>485</v>
      </c>
      <c r="G289" s="79">
        <f t="shared" si="15"/>
        <v>0</v>
      </c>
      <c r="H289" s="84">
        <f t="shared" si="15"/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473"/>
    </row>
    <row r="290" spans="1:20" ht="16.5" customHeight="1" thickBot="1" x14ac:dyDescent="0.3">
      <c r="A290" s="1872"/>
      <c r="B290" s="1837"/>
      <c r="C290" s="1841"/>
      <c r="D290" s="1369"/>
      <c r="E290" s="1370"/>
      <c r="F290" s="40" t="s">
        <v>510</v>
      </c>
      <c r="G290" s="79">
        <f t="shared" si="15"/>
        <v>0</v>
      </c>
      <c r="H290" s="84">
        <f t="shared" si="15"/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473"/>
    </row>
    <row r="291" spans="1:20" ht="15.75" customHeight="1" thickBot="1" x14ac:dyDescent="0.3">
      <c r="A291" s="1872"/>
      <c r="B291" s="1837"/>
      <c r="C291" s="1841"/>
      <c r="D291" s="1369"/>
      <c r="E291" s="1370"/>
      <c r="F291" s="40" t="s">
        <v>511</v>
      </c>
      <c r="G291" s="79">
        <f t="shared" si="15"/>
        <v>0</v>
      </c>
      <c r="H291" s="84">
        <f t="shared" si="15"/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473"/>
    </row>
    <row r="292" spans="1:20" ht="15.75" customHeight="1" thickBot="1" x14ac:dyDescent="0.3">
      <c r="A292" s="1872"/>
      <c r="B292" s="1837"/>
      <c r="C292" s="1841"/>
      <c r="D292" s="1369"/>
      <c r="E292" s="1370"/>
      <c r="F292" s="40" t="s">
        <v>512</v>
      </c>
      <c r="G292" s="79">
        <f t="shared" si="15"/>
        <v>0</v>
      </c>
      <c r="H292" s="84">
        <f t="shared" si="15"/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473"/>
    </row>
    <row r="293" spans="1:20" ht="16.5" customHeight="1" thickBot="1" x14ac:dyDescent="0.3">
      <c r="A293" s="1872"/>
      <c r="B293" s="1837"/>
      <c r="C293" s="1841"/>
      <c r="D293" s="1369"/>
      <c r="E293" s="1370"/>
      <c r="F293" s="40" t="s">
        <v>513</v>
      </c>
      <c r="G293" s="79">
        <f t="shared" si="15"/>
        <v>0</v>
      </c>
      <c r="H293" s="84">
        <f t="shared" si="15"/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473"/>
    </row>
    <row r="294" spans="1:20" ht="17.25" customHeight="1" thickBot="1" x14ac:dyDescent="0.3">
      <c r="A294" s="1872"/>
      <c r="B294" s="1837"/>
      <c r="C294" s="1841"/>
      <c r="D294" s="1369"/>
      <c r="E294" s="1370"/>
      <c r="F294" s="40" t="s">
        <v>508</v>
      </c>
      <c r="G294" s="79">
        <f t="shared" si="15"/>
        <v>0</v>
      </c>
      <c r="H294" s="84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473"/>
    </row>
    <row r="295" spans="1:20" ht="31.5" customHeight="1" thickBot="1" x14ac:dyDescent="0.3">
      <c r="A295" s="1872"/>
      <c r="B295" s="1837"/>
      <c r="C295" s="1841"/>
      <c r="D295" s="1369"/>
      <c r="E295" s="1370"/>
      <c r="F295" s="40" t="s">
        <v>507</v>
      </c>
      <c r="G295" s="79">
        <f t="shared" si="15"/>
        <v>0</v>
      </c>
      <c r="H295" s="84">
        <f t="shared" si="15"/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473"/>
    </row>
    <row r="296" spans="1:20" ht="33.75" customHeight="1" thickBot="1" x14ac:dyDescent="0.3">
      <c r="A296" s="1872"/>
      <c r="B296" s="1837"/>
      <c r="C296" s="1841"/>
      <c r="D296" s="1369"/>
      <c r="E296" s="1370"/>
      <c r="F296" s="40" t="s">
        <v>506</v>
      </c>
      <c r="G296" s="79">
        <f t="shared" si="15"/>
        <v>1</v>
      </c>
      <c r="H296" s="84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1</v>
      </c>
      <c r="P296" s="36">
        <v>0</v>
      </c>
      <c r="Q296" s="36">
        <v>0</v>
      </c>
      <c r="R296" s="36">
        <v>0</v>
      </c>
      <c r="S296" s="36">
        <v>0</v>
      </c>
      <c r="T296" s="473"/>
    </row>
    <row r="297" spans="1:20" ht="15.75" customHeight="1" thickBot="1" x14ac:dyDescent="0.3">
      <c r="A297" s="1872"/>
      <c r="B297" s="1837"/>
      <c r="C297" s="1841"/>
      <c r="D297" s="1369"/>
      <c r="E297" s="1370"/>
      <c r="F297" s="40" t="s">
        <v>505</v>
      </c>
      <c r="G297" s="79">
        <f t="shared" si="15"/>
        <v>0</v>
      </c>
      <c r="H297" s="84">
        <f t="shared" si="15"/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473"/>
    </row>
    <row r="298" spans="1:20" ht="15.75" customHeight="1" thickBot="1" x14ac:dyDescent="0.3">
      <c r="A298" s="1872"/>
      <c r="B298" s="1837"/>
      <c r="C298" s="1841"/>
      <c r="D298" s="1369"/>
      <c r="E298" s="1370"/>
      <c r="F298" s="40" t="s">
        <v>504</v>
      </c>
      <c r="G298" s="79">
        <f t="shared" si="15"/>
        <v>0</v>
      </c>
      <c r="H298" s="84">
        <f t="shared" si="15"/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473"/>
    </row>
    <row r="299" spans="1:20" ht="31.5" customHeight="1" thickBot="1" x14ac:dyDescent="0.3">
      <c r="A299" s="1872"/>
      <c r="B299" s="1837"/>
      <c r="C299" s="1841"/>
      <c r="D299" s="1369"/>
      <c r="E299" s="1370"/>
      <c r="F299" s="40" t="s">
        <v>503</v>
      </c>
      <c r="G299" s="79">
        <f t="shared" si="15"/>
        <v>0</v>
      </c>
      <c r="H299" s="84">
        <f t="shared" si="15"/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473"/>
    </row>
    <row r="300" spans="1:20" ht="33" customHeight="1" thickBot="1" x14ac:dyDescent="0.3">
      <c r="A300" s="1872"/>
      <c r="B300" s="1837"/>
      <c r="C300" s="1841"/>
      <c r="D300" s="1369"/>
      <c r="E300" s="1370"/>
      <c r="F300" s="40" t="s">
        <v>502</v>
      </c>
      <c r="G300" s="79">
        <f t="shared" si="15"/>
        <v>0</v>
      </c>
      <c r="H300" s="84">
        <f t="shared" si="15"/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473"/>
    </row>
    <row r="301" spans="1:20" ht="15.75" customHeight="1" thickBot="1" x14ac:dyDescent="0.3">
      <c r="A301" s="1872"/>
      <c r="B301" s="1837"/>
      <c r="C301" s="1841"/>
      <c r="D301" s="1369"/>
      <c r="E301" s="1370"/>
      <c r="F301" s="40" t="s">
        <v>501</v>
      </c>
      <c r="G301" s="79">
        <f t="shared" si="15"/>
        <v>0</v>
      </c>
      <c r="H301" s="84">
        <f t="shared" si="15"/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473"/>
    </row>
    <row r="302" spans="1:20" ht="16.5" customHeight="1" thickBot="1" x14ac:dyDescent="0.3">
      <c r="A302" s="1872"/>
      <c r="B302" s="1837"/>
      <c r="C302" s="1841"/>
      <c r="D302" s="1369"/>
      <c r="E302" s="1370"/>
      <c r="F302" s="40" t="s">
        <v>500</v>
      </c>
      <c r="G302" s="79">
        <f t="shared" si="15"/>
        <v>1</v>
      </c>
      <c r="H302" s="84">
        <v>0</v>
      </c>
      <c r="I302" s="36">
        <v>0</v>
      </c>
      <c r="J302" s="36">
        <v>0</v>
      </c>
      <c r="K302" s="36">
        <v>1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473"/>
    </row>
    <row r="303" spans="1:20" ht="15.75" customHeight="1" thickBot="1" x14ac:dyDescent="0.3">
      <c r="A303" s="1872"/>
      <c r="B303" s="1837"/>
      <c r="C303" s="1841"/>
      <c r="D303" s="1369"/>
      <c r="E303" s="1370"/>
      <c r="F303" s="40" t="s">
        <v>499</v>
      </c>
      <c r="G303" s="79">
        <f t="shared" si="15"/>
        <v>0</v>
      </c>
      <c r="H303" s="84">
        <f t="shared" si="15"/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473"/>
    </row>
    <row r="304" spans="1:20" ht="15.75" customHeight="1" thickBot="1" x14ac:dyDescent="0.3">
      <c r="A304" s="1872"/>
      <c r="B304" s="1837"/>
      <c r="C304" s="1841"/>
      <c r="D304" s="1369"/>
      <c r="E304" s="1370"/>
      <c r="F304" s="40" t="s">
        <v>498</v>
      </c>
      <c r="G304" s="79">
        <f t="shared" si="15"/>
        <v>0</v>
      </c>
      <c r="H304" s="84">
        <f t="shared" si="15"/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473"/>
    </row>
    <row r="305" spans="1:20" ht="16.5" customHeight="1" thickBot="1" x14ac:dyDescent="0.3">
      <c r="A305" s="1872"/>
      <c r="B305" s="1837"/>
      <c r="C305" s="1841"/>
      <c r="D305" s="1369"/>
      <c r="E305" s="1370"/>
      <c r="F305" s="40" t="s">
        <v>497</v>
      </c>
      <c r="G305" s="79">
        <f t="shared" si="15"/>
        <v>0</v>
      </c>
      <c r="H305" s="84">
        <f t="shared" si="15"/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473"/>
    </row>
    <row r="306" spans="1:20" ht="15.75" customHeight="1" thickBot="1" x14ac:dyDescent="0.3">
      <c r="A306" s="1872"/>
      <c r="B306" s="1837"/>
      <c r="C306" s="1841"/>
      <c r="D306" s="1369"/>
      <c r="E306" s="1370"/>
      <c r="F306" s="40" t="s">
        <v>496</v>
      </c>
      <c r="G306" s="79">
        <f t="shared" si="15"/>
        <v>0</v>
      </c>
      <c r="H306" s="84">
        <f t="shared" si="15"/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473"/>
    </row>
    <row r="307" spans="1:20" ht="15.75" customHeight="1" thickBot="1" x14ac:dyDescent="0.3">
      <c r="A307" s="1872"/>
      <c r="B307" s="1837"/>
      <c r="C307" s="1841"/>
      <c r="D307" s="1369"/>
      <c r="E307" s="1370"/>
      <c r="F307" s="40" t="s">
        <v>495</v>
      </c>
      <c r="G307" s="79">
        <f t="shared" si="15"/>
        <v>0</v>
      </c>
      <c r="H307" s="84">
        <f t="shared" si="15"/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473"/>
    </row>
    <row r="308" spans="1:20" ht="33.75" customHeight="1" thickBot="1" x14ac:dyDescent="0.3">
      <c r="A308" s="1872"/>
      <c r="B308" s="1837"/>
      <c r="C308" s="1841"/>
      <c r="D308" s="1369"/>
      <c r="E308" s="1370"/>
      <c r="F308" s="40" t="s">
        <v>494</v>
      </c>
      <c r="G308" s="79">
        <f t="shared" si="15"/>
        <v>0</v>
      </c>
      <c r="H308" s="84">
        <f t="shared" si="15"/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473"/>
    </row>
    <row r="309" spans="1:20" ht="31.5" customHeight="1" thickBot="1" x14ac:dyDescent="0.3">
      <c r="A309" s="1872"/>
      <c r="B309" s="1837"/>
      <c r="C309" s="1841"/>
      <c r="D309" s="1369"/>
      <c r="E309" s="1370"/>
      <c r="F309" s="40" t="s">
        <v>493</v>
      </c>
      <c r="G309" s="79">
        <f t="shared" si="15"/>
        <v>0</v>
      </c>
      <c r="H309" s="84">
        <f t="shared" si="15"/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473"/>
    </row>
    <row r="310" spans="1:20" ht="15.75" customHeight="1" thickBot="1" x14ac:dyDescent="0.3">
      <c r="A310" s="1872"/>
      <c r="B310" s="1837"/>
      <c r="C310" s="1841"/>
      <c r="D310" s="1369"/>
      <c r="E310" s="1370"/>
      <c r="F310" s="40" t="s">
        <v>492</v>
      </c>
      <c r="G310" s="79">
        <f t="shared" si="15"/>
        <v>0</v>
      </c>
      <c r="H310" s="84">
        <f t="shared" si="15"/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473"/>
    </row>
    <row r="311" spans="1:20" ht="16.5" customHeight="1" thickBot="1" x14ac:dyDescent="0.3">
      <c r="A311" s="1872"/>
      <c r="B311" s="1837"/>
      <c r="C311" s="1841"/>
      <c r="D311" s="1369"/>
      <c r="E311" s="1370"/>
      <c r="F311" s="42" t="s">
        <v>491</v>
      </c>
      <c r="G311" s="79">
        <f t="shared" si="15"/>
        <v>0</v>
      </c>
      <c r="H311" s="84">
        <f t="shared" si="15"/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473"/>
    </row>
    <row r="312" spans="1:20" ht="15.75" customHeight="1" thickBot="1" x14ac:dyDescent="0.3">
      <c r="A312" s="1872"/>
      <c r="B312" s="1837"/>
      <c r="C312" s="1841"/>
      <c r="D312" s="1369"/>
      <c r="E312" s="1370"/>
      <c r="F312" s="40" t="s">
        <v>490</v>
      </c>
      <c r="G312" s="79">
        <f t="shared" si="15"/>
        <v>0</v>
      </c>
      <c r="H312" s="84">
        <f t="shared" si="15"/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473"/>
    </row>
    <row r="313" spans="1:20" ht="19.5" customHeight="1" thickBot="1" x14ac:dyDescent="0.3">
      <c r="A313" s="1872"/>
      <c r="B313" s="1837"/>
      <c r="C313" s="1841"/>
      <c r="D313" s="1369"/>
      <c r="E313" s="1370"/>
      <c r="F313" s="40" t="s">
        <v>489</v>
      </c>
      <c r="G313" s="79">
        <v>1</v>
      </c>
      <c r="H313" s="84">
        <v>0</v>
      </c>
      <c r="I313" s="36">
        <v>0</v>
      </c>
      <c r="J313" s="36">
        <v>0</v>
      </c>
      <c r="K313" s="36">
        <v>1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473"/>
    </row>
    <row r="314" spans="1:20" ht="16.5" customHeight="1" thickBot="1" x14ac:dyDescent="0.3">
      <c r="A314" s="1872"/>
      <c r="B314" s="1837"/>
      <c r="C314" s="1841"/>
      <c r="D314" s="1369"/>
      <c r="E314" s="1370"/>
      <c r="F314" s="40" t="s">
        <v>488</v>
      </c>
      <c r="G314" s="79">
        <f t="shared" si="15"/>
        <v>0</v>
      </c>
      <c r="H314" s="84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473"/>
    </row>
    <row r="315" spans="1:20" ht="21" customHeight="1" thickBot="1" x14ac:dyDescent="0.3">
      <c r="A315" s="1872"/>
      <c r="B315" s="1837"/>
      <c r="C315" s="1841"/>
      <c r="D315" s="1369"/>
      <c r="E315" s="1370"/>
      <c r="F315" s="40" t="s">
        <v>487</v>
      </c>
      <c r="G315" s="79">
        <f t="shared" si="15"/>
        <v>0</v>
      </c>
      <c r="H315" s="84">
        <f t="shared" si="15"/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473"/>
    </row>
    <row r="316" spans="1:20" ht="19.5" customHeight="1" thickBot="1" x14ac:dyDescent="0.3">
      <c r="A316" s="1872"/>
      <c r="B316" s="1837"/>
      <c r="C316" s="1841"/>
      <c r="D316" s="1369"/>
      <c r="E316" s="1370"/>
      <c r="F316" s="44" t="s">
        <v>486</v>
      </c>
      <c r="G316" s="84">
        <f t="shared" si="15"/>
        <v>0</v>
      </c>
      <c r="H316" s="84">
        <f t="shared" si="15"/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473"/>
    </row>
    <row r="317" spans="1:20" ht="16.5" customHeight="1" thickBot="1" x14ac:dyDescent="0.3">
      <c r="A317" s="1872"/>
      <c r="B317" s="1837"/>
      <c r="C317" s="1841"/>
      <c r="D317" s="1369"/>
      <c r="E317" s="1379"/>
      <c r="F317" s="96" t="s">
        <v>338</v>
      </c>
      <c r="G317" s="94">
        <f>SUM(G264:G316)</f>
        <v>3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2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1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473"/>
    </row>
    <row r="318" spans="1:20" ht="19.5" thickBot="1" x14ac:dyDescent="0.3">
      <c r="A318" s="1872"/>
      <c r="B318" s="1837"/>
      <c r="C318" s="1845" t="s">
        <v>334</v>
      </c>
      <c r="D318" s="1846"/>
      <c r="E318" s="1847"/>
      <c r="F318" s="1848"/>
      <c r="G318" s="1848"/>
      <c r="H318" s="1847"/>
      <c r="I318" s="1847"/>
      <c r="J318" s="1847"/>
      <c r="K318" s="1847"/>
      <c r="L318" s="1847"/>
      <c r="M318" s="1847"/>
      <c r="N318" s="1847"/>
      <c r="O318" s="1847"/>
      <c r="P318" s="1847"/>
      <c r="Q318" s="1847"/>
      <c r="R318" s="1847"/>
      <c r="S318" s="1849"/>
      <c r="T318" s="473"/>
    </row>
    <row r="319" spans="1:20" ht="16.5" thickBot="1" x14ac:dyDescent="0.3">
      <c r="A319" s="1872"/>
      <c r="B319" s="1837"/>
      <c r="C319" s="1850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473"/>
    </row>
    <row r="320" spans="1:20" ht="16.5" thickBot="1" x14ac:dyDescent="0.3">
      <c r="A320" s="1872"/>
      <c r="B320" s="1837"/>
      <c r="C320" s="1850"/>
      <c r="D320" s="1388"/>
      <c r="E320" s="1339" t="s">
        <v>268</v>
      </c>
      <c r="F320" s="1339"/>
      <c r="G320" s="46">
        <f>+G155</f>
        <v>121</v>
      </c>
      <c r="H320" s="46">
        <f t="shared" ref="H320:S320" si="17">+H155</f>
        <v>10</v>
      </c>
      <c r="I320" s="46">
        <f t="shared" si="17"/>
        <v>14</v>
      </c>
      <c r="J320" s="46">
        <f t="shared" si="17"/>
        <v>9</v>
      </c>
      <c r="K320" s="46">
        <f t="shared" si="17"/>
        <v>11</v>
      </c>
      <c r="L320" s="46">
        <f t="shared" si="17"/>
        <v>15</v>
      </c>
      <c r="M320" s="46">
        <f t="shared" si="17"/>
        <v>9</v>
      </c>
      <c r="N320" s="46">
        <f t="shared" si="17"/>
        <v>9</v>
      </c>
      <c r="O320" s="46">
        <f t="shared" si="17"/>
        <v>9</v>
      </c>
      <c r="P320" s="46">
        <f t="shared" si="17"/>
        <v>5</v>
      </c>
      <c r="Q320" s="46">
        <f t="shared" si="17"/>
        <v>8</v>
      </c>
      <c r="R320" s="46">
        <f t="shared" si="17"/>
        <v>11</v>
      </c>
      <c r="S320" s="46">
        <f t="shared" si="17"/>
        <v>11</v>
      </c>
      <c r="T320" s="473"/>
    </row>
    <row r="321" spans="1:20" ht="16.5" thickBot="1" x14ac:dyDescent="0.3">
      <c r="A321" s="1872"/>
      <c r="B321" s="1837"/>
      <c r="C321" s="1850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473"/>
    </row>
    <row r="322" spans="1:20" ht="16.5" thickBot="1" x14ac:dyDescent="0.3">
      <c r="A322" s="1872"/>
      <c r="B322" s="1837"/>
      <c r="C322" s="1850"/>
      <c r="D322" s="1388"/>
      <c r="E322" s="1337" t="s">
        <v>265</v>
      </c>
      <c r="F322" s="1337"/>
      <c r="G322" s="47">
        <f>SUM(H322:S322)</f>
        <v>0</v>
      </c>
      <c r="H322" s="478">
        <v>0</v>
      </c>
      <c r="I322" s="478">
        <v>0</v>
      </c>
      <c r="J322" s="478">
        <v>0</v>
      </c>
      <c r="K322" s="478">
        <v>0</v>
      </c>
      <c r="L322" s="478">
        <v>0</v>
      </c>
      <c r="M322" s="478">
        <v>0</v>
      </c>
      <c r="N322" s="478">
        <v>0</v>
      </c>
      <c r="O322" s="478">
        <v>0</v>
      </c>
      <c r="P322" s="478">
        <v>0</v>
      </c>
      <c r="Q322" s="478">
        <v>0</v>
      </c>
      <c r="R322" s="478">
        <v>0</v>
      </c>
      <c r="S322" s="479">
        <v>0</v>
      </c>
      <c r="T322" s="473"/>
    </row>
    <row r="323" spans="1:20" ht="16.5" thickBot="1" x14ac:dyDescent="0.3">
      <c r="A323" s="1872"/>
      <c r="B323" s="1837"/>
      <c r="C323" s="1850"/>
      <c r="D323" s="1388"/>
      <c r="E323" s="1338" t="s">
        <v>526</v>
      </c>
      <c r="F323" s="1338"/>
      <c r="G323" s="47">
        <f t="shared" ref="G323:G326" si="19">SUM(H323:S323)</f>
        <v>0</v>
      </c>
      <c r="H323" s="478">
        <v>0</v>
      </c>
      <c r="I323" s="478">
        <v>0</v>
      </c>
      <c r="J323" s="478">
        <v>0</v>
      </c>
      <c r="K323" s="478">
        <v>0</v>
      </c>
      <c r="L323" s="478">
        <v>0</v>
      </c>
      <c r="M323" s="478">
        <v>0</v>
      </c>
      <c r="N323" s="478">
        <v>0</v>
      </c>
      <c r="O323" s="478">
        <v>0</v>
      </c>
      <c r="P323" s="478">
        <v>0</v>
      </c>
      <c r="Q323" s="478">
        <v>0</v>
      </c>
      <c r="R323" s="478">
        <v>0</v>
      </c>
      <c r="S323" s="479">
        <v>0</v>
      </c>
      <c r="T323" s="473"/>
    </row>
    <row r="324" spans="1:20" ht="16.5" thickBot="1" x14ac:dyDescent="0.3">
      <c r="A324" s="1872"/>
      <c r="B324" s="1837"/>
      <c r="C324" s="1850"/>
      <c r="D324" s="1388"/>
      <c r="E324" s="1338" t="s">
        <v>266</v>
      </c>
      <c r="F324" s="1338"/>
      <c r="G324" s="47">
        <f t="shared" si="19"/>
        <v>0</v>
      </c>
      <c r="H324" s="478">
        <v>0</v>
      </c>
      <c r="I324" s="478">
        <v>0</v>
      </c>
      <c r="J324" s="478">
        <v>0</v>
      </c>
      <c r="K324" s="478">
        <v>0</v>
      </c>
      <c r="L324" s="478">
        <v>0</v>
      </c>
      <c r="M324" s="478">
        <v>0</v>
      </c>
      <c r="N324" s="478">
        <v>0</v>
      </c>
      <c r="O324" s="478">
        <v>0</v>
      </c>
      <c r="P324" s="478">
        <v>0</v>
      </c>
      <c r="Q324" s="478">
        <v>0</v>
      </c>
      <c r="R324" s="478">
        <v>0</v>
      </c>
      <c r="S324" s="479">
        <v>0</v>
      </c>
      <c r="T324" s="473"/>
    </row>
    <row r="325" spans="1:20" ht="16.5" thickBot="1" x14ac:dyDescent="0.3">
      <c r="A325" s="1872"/>
      <c r="B325" s="1837"/>
      <c r="C325" s="1851"/>
      <c r="D325" s="1389"/>
      <c r="E325" s="1338" t="s">
        <v>267</v>
      </c>
      <c r="F325" s="1338"/>
      <c r="G325" s="47">
        <f t="shared" si="19"/>
        <v>0</v>
      </c>
      <c r="H325" s="478">
        <v>0</v>
      </c>
      <c r="I325" s="478">
        <v>0</v>
      </c>
      <c r="J325" s="478">
        <v>0</v>
      </c>
      <c r="K325" s="478">
        <v>0</v>
      </c>
      <c r="L325" s="478">
        <v>0</v>
      </c>
      <c r="M325" s="478">
        <v>0</v>
      </c>
      <c r="N325" s="478">
        <v>0</v>
      </c>
      <c r="O325" s="478">
        <v>0</v>
      </c>
      <c r="P325" s="478">
        <v>0</v>
      </c>
      <c r="Q325" s="478">
        <v>0</v>
      </c>
      <c r="R325" s="478">
        <v>0</v>
      </c>
      <c r="S325" s="479">
        <v>0</v>
      </c>
      <c r="T325" s="473"/>
    </row>
    <row r="326" spans="1:20" ht="16.5" thickBot="1" x14ac:dyDescent="0.3">
      <c r="A326" s="1872"/>
      <c r="B326" s="1837"/>
      <c r="C326" s="1851"/>
      <c r="D326" s="1390"/>
      <c r="E326" s="1338" t="s">
        <v>335</v>
      </c>
      <c r="F326" s="1338"/>
      <c r="G326" s="47">
        <f t="shared" si="19"/>
        <v>0</v>
      </c>
      <c r="H326" s="478">
        <v>0</v>
      </c>
      <c r="I326" s="478">
        <v>0</v>
      </c>
      <c r="J326" s="478">
        <v>0</v>
      </c>
      <c r="K326" s="478">
        <v>0</v>
      </c>
      <c r="L326" s="478">
        <v>0</v>
      </c>
      <c r="M326" s="478">
        <v>0</v>
      </c>
      <c r="N326" s="478">
        <v>0</v>
      </c>
      <c r="O326" s="478">
        <v>0</v>
      </c>
      <c r="P326" s="478">
        <v>0</v>
      </c>
      <c r="Q326" s="478">
        <v>0</v>
      </c>
      <c r="R326" s="478">
        <v>0</v>
      </c>
      <c r="S326" s="479">
        <v>0</v>
      </c>
      <c r="T326" s="473"/>
    </row>
    <row r="327" spans="1:20" s="60" customFormat="1" ht="60.75" customHeight="1" thickBot="1" x14ac:dyDescent="0.3">
      <c r="A327" s="1872"/>
      <c r="B327" s="1837"/>
      <c r="C327" s="1852"/>
      <c r="D327" s="1391"/>
      <c r="E327" s="1364" t="s">
        <v>333</v>
      </c>
      <c r="F327" s="1364"/>
      <c r="G327" s="59">
        <f>IF((G319+G320-G321)&lt;0,"Revise porque este valor no puede ser negativo",G319+G320-G321)</f>
        <v>121</v>
      </c>
      <c r="H327" s="59">
        <f t="shared" ref="H327:S327" si="20">IF((H319+H320-H321)&lt;0,"Revise porque este valor no puede ser negativo",H319+H320-H321)</f>
        <v>10</v>
      </c>
      <c r="I327" s="59">
        <f t="shared" si="20"/>
        <v>14</v>
      </c>
      <c r="J327" s="59">
        <f t="shared" si="20"/>
        <v>9</v>
      </c>
      <c r="K327" s="59">
        <f t="shared" si="20"/>
        <v>11</v>
      </c>
      <c r="L327" s="59">
        <f t="shared" si="20"/>
        <v>15</v>
      </c>
      <c r="M327" s="59">
        <f t="shared" si="20"/>
        <v>9</v>
      </c>
      <c r="N327" s="59">
        <f t="shared" si="20"/>
        <v>9</v>
      </c>
      <c r="O327" s="59">
        <f t="shared" si="20"/>
        <v>9</v>
      </c>
      <c r="P327" s="59">
        <f t="shared" si="20"/>
        <v>5</v>
      </c>
      <c r="Q327" s="59">
        <f t="shared" si="20"/>
        <v>8</v>
      </c>
      <c r="R327" s="59">
        <f t="shared" si="20"/>
        <v>11</v>
      </c>
      <c r="S327" s="59">
        <f t="shared" si="20"/>
        <v>11</v>
      </c>
      <c r="T327" s="480"/>
    </row>
    <row r="328" spans="1:20" ht="19.5" thickBot="1" x14ac:dyDescent="0.3">
      <c r="A328" s="1872"/>
      <c r="B328" s="1837"/>
      <c r="C328" s="1831" t="s">
        <v>172</v>
      </c>
      <c r="D328" s="1832"/>
      <c r="E328" s="1832"/>
      <c r="F328" s="1832"/>
      <c r="G328" s="1832"/>
      <c r="H328" s="1832"/>
      <c r="I328" s="1832"/>
      <c r="J328" s="1832"/>
      <c r="K328" s="1832"/>
      <c r="L328" s="1832"/>
      <c r="M328" s="1832"/>
      <c r="N328" s="1832"/>
      <c r="O328" s="1832"/>
      <c r="P328" s="1832"/>
      <c r="Q328" s="1832"/>
      <c r="R328" s="1832"/>
      <c r="S328" s="1833"/>
      <c r="T328" s="473"/>
    </row>
    <row r="329" spans="1:20" ht="19.5" thickBot="1" x14ac:dyDescent="0.3">
      <c r="A329" s="1872"/>
      <c r="B329" s="1837"/>
      <c r="C329" s="1834" t="s">
        <v>139</v>
      </c>
      <c r="D329" s="1828" t="s">
        <v>140</v>
      </c>
      <c r="E329" s="1829"/>
      <c r="F329" s="1829"/>
      <c r="G329" s="1829"/>
      <c r="H329" s="1829"/>
      <c r="I329" s="1829"/>
      <c r="J329" s="1829"/>
      <c r="K329" s="1829"/>
      <c r="L329" s="1829"/>
      <c r="M329" s="1829"/>
      <c r="N329" s="1829"/>
      <c r="O329" s="1829"/>
      <c r="P329" s="1829"/>
      <c r="Q329" s="1829"/>
      <c r="R329" s="1829"/>
      <c r="S329" s="1830"/>
      <c r="T329" s="473"/>
    </row>
    <row r="330" spans="1:20" ht="16.5" thickBot="1" x14ac:dyDescent="0.3">
      <c r="A330" s="1872"/>
      <c r="B330" s="1837"/>
      <c r="C330" s="1835"/>
      <c r="D330" s="1362" t="s">
        <v>141</v>
      </c>
      <c r="E330" s="1339" t="s">
        <v>271</v>
      </c>
      <c r="F330" s="1339"/>
      <c r="G330" s="48"/>
      <c r="H330" s="481">
        <f>+G338</f>
        <v>47</v>
      </c>
      <c r="I330" s="481">
        <f t="shared" ref="I330:S330" si="21">+H338</f>
        <v>48</v>
      </c>
      <c r="J330" s="481">
        <f t="shared" si="21"/>
        <v>54</v>
      </c>
      <c r="K330" s="481">
        <f t="shared" si="21"/>
        <v>57</v>
      </c>
      <c r="L330" s="481">
        <f t="shared" si="21"/>
        <v>60</v>
      </c>
      <c r="M330" s="481">
        <f t="shared" si="21"/>
        <v>64</v>
      </c>
      <c r="N330" s="481">
        <f t="shared" si="21"/>
        <v>71</v>
      </c>
      <c r="O330" s="481">
        <f t="shared" si="21"/>
        <v>72</v>
      </c>
      <c r="P330" s="481">
        <f t="shared" si="21"/>
        <v>77</v>
      </c>
      <c r="Q330" s="481">
        <f t="shared" si="21"/>
        <v>81</v>
      </c>
      <c r="R330" s="481">
        <f t="shared" si="21"/>
        <v>95</v>
      </c>
      <c r="S330" s="481">
        <f t="shared" si="21"/>
        <v>101</v>
      </c>
      <c r="T330" s="473"/>
    </row>
    <row r="331" spans="1:20" ht="16.5" thickBot="1" x14ac:dyDescent="0.3">
      <c r="A331" s="1872"/>
      <c r="B331" s="1837"/>
      <c r="C331" s="1835"/>
      <c r="D331" s="1363"/>
      <c r="E331" s="1339" t="s">
        <v>269</v>
      </c>
      <c r="F331" s="1339"/>
      <c r="G331" s="46">
        <f>+G209</f>
        <v>47</v>
      </c>
      <c r="H331" s="46">
        <f t="shared" ref="H331:S331" si="22">+H209</f>
        <v>1</v>
      </c>
      <c r="I331" s="46">
        <f t="shared" si="22"/>
        <v>6</v>
      </c>
      <c r="J331" s="46">
        <f t="shared" si="22"/>
        <v>3</v>
      </c>
      <c r="K331" s="46">
        <f t="shared" si="22"/>
        <v>3</v>
      </c>
      <c r="L331" s="46">
        <f t="shared" si="22"/>
        <v>4</v>
      </c>
      <c r="M331" s="46">
        <f t="shared" si="22"/>
        <v>7</v>
      </c>
      <c r="N331" s="46">
        <f t="shared" si="22"/>
        <v>1</v>
      </c>
      <c r="O331" s="46">
        <f t="shared" si="22"/>
        <v>5</v>
      </c>
      <c r="P331" s="46">
        <f t="shared" si="22"/>
        <v>4</v>
      </c>
      <c r="Q331" s="46">
        <f t="shared" si="22"/>
        <v>14</v>
      </c>
      <c r="R331" s="46">
        <f t="shared" si="22"/>
        <v>6</v>
      </c>
      <c r="S331" s="46">
        <f t="shared" si="22"/>
        <v>3</v>
      </c>
      <c r="T331" s="473"/>
    </row>
    <row r="332" spans="1:20" ht="16.5" thickBot="1" x14ac:dyDescent="0.3">
      <c r="A332" s="1872"/>
      <c r="B332" s="1837"/>
      <c r="C332" s="1835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473"/>
    </row>
    <row r="333" spans="1:20" ht="16.5" thickBot="1" x14ac:dyDescent="0.3">
      <c r="A333" s="1872"/>
      <c r="B333" s="1837"/>
      <c r="C333" s="1835"/>
      <c r="D333" s="1363"/>
      <c r="E333" s="1339" t="s">
        <v>336</v>
      </c>
      <c r="F333" s="1339"/>
      <c r="G333" s="46">
        <f>SUM(G334:G337)</f>
        <v>0</v>
      </c>
      <c r="H333" s="46">
        <f t="shared" ref="H333:S333" si="24">SUM(H334:H337)</f>
        <v>0</v>
      </c>
      <c r="I333" s="46">
        <f t="shared" si="24"/>
        <v>0</v>
      </c>
      <c r="J333" s="46">
        <f t="shared" si="24"/>
        <v>0</v>
      </c>
      <c r="K333" s="46">
        <f t="shared" si="24"/>
        <v>0</v>
      </c>
      <c r="L333" s="46">
        <f t="shared" si="24"/>
        <v>0</v>
      </c>
      <c r="M333" s="46">
        <f t="shared" si="24"/>
        <v>0</v>
      </c>
      <c r="N333" s="46">
        <f t="shared" si="24"/>
        <v>0</v>
      </c>
      <c r="O333" s="46">
        <f t="shared" si="24"/>
        <v>0</v>
      </c>
      <c r="P333" s="46">
        <f t="shared" si="24"/>
        <v>0</v>
      </c>
      <c r="Q333" s="46">
        <f t="shared" si="24"/>
        <v>0</v>
      </c>
      <c r="R333" s="46">
        <f t="shared" si="24"/>
        <v>0</v>
      </c>
      <c r="S333" s="46">
        <f t="shared" si="24"/>
        <v>0</v>
      </c>
      <c r="T333" s="473"/>
    </row>
    <row r="334" spans="1:20" ht="16.5" thickBot="1" x14ac:dyDescent="0.3">
      <c r="A334" s="1872"/>
      <c r="B334" s="1837"/>
      <c r="C334" s="1835"/>
      <c r="D334" s="1363"/>
      <c r="E334" s="1337" t="s">
        <v>340</v>
      </c>
      <c r="F334" s="1337"/>
      <c r="G334" s="47">
        <f t="shared" ref="G334:G337" si="25">SUM(H334:S334)</f>
        <v>0</v>
      </c>
      <c r="H334" s="478">
        <v>0</v>
      </c>
      <c r="I334" s="478">
        <v>0</v>
      </c>
      <c r="J334" s="478">
        <v>0</v>
      </c>
      <c r="K334" s="478">
        <v>0</v>
      </c>
      <c r="L334" s="478">
        <v>0</v>
      </c>
      <c r="M334" s="478">
        <v>0</v>
      </c>
      <c r="N334" s="478">
        <v>0</v>
      </c>
      <c r="O334" s="478">
        <v>0</v>
      </c>
      <c r="P334" s="478">
        <v>0</v>
      </c>
      <c r="Q334" s="478">
        <v>0</v>
      </c>
      <c r="R334" s="478">
        <v>0</v>
      </c>
      <c r="S334" s="479">
        <v>0</v>
      </c>
      <c r="T334" s="473"/>
    </row>
    <row r="335" spans="1:20" ht="16.5" thickBot="1" x14ac:dyDescent="0.3">
      <c r="A335" s="1872"/>
      <c r="B335" s="1837"/>
      <c r="C335" s="1835"/>
      <c r="D335" s="1363"/>
      <c r="E335" s="1338" t="s">
        <v>341</v>
      </c>
      <c r="F335" s="1338"/>
      <c r="G335" s="47">
        <f t="shared" si="25"/>
        <v>0</v>
      </c>
      <c r="H335" s="478">
        <v>0</v>
      </c>
      <c r="I335" s="478">
        <v>0</v>
      </c>
      <c r="J335" s="478">
        <v>0</v>
      </c>
      <c r="K335" s="478">
        <v>0</v>
      </c>
      <c r="L335" s="478">
        <v>0</v>
      </c>
      <c r="M335" s="478">
        <v>0</v>
      </c>
      <c r="N335" s="478">
        <v>0</v>
      </c>
      <c r="O335" s="478">
        <v>0</v>
      </c>
      <c r="P335" s="478">
        <v>0</v>
      </c>
      <c r="Q335" s="478">
        <v>0</v>
      </c>
      <c r="R335" s="478">
        <v>0</v>
      </c>
      <c r="S335" s="479">
        <v>0</v>
      </c>
      <c r="T335" s="473"/>
    </row>
    <row r="336" spans="1:20" ht="16.5" thickBot="1" x14ac:dyDescent="0.3">
      <c r="A336" s="1872"/>
      <c r="B336" s="1837"/>
      <c r="C336" s="1835"/>
      <c r="D336" s="1363"/>
      <c r="E336" s="1338" t="s">
        <v>342</v>
      </c>
      <c r="F336" s="1338"/>
      <c r="G336" s="47">
        <f t="shared" si="25"/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8">
        <v>0</v>
      </c>
      <c r="N336" s="478">
        <v>0</v>
      </c>
      <c r="O336" s="478">
        <v>0</v>
      </c>
      <c r="P336" s="478">
        <v>0</v>
      </c>
      <c r="Q336" s="478">
        <v>0</v>
      </c>
      <c r="R336" s="478">
        <v>0</v>
      </c>
      <c r="S336" s="479">
        <v>0</v>
      </c>
      <c r="T336" s="473"/>
    </row>
    <row r="337" spans="1:20" ht="16.5" thickBot="1" x14ac:dyDescent="0.3">
      <c r="A337" s="1872"/>
      <c r="B337" s="1837"/>
      <c r="C337" s="1835"/>
      <c r="D337" s="1363"/>
      <c r="E337" s="1338" t="s">
        <v>343</v>
      </c>
      <c r="F337" s="1338"/>
      <c r="G337" s="47">
        <f t="shared" si="25"/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8">
        <v>0</v>
      </c>
      <c r="O337" s="478">
        <v>0</v>
      </c>
      <c r="P337" s="478">
        <v>0</v>
      </c>
      <c r="Q337" s="478">
        <v>0</v>
      </c>
      <c r="R337" s="478">
        <v>0</v>
      </c>
      <c r="S337" s="479">
        <v>0</v>
      </c>
      <c r="T337" s="473"/>
    </row>
    <row r="338" spans="1:20" ht="58.5" customHeight="1" thickBot="1" x14ac:dyDescent="0.3">
      <c r="A338" s="1872"/>
      <c r="B338" s="1837"/>
      <c r="C338" s="1835"/>
      <c r="D338" s="1363"/>
      <c r="E338" s="1339" t="s">
        <v>344</v>
      </c>
      <c r="F338" s="1339"/>
      <c r="G338" s="59">
        <f>IF((G330+G331+G332-G333)&lt;0,"Revise porque este valor no puede ser negativo",G330+G331+G332-G333)</f>
        <v>47</v>
      </c>
      <c r="H338" s="59">
        <f t="shared" ref="H338:S338" si="26">IF((H330+H331+H332-H333)&lt;0,"Revise porque este valor no puede ser negativo",H330+H331+H332-H333)</f>
        <v>48</v>
      </c>
      <c r="I338" s="59">
        <f t="shared" si="26"/>
        <v>54</v>
      </c>
      <c r="J338" s="59">
        <f t="shared" si="26"/>
        <v>57</v>
      </c>
      <c r="K338" s="59">
        <f t="shared" si="26"/>
        <v>60</v>
      </c>
      <c r="L338" s="59">
        <f t="shared" si="26"/>
        <v>64</v>
      </c>
      <c r="M338" s="59">
        <f t="shared" si="26"/>
        <v>71</v>
      </c>
      <c r="N338" s="59">
        <f t="shared" si="26"/>
        <v>72</v>
      </c>
      <c r="O338" s="59">
        <f t="shared" si="26"/>
        <v>77</v>
      </c>
      <c r="P338" s="59">
        <f t="shared" si="26"/>
        <v>81</v>
      </c>
      <c r="Q338" s="59">
        <f t="shared" si="26"/>
        <v>95</v>
      </c>
      <c r="R338" s="59">
        <f t="shared" si="26"/>
        <v>101</v>
      </c>
      <c r="S338" s="59">
        <f t="shared" si="26"/>
        <v>104</v>
      </c>
      <c r="T338" s="473"/>
    </row>
    <row r="339" spans="1:20" ht="19.5" thickBot="1" x14ac:dyDescent="0.3">
      <c r="A339" s="1872"/>
      <c r="B339" s="1837"/>
      <c r="C339" s="1835"/>
      <c r="D339" s="1829" t="s">
        <v>142</v>
      </c>
      <c r="E339" s="1829"/>
      <c r="F339" s="1829"/>
      <c r="G339" s="1829"/>
      <c r="H339" s="1829"/>
      <c r="I339" s="1829"/>
      <c r="J339" s="1829"/>
      <c r="K339" s="1829"/>
      <c r="L339" s="1829"/>
      <c r="M339" s="1829"/>
      <c r="N339" s="1829"/>
      <c r="O339" s="1829"/>
      <c r="P339" s="1829"/>
      <c r="Q339" s="1829"/>
      <c r="R339" s="1829"/>
      <c r="S339" s="1830"/>
      <c r="T339" s="473"/>
    </row>
    <row r="340" spans="1:20" ht="16.5" thickBot="1" x14ac:dyDescent="0.3">
      <c r="A340" s="1872"/>
      <c r="B340" s="1837"/>
      <c r="C340" s="1835"/>
      <c r="D340" s="1362" t="s">
        <v>263</v>
      </c>
      <c r="E340" s="1339" t="s">
        <v>273</v>
      </c>
      <c r="F340" s="1339"/>
      <c r="G340" s="48"/>
      <c r="H340" s="482">
        <f>+G348</f>
        <v>1</v>
      </c>
      <c r="I340" s="482">
        <f t="shared" ref="I340:S340" si="27">+H348</f>
        <v>1</v>
      </c>
      <c r="J340" s="482">
        <f t="shared" si="27"/>
        <v>1</v>
      </c>
      <c r="K340" s="482">
        <f t="shared" si="27"/>
        <v>1</v>
      </c>
      <c r="L340" s="482">
        <f t="shared" si="27"/>
        <v>1</v>
      </c>
      <c r="M340" s="482">
        <f t="shared" si="27"/>
        <v>2</v>
      </c>
      <c r="N340" s="482">
        <f t="shared" si="27"/>
        <v>2</v>
      </c>
      <c r="O340" s="482">
        <f t="shared" si="27"/>
        <v>2</v>
      </c>
      <c r="P340" s="482">
        <f t="shared" si="27"/>
        <v>2</v>
      </c>
      <c r="Q340" s="482">
        <f t="shared" si="27"/>
        <v>2</v>
      </c>
      <c r="R340" s="482">
        <f t="shared" si="27"/>
        <v>2</v>
      </c>
      <c r="S340" s="482">
        <f t="shared" si="27"/>
        <v>2</v>
      </c>
      <c r="T340" s="473"/>
    </row>
    <row r="341" spans="1:20" ht="16.5" thickBot="1" x14ac:dyDescent="0.3">
      <c r="A341" s="1872"/>
      <c r="B341" s="1837"/>
      <c r="C341" s="1835"/>
      <c r="D341" s="1363"/>
      <c r="E341" s="1339" t="s">
        <v>274</v>
      </c>
      <c r="F341" s="1339"/>
      <c r="G341" s="46">
        <f>+G263</f>
        <v>1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1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473"/>
    </row>
    <row r="342" spans="1:20" ht="16.5" thickBot="1" x14ac:dyDescent="0.3">
      <c r="A342" s="1872"/>
      <c r="B342" s="1837"/>
      <c r="C342" s="1835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473"/>
    </row>
    <row r="343" spans="1:20" ht="16.5" thickBot="1" x14ac:dyDescent="0.3">
      <c r="A343" s="1872"/>
      <c r="B343" s="1837"/>
      <c r="C343" s="1835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473"/>
    </row>
    <row r="344" spans="1:20" ht="16.5" thickBot="1" x14ac:dyDescent="0.3">
      <c r="A344" s="1872"/>
      <c r="B344" s="1837"/>
      <c r="C344" s="1835"/>
      <c r="D344" s="1363"/>
      <c r="E344" s="1339" t="s">
        <v>350</v>
      </c>
      <c r="F344" s="1339"/>
      <c r="G344" s="483">
        <f>SUM(G345:G347)</f>
        <v>0</v>
      </c>
      <c r="H344" s="483">
        <f t="shared" ref="H344:S344" si="31">SUM(H345:H347)</f>
        <v>0</v>
      </c>
      <c r="I344" s="483">
        <f t="shared" si="31"/>
        <v>0</v>
      </c>
      <c r="J344" s="483">
        <f t="shared" si="31"/>
        <v>0</v>
      </c>
      <c r="K344" s="483">
        <f t="shared" si="31"/>
        <v>0</v>
      </c>
      <c r="L344" s="483">
        <f t="shared" si="31"/>
        <v>0</v>
      </c>
      <c r="M344" s="483">
        <f t="shared" si="31"/>
        <v>0</v>
      </c>
      <c r="N344" s="483">
        <f t="shared" si="31"/>
        <v>0</v>
      </c>
      <c r="O344" s="483">
        <f t="shared" si="31"/>
        <v>0</v>
      </c>
      <c r="P344" s="483">
        <f t="shared" si="31"/>
        <v>0</v>
      </c>
      <c r="Q344" s="483">
        <f t="shared" si="31"/>
        <v>0</v>
      </c>
      <c r="R344" s="483">
        <f t="shared" si="31"/>
        <v>0</v>
      </c>
      <c r="S344" s="483">
        <f t="shared" si="31"/>
        <v>0</v>
      </c>
      <c r="T344" s="473"/>
    </row>
    <row r="345" spans="1:20" ht="16.5" thickBot="1" x14ac:dyDescent="0.3">
      <c r="A345" s="1872"/>
      <c r="B345" s="1837"/>
      <c r="C345" s="1835"/>
      <c r="D345" s="1363"/>
      <c r="E345" s="1337" t="s">
        <v>351</v>
      </c>
      <c r="F345" s="1337"/>
      <c r="G345" s="47">
        <f>SUM(H345:S345)</f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9">
        <v>0</v>
      </c>
      <c r="T345" s="473"/>
    </row>
    <row r="346" spans="1:20" ht="16.5" thickBot="1" x14ac:dyDescent="0.3">
      <c r="A346" s="1872"/>
      <c r="B346" s="1837"/>
      <c r="C346" s="1835"/>
      <c r="D346" s="1363"/>
      <c r="E346" s="1338" t="s">
        <v>352</v>
      </c>
      <c r="F346" s="1338"/>
      <c r="G346" s="47">
        <f>SUM(H346:S346)</f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9">
        <v>0</v>
      </c>
      <c r="T346" s="473"/>
    </row>
    <row r="347" spans="1:20" ht="16.5" thickBot="1" x14ac:dyDescent="0.3">
      <c r="A347" s="1872"/>
      <c r="B347" s="1837"/>
      <c r="C347" s="1835"/>
      <c r="D347" s="1363"/>
      <c r="E347" s="1338" t="s">
        <v>353</v>
      </c>
      <c r="F347" s="1338"/>
      <c r="G347" s="47">
        <f>SUM(H347:S347)</f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9">
        <v>0</v>
      </c>
      <c r="T347" s="473"/>
    </row>
    <row r="348" spans="1:20" ht="16.5" thickBot="1" x14ac:dyDescent="0.3">
      <c r="A348" s="1872"/>
      <c r="B348" s="1837"/>
      <c r="C348" s="1835"/>
      <c r="D348" s="1363"/>
      <c r="E348" s="1339" t="s">
        <v>354</v>
      </c>
      <c r="F348" s="1339"/>
      <c r="G348" s="59">
        <f>IF((G340+G341+G342+G343-G344)&lt;0,"Revise porque este valor no puede ser negativo",G340+G341+G342+G343-G344)</f>
        <v>1</v>
      </c>
      <c r="H348" s="59">
        <f t="shared" ref="H348:S348" si="32">IF((H340+H341+H342+H343-H344)&lt;0,"Revise porque este valor no puede ser negativo",H340+H341+H342+H343-H344)</f>
        <v>1</v>
      </c>
      <c r="I348" s="59">
        <f t="shared" si="32"/>
        <v>1</v>
      </c>
      <c r="J348" s="59">
        <f t="shared" si="32"/>
        <v>1</v>
      </c>
      <c r="K348" s="59">
        <f t="shared" si="32"/>
        <v>1</v>
      </c>
      <c r="L348" s="59">
        <f t="shared" si="32"/>
        <v>2</v>
      </c>
      <c r="M348" s="59">
        <f t="shared" si="32"/>
        <v>2</v>
      </c>
      <c r="N348" s="59">
        <f t="shared" si="32"/>
        <v>2</v>
      </c>
      <c r="O348" s="59">
        <f t="shared" si="32"/>
        <v>2</v>
      </c>
      <c r="P348" s="59">
        <f t="shared" si="32"/>
        <v>2</v>
      </c>
      <c r="Q348" s="59">
        <f t="shared" si="32"/>
        <v>2</v>
      </c>
      <c r="R348" s="59">
        <f t="shared" si="32"/>
        <v>2</v>
      </c>
      <c r="S348" s="59">
        <f t="shared" si="32"/>
        <v>2</v>
      </c>
      <c r="T348" s="473"/>
    </row>
    <row r="349" spans="1:20" ht="19.5" thickBot="1" x14ac:dyDescent="0.3">
      <c r="A349" s="1872"/>
      <c r="B349" s="1837"/>
      <c r="C349" s="1822" t="s">
        <v>173</v>
      </c>
      <c r="D349" s="1823"/>
      <c r="E349" s="1824"/>
      <c r="F349" s="1824"/>
      <c r="G349" s="1823"/>
      <c r="H349" s="1823"/>
      <c r="I349" s="1823"/>
      <c r="J349" s="1823"/>
      <c r="K349" s="1823"/>
      <c r="L349" s="1823"/>
      <c r="M349" s="1823"/>
      <c r="N349" s="1823"/>
      <c r="O349" s="1823"/>
      <c r="P349" s="1823"/>
      <c r="Q349" s="1823"/>
      <c r="R349" s="1823"/>
      <c r="S349" s="1825"/>
      <c r="T349" s="473"/>
    </row>
    <row r="350" spans="1:20" ht="19.5" thickBot="1" x14ac:dyDescent="0.3">
      <c r="A350" s="1872"/>
      <c r="B350" s="1837"/>
      <c r="C350" s="1826" t="s">
        <v>143</v>
      </c>
      <c r="D350" s="1828" t="s">
        <v>144</v>
      </c>
      <c r="E350" s="1829"/>
      <c r="F350" s="1829"/>
      <c r="G350" s="1829"/>
      <c r="H350" s="1829"/>
      <c r="I350" s="1829"/>
      <c r="J350" s="1829"/>
      <c r="K350" s="1829"/>
      <c r="L350" s="1829"/>
      <c r="M350" s="1829"/>
      <c r="N350" s="1829"/>
      <c r="O350" s="1829"/>
      <c r="P350" s="1829"/>
      <c r="Q350" s="1829"/>
      <c r="R350" s="1829"/>
      <c r="S350" s="1830"/>
      <c r="T350" s="473"/>
    </row>
    <row r="351" spans="1:20" ht="16.5" thickBot="1" x14ac:dyDescent="0.3">
      <c r="A351" s="1872"/>
      <c r="B351" s="1837"/>
      <c r="C351" s="1827"/>
      <c r="D351" s="1358" t="s">
        <v>182</v>
      </c>
      <c r="E351" s="1339" t="s">
        <v>232</v>
      </c>
      <c r="F351" s="1339"/>
      <c r="G351" s="49"/>
      <c r="H351" s="482">
        <f>+G357</f>
        <v>3</v>
      </c>
      <c r="I351" s="482">
        <f t="shared" ref="I351:S351" si="33">+H357</f>
        <v>3</v>
      </c>
      <c r="J351" s="482">
        <f t="shared" si="33"/>
        <v>3</v>
      </c>
      <c r="K351" s="482">
        <f t="shared" si="33"/>
        <v>3</v>
      </c>
      <c r="L351" s="482">
        <f t="shared" si="33"/>
        <v>7</v>
      </c>
      <c r="M351" s="482">
        <f t="shared" si="33"/>
        <v>7</v>
      </c>
      <c r="N351" s="482">
        <f t="shared" si="33"/>
        <v>7</v>
      </c>
      <c r="O351" s="482">
        <f t="shared" si="33"/>
        <v>7</v>
      </c>
      <c r="P351" s="482">
        <f t="shared" si="33"/>
        <v>9</v>
      </c>
      <c r="Q351" s="482">
        <f t="shared" si="33"/>
        <v>9</v>
      </c>
      <c r="R351" s="482">
        <f t="shared" si="33"/>
        <v>9</v>
      </c>
      <c r="S351" s="482">
        <f t="shared" si="33"/>
        <v>9</v>
      </c>
      <c r="T351" s="473"/>
    </row>
    <row r="352" spans="1:20" ht="16.5" thickBot="1" x14ac:dyDescent="0.3">
      <c r="A352" s="1872"/>
      <c r="B352" s="1837"/>
      <c r="C352" s="1827"/>
      <c r="D352" s="1359"/>
      <c r="E352" s="1339" t="s">
        <v>337</v>
      </c>
      <c r="F352" s="1339"/>
      <c r="G352" s="484">
        <f>+G317</f>
        <v>3</v>
      </c>
      <c r="H352" s="483">
        <f t="shared" ref="H352:S352" si="34">SUM(H264:H317)</f>
        <v>0</v>
      </c>
      <c r="I352" s="483">
        <f t="shared" si="34"/>
        <v>0</v>
      </c>
      <c r="J352" s="483">
        <f t="shared" si="34"/>
        <v>0</v>
      </c>
      <c r="K352" s="483">
        <f t="shared" si="34"/>
        <v>4</v>
      </c>
      <c r="L352" s="483">
        <f t="shared" si="34"/>
        <v>0</v>
      </c>
      <c r="M352" s="483">
        <f t="shared" si="34"/>
        <v>0</v>
      </c>
      <c r="N352" s="483">
        <f t="shared" si="34"/>
        <v>0</v>
      </c>
      <c r="O352" s="483">
        <f t="shared" si="34"/>
        <v>2</v>
      </c>
      <c r="P352" s="483">
        <f t="shared" si="34"/>
        <v>0</v>
      </c>
      <c r="Q352" s="483">
        <f t="shared" si="34"/>
        <v>0</v>
      </c>
      <c r="R352" s="483">
        <f t="shared" si="34"/>
        <v>0</v>
      </c>
      <c r="S352" s="483">
        <f t="shared" si="34"/>
        <v>0</v>
      </c>
      <c r="T352" s="473"/>
    </row>
    <row r="353" spans="1:20" ht="16.5" thickBot="1" x14ac:dyDescent="0.3">
      <c r="A353" s="1872"/>
      <c r="B353" s="1837"/>
      <c r="C353" s="1827"/>
      <c r="D353" s="1359"/>
      <c r="E353" s="1339" t="s">
        <v>345</v>
      </c>
      <c r="F353" s="1339"/>
      <c r="G353" s="484">
        <f>SUM(G354:G356)</f>
        <v>0</v>
      </c>
      <c r="H353" s="484">
        <f t="shared" ref="H353:S353" si="35">SUM(H354:H356)</f>
        <v>0</v>
      </c>
      <c r="I353" s="484">
        <f t="shared" si="35"/>
        <v>0</v>
      </c>
      <c r="J353" s="484">
        <f t="shared" si="35"/>
        <v>0</v>
      </c>
      <c r="K353" s="484">
        <f t="shared" si="35"/>
        <v>0</v>
      </c>
      <c r="L353" s="484">
        <f t="shared" si="35"/>
        <v>0</v>
      </c>
      <c r="M353" s="484">
        <f t="shared" si="35"/>
        <v>0</v>
      </c>
      <c r="N353" s="484">
        <f t="shared" si="35"/>
        <v>0</v>
      </c>
      <c r="O353" s="484">
        <f t="shared" si="35"/>
        <v>0</v>
      </c>
      <c r="P353" s="484">
        <f t="shared" si="35"/>
        <v>0</v>
      </c>
      <c r="Q353" s="484">
        <f t="shared" si="35"/>
        <v>0</v>
      </c>
      <c r="R353" s="484">
        <f t="shared" si="35"/>
        <v>0</v>
      </c>
      <c r="S353" s="484">
        <f t="shared" si="35"/>
        <v>0</v>
      </c>
      <c r="T353" s="473"/>
    </row>
    <row r="354" spans="1:20" ht="16.5" thickBot="1" x14ac:dyDescent="0.3">
      <c r="A354" s="1872"/>
      <c r="B354" s="1837"/>
      <c r="C354" s="1827"/>
      <c r="D354" s="1359"/>
      <c r="E354" s="1337" t="s">
        <v>346</v>
      </c>
      <c r="F354" s="1337"/>
      <c r="G354" s="47">
        <f t="shared" ref="G354:G356" si="36">SUM(H354:S354)</f>
        <v>0</v>
      </c>
      <c r="H354" s="478">
        <v>0</v>
      </c>
      <c r="I354" s="478">
        <v>0</v>
      </c>
      <c r="J354" s="478">
        <v>0</v>
      </c>
      <c r="K354" s="478">
        <v>0</v>
      </c>
      <c r="L354" s="478">
        <v>0</v>
      </c>
      <c r="M354" s="478">
        <v>0</v>
      </c>
      <c r="N354" s="478">
        <v>0</v>
      </c>
      <c r="O354" s="478">
        <v>0</v>
      </c>
      <c r="P354" s="478">
        <v>0</v>
      </c>
      <c r="Q354" s="478">
        <v>0</v>
      </c>
      <c r="R354" s="478">
        <v>0</v>
      </c>
      <c r="S354" s="479">
        <v>0</v>
      </c>
      <c r="T354" s="473"/>
    </row>
    <row r="355" spans="1:20" ht="16.5" thickBot="1" x14ac:dyDescent="0.3">
      <c r="A355" s="1872"/>
      <c r="B355" s="1837"/>
      <c r="C355" s="1827"/>
      <c r="D355" s="1359"/>
      <c r="E355" s="1338" t="s">
        <v>347</v>
      </c>
      <c r="F355" s="1338"/>
      <c r="G355" s="47">
        <f t="shared" si="36"/>
        <v>0</v>
      </c>
      <c r="H355" s="478">
        <v>0</v>
      </c>
      <c r="I355" s="478">
        <v>0</v>
      </c>
      <c r="J355" s="478">
        <v>0</v>
      </c>
      <c r="K355" s="478">
        <v>0</v>
      </c>
      <c r="L355" s="478">
        <v>0</v>
      </c>
      <c r="M355" s="478">
        <v>0</v>
      </c>
      <c r="N355" s="478">
        <v>0</v>
      </c>
      <c r="O355" s="478">
        <v>0</v>
      </c>
      <c r="P355" s="478">
        <v>0</v>
      </c>
      <c r="Q355" s="478">
        <v>0</v>
      </c>
      <c r="R355" s="478">
        <v>0</v>
      </c>
      <c r="S355" s="479">
        <v>0</v>
      </c>
      <c r="T355" s="473"/>
    </row>
    <row r="356" spans="1:20" ht="16.5" thickBot="1" x14ac:dyDescent="0.3">
      <c r="A356" s="1872"/>
      <c r="B356" s="1837"/>
      <c r="C356" s="1827"/>
      <c r="D356" s="1359"/>
      <c r="E356" s="1338" t="s">
        <v>348</v>
      </c>
      <c r="F356" s="1338"/>
      <c r="G356" s="47">
        <f t="shared" si="36"/>
        <v>0</v>
      </c>
      <c r="H356" s="478">
        <v>0</v>
      </c>
      <c r="I356" s="478">
        <v>0</v>
      </c>
      <c r="J356" s="478">
        <v>0</v>
      </c>
      <c r="K356" s="478">
        <v>0</v>
      </c>
      <c r="L356" s="478">
        <v>0</v>
      </c>
      <c r="M356" s="478">
        <v>0</v>
      </c>
      <c r="N356" s="478">
        <v>0</v>
      </c>
      <c r="O356" s="478">
        <v>0</v>
      </c>
      <c r="P356" s="478">
        <v>0</v>
      </c>
      <c r="Q356" s="478">
        <v>0</v>
      </c>
      <c r="R356" s="478">
        <v>0</v>
      </c>
      <c r="S356" s="479">
        <v>0</v>
      </c>
      <c r="T356" s="473"/>
    </row>
    <row r="357" spans="1:20" ht="16.5" thickBot="1" x14ac:dyDescent="0.3">
      <c r="A357" s="1872"/>
      <c r="B357" s="1837"/>
      <c r="C357" s="1827"/>
      <c r="D357" s="1359"/>
      <c r="E357" s="1339" t="s">
        <v>349</v>
      </c>
      <c r="F357" s="1339"/>
      <c r="G357" s="59">
        <f>IF((G351+G352-G353)&lt;0,"Revise porque este valor no puede ser negativo",G351+G352-G353)</f>
        <v>3</v>
      </c>
      <c r="H357" s="59">
        <f t="shared" ref="H357:S357" si="37">IF((H351+H352-H353)&lt;0,"Revise porque este valor no puede ser negativo",H351+H352-H353)</f>
        <v>3</v>
      </c>
      <c r="I357" s="59">
        <f t="shared" si="37"/>
        <v>3</v>
      </c>
      <c r="J357" s="59">
        <f t="shared" si="37"/>
        <v>3</v>
      </c>
      <c r="K357" s="59">
        <f t="shared" si="37"/>
        <v>7</v>
      </c>
      <c r="L357" s="59">
        <f t="shared" si="37"/>
        <v>7</v>
      </c>
      <c r="M357" s="59">
        <f t="shared" si="37"/>
        <v>7</v>
      </c>
      <c r="N357" s="59">
        <f t="shared" si="37"/>
        <v>7</v>
      </c>
      <c r="O357" s="59">
        <f t="shared" si="37"/>
        <v>9</v>
      </c>
      <c r="P357" s="59">
        <f t="shared" si="37"/>
        <v>9</v>
      </c>
      <c r="Q357" s="59">
        <f t="shared" si="37"/>
        <v>9</v>
      </c>
      <c r="R357" s="59">
        <f t="shared" si="37"/>
        <v>9</v>
      </c>
      <c r="S357" s="59">
        <f t="shared" si="37"/>
        <v>9</v>
      </c>
      <c r="T357" s="473"/>
    </row>
    <row r="358" spans="1:20" s="2" customFormat="1" ht="19.5" thickBot="1" x14ac:dyDescent="0.3">
      <c r="A358" s="1872"/>
      <c r="B358" s="1837"/>
      <c r="C358" s="1819" t="s">
        <v>174</v>
      </c>
      <c r="D358" s="1820"/>
      <c r="E358" s="1820"/>
      <c r="F358" s="1820"/>
      <c r="G358" s="1820"/>
      <c r="H358" s="1820"/>
      <c r="I358" s="1820"/>
      <c r="J358" s="1820"/>
      <c r="K358" s="1820"/>
      <c r="L358" s="1820"/>
      <c r="M358" s="1820"/>
      <c r="N358" s="1820"/>
      <c r="O358" s="1820"/>
      <c r="P358" s="1820"/>
      <c r="Q358" s="1820"/>
      <c r="R358" s="1820"/>
      <c r="S358" s="1821"/>
      <c r="T358" s="473"/>
    </row>
    <row r="359" spans="1:20" s="2" customFormat="1" ht="27" customHeight="1" thickBot="1" x14ac:dyDescent="0.3">
      <c r="A359" s="1872"/>
      <c r="B359" s="1837"/>
      <c r="C359" s="1817" t="s">
        <v>145</v>
      </c>
      <c r="D359" s="1344" t="s">
        <v>180</v>
      </c>
      <c r="E359" s="1345" t="s">
        <v>183</v>
      </c>
      <c r="F359" s="1345"/>
      <c r="G359" s="24">
        <v>6</v>
      </c>
      <c r="H359" s="485">
        <v>0</v>
      </c>
      <c r="I359" s="485">
        <v>1</v>
      </c>
      <c r="J359" s="485">
        <v>1</v>
      </c>
      <c r="K359" s="485">
        <v>1</v>
      </c>
      <c r="L359" s="485">
        <v>0</v>
      </c>
      <c r="M359" s="485">
        <v>1</v>
      </c>
      <c r="N359" s="485">
        <v>0</v>
      </c>
      <c r="O359" s="485">
        <v>0</v>
      </c>
      <c r="P359" s="485">
        <v>1</v>
      </c>
      <c r="Q359" s="485">
        <v>0</v>
      </c>
      <c r="R359" s="485">
        <v>1</v>
      </c>
      <c r="S359" s="485">
        <v>0</v>
      </c>
      <c r="T359" s="473"/>
    </row>
    <row r="360" spans="1:20" s="2" customFormat="1" ht="16.5" thickBot="1" x14ac:dyDescent="0.3">
      <c r="A360" s="1872"/>
      <c r="B360" s="1837"/>
      <c r="C360" s="1818"/>
      <c r="D360" s="1330"/>
      <c r="E360" s="1331" t="s">
        <v>184</v>
      </c>
      <c r="F360" s="1331"/>
      <c r="G360" s="30">
        <v>18</v>
      </c>
      <c r="H360" s="486">
        <v>2</v>
      </c>
      <c r="I360" s="486">
        <v>2</v>
      </c>
      <c r="J360" s="486">
        <v>2</v>
      </c>
      <c r="K360" s="486">
        <v>2</v>
      </c>
      <c r="L360" s="486">
        <v>0</v>
      </c>
      <c r="M360" s="486">
        <v>1</v>
      </c>
      <c r="N360" s="486">
        <v>0</v>
      </c>
      <c r="O360" s="486">
        <v>1</v>
      </c>
      <c r="P360" s="486">
        <v>2</v>
      </c>
      <c r="Q360" s="486">
        <v>2</v>
      </c>
      <c r="R360" s="486">
        <v>2</v>
      </c>
      <c r="S360" s="486">
        <v>2</v>
      </c>
      <c r="T360" s="473"/>
    </row>
    <row r="361" spans="1:20" s="2" customFormat="1" ht="16.5" thickBot="1" x14ac:dyDescent="0.3">
      <c r="A361" s="1872"/>
      <c r="B361" s="1837"/>
      <c r="C361" s="1818"/>
      <c r="D361" s="1346" t="s">
        <v>146</v>
      </c>
      <c r="E361" s="1331" t="s">
        <v>185</v>
      </c>
      <c r="F361" s="1331"/>
      <c r="G361" s="30">
        <f t="shared" ref="G361:G381" si="38">+H361+I361+J361+K361+L361+M361+N361+O361+P361+Q361+R361+S361</f>
        <v>3</v>
      </c>
      <c r="H361" s="486">
        <v>0</v>
      </c>
      <c r="I361" s="486">
        <v>0</v>
      </c>
      <c r="J361" s="486">
        <v>1</v>
      </c>
      <c r="K361" s="486">
        <v>0</v>
      </c>
      <c r="L361" s="486">
        <v>0</v>
      </c>
      <c r="M361" s="486">
        <v>0</v>
      </c>
      <c r="N361" s="486">
        <v>0</v>
      </c>
      <c r="O361" s="486">
        <v>1</v>
      </c>
      <c r="P361" s="486">
        <v>1</v>
      </c>
      <c r="Q361" s="486">
        <v>0</v>
      </c>
      <c r="R361" s="486">
        <v>0</v>
      </c>
      <c r="S361" s="486">
        <v>0</v>
      </c>
      <c r="T361" s="473"/>
    </row>
    <row r="362" spans="1:20" s="2" customFormat="1" ht="16.5" thickBot="1" x14ac:dyDescent="0.3">
      <c r="A362" s="1872"/>
      <c r="B362" s="1837"/>
      <c r="C362" s="1818"/>
      <c r="D362" s="1346"/>
      <c r="E362" s="1331" t="s">
        <v>186</v>
      </c>
      <c r="F362" s="1331"/>
      <c r="G362" s="30">
        <v>36</v>
      </c>
      <c r="H362" s="486">
        <v>0</v>
      </c>
      <c r="I362" s="486">
        <v>0</v>
      </c>
      <c r="J362" s="486">
        <v>12</v>
      </c>
      <c r="K362" s="486">
        <v>0</v>
      </c>
      <c r="L362" s="486">
        <v>0</v>
      </c>
      <c r="M362" s="486">
        <v>0</v>
      </c>
      <c r="N362" s="486">
        <v>0</v>
      </c>
      <c r="O362" s="486">
        <v>12</v>
      </c>
      <c r="P362" s="486">
        <v>12</v>
      </c>
      <c r="Q362" s="486">
        <v>0</v>
      </c>
      <c r="R362" s="486">
        <v>0</v>
      </c>
      <c r="S362" s="486">
        <v>0</v>
      </c>
      <c r="T362" s="473"/>
    </row>
    <row r="363" spans="1:20" s="2" customFormat="1" ht="16.5" thickBot="1" x14ac:dyDescent="0.3">
      <c r="A363" s="1872"/>
      <c r="B363" s="1837"/>
      <c r="C363" s="1818"/>
      <c r="D363" s="1346"/>
      <c r="E363" s="1331" t="s">
        <v>187</v>
      </c>
      <c r="F363" s="1331"/>
      <c r="G363" s="30">
        <v>12</v>
      </c>
      <c r="H363" s="486">
        <v>0</v>
      </c>
      <c r="I363" s="486">
        <v>0</v>
      </c>
      <c r="J363" s="486">
        <v>4</v>
      </c>
      <c r="K363" s="486">
        <v>0</v>
      </c>
      <c r="L363" s="486">
        <v>0</v>
      </c>
      <c r="M363" s="486">
        <v>0</v>
      </c>
      <c r="N363" s="486">
        <v>0</v>
      </c>
      <c r="O363" s="486">
        <v>4</v>
      </c>
      <c r="P363" s="486">
        <v>4</v>
      </c>
      <c r="Q363" s="486">
        <v>0</v>
      </c>
      <c r="R363" s="486">
        <v>0</v>
      </c>
      <c r="S363" s="486">
        <v>0</v>
      </c>
      <c r="T363" s="473"/>
    </row>
    <row r="364" spans="1:20" s="2" customFormat="1" ht="16.5" thickBot="1" x14ac:dyDescent="0.3">
      <c r="A364" s="1872"/>
      <c r="B364" s="1837"/>
      <c r="C364" s="1818"/>
      <c r="D364" s="119" t="s">
        <v>181</v>
      </c>
      <c r="E364" s="1331" t="s">
        <v>188</v>
      </c>
      <c r="F364" s="1331"/>
      <c r="G364" s="30">
        <f t="shared" si="38"/>
        <v>9</v>
      </c>
      <c r="H364" s="486">
        <v>0</v>
      </c>
      <c r="I364" s="486">
        <v>1</v>
      </c>
      <c r="J364" s="486">
        <v>1</v>
      </c>
      <c r="K364" s="486">
        <v>1</v>
      </c>
      <c r="L364" s="486">
        <v>1</v>
      </c>
      <c r="M364" s="486">
        <v>1</v>
      </c>
      <c r="N364" s="486">
        <v>1</v>
      </c>
      <c r="O364" s="486">
        <v>1</v>
      </c>
      <c r="P364" s="486">
        <v>2</v>
      </c>
      <c r="Q364" s="486">
        <v>0</v>
      </c>
      <c r="R364" s="486">
        <v>0</v>
      </c>
      <c r="S364" s="486">
        <v>0</v>
      </c>
      <c r="T364" s="473"/>
    </row>
    <row r="365" spans="1:20" ht="16.5" thickBot="1" x14ac:dyDescent="0.3">
      <c r="A365" s="1872"/>
      <c r="B365" s="1837"/>
      <c r="C365" s="1818"/>
      <c r="D365" s="1330" t="s">
        <v>147</v>
      </c>
      <c r="E365" s="1331" t="s">
        <v>189</v>
      </c>
      <c r="F365" s="1331"/>
      <c r="G365" s="30">
        <f t="shared" si="38"/>
        <v>185</v>
      </c>
      <c r="H365" s="476">
        <v>15</v>
      </c>
      <c r="I365" s="476">
        <v>20</v>
      </c>
      <c r="J365" s="476">
        <v>15</v>
      </c>
      <c r="K365" s="476">
        <v>20</v>
      </c>
      <c r="L365" s="476">
        <v>15</v>
      </c>
      <c r="M365" s="476">
        <v>20</v>
      </c>
      <c r="N365" s="476">
        <v>10</v>
      </c>
      <c r="O365" s="476">
        <v>10</v>
      </c>
      <c r="P365" s="476">
        <v>30</v>
      </c>
      <c r="Q365" s="476">
        <v>10</v>
      </c>
      <c r="R365" s="476">
        <v>10</v>
      </c>
      <c r="S365" s="476">
        <v>10</v>
      </c>
      <c r="T365" s="473"/>
    </row>
    <row r="366" spans="1:20" ht="16.5" thickBot="1" x14ac:dyDescent="0.3">
      <c r="A366" s="1872"/>
      <c r="B366" s="1837"/>
      <c r="C366" s="1818"/>
      <c r="D366" s="1330"/>
      <c r="E366" s="1331" t="s">
        <v>190</v>
      </c>
      <c r="F366" s="1331"/>
      <c r="G366" s="30">
        <f t="shared" si="38"/>
        <v>65</v>
      </c>
      <c r="H366" s="476">
        <v>4</v>
      </c>
      <c r="I366" s="476">
        <v>6</v>
      </c>
      <c r="J366" s="476">
        <v>6</v>
      </c>
      <c r="K366" s="476">
        <v>6</v>
      </c>
      <c r="L366" s="476">
        <v>6</v>
      </c>
      <c r="M366" s="476">
        <v>6</v>
      </c>
      <c r="N366" s="476">
        <v>5</v>
      </c>
      <c r="O366" s="476">
        <v>6</v>
      </c>
      <c r="P366" s="476">
        <v>5</v>
      </c>
      <c r="Q366" s="476">
        <v>5</v>
      </c>
      <c r="R366" s="476">
        <v>5</v>
      </c>
      <c r="S366" s="476">
        <v>5</v>
      </c>
      <c r="T366" s="473"/>
    </row>
    <row r="367" spans="1:20" ht="16.5" thickBot="1" x14ac:dyDescent="0.3">
      <c r="A367" s="1872"/>
      <c r="B367" s="1837"/>
      <c r="C367" s="1818"/>
      <c r="D367" s="119" t="s">
        <v>148</v>
      </c>
      <c r="E367" s="1331" t="s">
        <v>191</v>
      </c>
      <c r="F367" s="1331"/>
      <c r="G367" s="30">
        <f t="shared" si="38"/>
        <v>0</v>
      </c>
      <c r="H367" s="476">
        <v>0</v>
      </c>
      <c r="I367" s="476">
        <v>0</v>
      </c>
      <c r="J367" s="476">
        <v>0</v>
      </c>
      <c r="K367" s="476">
        <v>0</v>
      </c>
      <c r="L367" s="476">
        <v>0</v>
      </c>
      <c r="M367" s="476">
        <v>0</v>
      </c>
      <c r="N367" s="476">
        <v>0</v>
      </c>
      <c r="O367" s="476">
        <v>0</v>
      </c>
      <c r="P367" s="476">
        <v>0</v>
      </c>
      <c r="Q367" s="476">
        <v>0</v>
      </c>
      <c r="R367" s="476">
        <v>0</v>
      </c>
      <c r="S367" s="476">
        <v>0</v>
      </c>
      <c r="T367" s="473"/>
    </row>
    <row r="368" spans="1:20" ht="16.5" thickBot="1" x14ac:dyDescent="0.3">
      <c r="A368" s="1872"/>
      <c r="B368" s="1837"/>
      <c r="C368" s="1818"/>
      <c r="D368" s="1330" t="s">
        <v>149</v>
      </c>
      <c r="E368" s="1331" t="s">
        <v>192</v>
      </c>
      <c r="F368" s="1331"/>
      <c r="G368" s="30">
        <v>7</v>
      </c>
      <c r="H368" s="476">
        <v>0</v>
      </c>
      <c r="I368" s="476">
        <v>1</v>
      </c>
      <c r="J368" s="476">
        <v>1</v>
      </c>
      <c r="K368" s="476">
        <v>1</v>
      </c>
      <c r="L368" s="476">
        <v>0</v>
      </c>
      <c r="M368" s="476">
        <v>1</v>
      </c>
      <c r="N368" s="476">
        <v>0</v>
      </c>
      <c r="O368" s="476">
        <v>1</v>
      </c>
      <c r="P368" s="476">
        <v>1</v>
      </c>
      <c r="Q368" s="476">
        <v>0</v>
      </c>
      <c r="R368" s="476">
        <v>1</v>
      </c>
      <c r="S368" s="476">
        <v>0</v>
      </c>
      <c r="T368" s="473"/>
    </row>
    <row r="369" spans="1:20" ht="16.5" thickBot="1" x14ac:dyDescent="0.3">
      <c r="A369" s="1872"/>
      <c r="B369" s="1837"/>
      <c r="C369" s="1818"/>
      <c r="D369" s="1330"/>
      <c r="E369" s="1331" t="s">
        <v>193</v>
      </c>
      <c r="F369" s="1331"/>
      <c r="G369" s="30">
        <f t="shared" si="38"/>
        <v>0</v>
      </c>
      <c r="H369" s="476">
        <v>0</v>
      </c>
      <c r="I369" s="476">
        <v>0</v>
      </c>
      <c r="J369" s="476">
        <v>0</v>
      </c>
      <c r="K369" s="476">
        <v>0</v>
      </c>
      <c r="L369" s="476">
        <v>0</v>
      </c>
      <c r="M369" s="476">
        <v>0</v>
      </c>
      <c r="N369" s="476">
        <v>0</v>
      </c>
      <c r="O369" s="476">
        <v>0</v>
      </c>
      <c r="P369" s="476">
        <v>0</v>
      </c>
      <c r="Q369" s="476">
        <v>0</v>
      </c>
      <c r="R369" s="476">
        <v>0</v>
      </c>
      <c r="S369" s="476">
        <v>0</v>
      </c>
      <c r="T369" s="473"/>
    </row>
    <row r="370" spans="1:20" ht="16.5" customHeight="1" thickBot="1" x14ac:dyDescent="0.3">
      <c r="A370" s="1872"/>
      <c r="B370" s="1837"/>
      <c r="C370" s="1818"/>
      <c r="D370" s="119" t="s">
        <v>150</v>
      </c>
      <c r="E370" s="1331" t="s">
        <v>194</v>
      </c>
      <c r="F370" s="1331"/>
      <c r="G370" s="30">
        <f t="shared" si="38"/>
        <v>6</v>
      </c>
      <c r="H370" s="476">
        <v>0</v>
      </c>
      <c r="I370" s="476">
        <v>1</v>
      </c>
      <c r="J370" s="476">
        <v>0</v>
      </c>
      <c r="K370" s="476">
        <v>1</v>
      </c>
      <c r="L370" s="476">
        <v>0</v>
      </c>
      <c r="M370" s="476">
        <v>0</v>
      </c>
      <c r="N370" s="476">
        <v>0</v>
      </c>
      <c r="O370" s="476">
        <v>0</v>
      </c>
      <c r="P370" s="476">
        <v>3</v>
      </c>
      <c r="Q370" s="476">
        <v>1</v>
      </c>
      <c r="R370" s="476">
        <v>0</v>
      </c>
      <c r="S370" s="476">
        <v>0</v>
      </c>
      <c r="T370" s="473"/>
    </row>
    <row r="371" spans="1:20" ht="16.5" thickBot="1" x14ac:dyDescent="0.3">
      <c r="A371" s="1872"/>
      <c r="B371" s="1837"/>
      <c r="C371" s="1818"/>
      <c r="D371" s="1330" t="s">
        <v>151</v>
      </c>
      <c r="E371" s="1331" t="s">
        <v>195</v>
      </c>
      <c r="F371" s="1331"/>
      <c r="G371" s="30">
        <f t="shared" si="38"/>
        <v>0</v>
      </c>
      <c r="H371" s="476">
        <v>0</v>
      </c>
      <c r="I371" s="476">
        <v>0</v>
      </c>
      <c r="J371" s="476">
        <v>0</v>
      </c>
      <c r="K371" s="476">
        <v>0</v>
      </c>
      <c r="L371" s="476">
        <v>0</v>
      </c>
      <c r="M371" s="476">
        <v>0</v>
      </c>
      <c r="N371" s="476">
        <v>0</v>
      </c>
      <c r="O371" s="476">
        <v>0</v>
      </c>
      <c r="P371" s="476">
        <v>0</v>
      </c>
      <c r="Q371" s="476">
        <v>0</v>
      </c>
      <c r="R371" s="476">
        <v>0</v>
      </c>
      <c r="S371" s="476">
        <v>0</v>
      </c>
      <c r="T371" s="473"/>
    </row>
    <row r="372" spans="1:20" ht="16.5" thickBot="1" x14ac:dyDescent="0.3">
      <c r="A372" s="1872"/>
      <c r="B372" s="1837"/>
      <c r="C372" s="1818"/>
      <c r="D372" s="1330"/>
      <c r="E372" s="1331" t="s">
        <v>196</v>
      </c>
      <c r="F372" s="1331"/>
      <c r="G372" s="30">
        <f t="shared" si="38"/>
        <v>0</v>
      </c>
      <c r="H372" s="476">
        <v>0</v>
      </c>
      <c r="I372" s="476">
        <v>0</v>
      </c>
      <c r="J372" s="476">
        <v>0</v>
      </c>
      <c r="K372" s="476">
        <v>0</v>
      </c>
      <c r="L372" s="476">
        <v>0</v>
      </c>
      <c r="M372" s="476">
        <v>0</v>
      </c>
      <c r="N372" s="476">
        <v>0</v>
      </c>
      <c r="O372" s="476">
        <v>0</v>
      </c>
      <c r="P372" s="476">
        <v>0</v>
      </c>
      <c r="Q372" s="476">
        <v>0</v>
      </c>
      <c r="R372" s="476">
        <v>0</v>
      </c>
      <c r="S372" s="476">
        <v>0</v>
      </c>
      <c r="T372" s="473"/>
    </row>
    <row r="373" spans="1:20" ht="16.5" thickBot="1" x14ac:dyDescent="0.3">
      <c r="A373" s="1872"/>
      <c r="B373" s="1837"/>
      <c r="C373" s="1818"/>
      <c r="D373" s="1347" t="s">
        <v>152</v>
      </c>
      <c r="E373" s="1331" t="s">
        <v>197</v>
      </c>
      <c r="F373" s="1331"/>
      <c r="G373" s="30">
        <f t="shared" si="38"/>
        <v>0</v>
      </c>
      <c r="H373" s="476">
        <v>0</v>
      </c>
      <c r="I373" s="476">
        <v>0</v>
      </c>
      <c r="J373" s="476">
        <v>0</v>
      </c>
      <c r="K373" s="476">
        <v>0</v>
      </c>
      <c r="L373" s="476">
        <v>0</v>
      </c>
      <c r="M373" s="476">
        <v>0</v>
      </c>
      <c r="N373" s="476">
        <v>0</v>
      </c>
      <c r="O373" s="476">
        <v>0</v>
      </c>
      <c r="P373" s="476">
        <v>0</v>
      </c>
      <c r="Q373" s="476">
        <v>0</v>
      </c>
      <c r="R373" s="476">
        <v>0</v>
      </c>
      <c r="S373" s="476">
        <v>0</v>
      </c>
      <c r="T373" s="473"/>
    </row>
    <row r="374" spans="1:20" ht="16.5" thickBot="1" x14ac:dyDescent="0.3">
      <c r="A374" s="1872"/>
      <c r="B374" s="1837"/>
      <c r="C374" s="1818"/>
      <c r="D374" s="1347"/>
      <c r="E374" s="1331" t="s">
        <v>233</v>
      </c>
      <c r="F374" s="1331"/>
      <c r="G374" s="30">
        <f t="shared" si="38"/>
        <v>0</v>
      </c>
      <c r="H374" s="476">
        <v>0</v>
      </c>
      <c r="I374" s="476">
        <v>0</v>
      </c>
      <c r="J374" s="476">
        <v>0</v>
      </c>
      <c r="K374" s="476">
        <v>0</v>
      </c>
      <c r="L374" s="476">
        <v>0</v>
      </c>
      <c r="M374" s="476">
        <v>0</v>
      </c>
      <c r="N374" s="476">
        <v>0</v>
      </c>
      <c r="O374" s="476">
        <v>0</v>
      </c>
      <c r="P374" s="476">
        <v>0</v>
      </c>
      <c r="Q374" s="476">
        <v>0</v>
      </c>
      <c r="R374" s="476">
        <v>0</v>
      </c>
      <c r="S374" s="476">
        <v>0</v>
      </c>
      <c r="T374" s="473"/>
    </row>
    <row r="375" spans="1:20" ht="16.5" thickBot="1" x14ac:dyDescent="0.3">
      <c r="A375" s="1872"/>
      <c r="B375" s="1837"/>
      <c r="C375" s="1818"/>
      <c r="D375" s="1347"/>
      <c r="E375" s="1331" t="s">
        <v>234</v>
      </c>
      <c r="F375" s="1331"/>
      <c r="G375" s="30">
        <f t="shared" si="38"/>
        <v>0</v>
      </c>
      <c r="H375" s="476">
        <v>0</v>
      </c>
      <c r="I375" s="476">
        <v>0</v>
      </c>
      <c r="J375" s="476">
        <v>0</v>
      </c>
      <c r="K375" s="476">
        <v>0</v>
      </c>
      <c r="L375" s="476">
        <v>0</v>
      </c>
      <c r="M375" s="476">
        <v>0</v>
      </c>
      <c r="N375" s="476">
        <v>0</v>
      </c>
      <c r="O375" s="476">
        <v>0</v>
      </c>
      <c r="P375" s="476">
        <v>0</v>
      </c>
      <c r="Q375" s="476">
        <v>0</v>
      </c>
      <c r="R375" s="476">
        <v>0</v>
      </c>
      <c r="S375" s="476">
        <v>0</v>
      </c>
      <c r="T375" s="473"/>
    </row>
    <row r="376" spans="1:20" ht="16.5" thickBot="1" x14ac:dyDescent="0.3">
      <c r="A376" s="1872"/>
      <c r="B376" s="1837"/>
      <c r="C376" s="1818"/>
      <c r="D376" s="1347"/>
      <c r="E376" s="1331" t="s">
        <v>235</v>
      </c>
      <c r="F376" s="1331"/>
      <c r="G376" s="30">
        <f t="shared" si="38"/>
        <v>0</v>
      </c>
      <c r="H376" s="476">
        <v>0</v>
      </c>
      <c r="I376" s="476">
        <v>0</v>
      </c>
      <c r="J376" s="476">
        <v>0</v>
      </c>
      <c r="K376" s="476">
        <v>0</v>
      </c>
      <c r="L376" s="476">
        <v>0</v>
      </c>
      <c r="M376" s="476">
        <v>0</v>
      </c>
      <c r="N376" s="476">
        <v>0</v>
      </c>
      <c r="O376" s="476">
        <v>0</v>
      </c>
      <c r="P376" s="476">
        <v>0</v>
      </c>
      <c r="Q376" s="476">
        <v>0</v>
      </c>
      <c r="R376" s="476">
        <v>0</v>
      </c>
      <c r="S376" s="476">
        <v>0</v>
      </c>
      <c r="T376" s="473"/>
    </row>
    <row r="377" spans="1:20" ht="16.5" thickBot="1" x14ac:dyDescent="0.3">
      <c r="A377" s="1872"/>
      <c r="B377" s="1837"/>
      <c r="C377" s="1818"/>
      <c r="D377" s="1347"/>
      <c r="E377" s="1331" t="s">
        <v>236</v>
      </c>
      <c r="F377" s="1331"/>
      <c r="G377" s="30">
        <f t="shared" si="38"/>
        <v>0</v>
      </c>
      <c r="H377" s="476">
        <v>0</v>
      </c>
      <c r="I377" s="476">
        <v>0</v>
      </c>
      <c r="J377" s="476">
        <v>0</v>
      </c>
      <c r="K377" s="476">
        <v>0</v>
      </c>
      <c r="L377" s="476">
        <v>0</v>
      </c>
      <c r="M377" s="476">
        <v>0</v>
      </c>
      <c r="N377" s="476">
        <v>0</v>
      </c>
      <c r="O377" s="476">
        <v>0</v>
      </c>
      <c r="P377" s="476">
        <v>0</v>
      </c>
      <c r="Q377" s="476">
        <v>0</v>
      </c>
      <c r="R377" s="476">
        <v>0</v>
      </c>
      <c r="S377" s="476">
        <v>0</v>
      </c>
      <c r="T377" s="473"/>
    </row>
    <row r="378" spans="1:20" ht="16.5" thickBot="1" x14ac:dyDescent="0.3">
      <c r="A378" s="1872"/>
      <c r="B378" s="1837"/>
      <c r="C378" s="1818"/>
      <c r="D378" s="1347"/>
      <c r="E378" s="1331" t="s">
        <v>237</v>
      </c>
      <c r="F378" s="1331"/>
      <c r="G378" s="30">
        <f t="shared" si="38"/>
        <v>0</v>
      </c>
      <c r="H378" s="476">
        <v>0</v>
      </c>
      <c r="I378" s="476">
        <v>0</v>
      </c>
      <c r="J378" s="476">
        <v>0</v>
      </c>
      <c r="K378" s="476">
        <v>0</v>
      </c>
      <c r="L378" s="476">
        <v>0</v>
      </c>
      <c r="M378" s="476">
        <v>0</v>
      </c>
      <c r="N378" s="476">
        <v>0</v>
      </c>
      <c r="O378" s="476">
        <v>0</v>
      </c>
      <c r="P378" s="476">
        <v>0</v>
      </c>
      <c r="Q378" s="476">
        <v>0</v>
      </c>
      <c r="R378" s="476">
        <v>0</v>
      </c>
      <c r="S378" s="476">
        <v>0</v>
      </c>
      <c r="T378" s="473"/>
    </row>
    <row r="379" spans="1:20" ht="16.5" thickBot="1" x14ac:dyDescent="0.3">
      <c r="A379" s="1872"/>
      <c r="B379" s="1837"/>
      <c r="C379" s="1818"/>
      <c r="D379" s="1330" t="s">
        <v>153</v>
      </c>
      <c r="E379" s="1331" t="s">
        <v>198</v>
      </c>
      <c r="F379" s="1331"/>
      <c r="G379" s="30">
        <f t="shared" si="38"/>
        <v>0</v>
      </c>
      <c r="H379" s="476">
        <v>0</v>
      </c>
      <c r="I379" s="476">
        <v>0</v>
      </c>
      <c r="J379" s="476">
        <v>0</v>
      </c>
      <c r="K379" s="476">
        <v>0</v>
      </c>
      <c r="L379" s="476">
        <v>0</v>
      </c>
      <c r="M379" s="476">
        <v>0</v>
      </c>
      <c r="N379" s="476">
        <v>0</v>
      </c>
      <c r="O379" s="476">
        <v>0</v>
      </c>
      <c r="P379" s="476">
        <v>0</v>
      </c>
      <c r="Q379" s="476">
        <v>0</v>
      </c>
      <c r="R379" s="476">
        <v>0</v>
      </c>
      <c r="S379" s="476">
        <v>0</v>
      </c>
      <c r="T379" s="473"/>
    </row>
    <row r="380" spans="1:20" ht="16.5" thickBot="1" x14ac:dyDescent="0.3">
      <c r="A380" s="1872"/>
      <c r="B380" s="1837"/>
      <c r="C380" s="1818"/>
      <c r="D380" s="1330"/>
      <c r="E380" s="1331" t="s">
        <v>199</v>
      </c>
      <c r="F380" s="1331"/>
      <c r="G380" s="30">
        <f t="shared" si="38"/>
        <v>0</v>
      </c>
      <c r="H380" s="476">
        <v>0</v>
      </c>
      <c r="I380" s="476">
        <v>0</v>
      </c>
      <c r="J380" s="476">
        <v>0</v>
      </c>
      <c r="K380" s="476">
        <v>0</v>
      </c>
      <c r="L380" s="476">
        <v>0</v>
      </c>
      <c r="M380" s="476">
        <v>0</v>
      </c>
      <c r="N380" s="476">
        <v>0</v>
      </c>
      <c r="O380" s="476">
        <v>0</v>
      </c>
      <c r="P380" s="476">
        <v>0</v>
      </c>
      <c r="Q380" s="476">
        <v>0</v>
      </c>
      <c r="R380" s="476">
        <v>0</v>
      </c>
      <c r="S380" s="476">
        <v>0</v>
      </c>
      <c r="T380" s="473"/>
    </row>
    <row r="381" spans="1:20" ht="16.5" thickBot="1" x14ac:dyDescent="0.3">
      <c r="A381" s="1872"/>
      <c r="B381" s="1837"/>
      <c r="C381" s="1818"/>
      <c r="D381" s="1336"/>
      <c r="E381" s="1348" t="s">
        <v>200</v>
      </c>
      <c r="F381" s="1348"/>
      <c r="G381" s="50">
        <f t="shared" si="38"/>
        <v>0</v>
      </c>
      <c r="H381" s="477">
        <v>0</v>
      </c>
      <c r="I381" s="477">
        <v>0</v>
      </c>
      <c r="J381" s="477">
        <v>0</v>
      </c>
      <c r="K381" s="477">
        <v>0</v>
      </c>
      <c r="L381" s="477">
        <v>0</v>
      </c>
      <c r="M381" s="477">
        <v>0</v>
      </c>
      <c r="N381" s="477">
        <v>0</v>
      </c>
      <c r="O381" s="477">
        <v>0</v>
      </c>
      <c r="P381" s="477">
        <v>0</v>
      </c>
      <c r="Q381" s="477">
        <v>0</v>
      </c>
      <c r="R381" s="477">
        <v>0</v>
      </c>
      <c r="S381" s="477">
        <v>0</v>
      </c>
      <c r="T381" s="473"/>
    </row>
    <row r="382" spans="1:20" ht="19.5" thickBot="1" x14ac:dyDescent="0.3">
      <c r="A382" s="1872"/>
      <c r="B382" s="1810" t="s">
        <v>4</v>
      </c>
      <c r="C382" s="1813" t="s">
        <v>168</v>
      </c>
      <c r="D382" s="1814"/>
      <c r="E382" s="1814"/>
      <c r="F382" s="1814"/>
      <c r="G382" s="1814"/>
      <c r="H382" s="1814"/>
      <c r="I382" s="1814"/>
      <c r="J382" s="1814"/>
      <c r="K382" s="1814"/>
      <c r="L382" s="1814"/>
      <c r="M382" s="1814"/>
      <c r="N382" s="1814"/>
      <c r="O382" s="1814"/>
      <c r="P382" s="1814"/>
      <c r="Q382" s="1814"/>
      <c r="R382" s="1814"/>
      <c r="S382" s="1815"/>
      <c r="T382" s="473"/>
    </row>
    <row r="383" spans="1:20" ht="16.5" customHeight="1" thickBot="1" x14ac:dyDescent="0.3">
      <c r="A383" s="1872"/>
      <c r="B383" s="1811"/>
      <c r="C383" s="181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473"/>
    </row>
    <row r="384" spans="1:20" ht="16.5" thickBot="1" x14ac:dyDescent="0.3">
      <c r="A384" s="1872"/>
      <c r="B384" s="1811"/>
      <c r="C384" s="181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473"/>
    </row>
    <row r="385" spans="1:20" ht="16.5" thickBot="1" x14ac:dyDescent="0.3">
      <c r="A385" s="1872"/>
      <c r="B385" s="1811"/>
      <c r="C385" s="181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473"/>
    </row>
    <row r="386" spans="1:20" ht="16.5" customHeight="1" thickBot="1" x14ac:dyDescent="0.3">
      <c r="A386" s="1872"/>
      <c r="B386" s="1811"/>
      <c r="C386" s="181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473"/>
    </row>
    <row r="387" spans="1:20" ht="16.5" customHeight="1" thickBot="1" x14ac:dyDescent="0.3">
      <c r="A387" s="1872"/>
      <c r="B387" s="1811"/>
      <c r="C387" s="1816"/>
      <c r="D387" s="1306" t="s">
        <v>205</v>
      </c>
      <c r="E387" s="1306"/>
      <c r="F387" s="29" t="s">
        <v>242</v>
      </c>
      <c r="G387" s="4">
        <f>+H387+I387+J387+K387+L387+M387+N387+O387+P387+Q387+R387+S387</f>
        <v>6</v>
      </c>
      <c r="H387" s="5">
        <v>0</v>
      </c>
      <c r="I387" s="5">
        <v>1</v>
      </c>
      <c r="J387" s="5">
        <v>0</v>
      </c>
      <c r="K387" s="5">
        <v>1</v>
      </c>
      <c r="L387" s="5">
        <v>0</v>
      </c>
      <c r="M387" s="5">
        <v>1</v>
      </c>
      <c r="N387" s="5">
        <v>0</v>
      </c>
      <c r="O387" s="5">
        <v>0</v>
      </c>
      <c r="P387" s="5">
        <v>1</v>
      </c>
      <c r="Q387" s="5">
        <v>1</v>
      </c>
      <c r="R387" s="5">
        <v>0</v>
      </c>
      <c r="S387" s="5">
        <v>1</v>
      </c>
      <c r="T387" s="473"/>
    </row>
    <row r="388" spans="1:20" ht="16.5" thickBot="1" x14ac:dyDescent="0.3">
      <c r="A388" s="1872"/>
      <c r="B388" s="1811"/>
      <c r="C388" s="1816"/>
      <c r="D388" s="1306"/>
      <c r="E388" s="1306"/>
      <c r="F388" s="29" t="s">
        <v>243</v>
      </c>
      <c r="G388" s="4">
        <f t="shared" ref="G388:G397" si="39">+H388+I388+J388+K388+L388+M388+N388+O388+P388+Q388+R388+S388</f>
        <v>6</v>
      </c>
      <c r="H388" s="5">
        <v>0</v>
      </c>
      <c r="I388" s="5">
        <v>0</v>
      </c>
      <c r="J388" s="5">
        <v>1</v>
      </c>
      <c r="K388" s="5">
        <v>0</v>
      </c>
      <c r="L388" s="5">
        <v>1</v>
      </c>
      <c r="M388" s="5">
        <v>0</v>
      </c>
      <c r="N388" s="5">
        <v>1</v>
      </c>
      <c r="O388" s="5">
        <v>0</v>
      </c>
      <c r="P388" s="5">
        <v>1</v>
      </c>
      <c r="Q388" s="5">
        <v>0</v>
      </c>
      <c r="R388" s="5">
        <v>1</v>
      </c>
      <c r="S388" s="5">
        <v>1</v>
      </c>
      <c r="T388" s="473"/>
    </row>
    <row r="389" spans="1:20" ht="16.5" customHeight="1" thickBot="1" x14ac:dyDescent="0.3">
      <c r="A389" s="1872"/>
      <c r="B389" s="1811"/>
      <c r="C389" s="1816"/>
      <c r="D389" s="1306" t="s">
        <v>206</v>
      </c>
      <c r="E389" s="1306"/>
      <c r="F389" s="121" t="s">
        <v>244</v>
      </c>
      <c r="G389" s="4">
        <f t="shared" si="39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473"/>
    </row>
    <row r="390" spans="1:20" ht="16.5" thickBot="1" x14ac:dyDescent="0.3">
      <c r="A390" s="1872"/>
      <c r="B390" s="1811"/>
      <c r="C390" s="1816"/>
      <c r="D390" s="1306"/>
      <c r="E390" s="1306"/>
      <c r="F390" s="121" t="s">
        <v>245</v>
      </c>
      <c r="G390" s="4">
        <f t="shared" si="39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473"/>
    </row>
    <row r="391" spans="1:20" ht="16.5" thickBot="1" x14ac:dyDescent="0.3">
      <c r="A391" s="1872"/>
      <c r="B391" s="1811"/>
      <c r="C391" s="1816"/>
      <c r="D391" s="1306" t="s">
        <v>207</v>
      </c>
      <c r="E391" s="1306"/>
      <c r="F391" s="121" t="s">
        <v>246</v>
      </c>
      <c r="G391" s="4">
        <f t="shared" si="39"/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473"/>
    </row>
    <row r="392" spans="1:20" ht="16.5" customHeight="1" thickBot="1" x14ac:dyDescent="0.3">
      <c r="A392" s="1872"/>
      <c r="B392" s="1811"/>
      <c r="C392" s="1816"/>
      <c r="D392" s="1306" t="s">
        <v>208</v>
      </c>
      <c r="E392" s="1306"/>
      <c r="F392" s="51" t="s">
        <v>247</v>
      </c>
      <c r="G392" s="4">
        <f t="shared" si="39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473"/>
    </row>
    <row r="393" spans="1:20" ht="16.5" customHeight="1" thickBot="1" x14ac:dyDescent="0.3">
      <c r="A393" s="1872"/>
      <c r="B393" s="1811"/>
      <c r="C393" s="1816"/>
      <c r="D393" s="1306" t="s">
        <v>209</v>
      </c>
      <c r="E393" s="1306"/>
      <c r="F393" s="121" t="s">
        <v>248</v>
      </c>
      <c r="G393" s="4">
        <f t="shared" si="39"/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473"/>
    </row>
    <row r="394" spans="1:20" ht="16.5" thickBot="1" x14ac:dyDescent="0.3">
      <c r="A394" s="1872"/>
      <c r="B394" s="1811"/>
      <c r="C394" s="1816"/>
      <c r="D394" s="1306" t="s">
        <v>229</v>
      </c>
      <c r="E394" s="1306"/>
      <c r="F394" s="51" t="s">
        <v>249</v>
      </c>
      <c r="G394" s="4">
        <f t="shared" si="39"/>
        <v>60</v>
      </c>
      <c r="H394" s="52">
        <v>5</v>
      </c>
      <c r="I394" s="52">
        <v>5</v>
      </c>
      <c r="J394" s="52">
        <v>5</v>
      </c>
      <c r="K394" s="52">
        <v>5</v>
      </c>
      <c r="L394" s="52">
        <v>5</v>
      </c>
      <c r="M394" s="52">
        <v>5</v>
      </c>
      <c r="N394" s="52">
        <v>5</v>
      </c>
      <c r="O394" s="52">
        <v>5</v>
      </c>
      <c r="P394" s="52">
        <v>5</v>
      </c>
      <c r="Q394" s="52">
        <v>5</v>
      </c>
      <c r="R394" s="52">
        <v>5</v>
      </c>
      <c r="S394" s="52">
        <v>5</v>
      </c>
      <c r="T394" s="473"/>
    </row>
    <row r="395" spans="1:20" ht="16.5" thickBot="1" x14ac:dyDescent="0.3">
      <c r="A395" s="1872"/>
      <c r="B395" s="1811"/>
      <c r="C395" s="1816"/>
      <c r="D395" s="1306"/>
      <c r="E395" s="1306"/>
      <c r="F395" s="51" t="s">
        <v>250</v>
      </c>
      <c r="G395" s="4">
        <f t="shared" si="39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473"/>
    </row>
    <row r="396" spans="1:20" ht="16.5" thickBot="1" x14ac:dyDescent="0.3">
      <c r="A396" s="1872"/>
      <c r="B396" s="1811"/>
      <c r="C396" s="1816"/>
      <c r="D396" s="1306"/>
      <c r="E396" s="1306"/>
      <c r="F396" s="51" t="s">
        <v>251</v>
      </c>
      <c r="G396" s="4">
        <f t="shared" si="39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473"/>
    </row>
    <row r="397" spans="1:20" ht="16.5" thickBot="1" x14ac:dyDescent="0.3">
      <c r="A397" s="1872"/>
      <c r="B397" s="1811"/>
      <c r="C397" s="1816"/>
      <c r="D397" s="1306"/>
      <c r="E397" s="1306"/>
      <c r="F397" s="51" t="s">
        <v>252</v>
      </c>
      <c r="G397" s="4">
        <f t="shared" si="39"/>
        <v>132</v>
      </c>
      <c r="H397" s="52">
        <v>11</v>
      </c>
      <c r="I397" s="52">
        <v>11</v>
      </c>
      <c r="J397" s="52">
        <v>11</v>
      </c>
      <c r="K397" s="52">
        <v>11</v>
      </c>
      <c r="L397" s="52">
        <v>11</v>
      </c>
      <c r="M397" s="52">
        <v>11</v>
      </c>
      <c r="N397" s="52">
        <v>11</v>
      </c>
      <c r="O397" s="52">
        <v>11</v>
      </c>
      <c r="P397" s="52">
        <v>11</v>
      </c>
      <c r="Q397" s="52">
        <v>11</v>
      </c>
      <c r="R397" s="52">
        <v>11</v>
      </c>
      <c r="S397" s="52">
        <v>11</v>
      </c>
      <c r="T397" s="473"/>
    </row>
    <row r="398" spans="1:20" ht="19.5" thickBot="1" x14ac:dyDescent="0.3">
      <c r="A398" s="1872"/>
      <c r="B398" s="1811"/>
      <c r="C398" s="1805" t="s">
        <v>6</v>
      </c>
      <c r="D398" s="1806"/>
      <c r="E398" s="1806"/>
      <c r="F398" s="1807"/>
      <c r="G398" s="1807"/>
      <c r="H398" s="1807"/>
      <c r="I398" s="1807"/>
      <c r="J398" s="1807"/>
      <c r="K398" s="1807"/>
      <c r="L398" s="1807"/>
      <c r="M398" s="1807"/>
      <c r="N398" s="1807"/>
      <c r="O398" s="1807"/>
      <c r="P398" s="1807"/>
      <c r="Q398" s="1807"/>
      <c r="R398" s="1807"/>
      <c r="S398" s="1808"/>
      <c r="T398" s="473"/>
    </row>
    <row r="399" spans="1:20" ht="19.5" thickBot="1" x14ac:dyDescent="0.3">
      <c r="A399" s="1872"/>
      <c r="B399" s="1811"/>
      <c r="C399" s="1311" t="s">
        <v>210</v>
      </c>
      <c r="D399" s="1311"/>
      <c r="E399" s="1311"/>
      <c r="F399" s="1809" t="s">
        <v>175</v>
      </c>
      <c r="G399" s="1809"/>
      <c r="H399" s="1809"/>
      <c r="I399" s="1809"/>
      <c r="J399" s="1809"/>
      <c r="K399" s="1809"/>
      <c r="L399" s="1809"/>
      <c r="M399" s="1809"/>
      <c r="N399" s="1809"/>
      <c r="O399" s="1809"/>
      <c r="P399" s="1809"/>
      <c r="Q399" s="1809"/>
      <c r="R399" s="1809"/>
      <c r="S399" s="1809"/>
      <c r="T399" s="473"/>
    </row>
    <row r="400" spans="1:20" ht="16.5" customHeight="1" thickBot="1" x14ac:dyDescent="0.3">
      <c r="A400" s="1872"/>
      <c r="B400" s="1811"/>
      <c r="C400" s="1314"/>
      <c r="D400" s="1314"/>
      <c r="E400" s="1314"/>
      <c r="F400" s="487" t="s">
        <v>212</v>
      </c>
      <c r="G400" s="488"/>
      <c r="H400" s="489"/>
      <c r="I400" s="489"/>
      <c r="J400" s="489"/>
      <c r="K400" s="489"/>
      <c r="L400" s="489"/>
      <c r="M400" s="489"/>
      <c r="N400" s="489"/>
      <c r="O400" s="489"/>
      <c r="P400" s="489"/>
      <c r="Q400" s="489"/>
      <c r="R400" s="489"/>
      <c r="S400" s="489"/>
      <c r="T400" s="473"/>
    </row>
    <row r="401" spans="1:20" ht="16.5" customHeight="1" thickBot="1" x14ac:dyDescent="0.3">
      <c r="A401" s="1872"/>
      <c r="B401" s="1811"/>
      <c r="C401" s="1314"/>
      <c r="D401" s="1314"/>
      <c r="E401" s="1314"/>
      <c r="F401" s="490" t="s">
        <v>213</v>
      </c>
      <c r="G401" s="491"/>
      <c r="H401" s="492"/>
      <c r="I401" s="492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73"/>
    </row>
    <row r="402" spans="1:20" ht="16.5" customHeight="1" thickBot="1" x14ac:dyDescent="0.3">
      <c r="A402" s="1872"/>
      <c r="B402" s="1811"/>
      <c r="C402" s="1314"/>
      <c r="D402" s="1314"/>
      <c r="E402" s="1314"/>
      <c r="F402" s="490" t="s">
        <v>214</v>
      </c>
      <c r="G402" s="491"/>
      <c r="H402" s="492"/>
      <c r="I402" s="492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73"/>
    </row>
    <row r="403" spans="1:20" ht="16.5" customHeight="1" thickBot="1" x14ac:dyDescent="0.3">
      <c r="A403" s="1872"/>
      <c r="B403" s="1811"/>
      <c r="C403" s="1314"/>
      <c r="D403" s="1314"/>
      <c r="E403" s="1314"/>
      <c r="F403" s="490" t="s">
        <v>215</v>
      </c>
      <c r="G403" s="491"/>
      <c r="H403" s="492"/>
      <c r="I403" s="492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73"/>
    </row>
    <row r="404" spans="1:20" ht="16.5" customHeight="1" thickBot="1" x14ac:dyDescent="0.3">
      <c r="A404" s="1872"/>
      <c r="B404" s="1811"/>
      <c r="C404" s="1314"/>
      <c r="D404" s="1314"/>
      <c r="E404" s="1314"/>
      <c r="F404" s="490" t="s">
        <v>216</v>
      </c>
      <c r="G404" s="491"/>
      <c r="H404" s="492"/>
      <c r="I404" s="492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73"/>
    </row>
    <row r="405" spans="1:20" ht="16.5" customHeight="1" thickBot="1" x14ac:dyDescent="0.3">
      <c r="A405" s="1872"/>
      <c r="B405" s="1811"/>
      <c r="C405" s="1314"/>
      <c r="D405" s="1314"/>
      <c r="E405" s="1314"/>
      <c r="F405" s="490" t="s">
        <v>217</v>
      </c>
      <c r="G405" s="491"/>
      <c r="H405" s="492"/>
      <c r="I405" s="492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73"/>
    </row>
    <row r="406" spans="1:20" ht="16.5" customHeight="1" thickBot="1" x14ac:dyDescent="0.3">
      <c r="A406" s="1872"/>
      <c r="B406" s="1811"/>
      <c r="C406" s="1314"/>
      <c r="D406" s="1314"/>
      <c r="E406" s="1314"/>
      <c r="F406" s="490" t="s">
        <v>218</v>
      </c>
      <c r="G406" s="491"/>
      <c r="H406" s="492"/>
      <c r="I406" s="492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73"/>
    </row>
    <row r="407" spans="1:20" ht="16.5" customHeight="1" thickBot="1" x14ac:dyDescent="0.3">
      <c r="A407" s="1872"/>
      <c r="B407" s="1811"/>
      <c r="C407" s="1314"/>
      <c r="D407" s="1314"/>
      <c r="E407" s="1314"/>
      <c r="F407" s="490" t="s">
        <v>219</v>
      </c>
      <c r="G407" s="491"/>
      <c r="H407" s="492"/>
      <c r="I407" s="492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73"/>
    </row>
    <row r="408" spans="1:20" ht="16.5" customHeight="1" thickBot="1" x14ac:dyDescent="0.3">
      <c r="A408" s="1872"/>
      <c r="B408" s="1811"/>
      <c r="C408" s="1314"/>
      <c r="D408" s="1314"/>
      <c r="E408" s="1314"/>
      <c r="F408" s="490" t="s">
        <v>220</v>
      </c>
      <c r="G408" s="491"/>
      <c r="H408" s="492"/>
      <c r="I408" s="492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73"/>
    </row>
    <row r="409" spans="1:20" ht="16.5" customHeight="1" thickBot="1" x14ac:dyDescent="0.3">
      <c r="A409" s="1872"/>
      <c r="B409" s="1811"/>
      <c r="C409" s="1314"/>
      <c r="D409" s="1314"/>
      <c r="E409" s="1314"/>
      <c r="F409" s="490" t="s">
        <v>221</v>
      </c>
      <c r="G409" s="491"/>
      <c r="H409" s="492"/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73"/>
    </row>
    <row r="410" spans="1:20" ht="16.5" customHeight="1" thickBot="1" x14ac:dyDescent="0.3">
      <c r="A410" s="1872"/>
      <c r="B410" s="1811"/>
      <c r="C410" s="1314"/>
      <c r="D410" s="1314"/>
      <c r="E410" s="1314"/>
      <c r="F410" s="490" t="s">
        <v>222</v>
      </c>
      <c r="G410" s="491"/>
      <c r="H410" s="492"/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73"/>
    </row>
    <row r="411" spans="1:20" ht="16.5" customHeight="1" thickBot="1" x14ac:dyDescent="0.3">
      <c r="A411" s="1872"/>
      <c r="B411" s="1811"/>
      <c r="C411" s="1314"/>
      <c r="D411" s="1314"/>
      <c r="E411" s="1314"/>
      <c r="F411" s="490" t="s">
        <v>223</v>
      </c>
      <c r="G411" s="491"/>
      <c r="H411" s="492"/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73"/>
    </row>
    <row r="412" spans="1:20" ht="16.5" customHeight="1" thickBot="1" x14ac:dyDescent="0.3">
      <c r="A412" s="1872"/>
      <c r="B412" s="1811"/>
      <c r="C412" s="1314"/>
      <c r="D412" s="1314"/>
      <c r="E412" s="1314"/>
      <c r="F412" s="490" t="s">
        <v>224</v>
      </c>
      <c r="G412" s="491"/>
      <c r="H412" s="492"/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73"/>
    </row>
    <row r="413" spans="1:20" ht="16.5" customHeight="1" thickBot="1" x14ac:dyDescent="0.3">
      <c r="A413" s="1872"/>
      <c r="B413" s="1811"/>
      <c r="C413" s="1314"/>
      <c r="D413" s="1314"/>
      <c r="E413" s="1314"/>
      <c r="F413" s="490" t="s">
        <v>225</v>
      </c>
      <c r="G413" s="491"/>
      <c r="H413" s="492"/>
      <c r="I413" s="492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73"/>
    </row>
    <row r="414" spans="1:20" ht="16.5" customHeight="1" thickBot="1" x14ac:dyDescent="0.3">
      <c r="A414" s="1872"/>
      <c r="B414" s="1811"/>
      <c r="C414" s="1314"/>
      <c r="D414" s="1314"/>
      <c r="E414" s="1314"/>
      <c r="F414" s="490" t="s">
        <v>226</v>
      </c>
      <c r="G414" s="491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73"/>
    </row>
    <row r="415" spans="1:20" ht="16.5" customHeight="1" thickBot="1" x14ac:dyDescent="0.3">
      <c r="A415" s="1872"/>
      <c r="B415" s="1811"/>
      <c r="C415" s="1800"/>
      <c r="D415" s="1800"/>
      <c r="E415" s="1800"/>
      <c r="F415" s="490" t="s">
        <v>227</v>
      </c>
      <c r="G415" s="491"/>
      <c r="H415" s="492"/>
      <c r="I415" s="492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73"/>
    </row>
    <row r="416" spans="1:20" ht="16.5" customHeight="1" thickBot="1" x14ac:dyDescent="0.3">
      <c r="A416" s="1872"/>
      <c r="B416" s="1811"/>
      <c r="C416" s="1797" t="s">
        <v>211</v>
      </c>
      <c r="D416" s="1797"/>
      <c r="E416" s="1798"/>
      <c r="F416" s="1802" t="s">
        <v>176</v>
      </c>
      <c r="G416" s="1802"/>
      <c r="H416" s="1802"/>
      <c r="I416" s="1802"/>
      <c r="J416" s="1802"/>
      <c r="K416" s="1802"/>
      <c r="L416" s="1802"/>
      <c r="M416" s="1802"/>
      <c r="N416" s="1802"/>
      <c r="O416" s="1802"/>
      <c r="P416" s="1802"/>
      <c r="Q416" s="1802"/>
      <c r="R416" s="1802"/>
      <c r="S416" s="1802"/>
      <c r="T416" s="473"/>
    </row>
    <row r="417" spans="1:20" ht="16.5" customHeight="1" thickBot="1" x14ac:dyDescent="0.3">
      <c r="A417" s="1872"/>
      <c r="B417" s="1811"/>
      <c r="C417" s="1314"/>
      <c r="D417" s="1314"/>
      <c r="E417" s="1799"/>
      <c r="F417" s="490" t="s">
        <v>253</v>
      </c>
      <c r="G417" s="491"/>
      <c r="H417" s="492"/>
      <c r="I417" s="492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73"/>
    </row>
    <row r="418" spans="1:20" ht="16.5" customHeight="1" thickBot="1" x14ac:dyDescent="0.3">
      <c r="A418" s="1872"/>
      <c r="B418" s="1811"/>
      <c r="C418" s="1314"/>
      <c r="D418" s="1314"/>
      <c r="E418" s="1799"/>
      <c r="F418" s="490" t="s">
        <v>254</v>
      </c>
      <c r="G418" s="491"/>
      <c r="H418" s="492"/>
      <c r="I418" s="492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73"/>
    </row>
    <row r="419" spans="1:20" ht="16.5" customHeight="1" thickBot="1" x14ac:dyDescent="0.3">
      <c r="A419" s="1872"/>
      <c r="B419" s="1811"/>
      <c r="C419" s="1314"/>
      <c r="D419" s="1314"/>
      <c r="E419" s="1799"/>
      <c r="F419" s="490" t="s">
        <v>255</v>
      </c>
      <c r="G419" s="491"/>
      <c r="H419" s="492"/>
      <c r="I419" s="492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73"/>
    </row>
    <row r="420" spans="1:20" ht="16.5" customHeight="1" thickBot="1" x14ac:dyDescent="0.3">
      <c r="A420" s="1872"/>
      <c r="B420" s="1811"/>
      <c r="C420" s="1314"/>
      <c r="D420" s="1314"/>
      <c r="E420" s="1799"/>
      <c r="F420" s="490" t="s">
        <v>256</v>
      </c>
      <c r="G420" s="491"/>
      <c r="H420" s="492"/>
      <c r="I420" s="492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73"/>
    </row>
    <row r="421" spans="1:20" ht="16.5" customHeight="1" thickBot="1" x14ac:dyDescent="0.3">
      <c r="A421" s="1872"/>
      <c r="B421" s="1811"/>
      <c r="C421" s="1314"/>
      <c r="D421" s="1314"/>
      <c r="E421" s="1799"/>
      <c r="F421" s="490" t="s">
        <v>257</v>
      </c>
      <c r="G421" s="491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73"/>
    </row>
    <row r="422" spans="1:20" ht="16.5" customHeight="1" thickBot="1" x14ac:dyDescent="0.3">
      <c r="A422" s="1872"/>
      <c r="B422" s="1811"/>
      <c r="C422" s="1314"/>
      <c r="D422" s="1314"/>
      <c r="E422" s="1799"/>
      <c r="F422" s="490" t="s">
        <v>258</v>
      </c>
      <c r="G422" s="491"/>
      <c r="H422" s="492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73"/>
    </row>
    <row r="423" spans="1:20" ht="16.5" customHeight="1" thickBot="1" x14ac:dyDescent="0.3">
      <c r="A423" s="1872"/>
      <c r="B423" s="1811"/>
      <c r="C423" s="1314"/>
      <c r="D423" s="1314"/>
      <c r="E423" s="1799"/>
      <c r="F423" s="490" t="s">
        <v>259</v>
      </c>
      <c r="G423" s="491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73"/>
    </row>
    <row r="424" spans="1:20" ht="16.5" customHeight="1" thickBot="1" x14ac:dyDescent="0.3">
      <c r="A424" s="1872"/>
      <c r="B424" s="1811"/>
      <c r="C424" s="1314"/>
      <c r="D424" s="1314"/>
      <c r="E424" s="1799"/>
      <c r="F424" s="490" t="s">
        <v>260</v>
      </c>
      <c r="G424" s="491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73"/>
    </row>
    <row r="425" spans="1:20" ht="16.5" customHeight="1" thickBot="1" x14ac:dyDescent="0.3">
      <c r="A425" s="1872"/>
      <c r="B425" s="1811"/>
      <c r="C425" s="1314"/>
      <c r="D425" s="1314"/>
      <c r="E425" s="1799"/>
      <c r="F425" s="490" t="s">
        <v>261</v>
      </c>
      <c r="G425" s="491"/>
      <c r="H425" s="492"/>
      <c r="I425" s="492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73"/>
    </row>
    <row r="426" spans="1:20" ht="16.5" customHeight="1" thickBot="1" x14ac:dyDescent="0.3">
      <c r="A426" s="1872"/>
      <c r="B426" s="1812"/>
      <c r="C426" s="1800"/>
      <c r="D426" s="1800"/>
      <c r="E426" s="1801"/>
      <c r="F426" s="490" t="s">
        <v>262</v>
      </c>
      <c r="G426" s="491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73"/>
    </row>
    <row r="427" spans="1:20" ht="6.75" customHeight="1" x14ac:dyDescent="0.25">
      <c r="A427" s="1803"/>
      <c r="B427" s="1804"/>
      <c r="C427" s="1804"/>
      <c r="D427" s="1804"/>
      <c r="E427" s="1804"/>
      <c r="F427" s="1804"/>
      <c r="G427" s="1804"/>
      <c r="H427" s="1804"/>
      <c r="I427" s="1804"/>
      <c r="J427" s="1804"/>
      <c r="K427" s="1804"/>
      <c r="L427" s="1804"/>
      <c r="M427" s="1804"/>
      <c r="N427" s="1804"/>
      <c r="O427" s="1804"/>
      <c r="P427" s="1804"/>
      <c r="Q427" s="1804"/>
      <c r="R427" s="1804"/>
      <c r="S427" s="1804"/>
      <c r="T427" s="473"/>
    </row>
  </sheetData>
  <mergeCells count="189">
    <mergeCell ref="B4:L4"/>
    <mergeCell ref="M4:P4"/>
    <mergeCell ref="Q4:S4"/>
    <mergeCell ref="B5:L5"/>
    <mergeCell ref="M5:P5"/>
    <mergeCell ref="Q5:S5"/>
    <mergeCell ref="A1:S1"/>
    <mergeCell ref="B2:L2"/>
    <mergeCell ref="M2:P2"/>
    <mergeCell ref="Q2:S2"/>
    <mergeCell ref="B3:L3"/>
    <mergeCell ref="M3:P3"/>
    <mergeCell ref="Q3:S3"/>
    <mergeCell ref="D10:S10"/>
    <mergeCell ref="D11:E12"/>
    <mergeCell ref="D13:E16"/>
    <mergeCell ref="D17:E17"/>
    <mergeCell ref="D18:E18"/>
    <mergeCell ref="D19:E19"/>
    <mergeCell ref="A6:A426"/>
    <mergeCell ref="B6:S6"/>
    <mergeCell ref="B7:B8"/>
    <mergeCell ref="C7:E8"/>
    <mergeCell ref="F7:F8"/>
    <mergeCell ref="G7:G8"/>
    <mergeCell ref="H7:S7"/>
    <mergeCell ref="B9:B99"/>
    <mergeCell ref="C9:S9"/>
    <mergeCell ref="C10:C24"/>
    <mergeCell ref="D38:E38"/>
    <mergeCell ref="D39:E39"/>
    <mergeCell ref="D40:E40"/>
    <mergeCell ref="D41:E41"/>
    <mergeCell ref="D42:E46"/>
    <mergeCell ref="D47:E47"/>
    <mergeCell ref="D20:E22"/>
    <mergeCell ref="D23:E24"/>
    <mergeCell ref="C25:C29"/>
    <mergeCell ref="D25:E29"/>
    <mergeCell ref="C30:S30"/>
    <mergeCell ref="C31:C49"/>
    <mergeCell ref="D31:S31"/>
    <mergeCell ref="D32:E34"/>
    <mergeCell ref="D35:E36"/>
    <mergeCell ref="D37:E37"/>
    <mergeCell ref="D62:E62"/>
    <mergeCell ref="D63:E66"/>
    <mergeCell ref="D67:E70"/>
    <mergeCell ref="D71:E71"/>
    <mergeCell ref="D72:E73"/>
    <mergeCell ref="D74:E75"/>
    <mergeCell ref="D48:E49"/>
    <mergeCell ref="C50:C85"/>
    <mergeCell ref="D50:S50"/>
    <mergeCell ref="D51:E54"/>
    <mergeCell ref="D55:E56"/>
    <mergeCell ref="D57:E57"/>
    <mergeCell ref="D58:E58"/>
    <mergeCell ref="D59:E59"/>
    <mergeCell ref="D60:E60"/>
    <mergeCell ref="D61:E61"/>
    <mergeCell ref="C87:C99"/>
    <mergeCell ref="D87:S87"/>
    <mergeCell ref="D88:E90"/>
    <mergeCell ref="D91:E94"/>
    <mergeCell ref="D95:E97"/>
    <mergeCell ref="D98:E99"/>
    <mergeCell ref="D76:E78"/>
    <mergeCell ref="D79:E79"/>
    <mergeCell ref="D80:E81"/>
    <mergeCell ref="D82:E83"/>
    <mergeCell ref="D84:E85"/>
    <mergeCell ref="C86:S86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629" priority="14" operator="equal">
      <formula>"REVISE PORQUE ESTE VALOR NO PUEDE SER NEGATIVO"</formula>
    </cfRule>
    <cfRule type="cellIs" dxfId="628" priority="18" operator="lessThan">
      <formula>0</formula>
    </cfRule>
  </conditionalFormatting>
  <conditionalFormatting sqref="G327:S327">
    <cfRule type="cellIs" dxfId="627" priority="17" operator="lessThan">
      <formula>0</formula>
    </cfRule>
  </conditionalFormatting>
  <conditionalFormatting sqref="G338:S338">
    <cfRule type="cellIs" dxfId="626" priority="13" operator="equal">
      <formula>"Revise porque este valor no puede ser negativo"</formula>
    </cfRule>
    <cfRule type="cellIs" dxfId="625" priority="16" operator="lessThan">
      <formula>0</formula>
    </cfRule>
  </conditionalFormatting>
  <conditionalFormatting sqref="G338:S338">
    <cfRule type="cellIs" dxfId="624" priority="15" operator="lessThan">
      <formula>0</formula>
    </cfRule>
  </conditionalFormatting>
  <conditionalFormatting sqref="G348:S348">
    <cfRule type="cellIs" dxfId="623" priority="10" operator="equal">
      <formula>"Revise porque este valor no puede ser negativo"</formula>
    </cfRule>
    <cfRule type="cellIs" dxfId="622" priority="12" operator="lessThan">
      <formula>0</formula>
    </cfRule>
  </conditionalFormatting>
  <conditionalFormatting sqref="G348:S348">
    <cfRule type="cellIs" dxfId="621" priority="11" operator="lessThan">
      <formula>0</formula>
    </cfRule>
  </conditionalFormatting>
  <conditionalFormatting sqref="G357 I357:S357">
    <cfRule type="cellIs" dxfId="620" priority="7" operator="equal">
      <formula>"Revise porque este valor no puede ser negativo"</formula>
    </cfRule>
    <cfRule type="cellIs" dxfId="619" priority="9" operator="lessThan">
      <formula>0</formula>
    </cfRule>
  </conditionalFormatting>
  <conditionalFormatting sqref="G357 I357:S357">
    <cfRule type="cellIs" dxfId="618" priority="8" operator="lessThan">
      <formula>0</formula>
    </cfRule>
  </conditionalFormatting>
  <conditionalFormatting sqref="H357">
    <cfRule type="cellIs" dxfId="617" priority="4" operator="equal">
      <formula>"Revise porque este valor no puede ser negativo"</formula>
    </cfRule>
    <cfRule type="cellIs" dxfId="616" priority="6" operator="lessThan">
      <formula>0</formula>
    </cfRule>
  </conditionalFormatting>
  <conditionalFormatting sqref="H357">
    <cfRule type="cellIs" dxfId="615" priority="5" operator="lessThan">
      <formula>0</formula>
    </cfRule>
  </conditionalFormatting>
  <conditionalFormatting sqref="G24:S24">
    <cfRule type="cellIs" dxfId="614" priority="1" operator="equal">
      <formula>"REVISE PORQUE ESTE VALOR NO PUEDE SER NEGATIVO"</formula>
    </cfRule>
    <cfRule type="cellIs" dxfId="613" priority="3" operator="lessThan">
      <formula>0</formula>
    </cfRule>
  </conditionalFormatting>
  <conditionalFormatting sqref="G24:S24">
    <cfRule type="cellIs" dxfId="612" priority="2" operator="lessThan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D397" zoomScale="75" zoomScaleNormal="75" workbookViewId="0">
      <selection activeCell="P401" sqref="P401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641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403</v>
      </c>
      <c r="H12" s="69">
        <v>34</v>
      </c>
      <c r="I12" s="69">
        <v>34</v>
      </c>
      <c r="J12" s="69">
        <v>31</v>
      </c>
      <c r="K12" s="69">
        <v>34</v>
      </c>
      <c r="L12" s="69">
        <v>33</v>
      </c>
      <c r="M12" s="69">
        <v>34</v>
      </c>
      <c r="N12" s="69">
        <v>34</v>
      </c>
      <c r="O12" s="69">
        <v>34</v>
      </c>
      <c r="P12" s="69">
        <v>34</v>
      </c>
      <c r="Q12" s="69">
        <v>34</v>
      </c>
      <c r="R12" s="69">
        <v>34</v>
      </c>
      <c r="S12" s="69">
        <v>33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34</v>
      </c>
      <c r="H13" s="5">
        <v>3</v>
      </c>
      <c r="I13" s="5">
        <v>3</v>
      </c>
      <c r="J13" s="5">
        <v>3</v>
      </c>
      <c r="K13" s="5">
        <v>3</v>
      </c>
      <c r="L13" s="5">
        <v>3</v>
      </c>
      <c r="M13" s="5">
        <v>3</v>
      </c>
      <c r="N13" s="5">
        <v>3</v>
      </c>
      <c r="O13" s="5">
        <v>3</v>
      </c>
      <c r="P13" s="5">
        <v>3</v>
      </c>
      <c r="Q13" s="5">
        <v>2</v>
      </c>
      <c r="R13" s="5">
        <v>2</v>
      </c>
      <c r="S13" s="5">
        <v>2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16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2</v>
      </c>
      <c r="N14" s="5">
        <v>2</v>
      </c>
      <c r="O14" s="5">
        <v>2</v>
      </c>
      <c r="P14" s="5">
        <v>2</v>
      </c>
      <c r="Q14" s="5">
        <v>1</v>
      </c>
      <c r="R14" s="5">
        <v>1</v>
      </c>
      <c r="S14" s="5">
        <v>1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6</v>
      </c>
      <c r="H15" s="5">
        <v>0</v>
      </c>
      <c r="I15" s="5">
        <v>2</v>
      </c>
      <c r="J15" s="5">
        <v>0</v>
      </c>
      <c r="K15" s="5">
        <v>2</v>
      </c>
      <c r="L15" s="5">
        <v>0</v>
      </c>
      <c r="M15" s="5">
        <v>0</v>
      </c>
      <c r="N15" s="5">
        <v>1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7</v>
      </c>
      <c r="H16" s="5">
        <v>0</v>
      </c>
      <c r="I16" s="5">
        <v>2</v>
      </c>
      <c r="J16" s="5">
        <v>0</v>
      </c>
      <c r="K16" s="5">
        <v>3</v>
      </c>
      <c r="L16" s="5">
        <v>0</v>
      </c>
      <c r="M16" s="5">
        <v>0</v>
      </c>
      <c r="N16" s="5">
        <v>1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29</v>
      </c>
      <c r="H17" s="5">
        <v>2</v>
      </c>
      <c r="I17" s="5">
        <v>2</v>
      </c>
      <c r="J17" s="5">
        <v>3</v>
      </c>
      <c r="K17" s="5">
        <v>2</v>
      </c>
      <c r="L17" s="5">
        <v>3</v>
      </c>
      <c r="M17" s="5">
        <v>3</v>
      </c>
      <c r="N17" s="5">
        <v>2</v>
      </c>
      <c r="O17" s="5">
        <v>3</v>
      </c>
      <c r="P17" s="5">
        <v>3</v>
      </c>
      <c r="Q17" s="5">
        <v>2</v>
      </c>
      <c r="R17" s="5">
        <v>2</v>
      </c>
      <c r="S17" s="5">
        <v>2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5</v>
      </c>
      <c r="H18" s="5">
        <v>1</v>
      </c>
      <c r="I18" s="5">
        <v>0</v>
      </c>
      <c r="J18" s="5">
        <v>1</v>
      </c>
      <c r="K18" s="5">
        <v>1</v>
      </c>
      <c r="L18" s="5">
        <v>0</v>
      </c>
      <c r="M18" s="5">
        <v>0</v>
      </c>
      <c r="N18" s="5">
        <v>1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5</v>
      </c>
      <c r="H19" s="5">
        <v>0</v>
      </c>
      <c r="I19" s="5">
        <v>1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1</v>
      </c>
      <c r="P19" s="5">
        <v>0</v>
      </c>
      <c r="Q19" s="5">
        <v>1</v>
      </c>
      <c r="R19" s="5">
        <v>1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242</v>
      </c>
      <c r="H20" s="5">
        <v>20</v>
      </c>
      <c r="I20" s="5">
        <v>20</v>
      </c>
      <c r="J20" s="5">
        <v>20</v>
      </c>
      <c r="K20" s="5">
        <v>20</v>
      </c>
      <c r="L20" s="5">
        <v>21</v>
      </c>
      <c r="M20" s="5">
        <v>20</v>
      </c>
      <c r="N20" s="5">
        <v>20</v>
      </c>
      <c r="O20" s="5">
        <v>21</v>
      </c>
      <c r="P20" s="5">
        <v>20</v>
      </c>
      <c r="Q20" s="5">
        <v>20</v>
      </c>
      <c r="R20" s="5">
        <v>20</v>
      </c>
      <c r="S20" s="5">
        <v>20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59</v>
      </c>
      <c r="H21" s="5">
        <v>5</v>
      </c>
      <c r="I21" s="5">
        <v>5</v>
      </c>
      <c r="J21" s="5">
        <v>5</v>
      </c>
      <c r="K21" s="5">
        <v>5</v>
      </c>
      <c r="L21" s="5">
        <v>5</v>
      </c>
      <c r="M21" s="5">
        <v>5</v>
      </c>
      <c r="N21" s="5">
        <v>5</v>
      </c>
      <c r="O21" s="5">
        <v>5</v>
      </c>
      <c r="P21" s="5">
        <v>4</v>
      </c>
      <c r="Q21" s="5">
        <v>5</v>
      </c>
      <c r="R21" s="5">
        <v>5</v>
      </c>
      <c r="S21" s="5">
        <v>5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ref="G22" si="0">SUM(H22:S22)</f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15</v>
      </c>
      <c r="H25" s="14">
        <v>2</v>
      </c>
      <c r="I25" s="14">
        <v>0</v>
      </c>
      <c r="J25" s="14">
        <v>3</v>
      </c>
      <c r="K25" s="14">
        <v>1</v>
      </c>
      <c r="L25" s="14">
        <v>2</v>
      </c>
      <c r="M25" s="14">
        <v>0</v>
      </c>
      <c r="N25" s="14">
        <v>2</v>
      </c>
      <c r="O25" s="14">
        <v>0</v>
      </c>
      <c r="P25" s="14">
        <v>2</v>
      </c>
      <c r="Q25" s="14">
        <v>0</v>
      </c>
      <c r="R25" s="14">
        <v>2</v>
      </c>
      <c r="S25" s="14">
        <v>1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v>15</v>
      </c>
      <c r="H26" s="5">
        <v>2</v>
      </c>
      <c r="I26" s="5">
        <v>0</v>
      </c>
      <c r="J26" s="5">
        <v>3</v>
      </c>
      <c r="K26" s="5">
        <v>1</v>
      </c>
      <c r="L26" s="5">
        <v>2</v>
      </c>
      <c r="M26" s="5">
        <v>0</v>
      </c>
      <c r="N26" s="5">
        <v>2</v>
      </c>
      <c r="O26" s="5">
        <v>0</v>
      </c>
      <c r="P26" s="5">
        <v>2</v>
      </c>
      <c r="Q26" s="5">
        <v>0</v>
      </c>
      <c r="R26" s="5">
        <v>2</v>
      </c>
      <c r="S26" s="5">
        <v>1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v>5</v>
      </c>
      <c r="H27" s="5">
        <v>0</v>
      </c>
      <c r="I27" s="5">
        <v>1</v>
      </c>
      <c r="J27" s="5">
        <v>0</v>
      </c>
      <c r="K27" s="5">
        <v>1</v>
      </c>
      <c r="L27" s="5">
        <v>0</v>
      </c>
      <c r="M27" s="5">
        <v>1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v>10</v>
      </c>
      <c r="H28" s="5">
        <v>2</v>
      </c>
      <c r="I28" s="5">
        <v>0</v>
      </c>
      <c r="J28" s="5">
        <v>2</v>
      </c>
      <c r="K28" s="5">
        <v>1</v>
      </c>
      <c r="L28" s="5">
        <v>1</v>
      </c>
      <c r="M28" s="5">
        <v>0</v>
      </c>
      <c r="N28" s="5">
        <v>1</v>
      </c>
      <c r="O28" s="5">
        <v>0</v>
      </c>
      <c r="P28" s="5">
        <v>1</v>
      </c>
      <c r="Q28" s="5">
        <v>0</v>
      </c>
      <c r="R28" s="5">
        <v>1</v>
      </c>
      <c r="S28" s="5">
        <v>1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v>5</v>
      </c>
      <c r="H29" s="7">
        <v>0</v>
      </c>
      <c r="I29" s="7">
        <v>1</v>
      </c>
      <c r="J29" s="7">
        <v>0</v>
      </c>
      <c r="K29" s="7">
        <v>1</v>
      </c>
      <c r="L29" s="7">
        <v>0</v>
      </c>
      <c r="M29" s="7">
        <v>1</v>
      </c>
      <c r="N29" s="7">
        <v>0</v>
      </c>
      <c r="O29" s="7">
        <v>1</v>
      </c>
      <c r="P29" s="7">
        <v>0</v>
      </c>
      <c r="Q29" s="7">
        <v>1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242</v>
      </c>
      <c r="H33" s="118">
        <f t="shared" ref="H33:S33" si="1">H20</f>
        <v>20</v>
      </c>
      <c r="I33" s="118">
        <f t="shared" si="1"/>
        <v>20</v>
      </c>
      <c r="J33" s="118">
        <f t="shared" si="1"/>
        <v>20</v>
      </c>
      <c r="K33" s="118">
        <f t="shared" si="1"/>
        <v>20</v>
      </c>
      <c r="L33" s="118">
        <f t="shared" si="1"/>
        <v>21</v>
      </c>
      <c r="M33" s="118">
        <f t="shared" si="1"/>
        <v>20</v>
      </c>
      <c r="N33" s="118">
        <f t="shared" si="1"/>
        <v>20</v>
      </c>
      <c r="O33" s="118">
        <f t="shared" si="1"/>
        <v>21</v>
      </c>
      <c r="P33" s="118">
        <f t="shared" si="1"/>
        <v>20</v>
      </c>
      <c r="Q33" s="118">
        <f t="shared" si="1"/>
        <v>20</v>
      </c>
      <c r="R33" s="118">
        <f t="shared" si="1"/>
        <v>20</v>
      </c>
      <c r="S33" s="118">
        <f t="shared" si="1"/>
        <v>20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S47" si="2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8</v>
      </c>
      <c r="H35" s="5">
        <v>0</v>
      </c>
      <c r="I35" s="5">
        <v>0</v>
      </c>
      <c r="J35" s="5">
        <v>2</v>
      </c>
      <c r="K35" s="5">
        <v>2</v>
      </c>
      <c r="L35" s="5">
        <v>0</v>
      </c>
      <c r="M35" s="5">
        <v>0</v>
      </c>
      <c r="N35" s="5">
        <v>0</v>
      </c>
      <c r="O35" s="5">
        <v>2</v>
      </c>
      <c r="P35" s="5">
        <v>0</v>
      </c>
      <c r="Q35" s="5">
        <v>0</v>
      </c>
      <c r="R35" s="5">
        <v>2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26</v>
      </c>
      <c r="H36" s="5">
        <v>2</v>
      </c>
      <c r="I36" s="5">
        <v>2</v>
      </c>
      <c r="J36" s="5">
        <v>3</v>
      </c>
      <c r="K36" s="5">
        <v>2</v>
      </c>
      <c r="L36" s="5">
        <v>2</v>
      </c>
      <c r="M36" s="5">
        <v>3</v>
      </c>
      <c r="N36" s="5">
        <v>2</v>
      </c>
      <c r="O36" s="5">
        <v>2</v>
      </c>
      <c r="P36" s="5">
        <v>2</v>
      </c>
      <c r="Q36" s="5">
        <v>2</v>
      </c>
      <c r="R36" s="5">
        <v>2</v>
      </c>
      <c r="S36" s="5">
        <v>2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123</v>
      </c>
      <c r="H37" s="5">
        <v>10</v>
      </c>
      <c r="I37" s="5">
        <v>10</v>
      </c>
      <c r="J37" s="5">
        <v>11</v>
      </c>
      <c r="K37" s="5">
        <v>11</v>
      </c>
      <c r="L37" s="5">
        <v>11</v>
      </c>
      <c r="M37" s="5">
        <v>10</v>
      </c>
      <c r="N37" s="5">
        <v>10</v>
      </c>
      <c r="O37" s="5">
        <v>10</v>
      </c>
      <c r="P37" s="5">
        <v>10</v>
      </c>
      <c r="Q37" s="5">
        <v>10</v>
      </c>
      <c r="R37" s="5">
        <v>10</v>
      </c>
      <c r="S37" s="5">
        <v>10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9</v>
      </c>
      <c r="H38" s="5">
        <v>1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1</v>
      </c>
      <c r="O38" s="5">
        <v>1</v>
      </c>
      <c r="P38" s="5">
        <v>1</v>
      </c>
      <c r="Q38" s="5">
        <v>1</v>
      </c>
      <c r="R38" s="5">
        <v>1</v>
      </c>
      <c r="S38" s="5">
        <v>1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v>1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71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15</v>
      </c>
      <c r="H41" s="5">
        <v>1</v>
      </c>
      <c r="I41" s="5">
        <v>2</v>
      </c>
      <c r="J41" s="5">
        <v>2</v>
      </c>
      <c r="K41" s="5">
        <v>0</v>
      </c>
      <c r="L41" s="5">
        <v>2</v>
      </c>
      <c r="M41" s="5">
        <v>0</v>
      </c>
      <c r="N41" s="5">
        <v>2</v>
      </c>
      <c r="O41" s="5">
        <v>1</v>
      </c>
      <c r="P41" s="5">
        <v>2</v>
      </c>
      <c r="Q41" s="5">
        <v>0</v>
      </c>
      <c r="R41" s="5">
        <v>0</v>
      </c>
      <c r="S41" s="5">
        <v>3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2"/>
        <v>0</v>
      </c>
      <c r="H42" s="493">
        <f t="shared" si="2"/>
        <v>0</v>
      </c>
      <c r="I42" s="493">
        <f t="shared" si="2"/>
        <v>0</v>
      </c>
      <c r="J42" s="493">
        <f t="shared" si="2"/>
        <v>0</v>
      </c>
      <c r="K42" s="493">
        <f t="shared" si="2"/>
        <v>0</v>
      </c>
      <c r="L42" s="493">
        <f t="shared" si="2"/>
        <v>0</v>
      </c>
      <c r="M42" s="493">
        <f t="shared" si="2"/>
        <v>0</v>
      </c>
      <c r="N42" s="493">
        <f t="shared" si="2"/>
        <v>0</v>
      </c>
      <c r="O42" s="493">
        <f t="shared" si="2"/>
        <v>0</v>
      </c>
      <c r="P42" s="493">
        <f t="shared" si="2"/>
        <v>0</v>
      </c>
      <c r="Q42" s="493">
        <f t="shared" si="2"/>
        <v>0</v>
      </c>
      <c r="R42" s="493">
        <f t="shared" si="2"/>
        <v>0</v>
      </c>
      <c r="S42" s="493">
        <f t="shared" si="2"/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2"/>
        <v>0</v>
      </c>
      <c r="H43" s="493">
        <f t="shared" si="2"/>
        <v>0</v>
      </c>
      <c r="I43" s="493">
        <f t="shared" si="2"/>
        <v>0</v>
      </c>
      <c r="J43" s="493">
        <f t="shared" si="2"/>
        <v>0</v>
      </c>
      <c r="K43" s="493">
        <f t="shared" si="2"/>
        <v>0</v>
      </c>
      <c r="L43" s="493">
        <f t="shared" si="2"/>
        <v>0</v>
      </c>
      <c r="M43" s="493">
        <f t="shared" si="2"/>
        <v>0</v>
      </c>
      <c r="N43" s="493">
        <f t="shared" si="2"/>
        <v>0</v>
      </c>
      <c r="O43" s="493">
        <f t="shared" si="2"/>
        <v>0</v>
      </c>
      <c r="P43" s="493">
        <f t="shared" si="2"/>
        <v>0</v>
      </c>
      <c r="Q43" s="493">
        <f t="shared" si="2"/>
        <v>0</v>
      </c>
      <c r="R43" s="493">
        <f t="shared" si="2"/>
        <v>0</v>
      </c>
      <c r="S43" s="493">
        <f t="shared" si="2"/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2"/>
        <v>0</v>
      </c>
      <c r="H44" s="493">
        <f t="shared" si="2"/>
        <v>0</v>
      </c>
      <c r="I44" s="493">
        <f t="shared" si="2"/>
        <v>0</v>
      </c>
      <c r="J44" s="493">
        <f t="shared" si="2"/>
        <v>0</v>
      </c>
      <c r="K44" s="493">
        <f t="shared" si="2"/>
        <v>0</v>
      </c>
      <c r="L44" s="493">
        <f t="shared" si="2"/>
        <v>0</v>
      </c>
      <c r="M44" s="493">
        <f t="shared" si="2"/>
        <v>0</v>
      </c>
      <c r="N44" s="493">
        <f t="shared" si="2"/>
        <v>0</v>
      </c>
      <c r="O44" s="493">
        <f t="shared" si="2"/>
        <v>0</v>
      </c>
      <c r="P44" s="493">
        <f t="shared" si="2"/>
        <v>0</v>
      </c>
      <c r="Q44" s="493">
        <f t="shared" si="2"/>
        <v>0</v>
      </c>
      <c r="R44" s="493">
        <f t="shared" si="2"/>
        <v>0</v>
      </c>
      <c r="S44" s="493">
        <f t="shared" si="2"/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2"/>
        <v>0</v>
      </c>
      <c r="H45" s="493">
        <f t="shared" si="2"/>
        <v>0</v>
      </c>
      <c r="I45" s="493">
        <f t="shared" si="2"/>
        <v>0</v>
      </c>
      <c r="J45" s="493">
        <f t="shared" si="2"/>
        <v>0</v>
      </c>
      <c r="K45" s="493">
        <f t="shared" si="2"/>
        <v>0</v>
      </c>
      <c r="L45" s="493">
        <f t="shared" si="2"/>
        <v>0</v>
      </c>
      <c r="M45" s="493">
        <f t="shared" si="2"/>
        <v>0</v>
      </c>
      <c r="N45" s="493">
        <f t="shared" si="2"/>
        <v>0</v>
      </c>
      <c r="O45" s="493">
        <f t="shared" si="2"/>
        <v>0</v>
      </c>
      <c r="P45" s="493">
        <f t="shared" si="2"/>
        <v>0</v>
      </c>
      <c r="Q45" s="493">
        <f t="shared" si="2"/>
        <v>0</v>
      </c>
      <c r="R45" s="493">
        <f t="shared" si="2"/>
        <v>0</v>
      </c>
      <c r="S45" s="493">
        <f t="shared" si="2"/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2"/>
        <v>0</v>
      </c>
      <c r="H46" s="493">
        <f t="shared" si="2"/>
        <v>0</v>
      </c>
      <c r="I46" s="493">
        <f t="shared" si="2"/>
        <v>0</v>
      </c>
      <c r="J46" s="493">
        <f t="shared" si="2"/>
        <v>0</v>
      </c>
      <c r="K46" s="493">
        <f t="shared" si="2"/>
        <v>0</v>
      </c>
      <c r="L46" s="493">
        <f t="shared" si="2"/>
        <v>0</v>
      </c>
      <c r="M46" s="493">
        <f t="shared" si="2"/>
        <v>0</v>
      </c>
      <c r="N46" s="493">
        <f t="shared" si="2"/>
        <v>0</v>
      </c>
      <c r="O46" s="493">
        <f t="shared" si="2"/>
        <v>0</v>
      </c>
      <c r="P46" s="493">
        <f t="shared" si="2"/>
        <v>0</v>
      </c>
      <c r="Q46" s="493">
        <f t="shared" si="2"/>
        <v>0</v>
      </c>
      <c r="R46" s="493">
        <f t="shared" si="2"/>
        <v>0</v>
      </c>
      <c r="S46" s="493">
        <f t="shared" si="2"/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2"/>
        <v>0</v>
      </c>
      <c r="H47" s="493">
        <f t="shared" si="2"/>
        <v>0</v>
      </c>
      <c r="I47" s="493">
        <f t="shared" si="2"/>
        <v>0</v>
      </c>
      <c r="J47" s="493">
        <f t="shared" si="2"/>
        <v>0</v>
      </c>
      <c r="K47" s="493">
        <f t="shared" si="2"/>
        <v>0</v>
      </c>
      <c r="L47" s="493">
        <f t="shared" si="2"/>
        <v>0</v>
      </c>
      <c r="M47" s="493">
        <f t="shared" si="2"/>
        <v>0</v>
      </c>
      <c r="N47" s="493">
        <f t="shared" si="2"/>
        <v>0</v>
      </c>
      <c r="O47" s="493">
        <f t="shared" si="2"/>
        <v>0</v>
      </c>
      <c r="P47" s="493">
        <f t="shared" si="2"/>
        <v>0</v>
      </c>
      <c r="Q47" s="493">
        <f t="shared" si="2"/>
        <v>0</v>
      </c>
      <c r="R47" s="493">
        <f t="shared" si="2"/>
        <v>0</v>
      </c>
      <c r="S47" s="493">
        <f t="shared" si="2"/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59</v>
      </c>
      <c r="H52" s="118">
        <f t="shared" ref="H52:S52" si="3">H21</f>
        <v>5</v>
      </c>
      <c r="I52" s="118">
        <f t="shared" si="3"/>
        <v>5</v>
      </c>
      <c r="J52" s="118">
        <f t="shared" si="3"/>
        <v>5</v>
      </c>
      <c r="K52" s="118">
        <f t="shared" si="3"/>
        <v>5</v>
      </c>
      <c r="L52" s="118">
        <f t="shared" si="3"/>
        <v>5</v>
      </c>
      <c r="M52" s="118">
        <f t="shared" si="3"/>
        <v>5</v>
      </c>
      <c r="N52" s="118">
        <f t="shared" si="3"/>
        <v>5</v>
      </c>
      <c r="O52" s="118">
        <f t="shared" si="3"/>
        <v>5</v>
      </c>
      <c r="P52" s="118">
        <f t="shared" si="3"/>
        <v>4</v>
      </c>
      <c r="Q52" s="118">
        <f t="shared" si="3"/>
        <v>5</v>
      </c>
      <c r="R52" s="118">
        <f t="shared" si="3"/>
        <v>5</v>
      </c>
      <c r="S52" s="118">
        <f t="shared" si="3"/>
        <v>5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71</v>
      </c>
      <c r="H53" s="118">
        <f t="shared" ref="H53:S53" si="4">H40</f>
        <v>0</v>
      </c>
      <c r="I53" s="118">
        <f t="shared" si="4"/>
        <v>0</v>
      </c>
      <c r="J53" s="118">
        <f t="shared" si="4"/>
        <v>0</v>
      </c>
      <c r="K53" s="118">
        <f t="shared" si="4"/>
        <v>0</v>
      </c>
      <c r="L53" s="118">
        <f t="shared" si="4"/>
        <v>0</v>
      </c>
      <c r="M53" s="118">
        <f t="shared" si="4"/>
        <v>0</v>
      </c>
      <c r="N53" s="118">
        <f t="shared" si="4"/>
        <v>0</v>
      </c>
      <c r="O53" s="118">
        <f t="shared" si="4"/>
        <v>0</v>
      </c>
      <c r="P53" s="118">
        <f t="shared" si="4"/>
        <v>0</v>
      </c>
      <c r="Q53" s="118">
        <f t="shared" si="4"/>
        <v>0</v>
      </c>
      <c r="R53" s="118">
        <f t="shared" si="4"/>
        <v>0</v>
      </c>
      <c r="S53" s="118">
        <f t="shared" si="4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v>4</v>
      </c>
      <c r="H54" s="5">
        <v>1</v>
      </c>
      <c r="I54" s="5">
        <v>0</v>
      </c>
      <c r="J54" s="5">
        <v>0</v>
      </c>
      <c r="K54" s="5">
        <v>1</v>
      </c>
      <c r="L54" s="5">
        <v>0</v>
      </c>
      <c r="M54" s="5">
        <v>1</v>
      </c>
      <c r="N54" s="5">
        <v>1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v>4</v>
      </c>
      <c r="H55" s="5">
        <v>0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1</v>
      </c>
      <c r="P55" s="5">
        <v>0</v>
      </c>
      <c r="Q55" s="5">
        <v>1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v>4</v>
      </c>
      <c r="H56" s="5">
        <v>0</v>
      </c>
      <c r="I56" s="5">
        <v>0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1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64</v>
      </c>
      <c r="H57" s="5">
        <v>5</v>
      </c>
      <c r="I57" s="5">
        <v>5</v>
      </c>
      <c r="J57" s="5">
        <v>6</v>
      </c>
      <c r="K57" s="5">
        <v>6</v>
      </c>
      <c r="L57" s="5">
        <v>6</v>
      </c>
      <c r="M57" s="5">
        <v>5</v>
      </c>
      <c r="N57" s="5">
        <v>5</v>
      </c>
      <c r="O57" s="5">
        <v>5</v>
      </c>
      <c r="P57" s="5">
        <v>5</v>
      </c>
      <c r="Q57" s="5">
        <v>5</v>
      </c>
      <c r="R57" s="5">
        <v>5</v>
      </c>
      <c r="S57" s="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v>5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1</v>
      </c>
      <c r="O58" s="5">
        <v>0</v>
      </c>
      <c r="P58" s="5">
        <v>1</v>
      </c>
      <c r="Q58" s="5">
        <v>0</v>
      </c>
      <c r="R58" s="5">
        <v>1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v>1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1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4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9</v>
      </c>
      <c r="H61" s="5">
        <v>1</v>
      </c>
      <c r="I61" s="5">
        <v>0</v>
      </c>
      <c r="J61" s="5">
        <v>1</v>
      </c>
      <c r="K61" s="5">
        <v>0</v>
      </c>
      <c r="L61" s="5">
        <v>1</v>
      </c>
      <c r="M61" s="5">
        <v>1</v>
      </c>
      <c r="N61" s="5">
        <v>2</v>
      </c>
      <c r="O61" s="5">
        <v>0</v>
      </c>
      <c r="P61" s="5">
        <v>2</v>
      </c>
      <c r="Q61" s="5">
        <v>0</v>
      </c>
      <c r="R61" s="5">
        <v>1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v>5</v>
      </c>
      <c r="H62" s="5">
        <v>0</v>
      </c>
      <c r="I62" s="5">
        <v>0</v>
      </c>
      <c r="J62" s="5">
        <v>1</v>
      </c>
      <c r="K62" s="5">
        <v>0</v>
      </c>
      <c r="L62" s="5">
        <v>1</v>
      </c>
      <c r="M62" s="5">
        <v>1</v>
      </c>
      <c r="N62" s="5">
        <v>1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15</v>
      </c>
      <c r="H63" s="5">
        <v>0</v>
      </c>
      <c r="I63" s="5">
        <v>1</v>
      </c>
      <c r="J63" s="5">
        <v>1</v>
      </c>
      <c r="K63" s="5">
        <v>1</v>
      </c>
      <c r="L63" s="5">
        <v>1</v>
      </c>
      <c r="M63" s="5">
        <v>2</v>
      </c>
      <c r="N63" s="5">
        <v>2</v>
      </c>
      <c r="O63" s="5">
        <v>1</v>
      </c>
      <c r="P63" s="5">
        <v>1</v>
      </c>
      <c r="Q63" s="5">
        <v>2</v>
      </c>
      <c r="R63" s="5">
        <v>1</v>
      </c>
      <c r="S63" s="5">
        <v>2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ref="G64:G81" si="5">SUM(H64:S64)</f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v>8</v>
      </c>
      <c r="H65" s="5">
        <v>0</v>
      </c>
      <c r="I65" s="5">
        <v>1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0</v>
      </c>
      <c r="R65" s="5">
        <v>0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v>8</v>
      </c>
      <c r="H66" s="5">
        <v>0</v>
      </c>
      <c r="I66" s="5">
        <v>1</v>
      </c>
      <c r="J66" s="5">
        <v>1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8</v>
      </c>
      <c r="H67" s="5">
        <v>0</v>
      </c>
      <c r="I67" s="5">
        <v>1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2</v>
      </c>
      <c r="P67" s="5">
        <v>0</v>
      </c>
      <c r="Q67" s="5">
        <v>2</v>
      </c>
      <c r="R67" s="5">
        <v>1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4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1</v>
      </c>
      <c r="N68" s="5">
        <v>0</v>
      </c>
      <c r="O68" s="5">
        <v>0</v>
      </c>
      <c r="P68" s="5">
        <v>1</v>
      </c>
      <c r="Q68" s="5">
        <v>0</v>
      </c>
      <c r="R68" s="5">
        <v>1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7</v>
      </c>
      <c r="H69" s="5">
        <v>0</v>
      </c>
      <c r="I69" s="5">
        <v>1</v>
      </c>
      <c r="J69" s="5">
        <v>0</v>
      </c>
      <c r="K69" s="5">
        <v>1</v>
      </c>
      <c r="L69" s="5">
        <v>0</v>
      </c>
      <c r="M69" s="5">
        <v>0</v>
      </c>
      <c r="N69" s="5">
        <v>0</v>
      </c>
      <c r="O69" s="5">
        <v>2</v>
      </c>
      <c r="P69" s="5">
        <v>0</v>
      </c>
      <c r="Q69" s="5">
        <v>1</v>
      </c>
      <c r="R69" s="5">
        <v>1</v>
      </c>
      <c r="S69" s="5">
        <v>1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v>2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1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5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v>2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1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5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v>1</v>
      </c>
      <c r="H75" s="5">
        <v>0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v>1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/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v>2</v>
      </c>
      <c r="H77" s="5">
        <v>0</v>
      </c>
      <c r="I77" s="5">
        <v>0</v>
      </c>
      <c r="J77" s="5">
        <v>0</v>
      </c>
      <c r="K77" s="5">
        <v>1</v>
      </c>
      <c r="L77" s="5">
        <v>0</v>
      </c>
      <c r="M77" s="5">
        <v>1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v>1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5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5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5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6">G22+G41+G62</f>
        <v>20</v>
      </c>
      <c r="H89" s="118">
        <f t="shared" si="6"/>
        <v>1</v>
      </c>
      <c r="I89" s="118">
        <f t="shared" si="6"/>
        <v>2</v>
      </c>
      <c r="J89" s="118">
        <f t="shared" si="6"/>
        <v>3</v>
      </c>
      <c r="K89" s="118">
        <f t="shared" si="6"/>
        <v>0</v>
      </c>
      <c r="L89" s="118">
        <f t="shared" si="6"/>
        <v>3</v>
      </c>
      <c r="M89" s="118">
        <f t="shared" si="6"/>
        <v>1</v>
      </c>
      <c r="N89" s="118">
        <f t="shared" si="6"/>
        <v>3</v>
      </c>
      <c r="O89" s="118">
        <f t="shared" si="6"/>
        <v>2</v>
      </c>
      <c r="P89" s="118">
        <f t="shared" si="6"/>
        <v>2</v>
      </c>
      <c r="Q89" s="118">
        <f t="shared" si="6"/>
        <v>0</v>
      </c>
      <c r="R89" s="118">
        <f t="shared" si="6"/>
        <v>0</v>
      </c>
      <c r="S89" s="118">
        <f t="shared" si="6"/>
        <v>3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94">
        <v>6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1</v>
      </c>
      <c r="O91" s="5">
        <v>0</v>
      </c>
      <c r="P91" s="5">
        <v>0</v>
      </c>
      <c r="Q91" s="5">
        <v>2</v>
      </c>
      <c r="R91" s="5">
        <v>0</v>
      </c>
      <c r="S91" s="5">
        <v>2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94">
        <v>10</v>
      </c>
      <c r="H92" s="5">
        <v>1</v>
      </c>
      <c r="I92" s="5">
        <v>0</v>
      </c>
      <c r="J92" s="5">
        <v>0</v>
      </c>
      <c r="K92" s="5">
        <v>1</v>
      </c>
      <c r="L92" s="5">
        <v>1</v>
      </c>
      <c r="M92" s="5">
        <v>1</v>
      </c>
      <c r="N92" s="5">
        <v>2</v>
      </c>
      <c r="O92" s="5">
        <v>0</v>
      </c>
      <c r="P92" s="5">
        <v>1</v>
      </c>
      <c r="Q92" s="5">
        <v>1</v>
      </c>
      <c r="R92" s="5">
        <v>1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94">
        <v>9</v>
      </c>
      <c r="H93" s="5">
        <v>1</v>
      </c>
      <c r="I93" s="5">
        <v>0</v>
      </c>
      <c r="J93" s="5">
        <v>0</v>
      </c>
      <c r="K93" s="5">
        <v>1</v>
      </c>
      <c r="L93" s="5">
        <v>1</v>
      </c>
      <c r="M93" s="5">
        <v>1</v>
      </c>
      <c r="N93" s="5">
        <v>1</v>
      </c>
      <c r="O93" s="5">
        <v>0</v>
      </c>
      <c r="P93" s="5">
        <v>1</v>
      </c>
      <c r="Q93" s="5">
        <v>1</v>
      </c>
      <c r="R93" s="5">
        <v>1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94">
        <v>1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1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ref="G95:G97" si="7">+H95+I95+J95+K95+L95+M95+N95+O95+P95+Q95+R95+S95</f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7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7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3</v>
      </c>
      <c r="H102" s="82">
        <v>0</v>
      </c>
      <c r="I102" s="82">
        <v>0</v>
      </c>
      <c r="J102" s="82">
        <v>1</v>
      </c>
      <c r="K102" s="82">
        <v>0</v>
      </c>
      <c r="L102" s="82">
        <v>1</v>
      </c>
      <c r="M102" s="82">
        <v>0</v>
      </c>
      <c r="N102" s="82">
        <v>0</v>
      </c>
      <c r="O102" s="82">
        <v>1</v>
      </c>
      <c r="P102" s="82">
        <v>0</v>
      </c>
      <c r="Q102" s="82">
        <v>0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v>1</v>
      </c>
      <c r="H103" s="36">
        <v>0</v>
      </c>
      <c r="I103" s="36">
        <v>0</v>
      </c>
      <c r="J103" s="36">
        <v>0</v>
      </c>
      <c r="K103" s="36">
        <v>0</v>
      </c>
      <c r="L103" s="36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ref="G104:G166" si="8">SUM(H104:S104)</f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v>4</v>
      </c>
      <c r="H105" s="36">
        <v>1</v>
      </c>
      <c r="I105" s="36">
        <v>0</v>
      </c>
      <c r="J105" s="36">
        <v>0</v>
      </c>
      <c r="K105" s="36">
        <v>0</v>
      </c>
      <c r="L105" s="36">
        <v>1</v>
      </c>
      <c r="M105" s="36">
        <v>1</v>
      </c>
      <c r="N105" s="36">
        <v>0</v>
      </c>
      <c r="O105" s="36">
        <v>1</v>
      </c>
      <c r="P105" s="36">
        <v>0</v>
      </c>
      <c r="Q105" s="36">
        <v>0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6</v>
      </c>
      <c r="H106" s="36">
        <v>1</v>
      </c>
      <c r="I106" s="36">
        <v>1</v>
      </c>
      <c r="J106" s="36">
        <v>0</v>
      </c>
      <c r="K106" s="36">
        <v>0</v>
      </c>
      <c r="L106" s="36">
        <v>1</v>
      </c>
      <c r="M106" s="36">
        <v>0</v>
      </c>
      <c r="N106" s="36">
        <v>1</v>
      </c>
      <c r="O106" s="36">
        <v>1</v>
      </c>
      <c r="P106" s="36">
        <v>0</v>
      </c>
      <c r="Q106" s="36">
        <v>1</v>
      </c>
      <c r="R106" s="36">
        <v>0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v>5</v>
      </c>
      <c r="H107" s="36">
        <v>0</v>
      </c>
      <c r="I107" s="36">
        <v>0</v>
      </c>
      <c r="J107" s="36">
        <v>1</v>
      </c>
      <c r="K107" s="36">
        <v>1</v>
      </c>
      <c r="L107" s="36">
        <v>0</v>
      </c>
      <c r="M107" s="36">
        <v>1</v>
      </c>
      <c r="N107" s="36">
        <v>0</v>
      </c>
      <c r="O107" s="36">
        <v>1</v>
      </c>
      <c r="P107" s="36">
        <v>1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8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8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v>1</v>
      </c>
      <c r="H111" s="36">
        <v>0</v>
      </c>
      <c r="I111" s="36">
        <v>0</v>
      </c>
      <c r="J111" s="36">
        <v>0</v>
      </c>
      <c r="K111" s="36">
        <v>1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8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8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8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8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8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8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v>3</v>
      </c>
      <c r="H118" s="36">
        <v>0</v>
      </c>
      <c r="I118" s="36">
        <v>0</v>
      </c>
      <c r="J118" s="36">
        <v>1</v>
      </c>
      <c r="K118" s="36">
        <v>0</v>
      </c>
      <c r="L118" s="36">
        <v>0</v>
      </c>
      <c r="M118" s="36">
        <v>1</v>
      </c>
      <c r="N118" s="36">
        <v>1</v>
      </c>
      <c r="O118" s="36">
        <v>0</v>
      </c>
      <c r="P118" s="36">
        <v>0</v>
      </c>
      <c r="Q118" s="36">
        <v>0</v>
      </c>
      <c r="R118" s="36">
        <v>0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v>5</v>
      </c>
      <c r="H119" s="36">
        <v>1</v>
      </c>
      <c r="I119" s="36">
        <v>0</v>
      </c>
      <c r="J119" s="36">
        <v>1</v>
      </c>
      <c r="K119" s="36">
        <v>0</v>
      </c>
      <c r="L119" s="36">
        <v>0</v>
      </c>
      <c r="M119" s="36">
        <v>0</v>
      </c>
      <c r="N119" s="36">
        <v>1</v>
      </c>
      <c r="O119" s="36">
        <v>1</v>
      </c>
      <c r="P119" s="36">
        <v>0</v>
      </c>
      <c r="Q119" s="36">
        <v>0</v>
      </c>
      <c r="R119" s="36">
        <v>1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8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8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2</v>
      </c>
      <c r="H122" s="36">
        <v>0</v>
      </c>
      <c r="I122" s="36">
        <v>0</v>
      </c>
      <c r="J122" s="36">
        <v>0</v>
      </c>
      <c r="K122" s="36">
        <v>1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1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4</v>
      </c>
      <c r="H123" s="36">
        <v>0</v>
      </c>
      <c r="I123" s="36">
        <v>0</v>
      </c>
      <c r="J123" s="36">
        <v>0</v>
      </c>
      <c r="K123" s="36">
        <v>1</v>
      </c>
      <c r="L123" s="36">
        <v>0</v>
      </c>
      <c r="M123" s="36">
        <v>1</v>
      </c>
      <c r="N123" s="36">
        <v>0</v>
      </c>
      <c r="O123" s="36">
        <v>0</v>
      </c>
      <c r="P123" s="36">
        <v>1</v>
      </c>
      <c r="Q123" s="36">
        <v>1</v>
      </c>
      <c r="R123" s="36">
        <v>0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8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v>5</v>
      </c>
      <c r="H125" s="36">
        <v>1</v>
      </c>
      <c r="I125" s="36">
        <v>0</v>
      </c>
      <c r="J125" s="36">
        <v>1</v>
      </c>
      <c r="K125" s="36">
        <v>0</v>
      </c>
      <c r="L125" s="36">
        <v>0</v>
      </c>
      <c r="M125" s="36">
        <v>0</v>
      </c>
      <c r="N125" s="36">
        <v>1</v>
      </c>
      <c r="O125" s="36">
        <v>0</v>
      </c>
      <c r="P125" s="36">
        <v>1</v>
      </c>
      <c r="Q125" s="36">
        <v>0</v>
      </c>
      <c r="R125" s="36">
        <v>0</v>
      </c>
      <c r="S125" s="37">
        <v>1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8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v>1</v>
      </c>
      <c r="H127" s="36">
        <v>0</v>
      </c>
      <c r="I127" s="36">
        <v>0</v>
      </c>
      <c r="J127" s="36">
        <v>0</v>
      </c>
      <c r="K127" s="36">
        <v>0</v>
      </c>
      <c r="L127" s="36">
        <v>1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8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v>1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8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8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4</v>
      </c>
      <c r="H132" s="36">
        <v>0</v>
      </c>
      <c r="I132" s="36">
        <v>0</v>
      </c>
      <c r="J132" s="36">
        <v>1</v>
      </c>
      <c r="K132" s="36">
        <v>0</v>
      </c>
      <c r="L132" s="36">
        <v>0</v>
      </c>
      <c r="M132" s="36">
        <v>1</v>
      </c>
      <c r="N132" s="36">
        <v>0</v>
      </c>
      <c r="O132" s="36">
        <v>1</v>
      </c>
      <c r="P132" s="36">
        <v>0</v>
      </c>
      <c r="Q132" s="36">
        <v>1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8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1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v>1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1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8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8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8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6</v>
      </c>
      <c r="H139" s="36">
        <v>1</v>
      </c>
      <c r="I139" s="36">
        <v>0</v>
      </c>
      <c r="J139" s="36">
        <v>0</v>
      </c>
      <c r="K139" s="36">
        <v>0</v>
      </c>
      <c r="L139" s="36">
        <v>1</v>
      </c>
      <c r="M139" s="36">
        <v>0</v>
      </c>
      <c r="N139" s="36">
        <v>0</v>
      </c>
      <c r="O139" s="36">
        <v>1</v>
      </c>
      <c r="P139" s="36">
        <v>1</v>
      </c>
      <c r="Q139" s="36">
        <v>1</v>
      </c>
      <c r="R139" s="36">
        <v>0</v>
      </c>
      <c r="S139" s="37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3</v>
      </c>
      <c r="H140" s="36">
        <v>0</v>
      </c>
      <c r="I140" s="36">
        <v>0</v>
      </c>
      <c r="J140" s="36">
        <v>1</v>
      </c>
      <c r="K140" s="36">
        <v>0</v>
      </c>
      <c r="L140" s="36">
        <v>0</v>
      </c>
      <c r="M140" s="36">
        <v>0</v>
      </c>
      <c r="N140" s="36">
        <v>1</v>
      </c>
      <c r="O140" s="36">
        <v>0</v>
      </c>
      <c r="P140" s="36">
        <v>0</v>
      </c>
      <c r="Q140" s="36">
        <v>1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v>2</v>
      </c>
      <c r="H141" s="36">
        <v>0</v>
      </c>
      <c r="I141" s="36">
        <v>1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1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v>2</v>
      </c>
      <c r="H142" s="36">
        <v>0</v>
      </c>
      <c r="I142" s="36">
        <v>0</v>
      </c>
      <c r="J142" s="36">
        <v>1</v>
      </c>
      <c r="K142" s="36">
        <v>0</v>
      </c>
      <c r="L142" s="36">
        <v>0</v>
      </c>
      <c r="M142" s="36">
        <v>0</v>
      </c>
      <c r="N142" s="36">
        <v>0</v>
      </c>
      <c r="O142" s="36">
        <v>1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8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8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8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8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v>2</v>
      </c>
      <c r="H147" s="36">
        <v>0</v>
      </c>
      <c r="I147" s="36">
        <v>0</v>
      </c>
      <c r="J147" s="36">
        <v>1</v>
      </c>
      <c r="K147" s="36">
        <v>0</v>
      </c>
      <c r="L147" s="36">
        <v>0</v>
      </c>
      <c r="M147" s="36">
        <v>0</v>
      </c>
      <c r="N147" s="36">
        <v>0</v>
      </c>
      <c r="O147" s="36">
        <v>1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4</v>
      </c>
      <c r="H148" s="36">
        <v>1</v>
      </c>
      <c r="I148" s="36">
        <v>0</v>
      </c>
      <c r="J148" s="36">
        <v>0</v>
      </c>
      <c r="K148" s="36">
        <v>1</v>
      </c>
      <c r="L148" s="36">
        <v>0</v>
      </c>
      <c r="M148" s="36">
        <v>0</v>
      </c>
      <c r="N148" s="36">
        <v>0</v>
      </c>
      <c r="O148" s="36">
        <v>0</v>
      </c>
      <c r="P148" s="36">
        <v>1</v>
      </c>
      <c r="Q148" s="36">
        <v>1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5</v>
      </c>
      <c r="H149" s="36">
        <v>1</v>
      </c>
      <c r="I149" s="36">
        <v>0</v>
      </c>
      <c r="J149" s="36">
        <v>1</v>
      </c>
      <c r="K149" s="36">
        <v>1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1</v>
      </c>
      <c r="R149" s="36">
        <v>0</v>
      </c>
      <c r="S149" s="37">
        <v>0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2</v>
      </c>
      <c r="H150" s="36">
        <v>0</v>
      </c>
      <c r="I150" s="36">
        <v>0</v>
      </c>
      <c r="J150" s="36">
        <v>0</v>
      </c>
      <c r="K150" s="36">
        <v>1</v>
      </c>
      <c r="L150" s="36">
        <v>0</v>
      </c>
      <c r="M150" s="36">
        <v>0</v>
      </c>
      <c r="N150" s="36">
        <v>0</v>
      </c>
      <c r="O150" s="36">
        <v>1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v>2</v>
      </c>
      <c r="H151" s="36">
        <v>0</v>
      </c>
      <c r="I151" s="36">
        <v>0</v>
      </c>
      <c r="J151" s="36">
        <v>1</v>
      </c>
      <c r="K151" s="36">
        <v>0</v>
      </c>
      <c r="L151" s="36">
        <v>0</v>
      </c>
      <c r="M151" s="36">
        <v>0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v>2</v>
      </c>
      <c r="H152" s="36">
        <v>0</v>
      </c>
      <c r="I152" s="36">
        <v>0</v>
      </c>
      <c r="J152" s="36">
        <v>1</v>
      </c>
      <c r="K152" s="36">
        <v>0</v>
      </c>
      <c r="L152" s="36">
        <v>0</v>
      </c>
      <c r="M152" s="36">
        <v>0</v>
      </c>
      <c r="N152" s="36">
        <v>0</v>
      </c>
      <c r="O152" s="36">
        <v>1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v>2</v>
      </c>
      <c r="H153" s="36">
        <v>1</v>
      </c>
      <c r="I153" s="36">
        <v>0</v>
      </c>
      <c r="J153" s="36">
        <v>0</v>
      </c>
      <c r="K153" s="36">
        <v>0</v>
      </c>
      <c r="L153" s="36">
        <v>0</v>
      </c>
      <c r="M153" s="36">
        <v>1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v>1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1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80</v>
      </c>
      <c r="H155" s="93">
        <f t="shared" ref="H155:S155" si="9">SUM(H102:H154)</f>
        <v>8</v>
      </c>
      <c r="I155" s="93">
        <f t="shared" si="9"/>
        <v>2</v>
      </c>
      <c r="J155" s="93">
        <f t="shared" si="9"/>
        <v>12</v>
      </c>
      <c r="K155" s="93">
        <f t="shared" si="9"/>
        <v>7</v>
      </c>
      <c r="L155" s="93">
        <f t="shared" si="9"/>
        <v>6</v>
      </c>
      <c r="M155" s="93">
        <f t="shared" si="9"/>
        <v>8</v>
      </c>
      <c r="N155" s="93">
        <f t="shared" si="9"/>
        <v>7</v>
      </c>
      <c r="O155" s="93">
        <f t="shared" si="9"/>
        <v>14</v>
      </c>
      <c r="P155" s="93">
        <f t="shared" si="9"/>
        <v>5</v>
      </c>
      <c r="Q155" s="93">
        <f t="shared" si="9"/>
        <v>8</v>
      </c>
      <c r="R155" s="93">
        <f t="shared" si="9"/>
        <v>1</v>
      </c>
      <c r="S155" s="94">
        <f t="shared" si="9"/>
        <v>2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8"/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7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8"/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8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8"/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3</v>
      </c>
      <c r="H160" s="36">
        <v>0</v>
      </c>
      <c r="I160" s="36">
        <v>0</v>
      </c>
      <c r="J160" s="36">
        <v>1</v>
      </c>
      <c r="K160" s="36">
        <v>0</v>
      </c>
      <c r="L160" s="36">
        <v>0</v>
      </c>
      <c r="M160" s="36">
        <v>0</v>
      </c>
      <c r="N160" s="36">
        <v>1</v>
      </c>
      <c r="O160" s="36">
        <v>0</v>
      </c>
      <c r="P160" s="36">
        <v>1</v>
      </c>
      <c r="Q160" s="36">
        <v>0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8"/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7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8"/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7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8"/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7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8"/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7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8"/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7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8"/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7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0">SUM(H167:S167)</f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7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0"/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7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0"/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7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0"/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0"/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0"/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7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0"/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7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v>1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0</v>
      </c>
      <c r="S174" s="37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0"/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0"/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0"/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7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0"/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7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0"/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7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0"/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7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0"/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7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0"/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7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0"/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7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0"/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7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0"/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7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0"/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0"/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0"/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7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0"/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0"/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7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0"/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7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0"/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7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v>3</v>
      </c>
      <c r="H193" s="36">
        <v>0</v>
      </c>
      <c r="I193" s="36">
        <v>0</v>
      </c>
      <c r="J193" s="36">
        <v>0</v>
      </c>
      <c r="K193" s="36">
        <v>1</v>
      </c>
      <c r="L193" s="36">
        <v>0</v>
      </c>
      <c r="M193" s="36">
        <v>0</v>
      </c>
      <c r="N193" s="36">
        <v>0</v>
      </c>
      <c r="O193" s="36">
        <v>1</v>
      </c>
      <c r="P193" s="36">
        <v>0</v>
      </c>
      <c r="Q193" s="36">
        <v>1</v>
      </c>
      <c r="R193" s="36">
        <v>0</v>
      </c>
      <c r="S193" s="37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0"/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7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0"/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7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0"/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7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0"/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7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0"/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7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0"/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7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0"/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7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0"/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7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v>5</v>
      </c>
      <c r="H202" s="36">
        <v>0</v>
      </c>
      <c r="I202" s="36">
        <v>0</v>
      </c>
      <c r="J202" s="36">
        <v>1</v>
      </c>
      <c r="K202" s="36">
        <v>0</v>
      </c>
      <c r="L202" s="36">
        <v>0</v>
      </c>
      <c r="M202" s="36">
        <v>1</v>
      </c>
      <c r="N202" s="36">
        <v>0</v>
      </c>
      <c r="O202" s="36">
        <v>1</v>
      </c>
      <c r="P202" s="36">
        <v>0</v>
      </c>
      <c r="Q202" s="36">
        <v>1</v>
      </c>
      <c r="R202" s="36">
        <v>1</v>
      </c>
      <c r="S202" s="37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0"/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7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0"/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7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0"/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7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0"/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7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0"/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7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0"/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7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12</v>
      </c>
      <c r="H209" s="93">
        <f t="shared" ref="H209:S209" si="11">SUM(H156:H208)</f>
        <v>0</v>
      </c>
      <c r="I209" s="93">
        <f t="shared" si="11"/>
        <v>0</v>
      </c>
      <c r="J209" s="93">
        <f t="shared" si="11"/>
        <v>2</v>
      </c>
      <c r="K209" s="93">
        <f t="shared" si="11"/>
        <v>1</v>
      </c>
      <c r="L209" s="93">
        <f t="shared" si="11"/>
        <v>0</v>
      </c>
      <c r="M209" s="93">
        <f t="shared" si="11"/>
        <v>1</v>
      </c>
      <c r="N209" s="93">
        <f t="shared" si="11"/>
        <v>2</v>
      </c>
      <c r="O209" s="93">
        <f t="shared" si="11"/>
        <v>2</v>
      </c>
      <c r="P209" s="93">
        <f t="shared" si="11"/>
        <v>1</v>
      </c>
      <c r="Q209" s="93">
        <f t="shared" si="11"/>
        <v>2</v>
      </c>
      <c r="R209" s="93">
        <f t="shared" si="11"/>
        <v>1</v>
      </c>
      <c r="S209" s="94">
        <f t="shared" si="11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v>13</v>
      </c>
      <c r="H210" s="56">
        <v>2</v>
      </c>
      <c r="I210" s="56">
        <v>2</v>
      </c>
      <c r="J210" s="56">
        <v>0</v>
      </c>
      <c r="K210" s="56">
        <v>1</v>
      </c>
      <c r="L210" s="56">
        <v>1</v>
      </c>
      <c r="M210" s="56">
        <v>1</v>
      </c>
      <c r="N210" s="56">
        <v>1</v>
      </c>
      <c r="O210" s="56">
        <v>2</v>
      </c>
      <c r="P210" s="56">
        <v>0</v>
      </c>
      <c r="Q210" s="56">
        <v>1</v>
      </c>
      <c r="R210" s="56">
        <v>1</v>
      </c>
      <c r="S210" s="87">
        <v>1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v>4</v>
      </c>
      <c r="H211" s="41">
        <v>0</v>
      </c>
      <c r="I211" s="41">
        <v>0</v>
      </c>
      <c r="J211" s="41">
        <v>0</v>
      </c>
      <c r="K211" s="41">
        <v>1</v>
      </c>
      <c r="L211" s="41">
        <v>1</v>
      </c>
      <c r="M211" s="41">
        <v>0</v>
      </c>
      <c r="N211" s="41">
        <v>1</v>
      </c>
      <c r="O211" s="41">
        <v>0</v>
      </c>
      <c r="P211" s="41">
        <v>1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0"/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v>4</v>
      </c>
      <c r="H213" s="41">
        <v>0</v>
      </c>
      <c r="I213" s="41">
        <v>1</v>
      </c>
      <c r="J213" s="41">
        <v>0</v>
      </c>
      <c r="K213" s="41">
        <v>0</v>
      </c>
      <c r="L213" s="41">
        <v>0</v>
      </c>
      <c r="M213" s="41">
        <v>1</v>
      </c>
      <c r="N213" s="41">
        <v>0</v>
      </c>
      <c r="O213" s="41">
        <v>0</v>
      </c>
      <c r="P213" s="41">
        <v>1</v>
      </c>
      <c r="Q213" s="41">
        <v>0</v>
      </c>
      <c r="R213" s="41">
        <v>0</v>
      </c>
      <c r="S213" s="57">
        <v>1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v>13</v>
      </c>
      <c r="H214" s="41">
        <v>1</v>
      </c>
      <c r="I214" s="41">
        <v>0</v>
      </c>
      <c r="J214" s="41">
        <v>2</v>
      </c>
      <c r="K214" s="41">
        <v>0</v>
      </c>
      <c r="L214" s="41">
        <v>2</v>
      </c>
      <c r="M214" s="41">
        <v>2</v>
      </c>
      <c r="N214" s="41">
        <v>0</v>
      </c>
      <c r="O214" s="41">
        <v>2</v>
      </c>
      <c r="P214" s="41"/>
      <c r="Q214" s="41">
        <v>1</v>
      </c>
      <c r="R214" s="41">
        <v>1</v>
      </c>
      <c r="S214" s="57">
        <v>2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v>3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1</v>
      </c>
      <c r="N215" s="41">
        <v>0</v>
      </c>
      <c r="O215" s="41">
        <v>1</v>
      </c>
      <c r="P215" s="41">
        <v>0</v>
      </c>
      <c r="Q215" s="41">
        <v>0</v>
      </c>
      <c r="R215" s="41">
        <v>1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0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0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0"/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5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0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0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0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0"/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5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0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0"/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0"/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57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0"/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v>1</v>
      </c>
      <c r="H228" s="41">
        <v>0</v>
      </c>
      <c r="I228" s="41">
        <v>0</v>
      </c>
      <c r="J228" s="41">
        <v>0</v>
      </c>
      <c r="K228" s="41">
        <v>0</v>
      </c>
      <c r="L228" s="41">
        <v>1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0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5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0"/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2">SUM(H231:S231)</f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2"/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2"/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2"/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5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2"/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2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2"/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2"/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5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2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v>4</v>
      </c>
      <c r="H240" s="41">
        <v>1</v>
      </c>
      <c r="I240" s="41">
        <v>0</v>
      </c>
      <c r="J240" s="41">
        <v>0</v>
      </c>
      <c r="K240" s="41">
        <v>0</v>
      </c>
      <c r="L240" s="41">
        <v>1</v>
      </c>
      <c r="M240" s="41">
        <v>0</v>
      </c>
      <c r="N240" s="41">
        <v>1</v>
      </c>
      <c r="O240" s="41">
        <v>0</v>
      </c>
      <c r="P240" s="41">
        <v>1</v>
      </c>
      <c r="Q240" s="41">
        <v>0</v>
      </c>
      <c r="R240" s="4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2"/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2"/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5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2"/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2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2"/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5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2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v>4</v>
      </c>
      <c r="H247" s="41">
        <v>1</v>
      </c>
      <c r="I247" s="41">
        <v>1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1</v>
      </c>
      <c r="P247" s="41">
        <v>0</v>
      </c>
      <c r="Q247" s="41">
        <v>1</v>
      </c>
      <c r="R247" s="41">
        <v>1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v>2</v>
      </c>
      <c r="H248" s="41">
        <v>0</v>
      </c>
      <c r="I248" s="41">
        <v>0</v>
      </c>
      <c r="J248" s="41">
        <v>1</v>
      </c>
      <c r="K248" s="41">
        <v>0</v>
      </c>
      <c r="L248" s="41">
        <v>1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2"/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2"/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2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2"/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5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2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2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2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2"/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>
        <v>0</v>
      </c>
      <c r="S256" s="5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2"/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5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2"/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2"/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2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2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2"/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0</v>
      </c>
      <c r="R262" s="41">
        <v>0</v>
      </c>
      <c r="S262" s="57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48</v>
      </c>
      <c r="H263" s="93">
        <f t="shared" ref="H263:S263" si="13">SUM(H210:H262)</f>
        <v>5</v>
      </c>
      <c r="I263" s="93">
        <f t="shared" si="13"/>
        <v>4</v>
      </c>
      <c r="J263" s="93">
        <f t="shared" si="13"/>
        <v>3</v>
      </c>
      <c r="K263" s="93">
        <f t="shared" si="13"/>
        <v>2</v>
      </c>
      <c r="L263" s="93">
        <f t="shared" si="13"/>
        <v>7</v>
      </c>
      <c r="M263" s="93">
        <f t="shared" si="13"/>
        <v>5</v>
      </c>
      <c r="N263" s="93">
        <f t="shared" si="13"/>
        <v>3</v>
      </c>
      <c r="O263" s="93">
        <f t="shared" si="13"/>
        <v>6</v>
      </c>
      <c r="P263" s="93">
        <f t="shared" si="13"/>
        <v>3</v>
      </c>
      <c r="Q263" s="93">
        <f t="shared" si="13"/>
        <v>3</v>
      </c>
      <c r="R263" s="93">
        <f t="shared" si="13"/>
        <v>4</v>
      </c>
      <c r="S263" s="94">
        <f t="shared" si="13"/>
        <v>4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4">SUM(H264:S264)</f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57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4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57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4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57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4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57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4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57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4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57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4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57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4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57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4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57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4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57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4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57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4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57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4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57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4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57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4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57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4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57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4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57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4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57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v>2</v>
      </c>
      <c r="H282" s="41">
        <v>0</v>
      </c>
      <c r="I282" s="41">
        <v>1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1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4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57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4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57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4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57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4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57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4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57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4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57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4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57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4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57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4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57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4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57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4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57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v>1</v>
      </c>
      <c r="H294" s="41">
        <v>0</v>
      </c>
      <c r="I294" s="41">
        <v>0</v>
      </c>
      <c r="J294" s="41">
        <v>0</v>
      </c>
      <c r="K294" s="41">
        <v>1</v>
      </c>
      <c r="L294" s="41">
        <v>0</v>
      </c>
      <c r="M294" s="41">
        <v>0</v>
      </c>
      <c r="N294" s="41"/>
      <c r="O294" s="41">
        <v>0</v>
      </c>
      <c r="P294" s="41">
        <v>1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4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57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4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57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4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57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4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57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4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57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4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57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4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57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4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57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4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57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v>1</v>
      </c>
      <c r="H304" s="41">
        <v>1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1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4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57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4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57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4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57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4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57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4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57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4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57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4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57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4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57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4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57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4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57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4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57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4"/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57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4</v>
      </c>
      <c r="H317" s="95">
        <f t="shared" ref="H317:S317" si="15">SUM(H264:H316)</f>
        <v>1</v>
      </c>
      <c r="I317" s="78">
        <f t="shared" si="15"/>
        <v>1</v>
      </c>
      <c r="J317" s="78">
        <f t="shared" si="15"/>
        <v>0</v>
      </c>
      <c r="K317" s="78">
        <f t="shared" si="15"/>
        <v>1</v>
      </c>
      <c r="L317" s="78">
        <f t="shared" si="15"/>
        <v>0</v>
      </c>
      <c r="M317" s="78">
        <f t="shared" si="15"/>
        <v>0</v>
      </c>
      <c r="N317" s="78">
        <f t="shared" si="15"/>
        <v>0</v>
      </c>
      <c r="O317" s="78">
        <f t="shared" si="15"/>
        <v>2</v>
      </c>
      <c r="P317" s="78">
        <f t="shared" si="15"/>
        <v>1</v>
      </c>
      <c r="Q317" s="78">
        <f t="shared" si="15"/>
        <v>0</v>
      </c>
      <c r="R317" s="78">
        <f t="shared" si="15"/>
        <v>0</v>
      </c>
      <c r="S317" s="78">
        <f t="shared" si="15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80</v>
      </c>
      <c r="H320" s="46">
        <f t="shared" ref="H320:S320" si="16">+H155</f>
        <v>8</v>
      </c>
      <c r="I320" s="46">
        <f t="shared" si="16"/>
        <v>2</v>
      </c>
      <c r="J320" s="46">
        <f t="shared" si="16"/>
        <v>12</v>
      </c>
      <c r="K320" s="46">
        <f t="shared" si="16"/>
        <v>7</v>
      </c>
      <c r="L320" s="46">
        <f t="shared" si="16"/>
        <v>6</v>
      </c>
      <c r="M320" s="46">
        <f t="shared" si="16"/>
        <v>8</v>
      </c>
      <c r="N320" s="46">
        <f t="shared" si="16"/>
        <v>7</v>
      </c>
      <c r="O320" s="46">
        <f t="shared" si="16"/>
        <v>14</v>
      </c>
      <c r="P320" s="46">
        <f t="shared" si="16"/>
        <v>5</v>
      </c>
      <c r="Q320" s="46">
        <f t="shared" si="16"/>
        <v>8</v>
      </c>
      <c r="R320" s="46">
        <f t="shared" si="16"/>
        <v>1</v>
      </c>
      <c r="S320" s="46">
        <f t="shared" si="16"/>
        <v>2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7">SUM(H322:H326)</f>
        <v>0</v>
      </c>
      <c r="I321" s="46">
        <f t="shared" si="17"/>
        <v>0</v>
      </c>
      <c r="J321" s="46">
        <f t="shared" si="17"/>
        <v>0</v>
      </c>
      <c r="K321" s="46">
        <f t="shared" si="17"/>
        <v>0</v>
      </c>
      <c r="L321" s="46">
        <f t="shared" si="17"/>
        <v>0</v>
      </c>
      <c r="M321" s="46">
        <f t="shared" si="17"/>
        <v>0</v>
      </c>
      <c r="N321" s="46">
        <f t="shared" si="17"/>
        <v>0</v>
      </c>
      <c r="O321" s="46">
        <f t="shared" si="17"/>
        <v>0</v>
      </c>
      <c r="P321" s="46">
        <f t="shared" si="17"/>
        <v>0</v>
      </c>
      <c r="Q321" s="46">
        <f t="shared" si="17"/>
        <v>0</v>
      </c>
      <c r="R321" s="46">
        <f t="shared" si="17"/>
        <v>0</v>
      </c>
      <c r="S321" s="46">
        <f t="shared" si="17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7"/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8">SUM(H323:S323)</f>
        <v>0</v>
      </c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7"/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8"/>
        <v>0</v>
      </c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7"/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8"/>
        <v>0</v>
      </c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9"/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8"/>
        <v>0</v>
      </c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7"/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80</v>
      </c>
      <c r="H327" s="110">
        <f t="shared" ref="H327:S327" si="19">IF((H319+H320-H321)&lt;0,"Revise porque este valor no puede ser negativo",H319+H320-H321)</f>
        <v>8</v>
      </c>
      <c r="I327" s="110">
        <f t="shared" si="19"/>
        <v>2</v>
      </c>
      <c r="J327" s="110">
        <f t="shared" si="19"/>
        <v>12</v>
      </c>
      <c r="K327" s="110">
        <f t="shared" si="19"/>
        <v>7</v>
      </c>
      <c r="L327" s="110">
        <f t="shared" si="19"/>
        <v>6</v>
      </c>
      <c r="M327" s="110">
        <f t="shared" si="19"/>
        <v>8</v>
      </c>
      <c r="N327" s="110">
        <f t="shared" si="19"/>
        <v>7</v>
      </c>
      <c r="O327" s="110">
        <f t="shared" si="19"/>
        <v>14</v>
      </c>
      <c r="P327" s="110">
        <f t="shared" si="19"/>
        <v>5</v>
      </c>
      <c r="Q327" s="110">
        <f t="shared" si="19"/>
        <v>8</v>
      </c>
      <c r="R327" s="110">
        <f t="shared" si="19"/>
        <v>1</v>
      </c>
      <c r="S327" s="110">
        <f t="shared" si="19"/>
        <v>2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12</v>
      </c>
      <c r="I330" s="104">
        <f t="shared" ref="I330:S330" si="20">+H338</f>
        <v>12</v>
      </c>
      <c r="J330" s="104">
        <f t="shared" si="20"/>
        <v>12</v>
      </c>
      <c r="K330" s="104">
        <f t="shared" si="20"/>
        <v>14</v>
      </c>
      <c r="L330" s="104">
        <f t="shared" si="20"/>
        <v>15</v>
      </c>
      <c r="M330" s="104">
        <f t="shared" si="20"/>
        <v>15</v>
      </c>
      <c r="N330" s="104">
        <f t="shared" si="20"/>
        <v>16</v>
      </c>
      <c r="O330" s="104">
        <f t="shared" si="20"/>
        <v>18</v>
      </c>
      <c r="P330" s="104">
        <f t="shared" si="20"/>
        <v>20</v>
      </c>
      <c r="Q330" s="104">
        <f t="shared" si="20"/>
        <v>21</v>
      </c>
      <c r="R330" s="104">
        <f t="shared" si="20"/>
        <v>23</v>
      </c>
      <c r="S330" s="104">
        <f t="shared" si="20"/>
        <v>24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12</v>
      </c>
      <c r="H331" s="46">
        <f t="shared" ref="H331:S331" si="21">+H209</f>
        <v>0</v>
      </c>
      <c r="I331" s="46">
        <f t="shared" si="21"/>
        <v>0</v>
      </c>
      <c r="J331" s="46">
        <f t="shared" si="21"/>
        <v>2</v>
      </c>
      <c r="K331" s="46">
        <f t="shared" si="21"/>
        <v>1</v>
      </c>
      <c r="L331" s="46">
        <f t="shared" si="21"/>
        <v>0</v>
      </c>
      <c r="M331" s="46">
        <f t="shared" si="21"/>
        <v>1</v>
      </c>
      <c r="N331" s="46">
        <f t="shared" si="21"/>
        <v>2</v>
      </c>
      <c r="O331" s="46">
        <f t="shared" si="21"/>
        <v>2</v>
      </c>
      <c r="P331" s="46">
        <f t="shared" si="21"/>
        <v>1</v>
      </c>
      <c r="Q331" s="46">
        <f t="shared" si="21"/>
        <v>2</v>
      </c>
      <c r="R331" s="46">
        <f t="shared" si="21"/>
        <v>1</v>
      </c>
      <c r="S331" s="46">
        <f t="shared" si="21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2">+H322</f>
        <v>0</v>
      </c>
      <c r="I332" s="46">
        <f t="shared" si="22"/>
        <v>0</v>
      </c>
      <c r="J332" s="46">
        <f t="shared" si="22"/>
        <v>0</v>
      </c>
      <c r="K332" s="46">
        <f t="shared" si="22"/>
        <v>0</v>
      </c>
      <c r="L332" s="46">
        <f t="shared" si="22"/>
        <v>0</v>
      </c>
      <c r="M332" s="46">
        <f t="shared" si="22"/>
        <v>0</v>
      </c>
      <c r="N332" s="46">
        <f t="shared" si="22"/>
        <v>0</v>
      </c>
      <c r="O332" s="46">
        <f t="shared" si="22"/>
        <v>0</v>
      </c>
      <c r="P332" s="46">
        <f t="shared" si="22"/>
        <v>0</v>
      </c>
      <c r="Q332" s="46">
        <f t="shared" si="22"/>
        <v>0</v>
      </c>
      <c r="R332" s="46">
        <f t="shared" si="22"/>
        <v>0</v>
      </c>
      <c r="S332" s="46">
        <f t="shared" si="22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0</v>
      </c>
      <c r="H333" s="46">
        <f t="shared" ref="H333:S333" si="23">SUM(H334:H337)</f>
        <v>0</v>
      </c>
      <c r="I333" s="46">
        <f t="shared" si="23"/>
        <v>0</v>
      </c>
      <c r="J333" s="46">
        <f t="shared" si="23"/>
        <v>0</v>
      </c>
      <c r="K333" s="46">
        <f t="shared" si="23"/>
        <v>0</v>
      </c>
      <c r="L333" s="46">
        <f t="shared" si="23"/>
        <v>0</v>
      </c>
      <c r="M333" s="46">
        <f t="shared" si="23"/>
        <v>0</v>
      </c>
      <c r="N333" s="46">
        <f t="shared" si="23"/>
        <v>0</v>
      </c>
      <c r="O333" s="46">
        <f t="shared" si="23"/>
        <v>0</v>
      </c>
      <c r="P333" s="46">
        <f t="shared" si="23"/>
        <v>0</v>
      </c>
      <c r="Q333" s="46">
        <f t="shared" si="23"/>
        <v>0</v>
      </c>
      <c r="R333" s="46">
        <f t="shared" si="23"/>
        <v>0</v>
      </c>
      <c r="S333" s="46">
        <f t="shared" si="23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0</v>
      </c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4">SUM(H335:S335)</f>
        <v>0</v>
      </c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4"/>
        <v>0</v>
      </c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4"/>
        <v>0</v>
      </c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12</v>
      </c>
      <c r="H338" s="59">
        <f t="shared" ref="H338:S338" si="25">IF((H330+H331+H332-H333)&lt;0,"Revise porque este valor no puede ser negativo",H330+H331+H332-H333)</f>
        <v>12</v>
      </c>
      <c r="I338" s="59">
        <f t="shared" si="25"/>
        <v>12</v>
      </c>
      <c r="J338" s="59">
        <f t="shared" si="25"/>
        <v>14</v>
      </c>
      <c r="K338" s="59">
        <f t="shared" si="25"/>
        <v>15</v>
      </c>
      <c r="L338" s="59">
        <f t="shared" si="25"/>
        <v>15</v>
      </c>
      <c r="M338" s="59">
        <f t="shared" si="25"/>
        <v>16</v>
      </c>
      <c r="N338" s="59">
        <f t="shared" si="25"/>
        <v>18</v>
      </c>
      <c r="O338" s="59">
        <f t="shared" si="25"/>
        <v>20</v>
      </c>
      <c r="P338" s="59">
        <f t="shared" si="25"/>
        <v>21</v>
      </c>
      <c r="Q338" s="59">
        <f t="shared" si="25"/>
        <v>23</v>
      </c>
      <c r="R338" s="59">
        <f t="shared" si="25"/>
        <v>24</v>
      </c>
      <c r="S338" s="59">
        <f t="shared" si="25"/>
        <v>24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6">+H348</f>
        <v>1</v>
      </c>
      <c r="J340" s="111">
        <f t="shared" si="26"/>
        <v>0</v>
      </c>
      <c r="K340" s="111">
        <f t="shared" si="26"/>
        <v>0</v>
      </c>
      <c r="L340" s="111">
        <f t="shared" si="26"/>
        <v>1</v>
      </c>
      <c r="M340" s="111">
        <f t="shared" si="26"/>
        <v>0</v>
      </c>
      <c r="N340" s="111">
        <f t="shared" si="26"/>
        <v>0</v>
      </c>
      <c r="O340" s="111">
        <f t="shared" si="26"/>
        <v>2</v>
      </c>
      <c r="P340" s="111">
        <f t="shared" si="26"/>
        <v>3</v>
      </c>
      <c r="Q340" s="111">
        <f t="shared" si="26"/>
        <v>3</v>
      </c>
      <c r="R340" s="111">
        <f t="shared" si="26"/>
        <v>3</v>
      </c>
      <c r="S340" s="111">
        <f t="shared" si="26"/>
        <v>1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48</v>
      </c>
      <c r="H341" s="46">
        <f t="shared" ref="H341:S341" si="27">+H263</f>
        <v>5</v>
      </c>
      <c r="I341" s="46">
        <f t="shared" si="27"/>
        <v>4</v>
      </c>
      <c r="J341" s="46">
        <f t="shared" si="27"/>
        <v>3</v>
      </c>
      <c r="K341" s="46">
        <f t="shared" si="27"/>
        <v>2</v>
      </c>
      <c r="L341" s="46">
        <f t="shared" si="27"/>
        <v>7</v>
      </c>
      <c r="M341" s="46">
        <f t="shared" si="27"/>
        <v>5</v>
      </c>
      <c r="N341" s="46">
        <f t="shared" si="27"/>
        <v>3</v>
      </c>
      <c r="O341" s="46">
        <f t="shared" si="27"/>
        <v>6</v>
      </c>
      <c r="P341" s="46">
        <f t="shared" si="27"/>
        <v>3</v>
      </c>
      <c r="Q341" s="46">
        <f t="shared" si="27"/>
        <v>3</v>
      </c>
      <c r="R341" s="46">
        <f t="shared" si="27"/>
        <v>4</v>
      </c>
      <c r="S341" s="46">
        <f t="shared" si="27"/>
        <v>4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8">+H323</f>
        <v>0</v>
      </c>
      <c r="I342" s="46">
        <f t="shared" si="28"/>
        <v>0</v>
      </c>
      <c r="J342" s="46">
        <f t="shared" si="28"/>
        <v>0</v>
      </c>
      <c r="K342" s="46">
        <f t="shared" si="28"/>
        <v>0</v>
      </c>
      <c r="L342" s="46">
        <f t="shared" si="28"/>
        <v>0</v>
      </c>
      <c r="M342" s="46">
        <f t="shared" si="28"/>
        <v>0</v>
      </c>
      <c r="N342" s="46">
        <f t="shared" si="28"/>
        <v>0</v>
      </c>
      <c r="O342" s="46">
        <f t="shared" si="28"/>
        <v>0</v>
      </c>
      <c r="P342" s="46">
        <f t="shared" si="28"/>
        <v>0</v>
      </c>
      <c r="Q342" s="46">
        <f t="shared" si="28"/>
        <v>0</v>
      </c>
      <c r="R342" s="46">
        <f t="shared" si="28"/>
        <v>0</v>
      </c>
      <c r="S342" s="46">
        <f t="shared" si="28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29">+H335</f>
        <v>0</v>
      </c>
      <c r="I343" s="46">
        <f t="shared" si="29"/>
        <v>0</v>
      </c>
      <c r="J343" s="46">
        <f t="shared" si="29"/>
        <v>0</v>
      </c>
      <c r="K343" s="46">
        <f t="shared" si="29"/>
        <v>0</v>
      </c>
      <c r="L343" s="46">
        <f t="shared" si="29"/>
        <v>0</v>
      </c>
      <c r="M343" s="46">
        <f t="shared" si="29"/>
        <v>0</v>
      </c>
      <c r="N343" s="46">
        <f t="shared" si="29"/>
        <v>0</v>
      </c>
      <c r="O343" s="46">
        <f t="shared" si="29"/>
        <v>0</v>
      </c>
      <c r="P343" s="46">
        <f t="shared" si="29"/>
        <v>0</v>
      </c>
      <c r="Q343" s="46">
        <f t="shared" si="29"/>
        <v>0</v>
      </c>
      <c r="R343" s="46">
        <f t="shared" si="29"/>
        <v>0</v>
      </c>
      <c r="S343" s="46">
        <f t="shared" si="29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48</v>
      </c>
      <c r="H344" s="112">
        <f t="shared" ref="H344:S344" si="30">SUM(H345:H347)</f>
        <v>4</v>
      </c>
      <c r="I344" s="112">
        <f t="shared" si="30"/>
        <v>5</v>
      </c>
      <c r="J344" s="112">
        <f t="shared" si="30"/>
        <v>3</v>
      </c>
      <c r="K344" s="112">
        <f t="shared" si="30"/>
        <v>1</v>
      </c>
      <c r="L344" s="112">
        <f t="shared" si="30"/>
        <v>8</v>
      </c>
      <c r="M344" s="112">
        <f t="shared" si="30"/>
        <v>5</v>
      </c>
      <c r="N344" s="112">
        <f t="shared" si="30"/>
        <v>1</v>
      </c>
      <c r="O344" s="112">
        <f t="shared" si="30"/>
        <v>5</v>
      </c>
      <c r="P344" s="112">
        <f t="shared" si="30"/>
        <v>3</v>
      </c>
      <c r="Q344" s="112">
        <f t="shared" si="30"/>
        <v>3</v>
      </c>
      <c r="R344" s="112">
        <f t="shared" si="30"/>
        <v>6</v>
      </c>
      <c r="S344" s="112">
        <f t="shared" si="30"/>
        <v>5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v>46</v>
      </c>
      <c r="H345" s="103">
        <v>4</v>
      </c>
      <c r="I345" s="103">
        <v>4</v>
      </c>
      <c r="J345" s="103">
        <v>3</v>
      </c>
      <c r="K345" s="103">
        <v>1</v>
      </c>
      <c r="L345" s="103">
        <v>7</v>
      </c>
      <c r="M345" s="103">
        <v>5</v>
      </c>
      <c r="N345" s="103">
        <v>1</v>
      </c>
      <c r="O345" s="103">
        <v>5</v>
      </c>
      <c r="P345" s="103">
        <v>3</v>
      </c>
      <c r="Q345" s="103">
        <v>3</v>
      </c>
      <c r="R345" s="103">
        <v>6</v>
      </c>
      <c r="S345" s="103">
        <v>5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" si="31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v>2</v>
      </c>
      <c r="H347" s="103">
        <v>0</v>
      </c>
      <c r="I347" s="103">
        <v>1</v>
      </c>
      <c r="J347" s="103">
        <v>0</v>
      </c>
      <c r="K347" s="103">
        <v>0</v>
      </c>
      <c r="L347" s="103">
        <v>1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2">IF((H340+H341+H342+H343-H344)&lt;0,"Revise porque este valor no puede ser negativo",H340+H341+H342+H343-H344)</f>
        <v>1</v>
      </c>
      <c r="I348" s="110">
        <f t="shared" si="32"/>
        <v>0</v>
      </c>
      <c r="J348" s="110">
        <f t="shared" si="32"/>
        <v>0</v>
      </c>
      <c r="K348" s="110">
        <f t="shared" si="32"/>
        <v>1</v>
      </c>
      <c r="L348" s="110">
        <f t="shared" si="32"/>
        <v>0</v>
      </c>
      <c r="M348" s="110">
        <f t="shared" si="32"/>
        <v>0</v>
      </c>
      <c r="N348" s="110">
        <f t="shared" si="32"/>
        <v>2</v>
      </c>
      <c r="O348" s="110">
        <f t="shared" si="32"/>
        <v>3</v>
      </c>
      <c r="P348" s="110">
        <f t="shared" si="32"/>
        <v>3</v>
      </c>
      <c r="Q348" s="110">
        <f t="shared" si="32"/>
        <v>3</v>
      </c>
      <c r="R348" s="110">
        <f t="shared" si="32"/>
        <v>1</v>
      </c>
      <c r="S348" s="110">
        <f t="shared" si="32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3">+H357</f>
        <v>2</v>
      </c>
      <c r="J351" s="111">
        <f t="shared" si="33"/>
        <v>4</v>
      </c>
      <c r="K351" s="111">
        <f t="shared" si="33"/>
        <v>3</v>
      </c>
      <c r="L351" s="111">
        <f t="shared" si="33"/>
        <v>5</v>
      </c>
      <c r="M351" s="111">
        <f t="shared" si="33"/>
        <v>5</v>
      </c>
      <c r="N351" s="111">
        <f t="shared" si="33"/>
        <v>4</v>
      </c>
      <c r="O351" s="111">
        <f t="shared" si="33"/>
        <v>4</v>
      </c>
      <c r="P351" s="111">
        <f t="shared" si="33"/>
        <v>7</v>
      </c>
      <c r="Q351" s="111">
        <f t="shared" si="33"/>
        <v>9</v>
      </c>
      <c r="R351" s="111">
        <f t="shared" si="33"/>
        <v>9</v>
      </c>
      <c r="S351" s="111">
        <f t="shared" si="33"/>
        <v>8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4</v>
      </c>
      <c r="H352" s="112">
        <f t="shared" ref="H352:S352" si="34">SUM(H264:H317)</f>
        <v>2</v>
      </c>
      <c r="I352" s="112">
        <f t="shared" si="34"/>
        <v>2</v>
      </c>
      <c r="J352" s="112">
        <f t="shared" si="34"/>
        <v>0</v>
      </c>
      <c r="K352" s="112">
        <f t="shared" si="34"/>
        <v>2</v>
      </c>
      <c r="L352" s="112">
        <f t="shared" si="34"/>
        <v>0</v>
      </c>
      <c r="M352" s="112">
        <f t="shared" si="34"/>
        <v>0</v>
      </c>
      <c r="N352" s="112">
        <f t="shared" si="34"/>
        <v>0</v>
      </c>
      <c r="O352" s="112">
        <f t="shared" si="34"/>
        <v>4</v>
      </c>
      <c r="P352" s="112">
        <f t="shared" si="34"/>
        <v>2</v>
      </c>
      <c r="Q352" s="112">
        <f t="shared" si="34"/>
        <v>0</v>
      </c>
      <c r="R352" s="112">
        <f t="shared" si="34"/>
        <v>0</v>
      </c>
      <c r="S352" s="112">
        <f t="shared" si="34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4</v>
      </c>
      <c r="H353" s="113">
        <f t="shared" ref="H353:S353" si="35">SUM(H354:H356)</f>
        <v>0</v>
      </c>
      <c r="I353" s="113">
        <f t="shared" si="35"/>
        <v>0</v>
      </c>
      <c r="J353" s="113">
        <f t="shared" si="35"/>
        <v>1</v>
      </c>
      <c r="K353" s="113">
        <f t="shared" si="35"/>
        <v>0</v>
      </c>
      <c r="L353" s="113">
        <f t="shared" si="35"/>
        <v>0</v>
      </c>
      <c r="M353" s="113">
        <f t="shared" si="35"/>
        <v>1</v>
      </c>
      <c r="N353" s="113">
        <f t="shared" si="35"/>
        <v>0</v>
      </c>
      <c r="O353" s="113">
        <f t="shared" si="35"/>
        <v>1</v>
      </c>
      <c r="P353" s="113">
        <f t="shared" si="35"/>
        <v>0</v>
      </c>
      <c r="Q353" s="113">
        <f t="shared" si="35"/>
        <v>0</v>
      </c>
      <c r="R353" s="113">
        <f t="shared" si="35"/>
        <v>1</v>
      </c>
      <c r="S353" s="113">
        <f t="shared" si="35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v>4</v>
      </c>
      <c r="H354" s="103">
        <v>0</v>
      </c>
      <c r="I354" s="103">
        <v>0</v>
      </c>
      <c r="J354" s="103">
        <v>1</v>
      </c>
      <c r="K354" s="103">
        <v>0</v>
      </c>
      <c r="L354" s="103">
        <v>0</v>
      </c>
      <c r="M354" s="103">
        <v>1</v>
      </c>
      <c r="N354" s="103">
        <v>0</v>
      </c>
      <c r="O354" s="103">
        <v>1</v>
      </c>
      <c r="P354" s="103">
        <v>0</v>
      </c>
      <c r="Q354" s="103">
        <v>0</v>
      </c>
      <c r="R354" s="103">
        <v>1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6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6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7">IF((H351+H352-H353)&lt;0,"Revise porque este valor no puede ser negativo",H351+H352-H353)</f>
        <v>2</v>
      </c>
      <c r="I357" s="110">
        <f t="shared" si="37"/>
        <v>4</v>
      </c>
      <c r="J357" s="110">
        <f t="shared" si="37"/>
        <v>3</v>
      </c>
      <c r="K357" s="110">
        <f t="shared" si="37"/>
        <v>5</v>
      </c>
      <c r="L357" s="110">
        <f t="shared" si="37"/>
        <v>5</v>
      </c>
      <c r="M357" s="110">
        <f t="shared" si="37"/>
        <v>4</v>
      </c>
      <c r="N357" s="110">
        <f t="shared" si="37"/>
        <v>4</v>
      </c>
      <c r="O357" s="110">
        <f t="shared" si="37"/>
        <v>7</v>
      </c>
      <c r="P357" s="110">
        <f t="shared" si="37"/>
        <v>9</v>
      </c>
      <c r="Q357" s="110">
        <f t="shared" si="37"/>
        <v>9</v>
      </c>
      <c r="R357" s="110">
        <f t="shared" si="37"/>
        <v>8</v>
      </c>
      <c r="S357" s="110">
        <f t="shared" si="37"/>
        <v>8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v>4</v>
      </c>
      <c r="H359" s="25">
        <v>0</v>
      </c>
      <c r="I359" s="25">
        <v>0</v>
      </c>
      <c r="J359" s="25">
        <v>1</v>
      </c>
      <c r="K359" s="25">
        <v>0</v>
      </c>
      <c r="L359" s="25">
        <v>1</v>
      </c>
      <c r="M359" s="25">
        <v>0</v>
      </c>
      <c r="N359" s="25">
        <v>0</v>
      </c>
      <c r="O359" s="25">
        <v>1</v>
      </c>
      <c r="P359" s="25">
        <v>0</v>
      </c>
      <c r="Q359" s="25">
        <v>0</v>
      </c>
      <c r="R359" s="25">
        <v>1</v>
      </c>
      <c r="S359" s="25">
        <v>0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8">+H360+I360+J360+K360+L360+M360+N360+O360+P360+Q360+R360+S360</f>
        <v>0</v>
      </c>
      <c r="H360" s="31">
        <v>0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8"/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8"/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8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8"/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241</v>
      </c>
      <c r="H365" s="5">
        <v>20</v>
      </c>
      <c r="I365" s="5">
        <v>20</v>
      </c>
      <c r="J365" s="5">
        <v>20</v>
      </c>
      <c r="K365" s="5">
        <v>21</v>
      </c>
      <c r="L365" s="5">
        <v>20</v>
      </c>
      <c r="M365" s="5">
        <v>20</v>
      </c>
      <c r="N365" s="5">
        <v>20</v>
      </c>
      <c r="O365" s="5">
        <v>20</v>
      </c>
      <c r="P365" s="5">
        <v>20</v>
      </c>
      <c r="Q365" s="5">
        <v>20</v>
      </c>
      <c r="R365" s="5">
        <v>20</v>
      </c>
      <c r="S365" s="5">
        <v>20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8"/>
        <v>0</v>
      </c>
      <c r="H366" s="31">
        <v>0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8"/>
        <v>0</v>
      </c>
      <c r="H367" s="31">
        <v>0</v>
      </c>
      <c r="I367" s="31">
        <v>0</v>
      </c>
      <c r="J367" s="31">
        <v>0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8"/>
        <v>0</v>
      </c>
      <c r="H368" s="31">
        <v>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8"/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8"/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</v>
      </c>
      <c r="Q370" s="31">
        <v>0</v>
      </c>
      <c r="R370" s="31">
        <v>0</v>
      </c>
      <c r="S370" s="31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8"/>
        <v>0</v>
      </c>
      <c r="H371" s="31">
        <v>0</v>
      </c>
      <c r="I371" s="31">
        <v>0</v>
      </c>
      <c r="J371" s="31">
        <v>0</v>
      </c>
      <c r="K371" s="31">
        <v>0</v>
      </c>
      <c r="L371" s="31">
        <v>0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8"/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8"/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8"/>
        <v>0</v>
      </c>
      <c r="H374" s="31">
        <v>0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8"/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8"/>
        <v>0</v>
      </c>
      <c r="H376" s="31">
        <v>0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8"/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8"/>
        <v>0</v>
      </c>
      <c r="H378" s="31">
        <v>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v>0</v>
      </c>
      <c r="H379" s="31">
        <v>0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v>40</v>
      </c>
      <c r="H380" s="31">
        <v>3</v>
      </c>
      <c r="I380" s="31">
        <v>3</v>
      </c>
      <c r="J380" s="31">
        <v>3</v>
      </c>
      <c r="K380" s="31">
        <v>4</v>
      </c>
      <c r="L380" s="31">
        <v>3</v>
      </c>
      <c r="M380" s="31">
        <v>4</v>
      </c>
      <c r="N380" s="31">
        <v>3</v>
      </c>
      <c r="O380" s="31">
        <v>3</v>
      </c>
      <c r="P380" s="31">
        <v>4</v>
      </c>
      <c r="Q380" s="31">
        <v>3</v>
      </c>
      <c r="R380" s="31">
        <v>3</v>
      </c>
      <c r="S380" s="31">
        <v>4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8"/>
        <v>0</v>
      </c>
      <c r="H381" s="31">
        <v>0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5</v>
      </c>
      <c r="H387" s="5">
        <v>0</v>
      </c>
      <c r="I387" s="5">
        <v>1</v>
      </c>
      <c r="J387" s="5">
        <v>0</v>
      </c>
      <c r="K387" s="5">
        <v>1</v>
      </c>
      <c r="L387" s="5">
        <v>0</v>
      </c>
      <c r="M387" s="5">
        <v>1</v>
      </c>
      <c r="N387" s="5">
        <v>0</v>
      </c>
      <c r="O387" s="5">
        <v>1</v>
      </c>
      <c r="P387" s="5">
        <v>1</v>
      </c>
      <c r="Q387" s="5">
        <v>0</v>
      </c>
      <c r="R387" s="5">
        <v>0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5</v>
      </c>
      <c r="H388" s="5">
        <v>0</v>
      </c>
      <c r="I388" s="5">
        <v>1</v>
      </c>
      <c r="J388" s="5">
        <v>0</v>
      </c>
      <c r="K388" s="5">
        <v>1</v>
      </c>
      <c r="L388" s="5">
        <v>0</v>
      </c>
      <c r="M388" s="5">
        <v>1</v>
      </c>
      <c r="N388" s="5">
        <v>0</v>
      </c>
      <c r="O388" s="5">
        <v>1</v>
      </c>
      <c r="P388" s="5">
        <v>1</v>
      </c>
      <c r="Q388" s="5">
        <v>0</v>
      </c>
      <c r="R388" s="5">
        <v>0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ref="G389:G397" si="39">+H389+I389+J389+K389+L389+M389+N389+O389+P389+Q389+R389+S389</f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39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39"/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39"/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v>15</v>
      </c>
      <c r="H393" s="5">
        <v>1</v>
      </c>
      <c r="I393" s="5">
        <v>1</v>
      </c>
      <c r="J393" s="5">
        <v>0</v>
      </c>
      <c r="K393" s="5">
        <v>1</v>
      </c>
      <c r="L393" s="5">
        <v>2</v>
      </c>
      <c r="M393" s="5">
        <v>1</v>
      </c>
      <c r="N393" s="5">
        <v>2</v>
      </c>
      <c r="O393" s="5">
        <v>2</v>
      </c>
      <c r="P393" s="5">
        <v>0</v>
      </c>
      <c r="Q393" s="5">
        <v>2</v>
      </c>
      <c r="R393" s="5">
        <v>2</v>
      </c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7</v>
      </c>
      <c r="H394" s="52">
        <v>7</v>
      </c>
      <c r="I394" s="52">
        <v>7</v>
      </c>
      <c r="J394" s="52">
        <v>7</v>
      </c>
      <c r="K394" s="52">
        <v>7</v>
      </c>
      <c r="L394" s="52">
        <v>7</v>
      </c>
      <c r="M394" s="52">
        <v>7</v>
      </c>
      <c r="N394" s="52">
        <v>7</v>
      </c>
      <c r="O394" s="52">
        <v>7</v>
      </c>
      <c r="P394" s="52">
        <v>7</v>
      </c>
      <c r="Q394" s="52">
        <v>7</v>
      </c>
      <c r="R394" s="52">
        <v>7</v>
      </c>
      <c r="S394" s="52">
        <v>7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39"/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39"/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611" priority="14" operator="equal">
      <formula>"REVISE PORQUE ESTE VALOR NO PUEDE SER NEGATIVO"</formula>
    </cfRule>
    <cfRule type="cellIs" dxfId="610" priority="18" operator="lessThan">
      <formula>0</formula>
    </cfRule>
  </conditionalFormatting>
  <conditionalFormatting sqref="G327:S327">
    <cfRule type="cellIs" dxfId="609" priority="17" operator="lessThan">
      <formula>0</formula>
    </cfRule>
  </conditionalFormatting>
  <conditionalFormatting sqref="G338:S338">
    <cfRule type="cellIs" dxfId="608" priority="13" operator="equal">
      <formula>"Revise porque este valor no puede ser negativo"</formula>
    </cfRule>
    <cfRule type="cellIs" dxfId="607" priority="16" operator="lessThan">
      <formula>0</formula>
    </cfRule>
  </conditionalFormatting>
  <conditionalFormatting sqref="G338:S338">
    <cfRule type="cellIs" dxfId="606" priority="15" operator="lessThan">
      <formula>0</formula>
    </cfRule>
  </conditionalFormatting>
  <conditionalFormatting sqref="G348:S348">
    <cfRule type="cellIs" dxfId="605" priority="10" operator="equal">
      <formula>"Revise porque este valor no puede ser negativo"</formula>
    </cfRule>
    <cfRule type="cellIs" dxfId="604" priority="12" operator="lessThan">
      <formula>0</formula>
    </cfRule>
  </conditionalFormatting>
  <conditionalFormatting sqref="G348:S348">
    <cfRule type="cellIs" dxfId="603" priority="11" operator="lessThan">
      <formula>0</formula>
    </cfRule>
  </conditionalFormatting>
  <conditionalFormatting sqref="G357 I357:S357">
    <cfRule type="cellIs" dxfId="602" priority="7" operator="equal">
      <formula>"Revise porque este valor no puede ser negativo"</formula>
    </cfRule>
    <cfRule type="cellIs" dxfId="601" priority="9" operator="lessThan">
      <formula>0</formula>
    </cfRule>
  </conditionalFormatting>
  <conditionalFormatting sqref="G357 I357:S357">
    <cfRule type="cellIs" dxfId="600" priority="8" operator="lessThan">
      <formula>0</formula>
    </cfRule>
  </conditionalFormatting>
  <conditionalFormatting sqref="H357">
    <cfRule type="cellIs" dxfId="599" priority="4" operator="equal">
      <formula>"Revise porque este valor no puede ser negativo"</formula>
    </cfRule>
    <cfRule type="cellIs" dxfId="598" priority="6" operator="lessThan">
      <formula>0</formula>
    </cfRule>
  </conditionalFormatting>
  <conditionalFormatting sqref="H357">
    <cfRule type="cellIs" dxfId="597" priority="5" operator="lessThan">
      <formula>0</formula>
    </cfRule>
  </conditionalFormatting>
  <conditionalFormatting sqref="G24:S24">
    <cfRule type="cellIs" dxfId="596" priority="1" operator="equal">
      <formula>"REVISE PORQUE ESTE VALOR NO PUEDE SER NEGATIVO"</formula>
    </cfRule>
    <cfRule type="cellIs" dxfId="595" priority="3" operator="lessThan">
      <formula>0</formula>
    </cfRule>
  </conditionalFormatting>
  <conditionalFormatting sqref="G24:S24">
    <cfRule type="cellIs" dxfId="594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212" zoomScale="60" zoomScaleNormal="60" workbookViewId="0">
      <selection activeCell="H417" sqref="H417:S426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450</v>
      </c>
      <c r="H12" s="69">
        <v>40</v>
      </c>
      <c r="I12" s="69">
        <v>40</v>
      </c>
      <c r="J12" s="69">
        <v>40</v>
      </c>
      <c r="K12" s="69">
        <v>40</v>
      </c>
      <c r="L12" s="69">
        <v>40</v>
      </c>
      <c r="M12" s="69">
        <v>40</v>
      </c>
      <c r="N12" s="69">
        <v>40</v>
      </c>
      <c r="O12" s="69">
        <v>40</v>
      </c>
      <c r="P12" s="69">
        <v>40</v>
      </c>
      <c r="Q12" s="69">
        <v>40</v>
      </c>
      <c r="R12" s="69">
        <v>25</v>
      </c>
      <c r="S12" s="69">
        <v>25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30</v>
      </c>
      <c r="H13" s="5">
        <v>2</v>
      </c>
      <c r="I13" s="5">
        <v>2</v>
      </c>
      <c r="J13" s="5">
        <v>4</v>
      </c>
      <c r="K13" s="5">
        <v>2</v>
      </c>
      <c r="L13" s="5">
        <v>3</v>
      </c>
      <c r="M13" s="5">
        <v>2</v>
      </c>
      <c r="N13" s="5">
        <v>3</v>
      </c>
      <c r="O13" s="5">
        <v>3</v>
      </c>
      <c r="P13" s="5">
        <v>2</v>
      </c>
      <c r="Q13" s="5">
        <v>2</v>
      </c>
      <c r="R13" s="5">
        <v>2</v>
      </c>
      <c r="S13" s="5">
        <v>3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32</v>
      </c>
      <c r="H14" s="5">
        <v>2</v>
      </c>
      <c r="I14" s="5">
        <v>2</v>
      </c>
      <c r="J14" s="5">
        <v>4</v>
      </c>
      <c r="K14" s="5">
        <v>4</v>
      </c>
      <c r="L14" s="5">
        <v>3</v>
      </c>
      <c r="M14" s="5">
        <v>2</v>
      </c>
      <c r="N14" s="5">
        <v>3</v>
      </c>
      <c r="O14" s="5">
        <v>3</v>
      </c>
      <c r="P14" s="5">
        <v>2</v>
      </c>
      <c r="Q14" s="5">
        <v>2</v>
      </c>
      <c r="R14" s="5">
        <v>2</v>
      </c>
      <c r="S14" s="5">
        <v>3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30</v>
      </c>
      <c r="H15" s="5">
        <v>2</v>
      </c>
      <c r="I15" s="5">
        <v>2</v>
      </c>
      <c r="J15" s="5">
        <v>4</v>
      </c>
      <c r="K15" s="5">
        <v>2</v>
      </c>
      <c r="L15" s="5">
        <v>3</v>
      </c>
      <c r="M15" s="5">
        <v>2</v>
      </c>
      <c r="N15" s="5">
        <v>3</v>
      </c>
      <c r="O15" s="5">
        <v>3</v>
      </c>
      <c r="P15" s="5">
        <v>2</v>
      </c>
      <c r="Q15" s="5">
        <v>2</v>
      </c>
      <c r="R15" s="5">
        <v>2</v>
      </c>
      <c r="S15" s="5">
        <v>3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30</v>
      </c>
      <c r="H16" s="5">
        <v>2</v>
      </c>
      <c r="I16" s="5">
        <v>2</v>
      </c>
      <c r="J16" s="5">
        <v>4</v>
      </c>
      <c r="K16" s="5">
        <v>2</v>
      </c>
      <c r="L16" s="5">
        <v>3</v>
      </c>
      <c r="M16" s="5">
        <v>2</v>
      </c>
      <c r="N16" s="5">
        <v>3</v>
      </c>
      <c r="O16" s="5">
        <v>3</v>
      </c>
      <c r="P16" s="5">
        <v>2</v>
      </c>
      <c r="Q16" s="5">
        <v>2</v>
      </c>
      <c r="R16" s="5">
        <v>2</v>
      </c>
      <c r="S16" s="5">
        <v>3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45</v>
      </c>
      <c r="H17" s="5">
        <v>4</v>
      </c>
      <c r="I17" s="5">
        <v>4</v>
      </c>
      <c r="J17" s="5">
        <v>3</v>
      </c>
      <c r="K17" s="5">
        <v>2</v>
      </c>
      <c r="L17" s="5">
        <v>6</v>
      </c>
      <c r="M17" s="5">
        <v>4</v>
      </c>
      <c r="N17" s="5">
        <v>3</v>
      </c>
      <c r="O17" s="5">
        <v>4</v>
      </c>
      <c r="P17" s="5">
        <v>4</v>
      </c>
      <c r="Q17" s="5">
        <v>4</v>
      </c>
      <c r="R17" s="5">
        <v>4</v>
      </c>
      <c r="S17" s="5">
        <v>3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5</v>
      </c>
      <c r="H18" s="5">
        <v>1</v>
      </c>
      <c r="I18" s="5">
        <v>1</v>
      </c>
      <c r="J18" s="5">
        <v>1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25</v>
      </c>
      <c r="H19" s="5">
        <v>2</v>
      </c>
      <c r="I19" s="5">
        <v>2</v>
      </c>
      <c r="J19" s="5">
        <v>2</v>
      </c>
      <c r="K19" s="5">
        <v>2</v>
      </c>
      <c r="L19" s="5">
        <v>2</v>
      </c>
      <c r="M19" s="5">
        <v>2</v>
      </c>
      <c r="N19" s="5">
        <v>2</v>
      </c>
      <c r="O19" s="5">
        <v>2</v>
      </c>
      <c r="P19" s="5">
        <v>2</v>
      </c>
      <c r="Q19" s="5">
        <v>2</v>
      </c>
      <c r="R19" s="5">
        <v>2</v>
      </c>
      <c r="S19" s="5">
        <v>3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150</v>
      </c>
      <c r="H20" s="5">
        <v>12</v>
      </c>
      <c r="I20" s="5">
        <v>12</v>
      </c>
      <c r="J20" s="5">
        <v>12</v>
      </c>
      <c r="K20" s="5">
        <v>12</v>
      </c>
      <c r="L20" s="5">
        <v>12</v>
      </c>
      <c r="M20" s="5">
        <v>12</v>
      </c>
      <c r="N20" s="5">
        <v>12</v>
      </c>
      <c r="O20" s="5">
        <v>12</v>
      </c>
      <c r="P20" s="5">
        <v>12</v>
      </c>
      <c r="Q20" s="5">
        <v>18</v>
      </c>
      <c r="R20" s="5">
        <v>12</v>
      </c>
      <c r="S20" s="5">
        <v>12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100</v>
      </c>
      <c r="H21" s="5">
        <v>8</v>
      </c>
      <c r="I21" s="5">
        <v>8</v>
      </c>
      <c r="J21" s="5">
        <v>8</v>
      </c>
      <c r="K21" s="5">
        <v>8</v>
      </c>
      <c r="L21" s="5">
        <v>8</v>
      </c>
      <c r="M21" s="5">
        <v>8</v>
      </c>
      <c r="N21" s="5">
        <v>8</v>
      </c>
      <c r="O21" s="5">
        <v>8</v>
      </c>
      <c r="P21" s="5">
        <v>8</v>
      </c>
      <c r="Q21" s="5">
        <v>12</v>
      </c>
      <c r="R21" s="5">
        <v>8</v>
      </c>
      <c r="S21" s="5">
        <v>8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3</v>
      </c>
      <c r="H22" s="7">
        <v>0</v>
      </c>
      <c r="I22" s="7">
        <v>0</v>
      </c>
      <c r="J22" s="7">
        <v>1</v>
      </c>
      <c r="K22" s="7">
        <v>0</v>
      </c>
      <c r="L22" s="7">
        <v>0</v>
      </c>
      <c r="M22" s="7">
        <v>1</v>
      </c>
      <c r="N22" s="7">
        <v>0</v>
      </c>
      <c r="O22" s="7">
        <v>0</v>
      </c>
      <c r="P22" s="7">
        <v>0</v>
      </c>
      <c r="Q22" s="7">
        <v>0</v>
      </c>
      <c r="R22" s="7">
        <v>1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2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1</v>
      </c>
      <c r="O25" s="14">
        <v>0</v>
      </c>
      <c r="P25" s="14">
        <v>1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2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1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2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1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1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1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150</v>
      </c>
      <c r="H33" s="118">
        <f t="shared" ref="H33:S33" si="2">H20</f>
        <v>12</v>
      </c>
      <c r="I33" s="118">
        <f t="shared" si="2"/>
        <v>12</v>
      </c>
      <c r="J33" s="118">
        <f t="shared" si="2"/>
        <v>12</v>
      </c>
      <c r="K33" s="118">
        <f t="shared" si="2"/>
        <v>12</v>
      </c>
      <c r="L33" s="118">
        <f t="shared" si="2"/>
        <v>12</v>
      </c>
      <c r="M33" s="118">
        <f t="shared" si="2"/>
        <v>12</v>
      </c>
      <c r="N33" s="118">
        <f t="shared" si="2"/>
        <v>12</v>
      </c>
      <c r="O33" s="118">
        <f t="shared" si="2"/>
        <v>12</v>
      </c>
      <c r="P33" s="118">
        <f t="shared" si="2"/>
        <v>12</v>
      </c>
      <c r="Q33" s="118">
        <f t="shared" si="2"/>
        <v>18</v>
      </c>
      <c r="R33" s="118">
        <f t="shared" si="2"/>
        <v>12</v>
      </c>
      <c r="S33" s="118">
        <f t="shared" si="2"/>
        <v>12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5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2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5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1</v>
      </c>
      <c r="O35" s="5">
        <v>1</v>
      </c>
      <c r="P35" s="5">
        <v>0</v>
      </c>
      <c r="Q35" s="5">
        <v>1</v>
      </c>
      <c r="R35" s="5">
        <v>1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105</v>
      </c>
      <c r="H37" s="5">
        <v>8</v>
      </c>
      <c r="I37" s="5">
        <v>8</v>
      </c>
      <c r="J37" s="5">
        <v>8</v>
      </c>
      <c r="K37" s="5">
        <v>8</v>
      </c>
      <c r="L37" s="5">
        <v>8</v>
      </c>
      <c r="M37" s="5">
        <v>11</v>
      </c>
      <c r="N37" s="5">
        <v>8</v>
      </c>
      <c r="O37" s="5">
        <v>10</v>
      </c>
      <c r="P37" s="5">
        <v>10</v>
      </c>
      <c r="Q37" s="5">
        <v>8</v>
      </c>
      <c r="R37" s="5">
        <v>10</v>
      </c>
      <c r="S37" s="5">
        <v>8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5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1</v>
      </c>
      <c r="N38" s="5">
        <v>1</v>
      </c>
      <c r="O38" s="5">
        <v>1</v>
      </c>
      <c r="P38" s="5">
        <v>0</v>
      </c>
      <c r="Q38" s="5">
        <v>1</v>
      </c>
      <c r="R38" s="5">
        <v>1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6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2</v>
      </c>
      <c r="P39" s="5">
        <v>2</v>
      </c>
      <c r="Q39" s="5">
        <v>2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24</v>
      </c>
      <c r="H40" s="5">
        <v>2</v>
      </c>
      <c r="I40" s="5">
        <v>2</v>
      </c>
      <c r="J40" s="5">
        <v>2</v>
      </c>
      <c r="K40" s="5">
        <v>2</v>
      </c>
      <c r="L40" s="5">
        <v>2</v>
      </c>
      <c r="M40" s="5">
        <v>2</v>
      </c>
      <c r="N40" s="5">
        <v>2</v>
      </c>
      <c r="O40" s="5">
        <v>2</v>
      </c>
      <c r="P40" s="5">
        <v>2</v>
      </c>
      <c r="Q40" s="5">
        <v>2</v>
      </c>
      <c r="R40" s="5">
        <v>2</v>
      </c>
      <c r="S40" s="5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8</v>
      </c>
      <c r="H41" s="5">
        <v>1</v>
      </c>
      <c r="I41" s="5">
        <v>1</v>
      </c>
      <c r="J41" s="5">
        <v>1</v>
      </c>
      <c r="K41" s="5">
        <v>1</v>
      </c>
      <c r="L41" s="5">
        <v>1</v>
      </c>
      <c r="M41" s="5">
        <v>0</v>
      </c>
      <c r="N41" s="5">
        <v>0</v>
      </c>
      <c r="O41" s="5">
        <v>1</v>
      </c>
      <c r="P41" s="5">
        <v>1</v>
      </c>
      <c r="Q41" s="5">
        <v>0</v>
      </c>
      <c r="R41" s="5">
        <v>1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5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1</v>
      </c>
      <c r="R42" s="5">
        <v>0</v>
      </c>
      <c r="S42" s="5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2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1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3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1</v>
      </c>
      <c r="O44" s="5">
        <v>0</v>
      </c>
      <c r="P44" s="5">
        <v>1</v>
      </c>
      <c r="Q44" s="5">
        <v>0</v>
      </c>
      <c r="R44" s="5">
        <v>1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5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1</v>
      </c>
      <c r="N47" s="5">
        <v>0</v>
      </c>
      <c r="O47" s="5">
        <v>1</v>
      </c>
      <c r="P47" s="5">
        <v>0</v>
      </c>
      <c r="Q47" s="5">
        <v>1</v>
      </c>
      <c r="R47" s="5">
        <v>0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100</v>
      </c>
      <c r="H52" s="118">
        <f t="shared" ref="H52:S52" si="4">H21</f>
        <v>8</v>
      </c>
      <c r="I52" s="118">
        <f t="shared" si="4"/>
        <v>8</v>
      </c>
      <c r="J52" s="118">
        <f t="shared" si="4"/>
        <v>8</v>
      </c>
      <c r="K52" s="118">
        <f t="shared" si="4"/>
        <v>8</v>
      </c>
      <c r="L52" s="118">
        <f t="shared" si="4"/>
        <v>8</v>
      </c>
      <c r="M52" s="118">
        <f t="shared" si="4"/>
        <v>8</v>
      </c>
      <c r="N52" s="118">
        <f t="shared" si="4"/>
        <v>8</v>
      </c>
      <c r="O52" s="118">
        <f t="shared" si="4"/>
        <v>8</v>
      </c>
      <c r="P52" s="118">
        <f t="shared" si="4"/>
        <v>8</v>
      </c>
      <c r="Q52" s="118">
        <f t="shared" si="4"/>
        <v>12</v>
      </c>
      <c r="R52" s="118">
        <f t="shared" si="4"/>
        <v>8</v>
      </c>
      <c r="S52" s="118">
        <f t="shared" si="4"/>
        <v>8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24</v>
      </c>
      <c r="H53" s="118">
        <f t="shared" ref="H53:S53" si="5">H40</f>
        <v>2</v>
      </c>
      <c r="I53" s="118">
        <f t="shared" si="5"/>
        <v>2</v>
      </c>
      <c r="J53" s="118">
        <f t="shared" si="5"/>
        <v>2</v>
      </c>
      <c r="K53" s="118">
        <f t="shared" si="5"/>
        <v>2</v>
      </c>
      <c r="L53" s="118">
        <f t="shared" si="5"/>
        <v>2</v>
      </c>
      <c r="M53" s="118">
        <f t="shared" si="5"/>
        <v>2</v>
      </c>
      <c r="N53" s="118">
        <f t="shared" si="5"/>
        <v>2</v>
      </c>
      <c r="O53" s="118">
        <f t="shared" si="5"/>
        <v>2</v>
      </c>
      <c r="P53" s="118">
        <f t="shared" si="5"/>
        <v>2</v>
      </c>
      <c r="Q53" s="118">
        <f t="shared" si="5"/>
        <v>2</v>
      </c>
      <c r="R53" s="118">
        <f t="shared" si="5"/>
        <v>2</v>
      </c>
      <c r="S53" s="118">
        <f t="shared" si="5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1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1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38</v>
      </c>
      <c r="H57" s="5">
        <v>4</v>
      </c>
      <c r="I57" s="5">
        <v>4</v>
      </c>
      <c r="J57" s="5">
        <v>4</v>
      </c>
      <c r="K57" s="5">
        <v>2</v>
      </c>
      <c r="L57" s="5">
        <v>2</v>
      </c>
      <c r="M57" s="5">
        <v>2</v>
      </c>
      <c r="N57" s="5">
        <v>4</v>
      </c>
      <c r="O57" s="5">
        <v>4</v>
      </c>
      <c r="P57" s="5">
        <v>2</v>
      </c>
      <c r="Q57" s="5">
        <v>2</v>
      </c>
      <c r="R57" s="5">
        <v>3</v>
      </c>
      <c r="S57" s="5">
        <v>5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4</v>
      </c>
      <c r="H58" s="5">
        <v>0</v>
      </c>
      <c r="I58" s="5">
        <v>0</v>
      </c>
      <c r="J58" s="5">
        <v>0</v>
      </c>
      <c r="K58" s="5">
        <v>2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4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1</v>
      </c>
      <c r="P59" s="5">
        <v>1</v>
      </c>
      <c r="Q59" s="5">
        <v>1</v>
      </c>
      <c r="R59" s="5">
        <v>0</v>
      </c>
      <c r="S59" s="5">
        <v>1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4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1</v>
      </c>
      <c r="N60" s="5">
        <v>0</v>
      </c>
      <c r="O60" s="5">
        <v>1</v>
      </c>
      <c r="P60" s="5">
        <v>1</v>
      </c>
      <c r="Q60" s="5">
        <v>0</v>
      </c>
      <c r="R60" s="5">
        <v>1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13</v>
      </c>
      <c r="H61" s="5">
        <v>1</v>
      </c>
      <c r="I61" s="5">
        <v>1</v>
      </c>
      <c r="J61" s="5">
        <v>3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2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1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3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1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3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1</v>
      </c>
      <c r="S65" s="5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3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1</v>
      </c>
      <c r="O66" s="5">
        <v>1</v>
      </c>
      <c r="P66" s="5">
        <v>0</v>
      </c>
      <c r="Q66" s="5">
        <v>0</v>
      </c>
      <c r="R66" s="5">
        <v>0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2</v>
      </c>
      <c r="H67" s="5">
        <v>1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1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1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2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1</v>
      </c>
      <c r="N70" s="5">
        <v>1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2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7</v>
      </c>
      <c r="H73" s="5">
        <v>1</v>
      </c>
      <c r="I73" s="5">
        <v>1</v>
      </c>
      <c r="J73" s="5">
        <v>1</v>
      </c>
      <c r="K73" s="5">
        <v>1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1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2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1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3</v>
      </c>
      <c r="H76" s="5">
        <v>0</v>
      </c>
      <c r="I76" s="5">
        <v>0</v>
      </c>
      <c r="J76" s="5">
        <v>0</v>
      </c>
      <c r="K76" s="5">
        <v>1</v>
      </c>
      <c r="L76" s="5">
        <v>0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5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1</v>
      </c>
      <c r="S77" s="5">
        <v>2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2</v>
      </c>
      <c r="H78" s="5">
        <v>0</v>
      </c>
      <c r="I78" s="5">
        <v>0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2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/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13</v>
      </c>
      <c r="H89" s="118">
        <f t="shared" si="7"/>
        <v>1</v>
      </c>
      <c r="I89" s="118">
        <f t="shared" si="7"/>
        <v>1</v>
      </c>
      <c r="J89" s="118">
        <f t="shared" si="7"/>
        <v>2</v>
      </c>
      <c r="K89" s="118">
        <f t="shared" si="7"/>
        <v>1</v>
      </c>
      <c r="L89" s="118">
        <f t="shared" si="7"/>
        <v>1</v>
      </c>
      <c r="M89" s="118">
        <f t="shared" si="7"/>
        <v>1</v>
      </c>
      <c r="N89" s="118">
        <f t="shared" si="7"/>
        <v>0</v>
      </c>
      <c r="O89" s="118">
        <f t="shared" si="7"/>
        <v>1</v>
      </c>
      <c r="P89" s="118">
        <f t="shared" si="7"/>
        <v>1</v>
      </c>
      <c r="Q89" s="118">
        <f t="shared" si="7"/>
        <v>0</v>
      </c>
      <c r="R89" s="118">
        <f t="shared" si="7"/>
        <v>3</v>
      </c>
      <c r="S89" s="118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2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15</v>
      </c>
      <c r="H92" s="5">
        <v>0</v>
      </c>
      <c r="I92" s="5">
        <v>0</v>
      </c>
      <c r="J92" s="5">
        <v>0</v>
      </c>
      <c r="K92" s="5">
        <v>0</v>
      </c>
      <c r="L92" s="5">
        <v>5</v>
      </c>
      <c r="M92" s="5">
        <v>5</v>
      </c>
      <c r="N92" s="5">
        <v>5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4</v>
      </c>
      <c r="H93" s="5">
        <v>0</v>
      </c>
      <c r="I93" s="5">
        <v>0</v>
      </c>
      <c r="J93" s="5">
        <v>0</v>
      </c>
      <c r="K93" s="5">
        <v>1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13</v>
      </c>
      <c r="H94" s="5">
        <v>0</v>
      </c>
      <c r="I94" s="5">
        <v>0</v>
      </c>
      <c r="J94" s="5">
        <v>1</v>
      </c>
      <c r="K94" s="5">
        <v>4</v>
      </c>
      <c r="L94" s="5">
        <v>2</v>
      </c>
      <c r="M94" s="5">
        <v>0</v>
      </c>
      <c r="N94" s="5">
        <v>2</v>
      </c>
      <c r="O94" s="5">
        <v>2</v>
      </c>
      <c r="P94" s="5">
        <v>0</v>
      </c>
      <c r="Q94" s="5">
        <v>2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5.7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495">
        <f>SUM(H102:S102)</f>
        <v>12</v>
      </c>
      <c r="H102" s="179">
        <v>1</v>
      </c>
      <c r="I102" s="179">
        <v>1</v>
      </c>
      <c r="J102" s="179">
        <v>1</v>
      </c>
      <c r="K102" s="179">
        <v>1</v>
      </c>
      <c r="L102" s="179">
        <v>1</v>
      </c>
      <c r="M102" s="179">
        <v>1</v>
      </c>
      <c r="N102" s="179">
        <v>1</v>
      </c>
      <c r="O102" s="179">
        <v>1</v>
      </c>
      <c r="P102" s="179">
        <v>1</v>
      </c>
      <c r="Q102" s="179">
        <v>1</v>
      </c>
      <c r="R102" s="179">
        <v>1</v>
      </c>
      <c r="S102" s="180">
        <v>1</v>
      </c>
      <c r="T102" s="1444"/>
    </row>
    <row r="103" spans="1:20" ht="15.75" thickBot="1" x14ac:dyDescent="0.3">
      <c r="A103" s="1446"/>
      <c r="B103" s="1333"/>
      <c r="C103" s="1392"/>
      <c r="D103" s="1375"/>
      <c r="E103" s="1376"/>
      <c r="F103" s="35" t="s">
        <v>281</v>
      </c>
      <c r="G103" s="496">
        <f t="shared" ref="G103:G166" si="9">SUM(H103:S103)</f>
        <v>5</v>
      </c>
      <c r="H103" s="183">
        <v>1</v>
      </c>
      <c r="I103" s="183">
        <v>0</v>
      </c>
      <c r="J103" s="183">
        <v>1</v>
      </c>
      <c r="K103" s="183">
        <v>0</v>
      </c>
      <c r="L103" s="183">
        <v>0</v>
      </c>
      <c r="M103" s="183">
        <v>1</v>
      </c>
      <c r="N103" s="183">
        <v>0</v>
      </c>
      <c r="O103" s="183">
        <v>2</v>
      </c>
      <c r="P103" s="183">
        <v>0</v>
      </c>
      <c r="Q103" s="183">
        <v>0</v>
      </c>
      <c r="R103" s="183">
        <v>0</v>
      </c>
      <c r="S103" s="184">
        <v>0</v>
      </c>
      <c r="T103" s="1444"/>
    </row>
    <row r="104" spans="1:20" ht="15.75" thickBot="1" x14ac:dyDescent="0.3">
      <c r="A104" s="1446"/>
      <c r="B104" s="1333"/>
      <c r="C104" s="1392"/>
      <c r="D104" s="1375"/>
      <c r="E104" s="1376"/>
      <c r="F104" s="35" t="s">
        <v>282</v>
      </c>
      <c r="G104" s="496">
        <f t="shared" si="9"/>
        <v>0</v>
      </c>
      <c r="H104" s="183">
        <v>0</v>
      </c>
      <c r="I104" s="183">
        <v>0</v>
      </c>
      <c r="J104" s="183">
        <v>0</v>
      </c>
      <c r="K104" s="183">
        <v>0</v>
      </c>
      <c r="L104" s="183">
        <v>0</v>
      </c>
      <c r="M104" s="183">
        <v>0</v>
      </c>
      <c r="N104" s="183">
        <v>0</v>
      </c>
      <c r="O104" s="183">
        <v>0</v>
      </c>
      <c r="P104" s="183">
        <v>0</v>
      </c>
      <c r="Q104" s="183">
        <v>0</v>
      </c>
      <c r="R104" s="183">
        <v>0</v>
      </c>
      <c r="S104" s="184">
        <v>0</v>
      </c>
      <c r="T104" s="1444"/>
    </row>
    <row r="105" spans="1:20" ht="15.75" thickBot="1" x14ac:dyDescent="0.3">
      <c r="A105" s="1446"/>
      <c r="B105" s="1333"/>
      <c r="C105" s="1392"/>
      <c r="D105" s="1375"/>
      <c r="E105" s="1376"/>
      <c r="F105" s="35" t="s">
        <v>283</v>
      </c>
      <c r="G105" s="496">
        <f t="shared" si="9"/>
        <v>12</v>
      </c>
      <c r="H105" s="183">
        <v>1</v>
      </c>
      <c r="I105" s="183">
        <v>1</v>
      </c>
      <c r="J105" s="183">
        <v>1</v>
      </c>
      <c r="K105" s="183">
        <v>1</v>
      </c>
      <c r="L105" s="183">
        <v>1</v>
      </c>
      <c r="M105" s="183">
        <v>1</v>
      </c>
      <c r="N105" s="183">
        <v>1</v>
      </c>
      <c r="O105" s="183">
        <v>1</v>
      </c>
      <c r="P105" s="183">
        <v>1</v>
      </c>
      <c r="Q105" s="183">
        <v>1</v>
      </c>
      <c r="R105" s="183">
        <v>1</v>
      </c>
      <c r="S105" s="184">
        <v>1</v>
      </c>
      <c r="T105" s="1444"/>
    </row>
    <row r="106" spans="1:20" ht="15.75" thickBot="1" x14ac:dyDescent="0.3">
      <c r="A106" s="1446"/>
      <c r="B106" s="1333"/>
      <c r="C106" s="1392"/>
      <c r="D106" s="1375"/>
      <c r="E106" s="1376"/>
      <c r="F106" s="35" t="s">
        <v>284</v>
      </c>
      <c r="G106" s="496">
        <f t="shared" si="9"/>
        <v>5</v>
      </c>
      <c r="H106" s="183">
        <v>1</v>
      </c>
      <c r="I106" s="183">
        <v>1</v>
      </c>
      <c r="J106" s="183">
        <v>0</v>
      </c>
      <c r="K106" s="183">
        <v>0</v>
      </c>
      <c r="L106" s="183">
        <v>0</v>
      </c>
      <c r="M106" s="183">
        <v>1</v>
      </c>
      <c r="N106" s="183">
        <v>0</v>
      </c>
      <c r="O106" s="183">
        <v>0</v>
      </c>
      <c r="P106" s="183">
        <v>1</v>
      </c>
      <c r="Q106" s="183">
        <v>0</v>
      </c>
      <c r="R106" s="183">
        <v>1</v>
      </c>
      <c r="S106" s="184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496">
        <f t="shared" si="9"/>
        <v>12</v>
      </c>
      <c r="H107" s="183">
        <v>1</v>
      </c>
      <c r="I107" s="183">
        <v>1</v>
      </c>
      <c r="J107" s="183">
        <v>1</v>
      </c>
      <c r="K107" s="183">
        <v>1</v>
      </c>
      <c r="L107" s="183">
        <v>1</v>
      </c>
      <c r="M107" s="183">
        <v>1</v>
      </c>
      <c r="N107" s="183">
        <v>1</v>
      </c>
      <c r="O107" s="183">
        <v>1</v>
      </c>
      <c r="P107" s="183">
        <v>1</v>
      </c>
      <c r="Q107" s="183">
        <v>1</v>
      </c>
      <c r="R107" s="183">
        <v>1</v>
      </c>
      <c r="S107" s="184">
        <v>1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496">
        <f t="shared" si="9"/>
        <v>8</v>
      </c>
      <c r="H108" s="183">
        <v>1</v>
      </c>
      <c r="I108" s="183">
        <v>1</v>
      </c>
      <c r="J108" s="183">
        <v>1</v>
      </c>
      <c r="K108" s="183">
        <v>2</v>
      </c>
      <c r="L108" s="183">
        <v>1</v>
      </c>
      <c r="M108" s="183">
        <v>1</v>
      </c>
      <c r="N108" s="183">
        <v>0</v>
      </c>
      <c r="O108" s="183">
        <v>0</v>
      </c>
      <c r="P108" s="183">
        <v>0</v>
      </c>
      <c r="Q108" s="183">
        <v>1</v>
      </c>
      <c r="R108" s="183">
        <v>0</v>
      </c>
      <c r="S108" s="184">
        <v>0</v>
      </c>
      <c r="T108" s="1444"/>
    </row>
    <row r="109" spans="1:20" ht="15.75" thickBot="1" x14ac:dyDescent="0.3">
      <c r="A109" s="1446"/>
      <c r="B109" s="1333"/>
      <c r="C109" s="1392"/>
      <c r="D109" s="1375"/>
      <c r="E109" s="1376"/>
      <c r="F109" s="38" t="s">
        <v>287</v>
      </c>
      <c r="G109" s="496">
        <f t="shared" si="9"/>
        <v>6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1</v>
      </c>
      <c r="O109" s="183">
        <v>1</v>
      </c>
      <c r="P109" s="183">
        <v>1</v>
      </c>
      <c r="Q109" s="183">
        <v>1</v>
      </c>
      <c r="R109" s="183">
        <v>1</v>
      </c>
      <c r="S109" s="184">
        <v>1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496">
        <f t="shared" si="9"/>
        <v>10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2</v>
      </c>
      <c r="N110" s="183">
        <v>2</v>
      </c>
      <c r="O110" s="183">
        <v>2</v>
      </c>
      <c r="P110" s="183">
        <v>0</v>
      </c>
      <c r="Q110" s="183">
        <v>2</v>
      </c>
      <c r="R110" s="183">
        <v>0</v>
      </c>
      <c r="S110" s="184">
        <v>2</v>
      </c>
      <c r="T110" s="1444"/>
    </row>
    <row r="111" spans="1:20" ht="15.75" thickBot="1" x14ac:dyDescent="0.3">
      <c r="A111" s="1446"/>
      <c r="B111" s="1333"/>
      <c r="C111" s="1392"/>
      <c r="D111" s="1375"/>
      <c r="E111" s="1376"/>
      <c r="F111" s="38" t="s">
        <v>289</v>
      </c>
      <c r="G111" s="496">
        <f t="shared" si="9"/>
        <v>8</v>
      </c>
      <c r="H111" s="183">
        <v>1</v>
      </c>
      <c r="I111" s="183">
        <v>1</v>
      </c>
      <c r="J111" s="183">
        <v>1</v>
      </c>
      <c r="K111" s="183">
        <v>1</v>
      </c>
      <c r="L111" s="183">
        <v>1</v>
      </c>
      <c r="M111" s="183">
        <v>1</v>
      </c>
      <c r="N111" s="183">
        <v>1</v>
      </c>
      <c r="O111" s="183">
        <v>1</v>
      </c>
      <c r="P111" s="183">
        <v>0</v>
      </c>
      <c r="Q111" s="183">
        <v>0</v>
      </c>
      <c r="R111" s="183">
        <v>0</v>
      </c>
      <c r="S111" s="184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496">
        <f t="shared" si="9"/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4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496">
        <f t="shared" si="9"/>
        <v>0</v>
      </c>
      <c r="H113" s="183">
        <v>0</v>
      </c>
      <c r="I113" s="183">
        <v>0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0</v>
      </c>
      <c r="Q113" s="183">
        <v>0</v>
      </c>
      <c r="R113" s="183">
        <v>0</v>
      </c>
      <c r="S113" s="184">
        <v>0</v>
      </c>
      <c r="T113" s="1444"/>
    </row>
    <row r="114" spans="1:20" ht="15.75" thickBot="1" x14ac:dyDescent="0.3">
      <c r="A114" s="1446"/>
      <c r="B114" s="1333"/>
      <c r="C114" s="1392"/>
      <c r="D114" s="1375"/>
      <c r="E114" s="1376"/>
      <c r="F114" s="38" t="s">
        <v>292</v>
      </c>
      <c r="G114" s="496">
        <f t="shared" si="9"/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0</v>
      </c>
      <c r="S114" s="184">
        <v>0</v>
      </c>
      <c r="T114" s="1444"/>
    </row>
    <row r="115" spans="1:20" ht="15.75" thickBot="1" x14ac:dyDescent="0.3">
      <c r="A115" s="1446"/>
      <c r="B115" s="1333"/>
      <c r="C115" s="1392"/>
      <c r="D115" s="1375"/>
      <c r="E115" s="1376"/>
      <c r="F115" s="38" t="s">
        <v>293</v>
      </c>
      <c r="G115" s="496">
        <f t="shared" si="9"/>
        <v>4</v>
      </c>
      <c r="H115" s="183">
        <v>0</v>
      </c>
      <c r="I115" s="183">
        <v>0</v>
      </c>
      <c r="J115" s="183">
        <v>1</v>
      </c>
      <c r="K115" s="183">
        <v>1</v>
      </c>
      <c r="L115" s="183">
        <v>1</v>
      </c>
      <c r="M115" s="183">
        <v>1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4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496">
        <f t="shared" si="9"/>
        <v>2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1</v>
      </c>
      <c r="Q116" s="183">
        <v>1</v>
      </c>
      <c r="R116" s="183">
        <v>0</v>
      </c>
      <c r="S116" s="184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496">
        <f t="shared" si="9"/>
        <v>4</v>
      </c>
      <c r="H117" s="183">
        <v>1</v>
      </c>
      <c r="I117" s="183">
        <v>1</v>
      </c>
      <c r="J117" s="183">
        <v>1</v>
      </c>
      <c r="K117" s="183">
        <v>0</v>
      </c>
      <c r="L117" s="183">
        <v>0</v>
      </c>
      <c r="M117" s="183">
        <v>0</v>
      </c>
      <c r="N117" s="183">
        <v>1</v>
      </c>
      <c r="O117" s="183">
        <v>0</v>
      </c>
      <c r="P117" s="183">
        <v>0</v>
      </c>
      <c r="Q117" s="183">
        <v>0</v>
      </c>
      <c r="R117" s="183">
        <v>0</v>
      </c>
      <c r="S117" s="184">
        <v>0</v>
      </c>
      <c r="T117" s="1444"/>
    </row>
    <row r="118" spans="1:20" ht="15.75" thickBot="1" x14ac:dyDescent="0.3">
      <c r="A118" s="1446"/>
      <c r="B118" s="1333"/>
      <c r="C118" s="1392"/>
      <c r="D118" s="1375"/>
      <c r="E118" s="1376"/>
      <c r="F118" s="38" t="s">
        <v>296</v>
      </c>
      <c r="G118" s="496">
        <f t="shared" si="9"/>
        <v>9</v>
      </c>
      <c r="H118" s="183">
        <v>0</v>
      </c>
      <c r="I118" s="183">
        <v>1</v>
      </c>
      <c r="J118" s="183">
        <v>1</v>
      </c>
      <c r="K118" s="183">
        <v>1</v>
      </c>
      <c r="L118" s="183">
        <v>0</v>
      </c>
      <c r="M118" s="183">
        <v>1</v>
      </c>
      <c r="N118" s="183">
        <v>1</v>
      </c>
      <c r="O118" s="183">
        <v>1</v>
      </c>
      <c r="P118" s="183">
        <v>0</v>
      </c>
      <c r="Q118" s="183">
        <v>1</v>
      </c>
      <c r="R118" s="183">
        <v>1</v>
      </c>
      <c r="S118" s="184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496">
        <f t="shared" si="9"/>
        <v>9</v>
      </c>
      <c r="H119" s="183">
        <v>0</v>
      </c>
      <c r="I119" s="183">
        <v>0</v>
      </c>
      <c r="J119" s="183">
        <v>0</v>
      </c>
      <c r="K119" s="183">
        <v>0</v>
      </c>
      <c r="L119" s="183">
        <v>1</v>
      </c>
      <c r="M119" s="183">
        <v>1</v>
      </c>
      <c r="N119" s="183">
        <v>1</v>
      </c>
      <c r="O119" s="183">
        <v>0</v>
      </c>
      <c r="P119" s="183">
        <v>2</v>
      </c>
      <c r="Q119" s="183">
        <v>0</v>
      </c>
      <c r="R119" s="183">
        <v>2</v>
      </c>
      <c r="S119" s="184">
        <v>2</v>
      </c>
      <c r="T119" s="1444"/>
    </row>
    <row r="120" spans="1:20" ht="15.75" thickBot="1" x14ac:dyDescent="0.3">
      <c r="A120" s="1446"/>
      <c r="B120" s="1333"/>
      <c r="C120" s="1392"/>
      <c r="D120" s="1375"/>
      <c r="E120" s="1376"/>
      <c r="F120" s="38" t="s">
        <v>298</v>
      </c>
      <c r="G120" s="496">
        <f t="shared" si="9"/>
        <v>4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1</v>
      </c>
      <c r="N120" s="183">
        <v>1</v>
      </c>
      <c r="O120" s="183">
        <v>1</v>
      </c>
      <c r="P120" s="183">
        <v>0</v>
      </c>
      <c r="Q120" s="183">
        <v>0</v>
      </c>
      <c r="R120" s="183">
        <v>0</v>
      </c>
      <c r="S120" s="184">
        <v>1</v>
      </c>
      <c r="T120" s="1444"/>
    </row>
    <row r="121" spans="1:20" ht="15.75" thickBot="1" x14ac:dyDescent="0.3">
      <c r="A121" s="1446"/>
      <c r="B121" s="1333"/>
      <c r="C121" s="1392"/>
      <c r="D121" s="1375"/>
      <c r="E121" s="1376"/>
      <c r="F121" s="38" t="s">
        <v>299</v>
      </c>
      <c r="G121" s="496">
        <f t="shared" si="9"/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0</v>
      </c>
      <c r="Q121" s="183">
        <v>0</v>
      </c>
      <c r="R121" s="183">
        <v>0</v>
      </c>
      <c r="S121" s="184">
        <v>0</v>
      </c>
      <c r="T121" s="1444"/>
    </row>
    <row r="122" spans="1:20" ht="15.75" thickBot="1" x14ac:dyDescent="0.3">
      <c r="A122" s="1446"/>
      <c r="B122" s="1333"/>
      <c r="C122" s="1392"/>
      <c r="D122" s="1375"/>
      <c r="E122" s="1376"/>
      <c r="F122" s="38" t="s">
        <v>300</v>
      </c>
      <c r="G122" s="496">
        <f t="shared" si="9"/>
        <v>3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1</v>
      </c>
      <c r="O122" s="183">
        <v>0</v>
      </c>
      <c r="P122" s="183">
        <v>1</v>
      </c>
      <c r="Q122" s="183">
        <v>0</v>
      </c>
      <c r="R122" s="183">
        <v>0</v>
      </c>
      <c r="S122" s="184">
        <v>1</v>
      </c>
      <c r="T122" s="1444"/>
    </row>
    <row r="123" spans="1:20" ht="15.75" thickBot="1" x14ac:dyDescent="0.3">
      <c r="A123" s="1446"/>
      <c r="B123" s="1333"/>
      <c r="C123" s="1392"/>
      <c r="D123" s="1375"/>
      <c r="E123" s="1376"/>
      <c r="F123" s="38" t="s">
        <v>301</v>
      </c>
      <c r="G123" s="496">
        <f t="shared" si="9"/>
        <v>10</v>
      </c>
      <c r="H123" s="183">
        <v>1</v>
      </c>
      <c r="I123" s="183">
        <v>1</v>
      </c>
      <c r="J123" s="183">
        <v>1</v>
      </c>
      <c r="K123" s="183">
        <v>1</v>
      </c>
      <c r="L123" s="183">
        <v>1</v>
      </c>
      <c r="M123" s="183">
        <v>0</v>
      </c>
      <c r="N123" s="183">
        <v>0</v>
      </c>
      <c r="O123" s="183">
        <v>1</v>
      </c>
      <c r="P123" s="183">
        <v>1</v>
      </c>
      <c r="Q123" s="183">
        <v>1</v>
      </c>
      <c r="R123" s="183">
        <v>1</v>
      </c>
      <c r="S123" s="184">
        <v>1</v>
      </c>
      <c r="T123" s="1444"/>
    </row>
    <row r="124" spans="1:20" ht="15.75" thickBot="1" x14ac:dyDescent="0.3">
      <c r="A124" s="1446"/>
      <c r="B124" s="1333"/>
      <c r="C124" s="1392"/>
      <c r="D124" s="1375"/>
      <c r="E124" s="1376"/>
      <c r="F124" s="38" t="s">
        <v>302</v>
      </c>
      <c r="G124" s="496">
        <f t="shared" si="9"/>
        <v>2</v>
      </c>
      <c r="H124" s="183">
        <v>0</v>
      </c>
      <c r="I124" s="183">
        <v>1</v>
      </c>
      <c r="J124" s="183">
        <v>0</v>
      </c>
      <c r="K124" s="183">
        <v>1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4">
        <v>0</v>
      </c>
      <c r="T124" s="1444"/>
    </row>
    <row r="125" spans="1:20" ht="15.75" thickBot="1" x14ac:dyDescent="0.3">
      <c r="A125" s="1446"/>
      <c r="B125" s="1333"/>
      <c r="C125" s="1392"/>
      <c r="D125" s="1375"/>
      <c r="E125" s="1376"/>
      <c r="F125" s="38" t="s">
        <v>303</v>
      </c>
      <c r="G125" s="496">
        <f t="shared" si="9"/>
        <v>3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0</v>
      </c>
      <c r="S125" s="184">
        <v>3</v>
      </c>
      <c r="T125" s="1444"/>
    </row>
    <row r="126" spans="1:20" ht="15.75" thickBot="1" x14ac:dyDescent="0.3">
      <c r="A126" s="1446"/>
      <c r="B126" s="1333"/>
      <c r="C126" s="1392"/>
      <c r="D126" s="1375"/>
      <c r="E126" s="1376"/>
      <c r="F126" s="38" t="s">
        <v>304</v>
      </c>
      <c r="G126" s="496">
        <f t="shared" si="9"/>
        <v>0</v>
      </c>
      <c r="H126" s="183">
        <v>0</v>
      </c>
      <c r="I126" s="183">
        <v>0</v>
      </c>
      <c r="J126" s="183">
        <v>0</v>
      </c>
      <c r="K126" s="183">
        <v>0</v>
      </c>
      <c r="L126" s="183">
        <v>0</v>
      </c>
      <c r="M126" s="183">
        <v>0</v>
      </c>
      <c r="N126" s="183">
        <v>0</v>
      </c>
      <c r="O126" s="183">
        <v>0</v>
      </c>
      <c r="P126" s="183">
        <v>0</v>
      </c>
      <c r="Q126" s="183">
        <v>0</v>
      </c>
      <c r="R126" s="183">
        <v>0</v>
      </c>
      <c r="S126" s="184">
        <v>0</v>
      </c>
      <c r="T126" s="1444"/>
    </row>
    <row r="127" spans="1:20" ht="15.75" thickBot="1" x14ac:dyDescent="0.3">
      <c r="A127" s="1446"/>
      <c r="B127" s="1333"/>
      <c r="C127" s="1392"/>
      <c r="D127" s="1375"/>
      <c r="E127" s="1376"/>
      <c r="F127" s="38" t="s">
        <v>305</v>
      </c>
      <c r="G127" s="496">
        <f t="shared" si="9"/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0</v>
      </c>
      <c r="S127" s="184">
        <v>0</v>
      </c>
      <c r="T127" s="1444"/>
    </row>
    <row r="128" spans="1:20" ht="15.75" thickBot="1" x14ac:dyDescent="0.3">
      <c r="A128" s="1446"/>
      <c r="B128" s="1333"/>
      <c r="C128" s="1392"/>
      <c r="D128" s="1375"/>
      <c r="E128" s="1376"/>
      <c r="F128" s="38" t="s">
        <v>306</v>
      </c>
      <c r="G128" s="496">
        <f t="shared" si="9"/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0</v>
      </c>
      <c r="M128" s="183">
        <v>0</v>
      </c>
      <c r="N128" s="183">
        <v>0</v>
      </c>
      <c r="O128" s="183">
        <v>0</v>
      </c>
      <c r="P128" s="183">
        <v>0</v>
      </c>
      <c r="Q128" s="183">
        <v>0</v>
      </c>
      <c r="R128" s="183">
        <v>0</v>
      </c>
      <c r="S128" s="184">
        <v>0</v>
      </c>
      <c r="T128" s="1444"/>
    </row>
    <row r="129" spans="1:20" ht="15.75" thickBot="1" x14ac:dyDescent="0.3">
      <c r="A129" s="1446"/>
      <c r="B129" s="1333"/>
      <c r="C129" s="1392"/>
      <c r="D129" s="1375"/>
      <c r="E129" s="1376"/>
      <c r="F129" s="38" t="s">
        <v>307</v>
      </c>
      <c r="G129" s="496">
        <f t="shared" si="9"/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0</v>
      </c>
      <c r="S129" s="184">
        <v>0</v>
      </c>
      <c r="T129" s="1444"/>
    </row>
    <row r="130" spans="1:20" ht="15.75" thickBot="1" x14ac:dyDescent="0.3">
      <c r="A130" s="1446"/>
      <c r="B130" s="1333"/>
      <c r="C130" s="1392"/>
      <c r="D130" s="1375"/>
      <c r="E130" s="1376"/>
      <c r="F130" s="38" t="s">
        <v>308</v>
      </c>
      <c r="G130" s="496">
        <f t="shared" si="9"/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0</v>
      </c>
      <c r="Q130" s="183">
        <v>0</v>
      </c>
      <c r="R130" s="183">
        <v>0</v>
      </c>
      <c r="S130" s="184">
        <v>0</v>
      </c>
      <c r="T130" s="1444"/>
    </row>
    <row r="131" spans="1:20" ht="15.75" thickBot="1" x14ac:dyDescent="0.3">
      <c r="A131" s="1446"/>
      <c r="B131" s="1333"/>
      <c r="C131" s="1392"/>
      <c r="D131" s="1375"/>
      <c r="E131" s="1376"/>
      <c r="F131" s="38" t="s">
        <v>309</v>
      </c>
      <c r="G131" s="496">
        <f t="shared" si="9"/>
        <v>0</v>
      </c>
      <c r="H131" s="183">
        <v>0</v>
      </c>
      <c r="I131" s="183">
        <v>0</v>
      </c>
      <c r="J131" s="183">
        <v>0</v>
      </c>
      <c r="K131" s="183">
        <v>0</v>
      </c>
      <c r="L131" s="183">
        <v>0</v>
      </c>
      <c r="M131" s="183">
        <v>0</v>
      </c>
      <c r="N131" s="183">
        <v>0</v>
      </c>
      <c r="O131" s="183">
        <v>0</v>
      </c>
      <c r="P131" s="183">
        <v>0</v>
      </c>
      <c r="Q131" s="183">
        <v>0</v>
      </c>
      <c r="R131" s="183">
        <v>0</v>
      </c>
      <c r="S131" s="184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496">
        <f t="shared" si="9"/>
        <v>3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83">
        <v>0</v>
      </c>
      <c r="N132" s="183">
        <v>2</v>
      </c>
      <c r="O132" s="183">
        <v>1</v>
      </c>
      <c r="P132" s="183">
        <v>0</v>
      </c>
      <c r="Q132" s="183">
        <v>0</v>
      </c>
      <c r="R132" s="183">
        <v>0</v>
      </c>
      <c r="S132" s="184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496">
        <f t="shared" si="9"/>
        <v>0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0</v>
      </c>
      <c r="N133" s="183">
        <v>0</v>
      </c>
      <c r="O133" s="183">
        <v>0</v>
      </c>
      <c r="P133" s="183">
        <v>0</v>
      </c>
      <c r="Q133" s="183">
        <v>0</v>
      </c>
      <c r="R133" s="183">
        <v>0</v>
      </c>
      <c r="S133" s="184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496">
        <f t="shared" si="9"/>
        <v>8</v>
      </c>
      <c r="H134" s="183">
        <v>0</v>
      </c>
      <c r="I134" s="183">
        <v>0</v>
      </c>
      <c r="J134" s="183">
        <v>2</v>
      </c>
      <c r="K134" s="183">
        <v>0</v>
      </c>
      <c r="L134" s="183">
        <v>2</v>
      </c>
      <c r="M134" s="183">
        <v>0</v>
      </c>
      <c r="N134" s="183">
        <v>0</v>
      </c>
      <c r="O134" s="183">
        <v>2</v>
      </c>
      <c r="P134" s="183">
        <v>0</v>
      </c>
      <c r="Q134" s="183">
        <v>2</v>
      </c>
      <c r="R134" s="183">
        <v>0</v>
      </c>
      <c r="S134" s="184">
        <v>0</v>
      </c>
      <c r="T134" s="1444"/>
    </row>
    <row r="135" spans="1:20" ht="15.75" thickBot="1" x14ac:dyDescent="0.3">
      <c r="A135" s="1446"/>
      <c r="B135" s="1333"/>
      <c r="C135" s="1392"/>
      <c r="D135" s="1375"/>
      <c r="E135" s="1376"/>
      <c r="F135" s="38" t="s">
        <v>230</v>
      </c>
      <c r="G135" s="496">
        <f t="shared" si="9"/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4">
        <v>0</v>
      </c>
      <c r="T135" s="1444"/>
    </row>
    <row r="136" spans="1:20" ht="15.75" thickBot="1" x14ac:dyDescent="0.3">
      <c r="A136" s="1446"/>
      <c r="B136" s="1333"/>
      <c r="C136" s="1392"/>
      <c r="D136" s="1375"/>
      <c r="E136" s="1376"/>
      <c r="F136" s="38" t="s">
        <v>313</v>
      </c>
      <c r="G136" s="496">
        <f t="shared" si="9"/>
        <v>3</v>
      </c>
      <c r="H136" s="183">
        <v>0</v>
      </c>
      <c r="I136" s="183">
        <v>0</v>
      </c>
      <c r="J136" s="183">
        <v>1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1</v>
      </c>
      <c r="Q136" s="183">
        <v>0</v>
      </c>
      <c r="R136" s="183">
        <v>0</v>
      </c>
      <c r="S136" s="184">
        <v>1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496">
        <f t="shared" si="9"/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4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496">
        <f t="shared" si="9"/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4">
        <v>0</v>
      </c>
      <c r="T138" s="1444"/>
    </row>
    <row r="139" spans="1:20" ht="15.75" thickBot="1" x14ac:dyDescent="0.3">
      <c r="A139" s="1446"/>
      <c r="B139" s="1333"/>
      <c r="C139" s="1392"/>
      <c r="D139" s="1375"/>
      <c r="E139" s="1376"/>
      <c r="F139" s="38" t="s">
        <v>316</v>
      </c>
      <c r="G139" s="496">
        <f t="shared" si="9"/>
        <v>25</v>
      </c>
      <c r="H139" s="183">
        <v>0</v>
      </c>
      <c r="I139" s="183">
        <v>0</v>
      </c>
      <c r="J139" s="183">
        <v>0</v>
      </c>
      <c r="K139" s="183">
        <v>5</v>
      </c>
      <c r="L139" s="183">
        <v>5</v>
      </c>
      <c r="M139" s="183">
        <v>5</v>
      </c>
      <c r="N139" s="183">
        <v>2</v>
      </c>
      <c r="O139" s="183">
        <v>2</v>
      </c>
      <c r="P139" s="183">
        <v>2</v>
      </c>
      <c r="Q139" s="183">
        <v>2</v>
      </c>
      <c r="R139" s="183">
        <v>0</v>
      </c>
      <c r="S139" s="184">
        <v>2</v>
      </c>
      <c r="T139" s="1444"/>
    </row>
    <row r="140" spans="1:20" ht="15.75" thickBot="1" x14ac:dyDescent="0.3">
      <c r="A140" s="1446"/>
      <c r="B140" s="1333"/>
      <c r="C140" s="1392"/>
      <c r="D140" s="1375"/>
      <c r="E140" s="1376"/>
      <c r="F140" s="38" t="s">
        <v>317</v>
      </c>
      <c r="G140" s="496">
        <f t="shared" si="9"/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0</v>
      </c>
      <c r="Q140" s="183">
        <v>0</v>
      </c>
      <c r="R140" s="183">
        <v>0</v>
      </c>
      <c r="S140" s="184">
        <v>0</v>
      </c>
      <c r="T140" s="1444"/>
    </row>
    <row r="141" spans="1:20" ht="15.75" thickBot="1" x14ac:dyDescent="0.3">
      <c r="A141" s="1446"/>
      <c r="B141" s="1333"/>
      <c r="C141" s="1392"/>
      <c r="D141" s="1375"/>
      <c r="E141" s="1376"/>
      <c r="F141" s="38" t="s">
        <v>318</v>
      </c>
      <c r="G141" s="496">
        <f t="shared" si="9"/>
        <v>3</v>
      </c>
      <c r="H141" s="183">
        <v>0</v>
      </c>
      <c r="I141" s="183">
        <v>0</v>
      </c>
      <c r="J141" s="183">
        <v>0</v>
      </c>
      <c r="K141" s="183">
        <v>2</v>
      </c>
      <c r="L141" s="183">
        <v>0</v>
      </c>
      <c r="M141" s="183">
        <v>0</v>
      </c>
      <c r="N141" s="183">
        <v>0</v>
      </c>
      <c r="O141" s="183">
        <v>0</v>
      </c>
      <c r="P141" s="183">
        <v>1</v>
      </c>
      <c r="Q141" s="183">
        <v>0</v>
      </c>
      <c r="R141" s="183">
        <v>0</v>
      </c>
      <c r="S141" s="184">
        <v>0</v>
      </c>
      <c r="T141" s="1444"/>
    </row>
    <row r="142" spans="1:20" ht="15.75" thickBot="1" x14ac:dyDescent="0.3">
      <c r="A142" s="1446"/>
      <c r="B142" s="1333"/>
      <c r="C142" s="1392"/>
      <c r="D142" s="1375"/>
      <c r="E142" s="1376"/>
      <c r="F142" s="38" t="s">
        <v>319</v>
      </c>
      <c r="G142" s="496">
        <f t="shared" si="9"/>
        <v>2</v>
      </c>
      <c r="H142" s="183">
        <v>0</v>
      </c>
      <c r="I142" s="183">
        <v>0</v>
      </c>
      <c r="J142" s="183">
        <v>0</v>
      </c>
      <c r="K142" s="183">
        <v>2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4">
        <v>0</v>
      </c>
      <c r="T142" s="1444"/>
    </row>
    <row r="143" spans="1:20" ht="15.75" thickBot="1" x14ac:dyDescent="0.3">
      <c r="A143" s="1446"/>
      <c r="B143" s="1333"/>
      <c r="C143" s="1392"/>
      <c r="D143" s="1375"/>
      <c r="E143" s="1376"/>
      <c r="F143" s="38" t="s">
        <v>320</v>
      </c>
      <c r="G143" s="496">
        <f t="shared" si="9"/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4">
        <v>0</v>
      </c>
      <c r="T143" s="1444"/>
    </row>
    <row r="144" spans="1:20" ht="15.75" thickBot="1" x14ac:dyDescent="0.3">
      <c r="A144" s="1446"/>
      <c r="B144" s="1333"/>
      <c r="C144" s="1392"/>
      <c r="D144" s="1375"/>
      <c r="E144" s="1376"/>
      <c r="F144" s="38" t="s">
        <v>321</v>
      </c>
      <c r="G144" s="496">
        <f t="shared" si="9"/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4">
        <v>0</v>
      </c>
      <c r="T144" s="1444"/>
    </row>
    <row r="145" spans="1:20" ht="15.75" thickBot="1" x14ac:dyDescent="0.3">
      <c r="A145" s="1446"/>
      <c r="B145" s="1333"/>
      <c r="C145" s="1392"/>
      <c r="D145" s="1375"/>
      <c r="E145" s="1376"/>
      <c r="F145" s="38" t="s">
        <v>322</v>
      </c>
      <c r="G145" s="496">
        <f t="shared" si="9"/>
        <v>5</v>
      </c>
      <c r="H145" s="183">
        <v>0</v>
      </c>
      <c r="I145" s="183">
        <v>0</v>
      </c>
      <c r="J145" s="183">
        <v>0</v>
      </c>
      <c r="K145" s="183">
        <v>0</v>
      </c>
      <c r="L145" s="183">
        <v>1</v>
      </c>
      <c r="M145" s="183">
        <v>0</v>
      </c>
      <c r="N145" s="183">
        <v>0</v>
      </c>
      <c r="O145" s="183">
        <v>1</v>
      </c>
      <c r="P145" s="183">
        <v>1</v>
      </c>
      <c r="Q145" s="183">
        <v>0</v>
      </c>
      <c r="R145" s="183">
        <v>1</v>
      </c>
      <c r="S145" s="184">
        <v>1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496">
        <f t="shared" si="9"/>
        <v>2</v>
      </c>
      <c r="H146" s="183">
        <v>0</v>
      </c>
      <c r="I146" s="183">
        <v>0</v>
      </c>
      <c r="J146" s="183">
        <v>1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83">
        <v>0</v>
      </c>
      <c r="Q146" s="183">
        <v>0</v>
      </c>
      <c r="R146" s="183">
        <v>0</v>
      </c>
      <c r="S146" s="184">
        <v>1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496">
        <f t="shared" si="9"/>
        <v>0</v>
      </c>
      <c r="H147" s="183">
        <v>0</v>
      </c>
      <c r="I147" s="183">
        <v>0</v>
      </c>
      <c r="J147" s="183">
        <v>0</v>
      </c>
      <c r="K147" s="183">
        <v>0</v>
      </c>
      <c r="L147" s="183">
        <v>0</v>
      </c>
      <c r="M147" s="183">
        <v>0</v>
      </c>
      <c r="N147" s="183">
        <v>0</v>
      </c>
      <c r="O147" s="183">
        <v>0</v>
      </c>
      <c r="P147" s="183">
        <v>0</v>
      </c>
      <c r="Q147" s="183">
        <v>0</v>
      </c>
      <c r="R147" s="183">
        <v>0</v>
      </c>
      <c r="S147" s="184">
        <v>0</v>
      </c>
      <c r="T147" s="1444"/>
    </row>
    <row r="148" spans="1:20" ht="15.75" thickBot="1" x14ac:dyDescent="0.3">
      <c r="A148" s="1446"/>
      <c r="B148" s="1333"/>
      <c r="C148" s="1392"/>
      <c r="D148" s="1375"/>
      <c r="E148" s="1376"/>
      <c r="F148" s="38" t="s">
        <v>325</v>
      </c>
      <c r="G148" s="496">
        <f t="shared" si="9"/>
        <v>12</v>
      </c>
      <c r="H148" s="183">
        <v>0</v>
      </c>
      <c r="I148" s="183">
        <v>1</v>
      </c>
      <c r="J148" s="183">
        <v>2</v>
      </c>
      <c r="K148" s="183">
        <v>1</v>
      </c>
      <c r="L148" s="183">
        <v>1</v>
      </c>
      <c r="M148" s="183">
        <v>1</v>
      </c>
      <c r="N148" s="183">
        <v>1</v>
      </c>
      <c r="O148" s="183">
        <v>1</v>
      </c>
      <c r="P148" s="183">
        <v>1</v>
      </c>
      <c r="Q148" s="183">
        <v>1</v>
      </c>
      <c r="R148" s="183">
        <v>1</v>
      </c>
      <c r="S148" s="184">
        <v>1</v>
      </c>
      <c r="T148" s="1444"/>
    </row>
    <row r="149" spans="1:20" ht="15.75" thickBot="1" x14ac:dyDescent="0.3">
      <c r="A149" s="1446"/>
      <c r="B149" s="1333"/>
      <c r="C149" s="1392"/>
      <c r="D149" s="1375"/>
      <c r="E149" s="1376"/>
      <c r="F149" s="38" t="s">
        <v>326</v>
      </c>
      <c r="G149" s="496">
        <f t="shared" si="9"/>
        <v>3</v>
      </c>
      <c r="H149" s="183">
        <v>0</v>
      </c>
      <c r="I149" s="183">
        <v>0</v>
      </c>
      <c r="J149" s="183">
        <v>0</v>
      </c>
      <c r="K149" s="183">
        <v>0</v>
      </c>
      <c r="L149" s="183">
        <v>0</v>
      </c>
      <c r="M149" s="183">
        <v>0</v>
      </c>
      <c r="N149" s="183">
        <v>0</v>
      </c>
      <c r="O149" s="183">
        <v>0</v>
      </c>
      <c r="P149" s="183">
        <v>1</v>
      </c>
      <c r="Q149" s="183">
        <v>0</v>
      </c>
      <c r="R149" s="183">
        <v>2</v>
      </c>
      <c r="S149" s="184">
        <v>0</v>
      </c>
      <c r="T149" s="1444"/>
    </row>
    <row r="150" spans="1:20" ht="15.75" thickBot="1" x14ac:dyDescent="0.3">
      <c r="A150" s="1446"/>
      <c r="B150" s="1333"/>
      <c r="C150" s="1392"/>
      <c r="D150" s="1375"/>
      <c r="E150" s="1376"/>
      <c r="F150" s="38" t="s">
        <v>137</v>
      </c>
      <c r="G150" s="496">
        <f t="shared" si="9"/>
        <v>5</v>
      </c>
      <c r="H150" s="183">
        <v>0</v>
      </c>
      <c r="I150" s="183">
        <v>0</v>
      </c>
      <c r="J150" s="183">
        <v>0</v>
      </c>
      <c r="K150" s="183">
        <v>0</v>
      </c>
      <c r="L150" s="183">
        <v>0</v>
      </c>
      <c r="M150" s="183">
        <v>0</v>
      </c>
      <c r="N150" s="183">
        <v>0</v>
      </c>
      <c r="O150" s="183">
        <v>1</v>
      </c>
      <c r="P150" s="183">
        <v>0</v>
      </c>
      <c r="Q150" s="183">
        <v>1</v>
      </c>
      <c r="R150" s="183">
        <v>1</v>
      </c>
      <c r="S150" s="184">
        <v>2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496">
        <f t="shared" si="9"/>
        <v>3</v>
      </c>
      <c r="H151" s="183">
        <v>0</v>
      </c>
      <c r="I151" s="183">
        <v>0</v>
      </c>
      <c r="J151" s="183">
        <v>0</v>
      </c>
      <c r="K151" s="183">
        <v>1</v>
      </c>
      <c r="L151" s="183">
        <v>0</v>
      </c>
      <c r="M151" s="183">
        <v>0</v>
      </c>
      <c r="N151" s="183">
        <v>1</v>
      </c>
      <c r="O151" s="183">
        <v>0</v>
      </c>
      <c r="P151" s="183">
        <v>1</v>
      </c>
      <c r="Q151" s="183">
        <v>0</v>
      </c>
      <c r="R151" s="183">
        <v>0</v>
      </c>
      <c r="S151" s="184">
        <v>0</v>
      </c>
      <c r="T151" s="1444"/>
    </row>
    <row r="152" spans="1:20" ht="15.75" thickBot="1" x14ac:dyDescent="0.3">
      <c r="A152" s="1446"/>
      <c r="B152" s="1333"/>
      <c r="C152" s="1392"/>
      <c r="D152" s="1375"/>
      <c r="E152" s="1376"/>
      <c r="F152" s="38" t="s">
        <v>328</v>
      </c>
      <c r="G152" s="496">
        <f t="shared" si="9"/>
        <v>4</v>
      </c>
      <c r="H152" s="183">
        <v>0</v>
      </c>
      <c r="I152" s="183">
        <v>0</v>
      </c>
      <c r="J152" s="183">
        <v>1</v>
      </c>
      <c r="K152" s="183">
        <v>0</v>
      </c>
      <c r="L152" s="183">
        <v>1</v>
      </c>
      <c r="M152" s="183">
        <v>0</v>
      </c>
      <c r="N152" s="183">
        <v>1</v>
      </c>
      <c r="O152" s="183">
        <v>0</v>
      </c>
      <c r="P152" s="183">
        <v>1</v>
      </c>
      <c r="Q152" s="183">
        <v>0</v>
      </c>
      <c r="R152" s="183">
        <v>0</v>
      </c>
      <c r="S152" s="184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496">
        <f t="shared" si="9"/>
        <v>0</v>
      </c>
      <c r="H153" s="183">
        <v>0</v>
      </c>
      <c r="I153" s="183">
        <v>0</v>
      </c>
      <c r="J153" s="183">
        <v>0</v>
      </c>
      <c r="K153" s="183">
        <v>0</v>
      </c>
      <c r="L153" s="183">
        <v>0</v>
      </c>
      <c r="M153" s="183">
        <v>0</v>
      </c>
      <c r="N153" s="183">
        <v>0</v>
      </c>
      <c r="O153" s="183">
        <v>0</v>
      </c>
      <c r="P153" s="183">
        <v>0</v>
      </c>
      <c r="Q153" s="183">
        <v>0</v>
      </c>
      <c r="R153" s="183">
        <v>0</v>
      </c>
      <c r="S153" s="184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497">
        <f t="shared" si="9"/>
        <v>0</v>
      </c>
      <c r="H154" s="188">
        <v>0</v>
      </c>
      <c r="I154" s="188">
        <v>0</v>
      </c>
      <c r="J154" s="188">
        <v>0</v>
      </c>
      <c r="K154" s="188">
        <v>0</v>
      </c>
      <c r="L154" s="188">
        <v>0</v>
      </c>
      <c r="M154" s="188">
        <v>0</v>
      </c>
      <c r="N154" s="188">
        <v>0</v>
      </c>
      <c r="O154" s="188">
        <v>0</v>
      </c>
      <c r="P154" s="188">
        <v>0</v>
      </c>
      <c r="Q154" s="188">
        <v>0</v>
      </c>
      <c r="R154" s="188">
        <v>0</v>
      </c>
      <c r="S154" s="437">
        <v>0</v>
      </c>
      <c r="T154" s="1444"/>
    </row>
    <row r="155" spans="1:20" ht="15.75" thickBot="1" x14ac:dyDescent="0.3">
      <c r="A155" s="1446"/>
      <c r="B155" s="1333"/>
      <c r="C155" s="1392"/>
      <c r="D155" s="1377"/>
      <c r="E155" s="1378"/>
      <c r="F155" s="91" t="s">
        <v>278</v>
      </c>
      <c r="G155" s="498">
        <f>SUM(G102:G154)</f>
        <v>206</v>
      </c>
      <c r="H155" s="498">
        <f t="shared" ref="H155:S155" si="10">SUM(H102:H154)</f>
        <v>9</v>
      </c>
      <c r="I155" s="498">
        <f t="shared" si="10"/>
        <v>11</v>
      </c>
      <c r="J155" s="498">
        <f t="shared" si="10"/>
        <v>17</v>
      </c>
      <c r="K155" s="498">
        <f t="shared" si="10"/>
        <v>21</v>
      </c>
      <c r="L155" s="498">
        <f t="shared" si="10"/>
        <v>18</v>
      </c>
      <c r="M155" s="498">
        <f t="shared" si="10"/>
        <v>19</v>
      </c>
      <c r="N155" s="498">
        <f t="shared" si="10"/>
        <v>19</v>
      </c>
      <c r="O155" s="498">
        <f t="shared" si="10"/>
        <v>20</v>
      </c>
      <c r="P155" s="498">
        <f t="shared" si="10"/>
        <v>19</v>
      </c>
      <c r="Q155" s="498">
        <f t="shared" si="10"/>
        <v>16</v>
      </c>
      <c r="R155" s="498">
        <f t="shared" si="10"/>
        <v>14</v>
      </c>
      <c r="S155" s="499">
        <f t="shared" si="10"/>
        <v>23</v>
      </c>
      <c r="T155" s="1444"/>
    </row>
    <row r="156" spans="1:20" ht="15.7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495">
        <f t="shared" si="9"/>
        <v>8</v>
      </c>
      <c r="H156" s="500">
        <v>1</v>
      </c>
      <c r="I156" s="500">
        <v>1</v>
      </c>
      <c r="J156" s="500">
        <v>0</v>
      </c>
      <c r="K156" s="500">
        <v>1</v>
      </c>
      <c r="L156" s="500">
        <v>1</v>
      </c>
      <c r="M156" s="500">
        <v>0</v>
      </c>
      <c r="N156" s="500">
        <v>1</v>
      </c>
      <c r="O156" s="500">
        <v>1</v>
      </c>
      <c r="P156" s="500">
        <v>0</v>
      </c>
      <c r="Q156" s="500">
        <v>1</v>
      </c>
      <c r="R156" s="500">
        <v>1</v>
      </c>
      <c r="S156" s="500">
        <v>0</v>
      </c>
      <c r="T156" s="1444"/>
    </row>
    <row r="157" spans="1:20" ht="15.75" thickBot="1" x14ac:dyDescent="0.3">
      <c r="A157" s="1446"/>
      <c r="B157" s="1333"/>
      <c r="C157" s="1392"/>
      <c r="D157" s="1369"/>
      <c r="E157" s="1370"/>
      <c r="F157" s="40" t="s">
        <v>356</v>
      </c>
      <c r="G157" s="496">
        <f t="shared" si="9"/>
        <v>6</v>
      </c>
      <c r="H157" s="500">
        <v>1</v>
      </c>
      <c r="I157" s="500">
        <v>0</v>
      </c>
      <c r="J157" s="500">
        <v>1</v>
      </c>
      <c r="K157" s="500">
        <v>1</v>
      </c>
      <c r="L157" s="500">
        <v>1</v>
      </c>
      <c r="M157" s="500">
        <v>1</v>
      </c>
      <c r="N157" s="500">
        <v>0</v>
      </c>
      <c r="O157" s="500">
        <v>1</v>
      </c>
      <c r="P157" s="500">
        <v>0</v>
      </c>
      <c r="Q157" s="500">
        <v>0</v>
      </c>
      <c r="R157" s="500">
        <v>0</v>
      </c>
      <c r="S157" s="500">
        <v>0</v>
      </c>
      <c r="T157" s="1444"/>
    </row>
    <row r="158" spans="1:20" ht="15.75" thickBot="1" x14ac:dyDescent="0.3">
      <c r="A158" s="1446"/>
      <c r="B158" s="1333"/>
      <c r="C158" s="1392"/>
      <c r="D158" s="1369"/>
      <c r="E158" s="1370"/>
      <c r="F158" s="40" t="s">
        <v>357</v>
      </c>
      <c r="G158" s="496">
        <f t="shared" si="9"/>
        <v>0</v>
      </c>
      <c r="H158" s="500">
        <v>0</v>
      </c>
      <c r="I158" s="500">
        <v>0</v>
      </c>
      <c r="J158" s="500">
        <v>0</v>
      </c>
      <c r="K158" s="500">
        <v>0</v>
      </c>
      <c r="L158" s="500">
        <v>0</v>
      </c>
      <c r="M158" s="500">
        <v>0</v>
      </c>
      <c r="N158" s="500">
        <v>0</v>
      </c>
      <c r="O158" s="500">
        <v>0</v>
      </c>
      <c r="P158" s="500">
        <v>0</v>
      </c>
      <c r="Q158" s="500">
        <v>0</v>
      </c>
      <c r="R158" s="500">
        <v>0</v>
      </c>
      <c r="S158" s="500">
        <v>0</v>
      </c>
      <c r="T158" s="1444"/>
    </row>
    <row r="159" spans="1:20" ht="15.75" thickBot="1" x14ac:dyDescent="0.3">
      <c r="A159" s="1446"/>
      <c r="B159" s="1333"/>
      <c r="C159" s="1392"/>
      <c r="D159" s="1369"/>
      <c r="E159" s="1370"/>
      <c r="F159" s="40" t="s">
        <v>358</v>
      </c>
      <c r="G159" s="496">
        <f t="shared" si="9"/>
        <v>3</v>
      </c>
      <c r="H159" s="500">
        <v>0</v>
      </c>
      <c r="I159" s="500">
        <v>1</v>
      </c>
      <c r="J159" s="500">
        <v>0</v>
      </c>
      <c r="K159" s="500">
        <v>1</v>
      </c>
      <c r="L159" s="500">
        <v>1</v>
      </c>
      <c r="M159" s="500">
        <v>0</v>
      </c>
      <c r="N159" s="500">
        <v>0</v>
      </c>
      <c r="O159" s="500">
        <v>0</v>
      </c>
      <c r="P159" s="500">
        <v>0</v>
      </c>
      <c r="Q159" s="500">
        <v>0</v>
      </c>
      <c r="R159" s="500">
        <v>0</v>
      </c>
      <c r="S159" s="500">
        <v>0</v>
      </c>
      <c r="T159" s="1444"/>
    </row>
    <row r="160" spans="1:20" ht="15.75" thickBot="1" x14ac:dyDescent="0.3">
      <c r="A160" s="1446"/>
      <c r="B160" s="1333"/>
      <c r="C160" s="1392"/>
      <c r="D160" s="1369"/>
      <c r="E160" s="1370"/>
      <c r="F160" s="40" t="s">
        <v>359</v>
      </c>
      <c r="G160" s="496">
        <f t="shared" si="9"/>
        <v>0</v>
      </c>
      <c r="H160" s="500">
        <v>0</v>
      </c>
      <c r="I160" s="500">
        <v>0</v>
      </c>
      <c r="J160" s="500">
        <v>0</v>
      </c>
      <c r="K160" s="500">
        <v>0</v>
      </c>
      <c r="L160" s="500">
        <v>0</v>
      </c>
      <c r="M160" s="500">
        <v>0</v>
      </c>
      <c r="N160" s="500">
        <v>0</v>
      </c>
      <c r="O160" s="500">
        <v>0</v>
      </c>
      <c r="P160" s="500">
        <v>0</v>
      </c>
      <c r="Q160" s="500">
        <v>0</v>
      </c>
      <c r="R160" s="500">
        <v>0</v>
      </c>
      <c r="S160" s="500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496">
        <f t="shared" si="9"/>
        <v>0</v>
      </c>
      <c r="H161" s="500">
        <v>0</v>
      </c>
      <c r="I161" s="500">
        <v>0</v>
      </c>
      <c r="J161" s="500">
        <v>0</v>
      </c>
      <c r="K161" s="500">
        <v>0</v>
      </c>
      <c r="L161" s="500">
        <v>0</v>
      </c>
      <c r="M161" s="500">
        <v>0</v>
      </c>
      <c r="N161" s="500">
        <v>0</v>
      </c>
      <c r="O161" s="500">
        <v>0</v>
      </c>
      <c r="P161" s="500">
        <v>0</v>
      </c>
      <c r="Q161" s="500">
        <v>0</v>
      </c>
      <c r="R161" s="500">
        <v>0</v>
      </c>
      <c r="S161" s="500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496">
        <f t="shared" si="9"/>
        <v>0</v>
      </c>
      <c r="H162" s="500">
        <v>0</v>
      </c>
      <c r="I162" s="500">
        <v>0</v>
      </c>
      <c r="J162" s="500">
        <v>0</v>
      </c>
      <c r="K162" s="500">
        <v>0</v>
      </c>
      <c r="L162" s="500">
        <v>0</v>
      </c>
      <c r="M162" s="500">
        <v>0</v>
      </c>
      <c r="N162" s="500">
        <v>0</v>
      </c>
      <c r="O162" s="500">
        <v>0</v>
      </c>
      <c r="P162" s="500">
        <v>0</v>
      </c>
      <c r="Q162" s="500">
        <v>0</v>
      </c>
      <c r="R162" s="500">
        <v>0</v>
      </c>
      <c r="S162" s="500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496">
        <f t="shared" si="9"/>
        <v>0</v>
      </c>
      <c r="H163" s="500">
        <v>0</v>
      </c>
      <c r="I163" s="500">
        <v>0</v>
      </c>
      <c r="J163" s="500">
        <v>0</v>
      </c>
      <c r="K163" s="500">
        <v>0</v>
      </c>
      <c r="L163" s="500">
        <v>0</v>
      </c>
      <c r="M163" s="500">
        <v>0</v>
      </c>
      <c r="N163" s="500">
        <v>0</v>
      </c>
      <c r="O163" s="500">
        <v>0</v>
      </c>
      <c r="P163" s="500">
        <v>0</v>
      </c>
      <c r="Q163" s="500">
        <v>0</v>
      </c>
      <c r="R163" s="500">
        <v>0</v>
      </c>
      <c r="S163" s="500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496">
        <f t="shared" si="9"/>
        <v>0</v>
      </c>
      <c r="H164" s="500">
        <v>0</v>
      </c>
      <c r="I164" s="500">
        <v>0</v>
      </c>
      <c r="J164" s="500">
        <v>0</v>
      </c>
      <c r="K164" s="500">
        <v>0</v>
      </c>
      <c r="L164" s="500">
        <v>0</v>
      </c>
      <c r="M164" s="500">
        <v>0</v>
      </c>
      <c r="N164" s="500">
        <v>0</v>
      </c>
      <c r="O164" s="500">
        <v>0</v>
      </c>
      <c r="P164" s="500">
        <v>0</v>
      </c>
      <c r="Q164" s="500">
        <v>0</v>
      </c>
      <c r="R164" s="500">
        <v>0</v>
      </c>
      <c r="S164" s="500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496">
        <f t="shared" si="9"/>
        <v>0</v>
      </c>
      <c r="H165" s="500">
        <v>0</v>
      </c>
      <c r="I165" s="500">
        <v>0</v>
      </c>
      <c r="J165" s="500">
        <v>0</v>
      </c>
      <c r="K165" s="500">
        <v>0</v>
      </c>
      <c r="L165" s="500">
        <v>0</v>
      </c>
      <c r="M165" s="500">
        <v>0</v>
      </c>
      <c r="N165" s="500">
        <v>0</v>
      </c>
      <c r="O165" s="500">
        <v>0</v>
      </c>
      <c r="P165" s="500">
        <v>0</v>
      </c>
      <c r="Q165" s="500">
        <v>0</v>
      </c>
      <c r="R165" s="500">
        <v>0</v>
      </c>
      <c r="S165" s="500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496">
        <f t="shared" si="9"/>
        <v>0</v>
      </c>
      <c r="H166" s="500">
        <v>0</v>
      </c>
      <c r="I166" s="500">
        <v>0</v>
      </c>
      <c r="J166" s="500">
        <v>0</v>
      </c>
      <c r="K166" s="500">
        <v>0</v>
      </c>
      <c r="L166" s="500">
        <v>0</v>
      </c>
      <c r="M166" s="500">
        <v>0</v>
      </c>
      <c r="N166" s="500">
        <v>0</v>
      </c>
      <c r="O166" s="500">
        <v>0</v>
      </c>
      <c r="P166" s="500">
        <v>0</v>
      </c>
      <c r="Q166" s="500">
        <v>0</v>
      </c>
      <c r="R166" s="500">
        <v>0</v>
      </c>
      <c r="S166" s="500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496">
        <f t="shared" ref="G167:G230" si="11">SUM(H167:S167)</f>
        <v>0</v>
      </c>
      <c r="H167" s="500">
        <v>0</v>
      </c>
      <c r="I167" s="500">
        <v>0</v>
      </c>
      <c r="J167" s="500">
        <v>0</v>
      </c>
      <c r="K167" s="500">
        <v>0</v>
      </c>
      <c r="L167" s="500">
        <v>0</v>
      </c>
      <c r="M167" s="500">
        <v>0</v>
      </c>
      <c r="N167" s="500">
        <v>0</v>
      </c>
      <c r="O167" s="500">
        <v>0</v>
      </c>
      <c r="P167" s="500">
        <v>0</v>
      </c>
      <c r="Q167" s="500">
        <v>0</v>
      </c>
      <c r="R167" s="500">
        <v>0</v>
      </c>
      <c r="S167" s="500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496">
        <f t="shared" si="11"/>
        <v>0</v>
      </c>
      <c r="H168" s="500">
        <v>0</v>
      </c>
      <c r="I168" s="500">
        <v>0</v>
      </c>
      <c r="J168" s="500">
        <v>0</v>
      </c>
      <c r="K168" s="500">
        <v>0</v>
      </c>
      <c r="L168" s="500">
        <v>0</v>
      </c>
      <c r="M168" s="500">
        <v>0</v>
      </c>
      <c r="N168" s="500">
        <v>0</v>
      </c>
      <c r="O168" s="500">
        <v>0</v>
      </c>
      <c r="P168" s="500">
        <v>0</v>
      </c>
      <c r="Q168" s="500">
        <v>0</v>
      </c>
      <c r="R168" s="500">
        <v>0</v>
      </c>
      <c r="S168" s="500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496">
        <f t="shared" si="11"/>
        <v>0</v>
      </c>
      <c r="H169" s="500">
        <v>0</v>
      </c>
      <c r="I169" s="500">
        <v>0</v>
      </c>
      <c r="J169" s="500">
        <v>0</v>
      </c>
      <c r="K169" s="500">
        <v>0</v>
      </c>
      <c r="L169" s="500">
        <v>0</v>
      </c>
      <c r="M169" s="500">
        <v>0</v>
      </c>
      <c r="N169" s="500">
        <v>0</v>
      </c>
      <c r="O169" s="500">
        <v>0</v>
      </c>
      <c r="P169" s="500">
        <v>0</v>
      </c>
      <c r="Q169" s="500">
        <v>0</v>
      </c>
      <c r="R169" s="500">
        <v>0</v>
      </c>
      <c r="S169" s="500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496">
        <f t="shared" si="11"/>
        <v>0</v>
      </c>
      <c r="H170" s="500">
        <v>0</v>
      </c>
      <c r="I170" s="500">
        <v>0</v>
      </c>
      <c r="J170" s="500">
        <v>0</v>
      </c>
      <c r="K170" s="500">
        <v>0</v>
      </c>
      <c r="L170" s="500">
        <v>0</v>
      </c>
      <c r="M170" s="500">
        <v>0</v>
      </c>
      <c r="N170" s="500">
        <v>0</v>
      </c>
      <c r="O170" s="500">
        <v>0</v>
      </c>
      <c r="P170" s="500">
        <v>0</v>
      </c>
      <c r="Q170" s="500">
        <v>0</v>
      </c>
      <c r="R170" s="500">
        <v>0</v>
      </c>
      <c r="S170" s="500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496">
        <f t="shared" si="11"/>
        <v>0</v>
      </c>
      <c r="H171" s="500">
        <v>0</v>
      </c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496">
        <f t="shared" si="11"/>
        <v>2</v>
      </c>
      <c r="H172" s="500">
        <v>1</v>
      </c>
      <c r="I172" s="500">
        <v>1</v>
      </c>
      <c r="J172" s="500">
        <v>0</v>
      </c>
      <c r="K172" s="500">
        <v>0</v>
      </c>
      <c r="L172" s="500">
        <v>0</v>
      </c>
      <c r="M172" s="500">
        <v>0</v>
      </c>
      <c r="N172" s="500">
        <v>0</v>
      </c>
      <c r="O172" s="500">
        <v>0</v>
      </c>
      <c r="P172" s="500">
        <v>0</v>
      </c>
      <c r="Q172" s="500">
        <v>0</v>
      </c>
      <c r="R172" s="500">
        <v>0</v>
      </c>
      <c r="S172" s="500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496">
        <f t="shared" si="11"/>
        <v>2</v>
      </c>
      <c r="H173" s="500">
        <v>1</v>
      </c>
      <c r="I173" s="500">
        <v>0</v>
      </c>
      <c r="J173" s="500">
        <v>0</v>
      </c>
      <c r="K173" s="500">
        <v>1</v>
      </c>
      <c r="L173" s="500">
        <v>0</v>
      </c>
      <c r="M173" s="500">
        <v>0</v>
      </c>
      <c r="N173" s="500">
        <v>0</v>
      </c>
      <c r="O173" s="500">
        <v>0</v>
      </c>
      <c r="P173" s="500">
        <v>0</v>
      </c>
      <c r="Q173" s="500">
        <v>0</v>
      </c>
      <c r="R173" s="500">
        <v>0</v>
      </c>
      <c r="S173" s="500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496">
        <f t="shared" si="11"/>
        <v>0</v>
      </c>
      <c r="H174" s="500">
        <v>0</v>
      </c>
      <c r="I174" s="500">
        <v>0</v>
      </c>
      <c r="J174" s="500">
        <v>0</v>
      </c>
      <c r="K174" s="500">
        <v>0</v>
      </c>
      <c r="L174" s="500">
        <v>0</v>
      </c>
      <c r="M174" s="500">
        <v>0</v>
      </c>
      <c r="N174" s="500">
        <v>0</v>
      </c>
      <c r="O174" s="500">
        <v>0</v>
      </c>
      <c r="P174" s="500">
        <v>0</v>
      </c>
      <c r="Q174" s="500">
        <v>0</v>
      </c>
      <c r="R174" s="500">
        <v>0</v>
      </c>
      <c r="S174" s="500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496">
        <f t="shared" si="11"/>
        <v>0</v>
      </c>
      <c r="H175" s="500">
        <v>0</v>
      </c>
      <c r="I175" s="500">
        <v>0</v>
      </c>
      <c r="J175" s="500">
        <v>0</v>
      </c>
      <c r="K175" s="500">
        <v>0</v>
      </c>
      <c r="L175" s="500">
        <v>0</v>
      </c>
      <c r="M175" s="500">
        <v>0</v>
      </c>
      <c r="N175" s="500">
        <v>0</v>
      </c>
      <c r="O175" s="500">
        <v>0</v>
      </c>
      <c r="P175" s="500">
        <v>0</v>
      </c>
      <c r="Q175" s="500">
        <v>0</v>
      </c>
      <c r="R175" s="500">
        <v>0</v>
      </c>
      <c r="S175" s="500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496">
        <f t="shared" si="11"/>
        <v>0</v>
      </c>
      <c r="H176" s="500">
        <v>0</v>
      </c>
      <c r="I176" s="500">
        <v>0</v>
      </c>
      <c r="J176" s="500">
        <v>0</v>
      </c>
      <c r="K176" s="500">
        <v>0</v>
      </c>
      <c r="L176" s="500">
        <v>0</v>
      </c>
      <c r="M176" s="500">
        <v>0</v>
      </c>
      <c r="N176" s="500">
        <v>0</v>
      </c>
      <c r="O176" s="500">
        <v>0</v>
      </c>
      <c r="P176" s="500">
        <v>0</v>
      </c>
      <c r="Q176" s="500">
        <v>0</v>
      </c>
      <c r="R176" s="500">
        <v>0</v>
      </c>
      <c r="S176" s="500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496">
        <f t="shared" si="11"/>
        <v>2</v>
      </c>
      <c r="H177" s="500">
        <v>1</v>
      </c>
      <c r="I177" s="500">
        <v>0</v>
      </c>
      <c r="J177" s="500">
        <v>1</v>
      </c>
      <c r="K177" s="500">
        <v>0</v>
      </c>
      <c r="L177" s="500">
        <v>0</v>
      </c>
      <c r="M177" s="500">
        <v>0</v>
      </c>
      <c r="N177" s="500">
        <v>0</v>
      </c>
      <c r="O177" s="500">
        <v>0</v>
      </c>
      <c r="P177" s="500">
        <v>0</v>
      </c>
      <c r="Q177" s="500">
        <v>0</v>
      </c>
      <c r="R177" s="500">
        <v>0</v>
      </c>
      <c r="S177" s="500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496">
        <f t="shared" si="11"/>
        <v>0</v>
      </c>
      <c r="H178" s="500">
        <v>0</v>
      </c>
      <c r="I178" s="500">
        <v>0</v>
      </c>
      <c r="J178" s="500">
        <v>0</v>
      </c>
      <c r="K178" s="500">
        <v>0</v>
      </c>
      <c r="L178" s="500">
        <v>0</v>
      </c>
      <c r="M178" s="500">
        <v>0</v>
      </c>
      <c r="N178" s="500">
        <v>0</v>
      </c>
      <c r="O178" s="500">
        <v>0</v>
      </c>
      <c r="P178" s="500">
        <v>0</v>
      </c>
      <c r="Q178" s="500">
        <v>0</v>
      </c>
      <c r="R178" s="500">
        <v>0</v>
      </c>
      <c r="S178" s="500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496">
        <f t="shared" si="11"/>
        <v>0</v>
      </c>
      <c r="H179" s="500">
        <v>0</v>
      </c>
      <c r="I179" s="500">
        <v>0</v>
      </c>
      <c r="J179" s="500">
        <v>0</v>
      </c>
      <c r="K179" s="500">
        <v>0</v>
      </c>
      <c r="L179" s="500">
        <v>0</v>
      </c>
      <c r="M179" s="500">
        <v>0</v>
      </c>
      <c r="N179" s="500">
        <v>0</v>
      </c>
      <c r="O179" s="500">
        <v>0</v>
      </c>
      <c r="P179" s="500">
        <v>0</v>
      </c>
      <c r="Q179" s="500">
        <v>0</v>
      </c>
      <c r="R179" s="500">
        <v>0</v>
      </c>
      <c r="S179" s="500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496">
        <f t="shared" si="11"/>
        <v>0</v>
      </c>
      <c r="H180" s="500">
        <v>0</v>
      </c>
      <c r="I180" s="500">
        <v>0</v>
      </c>
      <c r="J180" s="500">
        <v>0</v>
      </c>
      <c r="K180" s="500">
        <v>0</v>
      </c>
      <c r="L180" s="500">
        <v>0</v>
      </c>
      <c r="M180" s="500">
        <v>0</v>
      </c>
      <c r="N180" s="500">
        <v>0</v>
      </c>
      <c r="O180" s="500">
        <v>0</v>
      </c>
      <c r="P180" s="500">
        <v>0</v>
      </c>
      <c r="Q180" s="500">
        <v>0</v>
      </c>
      <c r="R180" s="500">
        <v>0</v>
      </c>
      <c r="S180" s="500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496">
        <f t="shared" si="11"/>
        <v>0</v>
      </c>
      <c r="H181" s="500">
        <v>0</v>
      </c>
      <c r="I181" s="500">
        <v>0</v>
      </c>
      <c r="J181" s="500">
        <v>0</v>
      </c>
      <c r="K181" s="500">
        <v>0</v>
      </c>
      <c r="L181" s="500">
        <v>0</v>
      </c>
      <c r="M181" s="500">
        <v>0</v>
      </c>
      <c r="N181" s="500">
        <v>0</v>
      </c>
      <c r="O181" s="500">
        <v>0</v>
      </c>
      <c r="P181" s="500">
        <v>0</v>
      </c>
      <c r="Q181" s="500">
        <v>0</v>
      </c>
      <c r="R181" s="500">
        <v>0</v>
      </c>
      <c r="S181" s="500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496">
        <f t="shared" si="11"/>
        <v>0</v>
      </c>
      <c r="H182" s="500">
        <v>0</v>
      </c>
      <c r="I182" s="500">
        <v>0</v>
      </c>
      <c r="J182" s="500">
        <v>0</v>
      </c>
      <c r="K182" s="500">
        <v>0</v>
      </c>
      <c r="L182" s="500">
        <v>0</v>
      </c>
      <c r="M182" s="500">
        <v>0</v>
      </c>
      <c r="N182" s="500">
        <v>0</v>
      </c>
      <c r="O182" s="500">
        <v>0</v>
      </c>
      <c r="P182" s="500">
        <v>0</v>
      </c>
      <c r="Q182" s="500">
        <v>0</v>
      </c>
      <c r="R182" s="500">
        <v>0</v>
      </c>
      <c r="S182" s="500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496">
        <f t="shared" si="11"/>
        <v>0</v>
      </c>
      <c r="H183" s="500">
        <v>0</v>
      </c>
      <c r="I183" s="500">
        <v>0</v>
      </c>
      <c r="J183" s="500">
        <v>0</v>
      </c>
      <c r="K183" s="500">
        <v>0</v>
      </c>
      <c r="L183" s="500">
        <v>0</v>
      </c>
      <c r="M183" s="500">
        <v>0</v>
      </c>
      <c r="N183" s="500">
        <v>0</v>
      </c>
      <c r="O183" s="500">
        <v>0</v>
      </c>
      <c r="P183" s="500">
        <v>0</v>
      </c>
      <c r="Q183" s="500">
        <v>0</v>
      </c>
      <c r="R183" s="500">
        <v>0</v>
      </c>
      <c r="S183" s="500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496">
        <f t="shared" si="11"/>
        <v>0</v>
      </c>
      <c r="H184" s="500">
        <v>0</v>
      </c>
      <c r="I184" s="500">
        <v>0</v>
      </c>
      <c r="J184" s="500">
        <v>0</v>
      </c>
      <c r="K184" s="500">
        <v>0</v>
      </c>
      <c r="L184" s="500">
        <v>0</v>
      </c>
      <c r="M184" s="500">
        <v>0</v>
      </c>
      <c r="N184" s="500">
        <v>0</v>
      </c>
      <c r="O184" s="500">
        <v>0</v>
      </c>
      <c r="P184" s="500">
        <v>0</v>
      </c>
      <c r="Q184" s="500">
        <v>0</v>
      </c>
      <c r="R184" s="500">
        <v>0</v>
      </c>
      <c r="S184" s="500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496">
        <f t="shared" si="11"/>
        <v>0</v>
      </c>
      <c r="H185" s="500">
        <v>0</v>
      </c>
      <c r="I185" s="500">
        <v>0</v>
      </c>
      <c r="J185" s="500">
        <v>0</v>
      </c>
      <c r="K185" s="500">
        <v>0</v>
      </c>
      <c r="L185" s="500">
        <v>0</v>
      </c>
      <c r="M185" s="500">
        <v>0</v>
      </c>
      <c r="N185" s="500">
        <v>0</v>
      </c>
      <c r="O185" s="500">
        <v>0</v>
      </c>
      <c r="P185" s="500">
        <v>0</v>
      </c>
      <c r="Q185" s="500">
        <v>0</v>
      </c>
      <c r="R185" s="500">
        <v>0</v>
      </c>
      <c r="S185" s="500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496">
        <f t="shared" si="11"/>
        <v>0</v>
      </c>
      <c r="H186" s="500">
        <v>0</v>
      </c>
      <c r="I186" s="500">
        <v>0</v>
      </c>
      <c r="J186" s="500">
        <v>0</v>
      </c>
      <c r="K186" s="500">
        <v>0</v>
      </c>
      <c r="L186" s="500">
        <v>0</v>
      </c>
      <c r="M186" s="500">
        <v>0</v>
      </c>
      <c r="N186" s="500">
        <v>0</v>
      </c>
      <c r="O186" s="500">
        <v>0</v>
      </c>
      <c r="P186" s="500">
        <v>0</v>
      </c>
      <c r="Q186" s="500">
        <v>0</v>
      </c>
      <c r="R186" s="500">
        <v>0</v>
      </c>
      <c r="S186" s="500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496">
        <f t="shared" si="11"/>
        <v>0</v>
      </c>
      <c r="H187" s="500">
        <v>0</v>
      </c>
      <c r="I187" s="500">
        <v>0</v>
      </c>
      <c r="J187" s="500">
        <v>0</v>
      </c>
      <c r="K187" s="500">
        <v>0</v>
      </c>
      <c r="L187" s="500">
        <v>0</v>
      </c>
      <c r="M187" s="500">
        <v>0</v>
      </c>
      <c r="N187" s="500">
        <v>0</v>
      </c>
      <c r="O187" s="500">
        <v>0</v>
      </c>
      <c r="P187" s="500">
        <v>0</v>
      </c>
      <c r="Q187" s="500">
        <v>0</v>
      </c>
      <c r="R187" s="500">
        <v>0</v>
      </c>
      <c r="S187" s="500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496">
        <f t="shared" si="11"/>
        <v>1</v>
      </c>
      <c r="H188" s="500">
        <v>1</v>
      </c>
      <c r="I188" s="500">
        <v>0</v>
      </c>
      <c r="J188" s="500">
        <v>0</v>
      </c>
      <c r="K188" s="500">
        <v>0</v>
      </c>
      <c r="L188" s="500">
        <v>0</v>
      </c>
      <c r="M188" s="500">
        <v>0</v>
      </c>
      <c r="N188" s="500">
        <v>0</v>
      </c>
      <c r="O188" s="500">
        <v>0</v>
      </c>
      <c r="P188" s="500">
        <v>0</v>
      </c>
      <c r="Q188" s="500">
        <v>0</v>
      </c>
      <c r="R188" s="500">
        <v>0</v>
      </c>
      <c r="S188" s="500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496">
        <f t="shared" si="11"/>
        <v>0</v>
      </c>
      <c r="H189" s="500">
        <v>0</v>
      </c>
      <c r="I189" s="500">
        <v>0</v>
      </c>
      <c r="J189" s="500">
        <v>0</v>
      </c>
      <c r="K189" s="500">
        <v>0</v>
      </c>
      <c r="L189" s="500">
        <v>0</v>
      </c>
      <c r="M189" s="500">
        <v>0</v>
      </c>
      <c r="N189" s="500">
        <v>0</v>
      </c>
      <c r="O189" s="500">
        <v>0</v>
      </c>
      <c r="P189" s="500">
        <v>0</v>
      </c>
      <c r="Q189" s="500">
        <v>0</v>
      </c>
      <c r="R189" s="500">
        <v>0</v>
      </c>
      <c r="S189" s="500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496">
        <f t="shared" si="11"/>
        <v>0</v>
      </c>
      <c r="H190" s="500">
        <v>0</v>
      </c>
      <c r="I190" s="500">
        <v>0</v>
      </c>
      <c r="J190" s="500">
        <v>0</v>
      </c>
      <c r="K190" s="500">
        <v>0</v>
      </c>
      <c r="L190" s="500">
        <v>0</v>
      </c>
      <c r="M190" s="500">
        <v>0</v>
      </c>
      <c r="N190" s="500">
        <v>0</v>
      </c>
      <c r="O190" s="500">
        <v>0</v>
      </c>
      <c r="P190" s="500">
        <v>0</v>
      </c>
      <c r="Q190" s="500">
        <v>0</v>
      </c>
      <c r="R190" s="500">
        <v>0</v>
      </c>
      <c r="S190" s="500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496">
        <f t="shared" si="11"/>
        <v>0</v>
      </c>
      <c r="H191" s="500">
        <v>0</v>
      </c>
      <c r="I191" s="500">
        <v>0</v>
      </c>
      <c r="J191" s="500">
        <v>0</v>
      </c>
      <c r="K191" s="500">
        <v>0</v>
      </c>
      <c r="L191" s="500">
        <v>0</v>
      </c>
      <c r="M191" s="500">
        <v>0</v>
      </c>
      <c r="N191" s="500">
        <v>0</v>
      </c>
      <c r="O191" s="500">
        <v>0</v>
      </c>
      <c r="P191" s="500">
        <v>0</v>
      </c>
      <c r="Q191" s="500">
        <v>0</v>
      </c>
      <c r="R191" s="500">
        <v>0</v>
      </c>
      <c r="S191" s="500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496">
        <f t="shared" si="11"/>
        <v>0</v>
      </c>
      <c r="H192" s="500">
        <v>0</v>
      </c>
      <c r="I192" s="500">
        <v>0</v>
      </c>
      <c r="J192" s="500">
        <v>0</v>
      </c>
      <c r="K192" s="500">
        <v>0</v>
      </c>
      <c r="L192" s="500">
        <v>0</v>
      </c>
      <c r="M192" s="500">
        <v>0</v>
      </c>
      <c r="N192" s="500">
        <v>0</v>
      </c>
      <c r="O192" s="500">
        <v>0</v>
      </c>
      <c r="P192" s="500">
        <v>0</v>
      </c>
      <c r="Q192" s="500">
        <v>0</v>
      </c>
      <c r="R192" s="500">
        <v>0</v>
      </c>
      <c r="S192" s="500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496">
        <f t="shared" si="11"/>
        <v>6</v>
      </c>
      <c r="H193" s="500">
        <v>0</v>
      </c>
      <c r="I193" s="500">
        <v>1</v>
      </c>
      <c r="J193" s="500">
        <v>1</v>
      </c>
      <c r="K193" s="500">
        <v>1</v>
      </c>
      <c r="L193" s="500">
        <v>1</v>
      </c>
      <c r="M193" s="500">
        <v>1</v>
      </c>
      <c r="N193" s="500">
        <v>0</v>
      </c>
      <c r="O193" s="500">
        <v>1</v>
      </c>
      <c r="P193" s="500">
        <v>0</v>
      </c>
      <c r="Q193" s="500">
        <v>0</v>
      </c>
      <c r="R193" s="500">
        <v>0</v>
      </c>
      <c r="S193" s="500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496">
        <f t="shared" si="11"/>
        <v>0</v>
      </c>
      <c r="H194" s="500">
        <v>0</v>
      </c>
      <c r="I194" s="500">
        <v>0</v>
      </c>
      <c r="J194" s="500">
        <v>0</v>
      </c>
      <c r="K194" s="500">
        <v>0</v>
      </c>
      <c r="L194" s="500">
        <v>0</v>
      </c>
      <c r="M194" s="500">
        <v>0</v>
      </c>
      <c r="N194" s="500">
        <v>0</v>
      </c>
      <c r="O194" s="500">
        <v>0</v>
      </c>
      <c r="P194" s="500">
        <v>0</v>
      </c>
      <c r="Q194" s="500">
        <v>0</v>
      </c>
      <c r="R194" s="500">
        <v>0</v>
      </c>
      <c r="S194" s="500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496">
        <f t="shared" si="11"/>
        <v>0</v>
      </c>
      <c r="H195" s="500">
        <v>0</v>
      </c>
      <c r="I195" s="500">
        <v>0</v>
      </c>
      <c r="J195" s="500">
        <v>0</v>
      </c>
      <c r="K195" s="500">
        <v>0</v>
      </c>
      <c r="L195" s="500">
        <v>0</v>
      </c>
      <c r="M195" s="500">
        <v>0</v>
      </c>
      <c r="N195" s="500">
        <v>0</v>
      </c>
      <c r="O195" s="500">
        <v>0</v>
      </c>
      <c r="P195" s="500">
        <v>0</v>
      </c>
      <c r="Q195" s="500">
        <v>0</v>
      </c>
      <c r="R195" s="500">
        <v>0</v>
      </c>
      <c r="S195" s="500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496">
        <f t="shared" si="11"/>
        <v>0</v>
      </c>
      <c r="H196" s="500">
        <v>0</v>
      </c>
      <c r="I196" s="500">
        <v>0</v>
      </c>
      <c r="J196" s="500">
        <v>0</v>
      </c>
      <c r="K196" s="500">
        <v>0</v>
      </c>
      <c r="L196" s="500">
        <v>0</v>
      </c>
      <c r="M196" s="500">
        <v>0</v>
      </c>
      <c r="N196" s="500">
        <v>0</v>
      </c>
      <c r="O196" s="500">
        <v>0</v>
      </c>
      <c r="P196" s="500">
        <v>0</v>
      </c>
      <c r="Q196" s="500">
        <v>0</v>
      </c>
      <c r="R196" s="500">
        <v>0</v>
      </c>
      <c r="S196" s="500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496">
        <f t="shared" si="11"/>
        <v>0</v>
      </c>
      <c r="H197" s="500">
        <v>0</v>
      </c>
      <c r="I197" s="500">
        <v>0</v>
      </c>
      <c r="J197" s="500">
        <v>0</v>
      </c>
      <c r="K197" s="500">
        <v>0</v>
      </c>
      <c r="L197" s="500">
        <v>0</v>
      </c>
      <c r="M197" s="500">
        <v>0</v>
      </c>
      <c r="N197" s="500">
        <v>0</v>
      </c>
      <c r="O197" s="500">
        <v>0</v>
      </c>
      <c r="P197" s="500">
        <v>0</v>
      </c>
      <c r="Q197" s="500">
        <v>0</v>
      </c>
      <c r="R197" s="500">
        <v>0</v>
      </c>
      <c r="S197" s="500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496">
        <f t="shared" si="11"/>
        <v>0</v>
      </c>
      <c r="H198" s="500">
        <v>0</v>
      </c>
      <c r="I198" s="500">
        <v>0</v>
      </c>
      <c r="J198" s="500">
        <v>0</v>
      </c>
      <c r="K198" s="500">
        <v>0</v>
      </c>
      <c r="L198" s="500">
        <v>0</v>
      </c>
      <c r="M198" s="500">
        <v>0</v>
      </c>
      <c r="N198" s="500">
        <v>0</v>
      </c>
      <c r="O198" s="500">
        <v>0</v>
      </c>
      <c r="P198" s="500">
        <v>0</v>
      </c>
      <c r="Q198" s="500">
        <v>0</v>
      </c>
      <c r="R198" s="500">
        <v>0</v>
      </c>
      <c r="S198" s="500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496">
        <f t="shared" si="11"/>
        <v>0</v>
      </c>
      <c r="H199" s="500">
        <v>0</v>
      </c>
      <c r="I199" s="500">
        <v>0</v>
      </c>
      <c r="J199" s="500">
        <v>0</v>
      </c>
      <c r="K199" s="500">
        <v>0</v>
      </c>
      <c r="L199" s="500">
        <v>0</v>
      </c>
      <c r="M199" s="500">
        <v>0</v>
      </c>
      <c r="N199" s="500">
        <v>0</v>
      </c>
      <c r="O199" s="500">
        <v>0</v>
      </c>
      <c r="P199" s="500">
        <v>0</v>
      </c>
      <c r="Q199" s="500">
        <v>0</v>
      </c>
      <c r="R199" s="500">
        <v>0</v>
      </c>
      <c r="S199" s="500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496">
        <f t="shared" si="11"/>
        <v>0</v>
      </c>
      <c r="H200" s="500">
        <v>0</v>
      </c>
      <c r="I200" s="500">
        <v>0</v>
      </c>
      <c r="J200" s="500">
        <v>0</v>
      </c>
      <c r="K200" s="500">
        <v>0</v>
      </c>
      <c r="L200" s="500">
        <v>0</v>
      </c>
      <c r="M200" s="500">
        <v>0</v>
      </c>
      <c r="N200" s="500">
        <v>0</v>
      </c>
      <c r="O200" s="500">
        <v>0</v>
      </c>
      <c r="P200" s="500">
        <v>0</v>
      </c>
      <c r="Q200" s="500">
        <v>0</v>
      </c>
      <c r="R200" s="500">
        <v>0</v>
      </c>
      <c r="S200" s="500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496">
        <f t="shared" si="11"/>
        <v>0</v>
      </c>
      <c r="H201" s="500">
        <v>0</v>
      </c>
      <c r="I201" s="500">
        <v>0</v>
      </c>
      <c r="J201" s="500">
        <v>0</v>
      </c>
      <c r="K201" s="500">
        <v>0</v>
      </c>
      <c r="L201" s="500">
        <v>0</v>
      </c>
      <c r="M201" s="500">
        <v>0</v>
      </c>
      <c r="N201" s="500">
        <v>0</v>
      </c>
      <c r="O201" s="500">
        <v>0</v>
      </c>
      <c r="P201" s="500">
        <v>0</v>
      </c>
      <c r="Q201" s="500">
        <v>0</v>
      </c>
      <c r="R201" s="500">
        <v>0</v>
      </c>
      <c r="S201" s="500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496">
        <f t="shared" si="11"/>
        <v>0</v>
      </c>
      <c r="H202" s="500">
        <v>0</v>
      </c>
      <c r="I202" s="500">
        <v>0</v>
      </c>
      <c r="J202" s="500">
        <v>0</v>
      </c>
      <c r="K202" s="500">
        <v>0</v>
      </c>
      <c r="L202" s="500">
        <v>0</v>
      </c>
      <c r="M202" s="500">
        <v>0</v>
      </c>
      <c r="N202" s="500">
        <v>0</v>
      </c>
      <c r="O202" s="500">
        <v>0</v>
      </c>
      <c r="P202" s="500">
        <v>0</v>
      </c>
      <c r="Q202" s="500">
        <v>0</v>
      </c>
      <c r="R202" s="500">
        <v>0</v>
      </c>
      <c r="S202" s="500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496">
        <f t="shared" si="11"/>
        <v>0</v>
      </c>
      <c r="H203" s="500">
        <v>0</v>
      </c>
      <c r="I203" s="500">
        <v>0</v>
      </c>
      <c r="J203" s="500">
        <v>0</v>
      </c>
      <c r="K203" s="500">
        <v>0</v>
      </c>
      <c r="L203" s="500">
        <v>0</v>
      </c>
      <c r="M203" s="500">
        <v>0</v>
      </c>
      <c r="N203" s="500">
        <v>0</v>
      </c>
      <c r="O203" s="500">
        <v>0</v>
      </c>
      <c r="P203" s="500">
        <v>0</v>
      </c>
      <c r="Q203" s="500">
        <v>0</v>
      </c>
      <c r="R203" s="500">
        <v>0</v>
      </c>
      <c r="S203" s="500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496">
        <f t="shared" si="11"/>
        <v>0</v>
      </c>
      <c r="H204" s="500">
        <v>0</v>
      </c>
      <c r="I204" s="500">
        <v>0</v>
      </c>
      <c r="J204" s="500">
        <v>0</v>
      </c>
      <c r="K204" s="500">
        <v>0</v>
      </c>
      <c r="L204" s="500">
        <v>0</v>
      </c>
      <c r="M204" s="500">
        <v>0</v>
      </c>
      <c r="N204" s="500">
        <v>0</v>
      </c>
      <c r="O204" s="500">
        <v>0</v>
      </c>
      <c r="P204" s="500">
        <v>0</v>
      </c>
      <c r="Q204" s="500">
        <v>0</v>
      </c>
      <c r="R204" s="500">
        <v>0</v>
      </c>
      <c r="S204" s="500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496">
        <f t="shared" si="11"/>
        <v>0</v>
      </c>
      <c r="H205" s="500">
        <v>0</v>
      </c>
      <c r="I205" s="500">
        <v>0</v>
      </c>
      <c r="J205" s="500">
        <v>0</v>
      </c>
      <c r="K205" s="500">
        <v>0</v>
      </c>
      <c r="L205" s="500">
        <v>0</v>
      </c>
      <c r="M205" s="500">
        <v>0</v>
      </c>
      <c r="N205" s="500">
        <v>0</v>
      </c>
      <c r="O205" s="500">
        <v>0</v>
      </c>
      <c r="P205" s="500">
        <v>0</v>
      </c>
      <c r="Q205" s="500">
        <v>0</v>
      </c>
      <c r="R205" s="500">
        <v>0</v>
      </c>
      <c r="S205" s="500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496">
        <f t="shared" si="11"/>
        <v>0</v>
      </c>
      <c r="H206" s="500">
        <v>0</v>
      </c>
      <c r="I206" s="500">
        <v>0</v>
      </c>
      <c r="J206" s="500">
        <v>0</v>
      </c>
      <c r="K206" s="500">
        <v>0</v>
      </c>
      <c r="L206" s="500">
        <v>0</v>
      </c>
      <c r="M206" s="500">
        <v>0</v>
      </c>
      <c r="N206" s="500">
        <v>0</v>
      </c>
      <c r="O206" s="500">
        <v>0</v>
      </c>
      <c r="P206" s="500">
        <v>0</v>
      </c>
      <c r="Q206" s="500">
        <v>0</v>
      </c>
      <c r="R206" s="500">
        <v>0</v>
      </c>
      <c r="S206" s="500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496">
        <f t="shared" si="11"/>
        <v>0</v>
      </c>
      <c r="H207" s="500">
        <v>0</v>
      </c>
      <c r="I207" s="500">
        <v>0</v>
      </c>
      <c r="J207" s="500">
        <v>0</v>
      </c>
      <c r="K207" s="500">
        <v>0</v>
      </c>
      <c r="L207" s="500">
        <v>0</v>
      </c>
      <c r="M207" s="500">
        <v>0</v>
      </c>
      <c r="N207" s="500">
        <v>0</v>
      </c>
      <c r="O207" s="500">
        <v>0</v>
      </c>
      <c r="P207" s="500">
        <v>0</v>
      </c>
      <c r="Q207" s="500">
        <v>0</v>
      </c>
      <c r="R207" s="500">
        <v>0</v>
      </c>
      <c r="S207" s="500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497">
        <f t="shared" si="11"/>
        <v>0</v>
      </c>
      <c r="H208" s="500">
        <v>0</v>
      </c>
      <c r="I208" s="500">
        <v>0</v>
      </c>
      <c r="J208" s="500">
        <v>0</v>
      </c>
      <c r="K208" s="500">
        <v>0</v>
      </c>
      <c r="L208" s="500">
        <v>0</v>
      </c>
      <c r="M208" s="500">
        <v>0</v>
      </c>
      <c r="N208" s="500">
        <v>0</v>
      </c>
      <c r="O208" s="500">
        <v>0</v>
      </c>
      <c r="P208" s="500">
        <v>0</v>
      </c>
      <c r="Q208" s="500">
        <v>0</v>
      </c>
      <c r="R208" s="500">
        <v>0</v>
      </c>
      <c r="S208" s="500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498">
        <f>SUM(G156:G208)</f>
        <v>30</v>
      </c>
      <c r="H209" s="498">
        <f t="shared" ref="H209:S209" si="12">SUM(H156:H208)</f>
        <v>6</v>
      </c>
      <c r="I209" s="498">
        <f t="shared" si="12"/>
        <v>4</v>
      </c>
      <c r="J209" s="498">
        <f t="shared" si="12"/>
        <v>3</v>
      </c>
      <c r="K209" s="498">
        <f t="shared" si="12"/>
        <v>5</v>
      </c>
      <c r="L209" s="498">
        <f t="shared" si="12"/>
        <v>4</v>
      </c>
      <c r="M209" s="498">
        <f t="shared" si="12"/>
        <v>2</v>
      </c>
      <c r="N209" s="498">
        <f t="shared" si="12"/>
        <v>1</v>
      </c>
      <c r="O209" s="498">
        <f t="shared" si="12"/>
        <v>3</v>
      </c>
      <c r="P209" s="498">
        <f t="shared" si="12"/>
        <v>0</v>
      </c>
      <c r="Q209" s="498">
        <f t="shared" si="12"/>
        <v>1</v>
      </c>
      <c r="R209" s="498">
        <f t="shared" si="12"/>
        <v>1</v>
      </c>
      <c r="S209" s="499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495">
        <f t="shared" si="11"/>
        <v>3</v>
      </c>
      <c r="H210" s="501">
        <v>0</v>
      </c>
      <c r="I210" s="501">
        <v>0</v>
      </c>
      <c r="J210" s="501">
        <v>0</v>
      </c>
      <c r="K210" s="501">
        <v>0</v>
      </c>
      <c r="L210" s="501">
        <v>0</v>
      </c>
      <c r="M210" s="501">
        <v>1</v>
      </c>
      <c r="N210" s="501">
        <v>1</v>
      </c>
      <c r="O210" s="501">
        <v>1</v>
      </c>
      <c r="P210" s="501">
        <v>0</v>
      </c>
      <c r="Q210" s="501">
        <v>0</v>
      </c>
      <c r="R210" s="501">
        <v>0</v>
      </c>
      <c r="S210" s="502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495">
        <f t="shared" si="11"/>
        <v>0</v>
      </c>
      <c r="H211" s="503">
        <v>0</v>
      </c>
      <c r="I211" s="503">
        <v>0</v>
      </c>
      <c r="J211" s="503">
        <v>0</v>
      </c>
      <c r="K211" s="503">
        <v>0</v>
      </c>
      <c r="L211" s="503">
        <v>0</v>
      </c>
      <c r="M211" s="503">
        <v>0</v>
      </c>
      <c r="N211" s="503">
        <v>0</v>
      </c>
      <c r="O211" s="503">
        <v>0</v>
      </c>
      <c r="P211" s="503">
        <v>0</v>
      </c>
      <c r="Q211" s="503">
        <v>0</v>
      </c>
      <c r="R211" s="503">
        <v>0</v>
      </c>
      <c r="S211" s="504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495">
        <f t="shared" si="11"/>
        <v>0</v>
      </c>
      <c r="H212" s="503">
        <v>0</v>
      </c>
      <c r="I212" s="503">
        <v>0</v>
      </c>
      <c r="J212" s="503">
        <v>0</v>
      </c>
      <c r="K212" s="503">
        <v>0</v>
      </c>
      <c r="L212" s="503">
        <v>0</v>
      </c>
      <c r="M212" s="503">
        <v>0</v>
      </c>
      <c r="N212" s="503">
        <v>0</v>
      </c>
      <c r="O212" s="503">
        <v>0</v>
      </c>
      <c r="P212" s="503">
        <v>0</v>
      </c>
      <c r="Q212" s="503">
        <v>0</v>
      </c>
      <c r="R212" s="503">
        <v>0</v>
      </c>
      <c r="S212" s="504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495">
        <f t="shared" si="11"/>
        <v>0</v>
      </c>
      <c r="H213" s="503">
        <v>0</v>
      </c>
      <c r="I213" s="503">
        <v>0</v>
      </c>
      <c r="J213" s="503">
        <v>0</v>
      </c>
      <c r="K213" s="503">
        <v>0</v>
      </c>
      <c r="L213" s="503">
        <v>0</v>
      </c>
      <c r="M213" s="503">
        <v>0</v>
      </c>
      <c r="N213" s="503">
        <v>0</v>
      </c>
      <c r="O213" s="503">
        <v>0</v>
      </c>
      <c r="P213" s="503">
        <v>0</v>
      </c>
      <c r="Q213" s="503">
        <v>0</v>
      </c>
      <c r="R213" s="503">
        <v>0</v>
      </c>
      <c r="S213" s="504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495">
        <f t="shared" si="11"/>
        <v>4</v>
      </c>
      <c r="H214" s="503">
        <v>0</v>
      </c>
      <c r="I214" s="503">
        <v>0</v>
      </c>
      <c r="J214" s="503">
        <v>0</v>
      </c>
      <c r="K214" s="503">
        <v>0</v>
      </c>
      <c r="L214" s="503">
        <v>0</v>
      </c>
      <c r="M214" s="503">
        <v>0</v>
      </c>
      <c r="N214" s="503">
        <v>2</v>
      </c>
      <c r="O214" s="503">
        <v>0</v>
      </c>
      <c r="P214" s="503">
        <v>2</v>
      </c>
      <c r="Q214" s="503">
        <v>0</v>
      </c>
      <c r="R214" s="503">
        <v>0</v>
      </c>
      <c r="S214" s="504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495">
        <f t="shared" si="11"/>
        <v>0</v>
      </c>
      <c r="H215" s="503">
        <v>0</v>
      </c>
      <c r="I215" s="503">
        <v>0</v>
      </c>
      <c r="J215" s="503">
        <v>0</v>
      </c>
      <c r="K215" s="503">
        <v>0</v>
      </c>
      <c r="L215" s="503">
        <v>0</v>
      </c>
      <c r="M215" s="503">
        <v>0</v>
      </c>
      <c r="N215" s="503">
        <v>0</v>
      </c>
      <c r="O215" s="503">
        <v>0</v>
      </c>
      <c r="P215" s="503">
        <v>0</v>
      </c>
      <c r="Q215" s="503">
        <v>0</v>
      </c>
      <c r="R215" s="503">
        <v>0</v>
      </c>
      <c r="S215" s="504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495">
        <f t="shared" si="11"/>
        <v>0</v>
      </c>
      <c r="H216" s="503">
        <v>0</v>
      </c>
      <c r="I216" s="503">
        <v>0</v>
      </c>
      <c r="J216" s="503">
        <v>0</v>
      </c>
      <c r="K216" s="503">
        <v>0</v>
      </c>
      <c r="L216" s="503">
        <v>0</v>
      </c>
      <c r="M216" s="503">
        <v>0</v>
      </c>
      <c r="N216" s="503">
        <v>0</v>
      </c>
      <c r="O216" s="503">
        <v>0</v>
      </c>
      <c r="P216" s="503">
        <v>0</v>
      </c>
      <c r="Q216" s="503">
        <v>0</v>
      </c>
      <c r="R216" s="503">
        <v>0</v>
      </c>
      <c r="S216" s="504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495">
        <f t="shared" si="11"/>
        <v>0</v>
      </c>
      <c r="H217" s="503">
        <v>0</v>
      </c>
      <c r="I217" s="503">
        <v>0</v>
      </c>
      <c r="J217" s="503">
        <v>0</v>
      </c>
      <c r="K217" s="503">
        <v>0</v>
      </c>
      <c r="L217" s="503">
        <v>0</v>
      </c>
      <c r="M217" s="503">
        <v>0</v>
      </c>
      <c r="N217" s="503">
        <v>0</v>
      </c>
      <c r="O217" s="503">
        <v>0</v>
      </c>
      <c r="P217" s="503">
        <v>0</v>
      </c>
      <c r="Q217" s="503">
        <v>0</v>
      </c>
      <c r="R217" s="503">
        <v>0</v>
      </c>
      <c r="S217" s="504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495">
        <f t="shared" si="11"/>
        <v>0</v>
      </c>
      <c r="H218" s="503">
        <v>0</v>
      </c>
      <c r="I218" s="503">
        <v>0</v>
      </c>
      <c r="J218" s="503">
        <v>0</v>
      </c>
      <c r="K218" s="503">
        <v>0</v>
      </c>
      <c r="L218" s="503">
        <v>0</v>
      </c>
      <c r="M218" s="503">
        <v>0</v>
      </c>
      <c r="N218" s="503">
        <v>0</v>
      </c>
      <c r="O218" s="503">
        <v>0</v>
      </c>
      <c r="P218" s="503">
        <v>0</v>
      </c>
      <c r="Q218" s="503">
        <v>0</v>
      </c>
      <c r="R218" s="503">
        <v>0</v>
      </c>
      <c r="S218" s="504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495">
        <f t="shared" si="11"/>
        <v>0</v>
      </c>
      <c r="H219" s="503">
        <v>0</v>
      </c>
      <c r="I219" s="503">
        <v>0</v>
      </c>
      <c r="J219" s="503">
        <v>0</v>
      </c>
      <c r="K219" s="503">
        <v>0</v>
      </c>
      <c r="L219" s="503">
        <v>0</v>
      </c>
      <c r="M219" s="503">
        <v>0</v>
      </c>
      <c r="N219" s="503">
        <v>0</v>
      </c>
      <c r="O219" s="503">
        <v>0</v>
      </c>
      <c r="P219" s="503">
        <v>0</v>
      </c>
      <c r="Q219" s="503">
        <v>0</v>
      </c>
      <c r="R219" s="503">
        <v>0</v>
      </c>
      <c r="S219" s="504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495">
        <f t="shared" si="11"/>
        <v>0</v>
      </c>
      <c r="H220" s="503">
        <v>0</v>
      </c>
      <c r="I220" s="503">
        <v>0</v>
      </c>
      <c r="J220" s="503">
        <v>0</v>
      </c>
      <c r="K220" s="503">
        <v>0</v>
      </c>
      <c r="L220" s="503">
        <v>0</v>
      </c>
      <c r="M220" s="503">
        <v>0</v>
      </c>
      <c r="N220" s="503">
        <v>0</v>
      </c>
      <c r="O220" s="503">
        <v>0</v>
      </c>
      <c r="P220" s="503">
        <v>0</v>
      </c>
      <c r="Q220" s="503">
        <v>0</v>
      </c>
      <c r="R220" s="503">
        <v>0</v>
      </c>
      <c r="S220" s="504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495">
        <f t="shared" si="11"/>
        <v>0</v>
      </c>
      <c r="H221" s="503">
        <v>0</v>
      </c>
      <c r="I221" s="503">
        <v>0</v>
      </c>
      <c r="J221" s="503">
        <v>0</v>
      </c>
      <c r="K221" s="503">
        <v>0</v>
      </c>
      <c r="L221" s="503">
        <v>0</v>
      </c>
      <c r="M221" s="503">
        <v>0</v>
      </c>
      <c r="N221" s="503">
        <v>0</v>
      </c>
      <c r="O221" s="503">
        <v>0</v>
      </c>
      <c r="P221" s="503">
        <v>0</v>
      </c>
      <c r="Q221" s="503">
        <v>0</v>
      </c>
      <c r="R221" s="503">
        <v>0</v>
      </c>
      <c r="S221" s="504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495">
        <f t="shared" si="11"/>
        <v>0</v>
      </c>
      <c r="H222" s="503">
        <v>0</v>
      </c>
      <c r="I222" s="503">
        <v>0</v>
      </c>
      <c r="J222" s="503">
        <v>0</v>
      </c>
      <c r="K222" s="503">
        <v>0</v>
      </c>
      <c r="L222" s="503">
        <v>0</v>
      </c>
      <c r="M222" s="503">
        <v>0</v>
      </c>
      <c r="N222" s="503">
        <v>0</v>
      </c>
      <c r="O222" s="503">
        <v>0</v>
      </c>
      <c r="P222" s="503">
        <v>0</v>
      </c>
      <c r="Q222" s="503">
        <v>0</v>
      </c>
      <c r="R222" s="503">
        <v>0</v>
      </c>
      <c r="S222" s="504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495">
        <f t="shared" si="11"/>
        <v>0</v>
      </c>
      <c r="H223" s="503">
        <v>0</v>
      </c>
      <c r="I223" s="503">
        <v>0</v>
      </c>
      <c r="J223" s="503">
        <v>0</v>
      </c>
      <c r="K223" s="503">
        <v>0</v>
      </c>
      <c r="L223" s="503">
        <v>0</v>
      </c>
      <c r="M223" s="503">
        <v>0</v>
      </c>
      <c r="N223" s="503">
        <v>0</v>
      </c>
      <c r="O223" s="503">
        <v>0</v>
      </c>
      <c r="P223" s="503">
        <v>0</v>
      </c>
      <c r="Q223" s="503">
        <v>0</v>
      </c>
      <c r="R223" s="503">
        <v>0</v>
      </c>
      <c r="S223" s="504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495">
        <f t="shared" si="11"/>
        <v>0</v>
      </c>
      <c r="H224" s="503">
        <v>0</v>
      </c>
      <c r="I224" s="503">
        <v>0</v>
      </c>
      <c r="J224" s="503">
        <v>0</v>
      </c>
      <c r="K224" s="503">
        <v>0</v>
      </c>
      <c r="L224" s="503">
        <v>0</v>
      </c>
      <c r="M224" s="503">
        <v>0</v>
      </c>
      <c r="N224" s="503">
        <v>0</v>
      </c>
      <c r="O224" s="503">
        <v>0</v>
      </c>
      <c r="P224" s="503">
        <v>0</v>
      </c>
      <c r="Q224" s="503">
        <v>0</v>
      </c>
      <c r="R224" s="503">
        <v>0</v>
      </c>
      <c r="S224" s="504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495">
        <f t="shared" si="11"/>
        <v>0</v>
      </c>
      <c r="H225" s="503">
        <v>0</v>
      </c>
      <c r="I225" s="503">
        <v>0</v>
      </c>
      <c r="J225" s="503">
        <v>0</v>
      </c>
      <c r="K225" s="503">
        <v>0</v>
      </c>
      <c r="L225" s="503">
        <v>0</v>
      </c>
      <c r="M225" s="503">
        <v>0</v>
      </c>
      <c r="N225" s="503">
        <v>0</v>
      </c>
      <c r="O225" s="503">
        <v>0</v>
      </c>
      <c r="P225" s="503">
        <v>0</v>
      </c>
      <c r="Q225" s="503">
        <v>0</v>
      </c>
      <c r="R225" s="503">
        <v>0</v>
      </c>
      <c r="S225" s="504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495">
        <f t="shared" si="11"/>
        <v>4</v>
      </c>
      <c r="H226" s="503">
        <v>0</v>
      </c>
      <c r="I226" s="503">
        <v>1</v>
      </c>
      <c r="J226" s="503">
        <v>0</v>
      </c>
      <c r="K226" s="503">
        <v>1</v>
      </c>
      <c r="L226" s="503">
        <v>0</v>
      </c>
      <c r="M226" s="503">
        <v>1</v>
      </c>
      <c r="N226" s="503">
        <v>1</v>
      </c>
      <c r="O226" s="503">
        <v>0</v>
      </c>
      <c r="P226" s="503">
        <v>0</v>
      </c>
      <c r="Q226" s="503">
        <v>0</v>
      </c>
      <c r="R226" s="503">
        <v>0</v>
      </c>
      <c r="S226" s="504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495">
        <f t="shared" si="11"/>
        <v>0</v>
      </c>
      <c r="H227" s="503">
        <v>0</v>
      </c>
      <c r="I227" s="503">
        <v>0</v>
      </c>
      <c r="J227" s="503">
        <v>0</v>
      </c>
      <c r="K227" s="503">
        <v>0</v>
      </c>
      <c r="L227" s="503">
        <v>0</v>
      </c>
      <c r="M227" s="503">
        <v>0</v>
      </c>
      <c r="N227" s="503">
        <v>0</v>
      </c>
      <c r="O227" s="503">
        <v>0</v>
      </c>
      <c r="P227" s="503">
        <v>0</v>
      </c>
      <c r="Q227" s="503">
        <v>0</v>
      </c>
      <c r="R227" s="503">
        <v>0</v>
      </c>
      <c r="S227" s="504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495">
        <f t="shared" si="11"/>
        <v>0</v>
      </c>
      <c r="H228" s="503">
        <v>0</v>
      </c>
      <c r="I228" s="503">
        <v>0</v>
      </c>
      <c r="J228" s="503">
        <v>0</v>
      </c>
      <c r="K228" s="503">
        <v>0</v>
      </c>
      <c r="L228" s="503">
        <v>0</v>
      </c>
      <c r="M228" s="503">
        <v>0</v>
      </c>
      <c r="N228" s="503">
        <v>0</v>
      </c>
      <c r="O228" s="503">
        <v>0</v>
      </c>
      <c r="P228" s="503">
        <v>0</v>
      </c>
      <c r="Q228" s="503">
        <v>0</v>
      </c>
      <c r="R228" s="503">
        <v>0</v>
      </c>
      <c r="S228" s="504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495">
        <f t="shared" si="11"/>
        <v>0</v>
      </c>
      <c r="H229" s="503">
        <v>0</v>
      </c>
      <c r="I229" s="503">
        <v>0</v>
      </c>
      <c r="J229" s="503">
        <v>0</v>
      </c>
      <c r="K229" s="503">
        <v>0</v>
      </c>
      <c r="L229" s="503">
        <v>0</v>
      </c>
      <c r="M229" s="503">
        <v>0</v>
      </c>
      <c r="N229" s="503">
        <v>0</v>
      </c>
      <c r="O229" s="503">
        <v>0</v>
      </c>
      <c r="P229" s="503">
        <v>0</v>
      </c>
      <c r="Q229" s="503">
        <v>0</v>
      </c>
      <c r="R229" s="503">
        <v>0</v>
      </c>
      <c r="S229" s="504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495">
        <f t="shared" si="11"/>
        <v>0</v>
      </c>
      <c r="H230" s="503">
        <v>0</v>
      </c>
      <c r="I230" s="503">
        <v>0</v>
      </c>
      <c r="J230" s="503">
        <v>0</v>
      </c>
      <c r="K230" s="503">
        <v>0</v>
      </c>
      <c r="L230" s="503">
        <v>0</v>
      </c>
      <c r="M230" s="503">
        <v>0</v>
      </c>
      <c r="N230" s="503">
        <v>0</v>
      </c>
      <c r="O230" s="503">
        <v>0</v>
      </c>
      <c r="P230" s="503">
        <v>0</v>
      </c>
      <c r="Q230" s="503">
        <v>0</v>
      </c>
      <c r="R230" s="503">
        <v>0</v>
      </c>
      <c r="S230" s="504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495">
        <f t="shared" ref="G231:G262" si="13">SUM(H231:S231)</f>
        <v>4</v>
      </c>
      <c r="H231" s="503">
        <v>0</v>
      </c>
      <c r="I231" s="503">
        <v>0</v>
      </c>
      <c r="J231" s="503">
        <v>0</v>
      </c>
      <c r="K231" s="503">
        <v>1</v>
      </c>
      <c r="L231" s="503">
        <v>0</v>
      </c>
      <c r="M231" s="503">
        <v>0</v>
      </c>
      <c r="N231" s="503">
        <v>1</v>
      </c>
      <c r="O231" s="503">
        <v>0</v>
      </c>
      <c r="P231" s="503">
        <v>1</v>
      </c>
      <c r="Q231" s="503">
        <v>0</v>
      </c>
      <c r="R231" s="503">
        <v>1</v>
      </c>
      <c r="S231" s="504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495">
        <f t="shared" si="13"/>
        <v>0</v>
      </c>
      <c r="H232" s="503">
        <v>0</v>
      </c>
      <c r="I232" s="503">
        <v>0</v>
      </c>
      <c r="J232" s="503">
        <v>0</v>
      </c>
      <c r="K232" s="503">
        <v>0</v>
      </c>
      <c r="L232" s="503">
        <v>0</v>
      </c>
      <c r="M232" s="503">
        <v>0</v>
      </c>
      <c r="N232" s="503">
        <v>0</v>
      </c>
      <c r="O232" s="503">
        <v>0</v>
      </c>
      <c r="P232" s="503">
        <v>0</v>
      </c>
      <c r="Q232" s="503">
        <v>0</v>
      </c>
      <c r="R232" s="503">
        <v>0</v>
      </c>
      <c r="S232" s="504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495">
        <f t="shared" si="13"/>
        <v>0</v>
      </c>
      <c r="H233" s="503">
        <v>0</v>
      </c>
      <c r="I233" s="503">
        <v>0</v>
      </c>
      <c r="J233" s="503">
        <v>0</v>
      </c>
      <c r="K233" s="503">
        <v>0</v>
      </c>
      <c r="L233" s="503">
        <v>0</v>
      </c>
      <c r="M233" s="503">
        <v>0</v>
      </c>
      <c r="N233" s="503">
        <v>0</v>
      </c>
      <c r="O233" s="503">
        <v>0</v>
      </c>
      <c r="P233" s="503">
        <v>0</v>
      </c>
      <c r="Q233" s="503">
        <v>0</v>
      </c>
      <c r="R233" s="503">
        <v>0</v>
      </c>
      <c r="S233" s="504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495">
        <f t="shared" si="13"/>
        <v>0</v>
      </c>
      <c r="H234" s="503">
        <v>0</v>
      </c>
      <c r="I234" s="503">
        <v>0</v>
      </c>
      <c r="J234" s="503">
        <v>0</v>
      </c>
      <c r="K234" s="503">
        <v>0</v>
      </c>
      <c r="L234" s="503">
        <v>0</v>
      </c>
      <c r="M234" s="503">
        <v>0</v>
      </c>
      <c r="N234" s="503">
        <v>0</v>
      </c>
      <c r="O234" s="503">
        <v>0</v>
      </c>
      <c r="P234" s="503">
        <v>0</v>
      </c>
      <c r="Q234" s="503">
        <v>0</v>
      </c>
      <c r="R234" s="503">
        <v>0</v>
      </c>
      <c r="S234" s="504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495">
        <f t="shared" si="13"/>
        <v>0</v>
      </c>
      <c r="H235" s="503">
        <v>0</v>
      </c>
      <c r="I235" s="503">
        <v>0</v>
      </c>
      <c r="J235" s="503">
        <v>0</v>
      </c>
      <c r="K235" s="503">
        <v>0</v>
      </c>
      <c r="L235" s="503">
        <v>0</v>
      </c>
      <c r="M235" s="503">
        <v>0</v>
      </c>
      <c r="N235" s="503">
        <v>0</v>
      </c>
      <c r="O235" s="503">
        <v>0</v>
      </c>
      <c r="P235" s="503">
        <v>0</v>
      </c>
      <c r="Q235" s="503">
        <v>0</v>
      </c>
      <c r="R235" s="503">
        <v>0</v>
      </c>
      <c r="S235" s="504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495">
        <f t="shared" si="13"/>
        <v>0</v>
      </c>
      <c r="H236" s="503">
        <v>0</v>
      </c>
      <c r="I236" s="503">
        <v>0</v>
      </c>
      <c r="J236" s="503">
        <v>0</v>
      </c>
      <c r="K236" s="503">
        <v>0</v>
      </c>
      <c r="L236" s="503">
        <v>0</v>
      </c>
      <c r="M236" s="503">
        <v>0</v>
      </c>
      <c r="N236" s="503">
        <v>0</v>
      </c>
      <c r="O236" s="503">
        <v>0</v>
      </c>
      <c r="P236" s="503">
        <v>0</v>
      </c>
      <c r="Q236" s="503">
        <v>0</v>
      </c>
      <c r="R236" s="503">
        <v>0</v>
      </c>
      <c r="S236" s="504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495">
        <f t="shared" si="13"/>
        <v>0</v>
      </c>
      <c r="H237" s="503">
        <v>0</v>
      </c>
      <c r="I237" s="503">
        <v>0</v>
      </c>
      <c r="J237" s="503">
        <v>0</v>
      </c>
      <c r="K237" s="503">
        <v>0</v>
      </c>
      <c r="L237" s="503">
        <v>0</v>
      </c>
      <c r="M237" s="503">
        <v>0</v>
      </c>
      <c r="N237" s="503">
        <v>0</v>
      </c>
      <c r="O237" s="503">
        <v>0</v>
      </c>
      <c r="P237" s="503">
        <v>0</v>
      </c>
      <c r="Q237" s="503">
        <v>0</v>
      </c>
      <c r="R237" s="503">
        <v>0</v>
      </c>
      <c r="S237" s="504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495">
        <f t="shared" si="13"/>
        <v>0</v>
      </c>
      <c r="H238" s="503">
        <v>0</v>
      </c>
      <c r="I238" s="503">
        <v>0</v>
      </c>
      <c r="J238" s="503">
        <v>0</v>
      </c>
      <c r="K238" s="503">
        <v>0</v>
      </c>
      <c r="L238" s="503">
        <v>0</v>
      </c>
      <c r="M238" s="503">
        <v>0</v>
      </c>
      <c r="N238" s="503">
        <v>0</v>
      </c>
      <c r="O238" s="503">
        <v>0</v>
      </c>
      <c r="P238" s="503">
        <v>0</v>
      </c>
      <c r="Q238" s="503">
        <v>0</v>
      </c>
      <c r="R238" s="503">
        <v>0</v>
      </c>
      <c r="S238" s="504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495">
        <f t="shared" si="13"/>
        <v>0</v>
      </c>
      <c r="H239" s="503">
        <v>0</v>
      </c>
      <c r="I239" s="503">
        <v>0</v>
      </c>
      <c r="J239" s="503">
        <v>0</v>
      </c>
      <c r="K239" s="503">
        <v>0</v>
      </c>
      <c r="L239" s="503">
        <v>0</v>
      </c>
      <c r="M239" s="503">
        <v>0</v>
      </c>
      <c r="N239" s="503">
        <v>0</v>
      </c>
      <c r="O239" s="503">
        <v>0</v>
      </c>
      <c r="P239" s="503">
        <v>0</v>
      </c>
      <c r="Q239" s="503">
        <v>0</v>
      </c>
      <c r="R239" s="503">
        <v>0</v>
      </c>
      <c r="S239" s="504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495">
        <f t="shared" si="13"/>
        <v>0</v>
      </c>
      <c r="H240" s="503">
        <v>0</v>
      </c>
      <c r="I240" s="503">
        <v>0</v>
      </c>
      <c r="J240" s="503">
        <v>0</v>
      </c>
      <c r="K240" s="503">
        <v>0</v>
      </c>
      <c r="L240" s="503">
        <v>0</v>
      </c>
      <c r="M240" s="503">
        <v>0</v>
      </c>
      <c r="N240" s="503">
        <v>0</v>
      </c>
      <c r="O240" s="503">
        <v>0</v>
      </c>
      <c r="P240" s="503">
        <v>0</v>
      </c>
      <c r="Q240" s="503">
        <v>0</v>
      </c>
      <c r="R240" s="503">
        <v>0</v>
      </c>
      <c r="S240" s="504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495">
        <f t="shared" si="13"/>
        <v>0</v>
      </c>
      <c r="H241" s="503">
        <v>0</v>
      </c>
      <c r="I241" s="503">
        <v>0</v>
      </c>
      <c r="J241" s="503">
        <v>0</v>
      </c>
      <c r="K241" s="503">
        <v>0</v>
      </c>
      <c r="L241" s="503">
        <v>0</v>
      </c>
      <c r="M241" s="503">
        <v>0</v>
      </c>
      <c r="N241" s="503">
        <v>0</v>
      </c>
      <c r="O241" s="503">
        <v>0</v>
      </c>
      <c r="P241" s="503">
        <v>0</v>
      </c>
      <c r="Q241" s="503">
        <v>0</v>
      </c>
      <c r="R241" s="503">
        <v>0</v>
      </c>
      <c r="S241" s="504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495">
        <f t="shared" si="13"/>
        <v>0</v>
      </c>
      <c r="H242" s="503">
        <v>0</v>
      </c>
      <c r="I242" s="503">
        <v>0</v>
      </c>
      <c r="J242" s="503">
        <v>0</v>
      </c>
      <c r="K242" s="503">
        <v>0</v>
      </c>
      <c r="L242" s="503">
        <v>0</v>
      </c>
      <c r="M242" s="503">
        <v>0</v>
      </c>
      <c r="N242" s="503">
        <v>0</v>
      </c>
      <c r="O242" s="503">
        <v>0</v>
      </c>
      <c r="P242" s="503">
        <v>0</v>
      </c>
      <c r="Q242" s="503">
        <v>0</v>
      </c>
      <c r="R242" s="503">
        <v>0</v>
      </c>
      <c r="S242" s="504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495">
        <f t="shared" si="13"/>
        <v>0</v>
      </c>
      <c r="H243" s="503">
        <v>0</v>
      </c>
      <c r="I243" s="503">
        <v>0</v>
      </c>
      <c r="J243" s="503">
        <v>0</v>
      </c>
      <c r="K243" s="503">
        <v>0</v>
      </c>
      <c r="L243" s="503">
        <v>0</v>
      </c>
      <c r="M243" s="503">
        <v>0</v>
      </c>
      <c r="N243" s="503">
        <v>0</v>
      </c>
      <c r="O243" s="503">
        <v>0</v>
      </c>
      <c r="P243" s="503">
        <v>0</v>
      </c>
      <c r="Q243" s="503">
        <v>0</v>
      </c>
      <c r="R243" s="503">
        <v>0</v>
      </c>
      <c r="S243" s="504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495">
        <f t="shared" si="13"/>
        <v>0</v>
      </c>
      <c r="H244" s="503">
        <v>0</v>
      </c>
      <c r="I244" s="503">
        <v>0</v>
      </c>
      <c r="J244" s="503">
        <v>0</v>
      </c>
      <c r="K244" s="503">
        <v>0</v>
      </c>
      <c r="L244" s="503">
        <v>0</v>
      </c>
      <c r="M244" s="503">
        <v>0</v>
      </c>
      <c r="N244" s="503">
        <v>0</v>
      </c>
      <c r="O244" s="503">
        <v>0</v>
      </c>
      <c r="P244" s="503">
        <v>0</v>
      </c>
      <c r="Q244" s="503">
        <v>0</v>
      </c>
      <c r="R244" s="503">
        <v>0</v>
      </c>
      <c r="S244" s="504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495">
        <f t="shared" si="13"/>
        <v>0</v>
      </c>
      <c r="H245" s="503">
        <v>0</v>
      </c>
      <c r="I245" s="503">
        <v>0</v>
      </c>
      <c r="J245" s="503">
        <v>0</v>
      </c>
      <c r="K245" s="503">
        <v>0</v>
      </c>
      <c r="L245" s="503">
        <v>0</v>
      </c>
      <c r="M245" s="503">
        <v>0</v>
      </c>
      <c r="N245" s="503">
        <v>0</v>
      </c>
      <c r="O245" s="503">
        <v>0</v>
      </c>
      <c r="P245" s="503">
        <v>0</v>
      </c>
      <c r="Q245" s="503">
        <v>0</v>
      </c>
      <c r="R245" s="503">
        <v>0</v>
      </c>
      <c r="S245" s="504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495">
        <f t="shared" si="13"/>
        <v>0</v>
      </c>
      <c r="H246" s="503">
        <v>0</v>
      </c>
      <c r="I246" s="503">
        <v>0</v>
      </c>
      <c r="J246" s="503">
        <v>0</v>
      </c>
      <c r="K246" s="503">
        <v>0</v>
      </c>
      <c r="L246" s="503">
        <v>0</v>
      </c>
      <c r="M246" s="503">
        <v>0</v>
      </c>
      <c r="N246" s="503">
        <v>0</v>
      </c>
      <c r="O246" s="503">
        <v>0</v>
      </c>
      <c r="P246" s="503">
        <v>0</v>
      </c>
      <c r="Q246" s="503">
        <v>0</v>
      </c>
      <c r="R246" s="503">
        <v>0</v>
      </c>
      <c r="S246" s="504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495">
        <f t="shared" si="13"/>
        <v>2</v>
      </c>
      <c r="H247" s="503">
        <v>0</v>
      </c>
      <c r="I247" s="503">
        <v>0</v>
      </c>
      <c r="J247" s="503">
        <v>0</v>
      </c>
      <c r="K247" s="503">
        <v>0</v>
      </c>
      <c r="L247" s="503">
        <v>0</v>
      </c>
      <c r="M247" s="503">
        <v>0</v>
      </c>
      <c r="N247" s="503">
        <v>0</v>
      </c>
      <c r="O247" s="503">
        <v>0</v>
      </c>
      <c r="P247" s="503">
        <v>0</v>
      </c>
      <c r="Q247" s="503">
        <v>0</v>
      </c>
      <c r="R247" s="503">
        <v>1</v>
      </c>
      <c r="S247" s="504">
        <v>1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495">
        <f t="shared" si="13"/>
        <v>0</v>
      </c>
      <c r="H248" s="503">
        <v>0</v>
      </c>
      <c r="I248" s="503">
        <v>0</v>
      </c>
      <c r="J248" s="503">
        <v>0</v>
      </c>
      <c r="K248" s="503">
        <v>0</v>
      </c>
      <c r="L248" s="503">
        <v>0</v>
      </c>
      <c r="M248" s="503">
        <v>0</v>
      </c>
      <c r="N248" s="503">
        <v>0</v>
      </c>
      <c r="O248" s="503">
        <v>0</v>
      </c>
      <c r="P248" s="503">
        <v>0</v>
      </c>
      <c r="Q248" s="503">
        <v>0</v>
      </c>
      <c r="R248" s="503">
        <v>0</v>
      </c>
      <c r="S248" s="504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495">
        <f t="shared" si="13"/>
        <v>0</v>
      </c>
      <c r="H249" s="503">
        <v>0</v>
      </c>
      <c r="I249" s="503">
        <v>0</v>
      </c>
      <c r="J249" s="503">
        <v>0</v>
      </c>
      <c r="K249" s="503">
        <v>0</v>
      </c>
      <c r="L249" s="503">
        <v>0</v>
      </c>
      <c r="M249" s="503">
        <v>0</v>
      </c>
      <c r="N249" s="503">
        <v>0</v>
      </c>
      <c r="O249" s="503">
        <v>0</v>
      </c>
      <c r="P249" s="503">
        <v>0</v>
      </c>
      <c r="Q249" s="503">
        <v>0</v>
      </c>
      <c r="R249" s="503">
        <v>0</v>
      </c>
      <c r="S249" s="504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495">
        <f t="shared" si="13"/>
        <v>0</v>
      </c>
      <c r="H250" s="503">
        <v>0</v>
      </c>
      <c r="I250" s="503">
        <v>0</v>
      </c>
      <c r="J250" s="503">
        <v>0</v>
      </c>
      <c r="K250" s="503">
        <v>0</v>
      </c>
      <c r="L250" s="503">
        <v>0</v>
      </c>
      <c r="M250" s="503">
        <v>0</v>
      </c>
      <c r="N250" s="503">
        <v>0</v>
      </c>
      <c r="O250" s="503">
        <v>0</v>
      </c>
      <c r="P250" s="503">
        <v>0</v>
      </c>
      <c r="Q250" s="503">
        <v>0</v>
      </c>
      <c r="R250" s="503">
        <v>0</v>
      </c>
      <c r="S250" s="504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495">
        <f t="shared" si="13"/>
        <v>0</v>
      </c>
      <c r="H251" s="503">
        <v>0</v>
      </c>
      <c r="I251" s="503">
        <v>0</v>
      </c>
      <c r="J251" s="503">
        <v>0</v>
      </c>
      <c r="K251" s="503">
        <v>0</v>
      </c>
      <c r="L251" s="503">
        <v>0</v>
      </c>
      <c r="M251" s="503">
        <v>0</v>
      </c>
      <c r="N251" s="503">
        <v>0</v>
      </c>
      <c r="O251" s="503">
        <v>0</v>
      </c>
      <c r="P251" s="503">
        <v>0</v>
      </c>
      <c r="Q251" s="503">
        <v>0</v>
      </c>
      <c r="R251" s="503">
        <v>0</v>
      </c>
      <c r="S251" s="504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495">
        <f t="shared" si="13"/>
        <v>0</v>
      </c>
      <c r="H252" s="503">
        <v>0</v>
      </c>
      <c r="I252" s="503">
        <v>0</v>
      </c>
      <c r="J252" s="503">
        <v>0</v>
      </c>
      <c r="K252" s="503">
        <v>0</v>
      </c>
      <c r="L252" s="503">
        <v>0</v>
      </c>
      <c r="M252" s="503">
        <v>0</v>
      </c>
      <c r="N252" s="503">
        <v>0</v>
      </c>
      <c r="O252" s="503">
        <v>0</v>
      </c>
      <c r="P252" s="503">
        <v>0</v>
      </c>
      <c r="Q252" s="503">
        <v>0</v>
      </c>
      <c r="R252" s="503">
        <v>0</v>
      </c>
      <c r="S252" s="504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495">
        <f t="shared" si="13"/>
        <v>0</v>
      </c>
      <c r="H253" s="503">
        <v>0</v>
      </c>
      <c r="I253" s="503">
        <v>0</v>
      </c>
      <c r="J253" s="503">
        <v>0</v>
      </c>
      <c r="K253" s="503">
        <v>0</v>
      </c>
      <c r="L253" s="503">
        <v>0</v>
      </c>
      <c r="M253" s="503">
        <v>0</v>
      </c>
      <c r="N253" s="503">
        <v>0</v>
      </c>
      <c r="O253" s="503">
        <v>0</v>
      </c>
      <c r="P253" s="503">
        <v>0</v>
      </c>
      <c r="Q253" s="503">
        <v>0</v>
      </c>
      <c r="R253" s="503">
        <v>0</v>
      </c>
      <c r="S253" s="504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495">
        <f t="shared" si="13"/>
        <v>0</v>
      </c>
      <c r="H254" s="503">
        <v>0</v>
      </c>
      <c r="I254" s="503">
        <v>0</v>
      </c>
      <c r="J254" s="503">
        <v>0</v>
      </c>
      <c r="K254" s="503">
        <v>0</v>
      </c>
      <c r="L254" s="503">
        <v>0</v>
      </c>
      <c r="M254" s="503">
        <v>0</v>
      </c>
      <c r="N254" s="503">
        <v>0</v>
      </c>
      <c r="O254" s="503">
        <v>0</v>
      </c>
      <c r="P254" s="503">
        <v>0</v>
      </c>
      <c r="Q254" s="503">
        <v>0</v>
      </c>
      <c r="R254" s="503">
        <v>0</v>
      </c>
      <c r="S254" s="504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495">
        <f t="shared" si="13"/>
        <v>0</v>
      </c>
      <c r="H255" s="503">
        <v>0</v>
      </c>
      <c r="I255" s="503">
        <v>0</v>
      </c>
      <c r="J255" s="503">
        <v>0</v>
      </c>
      <c r="K255" s="503">
        <v>0</v>
      </c>
      <c r="L255" s="503">
        <v>0</v>
      </c>
      <c r="M255" s="503">
        <v>0</v>
      </c>
      <c r="N255" s="503">
        <v>0</v>
      </c>
      <c r="O255" s="503">
        <v>0</v>
      </c>
      <c r="P255" s="503">
        <v>0</v>
      </c>
      <c r="Q255" s="503">
        <v>0</v>
      </c>
      <c r="R255" s="503">
        <v>0</v>
      </c>
      <c r="S255" s="504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495">
        <f t="shared" si="13"/>
        <v>0</v>
      </c>
      <c r="H256" s="503">
        <v>0</v>
      </c>
      <c r="I256" s="503">
        <v>0</v>
      </c>
      <c r="J256" s="503">
        <v>0</v>
      </c>
      <c r="K256" s="503">
        <v>0</v>
      </c>
      <c r="L256" s="503">
        <v>0</v>
      </c>
      <c r="M256" s="503">
        <v>0</v>
      </c>
      <c r="N256" s="503">
        <v>0</v>
      </c>
      <c r="O256" s="503">
        <v>0</v>
      </c>
      <c r="P256" s="503">
        <v>0</v>
      </c>
      <c r="Q256" s="503">
        <v>0</v>
      </c>
      <c r="R256" s="503">
        <v>0</v>
      </c>
      <c r="S256" s="504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495">
        <f t="shared" si="13"/>
        <v>0</v>
      </c>
      <c r="H257" s="503">
        <v>0</v>
      </c>
      <c r="I257" s="503">
        <v>0</v>
      </c>
      <c r="J257" s="503">
        <v>0</v>
      </c>
      <c r="K257" s="503">
        <v>0</v>
      </c>
      <c r="L257" s="503">
        <v>0</v>
      </c>
      <c r="M257" s="503">
        <v>0</v>
      </c>
      <c r="N257" s="503">
        <v>0</v>
      </c>
      <c r="O257" s="503">
        <v>0</v>
      </c>
      <c r="P257" s="503">
        <v>0</v>
      </c>
      <c r="Q257" s="503">
        <v>0</v>
      </c>
      <c r="R257" s="503">
        <v>0</v>
      </c>
      <c r="S257" s="504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495">
        <f t="shared" si="13"/>
        <v>0</v>
      </c>
      <c r="H258" s="503">
        <v>0</v>
      </c>
      <c r="I258" s="503">
        <v>0</v>
      </c>
      <c r="J258" s="503">
        <v>0</v>
      </c>
      <c r="K258" s="503">
        <v>0</v>
      </c>
      <c r="L258" s="503">
        <v>0</v>
      </c>
      <c r="M258" s="503">
        <v>0</v>
      </c>
      <c r="N258" s="503">
        <v>0</v>
      </c>
      <c r="O258" s="503">
        <v>0</v>
      </c>
      <c r="P258" s="503">
        <v>0</v>
      </c>
      <c r="Q258" s="503">
        <v>0</v>
      </c>
      <c r="R258" s="503">
        <v>0</v>
      </c>
      <c r="S258" s="504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495">
        <f t="shared" si="13"/>
        <v>0</v>
      </c>
      <c r="H259" s="503">
        <v>0</v>
      </c>
      <c r="I259" s="503">
        <v>0</v>
      </c>
      <c r="J259" s="503">
        <v>0</v>
      </c>
      <c r="K259" s="503">
        <v>0</v>
      </c>
      <c r="L259" s="503">
        <v>0</v>
      </c>
      <c r="M259" s="503">
        <v>0</v>
      </c>
      <c r="N259" s="503">
        <v>0</v>
      </c>
      <c r="O259" s="503">
        <v>0</v>
      </c>
      <c r="P259" s="503">
        <v>0</v>
      </c>
      <c r="Q259" s="503">
        <v>0</v>
      </c>
      <c r="R259" s="503">
        <v>0</v>
      </c>
      <c r="S259" s="504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495">
        <f t="shared" si="13"/>
        <v>0</v>
      </c>
      <c r="H260" s="503">
        <v>0</v>
      </c>
      <c r="I260" s="503">
        <v>0</v>
      </c>
      <c r="J260" s="503">
        <v>0</v>
      </c>
      <c r="K260" s="503">
        <v>0</v>
      </c>
      <c r="L260" s="503">
        <v>0</v>
      </c>
      <c r="M260" s="503">
        <v>0</v>
      </c>
      <c r="N260" s="503">
        <v>0</v>
      </c>
      <c r="O260" s="503">
        <v>0</v>
      </c>
      <c r="P260" s="503">
        <v>0</v>
      </c>
      <c r="Q260" s="503">
        <v>0</v>
      </c>
      <c r="R260" s="503">
        <v>0</v>
      </c>
      <c r="S260" s="504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495">
        <f t="shared" si="13"/>
        <v>0</v>
      </c>
      <c r="H261" s="503">
        <v>0</v>
      </c>
      <c r="I261" s="503">
        <v>0</v>
      </c>
      <c r="J261" s="503">
        <v>0</v>
      </c>
      <c r="K261" s="503">
        <v>0</v>
      </c>
      <c r="L261" s="503">
        <v>0</v>
      </c>
      <c r="M261" s="503">
        <v>0</v>
      </c>
      <c r="N261" s="503">
        <v>0</v>
      </c>
      <c r="O261" s="503">
        <v>0</v>
      </c>
      <c r="P261" s="503">
        <v>0</v>
      </c>
      <c r="Q261" s="503">
        <v>0</v>
      </c>
      <c r="R261" s="503">
        <v>0</v>
      </c>
      <c r="S261" s="504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505">
        <f t="shared" si="13"/>
        <v>0</v>
      </c>
      <c r="H262" s="506">
        <v>0</v>
      </c>
      <c r="I262" s="506">
        <v>0</v>
      </c>
      <c r="J262" s="506">
        <v>0</v>
      </c>
      <c r="K262" s="506">
        <v>0</v>
      </c>
      <c r="L262" s="506">
        <v>0</v>
      </c>
      <c r="M262" s="506">
        <v>0</v>
      </c>
      <c r="N262" s="506">
        <v>0</v>
      </c>
      <c r="O262" s="506">
        <v>0</v>
      </c>
      <c r="P262" s="506">
        <v>0</v>
      </c>
      <c r="Q262" s="506">
        <v>0</v>
      </c>
      <c r="R262" s="506">
        <v>0</v>
      </c>
      <c r="S262" s="507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17</v>
      </c>
      <c r="H263" s="93">
        <f t="shared" ref="H263:S263" si="14">SUM(H210:H262)</f>
        <v>0</v>
      </c>
      <c r="I263" s="93">
        <f t="shared" si="14"/>
        <v>1</v>
      </c>
      <c r="J263" s="93">
        <f t="shared" si="14"/>
        <v>0</v>
      </c>
      <c r="K263" s="93">
        <f t="shared" si="14"/>
        <v>2</v>
      </c>
      <c r="L263" s="93">
        <f t="shared" si="14"/>
        <v>0</v>
      </c>
      <c r="M263" s="93">
        <f t="shared" si="14"/>
        <v>2</v>
      </c>
      <c r="N263" s="93">
        <f t="shared" si="14"/>
        <v>5</v>
      </c>
      <c r="O263" s="93">
        <f t="shared" si="14"/>
        <v>1</v>
      </c>
      <c r="P263" s="93">
        <f t="shared" si="14"/>
        <v>3</v>
      </c>
      <c r="Q263" s="93">
        <f t="shared" si="14"/>
        <v>0</v>
      </c>
      <c r="R263" s="93">
        <f t="shared" si="14"/>
        <v>2</v>
      </c>
      <c r="S263" s="94">
        <f t="shared" si="14"/>
        <v>1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2</v>
      </c>
      <c r="H264" s="56">
        <v>1</v>
      </c>
      <c r="I264" s="56">
        <v>0</v>
      </c>
      <c r="J264" s="56">
        <v>1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1</v>
      </c>
      <c r="H265" s="56">
        <v>0</v>
      </c>
      <c r="I265" s="56">
        <v>1</v>
      </c>
      <c r="J265" s="56">
        <v>0</v>
      </c>
      <c r="K265" s="56">
        <v>0</v>
      </c>
      <c r="L265" s="56">
        <v>0</v>
      </c>
      <c r="M265" s="56">
        <v>0</v>
      </c>
      <c r="N265" s="56">
        <v>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56">
        <v>0</v>
      </c>
      <c r="S266" s="56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1</v>
      </c>
      <c r="H267" s="56">
        <v>0</v>
      </c>
      <c r="I267" s="56">
        <v>0</v>
      </c>
      <c r="J267" s="56">
        <v>0</v>
      </c>
      <c r="K267" s="56">
        <v>1</v>
      </c>
      <c r="L267" s="56">
        <v>0</v>
      </c>
      <c r="M267" s="56">
        <v>0</v>
      </c>
      <c r="N267" s="56">
        <v>0</v>
      </c>
      <c r="O267" s="56">
        <v>0</v>
      </c>
      <c r="P267" s="56">
        <v>0</v>
      </c>
      <c r="Q267" s="56">
        <v>0</v>
      </c>
      <c r="R267" s="56">
        <v>0</v>
      </c>
      <c r="S267" s="56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56">
        <v>0</v>
      </c>
      <c r="I268" s="56">
        <v>0</v>
      </c>
      <c r="J268" s="56">
        <v>0</v>
      </c>
      <c r="K268" s="56">
        <v>0</v>
      </c>
      <c r="L268" s="56">
        <v>0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56">
        <v>0</v>
      </c>
      <c r="S268" s="56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56">
        <v>0</v>
      </c>
      <c r="I269" s="56">
        <v>0</v>
      </c>
      <c r="J269" s="56">
        <v>0</v>
      </c>
      <c r="K269" s="56">
        <v>0</v>
      </c>
      <c r="L269" s="56">
        <v>0</v>
      </c>
      <c r="M269" s="56">
        <v>0</v>
      </c>
      <c r="N269" s="56">
        <v>0</v>
      </c>
      <c r="O269" s="56">
        <v>0</v>
      </c>
      <c r="P269" s="56">
        <v>0</v>
      </c>
      <c r="Q269" s="56">
        <v>0</v>
      </c>
      <c r="R269" s="56">
        <v>0</v>
      </c>
      <c r="S269" s="56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56">
        <v>0</v>
      </c>
      <c r="I270" s="56">
        <v>0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56">
        <v>0</v>
      </c>
      <c r="I271" s="56">
        <v>0</v>
      </c>
      <c r="J271" s="56">
        <v>0</v>
      </c>
      <c r="K271" s="56">
        <v>0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56">
        <v>0</v>
      </c>
      <c r="S271" s="56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56">
        <v>0</v>
      </c>
      <c r="I272" s="56">
        <v>0</v>
      </c>
      <c r="J272" s="56">
        <v>0</v>
      </c>
      <c r="K272" s="56">
        <v>0</v>
      </c>
      <c r="L272" s="56">
        <v>0</v>
      </c>
      <c r="M272" s="56">
        <v>0</v>
      </c>
      <c r="N272" s="56">
        <v>0</v>
      </c>
      <c r="O272" s="56">
        <v>0</v>
      </c>
      <c r="P272" s="56">
        <v>0</v>
      </c>
      <c r="Q272" s="56">
        <v>0</v>
      </c>
      <c r="R272" s="56">
        <v>0</v>
      </c>
      <c r="S272" s="56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56">
        <v>0</v>
      </c>
      <c r="I273" s="56">
        <v>0</v>
      </c>
      <c r="J273" s="56">
        <v>0</v>
      </c>
      <c r="K273" s="56">
        <v>0</v>
      </c>
      <c r="L273" s="56">
        <v>0</v>
      </c>
      <c r="M273" s="56">
        <v>0</v>
      </c>
      <c r="N273" s="56">
        <v>0</v>
      </c>
      <c r="O273" s="56">
        <v>0</v>
      </c>
      <c r="P273" s="56">
        <v>0</v>
      </c>
      <c r="Q273" s="56">
        <v>0</v>
      </c>
      <c r="R273" s="56">
        <v>0</v>
      </c>
      <c r="S273" s="56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56">
        <v>0</v>
      </c>
      <c r="I274" s="56">
        <v>0</v>
      </c>
      <c r="J274" s="56">
        <v>0</v>
      </c>
      <c r="K274" s="56">
        <v>0</v>
      </c>
      <c r="L274" s="56">
        <v>0</v>
      </c>
      <c r="M274" s="56">
        <v>0</v>
      </c>
      <c r="N274" s="56">
        <v>0</v>
      </c>
      <c r="O274" s="56">
        <v>0</v>
      </c>
      <c r="P274" s="56">
        <v>0</v>
      </c>
      <c r="Q274" s="56">
        <v>0</v>
      </c>
      <c r="R274" s="56">
        <v>0</v>
      </c>
      <c r="S274" s="56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56">
        <v>0</v>
      </c>
      <c r="I275" s="56">
        <v>0</v>
      </c>
      <c r="J275" s="56">
        <v>0</v>
      </c>
      <c r="K275" s="56">
        <v>0</v>
      </c>
      <c r="L275" s="56">
        <v>0</v>
      </c>
      <c r="M275" s="56">
        <v>0</v>
      </c>
      <c r="N275" s="56">
        <v>0</v>
      </c>
      <c r="O275" s="56">
        <v>0</v>
      </c>
      <c r="P275" s="56">
        <v>0</v>
      </c>
      <c r="Q275" s="56">
        <v>0</v>
      </c>
      <c r="R275" s="56">
        <v>0</v>
      </c>
      <c r="S275" s="56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56">
        <v>0</v>
      </c>
      <c r="I276" s="56">
        <v>0</v>
      </c>
      <c r="J276" s="56">
        <v>0</v>
      </c>
      <c r="K276" s="56">
        <v>0</v>
      </c>
      <c r="L276" s="56">
        <v>0</v>
      </c>
      <c r="M276" s="56">
        <v>0</v>
      </c>
      <c r="N276" s="56">
        <v>0</v>
      </c>
      <c r="O276" s="56">
        <v>0</v>
      </c>
      <c r="P276" s="56">
        <v>0</v>
      </c>
      <c r="Q276" s="56">
        <v>0</v>
      </c>
      <c r="R276" s="56">
        <v>0</v>
      </c>
      <c r="S276" s="56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56">
        <v>0</v>
      </c>
      <c r="I277" s="56">
        <v>0</v>
      </c>
      <c r="J277" s="56">
        <v>0</v>
      </c>
      <c r="K277" s="56">
        <v>0</v>
      </c>
      <c r="L277" s="56">
        <v>0</v>
      </c>
      <c r="M277" s="56">
        <v>0</v>
      </c>
      <c r="N277" s="56">
        <v>0</v>
      </c>
      <c r="O277" s="56">
        <v>0</v>
      </c>
      <c r="P277" s="56">
        <v>0</v>
      </c>
      <c r="Q277" s="56">
        <v>0</v>
      </c>
      <c r="R277" s="56">
        <v>0</v>
      </c>
      <c r="S277" s="56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56">
        <v>0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0</v>
      </c>
      <c r="O278" s="56">
        <v>0</v>
      </c>
      <c r="P278" s="56">
        <v>0</v>
      </c>
      <c r="Q278" s="56">
        <v>0</v>
      </c>
      <c r="R278" s="56">
        <v>0</v>
      </c>
      <c r="S278" s="56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56">
        <v>0</v>
      </c>
      <c r="I279" s="56">
        <v>0</v>
      </c>
      <c r="J279" s="56">
        <v>0</v>
      </c>
      <c r="K279" s="56">
        <v>0</v>
      </c>
      <c r="L279" s="56">
        <v>0</v>
      </c>
      <c r="M279" s="56">
        <v>0</v>
      </c>
      <c r="N279" s="56">
        <v>0</v>
      </c>
      <c r="O279" s="56">
        <v>0</v>
      </c>
      <c r="P279" s="56">
        <v>0</v>
      </c>
      <c r="Q279" s="56">
        <v>0</v>
      </c>
      <c r="R279" s="56">
        <v>0</v>
      </c>
      <c r="S279" s="56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56">
        <v>0</v>
      </c>
      <c r="I280" s="56">
        <v>0</v>
      </c>
      <c r="J280" s="56">
        <v>0</v>
      </c>
      <c r="K280" s="56">
        <v>0</v>
      </c>
      <c r="L280" s="56">
        <v>0</v>
      </c>
      <c r="M280" s="56">
        <v>0</v>
      </c>
      <c r="N280" s="56">
        <v>0</v>
      </c>
      <c r="O280" s="56">
        <v>0</v>
      </c>
      <c r="P280" s="56">
        <v>0</v>
      </c>
      <c r="Q280" s="56">
        <v>0</v>
      </c>
      <c r="R280" s="56">
        <v>0</v>
      </c>
      <c r="S280" s="56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56">
        <v>0</v>
      </c>
      <c r="I281" s="56">
        <v>0</v>
      </c>
      <c r="J281" s="56">
        <v>0</v>
      </c>
      <c r="K281" s="56">
        <v>0</v>
      </c>
      <c r="L281" s="56">
        <v>0</v>
      </c>
      <c r="M281" s="56">
        <v>0</v>
      </c>
      <c r="N281" s="56">
        <v>0</v>
      </c>
      <c r="O281" s="56">
        <v>0</v>
      </c>
      <c r="P281" s="56">
        <v>0</v>
      </c>
      <c r="Q281" s="56">
        <v>0</v>
      </c>
      <c r="R281" s="56">
        <v>0</v>
      </c>
      <c r="S281" s="56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56">
        <v>0</v>
      </c>
      <c r="I282" s="56">
        <v>0</v>
      </c>
      <c r="J282" s="56">
        <v>0</v>
      </c>
      <c r="K282" s="56">
        <v>0</v>
      </c>
      <c r="L282" s="56">
        <v>0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56">
        <v>0</v>
      </c>
      <c r="S282" s="56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56">
        <v>0</v>
      </c>
      <c r="I283" s="56">
        <v>0</v>
      </c>
      <c r="J283" s="56">
        <v>0</v>
      </c>
      <c r="K283" s="56">
        <v>0</v>
      </c>
      <c r="L283" s="56">
        <v>0</v>
      </c>
      <c r="M283" s="56">
        <v>0</v>
      </c>
      <c r="N283" s="56">
        <v>0</v>
      </c>
      <c r="O283" s="56">
        <v>0</v>
      </c>
      <c r="P283" s="56">
        <v>0</v>
      </c>
      <c r="Q283" s="56">
        <v>0</v>
      </c>
      <c r="R283" s="56">
        <v>0</v>
      </c>
      <c r="S283" s="56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56">
        <v>0</v>
      </c>
      <c r="I284" s="56">
        <v>0</v>
      </c>
      <c r="J284" s="56">
        <v>0</v>
      </c>
      <c r="K284" s="56">
        <v>0</v>
      </c>
      <c r="L284" s="56">
        <v>0</v>
      </c>
      <c r="M284" s="56">
        <v>0</v>
      </c>
      <c r="N284" s="56">
        <v>0</v>
      </c>
      <c r="O284" s="56">
        <v>0</v>
      </c>
      <c r="P284" s="56">
        <v>0</v>
      </c>
      <c r="Q284" s="56">
        <v>0</v>
      </c>
      <c r="R284" s="56">
        <v>0</v>
      </c>
      <c r="S284" s="56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4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1</v>
      </c>
      <c r="P285" s="41">
        <v>0</v>
      </c>
      <c r="Q285" s="41">
        <v>0</v>
      </c>
      <c r="R285" s="41">
        <v>1</v>
      </c>
      <c r="S285" s="41">
        <v>2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5</v>
      </c>
      <c r="H301" s="41">
        <v>0</v>
      </c>
      <c r="I301" s="41">
        <v>0</v>
      </c>
      <c r="J301" s="41">
        <v>1</v>
      </c>
      <c r="K301" s="41">
        <v>1</v>
      </c>
      <c r="L301" s="41">
        <v>1</v>
      </c>
      <c r="M301" s="41">
        <v>0</v>
      </c>
      <c r="N301" s="41">
        <v>1</v>
      </c>
      <c r="O301" s="41">
        <v>1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13</v>
      </c>
      <c r="H317" s="95">
        <f t="shared" ref="H317:S317" si="16">SUM(H264:H316)</f>
        <v>1</v>
      </c>
      <c r="I317" s="78">
        <f t="shared" si="16"/>
        <v>1</v>
      </c>
      <c r="J317" s="78">
        <f t="shared" si="16"/>
        <v>2</v>
      </c>
      <c r="K317" s="78">
        <f t="shared" si="16"/>
        <v>2</v>
      </c>
      <c r="L317" s="78">
        <f t="shared" si="16"/>
        <v>1</v>
      </c>
      <c r="M317" s="78">
        <f t="shared" si="16"/>
        <v>0</v>
      </c>
      <c r="N317" s="78">
        <f t="shared" si="16"/>
        <v>1</v>
      </c>
      <c r="O317" s="78">
        <f t="shared" si="16"/>
        <v>2</v>
      </c>
      <c r="P317" s="78">
        <f t="shared" si="16"/>
        <v>0</v>
      </c>
      <c r="Q317" s="78">
        <f t="shared" si="16"/>
        <v>0</v>
      </c>
      <c r="R317" s="78">
        <f t="shared" si="16"/>
        <v>1</v>
      </c>
      <c r="S317" s="78">
        <f t="shared" si="16"/>
        <v>2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206</v>
      </c>
      <c r="H320" s="46">
        <f t="shared" ref="H320:S320" si="17">+H155</f>
        <v>9</v>
      </c>
      <c r="I320" s="46">
        <f t="shared" si="17"/>
        <v>11</v>
      </c>
      <c r="J320" s="46">
        <f t="shared" si="17"/>
        <v>17</v>
      </c>
      <c r="K320" s="46">
        <f t="shared" si="17"/>
        <v>21</v>
      </c>
      <c r="L320" s="46">
        <f t="shared" si="17"/>
        <v>18</v>
      </c>
      <c r="M320" s="46">
        <f t="shared" si="17"/>
        <v>19</v>
      </c>
      <c r="N320" s="46">
        <f t="shared" si="17"/>
        <v>19</v>
      </c>
      <c r="O320" s="46">
        <f t="shared" si="17"/>
        <v>20</v>
      </c>
      <c r="P320" s="46">
        <f t="shared" si="17"/>
        <v>19</v>
      </c>
      <c r="Q320" s="46">
        <f t="shared" si="17"/>
        <v>16</v>
      </c>
      <c r="R320" s="46">
        <f t="shared" si="17"/>
        <v>14</v>
      </c>
      <c r="S320" s="46">
        <f t="shared" si="17"/>
        <v>23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206</v>
      </c>
      <c r="H321" s="46">
        <f t="shared" ref="H321:S321" si="18">SUM(H322:H326)</f>
        <v>9</v>
      </c>
      <c r="I321" s="46">
        <f t="shared" si="18"/>
        <v>11</v>
      </c>
      <c r="J321" s="46">
        <f t="shared" si="18"/>
        <v>17</v>
      </c>
      <c r="K321" s="46">
        <f t="shared" si="18"/>
        <v>21</v>
      </c>
      <c r="L321" s="46">
        <f t="shared" si="18"/>
        <v>18</v>
      </c>
      <c r="M321" s="46">
        <f t="shared" si="18"/>
        <v>19</v>
      </c>
      <c r="N321" s="46">
        <f t="shared" si="18"/>
        <v>19</v>
      </c>
      <c r="O321" s="46">
        <f t="shared" si="18"/>
        <v>20</v>
      </c>
      <c r="P321" s="46">
        <f t="shared" si="18"/>
        <v>19</v>
      </c>
      <c r="Q321" s="46">
        <f t="shared" si="18"/>
        <v>16</v>
      </c>
      <c r="R321" s="46">
        <f t="shared" si="18"/>
        <v>14</v>
      </c>
      <c r="S321" s="46">
        <f t="shared" si="18"/>
        <v>23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6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6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206</v>
      </c>
      <c r="H326" s="106">
        <v>9</v>
      </c>
      <c r="I326" s="106">
        <v>11</v>
      </c>
      <c r="J326" s="106">
        <v>17</v>
      </c>
      <c r="K326" s="106">
        <v>21</v>
      </c>
      <c r="L326" s="106">
        <v>18</v>
      </c>
      <c r="M326" s="106">
        <v>19</v>
      </c>
      <c r="N326" s="106">
        <v>19</v>
      </c>
      <c r="O326" s="106">
        <v>20</v>
      </c>
      <c r="P326" s="106">
        <v>19</v>
      </c>
      <c r="Q326" s="106">
        <v>16</v>
      </c>
      <c r="R326" s="106">
        <v>14</v>
      </c>
      <c r="S326" s="106">
        <v>23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3</v>
      </c>
      <c r="J330" s="104">
        <f t="shared" si="21"/>
        <v>4</v>
      </c>
      <c r="K330" s="104">
        <f t="shared" si="21"/>
        <v>4</v>
      </c>
      <c r="L330" s="104">
        <f t="shared" si="21"/>
        <v>6</v>
      </c>
      <c r="M330" s="104">
        <f t="shared" si="21"/>
        <v>7</v>
      </c>
      <c r="N330" s="104">
        <f t="shared" si="21"/>
        <v>7</v>
      </c>
      <c r="O330" s="104">
        <f t="shared" si="21"/>
        <v>6</v>
      </c>
      <c r="P330" s="104">
        <f t="shared" si="21"/>
        <v>7</v>
      </c>
      <c r="Q330" s="104">
        <f t="shared" si="21"/>
        <v>4</v>
      </c>
      <c r="R330" s="104">
        <f t="shared" si="21"/>
        <v>2</v>
      </c>
      <c r="S330" s="104">
        <f t="shared" si="21"/>
        <v>2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30</v>
      </c>
      <c r="H331" s="46">
        <f t="shared" ref="H331:S331" si="22">+H209</f>
        <v>6</v>
      </c>
      <c r="I331" s="46">
        <f t="shared" si="22"/>
        <v>4</v>
      </c>
      <c r="J331" s="46">
        <f t="shared" si="22"/>
        <v>3</v>
      </c>
      <c r="K331" s="46">
        <f t="shared" si="22"/>
        <v>5</v>
      </c>
      <c r="L331" s="46">
        <f t="shared" si="22"/>
        <v>4</v>
      </c>
      <c r="M331" s="46">
        <f t="shared" si="22"/>
        <v>2</v>
      </c>
      <c r="N331" s="46">
        <f t="shared" si="22"/>
        <v>1</v>
      </c>
      <c r="O331" s="46">
        <f t="shared" si="22"/>
        <v>3</v>
      </c>
      <c r="P331" s="46">
        <f t="shared" si="22"/>
        <v>0</v>
      </c>
      <c r="Q331" s="46">
        <f t="shared" si="22"/>
        <v>1</v>
      </c>
      <c r="R331" s="46">
        <f t="shared" si="22"/>
        <v>1</v>
      </c>
      <c r="S331" s="46">
        <f t="shared" si="2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30</v>
      </c>
      <c r="H333" s="46">
        <f t="shared" ref="H333:S333" si="24">SUM(H334:H337)</f>
        <v>3</v>
      </c>
      <c r="I333" s="46">
        <f t="shared" si="24"/>
        <v>3</v>
      </c>
      <c r="J333" s="46">
        <f t="shared" si="24"/>
        <v>3</v>
      </c>
      <c r="K333" s="46">
        <f t="shared" si="24"/>
        <v>3</v>
      </c>
      <c r="L333" s="46">
        <f t="shared" si="24"/>
        <v>3</v>
      </c>
      <c r="M333" s="46">
        <f t="shared" si="24"/>
        <v>2</v>
      </c>
      <c r="N333" s="46">
        <f t="shared" si="24"/>
        <v>2</v>
      </c>
      <c r="O333" s="46">
        <f t="shared" si="24"/>
        <v>2</v>
      </c>
      <c r="P333" s="46">
        <f t="shared" si="24"/>
        <v>3</v>
      </c>
      <c r="Q333" s="46">
        <f t="shared" si="24"/>
        <v>3</v>
      </c>
      <c r="R333" s="46">
        <f t="shared" si="24"/>
        <v>1</v>
      </c>
      <c r="S333" s="46">
        <f t="shared" si="24"/>
        <v>2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20</v>
      </c>
      <c r="H334" s="103">
        <v>2</v>
      </c>
      <c r="I334" s="103">
        <v>2</v>
      </c>
      <c r="J334" s="103">
        <v>2</v>
      </c>
      <c r="K334" s="103">
        <v>2</v>
      </c>
      <c r="L334" s="103">
        <v>2</v>
      </c>
      <c r="M334" s="103">
        <v>1</v>
      </c>
      <c r="N334" s="103">
        <v>1</v>
      </c>
      <c r="O334" s="103">
        <v>1</v>
      </c>
      <c r="P334" s="103">
        <v>2</v>
      </c>
      <c r="Q334" s="103">
        <v>3</v>
      </c>
      <c r="R334" s="103">
        <v>1</v>
      </c>
      <c r="S334" s="103">
        <v>1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10</v>
      </c>
      <c r="H336" s="103">
        <v>1</v>
      </c>
      <c r="I336" s="103">
        <v>1</v>
      </c>
      <c r="J336" s="103">
        <v>1</v>
      </c>
      <c r="K336" s="103">
        <v>1</v>
      </c>
      <c r="L336" s="103">
        <v>1</v>
      </c>
      <c r="M336" s="103">
        <v>1</v>
      </c>
      <c r="N336" s="103">
        <v>1</v>
      </c>
      <c r="O336" s="103">
        <v>1</v>
      </c>
      <c r="P336" s="103">
        <v>1</v>
      </c>
      <c r="Q336" s="103">
        <v>0</v>
      </c>
      <c r="R336" s="103">
        <v>0</v>
      </c>
      <c r="S336" s="103">
        <v>1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3</v>
      </c>
      <c r="I338" s="59">
        <f t="shared" si="26"/>
        <v>4</v>
      </c>
      <c r="J338" s="59">
        <f t="shared" si="26"/>
        <v>4</v>
      </c>
      <c r="K338" s="59">
        <f t="shared" si="26"/>
        <v>6</v>
      </c>
      <c r="L338" s="59">
        <f t="shared" si="26"/>
        <v>7</v>
      </c>
      <c r="M338" s="59">
        <f t="shared" si="26"/>
        <v>7</v>
      </c>
      <c r="N338" s="59">
        <f t="shared" si="26"/>
        <v>6</v>
      </c>
      <c r="O338" s="59">
        <f t="shared" si="26"/>
        <v>7</v>
      </c>
      <c r="P338" s="59">
        <f t="shared" si="26"/>
        <v>4</v>
      </c>
      <c r="Q338" s="59">
        <f t="shared" si="26"/>
        <v>2</v>
      </c>
      <c r="R338" s="59">
        <f t="shared" si="26"/>
        <v>2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7</v>
      </c>
      <c r="I340" s="111">
        <f t="shared" ref="I340:S340" si="27">+H348</f>
        <v>5</v>
      </c>
      <c r="J340" s="111">
        <f t="shared" si="27"/>
        <v>4</v>
      </c>
      <c r="K340" s="111">
        <f t="shared" si="27"/>
        <v>2</v>
      </c>
      <c r="L340" s="111">
        <f t="shared" si="27"/>
        <v>2</v>
      </c>
      <c r="M340" s="111">
        <f t="shared" si="27"/>
        <v>0</v>
      </c>
      <c r="N340" s="111">
        <f t="shared" si="27"/>
        <v>2</v>
      </c>
      <c r="O340" s="111">
        <f t="shared" si="27"/>
        <v>7</v>
      </c>
      <c r="P340" s="111">
        <f t="shared" si="27"/>
        <v>8</v>
      </c>
      <c r="Q340" s="111">
        <f t="shared" si="27"/>
        <v>11</v>
      </c>
      <c r="R340" s="111">
        <f t="shared" si="27"/>
        <v>11</v>
      </c>
      <c r="S340" s="111">
        <f t="shared" si="27"/>
        <v>13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17</v>
      </c>
      <c r="H341" s="46">
        <f t="shared" ref="H341:S341" si="28">+H263</f>
        <v>0</v>
      </c>
      <c r="I341" s="46">
        <f t="shared" si="28"/>
        <v>1</v>
      </c>
      <c r="J341" s="46">
        <f t="shared" si="28"/>
        <v>0</v>
      </c>
      <c r="K341" s="46">
        <f t="shared" si="28"/>
        <v>2</v>
      </c>
      <c r="L341" s="46">
        <f t="shared" si="28"/>
        <v>0</v>
      </c>
      <c r="M341" s="46">
        <f t="shared" si="28"/>
        <v>2</v>
      </c>
      <c r="N341" s="46">
        <f t="shared" si="28"/>
        <v>5</v>
      </c>
      <c r="O341" s="46">
        <f t="shared" si="28"/>
        <v>1</v>
      </c>
      <c r="P341" s="46">
        <f t="shared" si="28"/>
        <v>3</v>
      </c>
      <c r="Q341" s="46">
        <f t="shared" si="28"/>
        <v>0</v>
      </c>
      <c r="R341" s="46">
        <f t="shared" si="28"/>
        <v>2</v>
      </c>
      <c r="S341" s="46">
        <f t="shared" si="28"/>
        <v>1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10</v>
      </c>
      <c r="H344" s="112">
        <f t="shared" ref="H344:S344" si="31">SUM(H345:H347)</f>
        <v>2</v>
      </c>
      <c r="I344" s="112">
        <f t="shared" si="31"/>
        <v>2</v>
      </c>
      <c r="J344" s="112">
        <f t="shared" si="31"/>
        <v>2</v>
      </c>
      <c r="K344" s="112">
        <f t="shared" si="31"/>
        <v>2</v>
      </c>
      <c r="L344" s="112">
        <f t="shared" si="31"/>
        <v>2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10</v>
      </c>
      <c r="H345" s="103">
        <v>2</v>
      </c>
      <c r="I345" s="103">
        <v>2</v>
      </c>
      <c r="J345" s="103">
        <v>2</v>
      </c>
      <c r="K345" s="103">
        <v>2</v>
      </c>
      <c r="L345" s="103">
        <v>2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7</v>
      </c>
      <c r="H348" s="110">
        <f t="shared" ref="H348:S348" si="33">IF((H340+H341+H342+H343-H344)&lt;0,"Revise porque este valor no puede ser negativo",H340+H341+H342+H343-H344)</f>
        <v>5</v>
      </c>
      <c r="I348" s="110">
        <f t="shared" si="33"/>
        <v>4</v>
      </c>
      <c r="J348" s="110">
        <f t="shared" si="33"/>
        <v>2</v>
      </c>
      <c r="K348" s="110">
        <f t="shared" si="33"/>
        <v>2</v>
      </c>
      <c r="L348" s="110">
        <f t="shared" si="33"/>
        <v>0</v>
      </c>
      <c r="M348" s="110">
        <f t="shared" si="33"/>
        <v>2</v>
      </c>
      <c r="N348" s="110">
        <f t="shared" si="33"/>
        <v>7</v>
      </c>
      <c r="O348" s="110">
        <f t="shared" si="33"/>
        <v>8</v>
      </c>
      <c r="P348" s="110">
        <f t="shared" si="33"/>
        <v>11</v>
      </c>
      <c r="Q348" s="110">
        <f t="shared" si="33"/>
        <v>11</v>
      </c>
      <c r="R348" s="110">
        <f t="shared" si="33"/>
        <v>13</v>
      </c>
      <c r="S348" s="110">
        <f t="shared" si="33"/>
        <v>14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1</v>
      </c>
      <c r="K351" s="111">
        <f t="shared" si="34"/>
        <v>3</v>
      </c>
      <c r="L351" s="111">
        <f t="shared" si="34"/>
        <v>6</v>
      </c>
      <c r="M351" s="111">
        <f t="shared" si="34"/>
        <v>7</v>
      </c>
      <c r="N351" s="111">
        <f t="shared" si="34"/>
        <v>7</v>
      </c>
      <c r="O351" s="111">
        <f t="shared" si="34"/>
        <v>8</v>
      </c>
      <c r="P351" s="111">
        <f t="shared" si="34"/>
        <v>10</v>
      </c>
      <c r="Q351" s="111">
        <f t="shared" si="34"/>
        <v>9</v>
      </c>
      <c r="R351" s="111">
        <f t="shared" si="34"/>
        <v>8</v>
      </c>
      <c r="S351" s="111">
        <f t="shared" si="34"/>
        <v>9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13</v>
      </c>
      <c r="H352" s="112">
        <f t="shared" ref="H352:S352" si="35">SUM(H264:H317)</f>
        <v>2</v>
      </c>
      <c r="I352" s="112">
        <f t="shared" si="35"/>
        <v>2</v>
      </c>
      <c r="J352" s="112">
        <f t="shared" si="35"/>
        <v>4</v>
      </c>
      <c r="K352" s="112">
        <f t="shared" si="35"/>
        <v>4</v>
      </c>
      <c r="L352" s="112">
        <f t="shared" si="35"/>
        <v>2</v>
      </c>
      <c r="M352" s="112">
        <f t="shared" si="35"/>
        <v>0</v>
      </c>
      <c r="N352" s="112">
        <f t="shared" si="35"/>
        <v>2</v>
      </c>
      <c r="O352" s="112">
        <f t="shared" si="35"/>
        <v>4</v>
      </c>
      <c r="P352" s="112">
        <f t="shared" si="35"/>
        <v>0</v>
      </c>
      <c r="Q352" s="112">
        <f t="shared" si="35"/>
        <v>0</v>
      </c>
      <c r="R352" s="112">
        <f t="shared" si="35"/>
        <v>2</v>
      </c>
      <c r="S352" s="112">
        <f t="shared" si="35"/>
        <v>4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13</v>
      </c>
      <c r="H353" s="113">
        <f t="shared" ref="H353:S353" si="36">SUM(H354:H356)</f>
        <v>2</v>
      </c>
      <c r="I353" s="113">
        <f t="shared" si="36"/>
        <v>1</v>
      </c>
      <c r="J353" s="113">
        <f t="shared" si="36"/>
        <v>2</v>
      </c>
      <c r="K353" s="113">
        <f t="shared" si="36"/>
        <v>1</v>
      </c>
      <c r="L353" s="113">
        <f t="shared" si="36"/>
        <v>1</v>
      </c>
      <c r="M353" s="113">
        <f t="shared" si="36"/>
        <v>0</v>
      </c>
      <c r="N353" s="113">
        <f t="shared" si="36"/>
        <v>1</v>
      </c>
      <c r="O353" s="113">
        <f t="shared" si="36"/>
        <v>2</v>
      </c>
      <c r="P353" s="113">
        <f t="shared" si="36"/>
        <v>1</v>
      </c>
      <c r="Q353" s="113">
        <f t="shared" si="36"/>
        <v>1</v>
      </c>
      <c r="R353" s="113">
        <f t="shared" si="36"/>
        <v>1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8</v>
      </c>
      <c r="H354" s="103">
        <v>1</v>
      </c>
      <c r="I354" s="103">
        <v>1</v>
      </c>
      <c r="J354" s="103">
        <v>1</v>
      </c>
      <c r="K354" s="103">
        <v>1</v>
      </c>
      <c r="L354" s="103">
        <v>0</v>
      </c>
      <c r="M354" s="103">
        <v>0</v>
      </c>
      <c r="N354" s="103">
        <v>0</v>
      </c>
      <c r="O354" s="103">
        <v>1</v>
      </c>
      <c r="P354" s="103">
        <v>1</v>
      </c>
      <c r="Q354" s="103">
        <v>1</v>
      </c>
      <c r="R354" s="103">
        <v>1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5</v>
      </c>
      <c r="H355" s="103">
        <v>1</v>
      </c>
      <c r="I355" s="103">
        <v>0</v>
      </c>
      <c r="J355" s="103">
        <v>1</v>
      </c>
      <c r="K355" s="103">
        <v>0</v>
      </c>
      <c r="L355" s="103">
        <v>1</v>
      </c>
      <c r="M355" s="103">
        <v>0</v>
      </c>
      <c r="N355" s="103">
        <v>1</v>
      </c>
      <c r="O355" s="103">
        <v>1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1</v>
      </c>
      <c r="J357" s="110">
        <f t="shared" si="38"/>
        <v>3</v>
      </c>
      <c r="K357" s="110">
        <f t="shared" si="38"/>
        <v>6</v>
      </c>
      <c r="L357" s="110">
        <f t="shared" si="38"/>
        <v>7</v>
      </c>
      <c r="M357" s="110">
        <f t="shared" si="38"/>
        <v>7</v>
      </c>
      <c r="N357" s="110">
        <f t="shared" si="38"/>
        <v>8</v>
      </c>
      <c r="O357" s="110">
        <f t="shared" si="38"/>
        <v>10</v>
      </c>
      <c r="P357" s="110">
        <f t="shared" si="38"/>
        <v>9</v>
      </c>
      <c r="Q357" s="110">
        <f t="shared" si="38"/>
        <v>8</v>
      </c>
      <c r="R357" s="110">
        <f t="shared" si="38"/>
        <v>9</v>
      </c>
      <c r="S357" s="110">
        <f t="shared" si="38"/>
        <v>13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13</v>
      </c>
      <c r="H359" s="25">
        <v>1</v>
      </c>
      <c r="I359" s="25">
        <v>1</v>
      </c>
      <c r="J359" s="25">
        <v>1</v>
      </c>
      <c r="K359" s="25">
        <v>1</v>
      </c>
      <c r="L359" s="25">
        <v>1</v>
      </c>
      <c r="M359" s="25">
        <v>1</v>
      </c>
      <c r="N359" s="25">
        <v>1</v>
      </c>
      <c r="O359" s="25">
        <v>1</v>
      </c>
      <c r="P359" s="25">
        <v>1</v>
      </c>
      <c r="Q359" s="25">
        <v>2</v>
      </c>
      <c r="R359" s="25">
        <v>1</v>
      </c>
      <c r="S359" s="25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2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1</v>
      </c>
      <c r="N361" s="31">
        <v>0</v>
      </c>
      <c r="O361" s="31">
        <v>0</v>
      </c>
      <c r="P361" s="31">
        <v>1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14</v>
      </c>
      <c r="H362" s="31">
        <v>0</v>
      </c>
      <c r="I362" s="31">
        <v>4</v>
      </c>
      <c r="J362" s="31">
        <v>0</v>
      </c>
      <c r="K362" s="31">
        <v>4</v>
      </c>
      <c r="L362" s="31">
        <v>4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2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12</v>
      </c>
      <c r="H364" s="31">
        <v>1</v>
      </c>
      <c r="I364" s="31">
        <v>1</v>
      </c>
      <c r="J364" s="31">
        <v>1</v>
      </c>
      <c r="K364" s="31">
        <v>1</v>
      </c>
      <c r="L364" s="31">
        <v>1</v>
      </c>
      <c r="M364" s="31">
        <v>1</v>
      </c>
      <c r="N364" s="31">
        <v>1</v>
      </c>
      <c r="O364" s="31">
        <v>1</v>
      </c>
      <c r="P364" s="31">
        <v>1</v>
      </c>
      <c r="Q364" s="31">
        <v>1</v>
      </c>
      <c r="R364" s="31">
        <v>1</v>
      </c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72</v>
      </c>
      <c r="H365" s="5">
        <v>6</v>
      </c>
      <c r="I365" s="5">
        <v>6</v>
      </c>
      <c r="J365" s="5">
        <v>6</v>
      </c>
      <c r="K365" s="5">
        <v>6</v>
      </c>
      <c r="L365" s="5">
        <v>6</v>
      </c>
      <c r="M365" s="5">
        <v>6</v>
      </c>
      <c r="N365" s="5">
        <v>6</v>
      </c>
      <c r="O365" s="5">
        <v>6</v>
      </c>
      <c r="P365" s="5">
        <v>6</v>
      </c>
      <c r="Q365" s="5">
        <v>6</v>
      </c>
      <c r="R365" s="5">
        <v>6</v>
      </c>
      <c r="S365" s="5">
        <v>6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12</v>
      </c>
      <c r="H366" s="5">
        <v>1</v>
      </c>
      <c r="I366" s="5">
        <v>1</v>
      </c>
      <c r="J366" s="5">
        <v>1</v>
      </c>
      <c r="K366" s="5">
        <v>1</v>
      </c>
      <c r="L366" s="5">
        <v>1</v>
      </c>
      <c r="M366" s="5">
        <v>1</v>
      </c>
      <c r="N366" s="5">
        <v>1</v>
      </c>
      <c r="O366" s="5">
        <v>1</v>
      </c>
      <c r="P366" s="5">
        <v>1</v>
      </c>
      <c r="Q366" s="5">
        <v>1</v>
      </c>
      <c r="R366" s="5">
        <v>1</v>
      </c>
      <c r="S366" s="5">
        <v>1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48</v>
      </c>
      <c r="H368" s="5">
        <v>4</v>
      </c>
      <c r="I368" s="5">
        <v>4</v>
      </c>
      <c r="J368" s="5">
        <v>4</v>
      </c>
      <c r="K368" s="5">
        <v>4</v>
      </c>
      <c r="L368" s="5">
        <v>4</v>
      </c>
      <c r="M368" s="5">
        <v>4</v>
      </c>
      <c r="N368" s="5">
        <v>4</v>
      </c>
      <c r="O368" s="5">
        <v>4</v>
      </c>
      <c r="P368" s="5">
        <v>4</v>
      </c>
      <c r="Q368" s="5">
        <v>4</v>
      </c>
      <c r="R368" s="5">
        <v>4</v>
      </c>
      <c r="S368" s="5">
        <v>4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24</v>
      </c>
      <c r="H379" s="5">
        <v>2</v>
      </c>
      <c r="I379" s="5">
        <v>2</v>
      </c>
      <c r="J379" s="5">
        <v>2</v>
      </c>
      <c r="K379" s="5">
        <v>2</v>
      </c>
      <c r="L379" s="5">
        <v>2</v>
      </c>
      <c r="M379" s="5">
        <v>2</v>
      </c>
      <c r="N379" s="5">
        <v>2</v>
      </c>
      <c r="O379" s="5">
        <v>2</v>
      </c>
      <c r="P379" s="5">
        <v>2</v>
      </c>
      <c r="Q379" s="5">
        <v>2</v>
      </c>
      <c r="R379" s="5">
        <v>2</v>
      </c>
      <c r="S379" s="5">
        <v>2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0</v>
      </c>
      <c r="H384" s="1327">
        <v>0</v>
      </c>
      <c r="I384" s="1327"/>
      <c r="J384" s="1327"/>
      <c r="K384" s="1327">
        <v>0</v>
      </c>
      <c r="L384" s="1327"/>
      <c r="M384" s="1327"/>
      <c r="N384" s="1327">
        <v>0</v>
      </c>
      <c r="O384" s="1327"/>
      <c r="P384" s="1327"/>
      <c r="Q384" s="1327">
        <v>0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0</v>
      </c>
      <c r="H385" s="1327">
        <v>0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0</v>
      </c>
      <c r="H386" s="1327">
        <v>0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3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1</v>
      </c>
      <c r="Q387" s="5">
        <v>1</v>
      </c>
      <c r="R387" s="5">
        <v>1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3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1</v>
      </c>
      <c r="Q388" s="5">
        <v>1</v>
      </c>
      <c r="R388" s="5">
        <v>1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2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1</v>
      </c>
      <c r="N391" s="5">
        <v>0</v>
      </c>
      <c r="O391" s="5">
        <v>0</v>
      </c>
      <c r="P391" s="5">
        <v>1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17</v>
      </c>
      <c r="H393" s="5">
        <v>1</v>
      </c>
      <c r="I393" s="5">
        <v>1</v>
      </c>
      <c r="J393" s="5">
        <v>0</v>
      </c>
      <c r="K393" s="5">
        <v>0</v>
      </c>
      <c r="L393" s="5">
        <v>5</v>
      </c>
      <c r="M393" s="5">
        <v>0</v>
      </c>
      <c r="N393" s="5">
        <v>5</v>
      </c>
      <c r="O393" s="5">
        <v>0</v>
      </c>
      <c r="P393" s="5">
        <v>0</v>
      </c>
      <c r="Q393" s="5">
        <v>5</v>
      </c>
      <c r="R393" s="5">
        <v>0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48</v>
      </c>
      <c r="H394" s="52">
        <v>4</v>
      </c>
      <c r="I394" s="52">
        <v>4</v>
      </c>
      <c r="J394" s="52">
        <v>4</v>
      </c>
      <c r="K394" s="52">
        <v>4</v>
      </c>
      <c r="L394" s="52">
        <v>4</v>
      </c>
      <c r="M394" s="52">
        <v>4</v>
      </c>
      <c r="N394" s="52">
        <v>4</v>
      </c>
      <c r="O394" s="52">
        <v>4</v>
      </c>
      <c r="P394" s="52">
        <v>4</v>
      </c>
      <c r="Q394" s="52">
        <v>4</v>
      </c>
      <c r="R394" s="52">
        <v>4</v>
      </c>
      <c r="S394" s="52">
        <v>4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108</v>
      </c>
      <c r="H397" s="52">
        <v>9</v>
      </c>
      <c r="I397" s="52">
        <v>9</v>
      </c>
      <c r="J397" s="52">
        <v>9</v>
      </c>
      <c r="K397" s="52">
        <v>9</v>
      </c>
      <c r="L397" s="52">
        <v>9</v>
      </c>
      <c r="M397" s="52">
        <v>9</v>
      </c>
      <c r="N397" s="52">
        <v>9</v>
      </c>
      <c r="O397" s="52">
        <v>9</v>
      </c>
      <c r="P397" s="52">
        <v>9</v>
      </c>
      <c r="Q397" s="52">
        <v>9</v>
      </c>
      <c r="R397" s="52">
        <v>9</v>
      </c>
      <c r="S397" s="52">
        <v>9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488">
        <f>SUM(H400:S400)</f>
        <v>24</v>
      </c>
      <c r="H400" s="489">
        <v>2</v>
      </c>
      <c r="I400" s="489">
        <v>2</v>
      </c>
      <c r="J400" s="489">
        <v>2</v>
      </c>
      <c r="K400" s="489">
        <v>2</v>
      </c>
      <c r="L400" s="489">
        <v>2</v>
      </c>
      <c r="M400" s="489">
        <v>2</v>
      </c>
      <c r="N400" s="489">
        <v>2</v>
      </c>
      <c r="O400" s="489">
        <v>2</v>
      </c>
      <c r="P400" s="489">
        <v>2</v>
      </c>
      <c r="Q400" s="489">
        <v>2</v>
      </c>
      <c r="R400" s="489">
        <v>2</v>
      </c>
      <c r="S400" s="489">
        <v>2</v>
      </c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488">
        <f t="shared" ref="G401:G415" si="41">SUM(H401:S401)</f>
        <v>19</v>
      </c>
      <c r="H401" s="492">
        <v>2</v>
      </c>
      <c r="I401" s="492">
        <v>2</v>
      </c>
      <c r="J401" s="492">
        <v>2</v>
      </c>
      <c r="K401" s="492">
        <v>2</v>
      </c>
      <c r="L401" s="492">
        <v>2</v>
      </c>
      <c r="M401" s="492">
        <v>1</v>
      </c>
      <c r="N401" s="492">
        <v>1</v>
      </c>
      <c r="O401" s="492">
        <v>1</v>
      </c>
      <c r="P401" s="492">
        <v>1</v>
      </c>
      <c r="Q401" s="492">
        <v>1</v>
      </c>
      <c r="R401" s="492">
        <v>2</v>
      </c>
      <c r="S401" s="492">
        <v>2</v>
      </c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488">
        <f t="shared" si="41"/>
        <v>12</v>
      </c>
      <c r="H402" s="492">
        <v>1</v>
      </c>
      <c r="I402" s="492">
        <v>1</v>
      </c>
      <c r="J402" s="492">
        <v>1</v>
      </c>
      <c r="K402" s="492">
        <v>1</v>
      </c>
      <c r="L402" s="492">
        <v>1</v>
      </c>
      <c r="M402" s="492">
        <v>1</v>
      </c>
      <c r="N402" s="492">
        <v>1</v>
      </c>
      <c r="O402" s="492">
        <v>1</v>
      </c>
      <c r="P402" s="492">
        <v>1</v>
      </c>
      <c r="Q402" s="492">
        <v>1</v>
      </c>
      <c r="R402" s="492">
        <v>1</v>
      </c>
      <c r="S402" s="492">
        <v>1</v>
      </c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488">
        <f t="shared" si="41"/>
        <v>14</v>
      </c>
      <c r="H403" s="492">
        <v>1</v>
      </c>
      <c r="I403" s="492">
        <v>1</v>
      </c>
      <c r="J403" s="492">
        <v>1</v>
      </c>
      <c r="K403" s="492">
        <v>1</v>
      </c>
      <c r="L403" s="492">
        <v>2</v>
      </c>
      <c r="M403" s="492">
        <v>2</v>
      </c>
      <c r="N403" s="492">
        <v>1</v>
      </c>
      <c r="O403" s="492">
        <v>1</v>
      </c>
      <c r="P403" s="492">
        <v>1</v>
      </c>
      <c r="Q403" s="492">
        <v>1</v>
      </c>
      <c r="R403" s="492">
        <v>1</v>
      </c>
      <c r="S403" s="492">
        <v>1</v>
      </c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488">
        <f t="shared" si="41"/>
        <v>0</v>
      </c>
      <c r="H404" s="492">
        <v>0</v>
      </c>
      <c r="I404" s="492">
        <v>0</v>
      </c>
      <c r="J404" s="492">
        <v>0</v>
      </c>
      <c r="K404" s="492">
        <v>0</v>
      </c>
      <c r="L404" s="492">
        <v>0</v>
      </c>
      <c r="M404" s="492">
        <v>0</v>
      </c>
      <c r="N404" s="492">
        <v>0</v>
      </c>
      <c r="O404" s="492">
        <v>0</v>
      </c>
      <c r="P404" s="492">
        <v>0</v>
      </c>
      <c r="Q404" s="492">
        <v>0</v>
      </c>
      <c r="R404" s="492">
        <v>0</v>
      </c>
      <c r="S404" s="492">
        <v>0</v>
      </c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488">
        <f t="shared" si="41"/>
        <v>0</v>
      </c>
      <c r="H405" s="492">
        <v>0</v>
      </c>
      <c r="I405" s="492">
        <v>0</v>
      </c>
      <c r="J405" s="492">
        <v>0</v>
      </c>
      <c r="K405" s="492">
        <v>0</v>
      </c>
      <c r="L405" s="492">
        <v>0</v>
      </c>
      <c r="M405" s="492">
        <v>0</v>
      </c>
      <c r="N405" s="492">
        <v>0</v>
      </c>
      <c r="O405" s="492">
        <v>0</v>
      </c>
      <c r="P405" s="492">
        <v>0</v>
      </c>
      <c r="Q405" s="492">
        <v>0</v>
      </c>
      <c r="R405" s="492">
        <v>0</v>
      </c>
      <c r="S405" s="492">
        <v>0</v>
      </c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488">
        <f t="shared" si="41"/>
        <v>0</v>
      </c>
      <c r="H406" s="492">
        <v>0</v>
      </c>
      <c r="I406" s="492">
        <v>0</v>
      </c>
      <c r="J406" s="492">
        <v>0</v>
      </c>
      <c r="K406" s="492">
        <v>0</v>
      </c>
      <c r="L406" s="492">
        <v>0</v>
      </c>
      <c r="M406" s="492">
        <v>0</v>
      </c>
      <c r="N406" s="492">
        <v>0</v>
      </c>
      <c r="O406" s="492">
        <v>0</v>
      </c>
      <c r="P406" s="492">
        <v>0</v>
      </c>
      <c r="Q406" s="492">
        <v>0</v>
      </c>
      <c r="R406" s="492">
        <v>0</v>
      </c>
      <c r="S406" s="492">
        <v>0</v>
      </c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488">
        <f t="shared" si="41"/>
        <v>0</v>
      </c>
      <c r="H407" s="492">
        <v>0</v>
      </c>
      <c r="I407" s="492">
        <v>0</v>
      </c>
      <c r="J407" s="492">
        <v>0</v>
      </c>
      <c r="K407" s="492">
        <v>0</v>
      </c>
      <c r="L407" s="492">
        <v>0</v>
      </c>
      <c r="M407" s="492">
        <v>0</v>
      </c>
      <c r="N407" s="492">
        <v>0</v>
      </c>
      <c r="O407" s="492">
        <v>0</v>
      </c>
      <c r="P407" s="492">
        <v>0</v>
      </c>
      <c r="Q407" s="492">
        <v>0</v>
      </c>
      <c r="R407" s="492">
        <v>0</v>
      </c>
      <c r="S407" s="492">
        <v>0</v>
      </c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488">
        <f t="shared" si="41"/>
        <v>0</v>
      </c>
      <c r="H408" s="492">
        <v>0</v>
      </c>
      <c r="I408" s="492">
        <v>0</v>
      </c>
      <c r="J408" s="492">
        <v>0</v>
      </c>
      <c r="K408" s="492">
        <v>0</v>
      </c>
      <c r="L408" s="492">
        <v>0</v>
      </c>
      <c r="M408" s="492">
        <v>0</v>
      </c>
      <c r="N408" s="492">
        <v>0</v>
      </c>
      <c r="O408" s="492">
        <v>0</v>
      </c>
      <c r="P408" s="492">
        <v>0</v>
      </c>
      <c r="Q408" s="492">
        <v>0</v>
      </c>
      <c r="R408" s="492">
        <v>0</v>
      </c>
      <c r="S408" s="492">
        <v>0</v>
      </c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488">
        <f t="shared" si="41"/>
        <v>0</v>
      </c>
      <c r="H409" s="492">
        <v>0</v>
      </c>
      <c r="I409" s="492">
        <v>0</v>
      </c>
      <c r="J409" s="492">
        <v>0</v>
      </c>
      <c r="K409" s="492">
        <v>0</v>
      </c>
      <c r="L409" s="492">
        <v>0</v>
      </c>
      <c r="M409" s="492">
        <v>0</v>
      </c>
      <c r="N409" s="492">
        <v>0</v>
      </c>
      <c r="O409" s="492">
        <v>0</v>
      </c>
      <c r="P409" s="492">
        <v>0</v>
      </c>
      <c r="Q409" s="492">
        <v>0</v>
      </c>
      <c r="R409" s="492">
        <v>0</v>
      </c>
      <c r="S409" s="492">
        <v>0</v>
      </c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488">
        <f t="shared" si="41"/>
        <v>0</v>
      </c>
      <c r="H410" s="492">
        <v>0</v>
      </c>
      <c r="I410" s="492">
        <v>0</v>
      </c>
      <c r="J410" s="492">
        <v>0</v>
      </c>
      <c r="K410" s="492">
        <v>0</v>
      </c>
      <c r="L410" s="492">
        <v>0</v>
      </c>
      <c r="M410" s="492">
        <v>0</v>
      </c>
      <c r="N410" s="492">
        <v>0</v>
      </c>
      <c r="O410" s="492">
        <v>0</v>
      </c>
      <c r="P410" s="492">
        <v>0</v>
      </c>
      <c r="Q410" s="492">
        <v>0</v>
      </c>
      <c r="R410" s="492">
        <v>0</v>
      </c>
      <c r="S410" s="492">
        <v>0</v>
      </c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488">
        <f t="shared" si="41"/>
        <v>0</v>
      </c>
      <c r="H411" s="492">
        <v>0</v>
      </c>
      <c r="I411" s="492">
        <v>0</v>
      </c>
      <c r="J411" s="492">
        <v>0</v>
      </c>
      <c r="K411" s="492">
        <v>0</v>
      </c>
      <c r="L411" s="492">
        <v>0</v>
      </c>
      <c r="M411" s="492">
        <v>0</v>
      </c>
      <c r="N411" s="492">
        <v>0</v>
      </c>
      <c r="O411" s="492">
        <v>0</v>
      </c>
      <c r="P411" s="492">
        <v>0</v>
      </c>
      <c r="Q411" s="492">
        <v>0</v>
      </c>
      <c r="R411" s="492">
        <v>0</v>
      </c>
      <c r="S411" s="492">
        <v>0</v>
      </c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488">
        <f t="shared" si="41"/>
        <v>0</v>
      </c>
      <c r="H412" s="492">
        <v>0</v>
      </c>
      <c r="I412" s="492">
        <v>0</v>
      </c>
      <c r="J412" s="492">
        <v>0</v>
      </c>
      <c r="K412" s="492">
        <v>0</v>
      </c>
      <c r="L412" s="492">
        <v>0</v>
      </c>
      <c r="M412" s="492">
        <v>0</v>
      </c>
      <c r="N412" s="492">
        <v>0</v>
      </c>
      <c r="O412" s="492">
        <v>0</v>
      </c>
      <c r="P412" s="492">
        <v>0</v>
      </c>
      <c r="Q412" s="492">
        <v>0</v>
      </c>
      <c r="R412" s="492">
        <v>0</v>
      </c>
      <c r="S412" s="492">
        <v>0</v>
      </c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488">
        <f t="shared" si="41"/>
        <v>0</v>
      </c>
      <c r="H413" s="492">
        <v>0</v>
      </c>
      <c r="I413" s="492">
        <v>0</v>
      </c>
      <c r="J413" s="492">
        <v>0</v>
      </c>
      <c r="K413" s="492">
        <v>0</v>
      </c>
      <c r="L413" s="492">
        <v>0</v>
      </c>
      <c r="M413" s="492">
        <v>0</v>
      </c>
      <c r="N413" s="492">
        <v>0</v>
      </c>
      <c r="O413" s="492">
        <v>0</v>
      </c>
      <c r="P413" s="492">
        <v>0</v>
      </c>
      <c r="Q413" s="492">
        <v>0</v>
      </c>
      <c r="R413" s="492">
        <v>0</v>
      </c>
      <c r="S413" s="492">
        <v>0</v>
      </c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488">
        <f t="shared" si="41"/>
        <v>0</v>
      </c>
      <c r="H414" s="492">
        <v>0</v>
      </c>
      <c r="I414" s="492">
        <v>0</v>
      </c>
      <c r="J414" s="492">
        <v>0</v>
      </c>
      <c r="K414" s="492">
        <v>0</v>
      </c>
      <c r="L414" s="492">
        <v>0</v>
      </c>
      <c r="M414" s="492">
        <v>0</v>
      </c>
      <c r="N414" s="492">
        <v>0</v>
      </c>
      <c r="O414" s="492">
        <v>0</v>
      </c>
      <c r="P414" s="492">
        <v>0</v>
      </c>
      <c r="Q414" s="492">
        <v>0</v>
      </c>
      <c r="R414" s="492">
        <v>0</v>
      </c>
      <c r="S414" s="492">
        <v>0</v>
      </c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488">
        <f t="shared" si="41"/>
        <v>0</v>
      </c>
      <c r="H415" s="492">
        <v>0</v>
      </c>
      <c r="I415" s="492">
        <v>0</v>
      </c>
      <c r="J415" s="492">
        <v>0</v>
      </c>
      <c r="K415" s="492">
        <v>0</v>
      </c>
      <c r="L415" s="492">
        <v>0</v>
      </c>
      <c r="M415" s="492">
        <v>0</v>
      </c>
      <c r="N415" s="492">
        <v>0</v>
      </c>
      <c r="O415" s="492">
        <v>0</v>
      </c>
      <c r="P415" s="492">
        <v>0</v>
      </c>
      <c r="Q415" s="492">
        <v>0</v>
      </c>
      <c r="R415" s="492">
        <v>0</v>
      </c>
      <c r="S415" s="492">
        <v>0</v>
      </c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488">
        <f t="shared" ref="G417:G426" si="42">SUM(H417:S417)</f>
        <v>0</v>
      </c>
      <c r="H417" s="492">
        <v>0</v>
      </c>
      <c r="I417" s="492">
        <v>0</v>
      </c>
      <c r="J417" s="492">
        <v>0</v>
      </c>
      <c r="K417" s="492">
        <v>0</v>
      </c>
      <c r="L417" s="492">
        <v>0</v>
      </c>
      <c r="M417" s="492">
        <v>0</v>
      </c>
      <c r="N417" s="492">
        <v>0</v>
      </c>
      <c r="O417" s="492">
        <v>0</v>
      </c>
      <c r="P417" s="492">
        <v>0</v>
      </c>
      <c r="Q417" s="492">
        <v>0</v>
      </c>
      <c r="R417" s="492">
        <v>0</v>
      </c>
      <c r="S417" s="492">
        <v>0</v>
      </c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488">
        <f t="shared" si="42"/>
        <v>0</v>
      </c>
      <c r="H418" s="492">
        <v>0</v>
      </c>
      <c r="I418" s="492">
        <v>0</v>
      </c>
      <c r="J418" s="492">
        <v>0</v>
      </c>
      <c r="K418" s="492">
        <v>0</v>
      </c>
      <c r="L418" s="492">
        <v>0</v>
      </c>
      <c r="M418" s="492">
        <v>0</v>
      </c>
      <c r="N418" s="492">
        <v>0</v>
      </c>
      <c r="O418" s="492">
        <v>0</v>
      </c>
      <c r="P418" s="492">
        <v>0</v>
      </c>
      <c r="Q418" s="492">
        <v>0</v>
      </c>
      <c r="R418" s="492">
        <v>0</v>
      </c>
      <c r="S418" s="492">
        <v>0</v>
      </c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488">
        <f t="shared" si="42"/>
        <v>0</v>
      </c>
      <c r="H419" s="492">
        <v>0</v>
      </c>
      <c r="I419" s="492">
        <v>0</v>
      </c>
      <c r="J419" s="492">
        <v>0</v>
      </c>
      <c r="K419" s="492">
        <v>0</v>
      </c>
      <c r="L419" s="492">
        <v>0</v>
      </c>
      <c r="M419" s="492">
        <v>0</v>
      </c>
      <c r="N419" s="492">
        <v>0</v>
      </c>
      <c r="O419" s="492">
        <v>0</v>
      </c>
      <c r="P419" s="492">
        <v>0</v>
      </c>
      <c r="Q419" s="492">
        <v>0</v>
      </c>
      <c r="R419" s="492">
        <v>0</v>
      </c>
      <c r="S419" s="492">
        <v>0</v>
      </c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488">
        <f t="shared" si="42"/>
        <v>0</v>
      </c>
      <c r="H420" s="492">
        <v>0</v>
      </c>
      <c r="I420" s="492">
        <v>0</v>
      </c>
      <c r="J420" s="492">
        <v>0</v>
      </c>
      <c r="K420" s="492">
        <v>0</v>
      </c>
      <c r="L420" s="492">
        <v>0</v>
      </c>
      <c r="M420" s="492">
        <v>0</v>
      </c>
      <c r="N420" s="492">
        <v>0</v>
      </c>
      <c r="O420" s="492">
        <v>0</v>
      </c>
      <c r="P420" s="492">
        <v>0</v>
      </c>
      <c r="Q420" s="492">
        <v>0</v>
      </c>
      <c r="R420" s="492">
        <v>0</v>
      </c>
      <c r="S420" s="492">
        <v>0</v>
      </c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488">
        <f t="shared" si="42"/>
        <v>0</v>
      </c>
      <c r="H421" s="492">
        <v>0</v>
      </c>
      <c r="I421" s="492">
        <v>0</v>
      </c>
      <c r="J421" s="492">
        <v>0</v>
      </c>
      <c r="K421" s="492">
        <v>0</v>
      </c>
      <c r="L421" s="492">
        <v>0</v>
      </c>
      <c r="M421" s="492">
        <v>0</v>
      </c>
      <c r="N421" s="492">
        <v>0</v>
      </c>
      <c r="O421" s="492">
        <v>0</v>
      </c>
      <c r="P421" s="492">
        <v>0</v>
      </c>
      <c r="Q421" s="492">
        <v>0</v>
      </c>
      <c r="R421" s="492">
        <v>0</v>
      </c>
      <c r="S421" s="492">
        <v>0</v>
      </c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488">
        <f t="shared" si="42"/>
        <v>0</v>
      </c>
      <c r="H422" s="492">
        <v>0</v>
      </c>
      <c r="I422" s="492">
        <v>0</v>
      </c>
      <c r="J422" s="492">
        <v>0</v>
      </c>
      <c r="K422" s="492">
        <v>0</v>
      </c>
      <c r="L422" s="492">
        <v>0</v>
      </c>
      <c r="M422" s="492">
        <v>0</v>
      </c>
      <c r="N422" s="492">
        <v>0</v>
      </c>
      <c r="O422" s="492">
        <v>0</v>
      </c>
      <c r="P422" s="492">
        <v>0</v>
      </c>
      <c r="Q422" s="492">
        <v>0</v>
      </c>
      <c r="R422" s="492">
        <v>0</v>
      </c>
      <c r="S422" s="492">
        <v>0</v>
      </c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488">
        <f t="shared" si="42"/>
        <v>0</v>
      </c>
      <c r="H423" s="492">
        <v>0</v>
      </c>
      <c r="I423" s="492">
        <v>0</v>
      </c>
      <c r="J423" s="492">
        <v>0</v>
      </c>
      <c r="K423" s="492">
        <v>0</v>
      </c>
      <c r="L423" s="492">
        <v>0</v>
      </c>
      <c r="M423" s="492">
        <v>0</v>
      </c>
      <c r="N423" s="492">
        <v>0</v>
      </c>
      <c r="O423" s="492">
        <v>0</v>
      </c>
      <c r="P423" s="492">
        <v>0</v>
      </c>
      <c r="Q423" s="492">
        <v>0</v>
      </c>
      <c r="R423" s="492">
        <v>0</v>
      </c>
      <c r="S423" s="492">
        <v>0</v>
      </c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488">
        <f t="shared" si="42"/>
        <v>0</v>
      </c>
      <c r="H424" s="492">
        <v>0</v>
      </c>
      <c r="I424" s="492">
        <v>0</v>
      </c>
      <c r="J424" s="492">
        <v>0</v>
      </c>
      <c r="K424" s="492">
        <v>0</v>
      </c>
      <c r="L424" s="492">
        <v>0</v>
      </c>
      <c r="M424" s="492">
        <v>0</v>
      </c>
      <c r="N424" s="492">
        <v>0</v>
      </c>
      <c r="O424" s="492">
        <v>0</v>
      </c>
      <c r="P424" s="492">
        <v>0</v>
      </c>
      <c r="Q424" s="492">
        <v>0</v>
      </c>
      <c r="R424" s="492">
        <v>0</v>
      </c>
      <c r="S424" s="492">
        <v>0</v>
      </c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488">
        <f t="shared" si="42"/>
        <v>0</v>
      </c>
      <c r="H425" s="492">
        <v>0</v>
      </c>
      <c r="I425" s="492">
        <v>0</v>
      </c>
      <c r="J425" s="492">
        <v>0</v>
      </c>
      <c r="K425" s="492">
        <v>0</v>
      </c>
      <c r="L425" s="492">
        <v>0</v>
      </c>
      <c r="M425" s="492">
        <v>0</v>
      </c>
      <c r="N425" s="492">
        <v>0</v>
      </c>
      <c r="O425" s="492">
        <v>0</v>
      </c>
      <c r="P425" s="492">
        <v>0</v>
      </c>
      <c r="Q425" s="492">
        <v>0</v>
      </c>
      <c r="R425" s="492">
        <v>0</v>
      </c>
      <c r="S425" s="492">
        <v>0</v>
      </c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488">
        <f t="shared" si="42"/>
        <v>0</v>
      </c>
      <c r="H426" s="492">
        <v>0</v>
      </c>
      <c r="I426" s="492">
        <v>0</v>
      </c>
      <c r="J426" s="492">
        <v>0</v>
      </c>
      <c r="K426" s="492">
        <v>0</v>
      </c>
      <c r="L426" s="492">
        <v>0</v>
      </c>
      <c r="M426" s="492">
        <v>0</v>
      </c>
      <c r="N426" s="492">
        <v>0</v>
      </c>
      <c r="O426" s="492">
        <v>0</v>
      </c>
      <c r="P426" s="492">
        <v>0</v>
      </c>
      <c r="Q426" s="492">
        <v>0</v>
      </c>
      <c r="R426" s="492">
        <v>0</v>
      </c>
      <c r="S426" s="492">
        <v>0</v>
      </c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593" priority="14" operator="equal">
      <formula>"REVISE PORQUE ESTE VALOR NO PUEDE SER NEGATIVO"</formula>
    </cfRule>
    <cfRule type="cellIs" dxfId="592" priority="18" operator="lessThan">
      <formula>0</formula>
    </cfRule>
  </conditionalFormatting>
  <conditionalFormatting sqref="G327:S327">
    <cfRule type="cellIs" dxfId="591" priority="17" operator="lessThan">
      <formula>0</formula>
    </cfRule>
  </conditionalFormatting>
  <conditionalFormatting sqref="G338:S338">
    <cfRule type="cellIs" dxfId="590" priority="13" operator="equal">
      <formula>"Revise porque este valor no puede ser negativo"</formula>
    </cfRule>
    <cfRule type="cellIs" dxfId="589" priority="16" operator="lessThan">
      <formula>0</formula>
    </cfRule>
  </conditionalFormatting>
  <conditionalFormatting sqref="G338:S338">
    <cfRule type="cellIs" dxfId="588" priority="15" operator="lessThan">
      <formula>0</formula>
    </cfRule>
  </conditionalFormatting>
  <conditionalFormatting sqref="G348:S348">
    <cfRule type="cellIs" dxfId="587" priority="10" operator="equal">
      <formula>"Revise porque este valor no puede ser negativo"</formula>
    </cfRule>
    <cfRule type="cellIs" dxfId="586" priority="12" operator="lessThan">
      <formula>0</formula>
    </cfRule>
  </conditionalFormatting>
  <conditionalFormatting sqref="G348:S348">
    <cfRule type="cellIs" dxfId="585" priority="11" operator="lessThan">
      <formula>0</formula>
    </cfRule>
  </conditionalFormatting>
  <conditionalFormatting sqref="G357 I357:S357">
    <cfRule type="cellIs" dxfId="584" priority="7" operator="equal">
      <formula>"Revise porque este valor no puede ser negativo"</formula>
    </cfRule>
    <cfRule type="cellIs" dxfId="583" priority="9" operator="lessThan">
      <formula>0</formula>
    </cfRule>
  </conditionalFormatting>
  <conditionalFormatting sqref="G357 I357:S357">
    <cfRule type="cellIs" dxfId="582" priority="8" operator="lessThan">
      <formula>0</formula>
    </cfRule>
  </conditionalFormatting>
  <conditionalFormatting sqref="H357">
    <cfRule type="cellIs" dxfId="581" priority="4" operator="equal">
      <formula>"Revise porque este valor no puede ser negativo"</formula>
    </cfRule>
    <cfRule type="cellIs" dxfId="580" priority="6" operator="lessThan">
      <formula>0</formula>
    </cfRule>
  </conditionalFormatting>
  <conditionalFormatting sqref="H357">
    <cfRule type="cellIs" dxfId="579" priority="5" operator="lessThan">
      <formula>0</formula>
    </cfRule>
  </conditionalFormatting>
  <conditionalFormatting sqref="G24:S24">
    <cfRule type="cellIs" dxfId="578" priority="1" operator="equal">
      <formula>"REVISE PORQUE ESTE VALOR NO PUEDE SER NEGATIVO"</formula>
    </cfRule>
    <cfRule type="cellIs" dxfId="577" priority="3" operator="lessThan">
      <formula>0</formula>
    </cfRule>
  </conditionalFormatting>
  <conditionalFormatting sqref="G24:S24">
    <cfRule type="cellIs" dxfId="576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E121" zoomScale="70" zoomScaleNormal="70" workbookViewId="0">
      <selection activeCell="G61" sqref="G61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1200</v>
      </c>
      <c r="H12" s="69">
        <v>31</v>
      </c>
      <c r="I12" s="69">
        <v>106</v>
      </c>
      <c r="J12" s="69">
        <v>106</v>
      </c>
      <c r="K12" s="69">
        <v>106</v>
      </c>
      <c r="L12" s="69">
        <v>106</v>
      </c>
      <c r="M12" s="69">
        <v>106</v>
      </c>
      <c r="N12" s="69">
        <v>106</v>
      </c>
      <c r="O12" s="69">
        <v>106</v>
      </c>
      <c r="P12" s="69">
        <v>106</v>
      </c>
      <c r="Q12" s="69">
        <v>106</v>
      </c>
      <c r="R12" s="69">
        <v>106</v>
      </c>
      <c r="S12" s="69">
        <v>100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300</v>
      </c>
      <c r="H13" s="5">
        <v>20</v>
      </c>
      <c r="I13" s="5">
        <v>25</v>
      </c>
      <c r="J13" s="5">
        <v>30</v>
      </c>
      <c r="K13" s="5">
        <v>25</v>
      </c>
      <c r="L13" s="5">
        <v>25</v>
      </c>
      <c r="M13" s="5">
        <v>25</v>
      </c>
      <c r="N13" s="5">
        <v>25</v>
      </c>
      <c r="O13" s="5">
        <v>25</v>
      </c>
      <c r="P13" s="5">
        <v>25</v>
      </c>
      <c r="Q13" s="5">
        <v>25</v>
      </c>
      <c r="R13" s="5">
        <v>25</v>
      </c>
      <c r="S13" s="5">
        <v>25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492</v>
      </c>
      <c r="H14" s="5">
        <v>10</v>
      </c>
      <c r="I14" s="5">
        <v>41</v>
      </c>
      <c r="J14" s="5">
        <v>45</v>
      </c>
      <c r="K14" s="5">
        <v>45</v>
      </c>
      <c r="L14" s="5">
        <v>45</v>
      </c>
      <c r="M14" s="5">
        <v>45</v>
      </c>
      <c r="N14" s="5">
        <v>50</v>
      </c>
      <c r="O14" s="5">
        <v>50</v>
      </c>
      <c r="P14" s="5">
        <v>40</v>
      </c>
      <c r="Q14" s="5">
        <v>41</v>
      </c>
      <c r="R14" s="5">
        <v>40</v>
      </c>
      <c r="S14" s="5">
        <v>40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120</v>
      </c>
      <c r="H15" s="5">
        <v>10</v>
      </c>
      <c r="I15" s="5">
        <v>10</v>
      </c>
      <c r="J15" s="5">
        <v>10</v>
      </c>
      <c r="K15" s="5">
        <v>10</v>
      </c>
      <c r="L15" s="5">
        <v>10</v>
      </c>
      <c r="M15" s="5">
        <v>10</v>
      </c>
      <c r="N15" s="5">
        <v>10</v>
      </c>
      <c r="O15" s="5">
        <v>10</v>
      </c>
      <c r="P15" s="5">
        <v>10</v>
      </c>
      <c r="Q15" s="5">
        <v>10</v>
      </c>
      <c r="R15" s="5">
        <v>10</v>
      </c>
      <c r="S15" s="5">
        <v>10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156</v>
      </c>
      <c r="H16" s="5">
        <v>13</v>
      </c>
      <c r="I16" s="5">
        <v>13</v>
      </c>
      <c r="J16" s="5">
        <v>13</v>
      </c>
      <c r="K16" s="5">
        <v>13</v>
      </c>
      <c r="L16" s="5">
        <v>13</v>
      </c>
      <c r="M16" s="5">
        <v>13</v>
      </c>
      <c r="N16" s="5">
        <v>13</v>
      </c>
      <c r="O16" s="5">
        <v>13</v>
      </c>
      <c r="P16" s="5">
        <v>13</v>
      </c>
      <c r="Q16" s="5">
        <v>13</v>
      </c>
      <c r="R16" s="5">
        <v>13</v>
      </c>
      <c r="S16" s="5">
        <v>13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24</v>
      </c>
      <c r="H17" s="5">
        <v>2</v>
      </c>
      <c r="I17" s="5">
        <v>2</v>
      </c>
      <c r="J17" s="5">
        <v>2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5">
        <v>2</v>
      </c>
      <c r="R17" s="5">
        <v>2</v>
      </c>
      <c r="S17" s="5">
        <v>2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24</v>
      </c>
      <c r="H19" s="5">
        <v>2</v>
      </c>
      <c r="I19" s="5">
        <v>2</v>
      </c>
      <c r="J19" s="5">
        <v>2</v>
      </c>
      <c r="K19" s="5">
        <v>2</v>
      </c>
      <c r="L19" s="5">
        <v>2</v>
      </c>
      <c r="M19" s="5">
        <v>2</v>
      </c>
      <c r="N19" s="5">
        <v>2</v>
      </c>
      <c r="O19" s="5">
        <v>2</v>
      </c>
      <c r="P19" s="5">
        <v>2</v>
      </c>
      <c r="Q19" s="5">
        <v>2</v>
      </c>
      <c r="R19" s="5">
        <v>2</v>
      </c>
      <c r="S19" s="5">
        <v>2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168</v>
      </c>
      <c r="H20" s="5">
        <v>14</v>
      </c>
      <c r="I20" s="5">
        <v>14</v>
      </c>
      <c r="J20" s="5">
        <v>14</v>
      </c>
      <c r="K20" s="5">
        <v>14</v>
      </c>
      <c r="L20" s="5">
        <v>14</v>
      </c>
      <c r="M20" s="5">
        <v>14</v>
      </c>
      <c r="N20" s="5">
        <v>14</v>
      </c>
      <c r="O20" s="5">
        <v>14</v>
      </c>
      <c r="P20" s="5">
        <v>14</v>
      </c>
      <c r="Q20" s="5">
        <v>14</v>
      </c>
      <c r="R20" s="5">
        <v>14</v>
      </c>
      <c r="S20" s="5">
        <v>14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4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1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>SUM(H22:S22)</f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10</v>
      </c>
      <c r="H25" s="14">
        <v>0</v>
      </c>
      <c r="I25" s="14">
        <v>1</v>
      </c>
      <c r="J25" s="14">
        <v>1</v>
      </c>
      <c r="K25" s="14">
        <v>1</v>
      </c>
      <c r="L25" s="14">
        <v>1</v>
      </c>
      <c r="M25" s="14">
        <v>1</v>
      </c>
      <c r="N25" s="14">
        <v>1</v>
      </c>
      <c r="O25" s="14">
        <v>1</v>
      </c>
      <c r="P25" s="14">
        <v>1</v>
      </c>
      <c r="Q25" s="14">
        <v>1</v>
      </c>
      <c r="R25" s="14">
        <v>1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v>10</v>
      </c>
      <c r="H26" s="5">
        <v>0</v>
      </c>
      <c r="I26" s="5">
        <v>1</v>
      </c>
      <c r="J26" s="5">
        <v>1</v>
      </c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5">
        <v>1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v>3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1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v>6</v>
      </c>
      <c r="H28" s="5">
        <v>0</v>
      </c>
      <c r="I28" s="5">
        <v>1</v>
      </c>
      <c r="J28" s="5">
        <v>0</v>
      </c>
      <c r="K28" s="5">
        <v>1</v>
      </c>
      <c r="L28" s="5">
        <v>0</v>
      </c>
      <c r="M28" s="5">
        <v>1</v>
      </c>
      <c r="N28" s="5">
        <v>0</v>
      </c>
      <c r="O28" s="5">
        <v>1</v>
      </c>
      <c r="P28" s="5">
        <v>0</v>
      </c>
      <c r="Q28" s="5">
        <v>1</v>
      </c>
      <c r="R28" s="5">
        <v>0</v>
      </c>
      <c r="S28" s="5">
        <v>1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>SUM(H29:S29)</f>
        <v>1</v>
      </c>
      <c r="H29" s="7">
        <v>0</v>
      </c>
      <c r="I29" s="7">
        <v>0</v>
      </c>
      <c r="J29" s="7">
        <v>0</v>
      </c>
      <c r="K29" s="7">
        <v>0</v>
      </c>
      <c r="L29" s="7">
        <v>1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168</v>
      </c>
      <c r="H33" s="118">
        <f t="shared" ref="H33:S33" si="0">H20</f>
        <v>14</v>
      </c>
      <c r="I33" s="118">
        <f t="shared" si="0"/>
        <v>14</v>
      </c>
      <c r="J33" s="118">
        <f t="shared" si="0"/>
        <v>14</v>
      </c>
      <c r="K33" s="118">
        <f t="shared" si="0"/>
        <v>14</v>
      </c>
      <c r="L33" s="118">
        <f t="shared" si="0"/>
        <v>14</v>
      </c>
      <c r="M33" s="118">
        <f t="shared" si="0"/>
        <v>14</v>
      </c>
      <c r="N33" s="118">
        <f t="shared" si="0"/>
        <v>14</v>
      </c>
      <c r="O33" s="118">
        <f t="shared" si="0"/>
        <v>14</v>
      </c>
      <c r="P33" s="118">
        <f t="shared" si="0"/>
        <v>14</v>
      </c>
      <c r="Q33" s="118">
        <f t="shared" si="0"/>
        <v>14</v>
      </c>
      <c r="R33" s="118">
        <f t="shared" si="0"/>
        <v>14</v>
      </c>
      <c r="S33" s="118">
        <f t="shared" si="0"/>
        <v>14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v>6</v>
      </c>
      <c r="H34" s="5">
        <v>1</v>
      </c>
      <c r="I34" s="5">
        <v>0</v>
      </c>
      <c r="J34" s="5">
        <v>1</v>
      </c>
      <c r="K34" s="5">
        <v>0</v>
      </c>
      <c r="L34" s="5">
        <v>1</v>
      </c>
      <c r="M34" s="5">
        <v>0</v>
      </c>
      <c r="N34" s="5">
        <v>1</v>
      </c>
      <c r="O34" s="5">
        <v>0</v>
      </c>
      <c r="P34" s="5">
        <v>1</v>
      </c>
      <c r="Q34" s="5">
        <v>0</v>
      </c>
      <c r="R34" s="5">
        <v>1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6</v>
      </c>
      <c r="H35" s="5">
        <v>0</v>
      </c>
      <c r="I35" s="5">
        <v>1</v>
      </c>
      <c r="J35" s="5">
        <v>0</v>
      </c>
      <c r="K35" s="5">
        <v>1</v>
      </c>
      <c r="L35" s="5">
        <v>0</v>
      </c>
      <c r="M35" s="5">
        <v>1</v>
      </c>
      <c r="N35" s="5">
        <v>0</v>
      </c>
      <c r="O35" s="5">
        <v>1</v>
      </c>
      <c r="P35" s="5">
        <v>0</v>
      </c>
      <c r="Q35" s="5">
        <v>1</v>
      </c>
      <c r="R35" s="5">
        <v>0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3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1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508">
        <v>72</v>
      </c>
      <c r="H37" s="509">
        <v>6</v>
      </c>
      <c r="I37" s="509">
        <v>6</v>
      </c>
      <c r="J37" s="509">
        <v>6</v>
      </c>
      <c r="K37" s="509">
        <v>6</v>
      </c>
      <c r="L37" s="509">
        <v>6</v>
      </c>
      <c r="M37" s="509">
        <v>6</v>
      </c>
      <c r="N37" s="509">
        <v>6</v>
      </c>
      <c r="O37" s="509">
        <v>6</v>
      </c>
      <c r="P37" s="509">
        <v>6</v>
      </c>
      <c r="Q37" s="509">
        <v>6</v>
      </c>
      <c r="R37" s="509">
        <v>6</v>
      </c>
      <c r="S37" s="509">
        <v>6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6</v>
      </c>
      <c r="H38" s="5">
        <v>1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1</v>
      </c>
      <c r="O38" s="5">
        <v>0</v>
      </c>
      <c r="P38" s="5">
        <v>1</v>
      </c>
      <c r="Q38" s="5">
        <v>0</v>
      </c>
      <c r="R38" s="5">
        <v>0</v>
      </c>
      <c r="S38" s="5">
        <v>1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508">
        <f>SUM(H39:S39)</f>
        <v>0</v>
      </c>
      <c r="H39" s="509">
        <v>0</v>
      </c>
      <c r="I39" s="509">
        <v>0</v>
      </c>
      <c r="J39" s="509">
        <v>0</v>
      </c>
      <c r="K39" s="509">
        <v>0</v>
      </c>
      <c r="L39" s="509">
        <v>0</v>
      </c>
      <c r="M39" s="509">
        <v>0</v>
      </c>
      <c r="N39" s="509">
        <v>0</v>
      </c>
      <c r="O39" s="509">
        <v>0</v>
      </c>
      <c r="P39" s="509">
        <v>0</v>
      </c>
      <c r="Q39" s="509">
        <v>0</v>
      </c>
      <c r="R39" s="509">
        <v>0</v>
      </c>
      <c r="S39" s="509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60</v>
      </c>
      <c r="H40" s="5">
        <v>5</v>
      </c>
      <c r="I40" s="5">
        <v>5</v>
      </c>
      <c r="J40" s="5">
        <v>5</v>
      </c>
      <c r="K40" s="5">
        <v>5</v>
      </c>
      <c r="L40" s="5">
        <v>5</v>
      </c>
      <c r="M40" s="5">
        <v>5</v>
      </c>
      <c r="N40" s="5">
        <v>5</v>
      </c>
      <c r="O40" s="5">
        <v>5</v>
      </c>
      <c r="P40" s="5">
        <v>5</v>
      </c>
      <c r="Q40" s="5">
        <v>5</v>
      </c>
      <c r="R40" s="5">
        <v>5</v>
      </c>
      <c r="S40" s="5">
        <v>5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508">
        <v>10</v>
      </c>
      <c r="H41" s="509">
        <v>0</v>
      </c>
      <c r="I41" s="509">
        <v>1</v>
      </c>
      <c r="J41" s="509">
        <v>1</v>
      </c>
      <c r="K41" s="509">
        <v>1</v>
      </c>
      <c r="L41" s="509">
        <v>1</v>
      </c>
      <c r="M41" s="509">
        <v>1</v>
      </c>
      <c r="N41" s="509">
        <v>1</v>
      </c>
      <c r="O41" s="509">
        <v>1</v>
      </c>
      <c r="P41" s="509">
        <v>1</v>
      </c>
      <c r="Q41" s="509">
        <v>1</v>
      </c>
      <c r="R41" s="509">
        <v>1</v>
      </c>
      <c r="S41" s="509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v>6</v>
      </c>
      <c r="H42" s="5">
        <v>0</v>
      </c>
      <c r="I42" s="5">
        <v>1</v>
      </c>
      <c r="J42" s="5">
        <v>0</v>
      </c>
      <c r="K42" s="5">
        <v>1</v>
      </c>
      <c r="L42" s="5">
        <v>0</v>
      </c>
      <c r="M42" s="5">
        <v>1</v>
      </c>
      <c r="N42" s="5">
        <v>0</v>
      </c>
      <c r="O42" s="5">
        <v>1</v>
      </c>
      <c r="P42" s="5">
        <v>0</v>
      </c>
      <c r="Q42" s="5">
        <v>1</v>
      </c>
      <c r="R42" s="5">
        <v>0</v>
      </c>
      <c r="S42" s="5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>SUM(H43:S43)</f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>SUM(H44:S44)</f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/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>SUM(H45:S45)</f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>SUM(H46:S46)</f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1</v>
      </c>
      <c r="H47" s="5">
        <v>0</v>
      </c>
      <c r="I47" s="5">
        <v>0</v>
      </c>
      <c r="J47" s="5">
        <v>0</v>
      </c>
      <c r="K47" s="5">
        <v>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4</v>
      </c>
      <c r="H52" s="118">
        <f t="shared" ref="H52:S52" si="1">H21</f>
        <v>0</v>
      </c>
      <c r="I52" s="118">
        <f t="shared" si="1"/>
        <v>1</v>
      </c>
      <c r="J52" s="118">
        <f t="shared" si="1"/>
        <v>0</v>
      </c>
      <c r="K52" s="118">
        <f t="shared" si="1"/>
        <v>0</v>
      </c>
      <c r="L52" s="118">
        <f t="shared" si="1"/>
        <v>1</v>
      </c>
      <c r="M52" s="118">
        <f t="shared" si="1"/>
        <v>0</v>
      </c>
      <c r="N52" s="118">
        <f t="shared" si="1"/>
        <v>0</v>
      </c>
      <c r="O52" s="118">
        <f t="shared" si="1"/>
        <v>1</v>
      </c>
      <c r="P52" s="118">
        <f t="shared" si="1"/>
        <v>0</v>
      </c>
      <c r="Q52" s="118">
        <f t="shared" si="1"/>
        <v>0</v>
      </c>
      <c r="R52" s="118">
        <f t="shared" si="1"/>
        <v>1</v>
      </c>
      <c r="S52" s="118">
        <f t="shared" si="1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60</v>
      </c>
      <c r="H53" s="118">
        <f t="shared" ref="H53:S53" si="2">H40</f>
        <v>5</v>
      </c>
      <c r="I53" s="118">
        <f t="shared" si="2"/>
        <v>5</v>
      </c>
      <c r="J53" s="118">
        <f t="shared" si="2"/>
        <v>5</v>
      </c>
      <c r="K53" s="118">
        <f t="shared" si="2"/>
        <v>5</v>
      </c>
      <c r="L53" s="118">
        <f t="shared" si="2"/>
        <v>5</v>
      </c>
      <c r="M53" s="118">
        <f t="shared" si="2"/>
        <v>5</v>
      </c>
      <c r="N53" s="118">
        <f t="shared" si="2"/>
        <v>5</v>
      </c>
      <c r="O53" s="118">
        <f t="shared" si="2"/>
        <v>5</v>
      </c>
      <c r="P53" s="118">
        <f t="shared" si="2"/>
        <v>5</v>
      </c>
      <c r="Q53" s="118">
        <f t="shared" si="2"/>
        <v>5</v>
      </c>
      <c r="R53" s="118">
        <f t="shared" si="2"/>
        <v>5</v>
      </c>
      <c r="S53" s="118">
        <f t="shared" si="2"/>
        <v>5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v>6</v>
      </c>
      <c r="H54" s="5">
        <v>1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1</v>
      </c>
      <c r="O54" s="5">
        <v>0</v>
      </c>
      <c r="P54" s="5">
        <v>1</v>
      </c>
      <c r="Q54" s="5">
        <v>0</v>
      </c>
      <c r="R54" s="5">
        <v>0</v>
      </c>
      <c r="S54" s="5">
        <v>1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ref="G55:G81" si="3">SUM(H55:S55)</f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3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72</v>
      </c>
      <c r="H57" s="5">
        <v>6</v>
      </c>
      <c r="I57" s="5">
        <v>6</v>
      </c>
      <c r="J57" s="5">
        <v>6</v>
      </c>
      <c r="K57" s="5">
        <v>6</v>
      </c>
      <c r="L57" s="5">
        <v>6</v>
      </c>
      <c r="M57" s="5">
        <v>6</v>
      </c>
      <c r="N57" s="5">
        <v>6</v>
      </c>
      <c r="O57" s="5">
        <v>6</v>
      </c>
      <c r="P57" s="5">
        <v>6</v>
      </c>
      <c r="Q57" s="5">
        <v>6</v>
      </c>
      <c r="R57" s="5">
        <v>6</v>
      </c>
      <c r="S57" s="5">
        <v>6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v>1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v>6</v>
      </c>
      <c r="H59" s="5">
        <v>1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1</v>
      </c>
      <c r="O59" s="5">
        <v>0</v>
      </c>
      <c r="P59" s="5">
        <v>1</v>
      </c>
      <c r="Q59" s="5">
        <v>0</v>
      </c>
      <c r="R59" s="5">
        <v>0</v>
      </c>
      <c r="S59" s="5">
        <v>1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24</v>
      </c>
      <c r="H60" s="5">
        <v>2</v>
      </c>
      <c r="I60" s="5">
        <v>2</v>
      </c>
      <c r="J60" s="5">
        <v>2</v>
      </c>
      <c r="K60" s="5">
        <v>2</v>
      </c>
      <c r="L60" s="5">
        <v>2</v>
      </c>
      <c r="M60" s="5">
        <v>2</v>
      </c>
      <c r="N60" s="5">
        <v>2</v>
      </c>
      <c r="O60" s="5">
        <v>2</v>
      </c>
      <c r="P60" s="5">
        <v>2</v>
      </c>
      <c r="Q60" s="5">
        <v>2</v>
      </c>
      <c r="R60" s="5">
        <v>2</v>
      </c>
      <c r="S60" s="5">
        <v>2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10</v>
      </c>
      <c r="H61" s="5">
        <v>0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3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10</v>
      </c>
      <c r="H63" s="5">
        <v>0</v>
      </c>
      <c r="I63" s="5">
        <v>1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3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v>15</v>
      </c>
      <c r="H65" s="5">
        <v>0</v>
      </c>
      <c r="I65" s="5">
        <v>2</v>
      </c>
      <c r="J65" s="5">
        <v>2</v>
      </c>
      <c r="K65" s="5">
        <v>2</v>
      </c>
      <c r="L65" s="5">
        <v>2</v>
      </c>
      <c r="M65" s="5">
        <v>1</v>
      </c>
      <c r="N65" s="5">
        <v>2</v>
      </c>
      <c r="O65" s="5">
        <v>1</v>
      </c>
      <c r="P65" s="5">
        <v>1</v>
      </c>
      <c r="Q65" s="5">
        <v>1</v>
      </c>
      <c r="R65" s="5">
        <v>1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v>10</v>
      </c>
      <c r="H66" s="5">
        <v>0</v>
      </c>
      <c r="I66" s="5">
        <v>1</v>
      </c>
      <c r="J66" s="5">
        <v>1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5">
        <v>1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8</v>
      </c>
      <c r="H67" s="5">
        <v>0</v>
      </c>
      <c r="I67" s="5">
        <v>1</v>
      </c>
      <c r="J67" s="5">
        <v>0</v>
      </c>
      <c r="K67" s="5">
        <v>1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5">
        <v>0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2</v>
      </c>
      <c r="H68" s="5">
        <v>0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0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12</v>
      </c>
      <c r="H69" s="5">
        <v>0</v>
      </c>
      <c r="I69" s="5">
        <v>2</v>
      </c>
      <c r="J69" s="5">
        <v>1</v>
      </c>
      <c r="K69" s="5">
        <v>2</v>
      </c>
      <c r="L69" s="5">
        <v>0</v>
      </c>
      <c r="M69" s="5">
        <v>2</v>
      </c>
      <c r="N69" s="5">
        <v>0</v>
      </c>
      <c r="O69" s="5">
        <v>1</v>
      </c>
      <c r="P69" s="5">
        <v>0</v>
      </c>
      <c r="Q69" s="5">
        <v>0</v>
      </c>
      <c r="R69" s="5">
        <v>1</v>
      </c>
      <c r="S69" s="5">
        <v>1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5</v>
      </c>
      <c r="H70" s="5">
        <v>0</v>
      </c>
      <c r="I70" s="5">
        <v>0</v>
      </c>
      <c r="J70" s="5">
        <v>1</v>
      </c>
      <c r="K70" s="5">
        <v>0</v>
      </c>
      <c r="L70" s="5">
        <v>1</v>
      </c>
      <c r="M70" s="5">
        <v>0</v>
      </c>
      <c r="N70" s="5">
        <v>1</v>
      </c>
      <c r="O70" s="5">
        <v>0</v>
      </c>
      <c r="P70" s="5">
        <v>1</v>
      </c>
      <c r="Q70" s="5">
        <v>0</v>
      </c>
      <c r="R70" s="5">
        <v>1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v>5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1</v>
      </c>
      <c r="O71" s="5">
        <v>0</v>
      </c>
      <c r="P71" s="5">
        <v>1</v>
      </c>
      <c r="Q71" s="5">
        <v>0</v>
      </c>
      <c r="R71" s="5">
        <v>1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3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v>5</v>
      </c>
      <c r="H73" s="5">
        <v>1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1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3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3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v>1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v>5</v>
      </c>
      <c r="H77" s="5">
        <v>0</v>
      </c>
      <c r="I77" s="5">
        <v>1</v>
      </c>
      <c r="J77" s="5">
        <v>0</v>
      </c>
      <c r="K77" s="5">
        <v>1</v>
      </c>
      <c r="L77" s="5">
        <v>0</v>
      </c>
      <c r="M77" s="5">
        <v>1</v>
      </c>
      <c r="N77" s="5">
        <v>0</v>
      </c>
      <c r="O77" s="5">
        <v>1</v>
      </c>
      <c r="P77" s="5">
        <v>0</v>
      </c>
      <c r="Q77" s="5">
        <v>1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3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3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3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3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4">G22+G41+G62</f>
        <v>10</v>
      </c>
      <c r="H89" s="118">
        <f t="shared" si="4"/>
        <v>0</v>
      </c>
      <c r="I89" s="118">
        <f t="shared" si="4"/>
        <v>1</v>
      </c>
      <c r="J89" s="118">
        <f t="shared" si="4"/>
        <v>1</v>
      </c>
      <c r="K89" s="118">
        <f t="shared" si="4"/>
        <v>1</v>
      </c>
      <c r="L89" s="118">
        <f t="shared" si="4"/>
        <v>1</v>
      </c>
      <c r="M89" s="118">
        <f t="shared" si="4"/>
        <v>1</v>
      </c>
      <c r="N89" s="118">
        <f t="shared" si="4"/>
        <v>1</v>
      </c>
      <c r="O89" s="118">
        <f t="shared" si="4"/>
        <v>1</v>
      </c>
      <c r="P89" s="118">
        <f t="shared" si="4"/>
        <v>1</v>
      </c>
      <c r="Q89" s="118">
        <f t="shared" si="4"/>
        <v>1</v>
      </c>
      <c r="R89" s="118">
        <f t="shared" si="4"/>
        <v>1</v>
      </c>
      <c r="S89" s="118">
        <f t="shared" si="4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510">
        <v>4</v>
      </c>
      <c r="H91" s="509">
        <v>0</v>
      </c>
      <c r="I91" s="509">
        <v>0</v>
      </c>
      <c r="J91" s="509">
        <v>1</v>
      </c>
      <c r="K91" s="509">
        <v>0</v>
      </c>
      <c r="L91" s="509">
        <v>1</v>
      </c>
      <c r="M91" s="509">
        <v>0</v>
      </c>
      <c r="N91" s="509">
        <v>0</v>
      </c>
      <c r="O91" s="509">
        <v>0</v>
      </c>
      <c r="P91" s="509">
        <v>1</v>
      </c>
      <c r="Q91" s="509">
        <v>0</v>
      </c>
      <c r="R91" s="509">
        <v>0</v>
      </c>
      <c r="S91" s="509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510">
        <v>6</v>
      </c>
      <c r="H92" s="509">
        <v>1</v>
      </c>
      <c r="I92" s="509">
        <v>0</v>
      </c>
      <c r="J92" s="509">
        <v>1</v>
      </c>
      <c r="K92" s="509">
        <v>0</v>
      </c>
      <c r="L92" s="509">
        <v>1</v>
      </c>
      <c r="M92" s="509">
        <v>0</v>
      </c>
      <c r="N92" s="509">
        <v>1</v>
      </c>
      <c r="O92" s="509">
        <v>0</v>
      </c>
      <c r="P92" s="509">
        <v>1</v>
      </c>
      <c r="Q92" s="509">
        <v>0</v>
      </c>
      <c r="R92" s="509">
        <v>0</v>
      </c>
      <c r="S92" s="509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v>8</v>
      </c>
      <c r="H93" s="5">
        <v>1</v>
      </c>
      <c r="I93" s="5">
        <v>0</v>
      </c>
      <c r="J93" s="5">
        <v>1</v>
      </c>
      <c r="K93" s="5">
        <v>0</v>
      </c>
      <c r="L93" s="5">
        <v>1</v>
      </c>
      <c r="M93" s="5">
        <v>0</v>
      </c>
      <c r="N93" s="5">
        <v>1</v>
      </c>
      <c r="O93" s="5">
        <v>0</v>
      </c>
      <c r="P93" s="5">
        <v>1</v>
      </c>
      <c r="Q93" s="5">
        <v>2</v>
      </c>
      <c r="R93" s="5">
        <v>0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2</v>
      </c>
      <c r="H94" s="5">
        <v>0</v>
      </c>
      <c r="I94" s="5">
        <v>0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ref="G95:G97" si="5">+H95+I95+J95+K95+L95+M95+N95+O95+P95+Q95+R95+S95</f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5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5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8</v>
      </c>
      <c r="H102" s="82">
        <v>1</v>
      </c>
      <c r="I102" s="82">
        <v>0</v>
      </c>
      <c r="J102" s="82">
        <v>1</v>
      </c>
      <c r="K102" s="82">
        <v>1</v>
      </c>
      <c r="L102" s="82">
        <v>1</v>
      </c>
      <c r="M102" s="82">
        <v>0</v>
      </c>
      <c r="N102" s="82">
        <v>1</v>
      </c>
      <c r="O102" s="82">
        <v>0</v>
      </c>
      <c r="P102" s="82">
        <v>1</v>
      </c>
      <c r="Q102" s="82">
        <v>0</v>
      </c>
      <c r="R102" s="82">
        <v>1</v>
      </c>
      <c r="S102" s="83">
        <v>1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6">SUM(H103:S103)</f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6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6"/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20</v>
      </c>
      <c r="H106" s="36">
        <v>0</v>
      </c>
      <c r="I106" s="36">
        <v>2</v>
      </c>
      <c r="J106" s="36">
        <v>2</v>
      </c>
      <c r="K106" s="36">
        <v>2</v>
      </c>
      <c r="L106" s="36">
        <v>2</v>
      </c>
      <c r="M106" s="36">
        <v>2</v>
      </c>
      <c r="N106" s="36">
        <v>2</v>
      </c>
      <c r="O106" s="36">
        <v>2</v>
      </c>
      <c r="P106" s="36">
        <v>2</v>
      </c>
      <c r="Q106" s="36">
        <v>2</v>
      </c>
      <c r="R106" s="36">
        <v>2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6"/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6"/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6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6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6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6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6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6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6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6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6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6"/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6"/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6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6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6"/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6"/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v>2</v>
      </c>
      <c r="H124" s="36">
        <v>0</v>
      </c>
      <c r="I124" s="36">
        <v>1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1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6"/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6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6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6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6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6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6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6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6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6"/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6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6"/>
        <v>0</v>
      </c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7"/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6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6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10</v>
      </c>
      <c r="H139" s="36">
        <v>1</v>
      </c>
      <c r="I139" s="36">
        <v>0</v>
      </c>
      <c r="J139" s="36">
        <v>2</v>
      </c>
      <c r="K139" s="36">
        <v>0</v>
      </c>
      <c r="L139" s="36">
        <v>1</v>
      </c>
      <c r="M139" s="36">
        <v>0</v>
      </c>
      <c r="N139" s="36">
        <v>2</v>
      </c>
      <c r="O139" s="36">
        <v>0</v>
      </c>
      <c r="P139" s="36">
        <v>1</v>
      </c>
      <c r="Q139" s="36">
        <v>0</v>
      </c>
      <c r="R139" s="36">
        <v>2</v>
      </c>
      <c r="S139" s="37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4</v>
      </c>
      <c r="H140" s="36">
        <v>2</v>
      </c>
      <c r="I140" s="36">
        <v>2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6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6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6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6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6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6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6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96</v>
      </c>
      <c r="H148" s="36">
        <v>8</v>
      </c>
      <c r="I148" s="36">
        <v>8</v>
      </c>
      <c r="J148" s="36">
        <v>8</v>
      </c>
      <c r="K148" s="36">
        <v>8</v>
      </c>
      <c r="L148" s="36">
        <v>8</v>
      </c>
      <c r="M148" s="36">
        <v>8</v>
      </c>
      <c r="N148" s="36">
        <v>8</v>
      </c>
      <c r="O148" s="36">
        <v>8</v>
      </c>
      <c r="P148" s="36">
        <v>8</v>
      </c>
      <c r="Q148" s="36">
        <v>8</v>
      </c>
      <c r="R148" s="36">
        <v>8</v>
      </c>
      <c r="S148" s="37">
        <v>8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420</v>
      </c>
      <c r="H149" s="36">
        <v>35</v>
      </c>
      <c r="I149" s="36">
        <v>35</v>
      </c>
      <c r="J149" s="36">
        <v>35</v>
      </c>
      <c r="K149" s="36">
        <v>35</v>
      </c>
      <c r="L149" s="36">
        <v>35</v>
      </c>
      <c r="M149" s="36">
        <v>35</v>
      </c>
      <c r="N149" s="36">
        <v>35</v>
      </c>
      <c r="O149" s="36">
        <v>35</v>
      </c>
      <c r="P149" s="36">
        <v>35</v>
      </c>
      <c r="Q149" s="36">
        <v>35</v>
      </c>
      <c r="R149" s="36">
        <v>35</v>
      </c>
      <c r="S149" s="37">
        <v>35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6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6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6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6"/>
        <v>0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7"/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6"/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560</v>
      </c>
      <c r="H155" s="93">
        <f t="shared" ref="H155:S155" si="7">SUM(H102:H154)</f>
        <v>47</v>
      </c>
      <c r="I155" s="93">
        <f t="shared" si="7"/>
        <v>48</v>
      </c>
      <c r="J155" s="93">
        <f t="shared" si="7"/>
        <v>48</v>
      </c>
      <c r="K155" s="93">
        <f t="shared" si="7"/>
        <v>46</v>
      </c>
      <c r="L155" s="93">
        <f t="shared" si="7"/>
        <v>47</v>
      </c>
      <c r="M155" s="93">
        <f t="shared" si="7"/>
        <v>45</v>
      </c>
      <c r="N155" s="93">
        <f t="shared" si="7"/>
        <v>48</v>
      </c>
      <c r="O155" s="93">
        <f t="shared" si="7"/>
        <v>46</v>
      </c>
      <c r="P155" s="93">
        <f t="shared" si="7"/>
        <v>47</v>
      </c>
      <c r="Q155" s="93">
        <f t="shared" si="7"/>
        <v>45</v>
      </c>
      <c r="R155" s="93">
        <f t="shared" si="7"/>
        <v>48</v>
      </c>
      <c r="S155" s="94">
        <f t="shared" si="7"/>
        <v>45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v>30</v>
      </c>
      <c r="H156" s="82">
        <v>3</v>
      </c>
      <c r="I156" s="82">
        <v>2</v>
      </c>
      <c r="J156" s="82">
        <v>3</v>
      </c>
      <c r="K156" s="82">
        <v>2</v>
      </c>
      <c r="L156" s="82">
        <v>3</v>
      </c>
      <c r="M156" s="82">
        <v>2</v>
      </c>
      <c r="N156" s="82">
        <v>3</v>
      </c>
      <c r="O156" s="82">
        <v>2</v>
      </c>
      <c r="P156" s="82">
        <v>3</v>
      </c>
      <c r="Q156" s="82">
        <v>2</v>
      </c>
      <c r="R156" s="82">
        <v>3</v>
      </c>
      <c r="S156" s="83">
        <v>2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6"/>
        <v>0</v>
      </c>
      <c r="H157" s="36">
        <v>0</v>
      </c>
      <c r="I157" s="36">
        <v>0</v>
      </c>
      <c r="J157" s="36"/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6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v>2</v>
      </c>
      <c r="H159" s="36">
        <v>0</v>
      </c>
      <c r="I159" s="36">
        <v>1</v>
      </c>
      <c r="J159" s="36">
        <v>0</v>
      </c>
      <c r="K159" s="36">
        <v>0</v>
      </c>
      <c r="L159" s="36">
        <v>0</v>
      </c>
      <c r="M159" s="36">
        <v>1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84</v>
      </c>
      <c r="H160" s="36">
        <v>7</v>
      </c>
      <c r="I160" s="36">
        <v>7</v>
      </c>
      <c r="J160" s="36">
        <v>7</v>
      </c>
      <c r="K160" s="36">
        <v>7</v>
      </c>
      <c r="L160" s="36">
        <v>7</v>
      </c>
      <c r="M160" s="36">
        <v>7</v>
      </c>
      <c r="N160" s="36">
        <v>7</v>
      </c>
      <c r="O160" s="36">
        <v>7</v>
      </c>
      <c r="P160" s="36">
        <v>7</v>
      </c>
      <c r="Q160" s="36">
        <v>7</v>
      </c>
      <c r="R160" s="36">
        <v>7</v>
      </c>
      <c r="S160" s="37">
        <v>7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6"/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57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6"/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57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6"/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57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6"/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57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6"/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57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6"/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57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8">SUM(H167:S167)</f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57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8"/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57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8"/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57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8"/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5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8"/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5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57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8"/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57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v>5</v>
      </c>
      <c r="H174" s="41">
        <v>1</v>
      </c>
      <c r="I174" s="41">
        <v>0</v>
      </c>
      <c r="J174" s="41">
        <v>1</v>
      </c>
      <c r="K174" s="41">
        <v>0</v>
      </c>
      <c r="L174" s="41">
        <v>1</v>
      </c>
      <c r="M174" s="41">
        <v>0</v>
      </c>
      <c r="N174" s="41">
        <v>1</v>
      </c>
      <c r="O174" s="41">
        <v>0</v>
      </c>
      <c r="P174" s="41">
        <v>0</v>
      </c>
      <c r="Q174" s="41">
        <v>1</v>
      </c>
      <c r="R174" s="41">
        <v>0</v>
      </c>
      <c r="S174" s="57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8"/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5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8"/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5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v>10</v>
      </c>
      <c r="H177" s="41">
        <v>0</v>
      </c>
      <c r="I177" s="41">
        <v>2</v>
      </c>
      <c r="J177" s="41">
        <v>0</v>
      </c>
      <c r="K177" s="41">
        <v>2</v>
      </c>
      <c r="L177" s="41">
        <v>0</v>
      </c>
      <c r="M177" s="41">
        <v>2</v>
      </c>
      <c r="N177" s="41">
        <v>0</v>
      </c>
      <c r="O177" s="41">
        <v>2</v>
      </c>
      <c r="P177" s="41">
        <v>0</v>
      </c>
      <c r="Q177" s="41">
        <v>0</v>
      </c>
      <c r="R177" s="41">
        <v>2</v>
      </c>
      <c r="S177" s="57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8"/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57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v>6</v>
      </c>
      <c r="H179" s="41">
        <v>0</v>
      </c>
      <c r="I179" s="41">
        <v>1</v>
      </c>
      <c r="J179" s="41">
        <v>0</v>
      </c>
      <c r="K179" s="41">
        <v>1</v>
      </c>
      <c r="L179" s="41">
        <v>0</v>
      </c>
      <c r="M179" s="41">
        <v>1</v>
      </c>
      <c r="N179" s="41">
        <v>0</v>
      </c>
      <c r="O179" s="41">
        <v>1</v>
      </c>
      <c r="P179" s="41">
        <v>0</v>
      </c>
      <c r="Q179" s="41">
        <v>1</v>
      </c>
      <c r="R179" s="41">
        <v>0</v>
      </c>
      <c r="S179" s="57">
        <v>1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8"/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57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8"/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57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8"/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57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8"/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57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8"/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57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8"/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57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8"/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5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8"/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5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8"/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57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8"/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5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v>2</v>
      </c>
      <c r="H190" s="41">
        <v>0</v>
      </c>
      <c r="I190" s="41">
        <v>1</v>
      </c>
      <c r="J190" s="41">
        <v>0</v>
      </c>
      <c r="K190" s="41">
        <v>0</v>
      </c>
      <c r="L190" s="41">
        <v>0</v>
      </c>
      <c r="M190" s="41">
        <v>0</v>
      </c>
      <c r="N190" s="41">
        <v>1</v>
      </c>
      <c r="O190" s="41">
        <v>0</v>
      </c>
      <c r="P190" s="41">
        <v>0</v>
      </c>
      <c r="Q190" s="41">
        <v>0</v>
      </c>
      <c r="R190" s="41">
        <v>0</v>
      </c>
      <c r="S190" s="57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8"/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57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57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v>24</v>
      </c>
      <c r="H193" s="41">
        <v>2</v>
      </c>
      <c r="I193" s="41">
        <v>2</v>
      </c>
      <c r="J193" s="41">
        <v>2</v>
      </c>
      <c r="K193" s="41">
        <v>2</v>
      </c>
      <c r="L193" s="41">
        <v>2</v>
      </c>
      <c r="M193" s="41">
        <v>2</v>
      </c>
      <c r="N193" s="41">
        <v>2</v>
      </c>
      <c r="O193" s="41">
        <v>2</v>
      </c>
      <c r="P193" s="41">
        <v>2</v>
      </c>
      <c r="Q193" s="41">
        <v>2</v>
      </c>
      <c r="R193" s="41">
        <v>2</v>
      </c>
      <c r="S193" s="57">
        <v>2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v>4</v>
      </c>
      <c r="H194" s="41">
        <v>2</v>
      </c>
      <c r="I194" s="41">
        <v>2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57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8"/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57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8"/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57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v>2</v>
      </c>
      <c r="H197" s="41">
        <v>0</v>
      </c>
      <c r="I197" s="41">
        <v>1</v>
      </c>
      <c r="J197" s="41">
        <v>0</v>
      </c>
      <c r="K197" s="41">
        <v>0</v>
      </c>
      <c r="L197" s="41">
        <v>0</v>
      </c>
      <c r="M197" s="41">
        <v>1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57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8"/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57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8"/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57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8"/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57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8"/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57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8"/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57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v>5</v>
      </c>
      <c r="H203" s="41">
        <v>0</v>
      </c>
      <c r="I203" s="41">
        <v>1</v>
      </c>
      <c r="J203" s="41">
        <v>0</v>
      </c>
      <c r="K203" s="41">
        <v>1</v>
      </c>
      <c r="L203" s="41">
        <v>0</v>
      </c>
      <c r="M203" s="41">
        <v>1</v>
      </c>
      <c r="N203" s="41">
        <v>0</v>
      </c>
      <c r="O203" s="41">
        <v>1</v>
      </c>
      <c r="P203" s="41">
        <v>0</v>
      </c>
      <c r="Q203" s="41">
        <v>1</v>
      </c>
      <c r="R203" s="41">
        <v>0</v>
      </c>
      <c r="S203" s="57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8"/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57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8"/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57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8"/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57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8"/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57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8"/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85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174</v>
      </c>
      <c r="H209" s="93">
        <f t="shared" ref="H209:S209" si="9">SUM(H156:H208)</f>
        <v>15</v>
      </c>
      <c r="I209" s="93">
        <f t="shared" si="9"/>
        <v>20</v>
      </c>
      <c r="J209" s="93">
        <f t="shared" si="9"/>
        <v>13</v>
      </c>
      <c r="K209" s="93">
        <f t="shared" si="9"/>
        <v>15</v>
      </c>
      <c r="L209" s="93">
        <f t="shared" si="9"/>
        <v>13</v>
      </c>
      <c r="M209" s="93">
        <f t="shared" si="9"/>
        <v>17</v>
      </c>
      <c r="N209" s="93">
        <f t="shared" si="9"/>
        <v>14</v>
      </c>
      <c r="O209" s="93">
        <f t="shared" si="9"/>
        <v>15</v>
      </c>
      <c r="P209" s="93">
        <f t="shared" si="9"/>
        <v>12</v>
      </c>
      <c r="Q209" s="93">
        <f t="shared" si="9"/>
        <v>14</v>
      </c>
      <c r="R209" s="93">
        <f t="shared" si="9"/>
        <v>14</v>
      </c>
      <c r="S209" s="94">
        <f t="shared" si="9"/>
        <v>12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v>12</v>
      </c>
      <c r="H210" s="56">
        <v>1</v>
      </c>
      <c r="I210" s="56">
        <v>1</v>
      </c>
      <c r="J210" s="56">
        <v>1</v>
      </c>
      <c r="K210" s="56">
        <v>1</v>
      </c>
      <c r="L210" s="56">
        <v>1</v>
      </c>
      <c r="M210" s="56">
        <v>1</v>
      </c>
      <c r="N210" s="56">
        <v>1</v>
      </c>
      <c r="O210" s="56">
        <v>1</v>
      </c>
      <c r="P210" s="56">
        <v>1</v>
      </c>
      <c r="Q210" s="56">
        <v>1</v>
      </c>
      <c r="R210" s="56">
        <v>1</v>
      </c>
      <c r="S210" s="87">
        <v>1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8"/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8"/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v>2</v>
      </c>
      <c r="H213" s="41">
        <v>0</v>
      </c>
      <c r="I213" s="41">
        <v>0</v>
      </c>
      <c r="J213" s="41">
        <v>1</v>
      </c>
      <c r="K213" s="41">
        <v>0</v>
      </c>
      <c r="L213" s="41">
        <v>0</v>
      </c>
      <c r="M213" s="41">
        <v>0</v>
      </c>
      <c r="N213" s="41">
        <v>1</v>
      </c>
      <c r="O213" s="41">
        <v>0</v>
      </c>
      <c r="P213" s="41">
        <v>0</v>
      </c>
      <c r="Q213" s="41">
        <v>0</v>
      </c>
      <c r="R213" s="41">
        <v>0</v>
      </c>
      <c r="S213" s="5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v>36</v>
      </c>
      <c r="H214" s="41">
        <v>3</v>
      </c>
      <c r="I214" s="41">
        <v>3</v>
      </c>
      <c r="J214" s="41">
        <v>3</v>
      </c>
      <c r="K214" s="41">
        <v>3</v>
      </c>
      <c r="L214" s="41">
        <v>3</v>
      </c>
      <c r="M214" s="41">
        <v>3</v>
      </c>
      <c r="N214" s="41">
        <v>3</v>
      </c>
      <c r="O214" s="41">
        <v>3</v>
      </c>
      <c r="P214" s="41">
        <v>3</v>
      </c>
      <c r="Q214" s="41">
        <v>3</v>
      </c>
      <c r="R214" s="41">
        <v>3</v>
      </c>
      <c r="S214" s="57">
        <v>3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8"/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8"/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8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8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8"/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5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8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8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8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8"/>
        <v>0</v>
      </c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57"/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8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8"/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57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v>4</v>
      </c>
      <c r="H228" s="41">
        <v>0</v>
      </c>
      <c r="I228" s="41">
        <v>1</v>
      </c>
      <c r="J228" s="41">
        <v>0</v>
      </c>
      <c r="K228" s="41">
        <v>0</v>
      </c>
      <c r="L228" s="41">
        <v>1</v>
      </c>
      <c r="M228" s="41">
        <v>0</v>
      </c>
      <c r="N228" s="41">
        <v>0</v>
      </c>
      <c r="O228" s="41">
        <v>1</v>
      </c>
      <c r="P228" s="41">
        <v>0</v>
      </c>
      <c r="Q228" s="41">
        <v>0</v>
      </c>
      <c r="R228" s="41">
        <v>1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8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5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8"/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0">SUM(H231:S231)</f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0"/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0"/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0"/>
        <v>0</v>
      </c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57"/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0"/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0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0"/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0"/>
        <v>0</v>
      </c>
      <c r="H238" s="41">
        <v>0</v>
      </c>
      <c r="I238" s="41"/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5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0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0"/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0"/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0"/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5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0"/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0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0"/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5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0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0"/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0"/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0"/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0"/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0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0"/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5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0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0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0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0"/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/>
      <c r="S256" s="5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0"/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5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0"/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0"/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0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0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0"/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85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54</v>
      </c>
      <c r="H263" s="93">
        <f t="shared" ref="H263:S263" si="11">SUM(H210:H262)</f>
        <v>4</v>
      </c>
      <c r="I263" s="93">
        <f t="shared" si="11"/>
        <v>5</v>
      </c>
      <c r="J263" s="93">
        <f t="shared" si="11"/>
        <v>5</v>
      </c>
      <c r="K263" s="93">
        <f t="shared" si="11"/>
        <v>4</v>
      </c>
      <c r="L263" s="93">
        <f t="shared" si="11"/>
        <v>5</v>
      </c>
      <c r="M263" s="93">
        <f t="shared" si="11"/>
        <v>4</v>
      </c>
      <c r="N263" s="93">
        <f t="shared" si="11"/>
        <v>5</v>
      </c>
      <c r="O263" s="93">
        <f t="shared" si="11"/>
        <v>5</v>
      </c>
      <c r="P263" s="93">
        <f t="shared" si="11"/>
        <v>4</v>
      </c>
      <c r="Q263" s="93">
        <f t="shared" si="11"/>
        <v>4</v>
      </c>
      <c r="R263" s="93">
        <f t="shared" si="11"/>
        <v>5</v>
      </c>
      <c r="S263" s="94">
        <f t="shared" si="11"/>
        <v>4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v>2</v>
      </c>
      <c r="H264" s="56">
        <v>0</v>
      </c>
      <c r="I264" s="56">
        <v>1</v>
      </c>
      <c r="J264" s="56">
        <v>0</v>
      </c>
      <c r="K264" s="56">
        <v>0</v>
      </c>
      <c r="L264" s="56">
        <v>0</v>
      </c>
      <c r="M264" s="56">
        <v>0</v>
      </c>
      <c r="N264" s="56">
        <v>1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ref="G265:G316" si="12">SUM(H265:S265)</f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2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v>1</v>
      </c>
      <c r="H267" s="41">
        <v>0</v>
      </c>
      <c r="I267" s="41">
        <v>0</v>
      </c>
      <c r="J267" s="41">
        <v>0</v>
      </c>
      <c r="K267" s="41">
        <v>0</v>
      </c>
      <c r="L267" s="41">
        <v>1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v>2</v>
      </c>
      <c r="H268" s="41">
        <v>0</v>
      </c>
      <c r="I268" s="41">
        <v>1</v>
      </c>
      <c r="J268" s="41">
        <v>0</v>
      </c>
      <c r="K268" s="41">
        <v>0</v>
      </c>
      <c r="L268" s="41">
        <v>0</v>
      </c>
      <c r="M268" s="41">
        <v>1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2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2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2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2"/>
        <v>0</v>
      </c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2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2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2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2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2"/>
        <v>0</v>
      </c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2"/>
        <v>0</v>
      </c>
      <c r="H278" s="41">
        <v>0</v>
      </c>
      <c r="I278" s="41">
        <v>0</v>
      </c>
      <c r="J278" s="41"/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2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2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2"/>
        <v>0</v>
      </c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2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2"/>
        <v>0</v>
      </c>
      <c r="H283" s="511">
        <v>0</v>
      </c>
      <c r="I283" s="511">
        <v>0</v>
      </c>
      <c r="J283" s="511">
        <v>0</v>
      </c>
      <c r="K283" s="511">
        <v>0</v>
      </c>
      <c r="L283" s="511">
        <v>0</v>
      </c>
      <c r="M283" s="511">
        <v>0</v>
      </c>
      <c r="N283" s="511">
        <v>0</v>
      </c>
      <c r="O283" s="511">
        <v>0</v>
      </c>
      <c r="P283" s="511">
        <v>0</v>
      </c>
      <c r="Q283" s="511">
        <v>0</v>
      </c>
      <c r="R283" s="511">
        <v>0</v>
      </c>
      <c r="S283" s="51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2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2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2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2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2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2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2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2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2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2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2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2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2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2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2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2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2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2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v>1</v>
      </c>
      <c r="H302" s="41">
        <v>1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2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2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2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2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2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2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2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2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v>1</v>
      </c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2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2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2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2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2"/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7</v>
      </c>
      <c r="H317" s="95">
        <f t="shared" ref="H317:S317" si="13">SUM(H264:H316)</f>
        <v>1</v>
      </c>
      <c r="I317" s="78">
        <f t="shared" si="13"/>
        <v>2</v>
      </c>
      <c r="J317" s="78">
        <f t="shared" si="13"/>
        <v>0</v>
      </c>
      <c r="K317" s="78">
        <f t="shared" si="13"/>
        <v>0</v>
      </c>
      <c r="L317" s="78">
        <f t="shared" si="13"/>
        <v>1</v>
      </c>
      <c r="M317" s="78">
        <f t="shared" si="13"/>
        <v>1</v>
      </c>
      <c r="N317" s="78">
        <f t="shared" si="13"/>
        <v>1</v>
      </c>
      <c r="O317" s="78">
        <f t="shared" si="13"/>
        <v>0</v>
      </c>
      <c r="P317" s="78">
        <f t="shared" si="13"/>
        <v>0</v>
      </c>
      <c r="Q317" s="78">
        <f t="shared" si="13"/>
        <v>0</v>
      </c>
      <c r="R317" s="78">
        <f t="shared" si="13"/>
        <v>0</v>
      </c>
      <c r="S317" s="78">
        <f t="shared" si="13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560</v>
      </c>
      <c r="H320" s="46">
        <f t="shared" ref="H320:S320" si="14">+H155</f>
        <v>47</v>
      </c>
      <c r="I320" s="46">
        <f t="shared" si="14"/>
        <v>48</v>
      </c>
      <c r="J320" s="46">
        <f t="shared" si="14"/>
        <v>48</v>
      </c>
      <c r="K320" s="46">
        <f t="shared" si="14"/>
        <v>46</v>
      </c>
      <c r="L320" s="46">
        <f t="shared" si="14"/>
        <v>47</v>
      </c>
      <c r="M320" s="46">
        <f t="shared" si="14"/>
        <v>45</v>
      </c>
      <c r="N320" s="46">
        <f t="shared" si="14"/>
        <v>48</v>
      </c>
      <c r="O320" s="46">
        <f t="shared" si="14"/>
        <v>46</v>
      </c>
      <c r="P320" s="46">
        <f t="shared" si="14"/>
        <v>47</v>
      </c>
      <c r="Q320" s="46">
        <f t="shared" si="14"/>
        <v>45</v>
      </c>
      <c r="R320" s="46">
        <f t="shared" si="14"/>
        <v>48</v>
      </c>
      <c r="S320" s="46">
        <f t="shared" si="14"/>
        <v>45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552</v>
      </c>
      <c r="H321" s="46">
        <v>2</v>
      </c>
      <c r="I321" s="46">
        <f t="shared" ref="I321:S321" si="15">SUM(I322:I326)</f>
        <v>44</v>
      </c>
      <c r="J321" s="46">
        <f t="shared" si="15"/>
        <v>44</v>
      </c>
      <c r="K321" s="46">
        <f t="shared" si="15"/>
        <v>44</v>
      </c>
      <c r="L321" s="46">
        <f t="shared" si="15"/>
        <v>44</v>
      </c>
      <c r="M321" s="46">
        <f t="shared" si="15"/>
        <v>44</v>
      </c>
      <c r="N321" s="46">
        <f t="shared" si="15"/>
        <v>44</v>
      </c>
      <c r="O321" s="46">
        <f t="shared" si="15"/>
        <v>44</v>
      </c>
      <c r="P321" s="46">
        <f t="shared" si="15"/>
        <v>44</v>
      </c>
      <c r="Q321" s="46">
        <v>2</v>
      </c>
      <c r="R321" s="46">
        <f t="shared" si="15"/>
        <v>44</v>
      </c>
      <c r="S321" s="46">
        <f t="shared" si="15"/>
        <v>44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v>48</v>
      </c>
      <c r="H322" s="106">
        <v>2</v>
      </c>
      <c r="I322" s="106">
        <v>2</v>
      </c>
      <c r="J322" s="106">
        <v>2</v>
      </c>
      <c r="K322" s="106">
        <v>2</v>
      </c>
      <c r="L322" s="106">
        <v>2</v>
      </c>
      <c r="M322" s="106">
        <v>2</v>
      </c>
      <c r="N322" s="106">
        <v>2</v>
      </c>
      <c r="O322" s="106">
        <v>2</v>
      </c>
      <c r="P322" s="106">
        <v>2</v>
      </c>
      <c r="Q322" s="106">
        <v>2</v>
      </c>
      <c r="R322" s="106">
        <v>2</v>
      </c>
      <c r="S322" s="107">
        <v>2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v>480</v>
      </c>
      <c r="H324" s="106">
        <v>40</v>
      </c>
      <c r="I324" s="106">
        <v>40</v>
      </c>
      <c r="J324" s="106">
        <v>40</v>
      </c>
      <c r="K324" s="106">
        <v>40</v>
      </c>
      <c r="L324" s="106">
        <v>40</v>
      </c>
      <c r="M324" s="106">
        <v>40</v>
      </c>
      <c r="N324" s="106">
        <v>40</v>
      </c>
      <c r="O324" s="106">
        <v>40</v>
      </c>
      <c r="P324" s="106">
        <v>40</v>
      </c>
      <c r="Q324" s="106">
        <v>40</v>
      </c>
      <c r="R324" s="106">
        <v>40</v>
      </c>
      <c r="S324" s="107">
        <v>40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v>24</v>
      </c>
      <c r="H325" s="108">
        <v>2</v>
      </c>
      <c r="I325" s="108">
        <v>2</v>
      </c>
      <c r="J325" s="108">
        <v>2</v>
      </c>
      <c r="K325" s="108">
        <v>2</v>
      </c>
      <c r="L325" s="108">
        <v>2</v>
      </c>
      <c r="M325" s="108">
        <v>2</v>
      </c>
      <c r="N325" s="108">
        <v>2</v>
      </c>
      <c r="O325" s="108">
        <v>2</v>
      </c>
      <c r="P325" s="108">
        <v>2</v>
      </c>
      <c r="Q325" s="108">
        <v>2</v>
      </c>
      <c r="R325" s="108">
        <v>2</v>
      </c>
      <c r="S325" s="109">
        <v>2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7"/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8</v>
      </c>
      <c r="H327" s="110">
        <f t="shared" ref="H327:S327" si="16">IF((H319+H320-H321)&lt;0,"Revise porque este valor no puede ser negativo",H319+H320-H321)</f>
        <v>45</v>
      </c>
      <c r="I327" s="110">
        <f t="shared" si="16"/>
        <v>4</v>
      </c>
      <c r="J327" s="110">
        <f t="shared" si="16"/>
        <v>4</v>
      </c>
      <c r="K327" s="110">
        <f t="shared" si="16"/>
        <v>2</v>
      </c>
      <c r="L327" s="110">
        <f t="shared" si="16"/>
        <v>3</v>
      </c>
      <c r="M327" s="110">
        <f t="shared" si="16"/>
        <v>1</v>
      </c>
      <c r="N327" s="110">
        <f t="shared" si="16"/>
        <v>4</v>
      </c>
      <c r="O327" s="110">
        <f t="shared" si="16"/>
        <v>2</v>
      </c>
      <c r="P327" s="110">
        <f t="shared" si="16"/>
        <v>3</v>
      </c>
      <c r="Q327" s="110">
        <f t="shared" si="16"/>
        <v>43</v>
      </c>
      <c r="R327" s="110">
        <f t="shared" si="16"/>
        <v>4</v>
      </c>
      <c r="S327" s="110">
        <f t="shared" si="16"/>
        <v>1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52</v>
      </c>
      <c r="I330" s="104">
        <f t="shared" ref="I330:S330" si="17">+H338</f>
        <v>53</v>
      </c>
      <c r="J330" s="104">
        <f t="shared" si="17"/>
        <v>59</v>
      </c>
      <c r="K330" s="104">
        <f t="shared" si="17"/>
        <v>58</v>
      </c>
      <c r="L330" s="104">
        <f t="shared" si="17"/>
        <v>59</v>
      </c>
      <c r="M330" s="104">
        <f t="shared" si="17"/>
        <v>63</v>
      </c>
      <c r="N330" s="104">
        <f t="shared" si="17"/>
        <v>66</v>
      </c>
      <c r="O330" s="104">
        <f t="shared" si="17"/>
        <v>66</v>
      </c>
      <c r="P330" s="104">
        <f t="shared" si="17"/>
        <v>72</v>
      </c>
      <c r="Q330" s="104">
        <f t="shared" si="17"/>
        <v>75</v>
      </c>
      <c r="R330" s="104">
        <f t="shared" si="17"/>
        <v>75</v>
      </c>
      <c r="S330" s="104">
        <f t="shared" si="17"/>
        <v>81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174</v>
      </c>
      <c r="H331" s="46">
        <f t="shared" ref="H331:S331" si="18">+H209</f>
        <v>15</v>
      </c>
      <c r="I331" s="46">
        <f t="shared" si="18"/>
        <v>20</v>
      </c>
      <c r="J331" s="46">
        <f t="shared" si="18"/>
        <v>13</v>
      </c>
      <c r="K331" s="46">
        <f t="shared" si="18"/>
        <v>15</v>
      </c>
      <c r="L331" s="46">
        <f t="shared" si="18"/>
        <v>13</v>
      </c>
      <c r="M331" s="46">
        <f t="shared" si="18"/>
        <v>17</v>
      </c>
      <c r="N331" s="46">
        <f t="shared" si="18"/>
        <v>14</v>
      </c>
      <c r="O331" s="46">
        <f t="shared" si="18"/>
        <v>15</v>
      </c>
      <c r="P331" s="46">
        <f t="shared" si="18"/>
        <v>12</v>
      </c>
      <c r="Q331" s="46">
        <f t="shared" si="18"/>
        <v>14</v>
      </c>
      <c r="R331" s="46">
        <f t="shared" si="18"/>
        <v>14</v>
      </c>
      <c r="S331" s="46">
        <f t="shared" si="18"/>
        <v>12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48</v>
      </c>
      <c r="H332" s="46">
        <f t="shared" ref="H332:S332" si="19">+H322</f>
        <v>2</v>
      </c>
      <c r="I332" s="46">
        <f t="shared" si="19"/>
        <v>2</v>
      </c>
      <c r="J332" s="46">
        <f t="shared" si="19"/>
        <v>2</v>
      </c>
      <c r="K332" s="46">
        <f t="shared" si="19"/>
        <v>2</v>
      </c>
      <c r="L332" s="46">
        <f t="shared" si="19"/>
        <v>2</v>
      </c>
      <c r="M332" s="46">
        <f t="shared" si="19"/>
        <v>2</v>
      </c>
      <c r="N332" s="46">
        <f t="shared" si="19"/>
        <v>2</v>
      </c>
      <c r="O332" s="46">
        <f t="shared" si="19"/>
        <v>2</v>
      </c>
      <c r="P332" s="46">
        <f t="shared" si="19"/>
        <v>2</v>
      </c>
      <c r="Q332" s="46">
        <f t="shared" si="19"/>
        <v>2</v>
      </c>
      <c r="R332" s="46">
        <f t="shared" si="19"/>
        <v>2</v>
      </c>
      <c r="S332" s="46">
        <f t="shared" si="19"/>
        <v>2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170</v>
      </c>
      <c r="H333" s="46">
        <f t="shared" ref="H333:S333" si="20">SUM(H334:H337)</f>
        <v>16</v>
      </c>
      <c r="I333" s="46">
        <f t="shared" si="20"/>
        <v>16</v>
      </c>
      <c r="J333" s="46">
        <f t="shared" si="20"/>
        <v>16</v>
      </c>
      <c r="K333" s="46">
        <f t="shared" si="20"/>
        <v>16</v>
      </c>
      <c r="L333" s="46">
        <f t="shared" si="20"/>
        <v>11</v>
      </c>
      <c r="M333" s="46">
        <f t="shared" si="20"/>
        <v>16</v>
      </c>
      <c r="N333" s="46">
        <f t="shared" si="20"/>
        <v>16</v>
      </c>
      <c r="O333" s="46">
        <f t="shared" si="20"/>
        <v>11</v>
      </c>
      <c r="P333" s="46">
        <f t="shared" si="20"/>
        <v>11</v>
      </c>
      <c r="Q333" s="46">
        <f t="shared" si="20"/>
        <v>16</v>
      </c>
      <c r="R333" s="46">
        <f t="shared" si="20"/>
        <v>10</v>
      </c>
      <c r="S333" s="46">
        <f t="shared" si="20"/>
        <v>15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v>160</v>
      </c>
      <c r="H334" s="103">
        <v>15</v>
      </c>
      <c r="I334" s="103">
        <v>15</v>
      </c>
      <c r="J334" s="103">
        <v>15</v>
      </c>
      <c r="K334" s="103">
        <v>15</v>
      </c>
      <c r="L334" s="103">
        <v>10</v>
      </c>
      <c r="M334" s="103">
        <v>15</v>
      </c>
      <c r="N334" s="103">
        <v>15</v>
      </c>
      <c r="O334" s="103">
        <v>10</v>
      </c>
      <c r="P334" s="103">
        <v>10</v>
      </c>
      <c r="Q334" s="103">
        <v>15</v>
      </c>
      <c r="R334" s="103">
        <v>10</v>
      </c>
      <c r="S334" s="103">
        <v>15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v>10</v>
      </c>
      <c r="H335" s="103">
        <v>1</v>
      </c>
      <c r="I335" s="103">
        <v>1</v>
      </c>
      <c r="J335" s="103">
        <v>1</v>
      </c>
      <c r="K335" s="103">
        <v>1</v>
      </c>
      <c r="L335" s="103">
        <v>1</v>
      </c>
      <c r="M335" s="103">
        <v>1</v>
      </c>
      <c r="N335" s="103">
        <v>1</v>
      </c>
      <c r="O335" s="103">
        <v>1</v>
      </c>
      <c r="P335" s="103">
        <v>1</v>
      </c>
      <c r="Q335" s="103">
        <v>1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52</v>
      </c>
      <c r="H338" s="59">
        <f t="shared" ref="H338:S338" si="21">IF((H330+H331+H332-H333)&lt;0,"Revise porque este valor no puede ser negativo",H330+H331+H332-H333)</f>
        <v>53</v>
      </c>
      <c r="I338" s="59">
        <f t="shared" si="21"/>
        <v>59</v>
      </c>
      <c r="J338" s="59">
        <f t="shared" si="21"/>
        <v>58</v>
      </c>
      <c r="K338" s="59">
        <f t="shared" si="21"/>
        <v>59</v>
      </c>
      <c r="L338" s="59">
        <f t="shared" si="21"/>
        <v>63</v>
      </c>
      <c r="M338" s="59">
        <f t="shared" si="21"/>
        <v>66</v>
      </c>
      <c r="N338" s="59">
        <f t="shared" si="21"/>
        <v>66</v>
      </c>
      <c r="O338" s="59">
        <f t="shared" si="21"/>
        <v>72</v>
      </c>
      <c r="P338" s="59">
        <f t="shared" si="21"/>
        <v>75</v>
      </c>
      <c r="Q338" s="59">
        <f t="shared" si="21"/>
        <v>75</v>
      </c>
      <c r="R338" s="59">
        <f t="shared" si="21"/>
        <v>81</v>
      </c>
      <c r="S338" s="59">
        <f t="shared" si="21"/>
        <v>80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16</v>
      </c>
      <c r="I340" s="111">
        <f t="shared" ref="I340:S340" si="22">+H348</f>
        <v>17</v>
      </c>
      <c r="J340" s="111">
        <f t="shared" si="22"/>
        <v>19</v>
      </c>
      <c r="K340" s="111">
        <f t="shared" si="22"/>
        <v>21</v>
      </c>
      <c r="L340" s="111">
        <f t="shared" si="22"/>
        <v>22</v>
      </c>
      <c r="M340" s="111">
        <f t="shared" si="22"/>
        <v>24</v>
      </c>
      <c r="N340" s="111">
        <f t="shared" si="22"/>
        <v>25</v>
      </c>
      <c r="O340" s="111">
        <f t="shared" si="22"/>
        <v>28</v>
      </c>
      <c r="P340" s="111">
        <f t="shared" si="22"/>
        <v>31</v>
      </c>
      <c r="Q340" s="111">
        <f t="shared" si="22"/>
        <v>33</v>
      </c>
      <c r="R340" s="111">
        <f t="shared" si="22"/>
        <v>35</v>
      </c>
      <c r="S340" s="111">
        <f t="shared" si="22"/>
        <v>37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54</v>
      </c>
      <c r="H341" s="46">
        <f t="shared" ref="H341:S341" si="23">+H263</f>
        <v>4</v>
      </c>
      <c r="I341" s="46">
        <f t="shared" si="23"/>
        <v>5</v>
      </c>
      <c r="J341" s="46">
        <f t="shared" si="23"/>
        <v>5</v>
      </c>
      <c r="K341" s="46">
        <f t="shared" si="23"/>
        <v>4</v>
      </c>
      <c r="L341" s="46">
        <f t="shared" si="23"/>
        <v>5</v>
      </c>
      <c r="M341" s="46">
        <f t="shared" si="23"/>
        <v>4</v>
      </c>
      <c r="N341" s="46">
        <f t="shared" si="23"/>
        <v>5</v>
      </c>
      <c r="O341" s="46">
        <f t="shared" si="23"/>
        <v>5</v>
      </c>
      <c r="P341" s="46">
        <f t="shared" si="23"/>
        <v>4</v>
      </c>
      <c r="Q341" s="46">
        <f t="shared" si="23"/>
        <v>4</v>
      </c>
      <c r="R341" s="46">
        <f t="shared" si="23"/>
        <v>5</v>
      </c>
      <c r="S341" s="46">
        <f t="shared" si="23"/>
        <v>4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4">+H323</f>
        <v>0</v>
      </c>
      <c r="I342" s="46">
        <f t="shared" si="24"/>
        <v>0</v>
      </c>
      <c r="J342" s="46">
        <f t="shared" si="24"/>
        <v>0</v>
      </c>
      <c r="K342" s="46">
        <f t="shared" si="24"/>
        <v>0</v>
      </c>
      <c r="L342" s="46">
        <f t="shared" si="24"/>
        <v>0</v>
      </c>
      <c r="M342" s="46">
        <f t="shared" si="24"/>
        <v>0</v>
      </c>
      <c r="N342" s="46">
        <f t="shared" si="24"/>
        <v>0</v>
      </c>
      <c r="O342" s="46">
        <f t="shared" si="24"/>
        <v>0</v>
      </c>
      <c r="P342" s="46">
        <f t="shared" si="24"/>
        <v>0</v>
      </c>
      <c r="Q342" s="46">
        <f t="shared" si="24"/>
        <v>0</v>
      </c>
      <c r="R342" s="46">
        <f t="shared" si="24"/>
        <v>0</v>
      </c>
      <c r="S342" s="46">
        <f t="shared" si="24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10</v>
      </c>
      <c r="H343" s="46">
        <f t="shared" ref="H343:S343" si="25">+H335</f>
        <v>1</v>
      </c>
      <c r="I343" s="46">
        <f t="shared" si="25"/>
        <v>1</v>
      </c>
      <c r="J343" s="46">
        <f t="shared" si="25"/>
        <v>1</v>
      </c>
      <c r="K343" s="46">
        <f t="shared" si="25"/>
        <v>1</v>
      </c>
      <c r="L343" s="46">
        <f t="shared" si="25"/>
        <v>1</v>
      </c>
      <c r="M343" s="46">
        <f t="shared" si="25"/>
        <v>1</v>
      </c>
      <c r="N343" s="46">
        <f t="shared" si="25"/>
        <v>1</v>
      </c>
      <c r="O343" s="46">
        <f t="shared" si="25"/>
        <v>1</v>
      </c>
      <c r="P343" s="46">
        <f t="shared" si="25"/>
        <v>1</v>
      </c>
      <c r="Q343" s="46">
        <f t="shared" si="25"/>
        <v>1</v>
      </c>
      <c r="R343" s="46">
        <f t="shared" si="25"/>
        <v>0</v>
      </c>
      <c r="S343" s="46">
        <f t="shared" si="25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48</v>
      </c>
      <c r="H344" s="112">
        <f t="shared" ref="H344:S344" si="26">SUM(H345:H347)</f>
        <v>4</v>
      </c>
      <c r="I344" s="112">
        <f t="shared" si="26"/>
        <v>4</v>
      </c>
      <c r="J344" s="112">
        <f t="shared" si="26"/>
        <v>4</v>
      </c>
      <c r="K344" s="112">
        <f t="shared" si="26"/>
        <v>4</v>
      </c>
      <c r="L344" s="112">
        <f t="shared" si="26"/>
        <v>4</v>
      </c>
      <c r="M344" s="112">
        <f t="shared" si="26"/>
        <v>4</v>
      </c>
      <c r="N344" s="112">
        <f t="shared" si="26"/>
        <v>3</v>
      </c>
      <c r="O344" s="112">
        <f t="shared" si="26"/>
        <v>3</v>
      </c>
      <c r="P344" s="112">
        <f t="shared" si="26"/>
        <v>3</v>
      </c>
      <c r="Q344" s="112">
        <f t="shared" si="26"/>
        <v>3</v>
      </c>
      <c r="R344" s="112">
        <f t="shared" si="26"/>
        <v>3</v>
      </c>
      <c r="S344" s="112">
        <f t="shared" si="26"/>
        <v>3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v>24</v>
      </c>
      <c r="H345" s="103">
        <v>2</v>
      </c>
      <c r="I345" s="103">
        <v>2</v>
      </c>
      <c r="J345" s="103">
        <v>2</v>
      </c>
      <c r="K345" s="103">
        <v>2</v>
      </c>
      <c r="L345" s="103">
        <v>2</v>
      </c>
      <c r="M345" s="103">
        <v>2</v>
      </c>
      <c r="N345" s="103">
        <v>2</v>
      </c>
      <c r="O345" s="103">
        <v>2</v>
      </c>
      <c r="P345" s="103">
        <v>2</v>
      </c>
      <c r="Q345" s="103">
        <v>2</v>
      </c>
      <c r="R345" s="103">
        <v>2</v>
      </c>
      <c r="S345" s="103">
        <v>2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v>12</v>
      </c>
      <c r="H346" s="103">
        <v>1</v>
      </c>
      <c r="I346" s="103">
        <v>1</v>
      </c>
      <c r="J346" s="103">
        <v>1</v>
      </c>
      <c r="K346" s="103">
        <v>1</v>
      </c>
      <c r="L346" s="103">
        <v>1</v>
      </c>
      <c r="M346" s="103">
        <v>1</v>
      </c>
      <c r="N346" s="103">
        <v>1</v>
      </c>
      <c r="O346" s="103">
        <v>1</v>
      </c>
      <c r="P346" s="103">
        <v>1</v>
      </c>
      <c r="Q346" s="103">
        <v>1</v>
      </c>
      <c r="R346" s="103">
        <v>1</v>
      </c>
      <c r="S346" s="103">
        <v>1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v>12</v>
      </c>
      <c r="H347" s="103">
        <v>1</v>
      </c>
      <c r="I347" s="103">
        <v>1</v>
      </c>
      <c r="J347" s="103">
        <v>1</v>
      </c>
      <c r="K347" s="103">
        <v>1</v>
      </c>
      <c r="L347" s="103">
        <v>1</v>
      </c>
      <c r="M347" s="103">
        <v>1</v>
      </c>
      <c r="N347" s="103"/>
      <c r="O347" s="103"/>
      <c r="P347" s="103"/>
      <c r="Q347" s="103"/>
      <c r="R347" s="103"/>
      <c r="S347" s="103"/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16</v>
      </c>
      <c r="H348" s="110">
        <f t="shared" ref="H348:S348" si="27">IF((H340+H341+H342+H343-H344)&lt;0,"Revise porque este valor no puede ser negativo",H340+H341+H342+H343-H344)</f>
        <v>17</v>
      </c>
      <c r="I348" s="110">
        <f t="shared" si="27"/>
        <v>19</v>
      </c>
      <c r="J348" s="110">
        <f t="shared" si="27"/>
        <v>21</v>
      </c>
      <c r="K348" s="110">
        <f t="shared" si="27"/>
        <v>22</v>
      </c>
      <c r="L348" s="110">
        <f t="shared" si="27"/>
        <v>24</v>
      </c>
      <c r="M348" s="110">
        <f t="shared" si="27"/>
        <v>25</v>
      </c>
      <c r="N348" s="110">
        <f t="shared" si="27"/>
        <v>28</v>
      </c>
      <c r="O348" s="110">
        <f t="shared" si="27"/>
        <v>31</v>
      </c>
      <c r="P348" s="110">
        <f t="shared" si="27"/>
        <v>33</v>
      </c>
      <c r="Q348" s="110">
        <f t="shared" si="27"/>
        <v>35</v>
      </c>
      <c r="R348" s="110">
        <f t="shared" si="27"/>
        <v>37</v>
      </c>
      <c r="S348" s="110">
        <f t="shared" si="27"/>
        <v>38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4</v>
      </c>
      <c r="I351" s="111">
        <f t="shared" ref="I351:S351" si="28">+H357</f>
        <v>6</v>
      </c>
      <c r="J351" s="111">
        <f t="shared" si="28"/>
        <v>9</v>
      </c>
      <c r="K351" s="111">
        <f t="shared" si="28"/>
        <v>9</v>
      </c>
      <c r="L351" s="111">
        <f t="shared" si="28"/>
        <v>9</v>
      </c>
      <c r="M351" s="111">
        <f t="shared" si="28"/>
        <v>11</v>
      </c>
      <c r="N351" s="111">
        <f t="shared" si="28"/>
        <v>12</v>
      </c>
      <c r="O351" s="111">
        <f t="shared" si="28"/>
        <v>14</v>
      </c>
      <c r="P351" s="111">
        <f t="shared" si="28"/>
        <v>14</v>
      </c>
      <c r="Q351" s="111">
        <f t="shared" si="28"/>
        <v>14</v>
      </c>
      <c r="R351" s="111">
        <f t="shared" si="28"/>
        <v>14</v>
      </c>
      <c r="S351" s="111">
        <f t="shared" si="28"/>
        <v>13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7</v>
      </c>
      <c r="H352" s="112">
        <f t="shared" ref="H352:S352" si="29">SUM(H264:H317)</f>
        <v>2</v>
      </c>
      <c r="I352" s="112">
        <f t="shared" si="29"/>
        <v>4</v>
      </c>
      <c r="J352" s="112">
        <f t="shared" si="29"/>
        <v>0</v>
      </c>
      <c r="K352" s="112">
        <f t="shared" si="29"/>
        <v>0</v>
      </c>
      <c r="L352" s="112">
        <f t="shared" si="29"/>
        <v>2</v>
      </c>
      <c r="M352" s="112">
        <f t="shared" si="29"/>
        <v>2</v>
      </c>
      <c r="N352" s="112">
        <f t="shared" si="29"/>
        <v>2</v>
      </c>
      <c r="O352" s="112">
        <f t="shared" si="29"/>
        <v>0</v>
      </c>
      <c r="P352" s="112">
        <f t="shared" si="29"/>
        <v>0</v>
      </c>
      <c r="Q352" s="112">
        <f t="shared" si="29"/>
        <v>0</v>
      </c>
      <c r="R352" s="112">
        <f t="shared" si="29"/>
        <v>0</v>
      </c>
      <c r="S352" s="112">
        <f t="shared" si="29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3</v>
      </c>
      <c r="H353" s="113">
        <f t="shared" ref="H353:S353" si="30">SUM(H354:H356)</f>
        <v>0</v>
      </c>
      <c r="I353" s="113">
        <f t="shared" si="30"/>
        <v>1</v>
      </c>
      <c r="J353" s="113">
        <f t="shared" si="30"/>
        <v>0</v>
      </c>
      <c r="K353" s="113">
        <f t="shared" si="30"/>
        <v>0</v>
      </c>
      <c r="L353" s="113">
        <f t="shared" si="30"/>
        <v>0</v>
      </c>
      <c r="M353" s="113">
        <f t="shared" si="30"/>
        <v>1</v>
      </c>
      <c r="N353" s="113">
        <f t="shared" si="30"/>
        <v>0</v>
      </c>
      <c r="O353" s="113">
        <f t="shared" si="30"/>
        <v>0</v>
      </c>
      <c r="P353" s="113">
        <f t="shared" si="30"/>
        <v>0</v>
      </c>
      <c r="Q353" s="113">
        <f t="shared" si="30"/>
        <v>0</v>
      </c>
      <c r="R353" s="113">
        <f t="shared" si="30"/>
        <v>1</v>
      </c>
      <c r="S353" s="113">
        <f t="shared" si="30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v>3</v>
      </c>
      <c r="H354" s="103">
        <v>0</v>
      </c>
      <c r="I354" s="103">
        <v>1</v>
      </c>
      <c r="J354" s="103">
        <v>0</v>
      </c>
      <c r="K354" s="103">
        <v>0</v>
      </c>
      <c r="L354" s="103">
        <v>0</v>
      </c>
      <c r="M354" s="103">
        <v>1</v>
      </c>
      <c r="N354" s="103">
        <v>0</v>
      </c>
      <c r="O354" s="103">
        <v>0</v>
      </c>
      <c r="P354" s="103">
        <v>0</v>
      </c>
      <c r="Q354" s="103">
        <v>0</v>
      </c>
      <c r="R354" s="103">
        <v>1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>SUM(H356:S356)</f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4</v>
      </c>
      <c r="H357" s="110">
        <f t="shared" ref="H357:S357" si="31">IF((H351+H352-H353)&lt;0,"Revise porque este valor no puede ser negativo",H351+H352-H353)</f>
        <v>6</v>
      </c>
      <c r="I357" s="110">
        <f t="shared" si="31"/>
        <v>9</v>
      </c>
      <c r="J357" s="110">
        <f t="shared" si="31"/>
        <v>9</v>
      </c>
      <c r="K357" s="110">
        <f t="shared" si="31"/>
        <v>9</v>
      </c>
      <c r="L357" s="110">
        <f t="shared" si="31"/>
        <v>11</v>
      </c>
      <c r="M357" s="110">
        <f t="shared" si="31"/>
        <v>12</v>
      </c>
      <c r="N357" s="110">
        <f t="shared" si="31"/>
        <v>14</v>
      </c>
      <c r="O357" s="110">
        <f t="shared" si="31"/>
        <v>14</v>
      </c>
      <c r="P357" s="110">
        <f t="shared" si="31"/>
        <v>14</v>
      </c>
      <c r="Q357" s="110">
        <f t="shared" si="31"/>
        <v>14</v>
      </c>
      <c r="R357" s="110">
        <f t="shared" si="31"/>
        <v>13</v>
      </c>
      <c r="S357" s="110">
        <f t="shared" si="31"/>
        <v>13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v>60</v>
      </c>
      <c r="H359" s="25">
        <v>5</v>
      </c>
      <c r="I359" s="25">
        <v>5</v>
      </c>
      <c r="J359" s="25">
        <v>5</v>
      </c>
      <c r="K359" s="25">
        <v>5</v>
      </c>
      <c r="L359" s="25">
        <v>5</v>
      </c>
      <c r="M359" s="25">
        <v>5</v>
      </c>
      <c r="N359" s="25">
        <v>5</v>
      </c>
      <c r="O359" s="25">
        <v>5</v>
      </c>
      <c r="P359" s="25">
        <v>5</v>
      </c>
      <c r="Q359" s="25">
        <v>5</v>
      </c>
      <c r="R359" s="25">
        <v>5</v>
      </c>
      <c r="S359" s="25">
        <v>5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v>108</v>
      </c>
      <c r="H360" s="31">
        <v>9</v>
      </c>
      <c r="I360" s="31">
        <v>9</v>
      </c>
      <c r="J360" s="31">
        <v>9</v>
      </c>
      <c r="K360" s="31">
        <v>9</v>
      </c>
      <c r="L360" s="31">
        <v>9</v>
      </c>
      <c r="M360" s="31">
        <v>9</v>
      </c>
      <c r="N360" s="31">
        <v>9</v>
      </c>
      <c r="O360" s="31">
        <v>9</v>
      </c>
      <c r="P360" s="31">
        <v>9</v>
      </c>
      <c r="Q360" s="31">
        <v>9</v>
      </c>
      <c r="R360" s="31">
        <v>9</v>
      </c>
      <c r="S360" s="31">
        <v>9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ref="G361:G381" si="32">+H361+I361+J361+K361+L361+M361+N361+O361+P361+Q361+R361+S361</f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2"/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2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v>96</v>
      </c>
      <c r="H364" s="31">
        <v>8</v>
      </c>
      <c r="I364" s="31">
        <v>8</v>
      </c>
      <c r="J364" s="31">
        <v>8</v>
      </c>
      <c r="K364" s="31">
        <v>8</v>
      </c>
      <c r="L364" s="31">
        <v>8</v>
      </c>
      <c r="M364" s="31">
        <v>8</v>
      </c>
      <c r="N364" s="31">
        <v>8</v>
      </c>
      <c r="O364" s="31">
        <v>8</v>
      </c>
      <c r="P364" s="31">
        <v>8</v>
      </c>
      <c r="Q364" s="31">
        <v>8</v>
      </c>
      <c r="R364" s="31">
        <v>8</v>
      </c>
      <c r="S364" s="31">
        <v>8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456</v>
      </c>
      <c r="H365" s="5">
        <v>38</v>
      </c>
      <c r="I365" s="5">
        <v>38</v>
      </c>
      <c r="J365" s="5">
        <v>38</v>
      </c>
      <c r="K365" s="5">
        <v>38</v>
      </c>
      <c r="L365" s="5">
        <v>38</v>
      </c>
      <c r="M365" s="5">
        <v>38</v>
      </c>
      <c r="N365" s="5">
        <v>38</v>
      </c>
      <c r="O365" s="5">
        <v>38</v>
      </c>
      <c r="P365" s="5">
        <v>38</v>
      </c>
      <c r="Q365" s="5">
        <v>38</v>
      </c>
      <c r="R365" s="5">
        <v>38</v>
      </c>
      <c r="S365" s="5">
        <v>38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140</v>
      </c>
      <c r="H366" s="5">
        <v>10</v>
      </c>
      <c r="I366" s="5">
        <v>12</v>
      </c>
      <c r="J366" s="5">
        <v>12</v>
      </c>
      <c r="K366" s="5">
        <v>12</v>
      </c>
      <c r="L366" s="5">
        <v>10</v>
      </c>
      <c r="M366" s="5">
        <v>12</v>
      </c>
      <c r="N366" s="5">
        <v>12</v>
      </c>
      <c r="O366" s="5">
        <v>12</v>
      </c>
      <c r="P366" s="5">
        <v>12</v>
      </c>
      <c r="Q366" s="5">
        <v>12</v>
      </c>
      <c r="R366" s="5">
        <v>12</v>
      </c>
      <c r="S366" s="5">
        <v>10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2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2"/>
        <v>0</v>
      </c>
      <c r="H368" s="5"/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v>492</v>
      </c>
      <c r="H369" s="5">
        <v>41</v>
      </c>
      <c r="I369" s="5">
        <v>41</v>
      </c>
      <c r="J369" s="5">
        <v>41</v>
      </c>
      <c r="K369" s="5">
        <v>41</v>
      </c>
      <c r="L369" s="5">
        <v>41</v>
      </c>
      <c r="M369" s="5">
        <v>41</v>
      </c>
      <c r="N369" s="5">
        <v>41</v>
      </c>
      <c r="O369" s="5">
        <v>41</v>
      </c>
      <c r="P369" s="5">
        <v>41</v>
      </c>
      <c r="Q369" s="5">
        <v>41</v>
      </c>
      <c r="R369" s="5">
        <v>41</v>
      </c>
      <c r="S369" s="5">
        <v>41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2"/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2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2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2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v>1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1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2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2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2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2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v>138</v>
      </c>
      <c r="H379" s="5">
        <v>6</v>
      </c>
      <c r="I379" s="5">
        <v>12</v>
      </c>
      <c r="J379" s="5">
        <v>12</v>
      </c>
      <c r="K379" s="5">
        <v>12</v>
      </c>
      <c r="L379" s="5">
        <v>12</v>
      </c>
      <c r="M379" s="5">
        <v>12</v>
      </c>
      <c r="N379" s="5">
        <v>12</v>
      </c>
      <c r="O379" s="5">
        <v>12</v>
      </c>
      <c r="P379" s="5">
        <v>12</v>
      </c>
      <c r="Q379" s="5">
        <v>12</v>
      </c>
      <c r="R379" s="5">
        <v>12</v>
      </c>
      <c r="S379" s="5">
        <v>12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2"/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2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20</v>
      </c>
      <c r="H387" s="5">
        <v>2</v>
      </c>
      <c r="I387" s="5">
        <v>2</v>
      </c>
      <c r="J387" s="5">
        <v>2</v>
      </c>
      <c r="K387" s="5">
        <v>2</v>
      </c>
      <c r="L387" s="5">
        <v>2</v>
      </c>
      <c r="M387" s="5">
        <v>2</v>
      </c>
      <c r="N387" s="5">
        <v>1</v>
      </c>
      <c r="O387" s="5">
        <v>2</v>
      </c>
      <c r="P387" s="5">
        <v>1</v>
      </c>
      <c r="Q387" s="5">
        <v>2</v>
      </c>
      <c r="R387" s="5">
        <v>1</v>
      </c>
      <c r="S387" s="5">
        <v>1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20</v>
      </c>
      <c r="H388" s="5">
        <v>2</v>
      </c>
      <c r="I388" s="5">
        <v>2</v>
      </c>
      <c r="J388" s="5">
        <v>2</v>
      </c>
      <c r="K388" s="5">
        <v>2</v>
      </c>
      <c r="L388" s="5">
        <v>2</v>
      </c>
      <c r="M388" s="5">
        <v>2</v>
      </c>
      <c r="N388" s="5">
        <v>1</v>
      </c>
      <c r="O388" s="5">
        <v>2</v>
      </c>
      <c r="P388" s="5">
        <v>1</v>
      </c>
      <c r="Q388" s="5"/>
      <c r="R388" s="5">
        <v>1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ref="G389:G390" si="33">+H389+I389+J389+K389+L389+M389+N389+O389+P389+Q389+R389+S389</f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33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v>6</v>
      </c>
      <c r="H391" s="5">
        <v>0</v>
      </c>
      <c r="I391" s="5">
        <v>1</v>
      </c>
      <c r="J391" s="5">
        <v>0</v>
      </c>
      <c r="K391" s="5">
        <v>1</v>
      </c>
      <c r="L391" s="5">
        <v>0</v>
      </c>
      <c r="M391" s="5">
        <v>1</v>
      </c>
      <c r="N391" s="5">
        <v>0</v>
      </c>
      <c r="O391" s="5">
        <v>1</v>
      </c>
      <c r="P391" s="5">
        <v>0</v>
      </c>
      <c r="Q391" s="5">
        <v>1</v>
      </c>
      <c r="R391" s="5">
        <v>0</v>
      </c>
      <c r="S391" s="5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v>2</v>
      </c>
      <c r="H392" s="31">
        <v>0</v>
      </c>
      <c r="I392" s="31">
        <v>0</v>
      </c>
      <c r="J392" s="31">
        <v>1</v>
      </c>
      <c r="K392" s="31">
        <v>0</v>
      </c>
      <c r="L392" s="31">
        <v>0</v>
      </c>
      <c r="M392" s="31">
        <v>0</v>
      </c>
      <c r="N392" s="31">
        <v>0</v>
      </c>
      <c r="O392" s="31">
        <v>1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v>6</v>
      </c>
      <c r="H393" s="5">
        <v>0</v>
      </c>
      <c r="I393" s="5">
        <v>1</v>
      </c>
      <c r="J393" s="5">
        <v>0</v>
      </c>
      <c r="K393" s="5">
        <v>1</v>
      </c>
      <c r="L393" s="5">
        <v>0</v>
      </c>
      <c r="M393" s="5">
        <v>1</v>
      </c>
      <c r="N393" s="5">
        <v>0</v>
      </c>
      <c r="O393" s="5">
        <v>1</v>
      </c>
      <c r="P393" s="5">
        <v>0</v>
      </c>
      <c r="Q393" s="5">
        <v>1</v>
      </c>
      <c r="R393" s="5">
        <v>0</v>
      </c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7</v>
      </c>
      <c r="H394" s="52">
        <v>7</v>
      </c>
      <c r="I394" s="52">
        <v>7</v>
      </c>
      <c r="J394" s="52">
        <v>7</v>
      </c>
      <c r="K394" s="52">
        <v>7</v>
      </c>
      <c r="L394" s="52">
        <v>7</v>
      </c>
      <c r="M394" s="52">
        <v>7</v>
      </c>
      <c r="N394" s="52">
        <v>7</v>
      </c>
      <c r="O394" s="52">
        <v>7</v>
      </c>
      <c r="P394" s="52">
        <v>7</v>
      </c>
      <c r="Q394" s="52">
        <v>7</v>
      </c>
      <c r="R394" s="52">
        <v>7</v>
      </c>
      <c r="S394" s="52">
        <v>7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2</v>
      </c>
      <c r="H395" s="52">
        <v>2</v>
      </c>
      <c r="I395" s="52">
        <v>2</v>
      </c>
      <c r="J395" s="52">
        <v>2</v>
      </c>
      <c r="K395" s="52">
        <v>2</v>
      </c>
      <c r="L395" s="52">
        <v>2</v>
      </c>
      <c r="M395" s="52">
        <v>2</v>
      </c>
      <c r="N395" s="52">
        <v>2</v>
      </c>
      <c r="O395" s="52">
        <v>2</v>
      </c>
      <c r="P395" s="52">
        <v>2</v>
      </c>
      <c r="Q395" s="52">
        <v>2</v>
      </c>
      <c r="R395" s="52">
        <v>2</v>
      </c>
      <c r="S395" s="52">
        <v>2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v>1</v>
      </c>
      <c r="H396" s="52">
        <v>1</v>
      </c>
      <c r="I396" s="52">
        <v>1</v>
      </c>
      <c r="J396" s="52">
        <v>1</v>
      </c>
      <c r="K396" s="52">
        <v>1</v>
      </c>
      <c r="L396" s="52">
        <v>1</v>
      </c>
      <c r="M396" s="52">
        <v>1</v>
      </c>
      <c r="N396" s="52">
        <v>1</v>
      </c>
      <c r="O396" s="52">
        <v>1</v>
      </c>
      <c r="P396" s="52">
        <v>1</v>
      </c>
      <c r="Q396" s="52">
        <v>1</v>
      </c>
      <c r="R396" s="52">
        <v>1</v>
      </c>
      <c r="S396" s="52">
        <v>1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17</v>
      </c>
      <c r="H397" s="52">
        <v>17</v>
      </c>
      <c r="I397" s="52">
        <v>17</v>
      </c>
      <c r="J397" s="52">
        <v>17</v>
      </c>
      <c r="K397" s="52">
        <v>17</v>
      </c>
      <c r="L397" s="52">
        <v>17</v>
      </c>
      <c r="M397" s="52">
        <v>17</v>
      </c>
      <c r="N397" s="52">
        <v>17</v>
      </c>
      <c r="O397" s="52">
        <v>17</v>
      </c>
      <c r="P397" s="52">
        <v>17</v>
      </c>
      <c r="Q397" s="52">
        <v>17</v>
      </c>
      <c r="R397" s="52">
        <v>17</v>
      </c>
      <c r="S397" s="52">
        <v>17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575" priority="14" operator="equal">
      <formula>"REVISE PORQUE ESTE VALOR NO PUEDE SER NEGATIVO"</formula>
    </cfRule>
    <cfRule type="cellIs" dxfId="574" priority="18" operator="lessThan">
      <formula>0</formula>
    </cfRule>
  </conditionalFormatting>
  <conditionalFormatting sqref="G327:S327">
    <cfRule type="cellIs" dxfId="573" priority="17" operator="lessThan">
      <formula>0</formula>
    </cfRule>
  </conditionalFormatting>
  <conditionalFormatting sqref="G338:S338">
    <cfRule type="cellIs" dxfId="572" priority="13" operator="equal">
      <formula>"Revise porque este valor no puede ser negativo"</formula>
    </cfRule>
    <cfRule type="cellIs" dxfId="571" priority="16" operator="lessThan">
      <formula>0</formula>
    </cfRule>
  </conditionalFormatting>
  <conditionalFormatting sqref="G338:S338">
    <cfRule type="cellIs" dxfId="570" priority="15" operator="lessThan">
      <formula>0</formula>
    </cfRule>
  </conditionalFormatting>
  <conditionalFormatting sqref="G348:S348">
    <cfRule type="cellIs" dxfId="569" priority="10" operator="equal">
      <formula>"Revise porque este valor no puede ser negativo"</formula>
    </cfRule>
    <cfRule type="cellIs" dxfId="568" priority="12" operator="lessThan">
      <formula>0</formula>
    </cfRule>
  </conditionalFormatting>
  <conditionalFormatting sqref="G348:S348">
    <cfRule type="cellIs" dxfId="567" priority="11" operator="lessThan">
      <formula>0</formula>
    </cfRule>
  </conditionalFormatting>
  <conditionalFormatting sqref="G357 I357:S357">
    <cfRule type="cellIs" dxfId="566" priority="7" operator="equal">
      <formula>"Revise porque este valor no puede ser negativo"</formula>
    </cfRule>
    <cfRule type="cellIs" dxfId="565" priority="9" operator="lessThan">
      <formula>0</formula>
    </cfRule>
  </conditionalFormatting>
  <conditionalFormatting sqref="G357 I357:S357">
    <cfRule type="cellIs" dxfId="564" priority="8" operator="lessThan">
      <formula>0</formula>
    </cfRule>
  </conditionalFormatting>
  <conditionalFormatting sqref="H357">
    <cfRule type="cellIs" dxfId="563" priority="4" operator="equal">
      <formula>"Revise porque este valor no puede ser negativo"</formula>
    </cfRule>
    <cfRule type="cellIs" dxfId="562" priority="6" operator="lessThan">
      <formula>0</formula>
    </cfRule>
  </conditionalFormatting>
  <conditionalFormatting sqref="H357">
    <cfRule type="cellIs" dxfId="561" priority="5" operator="lessThan">
      <formula>0</formula>
    </cfRule>
  </conditionalFormatting>
  <conditionalFormatting sqref="G24:S24">
    <cfRule type="cellIs" dxfId="560" priority="1" operator="equal">
      <formula>"REVISE PORQUE ESTE VALOR NO PUEDE SER NEGATIVO"</formula>
    </cfRule>
    <cfRule type="cellIs" dxfId="559" priority="3" operator="lessThan">
      <formula>0</formula>
    </cfRule>
  </conditionalFormatting>
  <conditionalFormatting sqref="G24:S24">
    <cfRule type="cellIs" dxfId="558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35" fitToHeight="0" orientation="landscape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7"/>
  <sheetViews>
    <sheetView topLeftCell="E1" zoomScale="50" zoomScaleNormal="50" workbookViewId="0">
      <selection activeCell="U1" sqref="U1:V1048576"/>
    </sheetView>
  </sheetViews>
  <sheetFormatPr baseColWidth="10" defaultRowHeight="37.5" customHeight="1" x14ac:dyDescent="0.25"/>
  <cols>
    <col min="1" max="1" width="1" style="512" customWidth="1"/>
    <col min="2" max="2" width="7.7109375" style="512" customWidth="1"/>
    <col min="3" max="3" width="39" style="512" customWidth="1"/>
    <col min="4" max="4" width="39" style="595" customWidth="1"/>
    <col min="5" max="5" width="47.7109375" style="595" customWidth="1"/>
    <col min="6" max="6" width="89.7109375" style="512" bestFit="1" customWidth="1"/>
    <col min="7" max="7" width="19.85546875" style="596" customWidth="1"/>
    <col min="8" max="19" width="16.28515625" style="512" customWidth="1"/>
    <col min="20" max="20" width="1.140625" style="512" customWidth="1"/>
    <col min="21" max="16384" width="11.42578125" style="512"/>
  </cols>
  <sheetData>
    <row r="1" spans="1:22" ht="37.5" customHeight="1" x14ac:dyDescent="0.25">
      <c r="A1" s="1899"/>
      <c r="B1" s="1900"/>
      <c r="C1" s="1900"/>
      <c r="D1" s="1900"/>
      <c r="E1" s="1900"/>
      <c r="F1" s="1900"/>
      <c r="G1" s="1900"/>
      <c r="H1" s="1900"/>
      <c r="I1" s="1900"/>
      <c r="J1" s="1900"/>
      <c r="K1" s="1900"/>
      <c r="L1" s="1900"/>
      <c r="M1" s="1900"/>
      <c r="N1" s="1900"/>
      <c r="O1" s="1900"/>
      <c r="P1" s="1900"/>
      <c r="Q1" s="1900"/>
      <c r="R1" s="1900"/>
      <c r="S1" s="1900"/>
      <c r="T1" s="2024"/>
    </row>
    <row r="2" spans="1:22" s="513" customFormat="1" ht="37.5" customHeight="1" x14ac:dyDescent="0.25">
      <c r="A2" s="2026" t="s">
        <v>155</v>
      </c>
      <c r="B2" s="2019" t="s">
        <v>156</v>
      </c>
      <c r="C2" s="2020"/>
      <c r="D2" s="2020"/>
      <c r="E2" s="2020"/>
      <c r="F2" s="2020"/>
      <c r="G2" s="2020"/>
      <c r="H2" s="2020"/>
      <c r="I2" s="2020"/>
      <c r="J2" s="2020"/>
      <c r="K2" s="2020"/>
      <c r="L2" s="2020"/>
      <c r="M2" s="2016" t="s">
        <v>159</v>
      </c>
      <c r="N2" s="2017"/>
      <c r="O2" s="2017"/>
      <c r="P2" s="2017"/>
      <c r="Q2" s="2029">
        <v>40507</v>
      </c>
      <c r="R2" s="2029"/>
      <c r="S2" s="2029"/>
      <c r="T2" s="2025"/>
    </row>
    <row r="3" spans="1:22" s="513" customFormat="1" ht="37.5" customHeight="1" x14ac:dyDescent="0.25">
      <c r="A3" s="2027"/>
      <c r="B3" s="2019" t="s">
        <v>157</v>
      </c>
      <c r="C3" s="2020"/>
      <c r="D3" s="2020"/>
      <c r="E3" s="2020"/>
      <c r="F3" s="2020"/>
      <c r="G3" s="2020"/>
      <c r="H3" s="2020"/>
      <c r="I3" s="2020"/>
      <c r="J3" s="2020"/>
      <c r="K3" s="2020"/>
      <c r="L3" s="2020"/>
      <c r="M3" s="2016" t="s">
        <v>160</v>
      </c>
      <c r="N3" s="2017"/>
      <c r="O3" s="2017"/>
      <c r="P3" s="2017"/>
      <c r="Q3" s="2029">
        <v>40522</v>
      </c>
      <c r="R3" s="2029"/>
      <c r="S3" s="2029"/>
      <c r="T3" s="2025"/>
    </row>
    <row r="4" spans="1:22" s="513" customFormat="1" ht="37.5" customHeight="1" x14ac:dyDescent="0.25">
      <c r="A4" s="2027"/>
      <c r="B4" s="2019" t="s">
        <v>528</v>
      </c>
      <c r="C4" s="2020"/>
      <c r="D4" s="2020"/>
      <c r="E4" s="2020"/>
      <c r="F4" s="2020"/>
      <c r="G4" s="2020"/>
      <c r="H4" s="2020"/>
      <c r="I4" s="2020"/>
      <c r="J4" s="2020"/>
      <c r="K4" s="2020"/>
      <c r="L4" s="2020"/>
      <c r="M4" s="2016" t="s">
        <v>161</v>
      </c>
      <c r="N4" s="2017"/>
      <c r="O4" s="2017"/>
      <c r="P4" s="2017"/>
      <c r="Q4" s="2018">
        <v>1</v>
      </c>
      <c r="R4" s="2018"/>
      <c r="S4" s="2018"/>
      <c r="T4" s="2025"/>
    </row>
    <row r="5" spans="1:22" s="513" customFormat="1" ht="37.5" customHeight="1" x14ac:dyDescent="0.25">
      <c r="A5" s="2027"/>
      <c r="B5" s="2019" t="s">
        <v>158</v>
      </c>
      <c r="C5" s="2020"/>
      <c r="D5" s="2020"/>
      <c r="E5" s="2020"/>
      <c r="F5" s="2020"/>
      <c r="G5" s="2020"/>
      <c r="H5" s="2020"/>
      <c r="I5" s="2020"/>
      <c r="J5" s="2020"/>
      <c r="K5" s="2020"/>
      <c r="L5" s="2021"/>
      <c r="M5" s="2016" t="s">
        <v>162</v>
      </c>
      <c r="N5" s="2017"/>
      <c r="O5" s="2017"/>
      <c r="P5" s="2017"/>
      <c r="Q5" s="2018" t="s">
        <v>163</v>
      </c>
      <c r="R5" s="2018"/>
      <c r="S5" s="2018"/>
      <c r="T5" s="2025"/>
    </row>
    <row r="6" spans="1:22" ht="37.5" customHeight="1" thickBot="1" x14ac:dyDescent="0.3">
      <c r="A6" s="2027"/>
      <c r="B6" s="2022" t="s">
        <v>527</v>
      </c>
      <c r="C6" s="2023"/>
      <c r="D6" s="2023"/>
      <c r="E6" s="2023"/>
      <c r="F6" s="2023"/>
      <c r="G6" s="2023"/>
      <c r="H6" s="2023"/>
      <c r="I6" s="2023"/>
      <c r="J6" s="2023"/>
      <c r="K6" s="2023"/>
      <c r="L6" s="2023"/>
      <c r="M6" s="2023"/>
      <c r="N6" s="2023"/>
      <c r="O6" s="2023"/>
      <c r="P6" s="2023"/>
      <c r="Q6" s="2023"/>
      <c r="R6" s="2023"/>
      <c r="S6" s="2023"/>
      <c r="T6" s="2025"/>
    </row>
    <row r="7" spans="1:22" ht="37.5" customHeight="1" thickBot="1" x14ac:dyDescent="0.3">
      <c r="A7" s="2027"/>
      <c r="B7" s="2003" t="s">
        <v>0</v>
      </c>
      <c r="C7" s="2003" t="s">
        <v>1</v>
      </c>
      <c r="D7" s="2003"/>
      <c r="E7" s="2003"/>
      <c r="F7" s="2004" t="s">
        <v>2</v>
      </c>
      <c r="G7" s="2006" t="s">
        <v>122</v>
      </c>
      <c r="H7" s="2006" t="s">
        <v>123</v>
      </c>
      <c r="I7" s="2007"/>
      <c r="J7" s="2007"/>
      <c r="K7" s="2007"/>
      <c r="L7" s="2007"/>
      <c r="M7" s="2007"/>
      <c r="N7" s="2007"/>
      <c r="O7" s="2007"/>
      <c r="P7" s="2007"/>
      <c r="Q7" s="2007"/>
      <c r="R7" s="2007"/>
      <c r="S7" s="2007"/>
      <c r="T7" s="2025"/>
    </row>
    <row r="8" spans="1:22" ht="37.5" customHeight="1" thickBot="1" x14ac:dyDescent="0.3">
      <c r="A8" s="2027"/>
      <c r="B8" s="2003"/>
      <c r="C8" s="2003"/>
      <c r="D8" s="2003"/>
      <c r="E8" s="2003"/>
      <c r="F8" s="2005"/>
      <c r="G8" s="2006"/>
      <c r="H8" s="514" t="s">
        <v>124</v>
      </c>
      <c r="I8" s="514" t="s">
        <v>125</v>
      </c>
      <c r="J8" s="514" t="s">
        <v>126</v>
      </c>
      <c r="K8" s="514" t="s">
        <v>127</v>
      </c>
      <c r="L8" s="514" t="s">
        <v>128</v>
      </c>
      <c r="M8" s="514" t="s">
        <v>129</v>
      </c>
      <c r="N8" s="514" t="s">
        <v>130</v>
      </c>
      <c r="O8" s="514" t="s">
        <v>131</v>
      </c>
      <c r="P8" s="514" t="s">
        <v>132</v>
      </c>
      <c r="Q8" s="514" t="s">
        <v>133</v>
      </c>
      <c r="R8" s="514" t="s">
        <v>134</v>
      </c>
      <c r="S8" s="514" t="s">
        <v>135</v>
      </c>
      <c r="T8" s="2025"/>
    </row>
    <row r="9" spans="1:22" ht="37.5" customHeight="1" thickBot="1" x14ac:dyDescent="0.3">
      <c r="A9" s="2027"/>
      <c r="B9" s="2008" t="s">
        <v>3</v>
      </c>
      <c r="C9" s="1982" t="s">
        <v>170</v>
      </c>
      <c r="D9" s="2010"/>
      <c r="E9" s="2010"/>
      <c r="F9" s="2010"/>
      <c r="G9" s="2010"/>
      <c r="H9" s="2010"/>
      <c r="I9" s="2010"/>
      <c r="J9" s="2010"/>
      <c r="K9" s="2010"/>
      <c r="L9" s="2010"/>
      <c r="M9" s="2010"/>
      <c r="N9" s="2010"/>
      <c r="O9" s="2010"/>
      <c r="P9" s="2010"/>
      <c r="Q9" s="2010"/>
      <c r="R9" s="2010"/>
      <c r="S9" s="2011"/>
      <c r="T9" s="2025"/>
    </row>
    <row r="10" spans="1:22" ht="37.5" customHeight="1" thickBot="1" x14ac:dyDescent="0.3">
      <c r="A10" s="2027"/>
      <c r="B10" s="2009"/>
      <c r="C10" s="2012" t="s">
        <v>5</v>
      </c>
      <c r="D10" s="2014" t="s">
        <v>164</v>
      </c>
      <c r="E10" s="2014"/>
      <c r="F10" s="2014"/>
      <c r="G10" s="2014"/>
      <c r="H10" s="2014"/>
      <c r="I10" s="2014"/>
      <c r="J10" s="2014"/>
      <c r="K10" s="2014"/>
      <c r="L10" s="2014"/>
      <c r="M10" s="2014"/>
      <c r="N10" s="2014"/>
      <c r="O10" s="2014"/>
      <c r="P10" s="2014"/>
      <c r="Q10" s="2014"/>
      <c r="R10" s="2014"/>
      <c r="S10" s="2014"/>
      <c r="T10" s="2025"/>
    </row>
    <row r="11" spans="1:22" ht="37.5" customHeight="1" thickBot="1" x14ac:dyDescent="0.35">
      <c r="A11" s="2027"/>
      <c r="B11" s="2008"/>
      <c r="C11" s="1967"/>
      <c r="D11" s="2015" t="s">
        <v>8</v>
      </c>
      <c r="E11" s="2015"/>
      <c r="F11" s="515" t="s">
        <v>15</v>
      </c>
      <c r="G11" s="516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2025"/>
      <c r="U11" s="518"/>
    </row>
    <row r="12" spans="1:22" ht="37.5" customHeight="1" thickBot="1" x14ac:dyDescent="0.35">
      <c r="A12" s="2027"/>
      <c r="B12" s="2008"/>
      <c r="C12" s="1967"/>
      <c r="D12" s="1901"/>
      <c r="E12" s="1901"/>
      <c r="F12" s="519" t="s">
        <v>16</v>
      </c>
      <c r="G12" s="520">
        <f>SUM(H12:S12)</f>
        <v>540</v>
      </c>
      <c r="H12" s="521">
        <v>45</v>
      </c>
      <c r="I12" s="521">
        <v>45</v>
      </c>
      <c r="J12" s="521">
        <v>45</v>
      </c>
      <c r="K12" s="521">
        <v>45</v>
      </c>
      <c r="L12" s="521">
        <v>45</v>
      </c>
      <c r="M12" s="521">
        <v>45</v>
      </c>
      <c r="N12" s="521">
        <v>45</v>
      </c>
      <c r="O12" s="521">
        <v>45</v>
      </c>
      <c r="P12" s="521">
        <v>45</v>
      </c>
      <c r="Q12" s="521">
        <v>45</v>
      </c>
      <c r="R12" s="521">
        <v>45</v>
      </c>
      <c r="S12" s="521">
        <v>45</v>
      </c>
      <c r="T12" s="2025"/>
      <c r="U12" s="518"/>
      <c r="V12" s="522"/>
    </row>
    <row r="13" spans="1:22" ht="37.5" customHeight="1" thickBot="1" x14ac:dyDescent="0.35">
      <c r="A13" s="2027"/>
      <c r="B13" s="2008"/>
      <c r="C13" s="1967"/>
      <c r="D13" s="1994" t="s">
        <v>9</v>
      </c>
      <c r="E13" s="1994"/>
      <c r="F13" s="523" t="s">
        <v>17</v>
      </c>
      <c r="G13" s="520">
        <f t="shared" ref="G13:G22" si="0">SUM(H13:S13)</f>
        <v>126</v>
      </c>
      <c r="H13" s="524">
        <v>11</v>
      </c>
      <c r="I13" s="524">
        <v>10</v>
      </c>
      <c r="J13" s="524">
        <v>11</v>
      </c>
      <c r="K13" s="524">
        <v>10</v>
      </c>
      <c r="L13" s="524">
        <v>11</v>
      </c>
      <c r="M13" s="524">
        <v>10</v>
      </c>
      <c r="N13" s="524">
        <v>11</v>
      </c>
      <c r="O13" s="524">
        <v>10</v>
      </c>
      <c r="P13" s="524">
        <v>11</v>
      </c>
      <c r="Q13" s="524">
        <v>10</v>
      </c>
      <c r="R13" s="524">
        <v>11</v>
      </c>
      <c r="S13" s="524">
        <v>10</v>
      </c>
      <c r="T13" s="2025"/>
      <c r="U13" s="518"/>
      <c r="V13" s="522"/>
    </row>
    <row r="14" spans="1:22" ht="37.5" customHeight="1" thickBot="1" x14ac:dyDescent="0.35">
      <c r="A14" s="2027"/>
      <c r="B14" s="2008"/>
      <c r="C14" s="1967"/>
      <c r="D14" s="1994"/>
      <c r="E14" s="1994"/>
      <c r="F14" s="523" t="s">
        <v>18</v>
      </c>
      <c r="G14" s="520">
        <f t="shared" si="0"/>
        <v>54</v>
      </c>
      <c r="H14" s="524">
        <v>4</v>
      </c>
      <c r="I14" s="524">
        <v>5</v>
      </c>
      <c r="J14" s="524">
        <v>4</v>
      </c>
      <c r="K14" s="524">
        <v>5</v>
      </c>
      <c r="L14" s="524">
        <v>4</v>
      </c>
      <c r="M14" s="524">
        <v>5</v>
      </c>
      <c r="N14" s="524">
        <v>4</v>
      </c>
      <c r="O14" s="524">
        <v>5</v>
      </c>
      <c r="P14" s="524">
        <v>4</v>
      </c>
      <c r="Q14" s="524">
        <v>5</v>
      </c>
      <c r="R14" s="524">
        <v>4</v>
      </c>
      <c r="S14" s="524">
        <v>5</v>
      </c>
      <c r="T14" s="2025"/>
      <c r="U14" s="518"/>
      <c r="V14" s="522"/>
    </row>
    <row r="15" spans="1:22" ht="37.5" customHeight="1" thickBot="1" x14ac:dyDescent="0.35">
      <c r="A15" s="2027"/>
      <c r="B15" s="2008"/>
      <c r="C15" s="1967"/>
      <c r="D15" s="1994"/>
      <c r="E15" s="1994"/>
      <c r="F15" s="523" t="s">
        <v>19</v>
      </c>
      <c r="G15" s="520">
        <f t="shared" si="0"/>
        <v>28</v>
      </c>
      <c r="H15" s="524">
        <v>2</v>
      </c>
      <c r="I15" s="524">
        <v>2</v>
      </c>
      <c r="J15" s="524">
        <v>3</v>
      </c>
      <c r="K15" s="524">
        <v>2</v>
      </c>
      <c r="L15" s="524">
        <v>2</v>
      </c>
      <c r="M15" s="524">
        <v>3</v>
      </c>
      <c r="N15" s="524">
        <v>2</v>
      </c>
      <c r="O15" s="524">
        <v>2</v>
      </c>
      <c r="P15" s="524">
        <v>3</v>
      </c>
      <c r="Q15" s="524">
        <v>2</v>
      </c>
      <c r="R15" s="524">
        <v>2</v>
      </c>
      <c r="S15" s="524">
        <v>3</v>
      </c>
      <c r="T15" s="2025"/>
      <c r="U15" s="518"/>
      <c r="V15" s="522"/>
    </row>
    <row r="16" spans="1:22" ht="37.5" customHeight="1" thickBot="1" x14ac:dyDescent="0.35">
      <c r="A16" s="2027"/>
      <c r="B16" s="2008"/>
      <c r="C16" s="1967"/>
      <c r="D16" s="1994"/>
      <c r="E16" s="1994"/>
      <c r="F16" s="525" t="s">
        <v>20</v>
      </c>
      <c r="G16" s="520">
        <f t="shared" si="0"/>
        <v>84</v>
      </c>
      <c r="H16" s="524">
        <v>7</v>
      </c>
      <c r="I16" s="524">
        <v>7</v>
      </c>
      <c r="J16" s="524">
        <v>7</v>
      </c>
      <c r="K16" s="524">
        <v>7</v>
      </c>
      <c r="L16" s="524">
        <v>7</v>
      </c>
      <c r="M16" s="524">
        <v>7</v>
      </c>
      <c r="N16" s="524">
        <v>7</v>
      </c>
      <c r="O16" s="524">
        <v>7</v>
      </c>
      <c r="P16" s="524">
        <v>7</v>
      </c>
      <c r="Q16" s="524">
        <v>7</v>
      </c>
      <c r="R16" s="524">
        <v>7</v>
      </c>
      <c r="S16" s="524">
        <v>7</v>
      </c>
      <c r="T16" s="2025"/>
      <c r="U16" s="518"/>
      <c r="V16" s="522"/>
    </row>
    <row r="17" spans="1:22" ht="37.5" customHeight="1" thickBot="1" x14ac:dyDescent="0.35">
      <c r="A17" s="2027"/>
      <c r="B17" s="2008"/>
      <c r="C17" s="1967"/>
      <c r="D17" s="1901" t="s">
        <v>10</v>
      </c>
      <c r="E17" s="1901"/>
      <c r="F17" s="523" t="s">
        <v>21</v>
      </c>
      <c r="G17" s="520">
        <f t="shared" si="0"/>
        <v>66</v>
      </c>
      <c r="H17" s="524">
        <v>3</v>
      </c>
      <c r="I17" s="524">
        <v>5</v>
      </c>
      <c r="J17" s="524">
        <v>6</v>
      </c>
      <c r="K17" s="524">
        <v>5</v>
      </c>
      <c r="L17" s="524">
        <v>6</v>
      </c>
      <c r="M17" s="524">
        <v>6</v>
      </c>
      <c r="N17" s="524">
        <v>6</v>
      </c>
      <c r="O17" s="524">
        <v>6</v>
      </c>
      <c r="P17" s="524">
        <v>6</v>
      </c>
      <c r="Q17" s="524">
        <v>6</v>
      </c>
      <c r="R17" s="524">
        <v>6</v>
      </c>
      <c r="S17" s="524">
        <v>5</v>
      </c>
      <c r="T17" s="2025"/>
      <c r="U17" s="518"/>
      <c r="V17" s="522"/>
    </row>
    <row r="18" spans="1:22" ht="37.5" customHeight="1" thickBot="1" x14ac:dyDescent="0.35">
      <c r="A18" s="2027"/>
      <c r="B18" s="2008"/>
      <c r="C18" s="1967"/>
      <c r="D18" s="1901" t="s">
        <v>11</v>
      </c>
      <c r="E18" s="1901"/>
      <c r="F18" s="523" t="s">
        <v>22</v>
      </c>
      <c r="G18" s="520">
        <f t="shared" si="0"/>
        <v>5</v>
      </c>
      <c r="H18" s="524">
        <v>1</v>
      </c>
      <c r="I18" s="524">
        <v>0</v>
      </c>
      <c r="J18" s="524">
        <v>1</v>
      </c>
      <c r="K18" s="524">
        <v>0</v>
      </c>
      <c r="L18" s="524">
        <v>1</v>
      </c>
      <c r="M18" s="524">
        <v>0</v>
      </c>
      <c r="N18" s="524">
        <v>1</v>
      </c>
      <c r="O18" s="524">
        <v>0</v>
      </c>
      <c r="P18" s="524">
        <v>1</v>
      </c>
      <c r="Q18" s="524">
        <v>0</v>
      </c>
      <c r="R18" s="524">
        <v>0</v>
      </c>
      <c r="S18" s="524">
        <v>0</v>
      </c>
      <c r="T18" s="2025"/>
      <c r="U18" s="518"/>
      <c r="V18" s="522"/>
    </row>
    <row r="19" spans="1:22" ht="37.5" customHeight="1" thickBot="1" x14ac:dyDescent="0.35">
      <c r="A19" s="2027"/>
      <c r="B19" s="2008"/>
      <c r="C19" s="1967"/>
      <c r="D19" s="1901" t="s">
        <v>12</v>
      </c>
      <c r="E19" s="1901"/>
      <c r="F19" s="523" t="s">
        <v>23</v>
      </c>
      <c r="G19" s="520">
        <f t="shared" si="0"/>
        <v>70</v>
      </c>
      <c r="H19" s="524">
        <v>5</v>
      </c>
      <c r="I19" s="524">
        <v>6</v>
      </c>
      <c r="J19" s="524">
        <v>6</v>
      </c>
      <c r="K19" s="524">
        <v>6</v>
      </c>
      <c r="L19" s="524">
        <v>6</v>
      </c>
      <c r="M19" s="524">
        <v>6</v>
      </c>
      <c r="N19" s="524">
        <v>6</v>
      </c>
      <c r="O19" s="524">
        <v>6</v>
      </c>
      <c r="P19" s="524">
        <v>6</v>
      </c>
      <c r="Q19" s="524">
        <v>6</v>
      </c>
      <c r="R19" s="524">
        <v>6</v>
      </c>
      <c r="S19" s="524">
        <v>5</v>
      </c>
      <c r="T19" s="2025"/>
      <c r="U19" s="518"/>
      <c r="V19" s="522"/>
    </row>
    <row r="20" spans="1:22" ht="37.5" customHeight="1" thickBot="1" x14ac:dyDescent="0.35">
      <c r="A20" s="2027"/>
      <c r="B20" s="2008"/>
      <c r="C20" s="1967"/>
      <c r="D20" s="1975" t="s">
        <v>13</v>
      </c>
      <c r="E20" s="1975"/>
      <c r="F20" s="526" t="s">
        <v>24</v>
      </c>
      <c r="G20" s="520">
        <f t="shared" si="0"/>
        <v>100</v>
      </c>
      <c r="H20" s="524">
        <v>8</v>
      </c>
      <c r="I20" s="524">
        <v>8</v>
      </c>
      <c r="J20" s="524">
        <v>9</v>
      </c>
      <c r="K20" s="524">
        <v>8</v>
      </c>
      <c r="L20" s="524">
        <v>8</v>
      </c>
      <c r="M20" s="524">
        <v>9</v>
      </c>
      <c r="N20" s="524">
        <v>8</v>
      </c>
      <c r="O20" s="524">
        <v>8</v>
      </c>
      <c r="P20" s="524">
        <v>9</v>
      </c>
      <c r="Q20" s="524">
        <v>8</v>
      </c>
      <c r="R20" s="524">
        <v>9</v>
      </c>
      <c r="S20" s="524">
        <v>8</v>
      </c>
      <c r="T20" s="2025"/>
      <c r="U20" s="518"/>
      <c r="V20" s="522"/>
    </row>
    <row r="21" spans="1:22" ht="49.5" customHeight="1" thickBot="1" x14ac:dyDescent="0.35">
      <c r="A21" s="2027"/>
      <c r="B21" s="2008"/>
      <c r="C21" s="1967"/>
      <c r="D21" s="1975"/>
      <c r="E21" s="1975"/>
      <c r="F21" s="526" t="s">
        <v>25</v>
      </c>
      <c r="G21" s="520">
        <f t="shared" si="0"/>
        <v>7</v>
      </c>
      <c r="H21" s="524">
        <v>0</v>
      </c>
      <c r="I21" s="524">
        <v>0</v>
      </c>
      <c r="J21" s="524">
        <v>1</v>
      </c>
      <c r="K21" s="524">
        <v>1</v>
      </c>
      <c r="L21" s="524">
        <v>1</v>
      </c>
      <c r="M21" s="524">
        <v>1</v>
      </c>
      <c r="N21" s="524">
        <v>1</v>
      </c>
      <c r="O21" s="524">
        <v>1</v>
      </c>
      <c r="P21" s="524">
        <v>1</v>
      </c>
      <c r="Q21" s="524">
        <v>0</v>
      </c>
      <c r="R21" s="524">
        <v>0</v>
      </c>
      <c r="S21" s="524">
        <v>0</v>
      </c>
      <c r="T21" s="2025"/>
      <c r="U21" s="518"/>
      <c r="V21" s="522"/>
    </row>
    <row r="22" spans="1:22" ht="52.5" customHeight="1" thickBot="1" x14ac:dyDescent="0.35">
      <c r="A22" s="2027"/>
      <c r="B22" s="2008"/>
      <c r="C22" s="1967"/>
      <c r="D22" s="1975"/>
      <c r="E22" s="1975"/>
      <c r="F22" s="527" t="s">
        <v>113</v>
      </c>
      <c r="G22" s="520">
        <f t="shared" si="0"/>
        <v>0</v>
      </c>
      <c r="H22" s="528">
        <v>0</v>
      </c>
      <c r="I22" s="528">
        <v>0</v>
      </c>
      <c r="J22" s="528">
        <v>0</v>
      </c>
      <c r="K22" s="528">
        <v>0</v>
      </c>
      <c r="L22" s="528">
        <v>0</v>
      </c>
      <c r="M22" s="528">
        <v>0</v>
      </c>
      <c r="N22" s="528">
        <v>0</v>
      </c>
      <c r="O22" s="528">
        <v>0</v>
      </c>
      <c r="P22" s="528">
        <v>0</v>
      </c>
      <c r="Q22" s="528">
        <v>0</v>
      </c>
      <c r="R22" s="528">
        <v>0</v>
      </c>
      <c r="S22" s="528">
        <v>0</v>
      </c>
      <c r="T22" s="2025"/>
      <c r="U22" s="518"/>
      <c r="V22" s="522"/>
    </row>
    <row r="23" spans="1:22" ht="37.5" customHeight="1" thickBot="1" x14ac:dyDescent="0.35">
      <c r="A23" s="2027"/>
      <c r="B23" s="2008"/>
      <c r="C23" s="1967"/>
      <c r="D23" s="1975" t="s">
        <v>14</v>
      </c>
      <c r="E23" s="1975"/>
      <c r="F23" s="529" t="s">
        <v>26</v>
      </c>
      <c r="G23" s="530"/>
      <c r="H23" s="530"/>
      <c r="I23" s="530"/>
      <c r="J23" s="530"/>
      <c r="K23" s="530"/>
      <c r="L23" s="530"/>
      <c r="M23" s="530"/>
      <c r="N23" s="530"/>
      <c r="O23" s="530"/>
      <c r="P23" s="530"/>
      <c r="Q23" s="530"/>
      <c r="R23" s="530"/>
      <c r="S23" s="530"/>
      <c r="T23" s="2025"/>
      <c r="U23" s="518"/>
      <c r="V23" s="522"/>
    </row>
    <row r="24" spans="1:22" ht="37.5" customHeight="1" thickBot="1" x14ac:dyDescent="0.35">
      <c r="A24" s="2027"/>
      <c r="B24" s="2008"/>
      <c r="C24" s="2013"/>
      <c r="D24" s="1975"/>
      <c r="E24" s="1975"/>
      <c r="F24" s="531" t="s">
        <v>27</v>
      </c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2025"/>
      <c r="U24" s="518"/>
      <c r="V24" s="522"/>
    </row>
    <row r="25" spans="1:22" ht="37.5" customHeight="1" thickBot="1" x14ac:dyDescent="0.35">
      <c r="A25" s="2027"/>
      <c r="B25" s="2008"/>
      <c r="C25" s="1996" t="s">
        <v>28</v>
      </c>
      <c r="D25" s="1990" t="s">
        <v>29</v>
      </c>
      <c r="E25" s="1991"/>
      <c r="F25" s="533" t="s">
        <v>30</v>
      </c>
      <c r="G25" s="534">
        <f>SUM(H25:S25)</f>
        <v>0</v>
      </c>
      <c r="H25" s="528">
        <v>0</v>
      </c>
      <c r="I25" s="528">
        <v>0</v>
      </c>
      <c r="J25" s="528">
        <v>0</v>
      </c>
      <c r="K25" s="528">
        <v>0</v>
      </c>
      <c r="L25" s="528">
        <v>0</v>
      </c>
      <c r="M25" s="528">
        <v>0</v>
      </c>
      <c r="N25" s="528">
        <v>0</v>
      </c>
      <c r="O25" s="528">
        <v>0</v>
      </c>
      <c r="P25" s="528">
        <v>0</v>
      </c>
      <c r="Q25" s="528">
        <v>0</v>
      </c>
      <c r="R25" s="528">
        <v>0</v>
      </c>
      <c r="S25" s="528">
        <v>0</v>
      </c>
      <c r="T25" s="2025"/>
      <c r="U25" s="518"/>
      <c r="V25" s="522"/>
    </row>
    <row r="26" spans="1:22" ht="37.5" customHeight="1" thickBot="1" x14ac:dyDescent="0.35">
      <c r="A26" s="2027"/>
      <c r="B26" s="2008"/>
      <c r="C26" s="1997"/>
      <c r="D26" s="1986"/>
      <c r="E26" s="1987"/>
      <c r="F26" s="535" t="s">
        <v>32</v>
      </c>
      <c r="G26" s="534">
        <f t="shared" ref="G26:G29" si="1">SUM(H26:S26)</f>
        <v>0</v>
      </c>
      <c r="H26" s="528">
        <v>0</v>
      </c>
      <c r="I26" s="528">
        <v>0</v>
      </c>
      <c r="J26" s="528">
        <v>0</v>
      </c>
      <c r="K26" s="528">
        <v>0</v>
      </c>
      <c r="L26" s="528">
        <v>0</v>
      </c>
      <c r="M26" s="528">
        <v>0</v>
      </c>
      <c r="N26" s="528">
        <v>0</v>
      </c>
      <c r="O26" s="528">
        <v>0</v>
      </c>
      <c r="P26" s="528">
        <v>0</v>
      </c>
      <c r="Q26" s="528">
        <v>0</v>
      </c>
      <c r="R26" s="528">
        <v>0</v>
      </c>
      <c r="S26" s="528">
        <v>0</v>
      </c>
      <c r="T26" s="2025"/>
      <c r="U26" s="518"/>
      <c r="V26" s="522"/>
    </row>
    <row r="27" spans="1:22" ht="49.5" customHeight="1" thickBot="1" x14ac:dyDescent="0.35">
      <c r="A27" s="2027"/>
      <c r="B27" s="2008"/>
      <c r="C27" s="1997"/>
      <c r="D27" s="1986"/>
      <c r="E27" s="1987"/>
      <c r="F27" s="535" t="s">
        <v>31</v>
      </c>
      <c r="G27" s="534">
        <f t="shared" si="1"/>
        <v>0</v>
      </c>
      <c r="H27" s="528">
        <v>0</v>
      </c>
      <c r="I27" s="528">
        <v>0</v>
      </c>
      <c r="J27" s="528">
        <v>0</v>
      </c>
      <c r="K27" s="528">
        <v>0</v>
      </c>
      <c r="L27" s="528">
        <v>0</v>
      </c>
      <c r="M27" s="528">
        <v>0</v>
      </c>
      <c r="N27" s="528">
        <v>0</v>
      </c>
      <c r="O27" s="528">
        <v>0</v>
      </c>
      <c r="P27" s="528">
        <v>0</v>
      </c>
      <c r="Q27" s="528">
        <v>0</v>
      </c>
      <c r="R27" s="528">
        <v>0</v>
      </c>
      <c r="S27" s="528">
        <v>0</v>
      </c>
      <c r="T27" s="2025"/>
      <c r="U27" s="518"/>
      <c r="V27" s="522"/>
    </row>
    <row r="28" spans="1:22" ht="49.5" customHeight="1" thickBot="1" x14ac:dyDescent="0.35">
      <c r="A28" s="2027"/>
      <c r="B28" s="2008"/>
      <c r="C28" s="1997"/>
      <c r="D28" s="1986"/>
      <c r="E28" s="1987"/>
      <c r="F28" s="535" t="s">
        <v>33</v>
      </c>
      <c r="G28" s="534">
        <f t="shared" si="1"/>
        <v>0</v>
      </c>
      <c r="H28" s="528">
        <v>0</v>
      </c>
      <c r="I28" s="528">
        <v>0</v>
      </c>
      <c r="J28" s="528">
        <v>0</v>
      </c>
      <c r="K28" s="528">
        <v>0</v>
      </c>
      <c r="L28" s="528">
        <v>0</v>
      </c>
      <c r="M28" s="528">
        <v>0</v>
      </c>
      <c r="N28" s="528">
        <v>0</v>
      </c>
      <c r="O28" s="528">
        <v>0</v>
      </c>
      <c r="P28" s="528">
        <v>0</v>
      </c>
      <c r="Q28" s="528">
        <v>0</v>
      </c>
      <c r="R28" s="528">
        <v>0</v>
      </c>
      <c r="S28" s="528">
        <v>0</v>
      </c>
      <c r="T28" s="2025"/>
      <c r="U28" s="518"/>
      <c r="V28" s="522"/>
    </row>
    <row r="29" spans="1:22" ht="37.5" customHeight="1" thickBot="1" x14ac:dyDescent="0.35">
      <c r="A29" s="2027"/>
      <c r="B29" s="2008"/>
      <c r="C29" s="1997"/>
      <c r="D29" s="1986"/>
      <c r="E29" s="1987"/>
      <c r="F29" s="536" t="s">
        <v>34</v>
      </c>
      <c r="G29" s="534">
        <f t="shared" si="1"/>
        <v>0</v>
      </c>
      <c r="H29" s="528">
        <v>0</v>
      </c>
      <c r="I29" s="528">
        <v>0</v>
      </c>
      <c r="J29" s="528">
        <v>0</v>
      </c>
      <c r="K29" s="528">
        <v>0</v>
      </c>
      <c r="L29" s="528">
        <v>0</v>
      </c>
      <c r="M29" s="528">
        <v>0</v>
      </c>
      <c r="N29" s="528">
        <v>0</v>
      </c>
      <c r="O29" s="528">
        <v>0</v>
      </c>
      <c r="P29" s="528">
        <v>0</v>
      </c>
      <c r="Q29" s="528">
        <v>0</v>
      </c>
      <c r="R29" s="528">
        <v>0</v>
      </c>
      <c r="S29" s="528">
        <v>0</v>
      </c>
      <c r="T29" s="2025"/>
      <c r="U29" s="518"/>
      <c r="V29" s="522"/>
    </row>
    <row r="30" spans="1:22" ht="37.5" customHeight="1" thickBot="1" x14ac:dyDescent="0.35">
      <c r="A30" s="2027"/>
      <c r="B30" s="2008"/>
      <c r="C30" s="1982" t="s">
        <v>166</v>
      </c>
      <c r="D30" s="1982"/>
      <c r="E30" s="1982"/>
      <c r="F30" s="1982"/>
      <c r="G30" s="1982"/>
      <c r="H30" s="1982"/>
      <c r="I30" s="1982"/>
      <c r="J30" s="1982"/>
      <c r="K30" s="1982"/>
      <c r="L30" s="1982"/>
      <c r="M30" s="1982"/>
      <c r="N30" s="1982"/>
      <c r="O30" s="1982"/>
      <c r="P30" s="1982"/>
      <c r="Q30" s="1982"/>
      <c r="R30" s="1982"/>
      <c r="S30" s="1983"/>
      <c r="T30" s="2025"/>
      <c r="U30" s="518"/>
      <c r="V30" s="522"/>
    </row>
    <row r="31" spans="1:22" ht="37.5" customHeight="1" thickBot="1" x14ac:dyDescent="0.35">
      <c r="A31" s="2027"/>
      <c r="B31" s="2008"/>
      <c r="C31" s="1998" t="s">
        <v>35</v>
      </c>
      <c r="D31" s="2000" t="s">
        <v>167</v>
      </c>
      <c r="E31" s="2001"/>
      <c r="F31" s="2001"/>
      <c r="G31" s="2001"/>
      <c r="H31" s="2001"/>
      <c r="I31" s="2001"/>
      <c r="J31" s="2001"/>
      <c r="K31" s="2001"/>
      <c r="L31" s="2001"/>
      <c r="M31" s="2001"/>
      <c r="N31" s="2001"/>
      <c r="O31" s="2001"/>
      <c r="P31" s="2001"/>
      <c r="Q31" s="2001"/>
      <c r="R31" s="2001"/>
      <c r="S31" s="2002"/>
      <c r="T31" s="2025"/>
      <c r="U31" s="518"/>
      <c r="V31" s="522"/>
    </row>
    <row r="32" spans="1:22" ht="37.5" customHeight="1" thickBot="1" x14ac:dyDescent="0.35">
      <c r="A32" s="2027"/>
      <c r="B32" s="2008"/>
      <c r="C32" s="1998"/>
      <c r="D32" s="1994" t="s">
        <v>38</v>
      </c>
      <c r="E32" s="1994"/>
      <c r="F32" s="537" t="s">
        <v>44</v>
      </c>
      <c r="G32" s="538"/>
      <c r="H32" s="517"/>
      <c r="I32" s="517"/>
      <c r="J32" s="517"/>
      <c r="K32" s="517"/>
      <c r="L32" s="517"/>
      <c r="M32" s="517"/>
      <c r="N32" s="517"/>
      <c r="O32" s="517"/>
      <c r="P32" s="517"/>
      <c r="Q32" s="517"/>
      <c r="R32" s="517"/>
      <c r="S32" s="517"/>
      <c r="T32" s="2025"/>
      <c r="U32" s="518"/>
      <c r="V32" s="522"/>
    </row>
    <row r="33" spans="1:22" ht="37.5" customHeight="1" thickBot="1" x14ac:dyDescent="0.35">
      <c r="A33" s="2027"/>
      <c r="B33" s="2008"/>
      <c r="C33" s="1998"/>
      <c r="D33" s="1994"/>
      <c r="E33" s="1994"/>
      <c r="F33" s="539" t="s">
        <v>114</v>
      </c>
      <c r="G33" s="540">
        <f>G20</f>
        <v>100</v>
      </c>
      <c r="H33" s="540">
        <f t="shared" ref="H33:S33" si="2">H20</f>
        <v>8</v>
      </c>
      <c r="I33" s="540">
        <f t="shared" si="2"/>
        <v>8</v>
      </c>
      <c r="J33" s="540">
        <f t="shared" si="2"/>
        <v>9</v>
      </c>
      <c r="K33" s="540">
        <f t="shared" si="2"/>
        <v>8</v>
      </c>
      <c r="L33" s="540">
        <f t="shared" si="2"/>
        <v>8</v>
      </c>
      <c r="M33" s="540">
        <f t="shared" si="2"/>
        <v>9</v>
      </c>
      <c r="N33" s="540">
        <f t="shared" si="2"/>
        <v>8</v>
      </c>
      <c r="O33" s="540">
        <f t="shared" si="2"/>
        <v>8</v>
      </c>
      <c r="P33" s="540">
        <f t="shared" si="2"/>
        <v>9</v>
      </c>
      <c r="Q33" s="540">
        <f t="shared" si="2"/>
        <v>8</v>
      </c>
      <c r="R33" s="540">
        <f t="shared" si="2"/>
        <v>9</v>
      </c>
      <c r="S33" s="540">
        <f t="shared" si="2"/>
        <v>8</v>
      </c>
      <c r="T33" s="2025"/>
      <c r="U33" s="518"/>
      <c r="V33" s="522"/>
    </row>
    <row r="34" spans="1:22" ht="57" customHeight="1" thickBot="1" x14ac:dyDescent="0.35">
      <c r="A34" s="2027"/>
      <c r="B34" s="2008"/>
      <c r="C34" s="1998"/>
      <c r="D34" s="1994"/>
      <c r="E34" s="1994"/>
      <c r="F34" s="539" t="s">
        <v>115</v>
      </c>
      <c r="G34" s="520">
        <f t="shared" ref="G34:G47" si="3">SUM(H34:S34)</f>
        <v>2</v>
      </c>
      <c r="H34" s="524">
        <v>0</v>
      </c>
      <c r="I34" s="524">
        <v>0</v>
      </c>
      <c r="J34" s="524">
        <v>0</v>
      </c>
      <c r="K34" s="524">
        <v>0</v>
      </c>
      <c r="L34" s="524">
        <v>1</v>
      </c>
      <c r="M34" s="524">
        <v>0</v>
      </c>
      <c r="N34" s="524">
        <v>0</v>
      </c>
      <c r="O34" s="524">
        <v>0</v>
      </c>
      <c r="P34" s="524">
        <v>0</v>
      </c>
      <c r="Q34" s="524">
        <v>0</v>
      </c>
      <c r="R34" s="524">
        <v>0</v>
      </c>
      <c r="S34" s="524">
        <v>1</v>
      </c>
      <c r="T34" s="2025"/>
      <c r="U34" s="518"/>
      <c r="V34" s="522"/>
    </row>
    <row r="35" spans="1:22" ht="37.5" customHeight="1" thickBot="1" x14ac:dyDescent="0.35">
      <c r="A35" s="2027"/>
      <c r="B35" s="2008"/>
      <c r="C35" s="1998"/>
      <c r="D35" s="1994" t="s">
        <v>39</v>
      </c>
      <c r="E35" s="1994"/>
      <c r="F35" s="541" t="s">
        <v>45</v>
      </c>
      <c r="G35" s="520">
        <f t="shared" si="3"/>
        <v>2</v>
      </c>
      <c r="H35" s="524">
        <v>0</v>
      </c>
      <c r="I35" s="524">
        <v>0</v>
      </c>
      <c r="J35" s="524">
        <v>0</v>
      </c>
      <c r="K35" s="524">
        <v>0</v>
      </c>
      <c r="L35" s="524">
        <v>0</v>
      </c>
      <c r="M35" s="524">
        <v>0</v>
      </c>
      <c r="N35" s="524">
        <v>1</v>
      </c>
      <c r="O35" s="524">
        <v>0</v>
      </c>
      <c r="P35" s="524">
        <v>0</v>
      </c>
      <c r="Q35" s="524">
        <v>0</v>
      </c>
      <c r="R35" s="524">
        <v>1</v>
      </c>
      <c r="S35" s="524">
        <v>0</v>
      </c>
      <c r="T35" s="2025"/>
      <c r="U35" s="518"/>
      <c r="V35" s="522"/>
    </row>
    <row r="36" spans="1:22" ht="37.5" customHeight="1" thickBot="1" x14ac:dyDescent="0.35">
      <c r="A36" s="2027"/>
      <c r="B36" s="2008"/>
      <c r="C36" s="1998"/>
      <c r="D36" s="1994"/>
      <c r="E36" s="1994"/>
      <c r="F36" s="541" t="s">
        <v>46</v>
      </c>
      <c r="G36" s="520">
        <f t="shared" si="3"/>
        <v>17</v>
      </c>
      <c r="H36" s="524">
        <v>1</v>
      </c>
      <c r="I36" s="524">
        <v>2</v>
      </c>
      <c r="J36" s="524">
        <v>1</v>
      </c>
      <c r="K36" s="524">
        <v>2</v>
      </c>
      <c r="L36" s="524">
        <v>1</v>
      </c>
      <c r="M36" s="524">
        <v>2</v>
      </c>
      <c r="N36" s="524">
        <v>1</v>
      </c>
      <c r="O36" s="524">
        <v>2</v>
      </c>
      <c r="P36" s="524">
        <v>1</v>
      </c>
      <c r="Q36" s="524">
        <v>2</v>
      </c>
      <c r="R36" s="524">
        <v>1</v>
      </c>
      <c r="S36" s="524">
        <v>1</v>
      </c>
      <c r="T36" s="2025"/>
      <c r="U36" s="518"/>
      <c r="V36" s="522"/>
    </row>
    <row r="37" spans="1:22" ht="37.5" customHeight="1" thickBot="1" x14ac:dyDescent="0.35">
      <c r="A37" s="2027"/>
      <c r="B37" s="2008"/>
      <c r="C37" s="1998"/>
      <c r="D37" s="1901" t="s">
        <v>40</v>
      </c>
      <c r="E37" s="1901"/>
      <c r="F37" s="541" t="s">
        <v>47</v>
      </c>
      <c r="G37" s="520">
        <f t="shared" si="3"/>
        <v>72</v>
      </c>
      <c r="H37" s="524">
        <v>6</v>
      </c>
      <c r="I37" s="524">
        <v>6</v>
      </c>
      <c r="J37" s="524">
        <v>6</v>
      </c>
      <c r="K37" s="524">
        <v>6</v>
      </c>
      <c r="L37" s="524">
        <v>6</v>
      </c>
      <c r="M37" s="524">
        <v>6</v>
      </c>
      <c r="N37" s="524">
        <v>6</v>
      </c>
      <c r="O37" s="524">
        <v>6</v>
      </c>
      <c r="P37" s="524">
        <v>6</v>
      </c>
      <c r="Q37" s="524">
        <v>6</v>
      </c>
      <c r="R37" s="524">
        <v>6</v>
      </c>
      <c r="S37" s="524">
        <v>6</v>
      </c>
      <c r="T37" s="2025"/>
      <c r="U37" s="518"/>
      <c r="V37" s="522"/>
    </row>
    <row r="38" spans="1:22" ht="37.5" customHeight="1" thickBot="1" x14ac:dyDescent="0.35">
      <c r="A38" s="2027"/>
      <c r="B38" s="2008"/>
      <c r="C38" s="1998"/>
      <c r="D38" s="1901" t="s">
        <v>41</v>
      </c>
      <c r="E38" s="1901"/>
      <c r="F38" s="541" t="s">
        <v>48</v>
      </c>
      <c r="G38" s="520">
        <f t="shared" si="3"/>
        <v>3</v>
      </c>
      <c r="H38" s="524">
        <v>0</v>
      </c>
      <c r="I38" s="524">
        <v>0</v>
      </c>
      <c r="J38" s="524">
        <v>1</v>
      </c>
      <c r="K38" s="524">
        <v>0</v>
      </c>
      <c r="L38" s="524">
        <v>0</v>
      </c>
      <c r="M38" s="524">
        <v>1</v>
      </c>
      <c r="N38" s="524">
        <v>0</v>
      </c>
      <c r="O38" s="524">
        <v>0</v>
      </c>
      <c r="P38" s="524">
        <v>0</v>
      </c>
      <c r="Q38" s="524">
        <v>1</v>
      </c>
      <c r="R38" s="524">
        <v>0</v>
      </c>
      <c r="S38" s="524">
        <v>0</v>
      </c>
      <c r="T38" s="2025"/>
      <c r="U38" s="518"/>
      <c r="V38" s="522"/>
    </row>
    <row r="39" spans="1:22" ht="37.5" customHeight="1" thickBot="1" x14ac:dyDescent="0.35">
      <c r="A39" s="2027"/>
      <c r="B39" s="2008"/>
      <c r="C39" s="1998"/>
      <c r="D39" s="1901" t="s">
        <v>42</v>
      </c>
      <c r="E39" s="1901"/>
      <c r="F39" s="541" t="s">
        <v>49</v>
      </c>
      <c r="G39" s="520">
        <f t="shared" si="3"/>
        <v>3</v>
      </c>
      <c r="H39" s="524">
        <v>0</v>
      </c>
      <c r="I39" s="524">
        <v>0</v>
      </c>
      <c r="J39" s="524">
        <v>0</v>
      </c>
      <c r="K39" s="524">
        <v>0</v>
      </c>
      <c r="L39" s="524">
        <v>1</v>
      </c>
      <c r="M39" s="524">
        <v>0</v>
      </c>
      <c r="N39" s="524">
        <v>0</v>
      </c>
      <c r="O39" s="524">
        <v>1</v>
      </c>
      <c r="P39" s="524">
        <v>0</v>
      </c>
      <c r="Q39" s="524">
        <v>0</v>
      </c>
      <c r="R39" s="524">
        <v>0</v>
      </c>
      <c r="S39" s="524">
        <v>1</v>
      </c>
      <c r="T39" s="2025"/>
      <c r="U39" s="518"/>
      <c r="V39" s="522"/>
    </row>
    <row r="40" spans="1:22" ht="54" customHeight="1" thickBot="1" x14ac:dyDescent="0.35">
      <c r="A40" s="2027"/>
      <c r="B40" s="2008"/>
      <c r="C40" s="1998"/>
      <c r="D40" s="1993" t="s">
        <v>525</v>
      </c>
      <c r="E40" s="1993"/>
      <c r="F40" s="519" t="s">
        <v>514</v>
      </c>
      <c r="G40" s="520">
        <f t="shared" si="3"/>
        <v>36</v>
      </c>
      <c r="H40" s="524">
        <v>3</v>
      </c>
      <c r="I40" s="524">
        <v>3</v>
      </c>
      <c r="J40" s="524">
        <v>3</v>
      </c>
      <c r="K40" s="524">
        <v>3</v>
      </c>
      <c r="L40" s="524">
        <v>3</v>
      </c>
      <c r="M40" s="524">
        <v>3</v>
      </c>
      <c r="N40" s="524">
        <v>3</v>
      </c>
      <c r="O40" s="524">
        <v>3</v>
      </c>
      <c r="P40" s="524">
        <v>3</v>
      </c>
      <c r="Q40" s="524">
        <v>3</v>
      </c>
      <c r="R40" s="524">
        <v>3</v>
      </c>
      <c r="S40" s="524">
        <v>3</v>
      </c>
      <c r="T40" s="2025"/>
      <c r="U40" s="518"/>
      <c r="V40" s="522"/>
    </row>
    <row r="41" spans="1:22" ht="58.5" customHeight="1" thickBot="1" x14ac:dyDescent="0.35">
      <c r="A41" s="2027"/>
      <c r="B41" s="2008"/>
      <c r="C41" s="1998"/>
      <c r="D41" s="1993" t="s">
        <v>524</v>
      </c>
      <c r="E41" s="1993"/>
      <c r="F41" s="519" t="s">
        <v>515</v>
      </c>
      <c r="G41" s="520">
        <f t="shared" si="3"/>
        <v>1</v>
      </c>
      <c r="H41" s="524">
        <v>0</v>
      </c>
      <c r="I41" s="524">
        <v>0</v>
      </c>
      <c r="J41" s="524">
        <v>0</v>
      </c>
      <c r="K41" s="524">
        <v>1</v>
      </c>
      <c r="L41" s="524">
        <v>0</v>
      </c>
      <c r="M41" s="524">
        <v>0</v>
      </c>
      <c r="N41" s="524">
        <v>0</v>
      </c>
      <c r="O41" s="524">
        <v>0</v>
      </c>
      <c r="P41" s="524">
        <v>0</v>
      </c>
      <c r="Q41" s="524">
        <v>0</v>
      </c>
      <c r="R41" s="524">
        <v>0</v>
      </c>
      <c r="S41" s="524">
        <v>0</v>
      </c>
      <c r="T41" s="2025"/>
      <c r="U41" s="518"/>
      <c r="V41" s="522"/>
    </row>
    <row r="42" spans="1:22" ht="37.5" customHeight="1" thickBot="1" x14ac:dyDescent="0.35">
      <c r="A42" s="2027"/>
      <c r="B42" s="2008"/>
      <c r="C42" s="1998"/>
      <c r="D42" s="1994" t="s">
        <v>523</v>
      </c>
      <c r="E42" s="1994"/>
      <c r="F42" s="539" t="s">
        <v>516</v>
      </c>
      <c r="G42" s="520">
        <f t="shared" si="3"/>
        <v>0</v>
      </c>
      <c r="H42" s="524">
        <v>0</v>
      </c>
      <c r="I42" s="524">
        <v>0</v>
      </c>
      <c r="J42" s="524">
        <v>0</v>
      </c>
      <c r="K42" s="524">
        <v>0</v>
      </c>
      <c r="L42" s="524">
        <v>0</v>
      </c>
      <c r="M42" s="524">
        <v>0</v>
      </c>
      <c r="N42" s="524">
        <v>0</v>
      </c>
      <c r="O42" s="524">
        <v>0</v>
      </c>
      <c r="P42" s="524">
        <v>0</v>
      </c>
      <c r="Q42" s="524">
        <v>0</v>
      </c>
      <c r="R42" s="524">
        <v>0</v>
      </c>
      <c r="S42" s="524">
        <v>0</v>
      </c>
      <c r="T42" s="2025"/>
      <c r="U42" s="518"/>
      <c r="V42" s="522"/>
    </row>
    <row r="43" spans="1:22" ht="37.5" customHeight="1" thickBot="1" x14ac:dyDescent="0.35">
      <c r="A43" s="2027"/>
      <c r="B43" s="2008"/>
      <c r="C43" s="1998"/>
      <c r="D43" s="1994"/>
      <c r="E43" s="1994"/>
      <c r="F43" s="539" t="s">
        <v>517</v>
      </c>
      <c r="G43" s="520">
        <f t="shared" si="3"/>
        <v>0</v>
      </c>
      <c r="H43" s="524">
        <v>0</v>
      </c>
      <c r="I43" s="524">
        <v>0</v>
      </c>
      <c r="J43" s="524">
        <v>0</v>
      </c>
      <c r="K43" s="524">
        <v>0</v>
      </c>
      <c r="L43" s="524">
        <v>0</v>
      </c>
      <c r="M43" s="524">
        <v>0</v>
      </c>
      <c r="N43" s="524">
        <v>0</v>
      </c>
      <c r="O43" s="524">
        <v>0</v>
      </c>
      <c r="P43" s="524">
        <v>0</v>
      </c>
      <c r="Q43" s="524">
        <v>0</v>
      </c>
      <c r="R43" s="524">
        <v>0</v>
      </c>
      <c r="S43" s="524">
        <v>0</v>
      </c>
      <c r="T43" s="2025"/>
      <c r="U43" s="518"/>
      <c r="V43" s="522"/>
    </row>
    <row r="44" spans="1:22" ht="37.5" customHeight="1" thickBot="1" x14ac:dyDescent="0.35">
      <c r="A44" s="2027"/>
      <c r="B44" s="2008"/>
      <c r="C44" s="1998"/>
      <c r="D44" s="1994"/>
      <c r="E44" s="1994"/>
      <c r="F44" s="539" t="s">
        <v>518</v>
      </c>
      <c r="G44" s="520">
        <f t="shared" si="3"/>
        <v>0</v>
      </c>
      <c r="H44" s="524">
        <v>0</v>
      </c>
      <c r="I44" s="524">
        <v>0</v>
      </c>
      <c r="J44" s="524">
        <v>0</v>
      </c>
      <c r="K44" s="524">
        <v>0</v>
      </c>
      <c r="L44" s="524">
        <v>0</v>
      </c>
      <c r="M44" s="524">
        <v>0</v>
      </c>
      <c r="N44" s="524">
        <v>0</v>
      </c>
      <c r="O44" s="524">
        <v>0</v>
      </c>
      <c r="P44" s="524">
        <v>0</v>
      </c>
      <c r="Q44" s="524">
        <v>0</v>
      </c>
      <c r="R44" s="524">
        <v>0</v>
      </c>
      <c r="S44" s="524">
        <v>0</v>
      </c>
      <c r="T44" s="2025"/>
      <c r="U44" s="518"/>
      <c r="V44" s="522"/>
    </row>
    <row r="45" spans="1:22" ht="52.5" customHeight="1" thickBot="1" x14ac:dyDescent="0.35">
      <c r="A45" s="2027"/>
      <c r="B45" s="2008"/>
      <c r="C45" s="1998"/>
      <c r="D45" s="1994"/>
      <c r="E45" s="1994"/>
      <c r="F45" s="539" t="s">
        <v>519</v>
      </c>
      <c r="G45" s="520">
        <f t="shared" si="3"/>
        <v>0</v>
      </c>
      <c r="H45" s="524">
        <v>0</v>
      </c>
      <c r="I45" s="524">
        <v>0</v>
      </c>
      <c r="J45" s="524">
        <v>0</v>
      </c>
      <c r="K45" s="524">
        <v>0</v>
      </c>
      <c r="L45" s="524">
        <v>0</v>
      </c>
      <c r="M45" s="524">
        <v>0</v>
      </c>
      <c r="N45" s="524">
        <v>0</v>
      </c>
      <c r="O45" s="524">
        <v>0</v>
      </c>
      <c r="P45" s="524">
        <v>0</v>
      </c>
      <c r="Q45" s="524">
        <v>0</v>
      </c>
      <c r="R45" s="524">
        <v>0</v>
      </c>
      <c r="S45" s="524">
        <v>0</v>
      </c>
      <c r="T45" s="2025"/>
      <c r="U45" s="518"/>
      <c r="V45" s="522"/>
    </row>
    <row r="46" spans="1:22" ht="54" customHeight="1" thickBot="1" x14ac:dyDescent="0.35">
      <c r="A46" s="2027"/>
      <c r="B46" s="2008"/>
      <c r="C46" s="1998"/>
      <c r="D46" s="1994"/>
      <c r="E46" s="1994"/>
      <c r="F46" s="542" t="s">
        <v>520</v>
      </c>
      <c r="G46" s="520">
        <f t="shared" si="3"/>
        <v>0</v>
      </c>
      <c r="H46" s="524">
        <v>0</v>
      </c>
      <c r="I46" s="524">
        <v>0</v>
      </c>
      <c r="J46" s="524">
        <v>0</v>
      </c>
      <c r="K46" s="524">
        <v>0</v>
      </c>
      <c r="L46" s="524">
        <v>0</v>
      </c>
      <c r="M46" s="524">
        <v>0</v>
      </c>
      <c r="N46" s="524">
        <v>0</v>
      </c>
      <c r="O46" s="524">
        <v>0</v>
      </c>
      <c r="P46" s="524">
        <v>0</v>
      </c>
      <c r="Q46" s="524">
        <v>0</v>
      </c>
      <c r="R46" s="524">
        <v>0</v>
      </c>
      <c r="S46" s="524">
        <v>0</v>
      </c>
      <c r="T46" s="2025"/>
      <c r="U46" s="518"/>
      <c r="V46" s="522"/>
    </row>
    <row r="47" spans="1:22" ht="37.5" customHeight="1" thickBot="1" x14ac:dyDescent="0.35">
      <c r="A47" s="2027"/>
      <c r="B47" s="2008"/>
      <c r="C47" s="1998"/>
      <c r="D47" s="1901" t="s">
        <v>522</v>
      </c>
      <c r="E47" s="1901"/>
      <c r="F47" s="539" t="s">
        <v>521</v>
      </c>
      <c r="G47" s="520">
        <f t="shared" si="3"/>
        <v>5</v>
      </c>
      <c r="H47" s="524">
        <v>0</v>
      </c>
      <c r="I47" s="524">
        <v>0</v>
      </c>
      <c r="J47" s="524">
        <v>1</v>
      </c>
      <c r="K47" s="524">
        <v>0</v>
      </c>
      <c r="L47" s="524">
        <v>1</v>
      </c>
      <c r="M47" s="524">
        <v>0</v>
      </c>
      <c r="N47" s="524">
        <v>1</v>
      </c>
      <c r="O47" s="524">
        <v>0</v>
      </c>
      <c r="P47" s="524">
        <v>1</v>
      </c>
      <c r="Q47" s="524">
        <v>0</v>
      </c>
      <c r="R47" s="524">
        <v>1</v>
      </c>
      <c r="S47" s="524">
        <v>0</v>
      </c>
      <c r="T47" s="2025"/>
      <c r="U47" s="518"/>
      <c r="V47" s="522"/>
    </row>
    <row r="48" spans="1:22" ht="37.5" customHeight="1" thickBot="1" x14ac:dyDescent="0.35">
      <c r="A48" s="2027"/>
      <c r="B48" s="2008"/>
      <c r="C48" s="1998"/>
      <c r="D48" s="1975" t="s">
        <v>43</v>
      </c>
      <c r="E48" s="1975"/>
      <c r="F48" s="529" t="s">
        <v>50</v>
      </c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2025"/>
      <c r="U48" s="518"/>
      <c r="V48" s="522"/>
    </row>
    <row r="49" spans="1:22" ht="37.5" customHeight="1" thickBot="1" x14ac:dyDescent="0.35">
      <c r="A49" s="2027"/>
      <c r="B49" s="2008"/>
      <c r="C49" s="1999"/>
      <c r="D49" s="1976"/>
      <c r="E49" s="1976"/>
      <c r="F49" s="543" t="s">
        <v>51</v>
      </c>
      <c r="G49" s="544"/>
      <c r="H49" s="544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4"/>
      <c r="T49" s="2025"/>
      <c r="U49" s="518"/>
      <c r="V49" s="522"/>
    </row>
    <row r="50" spans="1:22" ht="37.5" customHeight="1" thickBot="1" x14ac:dyDescent="0.35">
      <c r="A50" s="2027"/>
      <c r="B50" s="2008"/>
      <c r="C50" s="1980" t="s">
        <v>36</v>
      </c>
      <c r="D50" s="1981" t="s">
        <v>7</v>
      </c>
      <c r="E50" s="1982"/>
      <c r="F50" s="1982"/>
      <c r="G50" s="1982"/>
      <c r="H50" s="1982"/>
      <c r="I50" s="1982"/>
      <c r="J50" s="1982"/>
      <c r="K50" s="1982"/>
      <c r="L50" s="1982"/>
      <c r="M50" s="1982"/>
      <c r="N50" s="1982"/>
      <c r="O50" s="1982"/>
      <c r="P50" s="1982"/>
      <c r="Q50" s="1982"/>
      <c r="R50" s="1982"/>
      <c r="S50" s="1983"/>
      <c r="T50" s="2025"/>
      <c r="U50" s="518"/>
      <c r="V50" s="522"/>
    </row>
    <row r="51" spans="1:22" ht="37.5" customHeight="1" thickBot="1" x14ac:dyDescent="0.35">
      <c r="A51" s="2027"/>
      <c r="B51" s="2008"/>
      <c r="C51" s="1980"/>
      <c r="D51" s="1995" t="s">
        <v>52</v>
      </c>
      <c r="E51" s="1995"/>
      <c r="F51" s="545" t="s">
        <v>68</v>
      </c>
      <c r="G51" s="538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17"/>
      <c r="S51" s="517"/>
      <c r="T51" s="2025"/>
      <c r="U51" s="518"/>
      <c r="V51" s="522"/>
    </row>
    <row r="52" spans="1:22" ht="51" customHeight="1" thickBot="1" x14ac:dyDescent="0.35">
      <c r="A52" s="2027"/>
      <c r="B52" s="2008"/>
      <c r="C52" s="1980"/>
      <c r="D52" s="1974"/>
      <c r="E52" s="1974"/>
      <c r="F52" s="546" t="s">
        <v>116</v>
      </c>
      <c r="G52" s="540">
        <f>G21</f>
        <v>7</v>
      </c>
      <c r="H52" s="540">
        <f t="shared" ref="H52:S52" si="4">H21</f>
        <v>0</v>
      </c>
      <c r="I52" s="540">
        <f t="shared" si="4"/>
        <v>0</v>
      </c>
      <c r="J52" s="540">
        <f t="shared" si="4"/>
        <v>1</v>
      </c>
      <c r="K52" s="540">
        <f t="shared" si="4"/>
        <v>1</v>
      </c>
      <c r="L52" s="540">
        <f t="shared" si="4"/>
        <v>1</v>
      </c>
      <c r="M52" s="540">
        <f t="shared" si="4"/>
        <v>1</v>
      </c>
      <c r="N52" s="540">
        <f t="shared" si="4"/>
        <v>1</v>
      </c>
      <c r="O52" s="540">
        <f t="shared" si="4"/>
        <v>1</v>
      </c>
      <c r="P52" s="540">
        <f t="shared" si="4"/>
        <v>1</v>
      </c>
      <c r="Q52" s="540">
        <f t="shared" si="4"/>
        <v>0</v>
      </c>
      <c r="R52" s="540">
        <f t="shared" si="4"/>
        <v>0</v>
      </c>
      <c r="S52" s="540">
        <f t="shared" si="4"/>
        <v>0</v>
      </c>
      <c r="T52" s="2025"/>
      <c r="U52" s="518"/>
      <c r="V52" s="522"/>
    </row>
    <row r="53" spans="1:22" ht="51" customHeight="1" thickBot="1" x14ac:dyDescent="0.35">
      <c r="A53" s="2027"/>
      <c r="B53" s="2008"/>
      <c r="C53" s="1980"/>
      <c r="D53" s="1974"/>
      <c r="E53" s="1974"/>
      <c r="F53" s="546" t="s">
        <v>117</v>
      </c>
      <c r="G53" s="540">
        <f>G40</f>
        <v>36</v>
      </c>
      <c r="H53" s="540">
        <f t="shared" ref="H53:S53" si="5">H40</f>
        <v>3</v>
      </c>
      <c r="I53" s="540">
        <f t="shared" si="5"/>
        <v>3</v>
      </c>
      <c r="J53" s="540">
        <f t="shared" si="5"/>
        <v>3</v>
      </c>
      <c r="K53" s="540">
        <f t="shared" si="5"/>
        <v>3</v>
      </c>
      <c r="L53" s="540">
        <f t="shared" si="5"/>
        <v>3</v>
      </c>
      <c r="M53" s="540">
        <f t="shared" si="5"/>
        <v>3</v>
      </c>
      <c r="N53" s="540">
        <f t="shared" si="5"/>
        <v>3</v>
      </c>
      <c r="O53" s="540">
        <f t="shared" si="5"/>
        <v>3</v>
      </c>
      <c r="P53" s="540">
        <f t="shared" si="5"/>
        <v>3</v>
      </c>
      <c r="Q53" s="540">
        <f t="shared" si="5"/>
        <v>3</v>
      </c>
      <c r="R53" s="540">
        <f t="shared" si="5"/>
        <v>3</v>
      </c>
      <c r="S53" s="540">
        <f t="shared" si="5"/>
        <v>3</v>
      </c>
      <c r="T53" s="2025"/>
      <c r="U53" s="518"/>
      <c r="V53" s="522"/>
    </row>
    <row r="54" spans="1:22" ht="51" customHeight="1" thickBot="1" x14ac:dyDescent="0.35">
      <c r="A54" s="2027"/>
      <c r="B54" s="2008"/>
      <c r="C54" s="1980"/>
      <c r="D54" s="1974"/>
      <c r="E54" s="1974"/>
      <c r="F54" s="535" t="s">
        <v>231</v>
      </c>
      <c r="G54" s="520">
        <f t="shared" ref="G54:S81" si="6">SUM(H54:S54)</f>
        <v>9</v>
      </c>
      <c r="H54" s="524">
        <v>1</v>
      </c>
      <c r="I54" s="524">
        <v>0</v>
      </c>
      <c r="J54" s="524">
        <v>1</v>
      </c>
      <c r="K54" s="524">
        <v>1</v>
      </c>
      <c r="L54" s="524">
        <v>1</v>
      </c>
      <c r="M54" s="524">
        <v>1</v>
      </c>
      <c r="N54" s="524">
        <v>1</v>
      </c>
      <c r="O54" s="524">
        <v>1</v>
      </c>
      <c r="P54" s="524">
        <v>1</v>
      </c>
      <c r="Q54" s="524">
        <v>0</v>
      </c>
      <c r="R54" s="524">
        <v>1</v>
      </c>
      <c r="S54" s="524">
        <v>0</v>
      </c>
      <c r="T54" s="2025"/>
      <c r="U54" s="518"/>
      <c r="V54" s="522"/>
    </row>
    <row r="55" spans="1:22" ht="37.5" customHeight="1" thickBot="1" x14ac:dyDescent="0.35">
      <c r="A55" s="2027"/>
      <c r="B55" s="2008"/>
      <c r="C55" s="1980"/>
      <c r="D55" s="1974" t="s">
        <v>53</v>
      </c>
      <c r="E55" s="1974"/>
      <c r="F55" s="539" t="s">
        <v>69</v>
      </c>
      <c r="G55" s="520">
        <f t="shared" si="6"/>
        <v>0</v>
      </c>
      <c r="H55" s="520">
        <f t="shared" si="6"/>
        <v>0</v>
      </c>
      <c r="I55" s="520">
        <f t="shared" si="6"/>
        <v>0</v>
      </c>
      <c r="J55" s="520">
        <f t="shared" si="6"/>
        <v>0</v>
      </c>
      <c r="K55" s="520">
        <f t="shared" si="6"/>
        <v>0</v>
      </c>
      <c r="L55" s="520">
        <f t="shared" si="6"/>
        <v>0</v>
      </c>
      <c r="M55" s="520">
        <f t="shared" si="6"/>
        <v>0</v>
      </c>
      <c r="N55" s="520">
        <f t="shared" si="6"/>
        <v>0</v>
      </c>
      <c r="O55" s="520">
        <f t="shared" si="6"/>
        <v>0</v>
      </c>
      <c r="P55" s="520">
        <f t="shared" si="6"/>
        <v>0</v>
      </c>
      <c r="Q55" s="520">
        <f t="shared" si="6"/>
        <v>0</v>
      </c>
      <c r="R55" s="520">
        <f t="shared" si="6"/>
        <v>0</v>
      </c>
      <c r="S55" s="520">
        <f t="shared" si="6"/>
        <v>0</v>
      </c>
      <c r="T55" s="2025"/>
      <c r="U55" s="518"/>
      <c r="V55" s="522"/>
    </row>
    <row r="56" spans="1:22" ht="37.5" customHeight="1" thickBot="1" x14ac:dyDescent="0.35">
      <c r="A56" s="2027"/>
      <c r="B56" s="2008"/>
      <c r="C56" s="1980"/>
      <c r="D56" s="1974"/>
      <c r="E56" s="1974"/>
      <c r="F56" s="539" t="s">
        <v>70</v>
      </c>
      <c r="G56" s="520">
        <f t="shared" si="6"/>
        <v>4</v>
      </c>
      <c r="H56" s="524">
        <v>0</v>
      </c>
      <c r="I56" s="524">
        <v>0</v>
      </c>
      <c r="J56" s="524">
        <v>1</v>
      </c>
      <c r="K56" s="524">
        <v>0</v>
      </c>
      <c r="L56" s="524">
        <v>0</v>
      </c>
      <c r="M56" s="524">
        <v>1</v>
      </c>
      <c r="N56" s="524">
        <v>0</v>
      </c>
      <c r="O56" s="524">
        <v>0</v>
      </c>
      <c r="P56" s="524">
        <v>1</v>
      </c>
      <c r="Q56" s="524">
        <v>0</v>
      </c>
      <c r="R56" s="524">
        <v>0</v>
      </c>
      <c r="S56" s="524">
        <v>1</v>
      </c>
      <c r="T56" s="2025"/>
      <c r="U56" s="518"/>
      <c r="V56" s="522"/>
    </row>
    <row r="57" spans="1:22" ht="37.5" customHeight="1" thickBot="1" x14ac:dyDescent="0.35">
      <c r="A57" s="2027"/>
      <c r="B57" s="2008"/>
      <c r="C57" s="1980"/>
      <c r="D57" s="1992" t="s">
        <v>54</v>
      </c>
      <c r="E57" s="1992"/>
      <c r="F57" s="539" t="s">
        <v>71</v>
      </c>
      <c r="G57" s="520">
        <f t="shared" si="6"/>
        <v>40</v>
      </c>
      <c r="H57" s="524">
        <v>3</v>
      </c>
      <c r="I57" s="524">
        <v>3</v>
      </c>
      <c r="J57" s="524">
        <v>4</v>
      </c>
      <c r="K57" s="524">
        <v>3</v>
      </c>
      <c r="L57" s="524">
        <v>3</v>
      </c>
      <c r="M57" s="524">
        <v>4</v>
      </c>
      <c r="N57" s="524">
        <v>3</v>
      </c>
      <c r="O57" s="524">
        <v>3</v>
      </c>
      <c r="P57" s="524">
        <v>4</v>
      </c>
      <c r="Q57" s="524">
        <v>3</v>
      </c>
      <c r="R57" s="524">
        <v>3</v>
      </c>
      <c r="S57" s="524">
        <v>4</v>
      </c>
      <c r="T57" s="2025"/>
      <c r="U57" s="518"/>
      <c r="V57" s="522"/>
    </row>
    <row r="58" spans="1:22" ht="37.5" customHeight="1" thickBot="1" x14ac:dyDescent="0.35">
      <c r="A58" s="2027"/>
      <c r="B58" s="2008"/>
      <c r="C58" s="1980"/>
      <c r="D58" s="1992" t="s">
        <v>55</v>
      </c>
      <c r="E58" s="1992"/>
      <c r="F58" s="539" t="s">
        <v>72</v>
      </c>
      <c r="G58" s="520">
        <f t="shared" si="6"/>
        <v>1</v>
      </c>
      <c r="H58" s="524">
        <v>0</v>
      </c>
      <c r="I58" s="524">
        <v>0</v>
      </c>
      <c r="J58" s="524">
        <v>0</v>
      </c>
      <c r="K58" s="524">
        <v>1</v>
      </c>
      <c r="L58" s="524">
        <v>0</v>
      </c>
      <c r="M58" s="524">
        <v>0</v>
      </c>
      <c r="N58" s="524">
        <v>0</v>
      </c>
      <c r="O58" s="524">
        <v>0</v>
      </c>
      <c r="P58" s="524">
        <v>0</v>
      </c>
      <c r="Q58" s="524">
        <v>0</v>
      </c>
      <c r="R58" s="524">
        <v>0</v>
      </c>
      <c r="S58" s="524">
        <v>0</v>
      </c>
      <c r="T58" s="2025"/>
      <c r="U58" s="518"/>
      <c r="V58" s="522"/>
    </row>
    <row r="59" spans="1:22" ht="37.5" customHeight="1" thickBot="1" x14ac:dyDescent="0.35">
      <c r="A59" s="2027"/>
      <c r="B59" s="2008"/>
      <c r="C59" s="1980"/>
      <c r="D59" s="1992" t="s">
        <v>56</v>
      </c>
      <c r="E59" s="1992"/>
      <c r="F59" s="539" t="s">
        <v>73</v>
      </c>
      <c r="G59" s="520">
        <f t="shared" si="6"/>
        <v>5</v>
      </c>
      <c r="H59" s="524">
        <v>0</v>
      </c>
      <c r="I59" s="524">
        <v>0</v>
      </c>
      <c r="J59" s="524">
        <v>1</v>
      </c>
      <c r="K59" s="524">
        <v>0</v>
      </c>
      <c r="L59" s="524">
        <v>1</v>
      </c>
      <c r="M59" s="524">
        <v>0</v>
      </c>
      <c r="N59" s="524">
        <v>1</v>
      </c>
      <c r="O59" s="524">
        <v>0</v>
      </c>
      <c r="P59" s="524">
        <v>1</v>
      </c>
      <c r="Q59" s="524">
        <v>0</v>
      </c>
      <c r="R59" s="524">
        <v>1</v>
      </c>
      <c r="S59" s="524">
        <v>0</v>
      </c>
      <c r="T59" s="2025"/>
      <c r="U59" s="518"/>
      <c r="V59" s="522"/>
    </row>
    <row r="60" spans="1:22" ht="37.5" customHeight="1" thickBot="1" x14ac:dyDescent="0.35">
      <c r="A60" s="2027"/>
      <c r="B60" s="2008"/>
      <c r="C60" s="1980"/>
      <c r="D60" s="1992" t="s">
        <v>57</v>
      </c>
      <c r="E60" s="1992"/>
      <c r="F60" s="535" t="s">
        <v>74</v>
      </c>
      <c r="G60" s="520">
        <f t="shared" si="6"/>
        <v>7</v>
      </c>
      <c r="H60" s="524">
        <v>0</v>
      </c>
      <c r="I60" s="524">
        <v>1</v>
      </c>
      <c r="J60" s="524">
        <v>0</v>
      </c>
      <c r="K60" s="524">
        <v>1</v>
      </c>
      <c r="L60" s="524">
        <v>0</v>
      </c>
      <c r="M60" s="524">
        <v>1</v>
      </c>
      <c r="N60" s="524">
        <v>1</v>
      </c>
      <c r="O60" s="524">
        <v>1</v>
      </c>
      <c r="P60" s="524">
        <v>0</v>
      </c>
      <c r="Q60" s="524">
        <v>1</v>
      </c>
      <c r="R60" s="524">
        <v>0</v>
      </c>
      <c r="S60" s="524">
        <v>1</v>
      </c>
      <c r="T60" s="2025"/>
      <c r="U60" s="518"/>
      <c r="V60" s="522"/>
    </row>
    <row r="61" spans="1:22" ht="37.5" customHeight="1" thickBot="1" x14ac:dyDescent="0.35">
      <c r="A61" s="2027"/>
      <c r="B61" s="2008"/>
      <c r="C61" s="1980"/>
      <c r="D61" s="1992" t="s">
        <v>58</v>
      </c>
      <c r="E61" s="1992"/>
      <c r="F61" s="535" t="s">
        <v>75</v>
      </c>
      <c r="G61" s="520">
        <f t="shared" si="6"/>
        <v>40</v>
      </c>
      <c r="H61" s="524">
        <v>3</v>
      </c>
      <c r="I61" s="524">
        <v>3</v>
      </c>
      <c r="J61" s="524">
        <v>3</v>
      </c>
      <c r="K61" s="524">
        <v>4</v>
      </c>
      <c r="L61" s="524">
        <v>3</v>
      </c>
      <c r="M61" s="524">
        <v>4</v>
      </c>
      <c r="N61" s="524">
        <v>4</v>
      </c>
      <c r="O61" s="524">
        <v>3</v>
      </c>
      <c r="P61" s="524">
        <v>3</v>
      </c>
      <c r="Q61" s="524">
        <v>3</v>
      </c>
      <c r="R61" s="524">
        <v>4</v>
      </c>
      <c r="S61" s="524">
        <v>3</v>
      </c>
      <c r="T61" s="2025"/>
      <c r="U61" s="518"/>
      <c r="V61" s="522"/>
    </row>
    <row r="62" spans="1:22" ht="57" customHeight="1" thickBot="1" x14ac:dyDescent="0.35">
      <c r="A62" s="2027"/>
      <c r="B62" s="2008"/>
      <c r="C62" s="1980"/>
      <c r="D62" s="1901" t="s">
        <v>118</v>
      </c>
      <c r="E62" s="1901"/>
      <c r="F62" s="547" t="s">
        <v>228</v>
      </c>
      <c r="G62" s="520">
        <f t="shared" si="6"/>
        <v>6</v>
      </c>
      <c r="H62" s="524">
        <v>0</v>
      </c>
      <c r="I62" s="524">
        <v>1</v>
      </c>
      <c r="J62" s="524">
        <v>0</v>
      </c>
      <c r="K62" s="524">
        <v>1</v>
      </c>
      <c r="L62" s="524">
        <v>0</v>
      </c>
      <c r="M62" s="524">
        <v>1</v>
      </c>
      <c r="N62" s="524">
        <v>1</v>
      </c>
      <c r="O62" s="524">
        <v>1</v>
      </c>
      <c r="P62" s="524">
        <v>0</v>
      </c>
      <c r="Q62" s="524">
        <v>1</v>
      </c>
      <c r="R62" s="524">
        <v>0</v>
      </c>
      <c r="S62" s="524">
        <v>0</v>
      </c>
      <c r="T62" s="2025"/>
      <c r="U62" s="518"/>
      <c r="V62" s="522"/>
    </row>
    <row r="63" spans="1:22" ht="37.5" customHeight="1" thickBot="1" x14ac:dyDescent="0.35">
      <c r="A63" s="2027"/>
      <c r="B63" s="2008"/>
      <c r="C63" s="1980"/>
      <c r="D63" s="1974" t="s">
        <v>59</v>
      </c>
      <c r="E63" s="1974"/>
      <c r="F63" s="535" t="s">
        <v>76</v>
      </c>
      <c r="G63" s="520">
        <f t="shared" si="6"/>
        <v>6</v>
      </c>
      <c r="H63" s="524">
        <v>0</v>
      </c>
      <c r="I63" s="524">
        <v>0</v>
      </c>
      <c r="J63" s="524">
        <v>1</v>
      </c>
      <c r="K63" s="524">
        <v>1</v>
      </c>
      <c r="L63" s="524">
        <v>0</v>
      </c>
      <c r="M63" s="524">
        <v>1</v>
      </c>
      <c r="N63" s="524">
        <v>0</v>
      </c>
      <c r="O63" s="524">
        <v>1</v>
      </c>
      <c r="P63" s="524">
        <v>1</v>
      </c>
      <c r="Q63" s="524">
        <v>0</v>
      </c>
      <c r="R63" s="524">
        <v>1</v>
      </c>
      <c r="S63" s="524">
        <v>0</v>
      </c>
      <c r="T63" s="2025"/>
      <c r="U63" s="518"/>
      <c r="V63" s="522"/>
    </row>
    <row r="64" spans="1:22" ht="37.5" customHeight="1" thickBot="1" x14ac:dyDescent="0.35">
      <c r="A64" s="2027"/>
      <c r="B64" s="2008"/>
      <c r="C64" s="1980"/>
      <c r="D64" s="1974"/>
      <c r="E64" s="1974"/>
      <c r="F64" s="535" t="s">
        <v>77</v>
      </c>
      <c r="G64" s="520">
        <f t="shared" si="6"/>
        <v>0</v>
      </c>
      <c r="H64" s="520">
        <f t="shared" si="6"/>
        <v>0</v>
      </c>
      <c r="I64" s="520">
        <f t="shared" si="6"/>
        <v>0</v>
      </c>
      <c r="J64" s="520">
        <f t="shared" si="6"/>
        <v>0</v>
      </c>
      <c r="K64" s="520">
        <f t="shared" si="6"/>
        <v>0</v>
      </c>
      <c r="L64" s="520">
        <f t="shared" si="6"/>
        <v>0</v>
      </c>
      <c r="M64" s="520">
        <f t="shared" si="6"/>
        <v>0</v>
      </c>
      <c r="N64" s="520">
        <f t="shared" si="6"/>
        <v>0</v>
      </c>
      <c r="O64" s="520">
        <f t="shared" si="6"/>
        <v>0</v>
      </c>
      <c r="P64" s="520">
        <f t="shared" si="6"/>
        <v>0</v>
      </c>
      <c r="Q64" s="520">
        <f t="shared" si="6"/>
        <v>0</v>
      </c>
      <c r="R64" s="520">
        <f t="shared" si="6"/>
        <v>0</v>
      </c>
      <c r="S64" s="520">
        <f t="shared" si="6"/>
        <v>0</v>
      </c>
      <c r="T64" s="2025"/>
      <c r="U64" s="518"/>
      <c r="V64" s="522"/>
    </row>
    <row r="65" spans="1:22" ht="37.5" customHeight="1" thickBot="1" x14ac:dyDescent="0.35">
      <c r="A65" s="2027"/>
      <c r="B65" s="2008"/>
      <c r="C65" s="1980"/>
      <c r="D65" s="1974"/>
      <c r="E65" s="1974"/>
      <c r="F65" s="535" t="s">
        <v>78</v>
      </c>
      <c r="G65" s="520">
        <f t="shared" si="6"/>
        <v>9</v>
      </c>
      <c r="H65" s="524">
        <v>0</v>
      </c>
      <c r="I65" s="524">
        <v>0</v>
      </c>
      <c r="J65" s="524">
        <v>1</v>
      </c>
      <c r="K65" s="524">
        <v>1</v>
      </c>
      <c r="L65" s="524">
        <v>0</v>
      </c>
      <c r="M65" s="524">
        <v>2</v>
      </c>
      <c r="N65" s="524">
        <v>0</v>
      </c>
      <c r="O65" s="524">
        <v>1</v>
      </c>
      <c r="P65" s="524">
        <v>2</v>
      </c>
      <c r="Q65" s="524">
        <v>0</v>
      </c>
      <c r="R65" s="524">
        <v>2</v>
      </c>
      <c r="S65" s="524">
        <v>0</v>
      </c>
      <c r="T65" s="2025"/>
      <c r="U65" s="518"/>
      <c r="V65" s="522"/>
    </row>
    <row r="66" spans="1:22" ht="37.5" customHeight="1" thickBot="1" x14ac:dyDescent="0.35">
      <c r="A66" s="2027"/>
      <c r="B66" s="2008"/>
      <c r="C66" s="1980"/>
      <c r="D66" s="1974"/>
      <c r="E66" s="1974"/>
      <c r="F66" s="535" t="s">
        <v>79</v>
      </c>
      <c r="G66" s="520">
        <f t="shared" si="6"/>
        <v>8</v>
      </c>
      <c r="H66" s="524">
        <v>0</v>
      </c>
      <c r="I66" s="524">
        <v>0</v>
      </c>
      <c r="J66" s="524">
        <v>0</v>
      </c>
      <c r="K66" s="524">
        <v>1</v>
      </c>
      <c r="L66" s="524">
        <v>1</v>
      </c>
      <c r="M66" s="524">
        <v>1</v>
      </c>
      <c r="N66" s="524">
        <v>1</v>
      </c>
      <c r="O66" s="524">
        <v>0</v>
      </c>
      <c r="P66" s="524">
        <v>1</v>
      </c>
      <c r="Q66" s="524">
        <v>1</v>
      </c>
      <c r="R66" s="524">
        <v>1</v>
      </c>
      <c r="S66" s="524">
        <v>1</v>
      </c>
      <c r="T66" s="2025"/>
      <c r="U66" s="518"/>
      <c r="V66" s="522"/>
    </row>
    <row r="67" spans="1:22" ht="37.5" customHeight="1" thickBot="1" x14ac:dyDescent="0.35">
      <c r="A67" s="2027"/>
      <c r="B67" s="2008"/>
      <c r="C67" s="1980"/>
      <c r="D67" s="1974" t="s">
        <v>119</v>
      </c>
      <c r="E67" s="1974"/>
      <c r="F67" s="539" t="s">
        <v>111</v>
      </c>
      <c r="G67" s="520">
        <f t="shared" si="6"/>
        <v>6</v>
      </c>
      <c r="H67" s="524">
        <v>1</v>
      </c>
      <c r="I67" s="524">
        <v>0</v>
      </c>
      <c r="J67" s="524">
        <v>1</v>
      </c>
      <c r="K67" s="524">
        <v>0</v>
      </c>
      <c r="L67" s="524">
        <v>1</v>
      </c>
      <c r="M67" s="524">
        <v>0</v>
      </c>
      <c r="N67" s="524">
        <v>1</v>
      </c>
      <c r="O67" s="524">
        <v>0</v>
      </c>
      <c r="P67" s="524">
        <v>1</v>
      </c>
      <c r="Q67" s="524">
        <v>0</v>
      </c>
      <c r="R67" s="524">
        <v>1</v>
      </c>
      <c r="S67" s="524">
        <v>0</v>
      </c>
      <c r="T67" s="2025"/>
      <c r="U67" s="518"/>
      <c r="V67" s="522"/>
    </row>
    <row r="68" spans="1:22" ht="37.5" customHeight="1" thickBot="1" x14ac:dyDescent="0.35">
      <c r="A68" s="2027"/>
      <c r="B68" s="2008"/>
      <c r="C68" s="1980"/>
      <c r="D68" s="1974"/>
      <c r="E68" s="1974"/>
      <c r="F68" s="539" t="s">
        <v>112</v>
      </c>
      <c r="G68" s="520">
        <f t="shared" si="6"/>
        <v>0</v>
      </c>
      <c r="H68" s="524">
        <v>0</v>
      </c>
      <c r="I68" s="524">
        <v>0</v>
      </c>
      <c r="J68" s="524">
        <v>0</v>
      </c>
      <c r="K68" s="524">
        <v>0</v>
      </c>
      <c r="L68" s="524">
        <v>0</v>
      </c>
      <c r="M68" s="524">
        <v>0</v>
      </c>
      <c r="N68" s="524">
        <v>0</v>
      </c>
      <c r="O68" s="524">
        <v>0</v>
      </c>
      <c r="P68" s="524">
        <v>0</v>
      </c>
      <c r="Q68" s="524">
        <v>0</v>
      </c>
      <c r="R68" s="524">
        <v>0</v>
      </c>
      <c r="S68" s="524">
        <v>0</v>
      </c>
      <c r="T68" s="2025"/>
      <c r="U68" s="518"/>
      <c r="V68" s="522"/>
    </row>
    <row r="69" spans="1:22" ht="37.5" customHeight="1" thickBot="1" x14ac:dyDescent="0.35">
      <c r="A69" s="2027"/>
      <c r="B69" s="2008"/>
      <c r="C69" s="1980"/>
      <c r="D69" s="1974"/>
      <c r="E69" s="1974"/>
      <c r="F69" s="548" t="s">
        <v>80</v>
      </c>
      <c r="G69" s="520">
        <f t="shared" si="6"/>
        <v>4</v>
      </c>
      <c r="H69" s="524">
        <v>1</v>
      </c>
      <c r="I69" s="524">
        <v>0</v>
      </c>
      <c r="J69" s="524">
        <v>0</v>
      </c>
      <c r="K69" s="524">
        <v>0</v>
      </c>
      <c r="L69" s="524">
        <v>1</v>
      </c>
      <c r="M69" s="524">
        <v>0</v>
      </c>
      <c r="N69" s="524">
        <v>1</v>
      </c>
      <c r="O69" s="524">
        <v>0</v>
      </c>
      <c r="P69" s="524">
        <v>1</v>
      </c>
      <c r="Q69" s="524">
        <v>0</v>
      </c>
      <c r="R69" s="524">
        <v>0</v>
      </c>
      <c r="S69" s="524">
        <v>0</v>
      </c>
      <c r="T69" s="2025"/>
      <c r="U69" s="518"/>
      <c r="V69" s="522"/>
    </row>
    <row r="70" spans="1:22" ht="37.5" customHeight="1" thickBot="1" x14ac:dyDescent="0.35">
      <c r="A70" s="2027"/>
      <c r="B70" s="2008"/>
      <c r="C70" s="1980"/>
      <c r="D70" s="1974"/>
      <c r="E70" s="1974"/>
      <c r="F70" s="548" t="s">
        <v>81</v>
      </c>
      <c r="G70" s="520">
        <f t="shared" si="6"/>
        <v>2</v>
      </c>
      <c r="H70" s="524">
        <v>0</v>
      </c>
      <c r="I70" s="524">
        <v>0</v>
      </c>
      <c r="J70" s="524">
        <v>1</v>
      </c>
      <c r="K70" s="524">
        <v>0</v>
      </c>
      <c r="L70" s="524">
        <v>0</v>
      </c>
      <c r="M70" s="524">
        <v>0</v>
      </c>
      <c r="N70" s="524">
        <v>0</v>
      </c>
      <c r="O70" s="524">
        <v>0</v>
      </c>
      <c r="P70" s="524">
        <v>0</v>
      </c>
      <c r="Q70" s="524">
        <v>0</v>
      </c>
      <c r="R70" s="524">
        <v>1</v>
      </c>
      <c r="S70" s="524">
        <v>0</v>
      </c>
      <c r="T70" s="2025"/>
      <c r="U70" s="518"/>
      <c r="V70" s="522"/>
    </row>
    <row r="71" spans="1:22" ht="37.5" customHeight="1" thickBot="1" x14ac:dyDescent="0.35">
      <c r="A71" s="2027"/>
      <c r="B71" s="2008"/>
      <c r="C71" s="1980"/>
      <c r="D71" s="1992" t="s">
        <v>60</v>
      </c>
      <c r="E71" s="1992"/>
      <c r="F71" s="535" t="s">
        <v>82</v>
      </c>
      <c r="G71" s="520">
        <f t="shared" si="6"/>
        <v>0</v>
      </c>
      <c r="H71" s="520">
        <f t="shared" si="6"/>
        <v>0</v>
      </c>
      <c r="I71" s="520">
        <f t="shared" si="6"/>
        <v>0</v>
      </c>
      <c r="J71" s="520">
        <f t="shared" si="6"/>
        <v>0</v>
      </c>
      <c r="K71" s="520">
        <f t="shared" si="6"/>
        <v>0</v>
      </c>
      <c r="L71" s="520">
        <f t="shared" si="6"/>
        <v>0</v>
      </c>
      <c r="M71" s="520">
        <f t="shared" si="6"/>
        <v>0</v>
      </c>
      <c r="N71" s="520">
        <f t="shared" si="6"/>
        <v>0</v>
      </c>
      <c r="O71" s="520">
        <f t="shared" si="6"/>
        <v>0</v>
      </c>
      <c r="P71" s="520">
        <f t="shared" si="6"/>
        <v>0</v>
      </c>
      <c r="Q71" s="520">
        <f t="shared" si="6"/>
        <v>0</v>
      </c>
      <c r="R71" s="520">
        <f t="shared" si="6"/>
        <v>0</v>
      </c>
      <c r="S71" s="520">
        <f t="shared" si="6"/>
        <v>0</v>
      </c>
      <c r="T71" s="2025"/>
      <c r="U71" s="518"/>
      <c r="V71" s="522"/>
    </row>
    <row r="72" spans="1:22" ht="54" customHeight="1" thickBot="1" x14ac:dyDescent="0.35">
      <c r="A72" s="2027"/>
      <c r="B72" s="2008"/>
      <c r="C72" s="1980"/>
      <c r="D72" s="1992" t="s">
        <v>61</v>
      </c>
      <c r="E72" s="1992"/>
      <c r="F72" s="539" t="s">
        <v>83</v>
      </c>
      <c r="G72" s="520">
        <f t="shared" si="6"/>
        <v>1</v>
      </c>
      <c r="H72" s="520">
        <v>0</v>
      </c>
      <c r="I72" s="520">
        <v>0</v>
      </c>
      <c r="J72" s="520">
        <v>0</v>
      </c>
      <c r="K72" s="520">
        <v>0</v>
      </c>
      <c r="L72" s="520">
        <v>0</v>
      </c>
      <c r="M72" s="520">
        <v>0</v>
      </c>
      <c r="N72" s="520">
        <v>0</v>
      </c>
      <c r="O72" s="520">
        <v>0</v>
      </c>
      <c r="P72" s="520">
        <v>0</v>
      </c>
      <c r="Q72" s="520">
        <v>0</v>
      </c>
      <c r="R72" s="520">
        <v>0</v>
      </c>
      <c r="S72" s="520">
        <v>1</v>
      </c>
      <c r="T72" s="2025"/>
      <c r="U72" s="518"/>
      <c r="V72" s="522"/>
    </row>
    <row r="73" spans="1:22" ht="52.5" customHeight="1" thickBot="1" x14ac:dyDescent="0.35">
      <c r="A73" s="2027"/>
      <c r="B73" s="2008"/>
      <c r="C73" s="1980"/>
      <c r="D73" s="1992"/>
      <c r="E73" s="1992"/>
      <c r="F73" s="539" t="s">
        <v>84</v>
      </c>
      <c r="G73" s="520">
        <f t="shared" si="6"/>
        <v>0</v>
      </c>
      <c r="H73" s="520">
        <f t="shared" si="6"/>
        <v>0</v>
      </c>
      <c r="I73" s="520">
        <f t="shared" si="6"/>
        <v>0</v>
      </c>
      <c r="J73" s="520">
        <f t="shared" si="6"/>
        <v>0</v>
      </c>
      <c r="K73" s="520">
        <f t="shared" si="6"/>
        <v>0</v>
      </c>
      <c r="L73" s="520">
        <f t="shared" si="6"/>
        <v>0</v>
      </c>
      <c r="M73" s="520">
        <f t="shared" si="6"/>
        <v>0</v>
      </c>
      <c r="N73" s="520">
        <f t="shared" si="6"/>
        <v>0</v>
      </c>
      <c r="O73" s="520">
        <f t="shared" si="6"/>
        <v>0</v>
      </c>
      <c r="P73" s="520">
        <f t="shared" si="6"/>
        <v>0</v>
      </c>
      <c r="Q73" s="520">
        <f t="shared" si="6"/>
        <v>0</v>
      </c>
      <c r="R73" s="520">
        <f t="shared" si="6"/>
        <v>0</v>
      </c>
      <c r="S73" s="520">
        <f t="shared" si="6"/>
        <v>0</v>
      </c>
      <c r="T73" s="2025"/>
      <c r="U73" s="518"/>
      <c r="V73" s="522"/>
    </row>
    <row r="74" spans="1:22" ht="37.5" customHeight="1" thickBot="1" x14ac:dyDescent="0.35">
      <c r="A74" s="2027"/>
      <c r="B74" s="2008"/>
      <c r="C74" s="1980"/>
      <c r="D74" s="1974" t="s">
        <v>62</v>
      </c>
      <c r="E74" s="1974"/>
      <c r="F74" s="539" t="s">
        <v>85</v>
      </c>
      <c r="G74" s="520">
        <f t="shared" si="6"/>
        <v>0</v>
      </c>
      <c r="H74" s="520">
        <f t="shared" si="6"/>
        <v>0</v>
      </c>
      <c r="I74" s="520">
        <f t="shared" si="6"/>
        <v>0</v>
      </c>
      <c r="J74" s="520">
        <f t="shared" si="6"/>
        <v>0</v>
      </c>
      <c r="K74" s="520">
        <f t="shared" si="6"/>
        <v>0</v>
      </c>
      <c r="L74" s="520">
        <f t="shared" si="6"/>
        <v>0</v>
      </c>
      <c r="M74" s="520">
        <f t="shared" si="6"/>
        <v>0</v>
      </c>
      <c r="N74" s="520">
        <f t="shared" si="6"/>
        <v>0</v>
      </c>
      <c r="O74" s="520">
        <f t="shared" si="6"/>
        <v>0</v>
      </c>
      <c r="P74" s="520">
        <f t="shared" si="6"/>
        <v>0</v>
      </c>
      <c r="Q74" s="520">
        <f t="shared" si="6"/>
        <v>0</v>
      </c>
      <c r="R74" s="520">
        <f t="shared" si="6"/>
        <v>0</v>
      </c>
      <c r="S74" s="520">
        <f t="shared" si="6"/>
        <v>0</v>
      </c>
      <c r="T74" s="2025"/>
      <c r="U74" s="518"/>
      <c r="V74" s="522"/>
    </row>
    <row r="75" spans="1:22" ht="37.5" customHeight="1" thickBot="1" x14ac:dyDescent="0.35">
      <c r="A75" s="2027"/>
      <c r="B75" s="2008"/>
      <c r="C75" s="1980"/>
      <c r="D75" s="1974"/>
      <c r="E75" s="1974"/>
      <c r="F75" s="539" t="s">
        <v>86</v>
      </c>
      <c r="G75" s="520">
        <f t="shared" si="6"/>
        <v>0</v>
      </c>
      <c r="H75" s="520">
        <f t="shared" si="6"/>
        <v>0</v>
      </c>
      <c r="I75" s="520">
        <f t="shared" si="6"/>
        <v>0</v>
      </c>
      <c r="J75" s="520">
        <f t="shared" si="6"/>
        <v>0</v>
      </c>
      <c r="K75" s="520">
        <f t="shared" si="6"/>
        <v>0</v>
      </c>
      <c r="L75" s="520">
        <f t="shared" si="6"/>
        <v>0</v>
      </c>
      <c r="M75" s="520">
        <f t="shared" si="6"/>
        <v>0</v>
      </c>
      <c r="N75" s="520">
        <f t="shared" si="6"/>
        <v>0</v>
      </c>
      <c r="O75" s="520">
        <f t="shared" si="6"/>
        <v>0</v>
      </c>
      <c r="P75" s="520">
        <f t="shared" si="6"/>
        <v>0</v>
      </c>
      <c r="Q75" s="520">
        <f t="shared" si="6"/>
        <v>0</v>
      </c>
      <c r="R75" s="520">
        <f t="shared" si="6"/>
        <v>0</v>
      </c>
      <c r="S75" s="520">
        <f t="shared" si="6"/>
        <v>0</v>
      </c>
      <c r="T75" s="2025"/>
      <c r="U75" s="518"/>
      <c r="V75" s="522"/>
    </row>
    <row r="76" spans="1:22" ht="55.5" customHeight="1" thickBot="1" x14ac:dyDescent="0.35">
      <c r="A76" s="2027"/>
      <c r="B76" s="2008"/>
      <c r="C76" s="1980"/>
      <c r="D76" s="1974" t="s">
        <v>63</v>
      </c>
      <c r="E76" s="1974"/>
      <c r="F76" s="539" t="s">
        <v>87</v>
      </c>
      <c r="G76" s="520">
        <f t="shared" si="6"/>
        <v>0</v>
      </c>
      <c r="H76" s="520">
        <f t="shared" si="6"/>
        <v>0</v>
      </c>
      <c r="I76" s="520">
        <f t="shared" si="6"/>
        <v>0</v>
      </c>
      <c r="J76" s="520">
        <f t="shared" si="6"/>
        <v>0</v>
      </c>
      <c r="K76" s="520">
        <f t="shared" si="6"/>
        <v>0</v>
      </c>
      <c r="L76" s="520">
        <f t="shared" si="6"/>
        <v>0</v>
      </c>
      <c r="M76" s="520">
        <f t="shared" si="6"/>
        <v>0</v>
      </c>
      <c r="N76" s="520">
        <f t="shared" si="6"/>
        <v>0</v>
      </c>
      <c r="O76" s="520">
        <f t="shared" si="6"/>
        <v>0</v>
      </c>
      <c r="P76" s="520">
        <f t="shared" si="6"/>
        <v>0</v>
      </c>
      <c r="Q76" s="520">
        <f t="shared" si="6"/>
        <v>0</v>
      </c>
      <c r="R76" s="520">
        <f t="shared" si="6"/>
        <v>0</v>
      </c>
      <c r="S76" s="520">
        <f t="shared" si="6"/>
        <v>0</v>
      </c>
      <c r="T76" s="2025"/>
      <c r="U76" s="518"/>
      <c r="V76" s="522"/>
    </row>
    <row r="77" spans="1:22" ht="55.5" customHeight="1" thickBot="1" x14ac:dyDescent="0.35">
      <c r="A77" s="2027"/>
      <c r="B77" s="2008"/>
      <c r="C77" s="1980"/>
      <c r="D77" s="1974"/>
      <c r="E77" s="1974"/>
      <c r="F77" s="535" t="s">
        <v>88</v>
      </c>
      <c r="G77" s="520">
        <f t="shared" si="6"/>
        <v>0</v>
      </c>
      <c r="H77" s="520">
        <f t="shared" si="6"/>
        <v>0</v>
      </c>
      <c r="I77" s="520">
        <f t="shared" si="6"/>
        <v>0</v>
      </c>
      <c r="J77" s="520">
        <f t="shared" si="6"/>
        <v>0</v>
      </c>
      <c r="K77" s="520">
        <f t="shared" si="6"/>
        <v>0</v>
      </c>
      <c r="L77" s="520">
        <f t="shared" si="6"/>
        <v>0</v>
      </c>
      <c r="M77" s="520">
        <f t="shared" si="6"/>
        <v>0</v>
      </c>
      <c r="N77" s="520">
        <f t="shared" si="6"/>
        <v>0</v>
      </c>
      <c r="O77" s="520">
        <f t="shared" si="6"/>
        <v>0</v>
      </c>
      <c r="P77" s="520">
        <f t="shared" si="6"/>
        <v>0</v>
      </c>
      <c r="Q77" s="520">
        <f t="shared" si="6"/>
        <v>0</v>
      </c>
      <c r="R77" s="520">
        <f t="shared" si="6"/>
        <v>0</v>
      </c>
      <c r="S77" s="520">
        <f t="shared" si="6"/>
        <v>0</v>
      </c>
      <c r="T77" s="2025"/>
      <c r="U77" s="518"/>
      <c r="V77" s="522"/>
    </row>
    <row r="78" spans="1:22" ht="51" customHeight="1" thickBot="1" x14ac:dyDescent="0.35">
      <c r="A78" s="2027"/>
      <c r="B78" s="2008"/>
      <c r="C78" s="1980"/>
      <c r="D78" s="1974"/>
      <c r="E78" s="1974"/>
      <c r="F78" s="535" t="s">
        <v>89</v>
      </c>
      <c r="G78" s="520">
        <f t="shared" si="6"/>
        <v>0</v>
      </c>
      <c r="H78" s="520">
        <f t="shared" si="6"/>
        <v>0</v>
      </c>
      <c r="I78" s="520">
        <f t="shared" si="6"/>
        <v>0</v>
      </c>
      <c r="J78" s="520">
        <f t="shared" si="6"/>
        <v>0</v>
      </c>
      <c r="K78" s="520">
        <f t="shared" si="6"/>
        <v>0</v>
      </c>
      <c r="L78" s="520">
        <f t="shared" si="6"/>
        <v>0</v>
      </c>
      <c r="M78" s="520">
        <f t="shared" si="6"/>
        <v>0</v>
      </c>
      <c r="N78" s="520">
        <f t="shared" si="6"/>
        <v>0</v>
      </c>
      <c r="O78" s="520">
        <f t="shared" si="6"/>
        <v>0</v>
      </c>
      <c r="P78" s="520">
        <f t="shared" si="6"/>
        <v>0</v>
      </c>
      <c r="Q78" s="520">
        <f t="shared" si="6"/>
        <v>0</v>
      </c>
      <c r="R78" s="520">
        <f t="shared" si="6"/>
        <v>0</v>
      </c>
      <c r="S78" s="520">
        <f t="shared" si="6"/>
        <v>0</v>
      </c>
      <c r="T78" s="2025"/>
      <c r="U78" s="518"/>
      <c r="V78" s="522"/>
    </row>
    <row r="79" spans="1:22" ht="46.5" customHeight="1" thickBot="1" x14ac:dyDescent="0.35">
      <c r="A79" s="2027"/>
      <c r="B79" s="2008"/>
      <c r="C79" s="1980"/>
      <c r="D79" s="1992" t="s">
        <v>64</v>
      </c>
      <c r="E79" s="1992"/>
      <c r="F79" s="539" t="s">
        <v>90</v>
      </c>
      <c r="G79" s="520">
        <f t="shared" si="6"/>
        <v>0</v>
      </c>
      <c r="H79" s="520">
        <f t="shared" si="6"/>
        <v>0</v>
      </c>
      <c r="I79" s="520">
        <f t="shared" si="6"/>
        <v>0</v>
      </c>
      <c r="J79" s="520">
        <f t="shared" si="6"/>
        <v>0</v>
      </c>
      <c r="K79" s="520">
        <f t="shared" si="6"/>
        <v>0</v>
      </c>
      <c r="L79" s="520">
        <f t="shared" si="6"/>
        <v>0</v>
      </c>
      <c r="M79" s="520">
        <f t="shared" si="6"/>
        <v>0</v>
      </c>
      <c r="N79" s="520">
        <f t="shared" si="6"/>
        <v>0</v>
      </c>
      <c r="O79" s="520">
        <f t="shared" si="6"/>
        <v>0</v>
      </c>
      <c r="P79" s="520">
        <f t="shared" si="6"/>
        <v>0</v>
      </c>
      <c r="Q79" s="520">
        <f t="shared" si="6"/>
        <v>0</v>
      </c>
      <c r="R79" s="520">
        <f t="shared" si="6"/>
        <v>0</v>
      </c>
      <c r="S79" s="520">
        <f t="shared" si="6"/>
        <v>0</v>
      </c>
      <c r="T79" s="2025"/>
      <c r="U79" s="518"/>
      <c r="V79" s="522"/>
    </row>
    <row r="80" spans="1:22" ht="45" customHeight="1" thickBot="1" x14ac:dyDescent="0.35">
      <c r="A80" s="2027"/>
      <c r="B80" s="2008"/>
      <c r="C80" s="1980"/>
      <c r="D80" s="1974" t="s">
        <v>65</v>
      </c>
      <c r="E80" s="1974"/>
      <c r="F80" s="539" t="s">
        <v>91</v>
      </c>
      <c r="G80" s="520">
        <f t="shared" si="6"/>
        <v>0</v>
      </c>
      <c r="H80" s="520">
        <f t="shared" si="6"/>
        <v>0</v>
      </c>
      <c r="I80" s="520">
        <f t="shared" si="6"/>
        <v>0</v>
      </c>
      <c r="J80" s="520">
        <f t="shared" si="6"/>
        <v>0</v>
      </c>
      <c r="K80" s="520">
        <f t="shared" si="6"/>
        <v>0</v>
      </c>
      <c r="L80" s="520">
        <f t="shared" si="6"/>
        <v>0</v>
      </c>
      <c r="M80" s="520">
        <f t="shared" si="6"/>
        <v>0</v>
      </c>
      <c r="N80" s="520">
        <f t="shared" si="6"/>
        <v>0</v>
      </c>
      <c r="O80" s="520">
        <f t="shared" si="6"/>
        <v>0</v>
      </c>
      <c r="P80" s="520">
        <f t="shared" si="6"/>
        <v>0</v>
      </c>
      <c r="Q80" s="520">
        <f t="shared" si="6"/>
        <v>0</v>
      </c>
      <c r="R80" s="520">
        <f t="shared" si="6"/>
        <v>0</v>
      </c>
      <c r="S80" s="520">
        <f t="shared" si="6"/>
        <v>0</v>
      </c>
      <c r="T80" s="2025"/>
      <c r="U80" s="518"/>
      <c r="V80" s="522"/>
    </row>
    <row r="81" spans="1:22" ht="55.5" customHeight="1" thickBot="1" x14ac:dyDescent="0.35">
      <c r="A81" s="2027"/>
      <c r="B81" s="2008"/>
      <c r="C81" s="1980"/>
      <c r="D81" s="1974"/>
      <c r="E81" s="1974"/>
      <c r="F81" s="542" t="s">
        <v>92</v>
      </c>
      <c r="G81" s="520">
        <f t="shared" si="6"/>
        <v>0</v>
      </c>
      <c r="H81" s="520">
        <f t="shared" si="6"/>
        <v>0</v>
      </c>
      <c r="I81" s="520">
        <f t="shared" si="6"/>
        <v>0</v>
      </c>
      <c r="J81" s="520">
        <f t="shared" si="6"/>
        <v>0</v>
      </c>
      <c r="K81" s="520">
        <f t="shared" si="6"/>
        <v>0</v>
      </c>
      <c r="L81" s="520">
        <f t="shared" si="6"/>
        <v>0</v>
      </c>
      <c r="M81" s="520">
        <f t="shared" si="6"/>
        <v>0</v>
      </c>
      <c r="N81" s="520">
        <f t="shared" si="6"/>
        <v>0</v>
      </c>
      <c r="O81" s="520">
        <f t="shared" si="6"/>
        <v>0</v>
      </c>
      <c r="P81" s="520">
        <f t="shared" si="6"/>
        <v>0</v>
      </c>
      <c r="Q81" s="520">
        <f t="shared" si="6"/>
        <v>0</v>
      </c>
      <c r="R81" s="520">
        <f t="shared" si="6"/>
        <v>0</v>
      </c>
      <c r="S81" s="520">
        <f t="shared" si="6"/>
        <v>0</v>
      </c>
      <c r="T81" s="2025"/>
      <c r="U81" s="518"/>
      <c r="V81" s="522"/>
    </row>
    <row r="82" spans="1:22" ht="37.5" customHeight="1" thickBot="1" x14ac:dyDescent="0.35">
      <c r="A82" s="2027"/>
      <c r="B82" s="2008"/>
      <c r="C82" s="1980"/>
      <c r="D82" s="1975" t="s">
        <v>66</v>
      </c>
      <c r="E82" s="1975"/>
      <c r="F82" s="529" t="s">
        <v>93</v>
      </c>
      <c r="G82" s="530"/>
      <c r="H82" s="530"/>
      <c r="I82" s="530"/>
      <c r="J82" s="530"/>
      <c r="K82" s="530"/>
      <c r="L82" s="530"/>
      <c r="M82" s="530"/>
      <c r="N82" s="530"/>
      <c r="O82" s="530"/>
      <c r="P82" s="530"/>
      <c r="Q82" s="530"/>
      <c r="R82" s="530"/>
      <c r="S82" s="530"/>
      <c r="T82" s="2025"/>
      <c r="U82" s="518"/>
      <c r="V82" s="522"/>
    </row>
    <row r="83" spans="1:22" ht="37.5" customHeight="1" thickBot="1" x14ac:dyDescent="0.35">
      <c r="A83" s="2027"/>
      <c r="B83" s="2008"/>
      <c r="C83" s="1980"/>
      <c r="D83" s="1975"/>
      <c r="E83" s="1975"/>
      <c r="F83" s="531" t="s">
        <v>94</v>
      </c>
      <c r="G83" s="549"/>
      <c r="H83" s="549"/>
      <c r="I83" s="549"/>
      <c r="J83" s="549"/>
      <c r="K83" s="549"/>
      <c r="L83" s="549"/>
      <c r="M83" s="549"/>
      <c r="N83" s="549"/>
      <c r="O83" s="549"/>
      <c r="P83" s="549"/>
      <c r="Q83" s="549"/>
      <c r="R83" s="549"/>
      <c r="S83" s="549"/>
      <c r="T83" s="2025"/>
      <c r="U83" s="518"/>
      <c r="V83" s="522"/>
    </row>
    <row r="84" spans="1:22" ht="37.5" customHeight="1" thickBot="1" x14ac:dyDescent="0.35">
      <c r="A84" s="2027"/>
      <c r="B84" s="2008"/>
      <c r="C84" s="1980"/>
      <c r="D84" s="1975" t="s">
        <v>67</v>
      </c>
      <c r="E84" s="1975"/>
      <c r="F84" s="550" t="s">
        <v>95</v>
      </c>
      <c r="G84" s="516">
        <f>SUM(H84:S84)</f>
        <v>0</v>
      </c>
      <c r="H84" s="551">
        <v>0</v>
      </c>
      <c r="I84" s="551">
        <v>0</v>
      </c>
      <c r="J84" s="551">
        <v>0</v>
      </c>
      <c r="K84" s="551">
        <v>0</v>
      </c>
      <c r="L84" s="551">
        <v>0</v>
      </c>
      <c r="M84" s="551">
        <v>0</v>
      </c>
      <c r="N84" s="551">
        <v>0</v>
      </c>
      <c r="O84" s="551">
        <v>0</v>
      </c>
      <c r="P84" s="551">
        <v>0</v>
      </c>
      <c r="Q84" s="551">
        <v>0</v>
      </c>
      <c r="R84" s="551">
        <v>0</v>
      </c>
      <c r="S84" s="551">
        <v>0</v>
      </c>
      <c r="T84" s="2025"/>
      <c r="U84" s="518"/>
      <c r="V84" s="522"/>
    </row>
    <row r="85" spans="1:22" ht="37.5" customHeight="1" thickBot="1" x14ac:dyDescent="0.35">
      <c r="A85" s="2027"/>
      <c r="B85" s="2008"/>
      <c r="C85" s="1980"/>
      <c r="D85" s="1976"/>
      <c r="E85" s="1976"/>
      <c r="F85" s="552" t="s">
        <v>96</v>
      </c>
      <c r="G85" s="516">
        <f>SUM(H85:S85)</f>
        <v>0</v>
      </c>
      <c r="H85" s="551">
        <v>0</v>
      </c>
      <c r="I85" s="551">
        <v>0</v>
      </c>
      <c r="J85" s="551">
        <v>0</v>
      </c>
      <c r="K85" s="551">
        <v>0</v>
      </c>
      <c r="L85" s="551">
        <v>0</v>
      </c>
      <c r="M85" s="551">
        <v>0</v>
      </c>
      <c r="N85" s="551">
        <v>0</v>
      </c>
      <c r="O85" s="551">
        <v>0</v>
      </c>
      <c r="P85" s="551">
        <v>0</v>
      </c>
      <c r="Q85" s="551">
        <v>0</v>
      </c>
      <c r="R85" s="551">
        <v>0</v>
      </c>
      <c r="S85" s="551">
        <v>0</v>
      </c>
      <c r="T85" s="2025"/>
      <c r="U85" s="518"/>
      <c r="V85" s="522"/>
    </row>
    <row r="86" spans="1:22" ht="37.5" customHeight="1" thickBot="1" x14ac:dyDescent="0.35">
      <c r="A86" s="2027"/>
      <c r="B86" s="2008"/>
      <c r="C86" s="1977" t="s">
        <v>165</v>
      </c>
      <c r="D86" s="1978"/>
      <c r="E86" s="1978"/>
      <c r="F86" s="1978"/>
      <c r="G86" s="1978"/>
      <c r="H86" s="1978"/>
      <c r="I86" s="1978"/>
      <c r="J86" s="1978"/>
      <c r="K86" s="1978"/>
      <c r="L86" s="1978"/>
      <c r="M86" s="1978"/>
      <c r="N86" s="1978"/>
      <c r="O86" s="1978"/>
      <c r="P86" s="1978"/>
      <c r="Q86" s="1978"/>
      <c r="R86" s="1978"/>
      <c r="S86" s="1979"/>
      <c r="T86" s="2025"/>
      <c r="U86" s="518"/>
      <c r="V86" s="522"/>
    </row>
    <row r="87" spans="1:22" ht="37.5" customHeight="1" thickBot="1" x14ac:dyDescent="0.35">
      <c r="A87" s="2027"/>
      <c r="B87" s="2008"/>
      <c r="C87" s="1980" t="s">
        <v>37</v>
      </c>
      <c r="D87" s="1981" t="s">
        <v>7</v>
      </c>
      <c r="E87" s="1982"/>
      <c r="F87" s="1982"/>
      <c r="G87" s="1982"/>
      <c r="H87" s="1982"/>
      <c r="I87" s="1982"/>
      <c r="J87" s="1982"/>
      <c r="K87" s="1982"/>
      <c r="L87" s="1982"/>
      <c r="M87" s="1982"/>
      <c r="N87" s="1982"/>
      <c r="O87" s="1982"/>
      <c r="P87" s="1982"/>
      <c r="Q87" s="1982"/>
      <c r="R87" s="1982"/>
      <c r="S87" s="1983"/>
      <c r="T87" s="2025"/>
      <c r="U87" s="518"/>
      <c r="V87" s="522"/>
    </row>
    <row r="88" spans="1:22" ht="37.5" customHeight="1" thickBot="1" x14ac:dyDescent="0.35">
      <c r="A88" s="2027"/>
      <c r="B88" s="2008"/>
      <c r="C88" s="1980"/>
      <c r="D88" s="1984" t="s">
        <v>97</v>
      </c>
      <c r="E88" s="1985"/>
      <c r="F88" s="553" t="s">
        <v>101</v>
      </c>
      <c r="G88" s="538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2025"/>
      <c r="U88" s="518"/>
      <c r="V88" s="522"/>
    </row>
    <row r="89" spans="1:22" ht="37.5" customHeight="1" thickBot="1" x14ac:dyDescent="0.35">
      <c r="A89" s="2027"/>
      <c r="B89" s="2008"/>
      <c r="C89" s="1980"/>
      <c r="D89" s="1986"/>
      <c r="E89" s="1987"/>
      <c r="F89" s="554" t="s">
        <v>120</v>
      </c>
      <c r="G89" s="540">
        <f t="shared" ref="G89:S89" si="7">G22+G41+G62</f>
        <v>7</v>
      </c>
      <c r="H89" s="540">
        <f t="shared" si="7"/>
        <v>0</v>
      </c>
      <c r="I89" s="540">
        <f t="shared" si="7"/>
        <v>1</v>
      </c>
      <c r="J89" s="540">
        <f t="shared" si="7"/>
        <v>0</v>
      </c>
      <c r="K89" s="540">
        <f t="shared" si="7"/>
        <v>2</v>
      </c>
      <c r="L89" s="540">
        <f t="shared" si="7"/>
        <v>0</v>
      </c>
      <c r="M89" s="540">
        <f t="shared" si="7"/>
        <v>1</v>
      </c>
      <c r="N89" s="540">
        <f t="shared" si="7"/>
        <v>1</v>
      </c>
      <c r="O89" s="540">
        <f t="shared" si="7"/>
        <v>1</v>
      </c>
      <c r="P89" s="540">
        <f t="shared" si="7"/>
        <v>0</v>
      </c>
      <c r="Q89" s="540">
        <f t="shared" si="7"/>
        <v>1</v>
      </c>
      <c r="R89" s="540">
        <f t="shared" si="7"/>
        <v>0</v>
      </c>
      <c r="S89" s="540">
        <f t="shared" si="7"/>
        <v>0</v>
      </c>
      <c r="T89" s="2025"/>
      <c r="U89" s="518"/>
      <c r="V89" s="522"/>
    </row>
    <row r="90" spans="1:22" ht="55.5" customHeight="1" thickBot="1" x14ac:dyDescent="0.35">
      <c r="A90" s="2027"/>
      <c r="B90" s="2008"/>
      <c r="C90" s="1980"/>
      <c r="D90" s="1988"/>
      <c r="E90" s="1989"/>
      <c r="F90" s="555" t="s">
        <v>121</v>
      </c>
      <c r="G90" s="556">
        <f>+H90+I90+J90+K90+L90+M90+N90+O90+P90+Q90+R90+S90</f>
        <v>0</v>
      </c>
      <c r="H90" s="524">
        <v>0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2025"/>
      <c r="U90" s="518"/>
      <c r="V90" s="522"/>
    </row>
    <row r="91" spans="1:22" ht="37.5" customHeight="1" thickBot="1" x14ac:dyDescent="0.35">
      <c r="A91" s="2027"/>
      <c r="B91" s="2008"/>
      <c r="C91" s="1980"/>
      <c r="D91" s="1990" t="s">
        <v>98</v>
      </c>
      <c r="E91" s="1991"/>
      <c r="F91" s="554" t="s">
        <v>102</v>
      </c>
      <c r="G91" s="556">
        <f t="shared" ref="G91:G97" si="8">+H91+I91+J91+K91+L91+M91+N91+O91+P91+Q91+R91+S91</f>
        <v>1</v>
      </c>
      <c r="H91" s="524">
        <v>0</v>
      </c>
      <c r="I91" s="524">
        <v>0</v>
      </c>
      <c r="J91" s="524">
        <v>0</v>
      </c>
      <c r="K91" s="524">
        <v>0</v>
      </c>
      <c r="L91" s="524">
        <v>0</v>
      </c>
      <c r="M91" s="524">
        <v>0</v>
      </c>
      <c r="N91" s="524">
        <v>0</v>
      </c>
      <c r="O91" s="524">
        <v>0</v>
      </c>
      <c r="P91" s="524">
        <v>1</v>
      </c>
      <c r="Q91" s="524">
        <v>0</v>
      </c>
      <c r="R91" s="524">
        <v>0</v>
      </c>
      <c r="S91" s="524">
        <v>0</v>
      </c>
      <c r="T91" s="2025"/>
      <c r="U91" s="518"/>
      <c r="V91" s="522"/>
    </row>
    <row r="92" spans="1:22" ht="37.5" customHeight="1" thickBot="1" x14ac:dyDescent="0.35">
      <c r="A92" s="2027"/>
      <c r="B92" s="2008"/>
      <c r="C92" s="1980"/>
      <c r="D92" s="1986"/>
      <c r="E92" s="1987"/>
      <c r="F92" s="554" t="s">
        <v>103</v>
      </c>
      <c r="G92" s="556">
        <f t="shared" si="8"/>
        <v>6</v>
      </c>
      <c r="H92" s="524">
        <v>0</v>
      </c>
      <c r="I92" s="524">
        <v>1</v>
      </c>
      <c r="J92" s="524">
        <v>0</v>
      </c>
      <c r="K92" s="524">
        <v>1</v>
      </c>
      <c r="L92" s="524">
        <v>0</v>
      </c>
      <c r="M92" s="524">
        <v>1</v>
      </c>
      <c r="N92" s="524">
        <v>0</v>
      </c>
      <c r="O92" s="524">
        <v>1</v>
      </c>
      <c r="P92" s="524">
        <v>0</v>
      </c>
      <c r="Q92" s="524">
        <v>1</v>
      </c>
      <c r="R92" s="524">
        <v>0</v>
      </c>
      <c r="S92" s="524">
        <v>1</v>
      </c>
      <c r="T92" s="2025"/>
      <c r="U92" s="518"/>
      <c r="V92" s="522"/>
    </row>
    <row r="93" spans="1:22" ht="37.5" customHeight="1" thickBot="1" x14ac:dyDescent="0.35">
      <c r="A93" s="2027"/>
      <c r="B93" s="2008"/>
      <c r="C93" s="1980"/>
      <c r="D93" s="1986"/>
      <c r="E93" s="1987"/>
      <c r="F93" s="555" t="s">
        <v>104</v>
      </c>
      <c r="G93" s="556">
        <f t="shared" si="8"/>
        <v>5</v>
      </c>
      <c r="H93" s="524">
        <v>0</v>
      </c>
      <c r="I93" s="524">
        <v>1</v>
      </c>
      <c r="J93" s="524">
        <v>0</v>
      </c>
      <c r="K93" s="524">
        <v>0</v>
      </c>
      <c r="L93" s="524">
        <v>0</v>
      </c>
      <c r="M93" s="524">
        <v>1</v>
      </c>
      <c r="N93" s="524">
        <v>0</v>
      </c>
      <c r="O93" s="524">
        <v>1</v>
      </c>
      <c r="P93" s="524">
        <v>0</v>
      </c>
      <c r="Q93" s="524">
        <v>1</v>
      </c>
      <c r="R93" s="524">
        <v>0</v>
      </c>
      <c r="S93" s="524">
        <v>1</v>
      </c>
      <c r="T93" s="2025"/>
      <c r="U93" s="518"/>
      <c r="V93" s="522"/>
    </row>
    <row r="94" spans="1:22" ht="37.5" customHeight="1" thickBot="1" x14ac:dyDescent="0.35">
      <c r="A94" s="2027"/>
      <c r="B94" s="2008"/>
      <c r="C94" s="1980"/>
      <c r="D94" s="1988"/>
      <c r="E94" s="1989"/>
      <c r="F94" s="555" t="s">
        <v>105</v>
      </c>
      <c r="G94" s="556">
        <f t="shared" si="8"/>
        <v>1</v>
      </c>
      <c r="H94" s="524">
        <v>0</v>
      </c>
      <c r="I94" s="524">
        <v>0</v>
      </c>
      <c r="J94" s="524">
        <v>0</v>
      </c>
      <c r="K94" s="524">
        <v>1</v>
      </c>
      <c r="L94" s="524">
        <v>0</v>
      </c>
      <c r="M94" s="524">
        <v>0</v>
      </c>
      <c r="N94" s="524">
        <v>0</v>
      </c>
      <c r="O94" s="524">
        <v>0</v>
      </c>
      <c r="P94" s="524">
        <v>0</v>
      </c>
      <c r="Q94" s="524">
        <v>0</v>
      </c>
      <c r="R94" s="524">
        <v>0</v>
      </c>
      <c r="S94" s="524">
        <v>0</v>
      </c>
      <c r="T94" s="2025"/>
      <c r="U94" s="518"/>
      <c r="V94" s="522"/>
    </row>
    <row r="95" spans="1:22" ht="37.5" customHeight="1" thickBot="1" x14ac:dyDescent="0.35">
      <c r="A95" s="2027"/>
      <c r="B95" s="2008"/>
      <c r="C95" s="1980"/>
      <c r="D95" s="1990" t="s">
        <v>99</v>
      </c>
      <c r="E95" s="1991"/>
      <c r="F95" s="554" t="s">
        <v>106</v>
      </c>
      <c r="G95" s="556">
        <f t="shared" si="8"/>
        <v>0</v>
      </c>
      <c r="H95" s="524">
        <v>0</v>
      </c>
      <c r="I95" s="524">
        <v>0</v>
      </c>
      <c r="J95" s="524">
        <v>0</v>
      </c>
      <c r="K95" s="524">
        <v>0</v>
      </c>
      <c r="L95" s="524">
        <v>0</v>
      </c>
      <c r="M95" s="524">
        <v>0</v>
      </c>
      <c r="N95" s="524">
        <v>0</v>
      </c>
      <c r="O95" s="524">
        <v>0</v>
      </c>
      <c r="P95" s="524">
        <v>0</v>
      </c>
      <c r="Q95" s="524">
        <v>0</v>
      </c>
      <c r="R95" s="524">
        <v>0</v>
      </c>
      <c r="S95" s="524">
        <v>0</v>
      </c>
      <c r="T95" s="2025"/>
      <c r="U95" s="518"/>
      <c r="V95" s="522"/>
    </row>
    <row r="96" spans="1:22" ht="37.5" customHeight="1" thickBot="1" x14ac:dyDescent="0.35">
      <c r="A96" s="2027"/>
      <c r="B96" s="2008"/>
      <c r="C96" s="1980"/>
      <c r="D96" s="1986"/>
      <c r="E96" s="1987"/>
      <c r="F96" s="554" t="s">
        <v>107</v>
      </c>
      <c r="G96" s="556">
        <f t="shared" si="8"/>
        <v>0</v>
      </c>
      <c r="H96" s="524">
        <v>0</v>
      </c>
      <c r="I96" s="524">
        <v>0</v>
      </c>
      <c r="J96" s="524">
        <v>0</v>
      </c>
      <c r="K96" s="524">
        <v>0</v>
      </c>
      <c r="L96" s="524">
        <v>0</v>
      </c>
      <c r="M96" s="524">
        <v>0</v>
      </c>
      <c r="N96" s="524">
        <v>0</v>
      </c>
      <c r="O96" s="524">
        <v>0</v>
      </c>
      <c r="P96" s="524">
        <v>0</v>
      </c>
      <c r="Q96" s="524">
        <v>0</v>
      </c>
      <c r="R96" s="524">
        <v>0</v>
      </c>
      <c r="S96" s="524">
        <v>0</v>
      </c>
      <c r="T96" s="2025"/>
      <c r="U96" s="518"/>
      <c r="V96" s="522"/>
    </row>
    <row r="97" spans="1:22" ht="37.5" customHeight="1" thickBot="1" x14ac:dyDescent="0.35">
      <c r="A97" s="2027"/>
      <c r="B97" s="2008"/>
      <c r="C97" s="1980"/>
      <c r="D97" s="1988"/>
      <c r="E97" s="1989"/>
      <c r="F97" s="554" t="s">
        <v>108</v>
      </c>
      <c r="G97" s="556">
        <f t="shared" si="8"/>
        <v>0</v>
      </c>
      <c r="H97" s="524">
        <v>0</v>
      </c>
      <c r="I97" s="524">
        <v>0</v>
      </c>
      <c r="J97" s="524">
        <v>0</v>
      </c>
      <c r="K97" s="524">
        <v>0</v>
      </c>
      <c r="L97" s="524">
        <v>0</v>
      </c>
      <c r="M97" s="524">
        <v>0</v>
      </c>
      <c r="N97" s="524">
        <v>0</v>
      </c>
      <c r="O97" s="524">
        <v>0</v>
      </c>
      <c r="P97" s="524">
        <v>0</v>
      </c>
      <c r="Q97" s="524">
        <v>0</v>
      </c>
      <c r="R97" s="524">
        <v>0</v>
      </c>
      <c r="S97" s="524">
        <v>0</v>
      </c>
      <c r="T97" s="2025"/>
      <c r="U97" s="518"/>
      <c r="V97" s="522"/>
    </row>
    <row r="98" spans="1:22" ht="58.5" customHeight="1" thickBot="1" x14ac:dyDescent="0.35">
      <c r="A98" s="2027"/>
      <c r="B98" s="2008"/>
      <c r="C98" s="1980"/>
      <c r="D98" s="1990" t="s">
        <v>100</v>
      </c>
      <c r="E98" s="1991"/>
      <c r="F98" s="557" t="s">
        <v>109</v>
      </c>
      <c r="G98" s="540"/>
      <c r="H98" s="540"/>
      <c r="I98" s="540"/>
      <c r="J98" s="540"/>
      <c r="K98" s="540"/>
      <c r="L98" s="540"/>
      <c r="M98" s="540"/>
      <c r="N98" s="540"/>
      <c r="O98" s="540"/>
      <c r="P98" s="540"/>
      <c r="Q98" s="540"/>
      <c r="R98" s="540"/>
      <c r="S98" s="540"/>
      <c r="T98" s="2025"/>
      <c r="U98" s="518"/>
      <c r="V98" s="522"/>
    </row>
    <row r="99" spans="1:22" ht="51" customHeight="1" thickBot="1" x14ac:dyDescent="0.35">
      <c r="A99" s="2027"/>
      <c r="B99" s="2008"/>
      <c r="C99" s="1980"/>
      <c r="D99" s="1986"/>
      <c r="E99" s="1987"/>
      <c r="F99" s="558" t="s">
        <v>110</v>
      </c>
      <c r="G99" s="544"/>
      <c r="H99" s="544"/>
      <c r="I99" s="544"/>
      <c r="J99" s="544"/>
      <c r="K99" s="544"/>
      <c r="L99" s="544"/>
      <c r="M99" s="544"/>
      <c r="N99" s="544"/>
      <c r="O99" s="544"/>
      <c r="P99" s="544"/>
      <c r="Q99" s="544"/>
      <c r="R99" s="544"/>
      <c r="S99" s="544"/>
      <c r="T99" s="2025"/>
      <c r="U99" s="518"/>
      <c r="V99" s="522"/>
    </row>
    <row r="100" spans="1:22" ht="37.5" customHeight="1" thickBot="1" x14ac:dyDescent="0.3">
      <c r="A100" s="2027"/>
      <c r="B100" s="1947" t="s">
        <v>154</v>
      </c>
      <c r="C100" s="1949" t="s">
        <v>169</v>
      </c>
      <c r="D100" s="1949"/>
      <c r="E100" s="1949"/>
      <c r="F100" s="1949"/>
      <c r="G100" s="1949"/>
      <c r="H100" s="1949"/>
      <c r="I100" s="1949"/>
      <c r="J100" s="1949"/>
      <c r="K100" s="1949"/>
      <c r="L100" s="1949"/>
      <c r="M100" s="1949"/>
      <c r="N100" s="1949"/>
      <c r="O100" s="1949"/>
      <c r="P100" s="1949"/>
      <c r="Q100" s="1949"/>
      <c r="R100" s="1949"/>
      <c r="S100" s="1950"/>
      <c r="T100" s="2025"/>
    </row>
    <row r="101" spans="1:22" ht="37.5" customHeight="1" thickBot="1" x14ac:dyDescent="0.3">
      <c r="A101" s="2027"/>
      <c r="B101" s="1948"/>
      <c r="C101" s="1951" t="s">
        <v>136</v>
      </c>
      <c r="D101" s="1952" t="s">
        <v>171</v>
      </c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4"/>
      <c r="T101" s="2025"/>
    </row>
    <row r="102" spans="1:22" ht="40.5" customHeight="1" thickBot="1" x14ac:dyDescent="0.3">
      <c r="A102" s="2027"/>
      <c r="B102" s="1948"/>
      <c r="C102" s="1951"/>
      <c r="D102" s="1955" t="s">
        <v>331</v>
      </c>
      <c r="E102" s="1956"/>
      <c r="F102" s="559" t="s">
        <v>280</v>
      </c>
      <c r="G102" s="560">
        <f>SUM(H102:S102)</f>
        <v>4</v>
      </c>
      <c r="H102" s="524">
        <v>0</v>
      </c>
      <c r="I102" s="524">
        <v>0</v>
      </c>
      <c r="J102" s="524">
        <v>0</v>
      </c>
      <c r="K102" s="524">
        <v>1</v>
      </c>
      <c r="L102" s="524">
        <v>0</v>
      </c>
      <c r="M102" s="524">
        <v>0</v>
      </c>
      <c r="N102" s="524">
        <v>1</v>
      </c>
      <c r="O102" s="524">
        <v>0</v>
      </c>
      <c r="P102" s="524">
        <v>1</v>
      </c>
      <c r="Q102" s="524">
        <v>0</v>
      </c>
      <c r="R102" s="524">
        <v>0</v>
      </c>
      <c r="S102" s="524">
        <v>1</v>
      </c>
      <c r="T102" s="2025"/>
    </row>
    <row r="103" spans="1:22" ht="63" customHeight="1" thickBot="1" x14ac:dyDescent="0.3">
      <c r="A103" s="2027"/>
      <c r="B103" s="1948"/>
      <c r="C103" s="1951"/>
      <c r="D103" s="1955"/>
      <c r="E103" s="1956"/>
      <c r="F103" s="561" t="s">
        <v>281</v>
      </c>
      <c r="G103" s="562">
        <f t="shared" ref="G103:G166" si="9">SUM(H103:S103)</f>
        <v>0</v>
      </c>
      <c r="H103" s="524">
        <v>0</v>
      </c>
      <c r="I103" s="524">
        <v>0</v>
      </c>
      <c r="J103" s="524">
        <v>0</v>
      </c>
      <c r="K103" s="524">
        <v>0</v>
      </c>
      <c r="L103" s="524">
        <v>0</v>
      </c>
      <c r="M103" s="524">
        <v>0</v>
      </c>
      <c r="N103" s="524">
        <v>0</v>
      </c>
      <c r="O103" s="524">
        <v>0</v>
      </c>
      <c r="P103" s="524">
        <v>0</v>
      </c>
      <c r="Q103" s="524">
        <v>0</v>
      </c>
      <c r="R103" s="524">
        <v>0</v>
      </c>
      <c r="S103" s="524">
        <v>0</v>
      </c>
      <c r="T103" s="2025"/>
    </row>
    <row r="104" spans="1:22" ht="63" customHeight="1" thickBot="1" x14ac:dyDescent="0.3">
      <c r="A104" s="2027"/>
      <c r="B104" s="1948"/>
      <c r="C104" s="1951"/>
      <c r="D104" s="1955"/>
      <c r="E104" s="1956"/>
      <c r="F104" s="561" t="s">
        <v>282</v>
      </c>
      <c r="G104" s="562">
        <f t="shared" si="9"/>
        <v>0</v>
      </c>
      <c r="H104" s="524">
        <v>0</v>
      </c>
      <c r="I104" s="524">
        <v>0</v>
      </c>
      <c r="J104" s="524">
        <v>0</v>
      </c>
      <c r="K104" s="524">
        <v>0</v>
      </c>
      <c r="L104" s="524">
        <v>0</v>
      </c>
      <c r="M104" s="524">
        <v>0</v>
      </c>
      <c r="N104" s="524">
        <v>0</v>
      </c>
      <c r="O104" s="524">
        <v>0</v>
      </c>
      <c r="P104" s="524">
        <v>0</v>
      </c>
      <c r="Q104" s="524">
        <v>0</v>
      </c>
      <c r="R104" s="524">
        <v>0</v>
      </c>
      <c r="S104" s="524">
        <v>0</v>
      </c>
      <c r="T104" s="2025"/>
    </row>
    <row r="105" spans="1:22" ht="63" customHeight="1" thickBot="1" x14ac:dyDescent="0.3">
      <c r="A105" s="2027"/>
      <c r="B105" s="1948"/>
      <c r="C105" s="1951"/>
      <c r="D105" s="1955"/>
      <c r="E105" s="1956"/>
      <c r="F105" s="561" t="s">
        <v>283</v>
      </c>
      <c r="G105" s="562">
        <f t="shared" si="9"/>
        <v>0</v>
      </c>
      <c r="H105" s="524">
        <v>0</v>
      </c>
      <c r="I105" s="524">
        <v>0</v>
      </c>
      <c r="J105" s="524">
        <v>0</v>
      </c>
      <c r="K105" s="524">
        <v>0</v>
      </c>
      <c r="L105" s="524">
        <v>0</v>
      </c>
      <c r="M105" s="524">
        <v>0</v>
      </c>
      <c r="N105" s="524">
        <v>0</v>
      </c>
      <c r="O105" s="524">
        <v>0</v>
      </c>
      <c r="P105" s="524">
        <v>0</v>
      </c>
      <c r="Q105" s="524">
        <v>0</v>
      </c>
      <c r="R105" s="524">
        <v>0</v>
      </c>
      <c r="S105" s="524">
        <v>0</v>
      </c>
      <c r="T105" s="2025"/>
    </row>
    <row r="106" spans="1:22" ht="63" customHeight="1" thickBot="1" x14ac:dyDescent="0.3">
      <c r="A106" s="2027"/>
      <c r="B106" s="1948"/>
      <c r="C106" s="1951"/>
      <c r="D106" s="1955"/>
      <c r="E106" s="1956"/>
      <c r="F106" s="561" t="s">
        <v>284</v>
      </c>
      <c r="G106" s="562">
        <f t="shared" si="9"/>
        <v>12</v>
      </c>
      <c r="H106" s="524">
        <v>1</v>
      </c>
      <c r="I106" s="524">
        <v>1</v>
      </c>
      <c r="J106" s="524">
        <v>1</v>
      </c>
      <c r="K106" s="524">
        <v>1</v>
      </c>
      <c r="L106" s="524">
        <v>1</v>
      </c>
      <c r="M106" s="524">
        <v>1</v>
      </c>
      <c r="N106" s="524">
        <v>1</v>
      </c>
      <c r="O106" s="524">
        <v>1</v>
      </c>
      <c r="P106" s="524">
        <v>1</v>
      </c>
      <c r="Q106" s="524">
        <v>1</v>
      </c>
      <c r="R106" s="524">
        <v>1</v>
      </c>
      <c r="S106" s="524">
        <v>1</v>
      </c>
      <c r="T106" s="2025"/>
    </row>
    <row r="107" spans="1:22" ht="63" customHeight="1" thickBot="1" x14ac:dyDescent="0.3">
      <c r="A107" s="2027"/>
      <c r="B107" s="1948"/>
      <c r="C107" s="1951"/>
      <c r="D107" s="1955"/>
      <c r="E107" s="1956"/>
      <c r="F107" s="561" t="s">
        <v>285</v>
      </c>
      <c r="G107" s="562">
        <f t="shared" si="9"/>
        <v>0</v>
      </c>
      <c r="H107" s="524">
        <v>0</v>
      </c>
      <c r="I107" s="524">
        <v>0</v>
      </c>
      <c r="J107" s="524">
        <v>0</v>
      </c>
      <c r="K107" s="524">
        <v>0</v>
      </c>
      <c r="L107" s="524">
        <v>0</v>
      </c>
      <c r="M107" s="524">
        <v>0</v>
      </c>
      <c r="N107" s="524">
        <v>0</v>
      </c>
      <c r="O107" s="524">
        <v>0</v>
      </c>
      <c r="P107" s="524">
        <v>0</v>
      </c>
      <c r="Q107" s="524">
        <v>0</v>
      </c>
      <c r="R107" s="524">
        <v>0</v>
      </c>
      <c r="S107" s="524">
        <v>0</v>
      </c>
      <c r="T107" s="2025"/>
    </row>
    <row r="108" spans="1:22" ht="63" customHeight="1" thickBot="1" x14ac:dyDescent="0.3">
      <c r="A108" s="2027"/>
      <c r="B108" s="1948"/>
      <c r="C108" s="1951"/>
      <c r="D108" s="1955"/>
      <c r="E108" s="1956"/>
      <c r="F108" s="561" t="s">
        <v>286</v>
      </c>
      <c r="G108" s="562">
        <f t="shared" si="9"/>
        <v>0</v>
      </c>
      <c r="H108" s="524">
        <v>0</v>
      </c>
      <c r="I108" s="524">
        <v>0</v>
      </c>
      <c r="J108" s="524">
        <v>0</v>
      </c>
      <c r="K108" s="524">
        <v>0</v>
      </c>
      <c r="L108" s="524">
        <v>0</v>
      </c>
      <c r="M108" s="524">
        <v>0</v>
      </c>
      <c r="N108" s="524">
        <v>0</v>
      </c>
      <c r="O108" s="524">
        <v>0</v>
      </c>
      <c r="P108" s="524">
        <v>0</v>
      </c>
      <c r="Q108" s="524">
        <v>0</v>
      </c>
      <c r="R108" s="524">
        <v>0</v>
      </c>
      <c r="S108" s="524">
        <v>0</v>
      </c>
      <c r="T108" s="2025"/>
    </row>
    <row r="109" spans="1:22" ht="63" customHeight="1" thickBot="1" x14ac:dyDescent="0.3">
      <c r="A109" s="2027"/>
      <c r="B109" s="1948"/>
      <c r="C109" s="1951"/>
      <c r="D109" s="1955"/>
      <c r="E109" s="1956"/>
      <c r="F109" s="561" t="s">
        <v>287</v>
      </c>
      <c r="G109" s="562">
        <f t="shared" si="9"/>
        <v>0</v>
      </c>
      <c r="H109" s="524">
        <v>0</v>
      </c>
      <c r="I109" s="524">
        <v>0</v>
      </c>
      <c r="J109" s="524">
        <v>0</v>
      </c>
      <c r="K109" s="524">
        <v>0</v>
      </c>
      <c r="L109" s="524">
        <v>0</v>
      </c>
      <c r="M109" s="524">
        <v>0</v>
      </c>
      <c r="N109" s="524">
        <v>0</v>
      </c>
      <c r="O109" s="524">
        <v>0</v>
      </c>
      <c r="P109" s="524">
        <v>0</v>
      </c>
      <c r="Q109" s="524">
        <v>0</v>
      </c>
      <c r="R109" s="524">
        <v>0</v>
      </c>
      <c r="S109" s="524">
        <v>0</v>
      </c>
      <c r="T109" s="2025"/>
    </row>
    <row r="110" spans="1:22" ht="63" customHeight="1" thickBot="1" x14ac:dyDescent="0.3">
      <c r="A110" s="2027"/>
      <c r="B110" s="1948"/>
      <c r="C110" s="1951"/>
      <c r="D110" s="1955"/>
      <c r="E110" s="1956"/>
      <c r="F110" s="561" t="s">
        <v>288</v>
      </c>
      <c r="G110" s="562">
        <f t="shared" si="9"/>
        <v>0</v>
      </c>
      <c r="H110" s="524">
        <v>0</v>
      </c>
      <c r="I110" s="524">
        <v>0</v>
      </c>
      <c r="J110" s="524">
        <v>0</v>
      </c>
      <c r="K110" s="524">
        <v>0</v>
      </c>
      <c r="L110" s="524">
        <v>0</v>
      </c>
      <c r="M110" s="524">
        <v>0</v>
      </c>
      <c r="N110" s="524">
        <v>0</v>
      </c>
      <c r="O110" s="524">
        <v>0</v>
      </c>
      <c r="P110" s="524">
        <v>0</v>
      </c>
      <c r="Q110" s="524">
        <v>0</v>
      </c>
      <c r="R110" s="524">
        <v>0</v>
      </c>
      <c r="S110" s="524">
        <v>0</v>
      </c>
      <c r="T110" s="2025"/>
    </row>
    <row r="111" spans="1:22" ht="63" customHeight="1" thickBot="1" x14ac:dyDescent="0.3">
      <c r="A111" s="2027"/>
      <c r="B111" s="1948"/>
      <c r="C111" s="1951"/>
      <c r="D111" s="1955"/>
      <c r="E111" s="1956"/>
      <c r="F111" s="561" t="s">
        <v>289</v>
      </c>
      <c r="G111" s="562">
        <f t="shared" si="9"/>
        <v>0</v>
      </c>
      <c r="H111" s="524">
        <v>0</v>
      </c>
      <c r="I111" s="524">
        <v>0</v>
      </c>
      <c r="J111" s="524">
        <v>0</v>
      </c>
      <c r="K111" s="524">
        <v>0</v>
      </c>
      <c r="L111" s="524">
        <v>0</v>
      </c>
      <c r="M111" s="524">
        <v>0</v>
      </c>
      <c r="N111" s="524">
        <v>0</v>
      </c>
      <c r="O111" s="524">
        <v>0</v>
      </c>
      <c r="P111" s="524">
        <v>0</v>
      </c>
      <c r="Q111" s="524">
        <v>0</v>
      </c>
      <c r="R111" s="524">
        <v>0</v>
      </c>
      <c r="S111" s="524">
        <v>0</v>
      </c>
      <c r="T111" s="2025"/>
    </row>
    <row r="112" spans="1:22" ht="63" customHeight="1" thickBot="1" x14ac:dyDescent="0.3">
      <c r="A112" s="2027"/>
      <c r="B112" s="1948"/>
      <c r="C112" s="1951"/>
      <c r="D112" s="1955"/>
      <c r="E112" s="1956"/>
      <c r="F112" s="561" t="s">
        <v>290</v>
      </c>
      <c r="G112" s="562">
        <f t="shared" si="9"/>
        <v>3</v>
      </c>
      <c r="H112" s="524">
        <v>0</v>
      </c>
      <c r="I112" s="524">
        <v>0</v>
      </c>
      <c r="J112" s="524">
        <v>0</v>
      </c>
      <c r="K112" s="524">
        <v>1</v>
      </c>
      <c r="L112" s="524">
        <v>0</v>
      </c>
      <c r="M112" s="524">
        <v>0</v>
      </c>
      <c r="N112" s="524">
        <v>1</v>
      </c>
      <c r="O112" s="524">
        <v>0</v>
      </c>
      <c r="P112" s="524">
        <v>0</v>
      </c>
      <c r="Q112" s="524">
        <v>0</v>
      </c>
      <c r="R112" s="524">
        <v>1</v>
      </c>
      <c r="S112" s="524">
        <v>0</v>
      </c>
      <c r="T112" s="2025"/>
    </row>
    <row r="113" spans="1:20" ht="63" customHeight="1" thickBot="1" x14ac:dyDescent="0.3">
      <c r="A113" s="2027"/>
      <c r="B113" s="1948"/>
      <c r="C113" s="1951"/>
      <c r="D113" s="1955"/>
      <c r="E113" s="1956"/>
      <c r="F113" s="561" t="s">
        <v>291</v>
      </c>
      <c r="G113" s="562">
        <f t="shared" si="9"/>
        <v>0</v>
      </c>
      <c r="H113" s="524">
        <v>0</v>
      </c>
      <c r="I113" s="524">
        <v>0</v>
      </c>
      <c r="J113" s="524">
        <v>0</v>
      </c>
      <c r="K113" s="524">
        <v>0</v>
      </c>
      <c r="L113" s="524">
        <v>0</v>
      </c>
      <c r="M113" s="524">
        <v>0</v>
      </c>
      <c r="N113" s="524">
        <v>0</v>
      </c>
      <c r="O113" s="524">
        <v>0</v>
      </c>
      <c r="P113" s="524">
        <v>0</v>
      </c>
      <c r="Q113" s="524">
        <v>0</v>
      </c>
      <c r="R113" s="524">
        <v>0</v>
      </c>
      <c r="S113" s="524">
        <v>0</v>
      </c>
      <c r="T113" s="2025"/>
    </row>
    <row r="114" spans="1:20" ht="63" customHeight="1" thickBot="1" x14ac:dyDescent="0.3">
      <c r="A114" s="2027"/>
      <c r="B114" s="1948"/>
      <c r="C114" s="1951"/>
      <c r="D114" s="1955"/>
      <c r="E114" s="1956"/>
      <c r="F114" s="561" t="s">
        <v>292</v>
      </c>
      <c r="G114" s="562">
        <f t="shared" si="9"/>
        <v>0</v>
      </c>
      <c r="H114" s="524">
        <v>0</v>
      </c>
      <c r="I114" s="524">
        <v>0</v>
      </c>
      <c r="J114" s="524">
        <v>0</v>
      </c>
      <c r="K114" s="524">
        <v>0</v>
      </c>
      <c r="L114" s="524">
        <v>0</v>
      </c>
      <c r="M114" s="524">
        <v>0</v>
      </c>
      <c r="N114" s="524">
        <v>0</v>
      </c>
      <c r="O114" s="524">
        <v>0</v>
      </c>
      <c r="P114" s="524">
        <v>0</v>
      </c>
      <c r="Q114" s="524">
        <v>0</v>
      </c>
      <c r="R114" s="524">
        <v>0</v>
      </c>
      <c r="S114" s="524">
        <v>0</v>
      </c>
      <c r="T114" s="2025"/>
    </row>
    <row r="115" spans="1:20" ht="63" customHeight="1" thickBot="1" x14ac:dyDescent="0.3">
      <c r="A115" s="2027"/>
      <c r="B115" s="1948"/>
      <c r="C115" s="1951"/>
      <c r="D115" s="1955"/>
      <c r="E115" s="1956"/>
      <c r="F115" s="561" t="s">
        <v>293</v>
      </c>
      <c r="G115" s="562">
        <f t="shared" si="9"/>
        <v>0</v>
      </c>
      <c r="H115" s="524">
        <v>0</v>
      </c>
      <c r="I115" s="524">
        <v>0</v>
      </c>
      <c r="J115" s="524">
        <v>0</v>
      </c>
      <c r="K115" s="524">
        <v>0</v>
      </c>
      <c r="L115" s="524">
        <v>0</v>
      </c>
      <c r="M115" s="524">
        <v>0</v>
      </c>
      <c r="N115" s="524">
        <v>0</v>
      </c>
      <c r="O115" s="524">
        <v>0</v>
      </c>
      <c r="P115" s="524">
        <v>0</v>
      </c>
      <c r="Q115" s="524">
        <v>0</v>
      </c>
      <c r="R115" s="524">
        <v>0</v>
      </c>
      <c r="S115" s="524">
        <v>0</v>
      </c>
      <c r="T115" s="2025"/>
    </row>
    <row r="116" spans="1:20" ht="63" customHeight="1" thickBot="1" x14ac:dyDescent="0.3">
      <c r="A116" s="2027"/>
      <c r="B116" s="1948"/>
      <c r="C116" s="1951"/>
      <c r="D116" s="1955"/>
      <c r="E116" s="1956"/>
      <c r="F116" s="561" t="s">
        <v>294</v>
      </c>
      <c r="G116" s="562">
        <f t="shared" si="9"/>
        <v>3</v>
      </c>
      <c r="H116" s="524">
        <v>0</v>
      </c>
      <c r="I116" s="524">
        <v>0</v>
      </c>
      <c r="J116" s="524">
        <v>1</v>
      </c>
      <c r="K116" s="524">
        <v>0</v>
      </c>
      <c r="L116" s="524">
        <v>0</v>
      </c>
      <c r="M116" s="524">
        <v>1</v>
      </c>
      <c r="N116" s="524">
        <v>0</v>
      </c>
      <c r="O116" s="524">
        <v>0</v>
      </c>
      <c r="P116" s="524">
        <v>0</v>
      </c>
      <c r="Q116" s="524">
        <v>0</v>
      </c>
      <c r="R116" s="524">
        <v>0</v>
      </c>
      <c r="S116" s="524">
        <v>1</v>
      </c>
      <c r="T116" s="2025"/>
    </row>
    <row r="117" spans="1:20" ht="63" customHeight="1" thickBot="1" x14ac:dyDescent="0.3">
      <c r="A117" s="2027"/>
      <c r="B117" s="1948"/>
      <c r="C117" s="1951"/>
      <c r="D117" s="1955"/>
      <c r="E117" s="1956"/>
      <c r="F117" s="561" t="s">
        <v>295</v>
      </c>
      <c r="G117" s="562">
        <f t="shared" si="9"/>
        <v>0</v>
      </c>
      <c r="H117" s="524">
        <v>0</v>
      </c>
      <c r="I117" s="524">
        <v>0</v>
      </c>
      <c r="J117" s="524">
        <v>0</v>
      </c>
      <c r="K117" s="524">
        <v>0</v>
      </c>
      <c r="L117" s="524">
        <v>0</v>
      </c>
      <c r="M117" s="524">
        <v>0</v>
      </c>
      <c r="N117" s="524">
        <v>0</v>
      </c>
      <c r="O117" s="524">
        <v>0</v>
      </c>
      <c r="P117" s="524">
        <v>0</v>
      </c>
      <c r="Q117" s="524">
        <v>0</v>
      </c>
      <c r="R117" s="524">
        <v>0</v>
      </c>
      <c r="S117" s="524">
        <v>0</v>
      </c>
      <c r="T117" s="2025"/>
    </row>
    <row r="118" spans="1:20" ht="63" customHeight="1" thickBot="1" x14ac:dyDescent="0.3">
      <c r="A118" s="2027"/>
      <c r="B118" s="1948"/>
      <c r="C118" s="1951"/>
      <c r="D118" s="1955"/>
      <c r="E118" s="1956"/>
      <c r="F118" s="561" t="s">
        <v>296</v>
      </c>
      <c r="G118" s="562">
        <f t="shared" si="9"/>
        <v>2</v>
      </c>
      <c r="H118" s="524">
        <v>0</v>
      </c>
      <c r="I118" s="524">
        <v>0</v>
      </c>
      <c r="J118" s="524">
        <v>0</v>
      </c>
      <c r="K118" s="524">
        <v>0</v>
      </c>
      <c r="L118" s="524">
        <v>1</v>
      </c>
      <c r="M118" s="524">
        <v>0</v>
      </c>
      <c r="N118" s="524">
        <v>0</v>
      </c>
      <c r="O118" s="524">
        <v>0</v>
      </c>
      <c r="P118" s="524">
        <v>0</v>
      </c>
      <c r="Q118" s="524">
        <v>0</v>
      </c>
      <c r="R118" s="524">
        <v>1</v>
      </c>
      <c r="S118" s="524">
        <v>0</v>
      </c>
      <c r="T118" s="2025"/>
    </row>
    <row r="119" spans="1:20" ht="63" customHeight="1" thickBot="1" x14ac:dyDescent="0.3">
      <c r="A119" s="2027"/>
      <c r="B119" s="1948"/>
      <c r="C119" s="1951"/>
      <c r="D119" s="1955"/>
      <c r="E119" s="1956"/>
      <c r="F119" s="561" t="s">
        <v>297</v>
      </c>
      <c r="G119" s="562">
        <f t="shared" si="9"/>
        <v>0</v>
      </c>
      <c r="H119" s="524">
        <v>0</v>
      </c>
      <c r="I119" s="524">
        <v>0</v>
      </c>
      <c r="J119" s="524">
        <v>0</v>
      </c>
      <c r="K119" s="524">
        <v>0</v>
      </c>
      <c r="L119" s="524">
        <v>0</v>
      </c>
      <c r="M119" s="524">
        <v>0</v>
      </c>
      <c r="N119" s="524">
        <v>0</v>
      </c>
      <c r="O119" s="524">
        <v>0</v>
      </c>
      <c r="P119" s="524">
        <v>0</v>
      </c>
      <c r="Q119" s="524">
        <v>0</v>
      </c>
      <c r="R119" s="524">
        <v>0</v>
      </c>
      <c r="S119" s="524">
        <v>0</v>
      </c>
      <c r="T119" s="2025"/>
    </row>
    <row r="120" spans="1:20" ht="63" customHeight="1" thickBot="1" x14ac:dyDescent="0.3">
      <c r="A120" s="2027"/>
      <c r="B120" s="1948"/>
      <c r="C120" s="1951"/>
      <c r="D120" s="1955"/>
      <c r="E120" s="1956"/>
      <c r="F120" s="561" t="s">
        <v>298</v>
      </c>
      <c r="G120" s="562">
        <f t="shared" si="9"/>
        <v>0</v>
      </c>
      <c r="H120" s="524">
        <v>0</v>
      </c>
      <c r="I120" s="524">
        <v>0</v>
      </c>
      <c r="J120" s="524">
        <v>0</v>
      </c>
      <c r="K120" s="524">
        <v>0</v>
      </c>
      <c r="L120" s="524">
        <v>0</v>
      </c>
      <c r="M120" s="524">
        <v>0</v>
      </c>
      <c r="N120" s="524">
        <v>0</v>
      </c>
      <c r="O120" s="524">
        <v>0</v>
      </c>
      <c r="P120" s="524">
        <v>0</v>
      </c>
      <c r="Q120" s="524">
        <v>0</v>
      </c>
      <c r="R120" s="524">
        <v>0</v>
      </c>
      <c r="S120" s="524">
        <v>0</v>
      </c>
      <c r="T120" s="2025"/>
    </row>
    <row r="121" spans="1:20" ht="63" customHeight="1" thickBot="1" x14ac:dyDescent="0.3">
      <c r="A121" s="2027"/>
      <c r="B121" s="1948"/>
      <c r="C121" s="1951"/>
      <c r="D121" s="1955"/>
      <c r="E121" s="1956"/>
      <c r="F121" s="561" t="s">
        <v>299</v>
      </c>
      <c r="G121" s="562">
        <f t="shared" si="9"/>
        <v>0</v>
      </c>
      <c r="H121" s="524">
        <v>0</v>
      </c>
      <c r="I121" s="524">
        <v>0</v>
      </c>
      <c r="J121" s="524">
        <v>0</v>
      </c>
      <c r="K121" s="524">
        <v>0</v>
      </c>
      <c r="L121" s="524">
        <v>0</v>
      </c>
      <c r="M121" s="524">
        <v>0</v>
      </c>
      <c r="N121" s="524">
        <v>0</v>
      </c>
      <c r="O121" s="524">
        <v>0</v>
      </c>
      <c r="P121" s="524">
        <v>0</v>
      </c>
      <c r="Q121" s="524">
        <v>0</v>
      </c>
      <c r="R121" s="524">
        <v>0</v>
      </c>
      <c r="S121" s="524">
        <v>0</v>
      </c>
      <c r="T121" s="2025"/>
    </row>
    <row r="122" spans="1:20" ht="63" customHeight="1" thickBot="1" x14ac:dyDescent="0.3">
      <c r="A122" s="2027"/>
      <c r="B122" s="1948"/>
      <c r="C122" s="1951"/>
      <c r="D122" s="1955"/>
      <c r="E122" s="1956"/>
      <c r="F122" s="561" t="s">
        <v>300</v>
      </c>
      <c r="G122" s="562">
        <f t="shared" si="9"/>
        <v>2</v>
      </c>
      <c r="H122" s="524">
        <v>0</v>
      </c>
      <c r="I122" s="524">
        <v>0</v>
      </c>
      <c r="J122" s="524">
        <v>0</v>
      </c>
      <c r="K122" s="524">
        <v>1</v>
      </c>
      <c r="L122" s="524">
        <v>0</v>
      </c>
      <c r="M122" s="524">
        <v>0</v>
      </c>
      <c r="N122" s="524">
        <v>0</v>
      </c>
      <c r="O122" s="524">
        <v>0</v>
      </c>
      <c r="P122" s="524">
        <v>0</v>
      </c>
      <c r="Q122" s="524">
        <v>0</v>
      </c>
      <c r="R122" s="524">
        <v>1</v>
      </c>
      <c r="S122" s="524">
        <v>0</v>
      </c>
      <c r="T122" s="2025"/>
    </row>
    <row r="123" spans="1:20" ht="63" customHeight="1" thickBot="1" x14ac:dyDescent="0.3">
      <c r="A123" s="2027"/>
      <c r="B123" s="1948"/>
      <c r="C123" s="1951"/>
      <c r="D123" s="1955"/>
      <c r="E123" s="1956"/>
      <c r="F123" s="561" t="s">
        <v>301</v>
      </c>
      <c r="G123" s="562">
        <f t="shared" si="9"/>
        <v>0</v>
      </c>
      <c r="H123" s="524">
        <v>0</v>
      </c>
      <c r="I123" s="524">
        <v>0</v>
      </c>
      <c r="J123" s="524">
        <v>0</v>
      </c>
      <c r="K123" s="524">
        <v>0</v>
      </c>
      <c r="L123" s="524">
        <v>0</v>
      </c>
      <c r="M123" s="524">
        <v>0</v>
      </c>
      <c r="N123" s="524">
        <v>0</v>
      </c>
      <c r="O123" s="524">
        <v>0</v>
      </c>
      <c r="P123" s="524">
        <v>0</v>
      </c>
      <c r="Q123" s="524">
        <v>0</v>
      </c>
      <c r="R123" s="524">
        <v>0</v>
      </c>
      <c r="S123" s="524">
        <v>0</v>
      </c>
      <c r="T123" s="2025"/>
    </row>
    <row r="124" spans="1:20" ht="63" customHeight="1" thickBot="1" x14ac:dyDescent="0.3">
      <c r="A124" s="2027"/>
      <c r="B124" s="1948"/>
      <c r="C124" s="1951"/>
      <c r="D124" s="1955"/>
      <c r="E124" s="1956"/>
      <c r="F124" s="561" t="s">
        <v>302</v>
      </c>
      <c r="G124" s="562">
        <f t="shared" si="9"/>
        <v>0</v>
      </c>
      <c r="H124" s="524">
        <v>0</v>
      </c>
      <c r="I124" s="524">
        <v>0</v>
      </c>
      <c r="J124" s="524">
        <v>0</v>
      </c>
      <c r="K124" s="524">
        <v>0</v>
      </c>
      <c r="L124" s="524">
        <v>0</v>
      </c>
      <c r="M124" s="524">
        <v>0</v>
      </c>
      <c r="N124" s="524">
        <v>0</v>
      </c>
      <c r="O124" s="524">
        <v>0</v>
      </c>
      <c r="P124" s="524">
        <v>0</v>
      </c>
      <c r="Q124" s="524">
        <v>0</v>
      </c>
      <c r="R124" s="524">
        <v>0</v>
      </c>
      <c r="S124" s="524">
        <v>0</v>
      </c>
      <c r="T124" s="2025"/>
    </row>
    <row r="125" spans="1:20" ht="63" customHeight="1" thickBot="1" x14ac:dyDescent="0.3">
      <c r="A125" s="2027"/>
      <c r="B125" s="1948"/>
      <c r="C125" s="1951"/>
      <c r="D125" s="1955"/>
      <c r="E125" s="1956"/>
      <c r="F125" s="561" t="s">
        <v>303</v>
      </c>
      <c r="G125" s="562">
        <f t="shared" si="9"/>
        <v>0</v>
      </c>
      <c r="H125" s="524">
        <v>0</v>
      </c>
      <c r="I125" s="524">
        <v>0</v>
      </c>
      <c r="J125" s="524">
        <v>0</v>
      </c>
      <c r="K125" s="524">
        <v>0</v>
      </c>
      <c r="L125" s="524">
        <v>0</v>
      </c>
      <c r="M125" s="524">
        <v>0</v>
      </c>
      <c r="N125" s="524">
        <v>0</v>
      </c>
      <c r="O125" s="524">
        <v>0</v>
      </c>
      <c r="P125" s="524">
        <v>0</v>
      </c>
      <c r="Q125" s="524">
        <v>0</v>
      </c>
      <c r="R125" s="524">
        <v>0</v>
      </c>
      <c r="S125" s="524">
        <v>0</v>
      </c>
      <c r="T125" s="2025"/>
    </row>
    <row r="126" spans="1:20" ht="63" customHeight="1" thickBot="1" x14ac:dyDescent="0.3">
      <c r="A126" s="2027"/>
      <c r="B126" s="1948"/>
      <c r="C126" s="1951"/>
      <c r="D126" s="1955"/>
      <c r="E126" s="1956"/>
      <c r="F126" s="561" t="s">
        <v>304</v>
      </c>
      <c r="G126" s="562">
        <f t="shared" si="9"/>
        <v>0</v>
      </c>
      <c r="H126" s="524">
        <v>0</v>
      </c>
      <c r="I126" s="524">
        <v>0</v>
      </c>
      <c r="J126" s="524">
        <v>0</v>
      </c>
      <c r="K126" s="524">
        <v>0</v>
      </c>
      <c r="L126" s="524">
        <v>0</v>
      </c>
      <c r="M126" s="524">
        <v>0</v>
      </c>
      <c r="N126" s="524">
        <v>0</v>
      </c>
      <c r="O126" s="524">
        <v>0</v>
      </c>
      <c r="P126" s="524">
        <v>0</v>
      </c>
      <c r="Q126" s="524">
        <v>0</v>
      </c>
      <c r="R126" s="524">
        <v>0</v>
      </c>
      <c r="S126" s="524">
        <v>0</v>
      </c>
      <c r="T126" s="2025"/>
    </row>
    <row r="127" spans="1:20" ht="63" customHeight="1" thickBot="1" x14ac:dyDescent="0.3">
      <c r="A127" s="2027"/>
      <c r="B127" s="1948"/>
      <c r="C127" s="1951"/>
      <c r="D127" s="1955"/>
      <c r="E127" s="1956"/>
      <c r="F127" s="561" t="s">
        <v>305</v>
      </c>
      <c r="G127" s="562">
        <f t="shared" si="9"/>
        <v>0</v>
      </c>
      <c r="H127" s="524">
        <v>0</v>
      </c>
      <c r="I127" s="524">
        <v>0</v>
      </c>
      <c r="J127" s="524">
        <v>0</v>
      </c>
      <c r="K127" s="524">
        <v>0</v>
      </c>
      <c r="L127" s="524">
        <v>0</v>
      </c>
      <c r="M127" s="524">
        <v>0</v>
      </c>
      <c r="N127" s="524">
        <v>0</v>
      </c>
      <c r="O127" s="524">
        <v>0</v>
      </c>
      <c r="P127" s="524">
        <v>0</v>
      </c>
      <c r="Q127" s="524">
        <v>0</v>
      </c>
      <c r="R127" s="524">
        <v>0</v>
      </c>
      <c r="S127" s="524">
        <v>0</v>
      </c>
      <c r="T127" s="2025"/>
    </row>
    <row r="128" spans="1:20" ht="63" customHeight="1" thickBot="1" x14ac:dyDescent="0.3">
      <c r="A128" s="2027"/>
      <c r="B128" s="1948"/>
      <c r="C128" s="1951"/>
      <c r="D128" s="1955"/>
      <c r="E128" s="1956"/>
      <c r="F128" s="561" t="s">
        <v>306</v>
      </c>
      <c r="G128" s="562">
        <f t="shared" si="9"/>
        <v>0</v>
      </c>
      <c r="H128" s="524">
        <v>0</v>
      </c>
      <c r="I128" s="524">
        <v>0</v>
      </c>
      <c r="J128" s="524">
        <v>0</v>
      </c>
      <c r="K128" s="524">
        <v>0</v>
      </c>
      <c r="L128" s="524">
        <v>0</v>
      </c>
      <c r="M128" s="524">
        <v>0</v>
      </c>
      <c r="N128" s="524">
        <v>0</v>
      </c>
      <c r="O128" s="524">
        <v>0</v>
      </c>
      <c r="P128" s="524">
        <v>0</v>
      </c>
      <c r="Q128" s="524">
        <v>0</v>
      </c>
      <c r="R128" s="524">
        <v>0</v>
      </c>
      <c r="S128" s="524">
        <v>0</v>
      </c>
      <c r="T128" s="2025"/>
    </row>
    <row r="129" spans="1:20" ht="63" customHeight="1" thickBot="1" x14ac:dyDescent="0.3">
      <c r="A129" s="2027"/>
      <c r="B129" s="1948"/>
      <c r="C129" s="1951"/>
      <c r="D129" s="1955"/>
      <c r="E129" s="1956"/>
      <c r="F129" s="561" t="s">
        <v>307</v>
      </c>
      <c r="G129" s="562">
        <f t="shared" si="9"/>
        <v>0</v>
      </c>
      <c r="H129" s="524">
        <v>0</v>
      </c>
      <c r="I129" s="524">
        <v>0</v>
      </c>
      <c r="J129" s="524">
        <v>0</v>
      </c>
      <c r="K129" s="524">
        <v>0</v>
      </c>
      <c r="L129" s="524">
        <v>0</v>
      </c>
      <c r="M129" s="524">
        <v>0</v>
      </c>
      <c r="N129" s="524">
        <v>0</v>
      </c>
      <c r="O129" s="524">
        <v>0</v>
      </c>
      <c r="P129" s="524">
        <v>0</v>
      </c>
      <c r="Q129" s="524">
        <v>0</v>
      </c>
      <c r="R129" s="524">
        <v>0</v>
      </c>
      <c r="S129" s="524">
        <v>0</v>
      </c>
      <c r="T129" s="2025"/>
    </row>
    <row r="130" spans="1:20" ht="63" customHeight="1" thickBot="1" x14ac:dyDescent="0.3">
      <c r="A130" s="2027"/>
      <c r="B130" s="1948"/>
      <c r="C130" s="1951"/>
      <c r="D130" s="1955"/>
      <c r="E130" s="1956"/>
      <c r="F130" s="561" t="s">
        <v>308</v>
      </c>
      <c r="G130" s="562">
        <f t="shared" si="9"/>
        <v>1</v>
      </c>
      <c r="H130" s="524">
        <v>0</v>
      </c>
      <c r="I130" s="524">
        <v>0</v>
      </c>
      <c r="J130" s="524">
        <v>0</v>
      </c>
      <c r="K130" s="524">
        <v>0</v>
      </c>
      <c r="L130" s="524">
        <v>0</v>
      </c>
      <c r="M130" s="524">
        <v>0</v>
      </c>
      <c r="N130" s="524">
        <v>1</v>
      </c>
      <c r="O130" s="524">
        <v>0</v>
      </c>
      <c r="P130" s="524">
        <v>0</v>
      </c>
      <c r="Q130" s="524">
        <v>0</v>
      </c>
      <c r="R130" s="524">
        <v>0</v>
      </c>
      <c r="S130" s="524">
        <v>0</v>
      </c>
      <c r="T130" s="2025"/>
    </row>
    <row r="131" spans="1:20" ht="63" customHeight="1" thickBot="1" x14ac:dyDescent="0.3">
      <c r="A131" s="2027"/>
      <c r="B131" s="1948"/>
      <c r="C131" s="1951"/>
      <c r="D131" s="1955"/>
      <c r="E131" s="1956"/>
      <c r="F131" s="561" t="s">
        <v>309</v>
      </c>
      <c r="G131" s="562">
        <f t="shared" si="9"/>
        <v>0</v>
      </c>
      <c r="H131" s="524">
        <v>0</v>
      </c>
      <c r="I131" s="524">
        <v>0</v>
      </c>
      <c r="J131" s="524">
        <v>0</v>
      </c>
      <c r="K131" s="524">
        <v>0</v>
      </c>
      <c r="L131" s="524">
        <v>0</v>
      </c>
      <c r="M131" s="524">
        <v>0</v>
      </c>
      <c r="N131" s="524">
        <v>0</v>
      </c>
      <c r="O131" s="524">
        <v>0</v>
      </c>
      <c r="P131" s="524">
        <v>0</v>
      </c>
      <c r="Q131" s="524">
        <v>0</v>
      </c>
      <c r="R131" s="524">
        <v>0</v>
      </c>
      <c r="S131" s="524">
        <v>0</v>
      </c>
      <c r="T131" s="2025"/>
    </row>
    <row r="132" spans="1:20" ht="63" customHeight="1" thickBot="1" x14ac:dyDescent="0.3">
      <c r="A132" s="2027"/>
      <c r="B132" s="1948"/>
      <c r="C132" s="1951"/>
      <c r="D132" s="1955"/>
      <c r="E132" s="1956"/>
      <c r="F132" s="561" t="s">
        <v>310</v>
      </c>
      <c r="G132" s="562">
        <f t="shared" si="9"/>
        <v>7</v>
      </c>
      <c r="H132" s="524">
        <v>0</v>
      </c>
      <c r="I132" s="524">
        <v>1</v>
      </c>
      <c r="J132" s="524">
        <v>0</v>
      </c>
      <c r="K132" s="524">
        <v>1</v>
      </c>
      <c r="L132" s="524">
        <v>0</v>
      </c>
      <c r="M132" s="524">
        <v>1</v>
      </c>
      <c r="N132" s="524">
        <v>1</v>
      </c>
      <c r="O132" s="524">
        <v>1</v>
      </c>
      <c r="P132" s="524">
        <v>0</v>
      </c>
      <c r="Q132" s="524">
        <v>1</v>
      </c>
      <c r="R132" s="524">
        <v>0</v>
      </c>
      <c r="S132" s="524">
        <v>1</v>
      </c>
      <c r="T132" s="2025"/>
    </row>
    <row r="133" spans="1:20" ht="63" customHeight="1" thickBot="1" x14ac:dyDescent="0.3">
      <c r="A133" s="2027"/>
      <c r="B133" s="1948"/>
      <c r="C133" s="1951"/>
      <c r="D133" s="1955"/>
      <c r="E133" s="1956"/>
      <c r="F133" s="561" t="s">
        <v>311</v>
      </c>
      <c r="G133" s="562">
        <f t="shared" si="9"/>
        <v>0</v>
      </c>
      <c r="H133" s="524">
        <v>0</v>
      </c>
      <c r="I133" s="524">
        <v>0</v>
      </c>
      <c r="J133" s="524">
        <v>0</v>
      </c>
      <c r="K133" s="524">
        <v>0</v>
      </c>
      <c r="L133" s="524">
        <v>0</v>
      </c>
      <c r="M133" s="524">
        <v>0</v>
      </c>
      <c r="N133" s="524">
        <v>0</v>
      </c>
      <c r="O133" s="524">
        <v>0</v>
      </c>
      <c r="P133" s="524">
        <v>0</v>
      </c>
      <c r="Q133" s="524">
        <v>0</v>
      </c>
      <c r="R133" s="524">
        <v>0</v>
      </c>
      <c r="S133" s="524">
        <v>0</v>
      </c>
      <c r="T133" s="2025"/>
    </row>
    <row r="134" spans="1:20" ht="63" customHeight="1" thickBot="1" x14ac:dyDescent="0.3">
      <c r="A134" s="2027"/>
      <c r="B134" s="1948"/>
      <c r="C134" s="1951"/>
      <c r="D134" s="1955"/>
      <c r="E134" s="1956"/>
      <c r="F134" s="561" t="s">
        <v>312</v>
      </c>
      <c r="G134" s="562">
        <f t="shared" si="9"/>
        <v>6</v>
      </c>
      <c r="H134" s="524">
        <v>0</v>
      </c>
      <c r="I134" s="524">
        <v>1</v>
      </c>
      <c r="J134" s="524">
        <v>0</v>
      </c>
      <c r="K134" s="524">
        <v>1</v>
      </c>
      <c r="L134" s="524">
        <v>0</v>
      </c>
      <c r="M134" s="524">
        <v>1</v>
      </c>
      <c r="N134" s="524">
        <v>0</v>
      </c>
      <c r="O134" s="524">
        <v>1</v>
      </c>
      <c r="P134" s="524">
        <v>0</v>
      </c>
      <c r="Q134" s="524">
        <v>1</v>
      </c>
      <c r="R134" s="524">
        <v>0</v>
      </c>
      <c r="S134" s="524">
        <v>1</v>
      </c>
      <c r="T134" s="2025"/>
    </row>
    <row r="135" spans="1:20" ht="63" customHeight="1" thickBot="1" x14ac:dyDescent="0.3">
      <c r="A135" s="2027"/>
      <c r="B135" s="1948"/>
      <c r="C135" s="1951"/>
      <c r="D135" s="1955"/>
      <c r="E135" s="1956"/>
      <c r="F135" s="561" t="s">
        <v>230</v>
      </c>
      <c r="G135" s="562">
        <f t="shared" si="9"/>
        <v>0</v>
      </c>
      <c r="H135" s="524">
        <v>0</v>
      </c>
      <c r="I135" s="524">
        <v>0</v>
      </c>
      <c r="J135" s="524">
        <v>0</v>
      </c>
      <c r="K135" s="524">
        <v>0</v>
      </c>
      <c r="L135" s="524">
        <v>0</v>
      </c>
      <c r="M135" s="524">
        <v>0</v>
      </c>
      <c r="N135" s="524">
        <v>0</v>
      </c>
      <c r="O135" s="524">
        <v>0</v>
      </c>
      <c r="P135" s="524">
        <v>0</v>
      </c>
      <c r="Q135" s="524">
        <v>0</v>
      </c>
      <c r="R135" s="524">
        <v>0</v>
      </c>
      <c r="S135" s="524">
        <v>0</v>
      </c>
      <c r="T135" s="2025"/>
    </row>
    <row r="136" spans="1:20" ht="63" customHeight="1" thickBot="1" x14ac:dyDescent="0.3">
      <c r="A136" s="2027"/>
      <c r="B136" s="1948"/>
      <c r="C136" s="1951"/>
      <c r="D136" s="1955"/>
      <c r="E136" s="1956"/>
      <c r="F136" s="561" t="s">
        <v>313</v>
      </c>
      <c r="G136" s="562">
        <f t="shared" si="9"/>
        <v>3</v>
      </c>
      <c r="H136" s="524">
        <v>0</v>
      </c>
      <c r="I136" s="524">
        <v>0</v>
      </c>
      <c r="J136" s="524">
        <v>0</v>
      </c>
      <c r="K136" s="524">
        <v>1</v>
      </c>
      <c r="L136" s="524">
        <v>0</v>
      </c>
      <c r="M136" s="524">
        <v>0</v>
      </c>
      <c r="N136" s="524">
        <v>1</v>
      </c>
      <c r="O136" s="524">
        <v>0</v>
      </c>
      <c r="P136" s="524">
        <v>0</v>
      </c>
      <c r="Q136" s="524">
        <v>0</v>
      </c>
      <c r="R136" s="524">
        <v>1</v>
      </c>
      <c r="S136" s="524">
        <v>0</v>
      </c>
      <c r="T136" s="2025"/>
    </row>
    <row r="137" spans="1:20" ht="63" customHeight="1" thickBot="1" x14ac:dyDescent="0.3">
      <c r="A137" s="2027"/>
      <c r="B137" s="1948"/>
      <c r="C137" s="1951"/>
      <c r="D137" s="1955"/>
      <c r="E137" s="1956"/>
      <c r="F137" s="561" t="s">
        <v>314</v>
      </c>
      <c r="G137" s="562">
        <f t="shared" si="9"/>
        <v>0</v>
      </c>
      <c r="H137" s="524">
        <v>0</v>
      </c>
      <c r="I137" s="524">
        <v>0</v>
      </c>
      <c r="J137" s="524">
        <v>0</v>
      </c>
      <c r="K137" s="524">
        <v>0</v>
      </c>
      <c r="L137" s="524">
        <v>0</v>
      </c>
      <c r="M137" s="524">
        <v>0</v>
      </c>
      <c r="N137" s="524">
        <v>0</v>
      </c>
      <c r="O137" s="524">
        <v>0</v>
      </c>
      <c r="P137" s="524">
        <v>0</v>
      </c>
      <c r="Q137" s="524">
        <v>0</v>
      </c>
      <c r="R137" s="524">
        <v>0</v>
      </c>
      <c r="S137" s="524">
        <v>0</v>
      </c>
      <c r="T137" s="2025"/>
    </row>
    <row r="138" spans="1:20" ht="63" customHeight="1" thickBot="1" x14ac:dyDescent="0.3">
      <c r="A138" s="2027"/>
      <c r="B138" s="1948"/>
      <c r="C138" s="1951"/>
      <c r="D138" s="1955"/>
      <c r="E138" s="1956"/>
      <c r="F138" s="561" t="s">
        <v>315</v>
      </c>
      <c r="G138" s="562">
        <f t="shared" si="9"/>
        <v>0</v>
      </c>
      <c r="H138" s="524">
        <v>0</v>
      </c>
      <c r="I138" s="524">
        <v>0</v>
      </c>
      <c r="J138" s="524">
        <v>0</v>
      </c>
      <c r="K138" s="524">
        <v>0</v>
      </c>
      <c r="L138" s="524">
        <v>0</v>
      </c>
      <c r="M138" s="524">
        <v>0</v>
      </c>
      <c r="N138" s="524">
        <v>0</v>
      </c>
      <c r="O138" s="524">
        <v>0</v>
      </c>
      <c r="P138" s="524">
        <v>0</v>
      </c>
      <c r="Q138" s="524">
        <v>0</v>
      </c>
      <c r="R138" s="524">
        <v>0</v>
      </c>
      <c r="S138" s="524">
        <v>0</v>
      </c>
      <c r="T138" s="2025"/>
    </row>
    <row r="139" spans="1:20" ht="63" customHeight="1" thickBot="1" x14ac:dyDescent="0.3">
      <c r="A139" s="2027"/>
      <c r="B139" s="1948"/>
      <c r="C139" s="1951"/>
      <c r="D139" s="1955"/>
      <c r="E139" s="1956"/>
      <c r="F139" s="561" t="s">
        <v>316</v>
      </c>
      <c r="G139" s="562">
        <f t="shared" si="9"/>
        <v>0</v>
      </c>
      <c r="H139" s="524">
        <v>0</v>
      </c>
      <c r="I139" s="524">
        <v>0</v>
      </c>
      <c r="J139" s="524">
        <v>0</v>
      </c>
      <c r="K139" s="524">
        <v>0</v>
      </c>
      <c r="L139" s="524">
        <v>0</v>
      </c>
      <c r="M139" s="524">
        <v>0</v>
      </c>
      <c r="N139" s="524">
        <v>0</v>
      </c>
      <c r="O139" s="524">
        <v>0</v>
      </c>
      <c r="P139" s="524">
        <v>0</v>
      </c>
      <c r="Q139" s="524">
        <v>0</v>
      </c>
      <c r="R139" s="524">
        <v>0</v>
      </c>
      <c r="S139" s="524">
        <v>0</v>
      </c>
      <c r="T139" s="2025"/>
    </row>
    <row r="140" spans="1:20" ht="63" customHeight="1" thickBot="1" x14ac:dyDescent="0.3">
      <c r="A140" s="2027"/>
      <c r="B140" s="1948"/>
      <c r="C140" s="1951"/>
      <c r="D140" s="1955"/>
      <c r="E140" s="1956"/>
      <c r="F140" s="561" t="s">
        <v>317</v>
      </c>
      <c r="G140" s="562">
        <f t="shared" si="9"/>
        <v>5</v>
      </c>
      <c r="H140" s="524">
        <v>0</v>
      </c>
      <c r="I140" s="524">
        <v>1</v>
      </c>
      <c r="J140" s="524">
        <v>0</v>
      </c>
      <c r="K140" s="524">
        <v>1</v>
      </c>
      <c r="L140" s="524">
        <v>0</v>
      </c>
      <c r="M140" s="524">
        <v>1</v>
      </c>
      <c r="N140" s="524">
        <v>0</v>
      </c>
      <c r="O140" s="524">
        <v>0</v>
      </c>
      <c r="P140" s="524">
        <v>1</v>
      </c>
      <c r="Q140" s="524">
        <v>0</v>
      </c>
      <c r="R140" s="524">
        <v>1</v>
      </c>
      <c r="S140" s="524">
        <v>0</v>
      </c>
      <c r="T140" s="2025"/>
    </row>
    <row r="141" spans="1:20" ht="63" customHeight="1" thickBot="1" x14ac:dyDescent="0.3">
      <c r="A141" s="2027"/>
      <c r="B141" s="1948"/>
      <c r="C141" s="1951"/>
      <c r="D141" s="1955"/>
      <c r="E141" s="1956"/>
      <c r="F141" s="561" t="s">
        <v>318</v>
      </c>
      <c r="G141" s="562">
        <f t="shared" si="9"/>
        <v>0</v>
      </c>
      <c r="H141" s="524">
        <v>0</v>
      </c>
      <c r="I141" s="524">
        <v>0</v>
      </c>
      <c r="J141" s="524">
        <v>0</v>
      </c>
      <c r="K141" s="524">
        <v>0</v>
      </c>
      <c r="L141" s="524">
        <v>0</v>
      </c>
      <c r="M141" s="524">
        <v>0</v>
      </c>
      <c r="N141" s="524">
        <v>0</v>
      </c>
      <c r="O141" s="524">
        <v>0</v>
      </c>
      <c r="P141" s="524">
        <v>0</v>
      </c>
      <c r="Q141" s="524">
        <v>0</v>
      </c>
      <c r="R141" s="524">
        <v>0</v>
      </c>
      <c r="S141" s="524">
        <v>0</v>
      </c>
      <c r="T141" s="2025"/>
    </row>
    <row r="142" spans="1:20" ht="63" customHeight="1" thickBot="1" x14ac:dyDescent="0.3">
      <c r="A142" s="2027"/>
      <c r="B142" s="1948"/>
      <c r="C142" s="1951"/>
      <c r="D142" s="1955"/>
      <c r="E142" s="1956"/>
      <c r="F142" s="561" t="s">
        <v>319</v>
      </c>
      <c r="G142" s="562">
        <f t="shared" si="9"/>
        <v>0</v>
      </c>
      <c r="H142" s="524">
        <v>0</v>
      </c>
      <c r="I142" s="524">
        <v>0</v>
      </c>
      <c r="J142" s="524">
        <v>0</v>
      </c>
      <c r="K142" s="524">
        <v>0</v>
      </c>
      <c r="L142" s="524">
        <v>0</v>
      </c>
      <c r="M142" s="524">
        <v>0</v>
      </c>
      <c r="N142" s="524">
        <v>0</v>
      </c>
      <c r="O142" s="524">
        <v>0</v>
      </c>
      <c r="P142" s="524">
        <v>0</v>
      </c>
      <c r="Q142" s="524">
        <v>0</v>
      </c>
      <c r="R142" s="524">
        <v>0</v>
      </c>
      <c r="S142" s="524">
        <v>0</v>
      </c>
      <c r="T142" s="2025"/>
    </row>
    <row r="143" spans="1:20" ht="63" customHeight="1" thickBot="1" x14ac:dyDescent="0.3">
      <c r="A143" s="2027"/>
      <c r="B143" s="1948"/>
      <c r="C143" s="1951"/>
      <c r="D143" s="1955"/>
      <c r="E143" s="1956"/>
      <c r="F143" s="561" t="s">
        <v>320</v>
      </c>
      <c r="G143" s="562">
        <f t="shared" si="9"/>
        <v>0</v>
      </c>
      <c r="H143" s="524">
        <v>0</v>
      </c>
      <c r="I143" s="524">
        <v>0</v>
      </c>
      <c r="J143" s="524">
        <v>0</v>
      </c>
      <c r="K143" s="524">
        <v>0</v>
      </c>
      <c r="L143" s="524">
        <v>0</v>
      </c>
      <c r="M143" s="524">
        <v>0</v>
      </c>
      <c r="N143" s="524">
        <v>0</v>
      </c>
      <c r="O143" s="524">
        <v>0</v>
      </c>
      <c r="P143" s="524">
        <v>0</v>
      </c>
      <c r="Q143" s="524">
        <v>0</v>
      </c>
      <c r="R143" s="524">
        <v>0</v>
      </c>
      <c r="S143" s="524">
        <v>0</v>
      </c>
      <c r="T143" s="2025"/>
    </row>
    <row r="144" spans="1:20" ht="63" customHeight="1" thickBot="1" x14ac:dyDescent="0.3">
      <c r="A144" s="2027"/>
      <c r="B144" s="1948"/>
      <c r="C144" s="1951"/>
      <c r="D144" s="1955"/>
      <c r="E144" s="1956"/>
      <c r="F144" s="561" t="s">
        <v>321</v>
      </c>
      <c r="G144" s="562">
        <f t="shared" si="9"/>
        <v>0</v>
      </c>
      <c r="H144" s="524">
        <v>0</v>
      </c>
      <c r="I144" s="524">
        <v>0</v>
      </c>
      <c r="J144" s="524">
        <v>0</v>
      </c>
      <c r="K144" s="524">
        <v>0</v>
      </c>
      <c r="L144" s="524">
        <v>0</v>
      </c>
      <c r="M144" s="524">
        <v>0</v>
      </c>
      <c r="N144" s="524">
        <v>0</v>
      </c>
      <c r="O144" s="524">
        <v>0</v>
      </c>
      <c r="P144" s="524">
        <v>0</v>
      </c>
      <c r="Q144" s="524">
        <v>0</v>
      </c>
      <c r="R144" s="524">
        <v>0</v>
      </c>
      <c r="S144" s="524">
        <v>0</v>
      </c>
      <c r="T144" s="2025"/>
    </row>
    <row r="145" spans="1:20" ht="63" customHeight="1" thickBot="1" x14ac:dyDescent="0.3">
      <c r="A145" s="2027"/>
      <c r="B145" s="1948"/>
      <c r="C145" s="1951"/>
      <c r="D145" s="1955"/>
      <c r="E145" s="1956"/>
      <c r="F145" s="561" t="s">
        <v>322</v>
      </c>
      <c r="G145" s="562">
        <f t="shared" si="9"/>
        <v>0</v>
      </c>
      <c r="H145" s="524">
        <v>0</v>
      </c>
      <c r="I145" s="524">
        <v>0</v>
      </c>
      <c r="J145" s="524">
        <v>0</v>
      </c>
      <c r="K145" s="524">
        <v>0</v>
      </c>
      <c r="L145" s="524">
        <v>0</v>
      </c>
      <c r="M145" s="524">
        <v>0</v>
      </c>
      <c r="N145" s="524">
        <v>0</v>
      </c>
      <c r="O145" s="524">
        <v>0</v>
      </c>
      <c r="P145" s="524">
        <v>0</v>
      </c>
      <c r="Q145" s="524">
        <v>0</v>
      </c>
      <c r="R145" s="524">
        <v>0</v>
      </c>
      <c r="S145" s="524">
        <v>0</v>
      </c>
      <c r="T145" s="2025"/>
    </row>
    <row r="146" spans="1:20" ht="63" customHeight="1" thickBot="1" x14ac:dyDescent="0.3">
      <c r="A146" s="2027"/>
      <c r="B146" s="1948"/>
      <c r="C146" s="1951"/>
      <c r="D146" s="1955"/>
      <c r="E146" s="1956"/>
      <c r="F146" s="561" t="s">
        <v>323</v>
      </c>
      <c r="G146" s="562">
        <f t="shared" si="9"/>
        <v>0</v>
      </c>
      <c r="H146" s="524">
        <v>0</v>
      </c>
      <c r="I146" s="524">
        <v>0</v>
      </c>
      <c r="J146" s="524">
        <v>0</v>
      </c>
      <c r="K146" s="524">
        <v>0</v>
      </c>
      <c r="L146" s="524">
        <v>0</v>
      </c>
      <c r="M146" s="524">
        <v>0</v>
      </c>
      <c r="N146" s="524">
        <v>0</v>
      </c>
      <c r="O146" s="524">
        <v>0</v>
      </c>
      <c r="P146" s="524">
        <v>0</v>
      </c>
      <c r="Q146" s="524">
        <v>0</v>
      </c>
      <c r="R146" s="524">
        <v>0</v>
      </c>
      <c r="S146" s="524">
        <v>0</v>
      </c>
      <c r="T146" s="2025"/>
    </row>
    <row r="147" spans="1:20" ht="63" customHeight="1" thickBot="1" x14ac:dyDescent="0.3">
      <c r="A147" s="2027"/>
      <c r="B147" s="1948"/>
      <c r="C147" s="1951"/>
      <c r="D147" s="1955"/>
      <c r="E147" s="1956"/>
      <c r="F147" s="561" t="s">
        <v>324</v>
      </c>
      <c r="G147" s="562">
        <f t="shared" si="9"/>
        <v>0</v>
      </c>
      <c r="H147" s="524">
        <v>0</v>
      </c>
      <c r="I147" s="524">
        <v>0</v>
      </c>
      <c r="J147" s="524">
        <v>0</v>
      </c>
      <c r="K147" s="524">
        <v>0</v>
      </c>
      <c r="L147" s="524">
        <v>0</v>
      </c>
      <c r="M147" s="524">
        <v>0</v>
      </c>
      <c r="N147" s="524">
        <v>0</v>
      </c>
      <c r="O147" s="524">
        <v>0</v>
      </c>
      <c r="P147" s="524">
        <v>0</v>
      </c>
      <c r="Q147" s="524">
        <v>0</v>
      </c>
      <c r="R147" s="524">
        <v>0</v>
      </c>
      <c r="S147" s="524">
        <v>0</v>
      </c>
      <c r="T147" s="2025"/>
    </row>
    <row r="148" spans="1:20" ht="63" customHeight="1" thickBot="1" x14ac:dyDescent="0.3">
      <c r="A148" s="2027"/>
      <c r="B148" s="1948"/>
      <c r="C148" s="1951"/>
      <c r="D148" s="1955"/>
      <c r="E148" s="1956"/>
      <c r="F148" s="561" t="s">
        <v>325</v>
      </c>
      <c r="G148" s="562">
        <f t="shared" si="9"/>
        <v>15</v>
      </c>
      <c r="H148" s="524">
        <v>1</v>
      </c>
      <c r="I148" s="524">
        <v>1</v>
      </c>
      <c r="J148" s="524">
        <v>1</v>
      </c>
      <c r="K148" s="524">
        <v>1</v>
      </c>
      <c r="L148" s="524">
        <v>2</v>
      </c>
      <c r="M148" s="524">
        <v>1</v>
      </c>
      <c r="N148" s="524">
        <v>1</v>
      </c>
      <c r="O148" s="524">
        <v>2</v>
      </c>
      <c r="P148" s="524">
        <v>1</v>
      </c>
      <c r="Q148" s="524">
        <v>1</v>
      </c>
      <c r="R148" s="524">
        <v>2</v>
      </c>
      <c r="S148" s="524">
        <v>1</v>
      </c>
      <c r="T148" s="2025"/>
    </row>
    <row r="149" spans="1:20" ht="63" customHeight="1" thickBot="1" x14ac:dyDescent="0.3">
      <c r="A149" s="2027"/>
      <c r="B149" s="1948"/>
      <c r="C149" s="1951"/>
      <c r="D149" s="1955"/>
      <c r="E149" s="1956"/>
      <c r="F149" s="561" t="s">
        <v>326</v>
      </c>
      <c r="G149" s="562">
        <f t="shared" si="9"/>
        <v>0</v>
      </c>
      <c r="H149" s="524">
        <v>0</v>
      </c>
      <c r="I149" s="524">
        <v>0</v>
      </c>
      <c r="J149" s="524">
        <v>0</v>
      </c>
      <c r="K149" s="524">
        <v>0</v>
      </c>
      <c r="L149" s="524">
        <v>0</v>
      </c>
      <c r="M149" s="524">
        <v>0</v>
      </c>
      <c r="N149" s="524">
        <v>0</v>
      </c>
      <c r="O149" s="524">
        <v>0</v>
      </c>
      <c r="P149" s="524">
        <v>0</v>
      </c>
      <c r="Q149" s="524">
        <v>0</v>
      </c>
      <c r="R149" s="524">
        <v>0</v>
      </c>
      <c r="S149" s="524">
        <v>0</v>
      </c>
      <c r="T149" s="2025"/>
    </row>
    <row r="150" spans="1:20" ht="63" customHeight="1" thickBot="1" x14ac:dyDescent="0.3">
      <c r="A150" s="2027"/>
      <c r="B150" s="1948"/>
      <c r="C150" s="1951"/>
      <c r="D150" s="1955"/>
      <c r="E150" s="1956"/>
      <c r="F150" s="561" t="s">
        <v>137</v>
      </c>
      <c r="G150" s="562">
        <f t="shared" si="9"/>
        <v>18</v>
      </c>
      <c r="H150" s="524">
        <v>1</v>
      </c>
      <c r="I150" s="524">
        <v>1</v>
      </c>
      <c r="J150" s="524">
        <v>2</v>
      </c>
      <c r="K150" s="524">
        <v>1</v>
      </c>
      <c r="L150" s="524">
        <v>1</v>
      </c>
      <c r="M150" s="524">
        <v>2</v>
      </c>
      <c r="N150" s="524">
        <v>2</v>
      </c>
      <c r="O150" s="524">
        <v>1</v>
      </c>
      <c r="P150" s="524">
        <v>2</v>
      </c>
      <c r="Q150" s="524">
        <v>2</v>
      </c>
      <c r="R150" s="524">
        <v>2</v>
      </c>
      <c r="S150" s="524">
        <v>1</v>
      </c>
      <c r="T150" s="2025"/>
    </row>
    <row r="151" spans="1:20" ht="63" customHeight="1" thickBot="1" x14ac:dyDescent="0.3">
      <c r="A151" s="2027"/>
      <c r="B151" s="1948"/>
      <c r="C151" s="1951"/>
      <c r="D151" s="1955"/>
      <c r="E151" s="1956"/>
      <c r="F151" s="561" t="s">
        <v>327</v>
      </c>
      <c r="G151" s="562">
        <f t="shared" si="9"/>
        <v>0</v>
      </c>
      <c r="H151" s="524">
        <v>0</v>
      </c>
      <c r="I151" s="524">
        <v>0</v>
      </c>
      <c r="J151" s="524">
        <v>0</v>
      </c>
      <c r="K151" s="524">
        <v>0</v>
      </c>
      <c r="L151" s="524">
        <v>0</v>
      </c>
      <c r="M151" s="524">
        <v>0</v>
      </c>
      <c r="N151" s="524">
        <v>0</v>
      </c>
      <c r="O151" s="524">
        <v>0</v>
      </c>
      <c r="P151" s="524">
        <v>0</v>
      </c>
      <c r="Q151" s="524">
        <v>0</v>
      </c>
      <c r="R151" s="524">
        <v>0</v>
      </c>
      <c r="S151" s="524">
        <v>0</v>
      </c>
      <c r="T151" s="2025"/>
    </row>
    <row r="152" spans="1:20" ht="63" customHeight="1" thickBot="1" x14ac:dyDescent="0.3">
      <c r="A152" s="2027"/>
      <c r="B152" s="1948"/>
      <c r="C152" s="1951"/>
      <c r="D152" s="1955"/>
      <c r="E152" s="1956"/>
      <c r="F152" s="561" t="s">
        <v>328</v>
      </c>
      <c r="G152" s="562">
        <f t="shared" si="9"/>
        <v>7</v>
      </c>
      <c r="H152" s="524">
        <v>0</v>
      </c>
      <c r="I152" s="524">
        <v>1</v>
      </c>
      <c r="J152" s="524">
        <v>0</v>
      </c>
      <c r="K152" s="524">
        <v>1</v>
      </c>
      <c r="L152" s="524">
        <v>0</v>
      </c>
      <c r="M152" s="524">
        <v>1</v>
      </c>
      <c r="N152" s="524">
        <v>0</v>
      </c>
      <c r="O152" s="524">
        <v>1</v>
      </c>
      <c r="P152" s="524">
        <v>0</v>
      </c>
      <c r="Q152" s="524">
        <v>1</v>
      </c>
      <c r="R152" s="524">
        <v>1</v>
      </c>
      <c r="S152" s="524">
        <v>1</v>
      </c>
      <c r="T152" s="2025"/>
    </row>
    <row r="153" spans="1:20" ht="63" customHeight="1" thickBot="1" x14ac:dyDescent="0.3">
      <c r="A153" s="2027"/>
      <c r="B153" s="1948"/>
      <c r="C153" s="1951"/>
      <c r="D153" s="1955"/>
      <c r="E153" s="1956"/>
      <c r="F153" s="561" t="s">
        <v>329</v>
      </c>
      <c r="G153" s="562">
        <f t="shared" si="9"/>
        <v>0</v>
      </c>
      <c r="H153" s="524">
        <v>0</v>
      </c>
      <c r="I153" s="524">
        <v>0</v>
      </c>
      <c r="J153" s="524">
        <v>0</v>
      </c>
      <c r="K153" s="524">
        <v>0</v>
      </c>
      <c r="L153" s="524">
        <v>0</v>
      </c>
      <c r="M153" s="524">
        <v>0</v>
      </c>
      <c r="N153" s="524">
        <v>0</v>
      </c>
      <c r="O153" s="524">
        <v>0</v>
      </c>
      <c r="P153" s="524">
        <v>0</v>
      </c>
      <c r="Q153" s="524">
        <v>0</v>
      </c>
      <c r="R153" s="524">
        <v>0</v>
      </c>
      <c r="S153" s="524">
        <v>0</v>
      </c>
      <c r="T153" s="2025"/>
    </row>
    <row r="154" spans="1:20" ht="63" customHeight="1" thickBot="1" x14ac:dyDescent="0.3">
      <c r="A154" s="2027"/>
      <c r="B154" s="1948"/>
      <c r="C154" s="1951"/>
      <c r="D154" s="1955"/>
      <c r="E154" s="1956"/>
      <c r="F154" s="563" t="s">
        <v>330</v>
      </c>
      <c r="G154" s="564">
        <f t="shared" si="9"/>
        <v>0</v>
      </c>
      <c r="H154" s="524">
        <v>0</v>
      </c>
      <c r="I154" s="524">
        <v>0</v>
      </c>
      <c r="J154" s="524">
        <v>0</v>
      </c>
      <c r="K154" s="524">
        <v>0</v>
      </c>
      <c r="L154" s="524">
        <v>0</v>
      </c>
      <c r="M154" s="524">
        <v>0</v>
      </c>
      <c r="N154" s="524">
        <v>0</v>
      </c>
      <c r="O154" s="524">
        <v>0</v>
      </c>
      <c r="P154" s="524">
        <v>0</v>
      </c>
      <c r="Q154" s="524">
        <v>0</v>
      </c>
      <c r="R154" s="524">
        <v>0</v>
      </c>
      <c r="S154" s="524">
        <v>0</v>
      </c>
      <c r="T154" s="2025"/>
    </row>
    <row r="155" spans="1:20" ht="63" customHeight="1" thickBot="1" x14ac:dyDescent="0.3">
      <c r="A155" s="2027"/>
      <c r="B155" s="1948"/>
      <c r="C155" s="1951"/>
      <c r="D155" s="1957"/>
      <c r="E155" s="1958"/>
      <c r="F155" s="565" t="s">
        <v>278</v>
      </c>
      <c r="G155" s="566">
        <f>SUM(G102:G154)</f>
        <v>88</v>
      </c>
      <c r="H155" s="566">
        <f t="shared" ref="H155:S155" si="10">SUM(H102:H154)</f>
        <v>3</v>
      </c>
      <c r="I155" s="566">
        <f t="shared" si="10"/>
        <v>7</v>
      </c>
      <c r="J155" s="566">
        <f t="shared" si="10"/>
        <v>5</v>
      </c>
      <c r="K155" s="566">
        <f t="shared" si="10"/>
        <v>11</v>
      </c>
      <c r="L155" s="566">
        <f t="shared" si="10"/>
        <v>5</v>
      </c>
      <c r="M155" s="566">
        <f t="shared" si="10"/>
        <v>9</v>
      </c>
      <c r="N155" s="566">
        <f t="shared" si="10"/>
        <v>9</v>
      </c>
      <c r="O155" s="566">
        <f t="shared" si="10"/>
        <v>7</v>
      </c>
      <c r="P155" s="566">
        <f t="shared" si="10"/>
        <v>6</v>
      </c>
      <c r="Q155" s="566">
        <f t="shared" si="10"/>
        <v>7</v>
      </c>
      <c r="R155" s="566">
        <f t="shared" si="10"/>
        <v>11</v>
      </c>
      <c r="S155" s="566">
        <f t="shared" si="10"/>
        <v>8</v>
      </c>
      <c r="T155" s="2025"/>
    </row>
    <row r="156" spans="1:20" ht="63" customHeight="1" thickBot="1" x14ac:dyDescent="0.3">
      <c r="A156" s="2027"/>
      <c r="B156" s="1948"/>
      <c r="C156" s="1951"/>
      <c r="D156" s="1959" t="s">
        <v>177</v>
      </c>
      <c r="E156" s="1960"/>
      <c r="F156" s="567" t="s">
        <v>355</v>
      </c>
      <c r="G156" s="560">
        <f t="shared" si="9"/>
        <v>10</v>
      </c>
      <c r="H156" s="524">
        <v>0</v>
      </c>
      <c r="I156" s="524">
        <v>1</v>
      </c>
      <c r="J156" s="524">
        <v>1</v>
      </c>
      <c r="K156" s="524">
        <v>1</v>
      </c>
      <c r="L156" s="524">
        <v>1</v>
      </c>
      <c r="M156" s="524">
        <v>1</v>
      </c>
      <c r="N156" s="524">
        <v>1</v>
      </c>
      <c r="O156" s="524">
        <v>1</v>
      </c>
      <c r="P156" s="524">
        <v>1</v>
      </c>
      <c r="Q156" s="524">
        <v>1</v>
      </c>
      <c r="R156" s="524">
        <v>1</v>
      </c>
      <c r="S156" s="524">
        <v>0</v>
      </c>
      <c r="T156" s="2025"/>
    </row>
    <row r="157" spans="1:20" ht="63" customHeight="1" thickBot="1" x14ac:dyDescent="0.3">
      <c r="A157" s="2027"/>
      <c r="B157" s="1948"/>
      <c r="C157" s="1951"/>
      <c r="D157" s="1961"/>
      <c r="E157" s="1962"/>
      <c r="F157" s="568" t="s">
        <v>356</v>
      </c>
      <c r="G157" s="562">
        <f t="shared" si="9"/>
        <v>0</v>
      </c>
      <c r="H157" s="524">
        <v>0</v>
      </c>
      <c r="I157" s="524">
        <v>0</v>
      </c>
      <c r="J157" s="524">
        <v>0</v>
      </c>
      <c r="K157" s="524">
        <v>0</v>
      </c>
      <c r="L157" s="524">
        <v>0</v>
      </c>
      <c r="M157" s="524">
        <v>0</v>
      </c>
      <c r="N157" s="524">
        <v>0</v>
      </c>
      <c r="O157" s="524">
        <v>0</v>
      </c>
      <c r="P157" s="524">
        <v>0</v>
      </c>
      <c r="Q157" s="524">
        <v>0</v>
      </c>
      <c r="R157" s="524">
        <v>0</v>
      </c>
      <c r="S157" s="524">
        <v>0</v>
      </c>
      <c r="T157" s="2025"/>
    </row>
    <row r="158" spans="1:20" ht="63" customHeight="1" thickBot="1" x14ac:dyDescent="0.3">
      <c r="A158" s="2027"/>
      <c r="B158" s="1948"/>
      <c r="C158" s="1951"/>
      <c r="D158" s="1961"/>
      <c r="E158" s="1962"/>
      <c r="F158" s="568" t="s">
        <v>357</v>
      </c>
      <c r="G158" s="562">
        <f t="shared" si="9"/>
        <v>1</v>
      </c>
      <c r="H158" s="524">
        <v>0</v>
      </c>
      <c r="I158" s="524">
        <v>0</v>
      </c>
      <c r="J158" s="524">
        <v>0</v>
      </c>
      <c r="K158" s="524">
        <v>0</v>
      </c>
      <c r="L158" s="524">
        <v>0</v>
      </c>
      <c r="M158" s="524">
        <v>0</v>
      </c>
      <c r="N158" s="524">
        <v>0</v>
      </c>
      <c r="O158" s="524">
        <v>0</v>
      </c>
      <c r="P158" s="524">
        <v>0</v>
      </c>
      <c r="Q158" s="524">
        <v>0</v>
      </c>
      <c r="R158" s="524">
        <v>1</v>
      </c>
      <c r="S158" s="524">
        <v>0</v>
      </c>
      <c r="T158" s="2025"/>
    </row>
    <row r="159" spans="1:20" ht="63" customHeight="1" thickBot="1" x14ac:dyDescent="0.3">
      <c r="A159" s="2027"/>
      <c r="B159" s="1948"/>
      <c r="C159" s="1951"/>
      <c r="D159" s="1961"/>
      <c r="E159" s="1962"/>
      <c r="F159" s="568" t="s">
        <v>358</v>
      </c>
      <c r="G159" s="562">
        <f t="shared" si="9"/>
        <v>0</v>
      </c>
      <c r="H159" s="524">
        <v>0</v>
      </c>
      <c r="I159" s="524">
        <v>0</v>
      </c>
      <c r="J159" s="524">
        <v>0</v>
      </c>
      <c r="K159" s="524">
        <v>0</v>
      </c>
      <c r="L159" s="524">
        <v>0</v>
      </c>
      <c r="M159" s="524">
        <v>0</v>
      </c>
      <c r="N159" s="524">
        <v>0</v>
      </c>
      <c r="O159" s="524">
        <v>0</v>
      </c>
      <c r="P159" s="524">
        <v>0</v>
      </c>
      <c r="Q159" s="524">
        <v>0</v>
      </c>
      <c r="R159" s="524">
        <v>0</v>
      </c>
      <c r="S159" s="524">
        <v>0</v>
      </c>
      <c r="T159" s="2025"/>
    </row>
    <row r="160" spans="1:20" ht="63" customHeight="1" thickBot="1" x14ac:dyDescent="0.3">
      <c r="A160" s="2027"/>
      <c r="B160" s="1948"/>
      <c r="C160" s="1951"/>
      <c r="D160" s="1961"/>
      <c r="E160" s="1962"/>
      <c r="F160" s="568" t="s">
        <v>359</v>
      </c>
      <c r="G160" s="562">
        <f t="shared" si="9"/>
        <v>24</v>
      </c>
      <c r="H160" s="524">
        <v>2</v>
      </c>
      <c r="I160" s="524">
        <v>2</v>
      </c>
      <c r="J160" s="524">
        <v>2</v>
      </c>
      <c r="K160" s="524">
        <v>2</v>
      </c>
      <c r="L160" s="524">
        <v>2</v>
      </c>
      <c r="M160" s="524">
        <v>2</v>
      </c>
      <c r="N160" s="524">
        <v>2</v>
      </c>
      <c r="O160" s="524">
        <v>2</v>
      </c>
      <c r="P160" s="524">
        <v>2</v>
      </c>
      <c r="Q160" s="524">
        <v>2</v>
      </c>
      <c r="R160" s="524">
        <v>2</v>
      </c>
      <c r="S160" s="524">
        <v>2</v>
      </c>
      <c r="T160" s="2025"/>
    </row>
    <row r="161" spans="1:20" ht="63" customHeight="1" thickBot="1" x14ac:dyDescent="0.3">
      <c r="A161" s="2027"/>
      <c r="B161" s="1947"/>
      <c r="C161" s="1951"/>
      <c r="D161" s="1961"/>
      <c r="E161" s="1962"/>
      <c r="F161" s="568" t="s">
        <v>360</v>
      </c>
      <c r="G161" s="562">
        <f t="shared" si="9"/>
        <v>0</v>
      </c>
      <c r="H161" s="524">
        <v>0</v>
      </c>
      <c r="I161" s="524">
        <v>0</v>
      </c>
      <c r="J161" s="524">
        <v>0</v>
      </c>
      <c r="K161" s="524">
        <v>0</v>
      </c>
      <c r="L161" s="524">
        <v>0</v>
      </c>
      <c r="M161" s="524">
        <v>0</v>
      </c>
      <c r="N161" s="524">
        <v>0</v>
      </c>
      <c r="O161" s="524">
        <v>0</v>
      </c>
      <c r="P161" s="524">
        <v>0</v>
      </c>
      <c r="Q161" s="524">
        <v>0</v>
      </c>
      <c r="R161" s="524">
        <v>0</v>
      </c>
      <c r="S161" s="524">
        <v>0</v>
      </c>
      <c r="T161" s="2025"/>
    </row>
    <row r="162" spans="1:20" ht="63" customHeight="1" thickBot="1" x14ac:dyDescent="0.3">
      <c r="A162" s="2027"/>
      <c r="B162" s="1947"/>
      <c r="C162" s="1951"/>
      <c r="D162" s="1961"/>
      <c r="E162" s="1962"/>
      <c r="F162" s="568" t="s">
        <v>361</v>
      </c>
      <c r="G162" s="562">
        <f t="shared" si="9"/>
        <v>1</v>
      </c>
      <c r="H162" s="524">
        <v>0</v>
      </c>
      <c r="I162" s="524">
        <v>0</v>
      </c>
      <c r="J162" s="524">
        <v>0</v>
      </c>
      <c r="K162" s="524">
        <v>0</v>
      </c>
      <c r="L162" s="524">
        <v>0</v>
      </c>
      <c r="M162" s="524">
        <v>0</v>
      </c>
      <c r="N162" s="524">
        <v>0</v>
      </c>
      <c r="O162" s="524">
        <v>0</v>
      </c>
      <c r="P162" s="524">
        <v>0</v>
      </c>
      <c r="Q162" s="524">
        <v>0</v>
      </c>
      <c r="R162" s="524">
        <v>0</v>
      </c>
      <c r="S162" s="524">
        <v>1</v>
      </c>
      <c r="T162" s="2025"/>
    </row>
    <row r="163" spans="1:20" ht="63" customHeight="1" thickBot="1" x14ac:dyDescent="0.3">
      <c r="A163" s="2027"/>
      <c r="B163" s="1947"/>
      <c r="C163" s="1951"/>
      <c r="D163" s="1961"/>
      <c r="E163" s="1962"/>
      <c r="F163" s="568" t="s">
        <v>362</v>
      </c>
      <c r="G163" s="562">
        <f t="shared" si="9"/>
        <v>0</v>
      </c>
      <c r="H163" s="524">
        <v>0</v>
      </c>
      <c r="I163" s="524">
        <v>0</v>
      </c>
      <c r="J163" s="524">
        <v>0</v>
      </c>
      <c r="K163" s="524">
        <v>0</v>
      </c>
      <c r="L163" s="524">
        <v>0</v>
      </c>
      <c r="M163" s="524">
        <v>0</v>
      </c>
      <c r="N163" s="524">
        <v>0</v>
      </c>
      <c r="O163" s="524">
        <v>0</v>
      </c>
      <c r="P163" s="524">
        <v>0</v>
      </c>
      <c r="Q163" s="524">
        <v>0</v>
      </c>
      <c r="R163" s="524">
        <v>0</v>
      </c>
      <c r="S163" s="524">
        <v>0</v>
      </c>
      <c r="T163" s="2025"/>
    </row>
    <row r="164" spans="1:20" ht="63" customHeight="1" thickBot="1" x14ac:dyDescent="0.3">
      <c r="A164" s="2027"/>
      <c r="B164" s="1947"/>
      <c r="C164" s="1951"/>
      <c r="D164" s="1961"/>
      <c r="E164" s="1962"/>
      <c r="F164" s="568" t="s">
        <v>363</v>
      </c>
      <c r="G164" s="562">
        <f t="shared" si="9"/>
        <v>0</v>
      </c>
      <c r="H164" s="524">
        <v>0</v>
      </c>
      <c r="I164" s="524">
        <v>0</v>
      </c>
      <c r="J164" s="524">
        <v>0</v>
      </c>
      <c r="K164" s="524">
        <v>0</v>
      </c>
      <c r="L164" s="524">
        <v>0</v>
      </c>
      <c r="M164" s="524">
        <v>0</v>
      </c>
      <c r="N164" s="524">
        <v>0</v>
      </c>
      <c r="O164" s="524">
        <v>0</v>
      </c>
      <c r="P164" s="524">
        <v>0</v>
      </c>
      <c r="Q164" s="524">
        <v>0</v>
      </c>
      <c r="R164" s="524">
        <v>0</v>
      </c>
      <c r="S164" s="524">
        <v>0</v>
      </c>
      <c r="T164" s="2025"/>
    </row>
    <row r="165" spans="1:20" ht="63" customHeight="1" thickBot="1" x14ac:dyDescent="0.3">
      <c r="A165" s="2027"/>
      <c r="B165" s="1947"/>
      <c r="C165" s="1951"/>
      <c r="D165" s="1961"/>
      <c r="E165" s="1962"/>
      <c r="F165" s="568" t="s">
        <v>364</v>
      </c>
      <c r="G165" s="562">
        <f t="shared" si="9"/>
        <v>0</v>
      </c>
      <c r="H165" s="524">
        <v>0</v>
      </c>
      <c r="I165" s="524">
        <v>0</v>
      </c>
      <c r="J165" s="524">
        <v>0</v>
      </c>
      <c r="K165" s="524">
        <v>0</v>
      </c>
      <c r="L165" s="524">
        <v>0</v>
      </c>
      <c r="M165" s="524">
        <v>0</v>
      </c>
      <c r="N165" s="524">
        <v>0</v>
      </c>
      <c r="O165" s="524">
        <v>0</v>
      </c>
      <c r="P165" s="524">
        <v>0</v>
      </c>
      <c r="Q165" s="524">
        <v>0</v>
      </c>
      <c r="R165" s="524">
        <v>0</v>
      </c>
      <c r="S165" s="524">
        <v>0</v>
      </c>
      <c r="T165" s="2025"/>
    </row>
    <row r="166" spans="1:20" ht="63" customHeight="1" thickBot="1" x14ac:dyDescent="0.3">
      <c r="A166" s="2027"/>
      <c r="B166" s="1947"/>
      <c r="C166" s="1951"/>
      <c r="D166" s="1961"/>
      <c r="E166" s="1962"/>
      <c r="F166" s="568" t="s">
        <v>365</v>
      </c>
      <c r="G166" s="562">
        <f t="shared" si="9"/>
        <v>0</v>
      </c>
      <c r="H166" s="524">
        <v>0</v>
      </c>
      <c r="I166" s="524">
        <v>0</v>
      </c>
      <c r="J166" s="524">
        <v>0</v>
      </c>
      <c r="K166" s="524">
        <v>0</v>
      </c>
      <c r="L166" s="524">
        <v>0</v>
      </c>
      <c r="M166" s="524">
        <v>0</v>
      </c>
      <c r="N166" s="524">
        <v>0</v>
      </c>
      <c r="O166" s="524">
        <v>0</v>
      </c>
      <c r="P166" s="524">
        <v>0</v>
      </c>
      <c r="Q166" s="524">
        <v>0</v>
      </c>
      <c r="R166" s="524">
        <v>0</v>
      </c>
      <c r="S166" s="524">
        <v>0</v>
      </c>
      <c r="T166" s="2025"/>
    </row>
    <row r="167" spans="1:20" ht="63" customHeight="1" thickBot="1" x14ac:dyDescent="0.3">
      <c r="A167" s="2027"/>
      <c r="B167" s="1947"/>
      <c r="C167" s="1951"/>
      <c r="D167" s="1961"/>
      <c r="E167" s="1962"/>
      <c r="F167" s="568" t="s">
        <v>366</v>
      </c>
      <c r="G167" s="562">
        <f t="shared" ref="G167:G230" si="11">SUM(H167:S167)</f>
        <v>0</v>
      </c>
      <c r="H167" s="524">
        <v>0</v>
      </c>
      <c r="I167" s="524">
        <v>0</v>
      </c>
      <c r="J167" s="524">
        <v>0</v>
      </c>
      <c r="K167" s="524">
        <v>0</v>
      </c>
      <c r="L167" s="524">
        <v>0</v>
      </c>
      <c r="M167" s="524">
        <v>0</v>
      </c>
      <c r="N167" s="524">
        <v>0</v>
      </c>
      <c r="O167" s="524">
        <v>0</v>
      </c>
      <c r="P167" s="524">
        <v>0</v>
      </c>
      <c r="Q167" s="524">
        <v>0</v>
      </c>
      <c r="R167" s="524">
        <v>0</v>
      </c>
      <c r="S167" s="524">
        <v>0</v>
      </c>
      <c r="T167" s="2025"/>
    </row>
    <row r="168" spans="1:20" ht="63" customHeight="1" thickBot="1" x14ac:dyDescent="0.3">
      <c r="A168" s="2027"/>
      <c r="B168" s="1947"/>
      <c r="C168" s="1951"/>
      <c r="D168" s="1961"/>
      <c r="E168" s="1962"/>
      <c r="F168" s="568" t="s">
        <v>367</v>
      </c>
      <c r="G168" s="562">
        <f t="shared" si="11"/>
        <v>0</v>
      </c>
      <c r="H168" s="524">
        <v>0</v>
      </c>
      <c r="I168" s="524">
        <v>0</v>
      </c>
      <c r="J168" s="524">
        <v>0</v>
      </c>
      <c r="K168" s="524">
        <v>0</v>
      </c>
      <c r="L168" s="524">
        <v>0</v>
      </c>
      <c r="M168" s="524">
        <v>0</v>
      </c>
      <c r="N168" s="524">
        <v>0</v>
      </c>
      <c r="O168" s="524">
        <v>0</v>
      </c>
      <c r="P168" s="524">
        <v>0</v>
      </c>
      <c r="Q168" s="524">
        <v>0</v>
      </c>
      <c r="R168" s="524">
        <v>0</v>
      </c>
      <c r="S168" s="524">
        <v>0</v>
      </c>
      <c r="T168" s="2025"/>
    </row>
    <row r="169" spans="1:20" ht="63" customHeight="1" thickBot="1" x14ac:dyDescent="0.3">
      <c r="A169" s="2027"/>
      <c r="B169" s="1947"/>
      <c r="C169" s="1951"/>
      <c r="D169" s="1961"/>
      <c r="E169" s="1962"/>
      <c r="F169" s="568" t="s">
        <v>368</v>
      </c>
      <c r="G169" s="562">
        <f t="shared" si="11"/>
        <v>0</v>
      </c>
      <c r="H169" s="524">
        <v>0</v>
      </c>
      <c r="I169" s="524">
        <v>0</v>
      </c>
      <c r="J169" s="524">
        <v>0</v>
      </c>
      <c r="K169" s="524">
        <v>0</v>
      </c>
      <c r="L169" s="524">
        <v>0</v>
      </c>
      <c r="M169" s="524">
        <v>0</v>
      </c>
      <c r="N169" s="524">
        <v>0</v>
      </c>
      <c r="O169" s="524">
        <v>0</v>
      </c>
      <c r="P169" s="524">
        <v>0</v>
      </c>
      <c r="Q169" s="524">
        <v>0</v>
      </c>
      <c r="R169" s="524">
        <v>0</v>
      </c>
      <c r="S169" s="524">
        <v>0</v>
      </c>
      <c r="T169" s="2025"/>
    </row>
    <row r="170" spans="1:20" ht="63" customHeight="1" thickBot="1" x14ac:dyDescent="0.3">
      <c r="A170" s="2027"/>
      <c r="B170" s="1947"/>
      <c r="C170" s="1951"/>
      <c r="D170" s="1961"/>
      <c r="E170" s="1962"/>
      <c r="F170" s="568" t="s">
        <v>369</v>
      </c>
      <c r="G170" s="562">
        <f t="shared" si="11"/>
        <v>0</v>
      </c>
      <c r="H170" s="524">
        <v>0</v>
      </c>
      <c r="I170" s="524">
        <v>0</v>
      </c>
      <c r="J170" s="524">
        <v>0</v>
      </c>
      <c r="K170" s="524">
        <v>0</v>
      </c>
      <c r="L170" s="524">
        <v>0</v>
      </c>
      <c r="M170" s="524">
        <v>0</v>
      </c>
      <c r="N170" s="524">
        <v>0</v>
      </c>
      <c r="O170" s="524">
        <v>0</v>
      </c>
      <c r="P170" s="524">
        <v>0</v>
      </c>
      <c r="Q170" s="524">
        <v>0</v>
      </c>
      <c r="R170" s="524">
        <v>0</v>
      </c>
      <c r="S170" s="524">
        <v>0</v>
      </c>
      <c r="T170" s="2025"/>
    </row>
    <row r="171" spans="1:20" ht="63" customHeight="1" thickBot="1" x14ac:dyDescent="0.3">
      <c r="A171" s="2027"/>
      <c r="B171" s="1947"/>
      <c r="C171" s="1951"/>
      <c r="D171" s="1961"/>
      <c r="E171" s="1962"/>
      <c r="F171" s="568" t="s">
        <v>370</v>
      </c>
      <c r="G171" s="562">
        <f t="shared" si="11"/>
        <v>0</v>
      </c>
      <c r="H171" s="524">
        <v>0</v>
      </c>
      <c r="I171" s="524">
        <v>0</v>
      </c>
      <c r="J171" s="524">
        <v>0</v>
      </c>
      <c r="K171" s="524">
        <v>0</v>
      </c>
      <c r="L171" s="524">
        <v>0</v>
      </c>
      <c r="M171" s="524">
        <v>0</v>
      </c>
      <c r="N171" s="524">
        <v>0</v>
      </c>
      <c r="O171" s="524">
        <v>0</v>
      </c>
      <c r="P171" s="524">
        <v>0</v>
      </c>
      <c r="Q171" s="524">
        <v>0</v>
      </c>
      <c r="R171" s="524">
        <v>0</v>
      </c>
      <c r="S171" s="524">
        <v>0</v>
      </c>
      <c r="T171" s="2025"/>
    </row>
    <row r="172" spans="1:20" ht="63" customHeight="1" thickBot="1" x14ac:dyDescent="0.3">
      <c r="A172" s="2027"/>
      <c r="B172" s="1947"/>
      <c r="C172" s="1951"/>
      <c r="D172" s="1961"/>
      <c r="E172" s="1962"/>
      <c r="F172" s="568" t="s">
        <v>371</v>
      </c>
      <c r="G172" s="562">
        <f t="shared" si="11"/>
        <v>13</v>
      </c>
      <c r="H172" s="524">
        <v>1</v>
      </c>
      <c r="I172" s="524">
        <v>1</v>
      </c>
      <c r="J172" s="524">
        <v>1</v>
      </c>
      <c r="K172" s="524">
        <v>1</v>
      </c>
      <c r="L172" s="524">
        <v>1</v>
      </c>
      <c r="M172" s="524">
        <v>1</v>
      </c>
      <c r="N172" s="524">
        <v>1</v>
      </c>
      <c r="O172" s="524">
        <v>1</v>
      </c>
      <c r="P172" s="524">
        <v>1</v>
      </c>
      <c r="Q172" s="524">
        <v>1</v>
      </c>
      <c r="R172" s="524">
        <v>2</v>
      </c>
      <c r="S172" s="524">
        <v>1</v>
      </c>
      <c r="T172" s="2025"/>
    </row>
    <row r="173" spans="1:20" ht="63" customHeight="1" thickBot="1" x14ac:dyDescent="0.3">
      <c r="A173" s="2027"/>
      <c r="B173" s="1947"/>
      <c r="C173" s="1951"/>
      <c r="D173" s="1961"/>
      <c r="E173" s="1962"/>
      <c r="F173" s="568" t="s">
        <v>372</v>
      </c>
      <c r="G173" s="562">
        <f t="shared" si="11"/>
        <v>0</v>
      </c>
      <c r="H173" s="524">
        <v>0</v>
      </c>
      <c r="I173" s="524">
        <v>0</v>
      </c>
      <c r="J173" s="524">
        <v>0</v>
      </c>
      <c r="K173" s="524">
        <v>0</v>
      </c>
      <c r="L173" s="524">
        <v>0</v>
      </c>
      <c r="M173" s="524">
        <v>0</v>
      </c>
      <c r="N173" s="524">
        <v>0</v>
      </c>
      <c r="O173" s="524">
        <v>0</v>
      </c>
      <c r="P173" s="524">
        <v>0</v>
      </c>
      <c r="Q173" s="524">
        <v>0</v>
      </c>
      <c r="R173" s="524">
        <v>0</v>
      </c>
      <c r="S173" s="524">
        <v>0</v>
      </c>
      <c r="T173" s="2025"/>
    </row>
    <row r="174" spans="1:20" ht="63" customHeight="1" thickBot="1" x14ac:dyDescent="0.3">
      <c r="A174" s="2027"/>
      <c r="B174" s="1947"/>
      <c r="C174" s="1951"/>
      <c r="D174" s="1961"/>
      <c r="E174" s="1962"/>
      <c r="F174" s="568" t="s">
        <v>373</v>
      </c>
      <c r="G174" s="562">
        <f t="shared" si="11"/>
        <v>4</v>
      </c>
      <c r="H174" s="524">
        <v>0</v>
      </c>
      <c r="I174" s="524">
        <v>0</v>
      </c>
      <c r="J174" s="524">
        <v>1</v>
      </c>
      <c r="K174" s="524">
        <v>0</v>
      </c>
      <c r="L174" s="524">
        <v>0</v>
      </c>
      <c r="M174" s="524">
        <v>1</v>
      </c>
      <c r="N174" s="524">
        <v>0</v>
      </c>
      <c r="O174" s="524">
        <v>0</v>
      </c>
      <c r="P174" s="524">
        <v>1</v>
      </c>
      <c r="Q174" s="524">
        <v>0</v>
      </c>
      <c r="R174" s="524">
        <v>0</v>
      </c>
      <c r="S174" s="524">
        <v>1</v>
      </c>
      <c r="T174" s="2025"/>
    </row>
    <row r="175" spans="1:20" ht="63" customHeight="1" thickBot="1" x14ac:dyDescent="0.3">
      <c r="A175" s="2027"/>
      <c r="B175" s="1947"/>
      <c r="C175" s="1951"/>
      <c r="D175" s="1961"/>
      <c r="E175" s="1962"/>
      <c r="F175" s="568" t="s">
        <v>374</v>
      </c>
      <c r="G175" s="562">
        <f t="shared" si="11"/>
        <v>0</v>
      </c>
      <c r="H175" s="524">
        <v>0</v>
      </c>
      <c r="I175" s="524">
        <v>0</v>
      </c>
      <c r="J175" s="524">
        <v>0</v>
      </c>
      <c r="K175" s="524">
        <v>0</v>
      </c>
      <c r="L175" s="524">
        <v>0</v>
      </c>
      <c r="M175" s="524">
        <v>0</v>
      </c>
      <c r="N175" s="524">
        <v>0</v>
      </c>
      <c r="O175" s="524">
        <v>0</v>
      </c>
      <c r="P175" s="524">
        <v>0</v>
      </c>
      <c r="Q175" s="524">
        <v>0</v>
      </c>
      <c r="R175" s="524">
        <v>0</v>
      </c>
      <c r="S175" s="524">
        <v>0</v>
      </c>
      <c r="T175" s="2025"/>
    </row>
    <row r="176" spans="1:20" ht="63" customHeight="1" thickBot="1" x14ac:dyDescent="0.3">
      <c r="A176" s="2027"/>
      <c r="B176" s="1947"/>
      <c r="C176" s="1951"/>
      <c r="D176" s="1961"/>
      <c r="E176" s="1962"/>
      <c r="F176" s="568" t="s">
        <v>375</v>
      </c>
      <c r="G176" s="562">
        <f t="shared" si="11"/>
        <v>1</v>
      </c>
      <c r="H176" s="524">
        <v>0</v>
      </c>
      <c r="I176" s="524">
        <v>0</v>
      </c>
      <c r="J176" s="524">
        <v>0</v>
      </c>
      <c r="K176" s="524">
        <v>0</v>
      </c>
      <c r="L176" s="524">
        <v>0</v>
      </c>
      <c r="M176" s="524">
        <v>0</v>
      </c>
      <c r="N176" s="524">
        <v>0</v>
      </c>
      <c r="O176" s="524">
        <v>0</v>
      </c>
      <c r="P176" s="524">
        <v>0</v>
      </c>
      <c r="Q176" s="524">
        <v>0</v>
      </c>
      <c r="R176" s="524">
        <v>1</v>
      </c>
      <c r="S176" s="524">
        <v>0</v>
      </c>
      <c r="T176" s="2025"/>
    </row>
    <row r="177" spans="1:20" ht="63" customHeight="1" thickBot="1" x14ac:dyDescent="0.3">
      <c r="A177" s="2027"/>
      <c r="B177" s="1947"/>
      <c r="C177" s="1951"/>
      <c r="D177" s="1961"/>
      <c r="E177" s="1962"/>
      <c r="F177" s="568" t="s">
        <v>376</v>
      </c>
      <c r="G177" s="562">
        <f t="shared" si="11"/>
        <v>0</v>
      </c>
      <c r="H177" s="524">
        <v>0</v>
      </c>
      <c r="I177" s="524">
        <v>0</v>
      </c>
      <c r="J177" s="524">
        <v>0</v>
      </c>
      <c r="K177" s="524">
        <v>0</v>
      </c>
      <c r="L177" s="524">
        <v>0</v>
      </c>
      <c r="M177" s="524">
        <v>0</v>
      </c>
      <c r="N177" s="524">
        <v>0</v>
      </c>
      <c r="O177" s="524">
        <v>0</v>
      </c>
      <c r="P177" s="524">
        <v>0</v>
      </c>
      <c r="Q177" s="524">
        <v>0</v>
      </c>
      <c r="R177" s="524">
        <v>0</v>
      </c>
      <c r="S177" s="524">
        <v>0</v>
      </c>
      <c r="T177" s="2025"/>
    </row>
    <row r="178" spans="1:20" ht="63" customHeight="1" thickBot="1" x14ac:dyDescent="0.3">
      <c r="A178" s="2027"/>
      <c r="B178" s="1947"/>
      <c r="C178" s="1951"/>
      <c r="D178" s="1961"/>
      <c r="E178" s="1962"/>
      <c r="F178" s="568" t="s">
        <v>377</v>
      </c>
      <c r="G178" s="562">
        <f t="shared" si="11"/>
        <v>0</v>
      </c>
      <c r="H178" s="524">
        <v>0</v>
      </c>
      <c r="I178" s="524">
        <v>0</v>
      </c>
      <c r="J178" s="524">
        <v>0</v>
      </c>
      <c r="K178" s="524">
        <v>0</v>
      </c>
      <c r="L178" s="524">
        <v>0</v>
      </c>
      <c r="M178" s="524">
        <v>0</v>
      </c>
      <c r="N178" s="524">
        <v>0</v>
      </c>
      <c r="O178" s="524">
        <v>0</v>
      </c>
      <c r="P178" s="524">
        <v>0</v>
      </c>
      <c r="Q178" s="524">
        <v>0</v>
      </c>
      <c r="R178" s="524">
        <v>0</v>
      </c>
      <c r="S178" s="524">
        <v>0</v>
      </c>
      <c r="T178" s="2025"/>
    </row>
    <row r="179" spans="1:20" ht="63" customHeight="1" thickBot="1" x14ac:dyDescent="0.3">
      <c r="A179" s="2027"/>
      <c r="B179" s="1947"/>
      <c r="C179" s="1951"/>
      <c r="D179" s="1961"/>
      <c r="E179" s="1962"/>
      <c r="F179" s="568" t="s">
        <v>378</v>
      </c>
      <c r="G179" s="562">
        <f t="shared" si="11"/>
        <v>0</v>
      </c>
      <c r="H179" s="524">
        <v>0</v>
      </c>
      <c r="I179" s="524">
        <v>0</v>
      </c>
      <c r="J179" s="524">
        <v>0</v>
      </c>
      <c r="K179" s="524">
        <v>0</v>
      </c>
      <c r="L179" s="524">
        <v>0</v>
      </c>
      <c r="M179" s="524">
        <v>0</v>
      </c>
      <c r="N179" s="524">
        <v>0</v>
      </c>
      <c r="O179" s="524">
        <v>0</v>
      </c>
      <c r="P179" s="524">
        <v>0</v>
      </c>
      <c r="Q179" s="524">
        <v>0</v>
      </c>
      <c r="R179" s="524">
        <v>0</v>
      </c>
      <c r="S179" s="524">
        <v>0</v>
      </c>
      <c r="T179" s="2025"/>
    </row>
    <row r="180" spans="1:20" ht="63" customHeight="1" thickBot="1" x14ac:dyDescent="0.3">
      <c r="A180" s="2027"/>
      <c r="B180" s="1947"/>
      <c r="C180" s="1951"/>
      <c r="D180" s="1961"/>
      <c r="E180" s="1962"/>
      <c r="F180" s="568" t="s">
        <v>379</v>
      </c>
      <c r="G180" s="562">
        <f t="shared" si="11"/>
        <v>0</v>
      </c>
      <c r="H180" s="524">
        <v>0</v>
      </c>
      <c r="I180" s="524">
        <v>0</v>
      </c>
      <c r="J180" s="524">
        <v>0</v>
      </c>
      <c r="K180" s="524">
        <v>0</v>
      </c>
      <c r="L180" s="524">
        <v>0</v>
      </c>
      <c r="M180" s="524">
        <v>0</v>
      </c>
      <c r="N180" s="524">
        <v>0</v>
      </c>
      <c r="O180" s="524">
        <v>0</v>
      </c>
      <c r="P180" s="524">
        <v>0</v>
      </c>
      <c r="Q180" s="524">
        <v>0</v>
      </c>
      <c r="R180" s="524">
        <v>0</v>
      </c>
      <c r="S180" s="524">
        <v>0</v>
      </c>
      <c r="T180" s="2025"/>
    </row>
    <row r="181" spans="1:20" ht="63" customHeight="1" thickBot="1" x14ac:dyDescent="0.3">
      <c r="A181" s="2027"/>
      <c r="B181" s="1947"/>
      <c r="C181" s="1951"/>
      <c r="D181" s="1961"/>
      <c r="E181" s="1962"/>
      <c r="F181" s="568" t="s">
        <v>380</v>
      </c>
      <c r="G181" s="562">
        <f t="shared" si="11"/>
        <v>0</v>
      </c>
      <c r="H181" s="524">
        <v>0</v>
      </c>
      <c r="I181" s="524">
        <v>0</v>
      </c>
      <c r="J181" s="524">
        <v>0</v>
      </c>
      <c r="K181" s="524">
        <v>0</v>
      </c>
      <c r="L181" s="524">
        <v>0</v>
      </c>
      <c r="M181" s="524">
        <v>0</v>
      </c>
      <c r="N181" s="524">
        <v>0</v>
      </c>
      <c r="O181" s="524">
        <v>0</v>
      </c>
      <c r="P181" s="524">
        <v>0</v>
      </c>
      <c r="Q181" s="524">
        <v>0</v>
      </c>
      <c r="R181" s="524">
        <v>0</v>
      </c>
      <c r="S181" s="524">
        <v>0</v>
      </c>
      <c r="T181" s="2025"/>
    </row>
    <row r="182" spans="1:20" ht="63" customHeight="1" thickBot="1" x14ac:dyDescent="0.3">
      <c r="A182" s="2027"/>
      <c r="B182" s="1947"/>
      <c r="C182" s="1951"/>
      <c r="D182" s="1961"/>
      <c r="E182" s="1962"/>
      <c r="F182" s="568" t="s">
        <v>381</v>
      </c>
      <c r="G182" s="562">
        <f t="shared" si="11"/>
        <v>1</v>
      </c>
      <c r="H182" s="524">
        <v>0</v>
      </c>
      <c r="I182" s="524">
        <v>0</v>
      </c>
      <c r="J182" s="524">
        <v>0</v>
      </c>
      <c r="K182" s="524">
        <v>0</v>
      </c>
      <c r="L182" s="524">
        <v>0</v>
      </c>
      <c r="M182" s="524">
        <v>0</v>
      </c>
      <c r="N182" s="524">
        <v>0</v>
      </c>
      <c r="O182" s="524">
        <v>0</v>
      </c>
      <c r="P182" s="524">
        <v>0</v>
      </c>
      <c r="Q182" s="524">
        <v>0</v>
      </c>
      <c r="R182" s="524">
        <v>0</v>
      </c>
      <c r="S182" s="524">
        <v>1</v>
      </c>
      <c r="T182" s="2025"/>
    </row>
    <row r="183" spans="1:20" ht="63" customHeight="1" thickBot="1" x14ac:dyDescent="0.3">
      <c r="A183" s="2027"/>
      <c r="B183" s="1947"/>
      <c r="C183" s="1951"/>
      <c r="D183" s="1961"/>
      <c r="E183" s="1962"/>
      <c r="F183" s="568" t="s">
        <v>382</v>
      </c>
      <c r="G183" s="562">
        <f t="shared" si="11"/>
        <v>0</v>
      </c>
      <c r="H183" s="524">
        <v>0</v>
      </c>
      <c r="I183" s="524">
        <v>0</v>
      </c>
      <c r="J183" s="524">
        <v>0</v>
      </c>
      <c r="K183" s="524">
        <v>0</v>
      </c>
      <c r="L183" s="524">
        <v>0</v>
      </c>
      <c r="M183" s="524">
        <v>0</v>
      </c>
      <c r="N183" s="524">
        <v>0</v>
      </c>
      <c r="O183" s="524">
        <v>0</v>
      </c>
      <c r="P183" s="524">
        <v>0</v>
      </c>
      <c r="Q183" s="524">
        <v>0</v>
      </c>
      <c r="R183" s="524">
        <v>0</v>
      </c>
      <c r="S183" s="524">
        <v>0</v>
      </c>
      <c r="T183" s="2025"/>
    </row>
    <row r="184" spans="1:20" ht="63" customHeight="1" thickBot="1" x14ac:dyDescent="0.3">
      <c r="A184" s="2027"/>
      <c r="B184" s="1947"/>
      <c r="C184" s="1951"/>
      <c r="D184" s="1961"/>
      <c r="E184" s="1962"/>
      <c r="F184" s="568" t="s">
        <v>383</v>
      </c>
      <c r="G184" s="562">
        <f t="shared" si="11"/>
        <v>3</v>
      </c>
      <c r="H184" s="524">
        <v>0</v>
      </c>
      <c r="I184" s="524">
        <v>0</v>
      </c>
      <c r="J184" s="524">
        <v>0</v>
      </c>
      <c r="K184" s="524">
        <v>1</v>
      </c>
      <c r="L184" s="524">
        <v>0</v>
      </c>
      <c r="M184" s="524">
        <v>0</v>
      </c>
      <c r="N184" s="524">
        <v>1</v>
      </c>
      <c r="O184" s="524">
        <v>0</v>
      </c>
      <c r="P184" s="524">
        <v>0</v>
      </c>
      <c r="Q184" s="524">
        <v>0</v>
      </c>
      <c r="R184" s="524">
        <v>1</v>
      </c>
      <c r="S184" s="524">
        <v>0</v>
      </c>
      <c r="T184" s="2025"/>
    </row>
    <row r="185" spans="1:20" ht="63" customHeight="1" thickBot="1" x14ac:dyDescent="0.3">
      <c r="A185" s="2027"/>
      <c r="B185" s="1947"/>
      <c r="C185" s="1951"/>
      <c r="D185" s="1961"/>
      <c r="E185" s="1962"/>
      <c r="F185" s="568" t="s">
        <v>384</v>
      </c>
      <c r="G185" s="562">
        <f t="shared" si="11"/>
        <v>0</v>
      </c>
      <c r="H185" s="524">
        <v>0</v>
      </c>
      <c r="I185" s="524">
        <v>0</v>
      </c>
      <c r="J185" s="524">
        <v>0</v>
      </c>
      <c r="K185" s="524">
        <v>0</v>
      </c>
      <c r="L185" s="524">
        <v>0</v>
      </c>
      <c r="M185" s="524">
        <v>0</v>
      </c>
      <c r="N185" s="524">
        <v>0</v>
      </c>
      <c r="O185" s="524">
        <v>0</v>
      </c>
      <c r="P185" s="524">
        <v>0</v>
      </c>
      <c r="Q185" s="524">
        <v>0</v>
      </c>
      <c r="R185" s="524">
        <v>0</v>
      </c>
      <c r="S185" s="524">
        <v>0</v>
      </c>
      <c r="T185" s="2025"/>
    </row>
    <row r="186" spans="1:20" ht="63" customHeight="1" thickBot="1" x14ac:dyDescent="0.3">
      <c r="A186" s="2027"/>
      <c r="B186" s="1947"/>
      <c r="C186" s="1951"/>
      <c r="D186" s="1961"/>
      <c r="E186" s="1962"/>
      <c r="F186" s="568" t="s">
        <v>385</v>
      </c>
      <c r="G186" s="562">
        <f t="shared" si="11"/>
        <v>3</v>
      </c>
      <c r="H186" s="524">
        <v>0</v>
      </c>
      <c r="I186" s="524">
        <v>0</v>
      </c>
      <c r="J186" s="524">
        <v>1</v>
      </c>
      <c r="K186" s="524">
        <v>0</v>
      </c>
      <c r="L186" s="524">
        <v>0</v>
      </c>
      <c r="M186" s="524">
        <v>1</v>
      </c>
      <c r="N186" s="524">
        <v>0</v>
      </c>
      <c r="O186" s="524">
        <v>0</v>
      </c>
      <c r="P186" s="524">
        <v>0</v>
      </c>
      <c r="Q186" s="524">
        <v>1</v>
      </c>
      <c r="R186" s="524">
        <v>0</v>
      </c>
      <c r="S186" s="524">
        <v>0</v>
      </c>
      <c r="T186" s="2025"/>
    </row>
    <row r="187" spans="1:20" ht="63" customHeight="1" thickBot="1" x14ac:dyDescent="0.3">
      <c r="A187" s="2027"/>
      <c r="B187" s="1947"/>
      <c r="C187" s="1951"/>
      <c r="D187" s="1961"/>
      <c r="E187" s="1962"/>
      <c r="F187" s="568" t="s">
        <v>386</v>
      </c>
      <c r="G187" s="562">
        <f t="shared" si="11"/>
        <v>0</v>
      </c>
      <c r="H187" s="524">
        <v>0</v>
      </c>
      <c r="I187" s="524">
        <v>0</v>
      </c>
      <c r="J187" s="524">
        <v>0</v>
      </c>
      <c r="K187" s="524">
        <v>0</v>
      </c>
      <c r="L187" s="524">
        <v>0</v>
      </c>
      <c r="M187" s="524">
        <v>0</v>
      </c>
      <c r="N187" s="524">
        <v>0</v>
      </c>
      <c r="O187" s="524">
        <v>0</v>
      </c>
      <c r="P187" s="524">
        <v>0</v>
      </c>
      <c r="Q187" s="524">
        <v>0</v>
      </c>
      <c r="R187" s="524">
        <v>0</v>
      </c>
      <c r="S187" s="524">
        <v>0</v>
      </c>
      <c r="T187" s="2025"/>
    </row>
    <row r="188" spans="1:20" ht="63" customHeight="1" thickBot="1" x14ac:dyDescent="0.3">
      <c r="A188" s="2027"/>
      <c r="B188" s="1947"/>
      <c r="C188" s="1951"/>
      <c r="D188" s="1961"/>
      <c r="E188" s="1962"/>
      <c r="F188" s="568" t="s">
        <v>387</v>
      </c>
      <c r="G188" s="562">
        <f t="shared" si="11"/>
        <v>4</v>
      </c>
      <c r="H188" s="524">
        <v>0</v>
      </c>
      <c r="I188" s="524">
        <v>1</v>
      </c>
      <c r="J188" s="524">
        <v>0</v>
      </c>
      <c r="K188" s="524">
        <v>0</v>
      </c>
      <c r="L188" s="524">
        <v>1</v>
      </c>
      <c r="M188" s="524">
        <v>0</v>
      </c>
      <c r="N188" s="524">
        <v>0</v>
      </c>
      <c r="O188" s="524">
        <v>1</v>
      </c>
      <c r="P188" s="524">
        <v>0</v>
      </c>
      <c r="Q188" s="524">
        <v>0</v>
      </c>
      <c r="R188" s="524">
        <v>0</v>
      </c>
      <c r="S188" s="524">
        <v>1</v>
      </c>
      <c r="T188" s="2025"/>
    </row>
    <row r="189" spans="1:20" ht="63" customHeight="1" thickBot="1" x14ac:dyDescent="0.3">
      <c r="A189" s="2027"/>
      <c r="B189" s="1947"/>
      <c r="C189" s="1951"/>
      <c r="D189" s="1961"/>
      <c r="E189" s="1962"/>
      <c r="F189" s="568" t="s">
        <v>388</v>
      </c>
      <c r="G189" s="562">
        <f t="shared" si="11"/>
        <v>0</v>
      </c>
      <c r="H189" s="524">
        <v>0</v>
      </c>
      <c r="I189" s="524">
        <v>0</v>
      </c>
      <c r="J189" s="524">
        <v>0</v>
      </c>
      <c r="K189" s="524">
        <v>0</v>
      </c>
      <c r="L189" s="524">
        <v>0</v>
      </c>
      <c r="M189" s="524">
        <v>0</v>
      </c>
      <c r="N189" s="524">
        <v>0</v>
      </c>
      <c r="O189" s="524">
        <v>0</v>
      </c>
      <c r="P189" s="524">
        <v>0</v>
      </c>
      <c r="Q189" s="524">
        <v>0</v>
      </c>
      <c r="R189" s="524">
        <v>0</v>
      </c>
      <c r="S189" s="524">
        <v>0</v>
      </c>
      <c r="T189" s="2025"/>
    </row>
    <row r="190" spans="1:20" ht="63" customHeight="1" thickBot="1" x14ac:dyDescent="0.3">
      <c r="A190" s="2027"/>
      <c r="B190" s="1947"/>
      <c r="C190" s="1951"/>
      <c r="D190" s="1961"/>
      <c r="E190" s="1962"/>
      <c r="F190" s="568" t="s">
        <v>389</v>
      </c>
      <c r="G190" s="562">
        <f t="shared" si="11"/>
        <v>2</v>
      </c>
      <c r="H190" s="524">
        <v>0</v>
      </c>
      <c r="I190" s="524">
        <v>0</v>
      </c>
      <c r="J190" s="524">
        <v>0</v>
      </c>
      <c r="K190" s="524">
        <v>0</v>
      </c>
      <c r="L190" s="524">
        <v>1</v>
      </c>
      <c r="M190" s="524">
        <v>0</v>
      </c>
      <c r="N190" s="524">
        <v>0</v>
      </c>
      <c r="O190" s="524">
        <v>0</v>
      </c>
      <c r="P190" s="524">
        <v>0</v>
      </c>
      <c r="Q190" s="524">
        <v>0</v>
      </c>
      <c r="R190" s="524">
        <v>0</v>
      </c>
      <c r="S190" s="524">
        <v>1</v>
      </c>
      <c r="T190" s="2025"/>
    </row>
    <row r="191" spans="1:20" ht="63" customHeight="1" thickBot="1" x14ac:dyDescent="0.3">
      <c r="A191" s="2027"/>
      <c r="B191" s="1947"/>
      <c r="C191" s="1951"/>
      <c r="D191" s="1961"/>
      <c r="E191" s="1962"/>
      <c r="F191" s="568" t="s">
        <v>390</v>
      </c>
      <c r="G191" s="562">
        <f t="shared" si="11"/>
        <v>0</v>
      </c>
      <c r="H191" s="524">
        <v>0</v>
      </c>
      <c r="I191" s="524">
        <v>0</v>
      </c>
      <c r="J191" s="524">
        <v>0</v>
      </c>
      <c r="K191" s="524">
        <v>0</v>
      </c>
      <c r="L191" s="524">
        <v>0</v>
      </c>
      <c r="M191" s="524">
        <v>0</v>
      </c>
      <c r="N191" s="524">
        <v>0</v>
      </c>
      <c r="O191" s="524">
        <v>0</v>
      </c>
      <c r="P191" s="524">
        <v>0</v>
      </c>
      <c r="Q191" s="524">
        <v>0</v>
      </c>
      <c r="R191" s="524">
        <v>0</v>
      </c>
      <c r="S191" s="524">
        <v>0</v>
      </c>
      <c r="T191" s="2025"/>
    </row>
    <row r="192" spans="1:20" ht="63" customHeight="1" thickBot="1" x14ac:dyDescent="0.3">
      <c r="A192" s="2027"/>
      <c r="B192" s="1947"/>
      <c r="C192" s="1951"/>
      <c r="D192" s="1961"/>
      <c r="E192" s="1962"/>
      <c r="F192" s="568" t="s">
        <v>391</v>
      </c>
      <c r="G192" s="562">
        <f t="shared" si="11"/>
        <v>1</v>
      </c>
      <c r="H192" s="524">
        <v>0</v>
      </c>
      <c r="I192" s="524">
        <v>0</v>
      </c>
      <c r="J192" s="524">
        <v>0</v>
      </c>
      <c r="K192" s="524">
        <v>0</v>
      </c>
      <c r="L192" s="524">
        <v>0</v>
      </c>
      <c r="M192" s="524">
        <v>0</v>
      </c>
      <c r="N192" s="524">
        <v>0</v>
      </c>
      <c r="O192" s="524">
        <v>0</v>
      </c>
      <c r="P192" s="524">
        <v>0</v>
      </c>
      <c r="Q192" s="524">
        <v>0</v>
      </c>
      <c r="R192" s="524">
        <v>1</v>
      </c>
      <c r="S192" s="524">
        <v>0</v>
      </c>
      <c r="T192" s="2025"/>
    </row>
    <row r="193" spans="1:20" ht="63" customHeight="1" thickBot="1" x14ac:dyDescent="0.3">
      <c r="A193" s="2027"/>
      <c r="B193" s="1947"/>
      <c r="C193" s="1951"/>
      <c r="D193" s="1961"/>
      <c r="E193" s="1962"/>
      <c r="F193" s="568" t="s">
        <v>392</v>
      </c>
      <c r="G193" s="562">
        <f t="shared" si="11"/>
        <v>0</v>
      </c>
      <c r="H193" s="524">
        <v>0</v>
      </c>
      <c r="I193" s="524">
        <v>0</v>
      </c>
      <c r="J193" s="524">
        <v>0</v>
      </c>
      <c r="K193" s="524">
        <v>0</v>
      </c>
      <c r="L193" s="524">
        <v>0</v>
      </c>
      <c r="M193" s="524">
        <v>0</v>
      </c>
      <c r="N193" s="524">
        <v>0</v>
      </c>
      <c r="O193" s="524">
        <v>0</v>
      </c>
      <c r="P193" s="524">
        <v>0</v>
      </c>
      <c r="Q193" s="524">
        <v>0</v>
      </c>
      <c r="R193" s="524">
        <v>0</v>
      </c>
      <c r="S193" s="524">
        <v>0</v>
      </c>
      <c r="T193" s="2025"/>
    </row>
    <row r="194" spans="1:20" ht="63" customHeight="1" thickBot="1" x14ac:dyDescent="0.3">
      <c r="A194" s="2027"/>
      <c r="B194" s="1947"/>
      <c r="C194" s="1951"/>
      <c r="D194" s="1961"/>
      <c r="E194" s="1962"/>
      <c r="F194" s="568" t="s">
        <v>393</v>
      </c>
      <c r="G194" s="562">
        <f t="shared" si="11"/>
        <v>3</v>
      </c>
      <c r="H194" s="524">
        <v>0</v>
      </c>
      <c r="I194" s="524">
        <v>0</v>
      </c>
      <c r="J194" s="524">
        <v>1</v>
      </c>
      <c r="K194" s="524">
        <v>0</v>
      </c>
      <c r="L194" s="524">
        <v>0</v>
      </c>
      <c r="M194" s="524">
        <v>0</v>
      </c>
      <c r="N194" s="524">
        <v>1</v>
      </c>
      <c r="O194" s="524">
        <v>0</v>
      </c>
      <c r="P194" s="524">
        <v>0</v>
      </c>
      <c r="Q194" s="524">
        <v>0</v>
      </c>
      <c r="R194" s="524">
        <v>1</v>
      </c>
      <c r="S194" s="524">
        <v>0</v>
      </c>
      <c r="T194" s="2025"/>
    </row>
    <row r="195" spans="1:20" ht="63" customHeight="1" thickBot="1" x14ac:dyDescent="0.3">
      <c r="A195" s="2027"/>
      <c r="B195" s="1947"/>
      <c r="C195" s="1951"/>
      <c r="D195" s="1961"/>
      <c r="E195" s="1962"/>
      <c r="F195" s="568" t="s">
        <v>394</v>
      </c>
      <c r="G195" s="562">
        <f t="shared" si="11"/>
        <v>0</v>
      </c>
      <c r="H195" s="524">
        <v>0</v>
      </c>
      <c r="I195" s="524">
        <v>0</v>
      </c>
      <c r="J195" s="524">
        <v>0</v>
      </c>
      <c r="K195" s="524">
        <v>0</v>
      </c>
      <c r="L195" s="524">
        <v>0</v>
      </c>
      <c r="M195" s="524">
        <v>0</v>
      </c>
      <c r="N195" s="524">
        <v>0</v>
      </c>
      <c r="O195" s="524">
        <v>0</v>
      </c>
      <c r="P195" s="524">
        <v>0</v>
      </c>
      <c r="Q195" s="524">
        <v>0</v>
      </c>
      <c r="R195" s="524">
        <v>0</v>
      </c>
      <c r="S195" s="524">
        <v>0</v>
      </c>
      <c r="T195" s="2025"/>
    </row>
    <row r="196" spans="1:20" ht="63" customHeight="1" thickBot="1" x14ac:dyDescent="0.3">
      <c r="A196" s="2027"/>
      <c r="B196" s="1947"/>
      <c r="C196" s="1951"/>
      <c r="D196" s="1961"/>
      <c r="E196" s="1962"/>
      <c r="F196" s="568" t="s">
        <v>395</v>
      </c>
      <c r="G196" s="562">
        <f t="shared" si="11"/>
        <v>1</v>
      </c>
      <c r="H196" s="524">
        <v>0</v>
      </c>
      <c r="I196" s="524">
        <v>0</v>
      </c>
      <c r="J196" s="524">
        <v>0</v>
      </c>
      <c r="K196" s="524">
        <v>0</v>
      </c>
      <c r="L196" s="524">
        <v>0</v>
      </c>
      <c r="M196" s="524">
        <v>0</v>
      </c>
      <c r="N196" s="524">
        <v>0</v>
      </c>
      <c r="O196" s="524">
        <v>0</v>
      </c>
      <c r="P196" s="524">
        <v>0</v>
      </c>
      <c r="Q196" s="524">
        <v>1</v>
      </c>
      <c r="R196" s="524">
        <v>0</v>
      </c>
      <c r="S196" s="524">
        <v>0</v>
      </c>
      <c r="T196" s="2025"/>
    </row>
    <row r="197" spans="1:20" ht="63" customHeight="1" thickBot="1" x14ac:dyDescent="0.3">
      <c r="A197" s="2027"/>
      <c r="B197" s="1947"/>
      <c r="C197" s="1951"/>
      <c r="D197" s="1961"/>
      <c r="E197" s="1962"/>
      <c r="F197" s="568" t="s">
        <v>396</v>
      </c>
      <c r="G197" s="562">
        <f t="shared" si="11"/>
        <v>0</v>
      </c>
      <c r="H197" s="524">
        <v>0</v>
      </c>
      <c r="I197" s="524">
        <v>0</v>
      </c>
      <c r="J197" s="524">
        <v>0</v>
      </c>
      <c r="K197" s="524">
        <v>0</v>
      </c>
      <c r="L197" s="524">
        <v>0</v>
      </c>
      <c r="M197" s="524">
        <v>0</v>
      </c>
      <c r="N197" s="524">
        <v>0</v>
      </c>
      <c r="O197" s="524">
        <v>0</v>
      </c>
      <c r="P197" s="524">
        <v>0</v>
      </c>
      <c r="Q197" s="524">
        <v>0</v>
      </c>
      <c r="R197" s="524">
        <v>0</v>
      </c>
      <c r="S197" s="524">
        <v>0</v>
      </c>
      <c r="T197" s="2025"/>
    </row>
    <row r="198" spans="1:20" ht="63" customHeight="1" thickBot="1" x14ac:dyDescent="0.3">
      <c r="A198" s="2027"/>
      <c r="B198" s="1947"/>
      <c r="C198" s="1951"/>
      <c r="D198" s="1961"/>
      <c r="E198" s="1962"/>
      <c r="F198" s="568" t="s">
        <v>397</v>
      </c>
      <c r="G198" s="562">
        <f t="shared" si="11"/>
        <v>1</v>
      </c>
      <c r="H198" s="524">
        <v>0</v>
      </c>
      <c r="I198" s="524">
        <v>0</v>
      </c>
      <c r="J198" s="524">
        <v>0</v>
      </c>
      <c r="K198" s="524">
        <v>0</v>
      </c>
      <c r="L198" s="524">
        <v>0</v>
      </c>
      <c r="M198" s="524">
        <v>0</v>
      </c>
      <c r="N198" s="524">
        <v>0</v>
      </c>
      <c r="O198" s="524">
        <v>0</v>
      </c>
      <c r="P198" s="524">
        <v>0</v>
      </c>
      <c r="Q198" s="524">
        <v>1</v>
      </c>
      <c r="R198" s="524">
        <v>0</v>
      </c>
      <c r="S198" s="524">
        <v>0</v>
      </c>
      <c r="T198" s="2025"/>
    </row>
    <row r="199" spans="1:20" ht="63" customHeight="1" thickBot="1" x14ac:dyDescent="0.3">
      <c r="A199" s="2027"/>
      <c r="B199" s="1947"/>
      <c r="C199" s="1951"/>
      <c r="D199" s="1961"/>
      <c r="E199" s="1962"/>
      <c r="F199" s="568" t="s">
        <v>398</v>
      </c>
      <c r="G199" s="562">
        <f t="shared" si="11"/>
        <v>0</v>
      </c>
      <c r="H199" s="524">
        <v>0</v>
      </c>
      <c r="I199" s="524">
        <v>0</v>
      </c>
      <c r="J199" s="524">
        <v>0</v>
      </c>
      <c r="K199" s="524">
        <v>0</v>
      </c>
      <c r="L199" s="524">
        <v>0</v>
      </c>
      <c r="M199" s="524">
        <v>0</v>
      </c>
      <c r="N199" s="524">
        <v>0</v>
      </c>
      <c r="O199" s="524">
        <v>0</v>
      </c>
      <c r="P199" s="524">
        <v>0</v>
      </c>
      <c r="Q199" s="524">
        <v>0</v>
      </c>
      <c r="R199" s="524">
        <v>0</v>
      </c>
      <c r="S199" s="524">
        <v>0</v>
      </c>
      <c r="T199" s="2025"/>
    </row>
    <row r="200" spans="1:20" ht="63" customHeight="1" thickBot="1" x14ac:dyDescent="0.3">
      <c r="A200" s="2027"/>
      <c r="B200" s="1947"/>
      <c r="C200" s="1951"/>
      <c r="D200" s="1961"/>
      <c r="E200" s="1962"/>
      <c r="F200" s="568" t="s">
        <v>399</v>
      </c>
      <c r="G200" s="562">
        <f t="shared" si="11"/>
        <v>0</v>
      </c>
      <c r="H200" s="524">
        <v>0</v>
      </c>
      <c r="I200" s="524">
        <v>0</v>
      </c>
      <c r="J200" s="524">
        <v>0</v>
      </c>
      <c r="K200" s="524">
        <v>0</v>
      </c>
      <c r="L200" s="524">
        <v>0</v>
      </c>
      <c r="M200" s="524">
        <v>0</v>
      </c>
      <c r="N200" s="524">
        <v>0</v>
      </c>
      <c r="O200" s="524">
        <v>0</v>
      </c>
      <c r="P200" s="524">
        <v>0</v>
      </c>
      <c r="Q200" s="524">
        <v>0</v>
      </c>
      <c r="R200" s="524">
        <v>0</v>
      </c>
      <c r="S200" s="524">
        <v>0</v>
      </c>
      <c r="T200" s="2025"/>
    </row>
    <row r="201" spans="1:20" ht="63" customHeight="1" thickBot="1" x14ac:dyDescent="0.3">
      <c r="A201" s="2027"/>
      <c r="B201" s="1947"/>
      <c r="C201" s="1951"/>
      <c r="D201" s="1961"/>
      <c r="E201" s="1962"/>
      <c r="F201" s="568" t="s">
        <v>400</v>
      </c>
      <c r="G201" s="562">
        <f t="shared" si="11"/>
        <v>0</v>
      </c>
      <c r="H201" s="524">
        <v>0</v>
      </c>
      <c r="I201" s="524">
        <v>0</v>
      </c>
      <c r="J201" s="524">
        <v>0</v>
      </c>
      <c r="K201" s="524">
        <v>0</v>
      </c>
      <c r="L201" s="524">
        <v>0</v>
      </c>
      <c r="M201" s="524">
        <v>0</v>
      </c>
      <c r="N201" s="524">
        <v>0</v>
      </c>
      <c r="O201" s="524">
        <v>0</v>
      </c>
      <c r="P201" s="524">
        <v>0</v>
      </c>
      <c r="Q201" s="524">
        <v>0</v>
      </c>
      <c r="R201" s="524">
        <v>0</v>
      </c>
      <c r="S201" s="524">
        <v>0</v>
      </c>
      <c r="T201" s="2025"/>
    </row>
    <row r="202" spans="1:20" ht="63" customHeight="1" thickBot="1" x14ac:dyDescent="0.3">
      <c r="A202" s="2027"/>
      <c r="B202" s="1947"/>
      <c r="C202" s="1951"/>
      <c r="D202" s="1961"/>
      <c r="E202" s="1962"/>
      <c r="F202" s="568" t="s">
        <v>401</v>
      </c>
      <c r="G202" s="562">
        <f t="shared" si="11"/>
        <v>5</v>
      </c>
      <c r="H202" s="524">
        <v>0</v>
      </c>
      <c r="I202" s="524">
        <v>1</v>
      </c>
      <c r="J202" s="524">
        <v>0</v>
      </c>
      <c r="K202" s="524">
        <v>1</v>
      </c>
      <c r="L202" s="524">
        <v>0</v>
      </c>
      <c r="M202" s="524">
        <v>1</v>
      </c>
      <c r="N202" s="524">
        <v>0</v>
      </c>
      <c r="O202" s="524">
        <v>0</v>
      </c>
      <c r="P202" s="524">
        <v>1</v>
      </c>
      <c r="Q202" s="524">
        <v>0</v>
      </c>
      <c r="R202" s="524">
        <v>0</v>
      </c>
      <c r="S202" s="524">
        <v>1</v>
      </c>
      <c r="T202" s="2025"/>
    </row>
    <row r="203" spans="1:20" ht="63" customHeight="1" thickBot="1" x14ac:dyDescent="0.3">
      <c r="A203" s="2027"/>
      <c r="B203" s="1947"/>
      <c r="C203" s="1951"/>
      <c r="D203" s="1961"/>
      <c r="E203" s="1962"/>
      <c r="F203" s="569" t="s">
        <v>402</v>
      </c>
      <c r="G203" s="562">
        <f t="shared" si="11"/>
        <v>0</v>
      </c>
      <c r="H203" s="524">
        <v>0</v>
      </c>
      <c r="I203" s="524">
        <v>0</v>
      </c>
      <c r="J203" s="524">
        <v>0</v>
      </c>
      <c r="K203" s="524">
        <v>0</v>
      </c>
      <c r="L203" s="524">
        <v>0</v>
      </c>
      <c r="M203" s="524">
        <v>0</v>
      </c>
      <c r="N203" s="524">
        <v>0</v>
      </c>
      <c r="O203" s="524">
        <v>0</v>
      </c>
      <c r="P203" s="524">
        <v>0</v>
      </c>
      <c r="Q203" s="524">
        <v>0</v>
      </c>
      <c r="R203" s="524">
        <v>0</v>
      </c>
      <c r="S203" s="524">
        <v>0</v>
      </c>
      <c r="T203" s="2025"/>
    </row>
    <row r="204" spans="1:20" ht="63" customHeight="1" thickBot="1" x14ac:dyDescent="0.3">
      <c r="A204" s="2027"/>
      <c r="B204" s="1947"/>
      <c r="C204" s="1951"/>
      <c r="D204" s="1961"/>
      <c r="E204" s="1962"/>
      <c r="F204" s="568" t="s">
        <v>403</v>
      </c>
      <c r="G204" s="562">
        <f t="shared" si="11"/>
        <v>0</v>
      </c>
      <c r="H204" s="524">
        <v>0</v>
      </c>
      <c r="I204" s="524">
        <v>0</v>
      </c>
      <c r="J204" s="524">
        <v>0</v>
      </c>
      <c r="K204" s="524">
        <v>0</v>
      </c>
      <c r="L204" s="524">
        <v>0</v>
      </c>
      <c r="M204" s="524">
        <v>0</v>
      </c>
      <c r="N204" s="524">
        <v>0</v>
      </c>
      <c r="O204" s="524">
        <v>0</v>
      </c>
      <c r="P204" s="524">
        <v>0</v>
      </c>
      <c r="Q204" s="524">
        <v>0</v>
      </c>
      <c r="R204" s="524">
        <v>0</v>
      </c>
      <c r="S204" s="524">
        <v>0</v>
      </c>
      <c r="T204" s="2025"/>
    </row>
    <row r="205" spans="1:20" ht="63" customHeight="1" thickBot="1" x14ac:dyDescent="0.3">
      <c r="A205" s="2027"/>
      <c r="B205" s="1947"/>
      <c r="C205" s="1951"/>
      <c r="D205" s="1961"/>
      <c r="E205" s="1962"/>
      <c r="F205" s="570" t="s">
        <v>404</v>
      </c>
      <c r="G205" s="562">
        <f t="shared" si="11"/>
        <v>0</v>
      </c>
      <c r="H205" s="524">
        <v>0</v>
      </c>
      <c r="I205" s="524">
        <v>0</v>
      </c>
      <c r="J205" s="524">
        <v>0</v>
      </c>
      <c r="K205" s="524">
        <v>0</v>
      </c>
      <c r="L205" s="524">
        <v>0</v>
      </c>
      <c r="M205" s="524">
        <v>0</v>
      </c>
      <c r="N205" s="524">
        <v>0</v>
      </c>
      <c r="O205" s="524">
        <v>0</v>
      </c>
      <c r="P205" s="524">
        <v>0</v>
      </c>
      <c r="Q205" s="524">
        <v>0</v>
      </c>
      <c r="R205" s="524">
        <v>0</v>
      </c>
      <c r="S205" s="524">
        <v>0</v>
      </c>
      <c r="T205" s="2025"/>
    </row>
    <row r="206" spans="1:20" ht="63" customHeight="1" thickBot="1" x14ac:dyDescent="0.3">
      <c r="A206" s="2027"/>
      <c r="B206" s="1947"/>
      <c r="C206" s="1951"/>
      <c r="D206" s="1961"/>
      <c r="E206" s="1962"/>
      <c r="F206" s="568" t="s">
        <v>405</v>
      </c>
      <c r="G206" s="562">
        <f t="shared" si="11"/>
        <v>2</v>
      </c>
      <c r="H206" s="524">
        <v>0</v>
      </c>
      <c r="I206" s="524">
        <v>0</v>
      </c>
      <c r="J206" s="524">
        <v>0</v>
      </c>
      <c r="K206" s="524">
        <v>0</v>
      </c>
      <c r="L206" s="524">
        <v>1</v>
      </c>
      <c r="M206" s="524">
        <v>0</v>
      </c>
      <c r="N206" s="524">
        <v>0</v>
      </c>
      <c r="O206" s="524">
        <v>0</v>
      </c>
      <c r="P206" s="524">
        <v>0</v>
      </c>
      <c r="Q206" s="524">
        <v>1</v>
      </c>
      <c r="R206" s="524">
        <v>0</v>
      </c>
      <c r="S206" s="524">
        <v>0</v>
      </c>
      <c r="T206" s="2025"/>
    </row>
    <row r="207" spans="1:20" ht="63" customHeight="1" thickBot="1" x14ac:dyDescent="0.3">
      <c r="A207" s="2027"/>
      <c r="B207" s="1947"/>
      <c r="C207" s="1951"/>
      <c r="D207" s="1961"/>
      <c r="E207" s="1962"/>
      <c r="F207" s="568" t="s">
        <v>406</v>
      </c>
      <c r="G207" s="562">
        <f t="shared" si="11"/>
        <v>0</v>
      </c>
      <c r="H207" s="524">
        <v>0</v>
      </c>
      <c r="I207" s="524">
        <v>0</v>
      </c>
      <c r="J207" s="524">
        <v>0</v>
      </c>
      <c r="K207" s="524">
        <v>0</v>
      </c>
      <c r="L207" s="524">
        <v>0</v>
      </c>
      <c r="M207" s="524">
        <v>0</v>
      </c>
      <c r="N207" s="524">
        <v>0</v>
      </c>
      <c r="O207" s="524">
        <v>0</v>
      </c>
      <c r="P207" s="524">
        <v>0</v>
      </c>
      <c r="Q207" s="524">
        <v>0</v>
      </c>
      <c r="R207" s="524">
        <v>0</v>
      </c>
      <c r="S207" s="524">
        <v>0</v>
      </c>
      <c r="T207" s="2025"/>
    </row>
    <row r="208" spans="1:20" ht="63" customHeight="1" thickBot="1" x14ac:dyDescent="0.3">
      <c r="A208" s="2027"/>
      <c r="B208" s="1947"/>
      <c r="C208" s="1951"/>
      <c r="D208" s="1961"/>
      <c r="E208" s="1962"/>
      <c r="F208" s="571" t="s">
        <v>407</v>
      </c>
      <c r="G208" s="564">
        <f t="shared" si="11"/>
        <v>1</v>
      </c>
      <c r="H208" s="524">
        <v>0</v>
      </c>
      <c r="I208" s="524">
        <v>0</v>
      </c>
      <c r="J208" s="524">
        <v>0</v>
      </c>
      <c r="K208" s="524">
        <v>0</v>
      </c>
      <c r="L208" s="524">
        <v>0</v>
      </c>
      <c r="M208" s="524">
        <v>0</v>
      </c>
      <c r="N208" s="524">
        <v>0</v>
      </c>
      <c r="O208" s="524">
        <v>0</v>
      </c>
      <c r="P208" s="524">
        <v>1</v>
      </c>
      <c r="Q208" s="524">
        <v>0</v>
      </c>
      <c r="R208" s="524">
        <v>0</v>
      </c>
      <c r="S208" s="524">
        <v>0</v>
      </c>
      <c r="T208" s="2025"/>
    </row>
    <row r="209" spans="1:20" ht="63" customHeight="1" thickBot="1" x14ac:dyDescent="0.3">
      <c r="A209" s="2027"/>
      <c r="B209" s="1947"/>
      <c r="C209" s="1951"/>
      <c r="D209" s="1963"/>
      <c r="E209" s="1964"/>
      <c r="F209" s="565" t="s">
        <v>277</v>
      </c>
      <c r="G209" s="566">
        <f>SUM(G156:G208)</f>
        <v>81</v>
      </c>
      <c r="H209" s="566">
        <f t="shared" ref="H209:S209" si="12">SUM(H156:H208)</f>
        <v>3</v>
      </c>
      <c r="I209" s="566">
        <f t="shared" si="12"/>
        <v>6</v>
      </c>
      <c r="J209" s="566">
        <f t="shared" si="12"/>
        <v>7</v>
      </c>
      <c r="K209" s="566">
        <f t="shared" si="12"/>
        <v>6</v>
      </c>
      <c r="L209" s="566">
        <f t="shared" si="12"/>
        <v>7</v>
      </c>
      <c r="M209" s="566">
        <f t="shared" si="12"/>
        <v>7</v>
      </c>
      <c r="N209" s="566">
        <f t="shared" si="12"/>
        <v>6</v>
      </c>
      <c r="O209" s="566">
        <f t="shared" si="12"/>
        <v>5</v>
      </c>
      <c r="P209" s="566">
        <f t="shared" si="12"/>
        <v>7</v>
      </c>
      <c r="Q209" s="566">
        <f t="shared" si="12"/>
        <v>8</v>
      </c>
      <c r="R209" s="566">
        <f t="shared" si="12"/>
        <v>10</v>
      </c>
      <c r="S209" s="566">
        <f t="shared" si="12"/>
        <v>9</v>
      </c>
      <c r="T209" s="2025"/>
    </row>
    <row r="210" spans="1:20" ht="63" customHeight="1" thickBot="1" x14ac:dyDescent="0.3">
      <c r="A210" s="2027"/>
      <c r="B210" s="1947"/>
      <c r="C210" s="1951"/>
      <c r="D210" s="1965" t="s">
        <v>178</v>
      </c>
      <c r="E210" s="1966"/>
      <c r="F210" s="559" t="s">
        <v>408</v>
      </c>
      <c r="G210" s="560">
        <f t="shared" si="11"/>
        <v>3</v>
      </c>
      <c r="H210" s="524">
        <v>0</v>
      </c>
      <c r="I210" s="524">
        <v>0</v>
      </c>
      <c r="J210" s="524">
        <v>1</v>
      </c>
      <c r="K210" s="524">
        <v>0</v>
      </c>
      <c r="L210" s="524">
        <v>0</v>
      </c>
      <c r="M210" s="524">
        <v>0</v>
      </c>
      <c r="N210" s="524">
        <v>1</v>
      </c>
      <c r="O210" s="524">
        <v>0</v>
      </c>
      <c r="P210" s="524">
        <v>0</v>
      </c>
      <c r="Q210" s="524">
        <v>0</v>
      </c>
      <c r="R210" s="524">
        <v>0</v>
      </c>
      <c r="S210" s="524">
        <v>1</v>
      </c>
      <c r="T210" s="2025"/>
    </row>
    <row r="211" spans="1:20" ht="63" customHeight="1" thickBot="1" x14ac:dyDescent="0.3">
      <c r="A211" s="2027"/>
      <c r="B211" s="1947"/>
      <c r="C211" s="1951"/>
      <c r="D211" s="1955"/>
      <c r="E211" s="1956"/>
      <c r="F211" s="561" t="s">
        <v>409</v>
      </c>
      <c r="G211" s="560">
        <f t="shared" si="11"/>
        <v>0</v>
      </c>
      <c r="H211" s="524">
        <v>0</v>
      </c>
      <c r="I211" s="524">
        <v>0</v>
      </c>
      <c r="J211" s="524">
        <v>0</v>
      </c>
      <c r="K211" s="524">
        <v>0</v>
      </c>
      <c r="L211" s="524">
        <v>0</v>
      </c>
      <c r="M211" s="524">
        <v>0</v>
      </c>
      <c r="N211" s="524">
        <v>0</v>
      </c>
      <c r="O211" s="524">
        <v>0</v>
      </c>
      <c r="P211" s="524">
        <v>0</v>
      </c>
      <c r="Q211" s="524">
        <v>0</v>
      </c>
      <c r="R211" s="524">
        <v>0</v>
      </c>
      <c r="S211" s="524">
        <v>0</v>
      </c>
      <c r="T211" s="2025"/>
    </row>
    <row r="212" spans="1:20" ht="63" customHeight="1" thickBot="1" x14ac:dyDescent="0.3">
      <c r="A212" s="2027"/>
      <c r="B212" s="1947"/>
      <c r="C212" s="1951"/>
      <c r="D212" s="1955"/>
      <c r="E212" s="1956"/>
      <c r="F212" s="561" t="s">
        <v>410</v>
      </c>
      <c r="G212" s="560">
        <f t="shared" si="11"/>
        <v>0</v>
      </c>
      <c r="H212" s="524">
        <v>0</v>
      </c>
      <c r="I212" s="524">
        <v>0</v>
      </c>
      <c r="J212" s="524">
        <v>0</v>
      </c>
      <c r="K212" s="524">
        <v>0</v>
      </c>
      <c r="L212" s="524">
        <v>0</v>
      </c>
      <c r="M212" s="524">
        <v>0</v>
      </c>
      <c r="N212" s="524">
        <v>0</v>
      </c>
      <c r="O212" s="524">
        <v>0</v>
      </c>
      <c r="P212" s="524">
        <v>0</v>
      </c>
      <c r="Q212" s="524">
        <v>0</v>
      </c>
      <c r="R212" s="524">
        <v>0</v>
      </c>
      <c r="S212" s="524">
        <v>0</v>
      </c>
      <c r="T212" s="2025"/>
    </row>
    <row r="213" spans="1:20" ht="63" customHeight="1" thickBot="1" x14ac:dyDescent="0.3">
      <c r="A213" s="2027"/>
      <c r="B213" s="1947"/>
      <c r="C213" s="1951"/>
      <c r="D213" s="1955"/>
      <c r="E213" s="1956"/>
      <c r="F213" s="561" t="s">
        <v>411</v>
      </c>
      <c r="G213" s="560">
        <f t="shared" si="11"/>
        <v>0</v>
      </c>
      <c r="H213" s="524">
        <v>0</v>
      </c>
      <c r="I213" s="524">
        <v>0</v>
      </c>
      <c r="J213" s="524">
        <v>0</v>
      </c>
      <c r="K213" s="524">
        <v>0</v>
      </c>
      <c r="L213" s="524">
        <v>0</v>
      </c>
      <c r="M213" s="524">
        <v>0</v>
      </c>
      <c r="N213" s="524">
        <v>0</v>
      </c>
      <c r="O213" s="524">
        <v>0</v>
      </c>
      <c r="P213" s="524">
        <v>0</v>
      </c>
      <c r="Q213" s="524">
        <v>0</v>
      </c>
      <c r="R213" s="524">
        <v>0</v>
      </c>
      <c r="S213" s="524">
        <v>0</v>
      </c>
      <c r="T213" s="2025"/>
    </row>
    <row r="214" spans="1:20" ht="63" customHeight="1" thickBot="1" x14ac:dyDescent="0.3">
      <c r="A214" s="2027"/>
      <c r="B214" s="1947"/>
      <c r="C214" s="1951"/>
      <c r="D214" s="1955"/>
      <c r="E214" s="1956"/>
      <c r="F214" s="561" t="s">
        <v>412</v>
      </c>
      <c r="G214" s="560">
        <f t="shared" si="11"/>
        <v>2</v>
      </c>
      <c r="H214" s="524">
        <v>0</v>
      </c>
      <c r="I214" s="524">
        <v>0</v>
      </c>
      <c r="J214" s="524">
        <v>0</v>
      </c>
      <c r="K214" s="524">
        <v>0</v>
      </c>
      <c r="L214" s="524">
        <v>1</v>
      </c>
      <c r="M214" s="524">
        <v>0</v>
      </c>
      <c r="N214" s="524">
        <v>0</v>
      </c>
      <c r="O214" s="524">
        <v>0</v>
      </c>
      <c r="P214" s="524">
        <v>0</v>
      </c>
      <c r="Q214" s="524">
        <v>0</v>
      </c>
      <c r="R214" s="524">
        <v>1</v>
      </c>
      <c r="S214" s="524">
        <v>0</v>
      </c>
      <c r="T214" s="2025"/>
    </row>
    <row r="215" spans="1:20" ht="63" customHeight="1" thickBot="1" x14ac:dyDescent="0.3">
      <c r="A215" s="2027"/>
      <c r="B215" s="1947"/>
      <c r="C215" s="1951"/>
      <c r="D215" s="1955"/>
      <c r="E215" s="1956"/>
      <c r="F215" s="561" t="s">
        <v>413</v>
      </c>
      <c r="G215" s="560">
        <f t="shared" si="11"/>
        <v>0</v>
      </c>
      <c r="H215" s="524">
        <v>0</v>
      </c>
      <c r="I215" s="524">
        <v>0</v>
      </c>
      <c r="J215" s="524">
        <v>0</v>
      </c>
      <c r="K215" s="524">
        <v>0</v>
      </c>
      <c r="L215" s="524">
        <v>0</v>
      </c>
      <c r="M215" s="524">
        <v>0</v>
      </c>
      <c r="N215" s="524">
        <v>0</v>
      </c>
      <c r="O215" s="524">
        <v>0</v>
      </c>
      <c r="P215" s="524">
        <v>0</v>
      </c>
      <c r="Q215" s="524">
        <v>0</v>
      </c>
      <c r="R215" s="524">
        <v>0</v>
      </c>
      <c r="S215" s="524">
        <v>0</v>
      </c>
      <c r="T215" s="2025"/>
    </row>
    <row r="216" spans="1:20" ht="63" customHeight="1" thickBot="1" x14ac:dyDescent="0.3">
      <c r="A216" s="2027"/>
      <c r="B216" s="1947"/>
      <c r="C216" s="1951"/>
      <c r="D216" s="1955"/>
      <c r="E216" s="1956"/>
      <c r="F216" s="561" t="s">
        <v>414</v>
      </c>
      <c r="G216" s="560">
        <f t="shared" si="11"/>
        <v>0</v>
      </c>
      <c r="H216" s="524">
        <v>0</v>
      </c>
      <c r="I216" s="524">
        <v>0</v>
      </c>
      <c r="J216" s="524">
        <v>0</v>
      </c>
      <c r="K216" s="524">
        <v>0</v>
      </c>
      <c r="L216" s="524">
        <v>0</v>
      </c>
      <c r="M216" s="524">
        <v>0</v>
      </c>
      <c r="N216" s="524">
        <v>0</v>
      </c>
      <c r="O216" s="524">
        <v>0</v>
      </c>
      <c r="P216" s="524">
        <v>0</v>
      </c>
      <c r="Q216" s="524">
        <v>0</v>
      </c>
      <c r="R216" s="524">
        <v>0</v>
      </c>
      <c r="S216" s="524">
        <v>0</v>
      </c>
      <c r="T216" s="2025"/>
    </row>
    <row r="217" spans="1:20" ht="63" customHeight="1" thickBot="1" x14ac:dyDescent="0.3">
      <c r="A217" s="2027"/>
      <c r="B217" s="1947"/>
      <c r="C217" s="1951"/>
      <c r="D217" s="1955"/>
      <c r="E217" s="1956"/>
      <c r="F217" s="561" t="s">
        <v>415</v>
      </c>
      <c r="G217" s="560">
        <f t="shared" si="11"/>
        <v>0</v>
      </c>
      <c r="H217" s="524">
        <v>0</v>
      </c>
      <c r="I217" s="524">
        <v>0</v>
      </c>
      <c r="J217" s="524">
        <v>0</v>
      </c>
      <c r="K217" s="524">
        <v>0</v>
      </c>
      <c r="L217" s="524">
        <v>0</v>
      </c>
      <c r="M217" s="524">
        <v>0</v>
      </c>
      <c r="N217" s="524">
        <v>0</v>
      </c>
      <c r="O217" s="524">
        <v>0</v>
      </c>
      <c r="P217" s="524">
        <v>0</v>
      </c>
      <c r="Q217" s="524">
        <v>0</v>
      </c>
      <c r="R217" s="524">
        <v>0</v>
      </c>
      <c r="S217" s="524">
        <v>0</v>
      </c>
      <c r="T217" s="2025"/>
    </row>
    <row r="218" spans="1:20" ht="63" customHeight="1" thickBot="1" x14ac:dyDescent="0.3">
      <c r="A218" s="2027"/>
      <c r="B218" s="1947"/>
      <c r="C218" s="1951"/>
      <c r="D218" s="1955"/>
      <c r="E218" s="1956"/>
      <c r="F218" s="561" t="s">
        <v>416</v>
      </c>
      <c r="G218" s="560">
        <f t="shared" si="11"/>
        <v>0</v>
      </c>
      <c r="H218" s="524">
        <v>0</v>
      </c>
      <c r="I218" s="524">
        <v>0</v>
      </c>
      <c r="J218" s="524">
        <v>0</v>
      </c>
      <c r="K218" s="524">
        <v>0</v>
      </c>
      <c r="L218" s="524">
        <v>0</v>
      </c>
      <c r="M218" s="524">
        <v>0</v>
      </c>
      <c r="N218" s="524">
        <v>0</v>
      </c>
      <c r="O218" s="524">
        <v>0</v>
      </c>
      <c r="P218" s="524">
        <v>0</v>
      </c>
      <c r="Q218" s="524">
        <v>0</v>
      </c>
      <c r="R218" s="524">
        <v>0</v>
      </c>
      <c r="S218" s="524">
        <v>0</v>
      </c>
      <c r="T218" s="2025"/>
    </row>
    <row r="219" spans="1:20" ht="63" customHeight="1" thickBot="1" x14ac:dyDescent="0.3">
      <c r="A219" s="2027"/>
      <c r="B219" s="1947"/>
      <c r="C219" s="1951"/>
      <c r="D219" s="1955"/>
      <c r="E219" s="1956"/>
      <c r="F219" s="561" t="s">
        <v>417</v>
      </c>
      <c r="G219" s="560">
        <f t="shared" si="11"/>
        <v>0</v>
      </c>
      <c r="H219" s="524">
        <v>0</v>
      </c>
      <c r="I219" s="524">
        <v>0</v>
      </c>
      <c r="J219" s="524">
        <v>0</v>
      </c>
      <c r="K219" s="524">
        <v>0</v>
      </c>
      <c r="L219" s="524">
        <v>0</v>
      </c>
      <c r="M219" s="524">
        <v>0</v>
      </c>
      <c r="N219" s="524">
        <v>0</v>
      </c>
      <c r="O219" s="524">
        <v>0</v>
      </c>
      <c r="P219" s="524">
        <v>0</v>
      </c>
      <c r="Q219" s="524">
        <v>0</v>
      </c>
      <c r="R219" s="524">
        <v>0</v>
      </c>
      <c r="S219" s="524">
        <v>0</v>
      </c>
      <c r="T219" s="2025"/>
    </row>
    <row r="220" spans="1:20" ht="63" customHeight="1" thickBot="1" x14ac:dyDescent="0.3">
      <c r="A220" s="2027"/>
      <c r="B220" s="1947"/>
      <c r="C220" s="1951"/>
      <c r="D220" s="1955"/>
      <c r="E220" s="1956"/>
      <c r="F220" s="561" t="s">
        <v>418</v>
      </c>
      <c r="G220" s="560">
        <f t="shared" si="11"/>
        <v>0</v>
      </c>
      <c r="H220" s="524">
        <v>0</v>
      </c>
      <c r="I220" s="524">
        <v>0</v>
      </c>
      <c r="J220" s="524">
        <v>0</v>
      </c>
      <c r="K220" s="524">
        <v>0</v>
      </c>
      <c r="L220" s="524">
        <v>0</v>
      </c>
      <c r="M220" s="524">
        <v>0</v>
      </c>
      <c r="N220" s="524">
        <v>0</v>
      </c>
      <c r="O220" s="524">
        <v>0</v>
      </c>
      <c r="P220" s="524">
        <v>0</v>
      </c>
      <c r="Q220" s="524">
        <v>0</v>
      </c>
      <c r="R220" s="524">
        <v>0</v>
      </c>
      <c r="S220" s="524">
        <v>0</v>
      </c>
      <c r="T220" s="2025"/>
    </row>
    <row r="221" spans="1:20" ht="63" customHeight="1" thickBot="1" x14ac:dyDescent="0.3">
      <c r="A221" s="2027"/>
      <c r="B221" s="1947"/>
      <c r="C221" s="1951"/>
      <c r="D221" s="1955"/>
      <c r="E221" s="1956"/>
      <c r="F221" s="561" t="s">
        <v>419</v>
      </c>
      <c r="G221" s="560">
        <f t="shared" si="11"/>
        <v>0</v>
      </c>
      <c r="H221" s="524">
        <v>0</v>
      </c>
      <c r="I221" s="524">
        <v>0</v>
      </c>
      <c r="J221" s="524">
        <v>0</v>
      </c>
      <c r="K221" s="524">
        <v>0</v>
      </c>
      <c r="L221" s="524">
        <v>0</v>
      </c>
      <c r="M221" s="524">
        <v>0</v>
      </c>
      <c r="N221" s="524">
        <v>0</v>
      </c>
      <c r="O221" s="524">
        <v>0</v>
      </c>
      <c r="P221" s="524">
        <v>0</v>
      </c>
      <c r="Q221" s="524">
        <v>0</v>
      </c>
      <c r="R221" s="524">
        <v>0</v>
      </c>
      <c r="S221" s="524">
        <v>0</v>
      </c>
      <c r="T221" s="2025"/>
    </row>
    <row r="222" spans="1:20" ht="63" customHeight="1" thickBot="1" x14ac:dyDescent="0.3">
      <c r="A222" s="2027"/>
      <c r="B222" s="1947"/>
      <c r="C222" s="1951"/>
      <c r="D222" s="1955"/>
      <c r="E222" s="1956"/>
      <c r="F222" s="561" t="s">
        <v>420</v>
      </c>
      <c r="G222" s="560">
        <f t="shared" si="11"/>
        <v>0</v>
      </c>
      <c r="H222" s="524">
        <v>0</v>
      </c>
      <c r="I222" s="524">
        <v>0</v>
      </c>
      <c r="J222" s="524">
        <v>0</v>
      </c>
      <c r="K222" s="524">
        <v>0</v>
      </c>
      <c r="L222" s="524">
        <v>0</v>
      </c>
      <c r="M222" s="524">
        <v>0</v>
      </c>
      <c r="N222" s="524">
        <v>0</v>
      </c>
      <c r="O222" s="524">
        <v>0</v>
      </c>
      <c r="P222" s="524">
        <v>0</v>
      </c>
      <c r="Q222" s="524">
        <v>0</v>
      </c>
      <c r="R222" s="524">
        <v>0</v>
      </c>
      <c r="S222" s="524">
        <v>0</v>
      </c>
      <c r="T222" s="2025"/>
    </row>
    <row r="223" spans="1:20" ht="63" customHeight="1" thickBot="1" x14ac:dyDescent="0.3">
      <c r="A223" s="2027"/>
      <c r="B223" s="1947"/>
      <c r="C223" s="1951"/>
      <c r="D223" s="1955"/>
      <c r="E223" s="1956"/>
      <c r="F223" s="561" t="s">
        <v>421</v>
      </c>
      <c r="G223" s="560">
        <f t="shared" si="11"/>
        <v>0</v>
      </c>
      <c r="H223" s="524">
        <v>0</v>
      </c>
      <c r="I223" s="524">
        <v>0</v>
      </c>
      <c r="J223" s="524">
        <v>0</v>
      </c>
      <c r="K223" s="524">
        <v>0</v>
      </c>
      <c r="L223" s="524">
        <v>0</v>
      </c>
      <c r="M223" s="524">
        <v>0</v>
      </c>
      <c r="N223" s="524">
        <v>0</v>
      </c>
      <c r="O223" s="524">
        <v>0</v>
      </c>
      <c r="P223" s="524">
        <v>0</v>
      </c>
      <c r="Q223" s="524">
        <v>0</v>
      </c>
      <c r="R223" s="524">
        <v>0</v>
      </c>
      <c r="S223" s="524">
        <v>0</v>
      </c>
      <c r="T223" s="2025"/>
    </row>
    <row r="224" spans="1:20" ht="63" customHeight="1" thickBot="1" x14ac:dyDescent="0.3">
      <c r="A224" s="2027"/>
      <c r="B224" s="1947"/>
      <c r="C224" s="1951"/>
      <c r="D224" s="1955"/>
      <c r="E224" s="1956"/>
      <c r="F224" s="561" t="s">
        <v>422</v>
      </c>
      <c r="G224" s="560">
        <f t="shared" si="11"/>
        <v>0</v>
      </c>
      <c r="H224" s="524">
        <v>0</v>
      </c>
      <c r="I224" s="524">
        <v>0</v>
      </c>
      <c r="J224" s="524">
        <v>0</v>
      </c>
      <c r="K224" s="524">
        <v>0</v>
      </c>
      <c r="L224" s="524">
        <v>0</v>
      </c>
      <c r="M224" s="524">
        <v>0</v>
      </c>
      <c r="N224" s="524">
        <v>0</v>
      </c>
      <c r="O224" s="524">
        <v>0</v>
      </c>
      <c r="P224" s="524">
        <v>0</v>
      </c>
      <c r="Q224" s="524">
        <v>0</v>
      </c>
      <c r="R224" s="524">
        <v>0</v>
      </c>
      <c r="S224" s="524">
        <v>0</v>
      </c>
      <c r="T224" s="2025"/>
    </row>
    <row r="225" spans="1:20" ht="63" customHeight="1" thickBot="1" x14ac:dyDescent="0.3">
      <c r="A225" s="2027"/>
      <c r="B225" s="1947"/>
      <c r="C225" s="1951"/>
      <c r="D225" s="1955"/>
      <c r="E225" s="1956"/>
      <c r="F225" s="561" t="s">
        <v>423</v>
      </c>
      <c r="G225" s="560">
        <f t="shared" si="11"/>
        <v>0</v>
      </c>
      <c r="H225" s="524">
        <v>0</v>
      </c>
      <c r="I225" s="524">
        <v>0</v>
      </c>
      <c r="J225" s="524">
        <v>0</v>
      </c>
      <c r="K225" s="524">
        <v>0</v>
      </c>
      <c r="L225" s="524">
        <v>0</v>
      </c>
      <c r="M225" s="524">
        <v>0</v>
      </c>
      <c r="N225" s="524">
        <v>0</v>
      </c>
      <c r="O225" s="524">
        <v>0</v>
      </c>
      <c r="P225" s="524">
        <v>0</v>
      </c>
      <c r="Q225" s="524">
        <v>0</v>
      </c>
      <c r="R225" s="524">
        <v>0</v>
      </c>
      <c r="S225" s="524">
        <v>0</v>
      </c>
      <c r="T225" s="2025"/>
    </row>
    <row r="226" spans="1:20" ht="63" customHeight="1" thickBot="1" x14ac:dyDescent="0.3">
      <c r="A226" s="2027"/>
      <c r="B226" s="1947"/>
      <c r="C226" s="1951"/>
      <c r="D226" s="1955"/>
      <c r="E226" s="1956"/>
      <c r="F226" s="561" t="s">
        <v>424</v>
      </c>
      <c r="G226" s="560">
        <f t="shared" si="11"/>
        <v>2</v>
      </c>
      <c r="H226" s="524">
        <v>0</v>
      </c>
      <c r="I226" s="524">
        <v>0</v>
      </c>
      <c r="J226" s="524">
        <v>1</v>
      </c>
      <c r="K226" s="524">
        <v>0</v>
      </c>
      <c r="L226" s="524">
        <v>0</v>
      </c>
      <c r="M226" s="524">
        <v>0</v>
      </c>
      <c r="N226" s="524">
        <v>0</v>
      </c>
      <c r="O226" s="524">
        <v>0</v>
      </c>
      <c r="P226" s="524">
        <v>0</v>
      </c>
      <c r="Q226" s="524">
        <v>1</v>
      </c>
      <c r="R226" s="524">
        <v>0</v>
      </c>
      <c r="S226" s="524">
        <v>0</v>
      </c>
      <c r="T226" s="2025"/>
    </row>
    <row r="227" spans="1:20" ht="63" customHeight="1" thickBot="1" x14ac:dyDescent="0.3">
      <c r="A227" s="2027"/>
      <c r="B227" s="1947"/>
      <c r="C227" s="1951"/>
      <c r="D227" s="1955"/>
      <c r="E227" s="1956"/>
      <c r="F227" s="561" t="s">
        <v>426</v>
      </c>
      <c r="G227" s="560">
        <f t="shared" si="11"/>
        <v>0</v>
      </c>
      <c r="H227" s="524">
        <v>0</v>
      </c>
      <c r="I227" s="524">
        <v>0</v>
      </c>
      <c r="J227" s="524">
        <v>0</v>
      </c>
      <c r="K227" s="524">
        <v>0</v>
      </c>
      <c r="L227" s="524">
        <v>0</v>
      </c>
      <c r="M227" s="524">
        <v>0</v>
      </c>
      <c r="N227" s="524">
        <v>0</v>
      </c>
      <c r="O227" s="524">
        <v>0</v>
      </c>
      <c r="P227" s="524">
        <v>0</v>
      </c>
      <c r="Q227" s="524">
        <v>0</v>
      </c>
      <c r="R227" s="524">
        <v>0</v>
      </c>
      <c r="S227" s="524">
        <v>0</v>
      </c>
      <c r="T227" s="2025"/>
    </row>
    <row r="228" spans="1:20" ht="63" customHeight="1" thickBot="1" x14ac:dyDescent="0.3">
      <c r="A228" s="2027"/>
      <c r="B228" s="1947"/>
      <c r="C228" s="1951"/>
      <c r="D228" s="1955"/>
      <c r="E228" s="1956"/>
      <c r="F228" s="561" t="s">
        <v>425</v>
      </c>
      <c r="G228" s="560">
        <f t="shared" si="11"/>
        <v>0</v>
      </c>
      <c r="H228" s="524">
        <v>0</v>
      </c>
      <c r="I228" s="524">
        <v>0</v>
      </c>
      <c r="J228" s="524">
        <v>0</v>
      </c>
      <c r="K228" s="524">
        <v>0</v>
      </c>
      <c r="L228" s="524">
        <v>0</v>
      </c>
      <c r="M228" s="524">
        <v>0</v>
      </c>
      <c r="N228" s="524">
        <v>0</v>
      </c>
      <c r="O228" s="524">
        <v>0</v>
      </c>
      <c r="P228" s="524">
        <v>0</v>
      </c>
      <c r="Q228" s="524">
        <v>0</v>
      </c>
      <c r="R228" s="524">
        <v>0</v>
      </c>
      <c r="S228" s="524">
        <v>0</v>
      </c>
      <c r="T228" s="2025"/>
    </row>
    <row r="229" spans="1:20" ht="63" customHeight="1" thickBot="1" x14ac:dyDescent="0.3">
      <c r="A229" s="2027"/>
      <c r="B229" s="1947"/>
      <c r="C229" s="1951"/>
      <c r="D229" s="1955"/>
      <c r="E229" s="1956"/>
      <c r="F229" s="561" t="s">
        <v>427</v>
      </c>
      <c r="G229" s="560">
        <f t="shared" si="11"/>
        <v>0</v>
      </c>
      <c r="H229" s="524">
        <v>0</v>
      </c>
      <c r="I229" s="524">
        <v>0</v>
      </c>
      <c r="J229" s="524">
        <v>0</v>
      </c>
      <c r="K229" s="524">
        <v>0</v>
      </c>
      <c r="L229" s="524">
        <v>0</v>
      </c>
      <c r="M229" s="524">
        <v>0</v>
      </c>
      <c r="N229" s="524">
        <v>0</v>
      </c>
      <c r="O229" s="524">
        <v>0</v>
      </c>
      <c r="P229" s="524">
        <v>0</v>
      </c>
      <c r="Q229" s="524">
        <v>0</v>
      </c>
      <c r="R229" s="524">
        <v>0</v>
      </c>
      <c r="S229" s="524">
        <v>0</v>
      </c>
      <c r="T229" s="2025"/>
    </row>
    <row r="230" spans="1:20" ht="63" customHeight="1" thickBot="1" x14ac:dyDescent="0.3">
      <c r="A230" s="2027"/>
      <c r="B230" s="1947"/>
      <c r="C230" s="1951"/>
      <c r="D230" s="1955"/>
      <c r="E230" s="1956"/>
      <c r="F230" s="561" t="s">
        <v>428</v>
      </c>
      <c r="G230" s="560">
        <f t="shared" si="11"/>
        <v>0</v>
      </c>
      <c r="H230" s="524">
        <v>0</v>
      </c>
      <c r="I230" s="524">
        <v>0</v>
      </c>
      <c r="J230" s="524">
        <v>0</v>
      </c>
      <c r="K230" s="524">
        <v>0</v>
      </c>
      <c r="L230" s="524">
        <v>0</v>
      </c>
      <c r="M230" s="524">
        <v>0</v>
      </c>
      <c r="N230" s="524">
        <v>0</v>
      </c>
      <c r="O230" s="524">
        <v>0</v>
      </c>
      <c r="P230" s="524">
        <v>0</v>
      </c>
      <c r="Q230" s="524">
        <v>0</v>
      </c>
      <c r="R230" s="524">
        <v>0</v>
      </c>
      <c r="S230" s="524">
        <v>0</v>
      </c>
      <c r="T230" s="2025"/>
    </row>
    <row r="231" spans="1:20" ht="63" customHeight="1" thickBot="1" x14ac:dyDescent="0.3">
      <c r="A231" s="2027"/>
      <c r="B231" s="1947"/>
      <c r="C231" s="1951"/>
      <c r="D231" s="1955"/>
      <c r="E231" s="1956"/>
      <c r="F231" s="561" t="s">
        <v>429</v>
      </c>
      <c r="G231" s="560">
        <f t="shared" ref="G231:G262" si="13">SUM(H231:S231)</f>
        <v>0</v>
      </c>
      <c r="H231" s="524">
        <v>0</v>
      </c>
      <c r="I231" s="524">
        <v>0</v>
      </c>
      <c r="J231" s="524">
        <v>0</v>
      </c>
      <c r="K231" s="524">
        <v>0</v>
      </c>
      <c r="L231" s="524">
        <v>0</v>
      </c>
      <c r="M231" s="524">
        <v>0</v>
      </c>
      <c r="N231" s="524">
        <v>0</v>
      </c>
      <c r="O231" s="524">
        <v>0</v>
      </c>
      <c r="P231" s="524">
        <v>0</v>
      </c>
      <c r="Q231" s="524">
        <v>0</v>
      </c>
      <c r="R231" s="524">
        <v>0</v>
      </c>
      <c r="S231" s="524">
        <v>0</v>
      </c>
      <c r="T231" s="2025"/>
    </row>
    <row r="232" spans="1:20" ht="63" customHeight="1" thickBot="1" x14ac:dyDescent="0.3">
      <c r="A232" s="2027"/>
      <c r="B232" s="1947"/>
      <c r="C232" s="1951"/>
      <c r="D232" s="1955"/>
      <c r="E232" s="1956"/>
      <c r="F232" s="561" t="s">
        <v>430</v>
      </c>
      <c r="G232" s="560">
        <f t="shared" si="13"/>
        <v>0</v>
      </c>
      <c r="H232" s="524">
        <v>0</v>
      </c>
      <c r="I232" s="524">
        <v>0</v>
      </c>
      <c r="J232" s="524">
        <v>0</v>
      </c>
      <c r="K232" s="524">
        <v>0</v>
      </c>
      <c r="L232" s="524">
        <v>0</v>
      </c>
      <c r="M232" s="524">
        <v>0</v>
      </c>
      <c r="N232" s="524">
        <v>0</v>
      </c>
      <c r="O232" s="524">
        <v>0</v>
      </c>
      <c r="P232" s="524">
        <v>0</v>
      </c>
      <c r="Q232" s="524">
        <v>0</v>
      </c>
      <c r="R232" s="524">
        <v>0</v>
      </c>
      <c r="S232" s="524">
        <v>0</v>
      </c>
      <c r="T232" s="2025"/>
    </row>
    <row r="233" spans="1:20" ht="63" customHeight="1" thickBot="1" x14ac:dyDescent="0.3">
      <c r="A233" s="2027"/>
      <c r="B233" s="1947"/>
      <c r="C233" s="1951"/>
      <c r="D233" s="1955"/>
      <c r="E233" s="1956"/>
      <c r="F233" s="561" t="s">
        <v>431</v>
      </c>
      <c r="G233" s="560">
        <f t="shared" si="13"/>
        <v>0</v>
      </c>
      <c r="H233" s="524">
        <v>0</v>
      </c>
      <c r="I233" s="524">
        <v>0</v>
      </c>
      <c r="J233" s="524">
        <v>0</v>
      </c>
      <c r="K233" s="524">
        <v>0</v>
      </c>
      <c r="L233" s="524">
        <v>0</v>
      </c>
      <c r="M233" s="524">
        <v>0</v>
      </c>
      <c r="N233" s="524">
        <v>0</v>
      </c>
      <c r="O233" s="524">
        <v>0</v>
      </c>
      <c r="P233" s="524">
        <v>0</v>
      </c>
      <c r="Q233" s="524">
        <v>0</v>
      </c>
      <c r="R233" s="524">
        <v>0</v>
      </c>
      <c r="S233" s="524">
        <v>0</v>
      </c>
      <c r="T233" s="2025"/>
    </row>
    <row r="234" spans="1:20" ht="63" customHeight="1" thickBot="1" x14ac:dyDescent="0.3">
      <c r="A234" s="2027"/>
      <c r="B234" s="1947"/>
      <c r="C234" s="1951"/>
      <c r="D234" s="1955"/>
      <c r="E234" s="1956"/>
      <c r="F234" s="561" t="s">
        <v>432</v>
      </c>
      <c r="G234" s="560">
        <f t="shared" si="13"/>
        <v>0</v>
      </c>
      <c r="H234" s="524">
        <v>0</v>
      </c>
      <c r="I234" s="524">
        <v>0</v>
      </c>
      <c r="J234" s="524">
        <v>0</v>
      </c>
      <c r="K234" s="524">
        <v>0</v>
      </c>
      <c r="L234" s="524">
        <v>0</v>
      </c>
      <c r="M234" s="524">
        <v>0</v>
      </c>
      <c r="N234" s="524">
        <v>0</v>
      </c>
      <c r="O234" s="524">
        <v>0</v>
      </c>
      <c r="P234" s="524">
        <v>0</v>
      </c>
      <c r="Q234" s="524">
        <v>0</v>
      </c>
      <c r="R234" s="524">
        <v>0</v>
      </c>
      <c r="S234" s="524">
        <v>0</v>
      </c>
      <c r="T234" s="2025"/>
    </row>
    <row r="235" spans="1:20" ht="63" customHeight="1" thickBot="1" x14ac:dyDescent="0.3">
      <c r="A235" s="2027"/>
      <c r="B235" s="1947"/>
      <c r="C235" s="1951"/>
      <c r="D235" s="1955"/>
      <c r="E235" s="1956"/>
      <c r="F235" s="561" t="s">
        <v>433</v>
      </c>
      <c r="G235" s="560">
        <f t="shared" si="13"/>
        <v>0</v>
      </c>
      <c r="H235" s="524">
        <v>0</v>
      </c>
      <c r="I235" s="524">
        <v>0</v>
      </c>
      <c r="J235" s="524">
        <v>0</v>
      </c>
      <c r="K235" s="524">
        <v>0</v>
      </c>
      <c r="L235" s="524">
        <v>0</v>
      </c>
      <c r="M235" s="524">
        <v>0</v>
      </c>
      <c r="N235" s="524">
        <v>0</v>
      </c>
      <c r="O235" s="524">
        <v>0</v>
      </c>
      <c r="P235" s="524">
        <v>0</v>
      </c>
      <c r="Q235" s="524">
        <v>0</v>
      </c>
      <c r="R235" s="524">
        <v>0</v>
      </c>
      <c r="S235" s="524">
        <v>0</v>
      </c>
      <c r="T235" s="2025"/>
    </row>
    <row r="236" spans="1:20" ht="63" customHeight="1" thickBot="1" x14ac:dyDescent="0.3">
      <c r="A236" s="2027"/>
      <c r="B236" s="1947"/>
      <c r="C236" s="1951"/>
      <c r="D236" s="1955"/>
      <c r="E236" s="1956"/>
      <c r="F236" s="561" t="s">
        <v>434</v>
      </c>
      <c r="G236" s="560">
        <f t="shared" si="13"/>
        <v>0</v>
      </c>
      <c r="H236" s="524">
        <v>0</v>
      </c>
      <c r="I236" s="524">
        <v>0</v>
      </c>
      <c r="J236" s="524">
        <v>0</v>
      </c>
      <c r="K236" s="524">
        <v>0</v>
      </c>
      <c r="L236" s="524">
        <v>0</v>
      </c>
      <c r="M236" s="524">
        <v>0</v>
      </c>
      <c r="N236" s="524">
        <v>0</v>
      </c>
      <c r="O236" s="524">
        <v>0</v>
      </c>
      <c r="P236" s="524">
        <v>0</v>
      </c>
      <c r="Q236" s="524">
        <v>0</v>
      </c>
      <c r="R236" s="524">
        <v>0</v>
      </c>
      <c r="S236" s="524">
        <v>0</v>
      </c>
      <c r="T236" s="2025"/>
    </row>
    <row r="237" spans="1:20" ht="63" customHeight="1" thickBot="1" x14ac:dyDescent="0.3">
      <c r="A237" s="2027"/>
      <c r="B237" s="1947"/>
      <c r="C237" s="1951"/>
      <c r="D237" s="1955"/>
      <c r="E237" s="1956"/>
      <c r="F237" s="561" t="s">
        <v>435</v>
      </c>
      <c r="G237" s="560">
        <f t="shared" si="13"/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2025"/>
    </row>
    <row r="238" spans="1:20" ht="63" customHeight="1" thickBot="1" x14ac:dyDescent="0.3">
      <c r="A238" s="2027"/>
      <c r="B238" s="1947"/>
      <c r="C238" s="1951"/>
      <c r="D238" s="1955"/>
      <c r="E238" s="1956"/>
      <c r="F238" s="561" t="s">
        <v>436</v>
      </c>
      <c r="G238" s="560">
        <f t="shared" si="13"/>
        <v>0</v>
      </c>
      <c r="H238" s="524">
        <v>0</v>
      </c>
      <c r="I238" s="524">
        <v>0</v>
      </c>
      <c r="J238" s="524">
        <v>0</v>
      </c>
      <c r="K238" s="524">
        <v>0</v>
      </c>
      <c r="L238" s="524">
        <v>0</v>
      </c>
      <c r="M238" s="524">
        <v>0</v>
      </c>
      <c r="N238" s="524">
        <v>0</v>
      </c>
      <c r="O238" s="524">
        <v>0</v>
      </c>
      <c r="P238" s="524">
        <v>0</v>
      </c>
      <c r="Q238" s="524">
        <v>0</v>
      </c>
      <c r="R238" s="524">
        <v>0</v>
      </c>
      <c r="S238" s="524">
        <v>0</v>
      </c>
      <c r="T238" s="2025"/>
    </row>
    <row r="239" spans="1:20" ht="63" customHeight="1" thickBot="1" x14ac:dyDescent="0.3">
      <c r="A239" s="2027"/>
      <c r="B239" s="1947"/>
      <c r="C239" s="1951"/>
      <c r="D239" s="1955"/>
      <c r="E239" s="1956"/>
      <c r="F239" s="561" t="s">
        <v>437</v>
      </c>
      <c r="G239" s="560">
        <f t="shared" si="13"/>
        <v>0</v>
      </c>
      <c r="H239" s="524">
        <v>0</v>
      </c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2025"/>
    </row>
    <row r="240" spans="1:20" ht="63" customHeight="1" thickBot="1" x14ac:dyDescent="0.3">
      <c r="A240" s="2027"/>
      <c r="B240" s="1947"/>
      <c r="C240" s="1951"/>
      <c r="D240" s="1955"/>
      <c r="E240" s="1956"/>
      <c r="F240" s="561" t="s">
        <v>438</v>
      </c>
      <c r="G240" s="560">
        <f t="shared" si="13"/>
        <v>0</v>
      </c>
      <c r="H240" s="524">
        <v>0</v>
      </c>
      <c r="I240" s="524">
        <v>0</v>
      </c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2025"/>
    </row>
    <row r="241" spans="1:20" ht="63" customHeight="1" thickBot="1" x14ac:dyDescent="0.3">
      <c r="A241" s="2027"/>
      <c r="B241" s="1947"/>
      <c r="C241" s="1951"/>
      <c r="D241" s="1955"/>
      <c r="E241" s="1956"/>
      <c r="F241" s="561" t="s">
        <v>439</v>
      </c>
      <c r="G241" s="560">
        <f t="shared" si="13"/>
        <v>0</v>
      </c>
      <c r="H241" s="524">
        <v>0</v>
      </c>
      <c r="I241" s="524">
        <v>0</v>
      </c>
      <c r="J241" s="524">
        <v>0</v>
      </c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2025"/>
    </row>
    <row r="242" spans="1:20" ht="63" customHeight="1" thickBot="1" x14ac:dyDescent="0.3">
      <c r="A242" s="2027"/>
      <c r="B242" s="1947"/>
      <c r="C242" s="1951"/>
      <c r="D242" s="1955"/>
      <c r="E242" s="1956"/>
      <c r="F242" s="561" t="s">
        <v>440</v>
      </c>
      <c r="G242" s="560">
        <f t="shared" si="13"/>
        <v>0</v>
      </c>
      <c r="H242" s="524">
        <v>0</v>
      </c>
      <c r="I242" s="524">
        <v>0</v>
      </c>
      <c r="J242" s="524">
        <v>0</v>
      </c>
      <c r="K242" s="524">
        <v>0</v>
      </c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2025"/>
    </row>
    <row r="243" spans="1:20" ht="63" customHeight="1" thickBot="1" x14ac:dyDescent="0.3">
      <c r="A243" s="2027"/>
      <c r="B243" s="1947"/>
      <c r="C243" s="1951"/>
      <c r="D243" s="1955"/>
      <c r="E243" s="1956"/>
      <c r="F243" s="561" t="s">
        <v>441</v>
      </c>
      <c r="G243" s="560">
        <f t="shared" si="13"/>
        <v>0</v>
      </c>
      <c r="H243" s="524">
        <v>0</v>
      </c>
      <c r="I243" s="524">
        <v>0</v>
      </c>
      <c r="J243" s="524">
        <v>0</v>
      </c>
      <c r="K243" s="524">
        <v>0</v>
      </c>
      <c r="L243" s="524">
        <v>0</v>
      </c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2025"/>
    </row>
    <row r="244" spans="1:20" ht="63" customHeight="1" thickBot="1" x14ac:dyDescent="0.3">
      <c r="A244" s="2027"/>
      <c r="B244" s="1947"/>
      <c r="C244" s="1951"/>
      <c r="D244" s="1955"/>
      <c r="E244" s="1956"/>
      <c r="F244" s="561" t="s">
        <v>442</v>
      </c>
      <c r="G244" s="560">
        <f t="shared" si="13"/>
        <v>0</v>
      </c>
      <c r="H244" s="524">
        <v>0</v>
      </c>
      <c r="I244" s="524">
        <v>0</v>
      </c>
      <c r="J244" s="524">
        <v>0</v>
      </c>
      <c r="K244" s="524">
        <v>0</v>
      </c>
      <c r="L244" s="524">
        <v>0</v>
      </c>
      <c r="M244" s="524">
        <v>0</v>
      </c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2025"/>
    </row>
    <row r="245" spans="1:20" ht="63" customHeight="1" thickBot="1" x14ac:dyDescent="0.3">
      <c r="A245" s="2027"/>
      <c r="B245" s="1947"/>
      <c r="C245" s="1951"/>
      <c r="D245" s="1955"/>
      <c r="E245" s="1956"/>
      <c r="F245" s="561" t="s">
        <v>443</v>
      </c>
      <c r="G245" s="560">
        <f t="shared" si="13"/>
        <v>0</v>
      </c>
      <c r="H245" s="524">
        <v>0</v>
      </c>
      <c r="I245" s="524">
        <v>0</v>
      </c>
      <c r="J245" s="524">
        <v>0</v>
      </c>
      <c r="K245" s="524">
        <v>0</v>
      </c>
      <c r="L245" s="524">
        <v>0</v>
      </c>
      <c r="M245" s="524">
        <v>0</v>
      </c>
      <c r="N245" s="524">
        <v>0</v>
      </c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2025"/>
    </row>
    <row r="246" spans="1:20" ht="63" customHeight="1" thickBot="1" x14ac:dyDescent="0.3">
      <c r="A246" s="2027"/>
      <c r="B246" s="1947"/>
      <c r="C246" s="1951"/>
      <c r="D246" s="1955"/>
      <c r="E246" s="1956"/>
      <c r="F246" s="561" t="s">
        <v>444</v>
      </c>
      <c r="G246" s="560">
        <f t="shared" si="13"/>
        <v>1</v>
      </c>
      <c r="H246" s="524">
        <v>0</v>
      </c>
      <c r="I246" s="524">
        <v>0</v>
      </c>
      <c r="J246" s="524">
        <v>0</v>
      </c>
      <c r="K246" s="524">
        <v>0</v>
      </c>
      <c r="L246" s="524">
        <v>1</v>
      </c>
      <c r="M246" s="524">
        <v>0</v>
      </c>
      <c r="N246" s="524">
        <v>0</v>
      </c>
      <c r="O246" s="524">
        <v>0</v>
      </c>
      <c r="P246" s="524">
        <v>0</v>
      </c>
      <c r="Q246" s="524">
        <v>0</v>
      </c>
      <c r="R246" s="524">
        <v>0</v>
      </c>
      <c r="S246" s="524">
        <v>0</v>
      </c>
      <c r="T246" s="2025"/>
    </row>
    <row r="247" spans="1:20" ht="63" customHeight="1" thickBot="1" x14ac:dyDescent="0.3">
      <c r="A247" s="2027"/>
      <c r="B247" s="1947"/>
      <c r="C247" s="1951"/>
      <c r="D247" s="1955"/>
      <c r="E247" s="1956"/>
      <c r="F247" s="561" t="s">
        <v>445</v>
      </c>
      <c r="G247" s="560">
        <f t="shared" si="13"/>
        <v>0</v>
      </c>
      <c r="H247" s="524">
        <v>0</v>
      </c>
      <c r="I247" s="524">
        <v>0</v>
      </c>
      <c r="J247" s="524">
        <v>0</v>
      </c>
      <c r="K247" s="524">
        <v>0</v>
      </c>
      <c r="L247" s="524">
        <v>0</v>
      </c>
      <c r="M247" s="524">
        <v>0</v>
      </c>
      <c r="N247" s="524">
        <v>0</v>
      </c>
      <c r="O247" s="524">
        <v>0</v>
      </c>
      <c r="P247" s="524">
        <v>0</v>
      </c>
      <c r="Q247" s="524">
        <v>0</v>
      </c>
      <c r="R247" s="524">
        <v>0</v>
      </c>
      <c r="S247" s="524">
        <v>0</v>
      </c>
      <c r="T247" s="2025"/>
    </row>
    <row r="248" spans="1:20" ht="63" customHeight="1" thickBot="1" x14ac:dyDescent="0.3">
      <c r="A248" s="2027"/>
      <c r="B248" s="1947"/>
      <c r="C248" s="1951"/>
      <c r="D248" s="1955"/>
      <c r="E248" s="1956"/>
      <c r="F248" s="561" t="s">
        <v>446</v>
      </c>
      <c r="G248" s="560">
        <f t="shared" si="13"/>
        <v>0</v>
      </c>
      <c r="H248" s="524">
        <v>0</v>
      </c>
      <c r="I248" s="524">
        <v>0</v>
      </c>
      <c r="J248" s="524">
        <v>0</v>
      </c>
      <c r="K248" s="524">
        <v>0</v>
      </c>
      <c r="L248" s="524">
        <v>0</v>
      </c>
      <c r="M248" s="524">
        <v>0</v>
      </c>
      <c r="N248" s="524">
        <v>0</v>
      </c>
      <c r="O248" s="524">
        <v>0</v>
      </c>
      <c r="P248" s="524">
        <v>0</v>
      </c>
      <c r="Q248" s="524">
        <v>0</v>
      </c>
      <c r="R248" s="524">
        <v>0</v>
      </c>
      <c r="S248" s="524">
        <v>0</v>
      </c>
      <c r="T248" s="2025"/>
    </row>
    <row r="249" spans="1:20" ht="63" customHeight="1" thickBot="1" x14ac:dyDescent="0.3">
      <c r="A249" s="2027"/>
      <c r="B249" s="1947"/>
      <c r="C249" s="1951"/>
      <c r="D249" s="1955"/>
      <c r="E249" s="1956"/>
      <c r="F249" s="561" t="s">
        <v>447</v>
      </c>
      <c r="G249" s="560">
        <f t="shared" si="13"/>
        <v>0</v>
      </c>
      <c r="H249" s="524">
        <v>0</v>
      </c>
      <c r="I249" s="524">
        <v>0</v>
      </c>
      <c r="J249" s="524">
        <v>0</v>
      </c>
      <c r="K249" s="524">
        <v>0</v>
      </c>
      <c r="L249" s="524">
        <v>0</v>
      </c>
      <c r="M249" s="524">
        <v>0</v>
      </c>
      <c r="N249" s="524">
        <v>0</v>
      </c>
      <c r="O249" s="524">
        <v>0</v>
      </c>
      <c r="P249" s="524">
        <v>0</v>
      </c>
      <c r="Q249" s="524">
        <v>0</v>
      </c>
      <c r="R249" s="524">
        <v>0</v>
      </c>
      <c r="S249" s="524">
        <v>0</v>
      </c>
      <c r="T249" s="2025"/>
    </row>
    <row r="250" spans="1:20" ht="63" customHeight="1" thickBot="1" x14ac:dyDescent="0.3">
      <c r="A250" s="2027"/>
      <c r="B250" s="1947"/>
      <c r="C250" s="1951"/>
      <c r="D250" s="1955"/>
      <c r="E250" s="1956"/>
      <c r="F250" s="561" t="s">
        <v>448</v>
      </c>
      <c r="G250" s="560">
        <f t="shared" si="13"/>
        <v>0</v>
      </c>
      <c r="H250" s="524">
        <v>0</v>
      </c>
      <c r="I250" s="524">
        <v>0</v>
      </c>
      <c r="J250" s="524">
        <v>0</v>
      </c>
      <c r="K250" s="524">
        <v>0</v>
      </c>
      <c r="L250" s="524">
        <v>0</v>
      </c>
      <c r="M250" s="524">
        <v>0</v>
      </c>
      <c r="N250" s="524">
        <v>0</v>
      </c>
      <c r="O250" s="524">
        <v>0</v>
      </c>
      <c r="P250" s="524">
        <v>0</v>
      </c>
      <c r="Q250" s="524">
        <v>0</v>
      </c>
      <c r="R250" s="524">
        <v>0</v>
      </c>
      <c r="S250" s="524">
        <v>0</v>
      </c>
      <c r="T250" s="2025"/>
    </row>
    <row r="251" spans="1:20" ht="63" customHeight="1" thickBot="1" x14ac:dyDescent="0.3">
      <c r="A251" s="2027"/>
      <c r="B251" s="1947"/>
      <c r="C251" s="1951"/>
      <c r="D251" s="1955"/>
      <c r="E251" s="1956"/>
      <c r="F251" s="561" t="s">
        <v>449</v>
      </c>
      <c r="G251" s="560">
        <f t="shared" si="13"/>
        <v>0</v>
      </c>
      <c r="H251" s="524">
        <v>0</v>
      </c>
      <c r="I251" s="524">
        <v>0</v>
      </c>
      <c r="J251" s="524">
        <v>0</v>
      </c>
      <c r="K251" s="524">
        <v>0</v>
      </c>
      <c r="L251" s="524">
        <v>0</v>
      </c>
      <c r="M251" s="524">
        <v>0</v>
      </c>
      <c r="N251" s="524">
        <v>0</v>
      </c>
      <c r="O251" s="524">
        <v>0</v>
      </c>
      <c r="P251" s="524">
        <v>0</v>
      </c>
      <c r="Q251" s="524">
        <v>0</v>
      </c>
      <c r="R251" s="524">
        <v>0</v>
      </c>
      <c r="S251" s="524">
        <v>0</v>
      </c>
      <c r="T251" s="2025"/>
    </row>
    <row r="252" spans="1:20" ht="63" customHeight="1" thickBot="1" x14ac:dyDescent="0.3">
      <c r="A252" s="2027"/>
      <c r="B252" s="1947"/>
      <c r="C252" s="1951"/>
      <c r="D252" s="1955"/>
      <c r="E252" s="1956"/>
      <c r="F252" s="561" t="s">
        <v>450</v>
      </c>
      <c r="G252" s="560">
        <f t="shared" si="13"/>
        <v>0</v>
      </c>
      <c r="H252" s="524">
        <v>0</v>
      </c>
      <c r="I252" s="524">
        <v>0</v>
      </c>
      <c r="J252" s="524">
        <v>0</v>
      </c>
      <c r="K252" s="524">
        <v>0</v>
      </c>
      <c r="L252" s="524">
        <v>0</v>
      </c>
      <c r="M252" s="524">
        <v>0</v>
      </c>
      <c r="N252" s="524">
        <v>0</v>
      </c>
      <c r="O252" s="524">
        <v>0</v>
      </c>
      <c r="P252" s="524">
        <v>0</v>
      </c>
      <c r="Q252" s="524">
        <v>0</v>
      </c>
      <c r="R252" s="524">
        <v>0</v>
      </c>
      <c r="S252" s="524">
        <v>0</v>
      </c>
      <c r="T252" s="2025"/>
    </row>
    <row r="253" spans="1:20" ht="63" customHeight="1" thickBot="1" x14ac:dyDescent="0.3">
      <c r="A253" s="2027"/>
      <c r="B253" s="1947"/>
      <c r="C253" s="1951"/>
      <c r="D253" s="1955"/>
      <c r="E253" s="1956"/>
      <c r="F253" s="561" t="s">
        <v>451</v>
      </c>
      <c r="G253" s="560">
        <f t="shared" si="13"/>
        <v>0</v>
      </c>
      <c r="H253" s="524">
        <v>0</v>
      </c>
      <c r="I253" s="524">
        <v>0</v>
      </c>
      <c r="J253" s="524">
        <v>0</v>
      </c>
      <c r="K253" s="524">
        <v>0</v>
      </c>
      <c r="L253" s="524">
        <v>0</v>
      </c>
      <c r="M253" s="524">
        <v>0</v>
      </c>
      <c r="N253" s="524">
        <v>0</v>
      </c>
      <c r="O253" s="524">
        <v>0</v>
      </c>
      <c r="P253" s="524">
        <v>0</v>
      </c>
      <c r="Q253" s="524">
        <v>0</v>
      </c>
      <c r="R253" s="524">
        <v>0</v>
      </c>
      <c r="S253" s="524">
        <v>0</v>
      </c>
      <c r="T253" s="2025"/>
    </row>
    <row r="254" spans="1:20" ht="63" customHeight="1" thickBot="1" x14ac:dyDescent="0.3">
      <c r="A254" s="2027"/>
      <c r="B254" s="1947"/>
      <c r="C254" s="1951"/>
      <c r="D254" s="1955"/>
      <c r="E254" s="1956"/>
      <c r="F254" s="561" t="s">
        <v>452</v>
      </c>
      <c r="G254" s="560">
        <f t="shared" si="13"/>
        <v>0</v>
      </c>
      <c r="H254" s="524">
        <v>0</v>
      </c>
      <c r="I254" s="524">
        <v>0</v>
      </c>
      <c r="J254" s="524">
        <v>0</v>
      </c>
      <c r="K254" s="524">
        <v>0</v>
      </c>
      <c r="L254" s="524">
        <v>0</v>
      </c>
      <c r="M254" s="524">
        <v>0</v>
      </c>
      <c r="N254" s="524">
        <v>0</v>
      </c>
      <c r="O254" s="524">
        <v>0</v>
      </c>
      <c r="P254" s="524">
        <v>0</v>
      </c>
      <c r="Q254" s="524">
        <v>0</v>
      </c>
      <c r="R254" s="524">
        <v>0</v>
      </c>
      <c r="S254" s="524">
        <v>0</v>
      </c>
      <c r="T254" s="2025"/>
    </row>
    <row r="255" spans="1:20" ht="63" customHeight="1" thickBot="1" x14ac:dyDescent="0.3">
      <c r="A255" s="2027"/>
      <c r="B255" s="1947"/>
      <c r="C255" s="1951"/>
      <c r="D255" s="1955"/>
      <c r="E255" s="1956"/>
      <c r="F255" s="561" t="s">
        <v>453</v>
      </c>
      <c r="G255" s="560">
        <f t="shared" si="13"/>
        <v>0</v>
      </c>
      <c r="H255" s="524">
        <v>0</v>
      </c>
      <c r="I255" s="524">
        <v>0</v>
      </c>
      <c r="J255" s="524">
        <v>0</v>
      </c>
      <c r="K255" s="524">
        <v>0</v>
      </c>
      <c r="L255" s="524">
        <v>0</v>
      </c>
      <c r="M255" s="524">
        <v>0</v>
      </c>
      <c r="N255" s="524">
        <v>0</v>
      </c>
      <c r="O255" s="524">
        <v>0</v>
      </c>
      <c r="P255" s="524">
        <v>0</v>
      </c>
      <c r="Q255" s="524">
        <v>0</v>
      </c>
      <c r="R255" s="524">
        <v>0</v>
      </c>
      <c r="S255" s="524">
        <v>0</v>
      </c>
      <c r="T255" s="2025"/>
    </row>
    <row r="256" spans="1:20" ht="63" customHeight="1" thickBot="1" x14ac:dyDescent="0.3">
      <c r="A256" s="2027"/>
      <c r="B256" s="1947"/>
      <c r="C256" s="1951"/>
      <c r="D256" s="1955"/>
      <c r="E256" s="1956"/>
      <c r="F256" s="561" t="s">
        <v>454</v>
      </c>
      <c r="G256" s="560">
        <f t="shared" si="13"/>
        <v>2</v>
      </c>
      <c r="H256" s="524">
        <v>0</v>
      </c>
      <c r="I256" s="524">
        <v>0</v>
      </c>
      <c r="J256" s="524">
        <v>1</v>
      </c>
      <c r="K256" s="524">
        <v>0</v>
      </c>
      <c r="L256" s="524">
        <v>0</v>
      </c>
      <c r="M256" s="524">
        <v>0</v>
      </c>
      <c r="N256" s="524">
        <v>0</v>
      </c>
      <c r="O256" s="524">
        <v>0</v>
      </c>
      <c r="P256" s="524">
        <v>0</v>
      </c>
      <c r="Q256" s="524">
        <v>0</v>
      </c>
      <c r="R256" s="524">
        <v>1</v>
      </c>
      <c r="S256" s="524">
        <v>0</v>
      </c>
      <c r="T256" s="2025"/>
    </row>
    <row r="257" spans="1:20" ht="63" customHeight="1" thickBot="1" x14ac:dyDescent="0.3">
      <c r="A257" s="2027"/>
      <c r="B257" s="1947"/>
      <c r="C257" s="1951"/>
      <c r="D257" s="1955"/>
      <c r="E257" s="1956"/>
      <c r="F257" s="561" t="s">
        <v>455</v>
      </c>
      <c r="G257" s="560">
        <f t="shared" si="13"/>
        <v>0</v>
      </c>
      <c r="H257" s="524">
        <v>0</v>
      </c>
      <c r="I257" s="524">
        <v>0</v>
      </c>
      <c r="J257" s="524">
        <v>0</v>
      </c>
      <c r="K257" s="524">
        <v>0</v>
      </c>
      <c r="L257" s="524">
        <v>0</v>
      </c>
      <c r="M257" s="524">
        <v>0</v>
      </c>
      <c r="N257" s="524">
        <v>0</v>
      </c>
      <c r="O257" s="524">
        <v>0</v>
      </c>
      <c r="P257" s="524">
        <v>0</v>
      </c>
      <c r="Q257" s="524">
        <v>0</v>
      </c>
      <c r="R257" s="524">
        <v>0</v>
      </c>
      <c r="S257" s="524">
        <v>0</v>
      </c>
      <c r="T257" s="2025"/>
    </row>
    <row r="258" spans="1:20" ht="63" customHeight="1" thickBot="1" x14ac:dyDescent="0.3">
      <c r="A258" s="2027"/>
      <c r="B258" s="1947"/>
      <c r="C258" s="1951"/>
      <c r="D258" s="1955"/>
      <c r="E258" s="1956"/>
      <c r="F258" s="561" t="s">
        <v>456</v>
      </c>
      <c r="G258" s="560">
        <f t="shared" si="13"/>
        <v>0</v>
      </c>
      <c r="H258" s="524">
        <v>0</v>
      </c>
      <c r="I258" s="524">
        <v>0</v>
      </c>
      <c r="J258" s="524">
        <v>0</v>
      </c>
      <c r="K258" s="524">
        <v>0</v>
      </c>
      <c r="L258" s="524">
        <v>0</v>
      </c>
      <c r="M258" s="524">
        <v>0</v>
      </c>
      <c r="N258" s="524">
        <v>0</v>
      </c>
      <c r="O258" s="524">
        <v>0</v>
      </c>
      <c r="P258" s="524">
        <v>0</v>
      </c>
      <c r="Q258" s="524">
        <v>0</v>
      </c>
      <c r="R258" s="524">
        <v>0</v>
      </c>
      <c r="S258" s="524">
        <v>0</v>
      </c>
      <c r="T258" s="2025"/>
    </row>
    <row r="259" spans="1:20" ht="63" customHeight="1" thickBot="1" x14ac:dyDescent="0.3">
      <c r="A259" s="2027"/>
      <c r="B259" s="1947"/>
      <c r="C259" s="1951"/>
      <c r="D259" s="1955"/>
      <c r="E259" s="1956"/>
      <c r="F259" s="561" t="s">
        <v>457</v>
      </c>
      <c r="G259" s="560">
        <f t="shared" si="13"/>
        <v>0</v>
      </c>
      <c r="H259" s="524">
        <v>0</v>
      </c>
      <c r="I259" s="524">
        <v>0</v>
      </c>
      <c r="J259" s="524">
        <v>0</v>
      </c>
      <c r="K259" s="524">
        <v>0</v>
      </c>
      <c r="L259" s="524">
        <v>0</v>
      </c>
      <c r="M259" s="524">
        <v>0</v>
      </c>
      <c r="N259" s="524">
        <v>0</v>
      </c>
      <c r="O259" s="524">
        <v>0</v>
      </c>
      <c r="P259" s="524">
        <v>0</v>
      </c>
      <c r="Q259" s="524">
        <v>0</v>
      </c>
      <c r="R259" s="524">
        <v>0</v>
      </c>
      <c r="S259" s="524">
        <v>0</v>
      </c>
      <c r="T259" s="2025"/>
    </row>
    <row r="260" spans="1:20" ht="63" customHeight="1" thickBot="1" x14ac:dyDescent="0.3">
      <c r="A260" s="2027"/>
      <c r="B260" s="1947"/>
      <c r="C260" s="1951"/>
      <c r="D260" s="1955"/>
      <c r="E260" s="1956"/>
      <c r="F260" s="561" t="s">
        <v>458</v>
      </c>
      <c r="G260" s="560">
        <f t="shared" si="13"/>
        <v>1</v>
      </c>
      <c r="H260" s="524">
        <v>0</v>
      </c>
      <c r="I260" s="524">
        <v>0</v>
      </c>
      <c r="J260" s="524">
        <v>0</v>
      </c>
      <c r="K260" s="524">
        <v>0</v>
      </c>
      <c r="L260" s="524">
        <v>0</v>
      </c>
      <c r="M260" s="524">
        <v>1</v>
      </c>
      <c r="N260" s="524">
        <v>0</v>
      </c>
      <c r="O260" s="524">
        <v>0</v>
      </c>
      <c r="P260" s="524">
        <v>0</v>
      </c>
      <c r="Q260" s="524">
        <v>0</v>
      </c>
      <c r="R260" s="524">
        <v>0</v>
      </c>
      <c r="S260" s="524">
        <v>0</v>
      </c>
      <c r="T260" s="2025"/>
    </row>
    <row r="261" spans="1:20" ht="63" customHeight="1" thickBot="1" x14ac:dyDescent="0.3">
      <c r="A261" s="2027"/>
      <c r="B261" s="1947"/>
      <c r="C261" s="1951"/>
      <c r="D261" s="1955"/>
      <c r="E261" s="1956"/>
      <c r="F261" s="561" t="s">
        <v>459</v>
      </c>
      <c r="G261" s="560">
        <f t="shared" si="13"/>
        <v>0</v>
      </c>
      <c r="H261" s="524">
        <v>0</v>
      </c>
      <c r="I261" s="524">
        <v>0</v>
      </c>
      <c r="J261" s="524">
        <v>0</v>
      </c>
      <c r="K261" s="524">
        <v>0</v>
      </c>
      <c r="L261" s="524">
        <v>0</v>
      </c>
      <c r="M261" s="524">
        <v>0</v>
      </c>
      <c r="N261" s="524">
        <v>0</v>
      </c>
      <c r="O261" s="524">
        <v>0</v>
      </c>
      <c r="P261" s="524">
        <v>0</v>
      </c>
      <c r="Q261" s="524">
        <v>0</v>
      </c>
      <c r="R261" s="524">
        <v>0</v>
      </c>
      <c r="S261" s="524">
        <v>0</v>
      </c>
      <c r="T261" s="2025"/>
    </row>
    <row r="262" spans="1:20" ht="63" customHeight="1" thickBot="1" x14ac:dyDescent="0.3">
      <c r="A262" s="2027"/>
      <c r="B262" s="1947"/>
      <c r="C262" s="1951"/>
      <c r="D262" s="1955"/>
      <c r="E262" s="1956"/>
      <c r="F262" s="563" t="s">
        <v>460</v>
      </c>
      <c r="G262" s="572">
        <f t="shared" si="13"/>
        <v>0</v>
      </c>
      <c r="H262" s="524">
        <v>0</v>
      </c>
      <c r="I262" s="524">
        <v>0</v>
      </c>
      <c r="J262" s="524">
        <v>0</v>
      </c>
      <c r="K262" s="524">
        <v>0</v>
      </c>
      <c r="L262" s="524">
        <v>0</v>
      </c>
      <c r="M262" s="524">
        <v>0</v>
      </c>
      <c r="N262" s="524">
        <v>0</v>
      </c>
      <c r="O262" s="524">
        <v>0</v>
      </c>
      <c r="P262" s="524">
        <v>0</v>
      </c>
      <c r="Q262" s="524">
        <v>0</v>
      </c>
      <c r="R262" s="524">
        <v>0</v>
      </c>
      <c r="S262" s="524">
        <v>0</v>
      </c>
      <c r="T262" s="2025"/>
    </row>
    <row r="263" spans="1:20" ht="63" customHeight="1" thickBot="1" x14ac:dyDescent="0.3">
      <c r="A263" s="2027"/>
      <c r="B263" s="1947"/>
      <c r="C263" s="1951"/>
      <c r="D263" s="1957"/>
      <c r="E263" s="1958"/>
      <c r="F263" s="565" t="s">
        <v>279</v>
      </c>
      <c r="G263" s="566">
        <f>SUM(G210:G262)</f>
        <v>11</v>
      </c>
      <c r="H263" s="566">
        <f t="shared" ref="H263:S263" si="14">SUM(H210:H262)</f>
        <v>0</v>
      </c>
      <c r="I263" s="566">
        <f t="shared" si="14"/>
        <v>0</v>
      </c>
      <c r="J263" s="566">
        <f t="shared" si="14"/>
        <v>3</v>
      </c>
      <c r="K263" s="566">
        <f t="shared" si="14"/>
        <v>0</v>
      </c>
      <c r="L263" s="566">
        <f t="shared" si="14"/>
        <v>2</v>
      </c>
      <c r="M263" s="566">
        <f t="shared" si="14"/>
        <v>1</v>
      </c>
      <c r="N263" s="566">
        <f t="shared" si="14"/>
        <v>1</v>
      </c>
      <c r="O263" s="566">
        <f t="shared" si="14"/>
        <v>0</v>
      </c>
      <c r="P263" s="566">
        <f t="shared" si="14"/>
        <v>0</v>
      </c>
      <c r="Q263" s="566">
        <f t="shared" si="14"/>
        <v>1</v>
      </c>
      <c r="R263" s="566">
        <f t="shared" si="14"/>
        <v>2</v>
      </c>
      <c r="S263" s="566">
        <f t="shared" si="14"/>
        <v>1</v>
      </c>
      <c r="T263" s="2025"/>
    </row>
    <row r="264" spans="1:20" ht="63" customHeight="1" thickBot="1" x14ac:dyDescent="0.3">
      <c r="A264" s="2027"/>
      <c r="B264" s="1947"/>
      <c r="C264" s="1951"/>
      <c r="D264" s="1961" t="s">
        <v>179</v>
      </c>
      <c r="E264" s="1962"/>
      <c r="F264" s="567" t="s">
        <v>461</v>
      </c>
      <c r="G264" s="560">
        <f t="shared" ref="G264:G316" si="15">SUM(H264:S264)</f>
        <v>1</v>
      </c>
      <c r="H264" s="524">
        <v>1</v>
      </c>
      <c r="I264" s="524">
        <v>0</v>
      </c>
      <c r="J264" s="524">
        <v>0</v>
      </c>
      <c r="K264" s="524">
        <v>0</v>
      </c>
      <c r="L264" s="524">
        <v>0</v>
      </c>
      <c r="M264" s="524">
        <v>0</v>
      </c>
      <c r="N264" s="524">
        <v>0</v>
      </c>
      <c r="O264" s="524">
        <v>0</v>
      </c>
      <c r="P264" s="524">
        <v>0</v>
      </c>
      <c r="Q264" s="524">
        <v>0</v>
      </c>
      <c r="R264" s="524">
        <v>0</v>
      </c>
      <c r="S264" s="524">
        <v>0</v>
      </c>
      <c r="T264" s="2025"/>
    </row>
    <row r="265" spans="1:20" ht="63" customHeight="1" thickBot="1" x14ac:dyDescent="0.3">
      <c r="A265" s="2027"/>
      <c r="B265" s="1947"/>
      <c r="C265" s="1951"/>
      <c r="D265" s="1961"/>
      <c r="E265" s="1962"/>
      <c r="F265" s="568" t="s">
        <v>462</v>
      </c>
      <c r="G265" s="562">
        <f t="shared" si="15"/>
        <v>0</v>
      </c>
      <c r="H265" s="524">
        <v>0</v>
      </c>
      <c r="I265" s="524">
        <v>0</v>
      </c>
      <c r="J265" s="524">
        <v>0</v>
      </c>
      <c r="K265" s="524">
        <v>0</v>
      </c>
      <c r="L265" s="524">
        <v>0</v>
      </c>
      <c r="M265" s="524">
        <v>0</v>
      </c>
      <c r="N265" s="524">
        <v>0</v>
      </c>
      <c r="O265" s="524">
        <v>0</v>
      </c>
      <c r="P265" s="524">
        <v>0</v>
      </c>
      <c r="Q265" s="524">
        <v>0</v>
      </c>
      <c r="R265" s="524">
        <v>0</v>
      </c>
      <c r="S265" s="524">
        <v>0</v>
      </c>
      <c r="T265" s="2025"/>
    </row>
    <row r="266" spans="1:20" ht="63" customHeight="1" thickBot="1" x14ac:dyDescent="0.3">
      <c r="A266" s="2027"/>
      <c r="B266" s="1947"/>
      <c r="C266" s="1951"/>
      <c r="D266" s="1961"/>
      <c r="E266" s="1962"/>
      <c r="F266" s="568" t="s">
        <v>463</v>
      </c>
      <c r="G266" s="562">
        <f t="shared" si="15"/>
        <v>0</v>
      </c>
      <c r="H266" s="524">
        <v>0</v>
      </c>
      <c r="I266" s="524">
        <v>0</v>
      </c>
      <c r="J266" s="524">
        <v>0</v>
      </c>
      <c r="K266" s="524">
        <v>0</v>
      </c>
      <c r="L266" s="524">
        <v>0</v>
      </c>
      <c r="M266" s="524">
        <v>0</v>
      </c>
      <c r="N266" s="524">
        <v>0</v>
      </c>
      <c r="O266" s="524">
        <v>0</v>
      </c>
      <c r="P266" s="524">
        <v>0</v>
      </c>
      <c r="Q266" s="524">
        <v>0</v>
      </c>
      <c r="R266" s="524">
        <v>0</v>
      </c>
      <c r="S266" s="524">
        <v>0</v>
      </c>
      <c r="T266" s="2025"/>
    </row>
    <row r="267" spans="1:20" ht="63" customHeight="1" thickBot="1" x14ac:dyDescent="0.3">
      <c r="A267" s="2027"/>
      <c r="B267" s="1947"/>
      <c r="C267" s="1951"/>
      <c r="D267" s="1961"/>
      <c r="E267" s="1962"/>
      <c r="F267" s="568" t="s">
        <v>464</v>
      </c>
      <c r="G267" s="562">
        <f t="shared" si="15"/>
        <v>0</v>
      </c>
      <c r="H267" s="524">
        <v>0</v>
      </c>
      <c r="I267" s="524">
        <v>0</v>
      </c>
      <c r="J267" s="524">
        <v>0</v>
      </c>
      <c r="K267" s="524">
        <v>0</v>
      </c>
      <c r="L267" s="524">
        <v>0</v>
      </c>
      <c r="M267" s="524">
        <v>0</v>
      </c>
      <c r="N267" s="524">
        <v>0</v>
      </c>
      <c r="O267" s="524">
        <v>0</v>
      </c>
      <c r="P267" s="524">
        <v>0</v>
      </c>
      <c r="Q267" s="524">
        <v>0</v>
      </c>
      <c r="R267" s="524">
        <v>0</v>
      </c>
      <c r="S267" s="524">
        <v>0</v>
      </c>
      <c r="T267" s="2025"/>
    </row>
    <row r="268" spans="1:20" ht="63" customHeight="1" thickBot="1" x14ac:dyDescent="0.3">
      <c r="A268" s="2027"/>
      <c r="B268" s="1947"/>
      <c r="C268" s="1951"/>
      <c r="D268" s="1961"/>
      <c r="E268" s="1962"/>
      <c r="F268" s="568" t="s">
        <v>465</v>
      </c>
      <c r="G268" s="562">
        <f t="shared" si="15"/>
        <v>0</v>
      </c>
      <c r="H268" s="524">
        <v>0</v>
      </c>
      <c r="I268" s="524">
        <v>0</v>
      </c>
      <c r="J268" s="524">
        <v>0</v>
      </c>
      <c r="K268" s="524">
        <v>0</v>
      </c>
      <c r="L268" s="524">
        <v>0</v>
      </c>
      <c r="M268" s="524">
        <v>0</v>
      </c>
      <c r="N268" s="524">
        <v>0</v>
      </c>
      <c r="O268" s="524">
        <v>0</v>
      </c>
      <c r="P268" s="524">
        <v>0</v>
      </c>
      <c r="Q268" s="524">
        <v>0</v>
      </c>
      <c r="R268" s="524">
        <v>0</v>
      </c>
      <c r="S268" s="524">
        <v>0</v>
      </c>
      <c r="T268" s="2025"/>
    </row>
    <row r="269" spans="1:20" ht="63" customHeight="1" thickBot="1" x14ac:dyDescent="0.3">
      <c r="A269" s="2027"/>
      <c r="B269" s="1947"/>
      <c r="C269" s="1951"/>
      <c r="D269" s="1961"/>
      <c r="E269" s="1962"/>
      <c r="F269" s="568" t="s">
        <v>466</v>
      </c>
      <c r="G269" s="562">
        <f t="shared" si="15"/>
        <v>1</v>
      </c>
      <c r="H269" s="524">
        <v>0</v>
      </c>
      <c r="I269" s="524">
        <v>0</v>
      </c>
      <c r="J269" s="524">
        <v>0</v>
      </c>
      <c r="K269" s="524">
        <v>1</v>
      </c>
      <c r="L269" s="524">
        <v>0</v>
      </c>
      <c r="M269" s="524">
        <v>0</v>
      </c>
      <c r="N269" s="524">
        <v>0</v>
      </c>
      <c r="O269" s="524">
        <v>0</v>
      </c>
      <c r="P269" s="524">
        <v>0</v>
      </c>
      <c r="Q269" s="524">
        <v>0</v>
      </c>
      <c r="R269" s="524">
        <v>0</v>
      </c>
      <c r="S269" s="524">
        <v>0</v>
      </c>
      <c r="T269" s="2025"/>
    </row>
    <row r="270" spans="1:20" ht="63" customHeight="1" thickBot="1" x14ac:dyDescent="0.3">
      <c r="A270" s="2027"/>
      <c r="B270" s="1947"/>
      <c r="C270" s="1951"/>
      <c r="D270" s="1961"/>
      <c r="E270" s="1962"/>
      <c r="F270" s="568" t="s">
        <v>467</v>
      </c>
      <c r="G270" s="562">
        <f t="shared" si="15"/>
        <v>0</v>
      </c>
      <c r="H270" s="524">
        <v>0</v>
      </c>
      <c r="I270" s="524">
        <v>0</v>
      </c>
      <c r="J270" s="524">
        <v>0</v>
      </c>
      <c r="K270" s="524">
        <v>0</v>
      </c>
      <c r="L270" s="524">
        <v>0</v>
      </c>
      <c r="M270" s="524">
        <v>0</v>
      </c>
      <c r="N270" s="524">
        <v>0</v>
      </c>
      <c r="O270" s="524">
        <v>0</v>
      </c>
      <c r="P270" s="524">
        <v>0</v>
      </c>
      <c r="Q270" s="524">
        <v>0</v>
      </c>
      <c r="R270" s="524">
        <v>0</v>
      </c>
      <c r="S270" s="524">
        <v>0</v>
      </c>
      <c r="T270" s="2025"/>
    </row>
    <row r="271" spans="1:20" ht="63" customHeight="1" thickBot="1" x14ac:dyDescent="0.3">
      <c r="A271" s="2027"/>
      <c r="B271" s="1947"/>
      <c r="C271" s="1951"/>
      <c r="D271" s="1961"/>
      <c r="E271" s="1962"/>
      <c r="F271" s="568" t="s">
        <v>468</v>
      </c>
      <c r="G271" s="562">
        <f t="shared" si="15"/>
        <v>0</v>
      </c>
      <c r="H271" s="524">
        <v>0</v>
      </c>
      <c r="I271" s="524">
        <v>0</v>
      </c>
      <c r="J271" s="524">
        <v>0</v>
      </c>
      <c r="K271" s="524">
        <v>0</v>
      </c>
      <c r="L271" s="524">
        <v>0</v>
      </c>
      <c r="M271" s="524">
        <v>0</v>
      </c>
      <c r="N271" s="524">
        <v>0</v>
      </c>
      <c r="O271" s="524">
        <v>0</v>
      </c>
      <c r="P271" s="524">
        <v>0</v>
      </c>
      <c r="Q271" s="524">
        <v>0</v>
      </c>
      <c r="R271" s="524">
        <v>0</v>
      </c>
      <c r="S271" s="524">
        <v>0</v>
      </c>
      <c r="T271" s="2025"/>
    </row>
    <row r="272" spans="1:20" ht="63" customHeight="1" thickBot="1" x14ac:dyDescent="0.3">
      <c r="A272" s="2027"/>
      <c r="B272" s="1947"/>
      <c r="C272" s="1951"/>
      <c r="D272" s="1961"/>
      <c r="E272" s="1962"/>
      <c r="F272" s="568" t="s">
        <v>469</v>
      </c>
      <c r="G272" s="562">
        <f t="shared" si="15"/>
        <v>0</v>
      </c>
      <c r="H272" s="524">
        <v>0</v>
      </c>
      <c r="I272" s="524">
        <v>0</v>
      </c>
      <c r="J272" s="524">
        <v>0</v>
      </c>
      <c r="K272" s="524">
        <v>0</v>
      </c>
      <c r="L272" s="524">
        <v>0</v>
      </c>
      <c r="M272" s="524">
        <v>0</v>
      </c>
      <c r="N272" s="524">
        <v>0</v>
      </c>
      <c r="O272" s="524">
        <v>0</v>
      </c>
      <c r="P272" s="524">
        <v>0</v>
      </c>
      <c r="Q272" s="524">
        <v>0</v>
      </c>
      <c r="R272" s="524">
        <v>0</v>
      </c>
      <c r="S272" s="524">
        <v>0</v>
      </c>
      <c r="T272" s="2025"/>
    </row>
    <row r="273" spans="1:20" ht="63" customHeight="1" thickBot="1" x14ac:dyDescent="0.3">
      <c r="A273" s="2027"/>
      <c r="B273" s="1947"/>
      <c r="C273" s="1951"/>
      <c r="D273" s="1961"/>
      <c r="E273" s="1962"/>
      <c r="F273" s="568" t="s">
        <v>470</v>
      </c>
      <c r="G273" s="562">
        <f t="shared" si="15"/>
        <v>0</v>
      </c>
      <c r="H273" s="524">
        <v>0</v>
      </c>
      <c r="I273" s="524">
        <v>0</v>
      </c>
      <c r="J273" s="524">
        <v>0</v>
      </c>
      <c r="K273" s="524">
        <v>0</v>
      </c>
      <c r="L273" s="524">
        <v>0</v>
      </c>
      <c r="M273" s="524">
        <v>0</v>
      </c>
      <c r="N273" s="524">
        <v>0</v>
      </c>
      <c r="O273" s="524">
        <v>0</v>
      </c>
      <c r="P273" s="524">
        <v>0</v>
      </c>
      <c r="Q273" s="524">
        <v>0</v>
      </c>
      <c r="R273" s="524">
        <v>0</v>
      </c>
      <c r="S273" s="524">
        <v>0</v>
      </c>
      <c r="T273" s="2025"/>
    </row>
    <row r="274" spans="1:20" ht="63" customHeight="1" thickBot="1" x14ac:dyDescent="0.3">
      <c r="A274" s="2027"/>
      <c r="B274" s="1947"/>
      <c r="C274" s="1951"/>
      <c r="D274" s="1961"/>
      <c r="E274" s="1962"/>
      <c r="F274" s="568" t="s">
        <v>471</v>
      </c>
      <c r="G274" s="562">
        <f t="shared" si="15"/>
        <v>0</v>
      </c>
      <c r="H274" s="524">
        <v>0</v>
      </c>
      <c r="I274" s="524">
        <v>0</v>
      </c>
      <c r="J274" s="524">
        <v>0</v>
      </c>
      <c r="K274" s="524">
        <v>0</v>
      </c>
      <c r="L274" s="524">
        <v>0</v>
      </c>
      <c r="M274" s="524">
        <v>0</v>
      </c>
      <c r="N274" s="524">
        <v>0</v>
      </c>
      <c r="O274" s="524">
        <v>0</v>
      </c>
      <c r="P274" s="524">
        <v>0</v>
      </c>
      <c r="Q274" s="524">
        <v>0</v>
      </c>
      <c r="R274" s="524">
        <v>0</v>
      </c>
      <c r="S274" s="524">
        <v>0</v>
      </c>
      <c r="T274" s="2025"/>
    </row>
    <row r="275" spans="1:20" ht="63" customHeight="1" thickBot="1" x14ac:dyDescent="0.3">
      <c r="A275" s="2027"/>
      <c r="B275" s="1947"/>
      <c r="C275" s="1951"/>
      <c r="D275" s="1961"/>
      <c r="E275" s="1962"/>
      <c r="F275" s="568" t="s">
        <v>472</v>
      </c>
      <c r="G275" s="562">
        <f t="shared" si="15"/>
        <v>0</v>
      </c>
      <c r="H275" s="524">
        <v>0</v>
      </c>
      <c r="I275" s="524">
        <v>0</v>
      </c>
      <c r="J275" s="524">
        <v>0</v>
      </c>
      <c r="K275" s="524">
        <v>0</v>
      </c>
      <c r="L275" s="524">
        <v>0</v>
      </c>
      <c r="M275" s="524">
        <v>0</v>
      </c>
      <c r="N275" s="524">
        <v>0</v>
      </c>
      <c r="O275" s="524">
        <v>0</v>
      </c>
      <c r="P275" s="524">
        <v>0</v>
      </c>
      <c r="Q275" s="524">
        <v>0</v>
      </c>
      <c r="R275" s="524">
        <v>0</v>
      </c>
      <c r="S275" s="524">
        <v>0</v>
      </c>
      <c r="T275" s="2025"/>
    </row>
    <row r="276" spans="1:20" ht="63" customHeight="1" thickBot="1" x14ac:dyDescent="0.3">
      <c r="A276" s="2027"/>
      <c r="B276" s="1947"/>
      <c r="C276" s="1951"/>
      <c r="D276" s="1961"/>
      <c r="E276" s="1962"/>
      <c r="F276" s="568" t="s">
        <v>509</v>
      </c>
      <c r="G276" s="562">
        <f t="shared" si="15"/>
        <v>0</v>
      </c>
      <c r="H276" s="524">
        <v>0</v>
      </c>
      <c r="I276" s="524">
        <v>0</v>
      </c>
      <c r="J276" s="524">
        <v>0</v>
      </c>
      <c r="K276" s="524">
        <v>0</v>
      </c>
      <c r="L276" s="524">
        <v>0</v>
      </c>
      <c r="M276" s="524">
        <v>0</v>
      </c>
      <c r="N276" s="524">
        <v>0</v>
      </c>
      <c r="O276" s="524">
        <v>0</v>
      </c>
      <c r="P276" s="524">
        <v>0</v>
      </c>
      <c r="Q276" s="524">
        <v>0</v>
      </c>
      <c r="R276" s="524">
        <v>0</v>
      </c>
      <c r="S276" s="524">
        <v>0</v>
      </c>
      <c r="T276" s="2025"/>
    </row>
    <row r="277" spans="1:20" ht="63" customHeight="1" thickBot="1" x14ac:dyDescent="0.3">
      <c r="A277" s="2027"/>
      <c r="B277" s="1947"/>
      <c r="C277" s="1951"/>
      <c r="D277" s="1961"/>
      <c r="E277" s="1962"/>
      <c r="F277" s="568" t="s">
        <v>473</v>
      </c>
      <c r="G277" s="562">
        <f t="shared" si="15"/>
        <v>0</v>
      </c>
      <c r="H277" s="524">
        <v>0</v>
      </c>
      <c r="I277" s="524">
        <v>0</v>
      </c>
      <c r="J277" s="524">
        <v>0</v>
      </c>
      <c r="K277" s="524">
        <v>0</v>
      </c>
      <c r="L277" s="524">
        <v>0</v>
      </c>
      <c r="M277" s="524">
        <v>0</v>
      </c>
      <c r="N277" s="524">
        <v>0</v>
      </c>
      <c r="O277" s="524">
        <v>0</v>
      </c>
      <c r="P277" s="524">
        <v>0</v>
      </c>
      <c r="Q277" s="524">
        <v>0</v>
      </c>
      <c r="R277" s="524">
        <v>0</v>
      </c>
      <c r="S277" s="524">
        <v>0</v>
      </c>
      <c r="T277" s="2025"/>
    </row>
    <row r="278" spans="1:20" ht="63" customHeight="1" thickBot="1" x14ac:dyDescent="0.3">
      <c r="A278" s="2027"/>
      <c r="B278" s="1947"/>
      <c r="C278" s="1951"/>
      <c r="D278" s="1961"/>
      <c r="E278" s="1962"/>
      <c r="F278" s="568" t="s">
        <v>474</v>
      </c>
      <c r="G278" s="562">
        <f t="shared" si="15"/>
        <v>0</v>
      </c>
      <c r="H278" s="524">
        <v>0</v>
      </c>
      <c r="I278" s="524">
        <v>0</v>
      </c>
      <c r="J278" s="524">
        <v>0</v>
      </c>
      <c r="K278" s="524">
        <v>0</v>
      </c>
      <c r="L278" s="524">
        <v>0</v>
      </c>
      <c r="M278" s="524">
        <v>0</v>
      </c>
      <c r="N278" s="524">
        <v>0</v>
      </c>
      <c r="O278" s="524">
        <v>0</v>
      </c>
      <c r="P278" s="524">
        <v>0</v>
      </c>
      <c r="Q278" s="524">
        <v>0</v>
      </c>
      <c r="R278" s="524">
        <v>0</v>
      </c>
      <c r="S278" s="524">
        <v>0</v>
      </c>
      <c r="T278" s="2025"/>
    </row>
    <row r="279" spans="1:20" ht="63" customHeight="1" thickBot="1" x14ac:dyDescent="0.3">
      <c r="A279" s="2027"/>
      <c r="B279" s="1947"/>
      <c r="C279" s="1951"/>
      <c r="D279" s="1961"/>
      <c r="E279" s="1962"/>
      <c r="F279" s="568" t="s">
        <v>475</v>
      </c>
      <c r="G279" s="562">
        <f t="shared" si="15"/>
        <v>0</v>
      </c>
      <c r="H279" s="524">
        <v>0</v>
      </c>
      <c r="I279" s="524">
        <v>0</v>
      </c>
      <c r="J279" s="524">
        <v>0</v>
      </c>
      <c r="K279" s="524">
        <v>0</v>
      </c>
      <c r="L279" s="524">
        <v>0</v>
      </c>
      <c r="M279" s="524">
        <v>0</v>
      </c>
      <c r="N279" s="524">
        <v>0</v>
      </c>
      <c r="O279" s="524">
        <v>0</v>
      </c>
      <c r="P279" s="524">
        <v>0</v>
      </c>
      <c r="Q279" s="524">
        <v>0</v>
      </c>
      <c r="R279" s="524">
        <v>0</v>
      </c>
      <c r="S279" s="524">
        <v>0</v>
      </c>
      <c r="T279" s="2025"/>
    </row>
    <row r="280" spans="1:20" ht="63" customHeight="1" thickBot="1" x14ac:dyDescent="0.3">
      <c r="A280" s="2027"/>
      <c r="B280" s="1947"/>
      <c r="C280" s="1951"/>
      <c r="D280" s="1961"/>
      <c r="E280" s="1962"/>
      <c r="F280" s="568" t="s">
        <v>476</v>
      </c>
      <c r="G280" s="562">
        <f t="shared" si="15"/>
        <v>0</v>
      </c>
      <c r="H280" s="524">
        <v>0</v>
      </c>
      <c r="I280" s="524">
        <v>0</v>
      </c>
      <c r="J280" s="524">
        <v>0</v>
      </c>
      <c r="K280" s="524">
        <v>0</v>
      </c>
      <c r="L280" s="524">
        <v>0</v>
      </c>
      <c r="M280" s="524">
        <v>0</v>
      </c>
      <c r="N280" s="524">
        <v>0</v>
      </c>
      <c r="O280" s="524">
        <v>0</v>
      </c>
      <c r="P280" s="524">
        <v>0</v>
      </c>
      <c r="Q280" s="524">
        <v>0</v>
      </c>
      <c r="R280" s="524">
        <v>0</v>
      </c>
      <c r="S280" s="524">
        <v>0</v>
      </c>
      <c r="T280" s="2025"/>
    </row>
    <row r="281" spans="1:20" ht="63" customHeight="1" thickBot="1" x14ac:dyDescent="0.3">
      <c r="A281" s="2027"/>
      <c r="B281" s="1947"/>
      <c r="C281" s="1951"/>
      <c r="D281" s="1961"/>
      <c r="E281" s="1962"/>
      <c r="F281" s="568" t="s">
        <v>477</v>
      </c>
      <c r="G281" s="562">
        <f t="shared" si="15"/>
        <v>0</v>
      </c>
      <c r="H281" s="524">
        <v>0</v>
      </c>
      <c r="I281" s="524">
        <v>0</v>
      </c>
      <c r="J281" s="524">
        <v>0</v>
      </c>
      <c r="K281" s="524">
        <v>0</v>
      </c>
      <c r="L281" s="524">
        <v>0</v>
      </c>
      <c r="M281" s="524">
        <v>0</v>
      </c>
      <c r="N281" s="524">
        <v>0</v>
      </c>
      <c r="O281" s="524">
        <v>0</v>
      </c>
      <c r="P281" s="524">
        <v>0</v>
      </c>
      <c r="Q281" s="524">
        <v>0</v>
      </c>
      <c r="R281" s="524">
        <v>0</v>
      </c>
      <c r="S281" s="524">
        <v>0</v>
      </c>
      <c r="T281" s="2025"/>
    </row>
    <row r="282" spans="1:20" ht="63" customHeight="1" thickBot="1" x14ac:dyDescent="0.3">
      <c r="A282" s="2027"/>
      <c r="B282" s="1947"/>
      <c r="C282" s="1951"/>
      <c r="D282" s="1961"/>
      <c r="E282" s="1962"/>
      <c r="F282" s="568" t="s">
        <v>478</v>
      </c>
      <c r="G282" s="562">
        <f t="shared" si="15"/>
        <v>0</v>
      </c>
      <c r="H282" s="524">
        <v>0</v>
      </c>
      <c r="I282" s="524">
        <v>0</v>
      </c>
      <c r="J282" s="524">
        <v>0</v>
      </c>
      <c r="K282" s="524">
        <v>0</v>
      </c>
      <c r="L282" s="524">
        <v>0</v>
      </c>
      <c r="M282" s="524">
        <v>0</v>
      </c>
      <c r="N282" s="524">
        <v>0</v>
      </c>
      <c r="O282" s="524">
        <v>0</v>
      </c>
      <c r="P282" s="524">
        <v>0</v>
      </c>
      <c r="Q282" s="524">
        <v>0</v>
      </c>
      <c r="R282" s="524">
        <v>0</v>
      </c>
      <c r="S282" s="524">
        <v>0</v>
      </c>
      <c r="T282" s="2025"/>
    </row>
    <row r="283" spans="1:20" ht="63" customHeight="1" thickBot="1" x14ac:dyDescent="0.3">
      <c r="A283" s="2027"/>
      <c r="B283" s="1947"/>
      <c r="C283" s="1951"/>
      <c r="D283" s="1961"/>
      <c r="E283" s="1962"/>
      <c r="F283" s="568" t="s">
        <v>479</v>
      </c>
      <c r="G283" s="562">
        <f t="shared" si="15"/>
        <v>0</v>
      </c>
      <c r="H283" s="524">
        <v>0</v>
      </c>
      <c r="I283" s="524">
        <v>0</v>
      </c>
      <c r="J283" s="524">
        <v>0</v>
      </c>
      <c r="K283" s="524">
        <v>0</v>
      </c>
      <c r="L283" s="524">
        <v>0</v>
      </c>
      <c r="M283" s="524">
        <v>0</v>
      </c>
      <c r="N283" s="524">
        <v>0</v>
      </c>
      <c r="O283" s="524">
        <v>0</v>
      </c>
      <c r="P283" s="524">
        <v>0</v>
      </c>
      <c r="Q283" s="524">
        <v>0</v>
      </c>
      <c r="R283" s="524">
        <v>0</v>
      </c>
      <c r="S283" s="524">
        <v>0</v>
      </c>
      <c r="T283" s="2025"/>
    </row>
    <row r="284" spans="1:20" ht="63" customHeight="1" thickBot="1" x14ac:dyDescent="0.3">
      <c r="A284" s="2027"/>
      <c r="B284" s="1947"/>
      <c r="C284" s="1951"/>
      <c r="D284" s="1961"/>
      <c r="E284" s="1962"/>
      <c r="F284" s="568" t="s">
        <v>480</v>
      </c>
      <c r="G284" s="562">
        <f t="shared" si="15"/>
        <v>0</v>
      </c>
      <c r="H284" s="524">
        <v>0</v>
      </c>
      <c r="I284" s="524">
        <v>0</v>
      </c>
      <c r="J284" s="524">
        <v>0</v>
      </c>
      <c r="K284" s="524">
        <v>0</v>
      </c>
      <c r="L284" s="524">
        <v>0</v>
      </c>
      <c r="M284" s="524">
        <v>0</v>
      </c>
      <c r="N284" s="524">
        <v>0</v>
      </c>
      <c r="O284" s="524">
        <v>0</v>
      </c>
      <c r="P284" s="524">
        <v>0</v>
      </c>
      <c r="Q284" s="524">
        <v>0</v>
      </c>
      <c r="R284" s="524">
        <v>0</v>
      </c>
      <c r="S284" s="524">
        <v>0</v>
      </c>
      <c r="T284" s="2025"/>
    </row>
    <row r="285" spans="1:20" ht="63" customHeight="1" thickBot="1" x14ac:dyDescent="0.3">
      <c r="A285" s="2027"/>
      <c r="B285" s="1947"/>
      <c r="C285" s="1951"/>
      <c r="D285" s="1961"/>
      <c r="E285" s="1962"/>
      <c r="F285" s="568" t="s">
        <v>481</v>
      </c>
      <c r="G285" s="562">
        <f t="shared" si="15"/>
        <v>1</v>
      </c>
      <c r="H285" s="524">
        <v>0</v>
      </c>
      <c r="I285" s="524">
        <v>0</v>
      </c>
      <c r="J285" s="524">
        <v>0</v>
      </c>
      <c r="K285" s="524">
        <v>0</v>
      </c>
      <c r="L285" s="524">
        <v>0</v>
      </c>
      <c r="M285" s="524">
        <v>0</v>
      </c>
      <c r="N285" s="524">
        <v>0</v>
      </c>
      <c r="O285" s="524">
        <v>1</v>
      </c>
      <c r="P285" s="524">
        <v>0</v>
      </c>
      <c r="Q285" s="524">
        <v>0</v>
      </c>
      <c r="R285" s="524">
        <v>0</v>
      </c>
      <c r="S285" s="524">
        <v>0</v>
      </c>
      <c r="T285" s="2025"/>
    </row>
    <row r="286" spans="1:20" ht="63" customHeight="1" thickBot="1" x14ac:dyDescent="0.3">
      <c r="A286" s="2027"/>
      <c r="B286" s="1947"/>
      <c r="C286" s="1951"/>
      <c r="D286" s="1961"/>
      <c r="E286" s="1962"/>
      <c r="F286" s="568" t="s">
        <v>482</v>
      </c>
      <c r="G286" s="562">
        <f t="shared" si="15"/>
        <v>0</v>
      </c>
      <c r="H286" s="524">
        <v>0</v>
      </c>
      <c r="I286" s="524">
        <v>0</v>
      </c>
      <c r="J286" s="524">
        <v>0</v>
      </c>
      <c r="K286" s="524">
        <v>0</v>
      </c>
      <c r="L286" s="524">
        <v>0</v>
      </c>
      <c r="M286" s="524">
        <v>0</v>
      </c>
      <c r="N286" s="524">
        <v>0</v>
      </c>
      <c r="O286" s="524">
        <v>0</v>
      </c>
      <c r="P286" s="524">
        <v>0</v>
      </c>
      <c r="Q286" s="524">
        <v>0</v>
      </c>
      <c r="R286" s="524">
        <v>0</v>
      </c>
      <c r="S286" s="524">
        <v>0</v>
      </c>
      <c r="T286" s="2025"/>
    </row>
    <row r="287" spans="1:20" ht="63" customHeight="1" thickBot="1" x14ac:dyDescent="0.3">
      <c r="A287" s="2027"/>
      <c r="B287" s="1947"/>
      <c r="C287" s="1951"/>
      <c r="D287" s="1961"/>
      <c r="E287" s="1962"/>
      <c r="F287" s="568" t="s">
        <v>483</v>
      </c>
      <c r="G287" s="562">
        <f t="shared" si="15"/>
        <v>0</v>
      </c>
      <c r="H287" s="524">
        <v>0</v>
      </c>
      <c r="I287" s="524">
        <v>0</v>
      </c>
      <c r="J287" s="524">
        <v>0</v>
      </c>
      <c r="K287" s="524">
        <v>0</v>
      </c>
      <c r="L287" s="524">
        <v>0</v>
      </c>
      <c r="M287" s="524">
        <v>0</v>
      </c>
      <c r="N287" s="524">
        <v>0</v>
      </c>
      <c r="O287" s="524">
        <v>0</v>
      </c>
      <c r="P287" s="524">
        <v>0</v>
      </c>
      <c r="Q287" s="524">
        <v>0</v>
      </c>
      <c r="R287" s="524">
        <v>0</v>
      </c>
      <c r="S287" s="524">
        <v>0</v>
      </c>
      <c r="T287" s="2025"/>
    </row>
    <row r="288" spans="1:20" ht="63" customHeight="1" thickBot="1" x14ac:dyDescent="0.3">
      <c r="A288" s="2027"/>
      <c r="B288" s="1947"/>
      <c r="C288" s="1951"/>
      <c r="D288" s="1961"/>
      <c r="E288" s="1962"/>
      <c r="F288" s="568" t="s">
        <v>484</v>
      </c>
      <c r="G288" s="562">
        <f t="shared" si="15"/>
        <v>0</v>
      </c>
      <c r="H288" s="524">
        <v>0</v>
      </c>
      <c r="I288" s="524">
        <v>0</v>
      </c>
      <c r="J288" s="524">
        <v>0</v>
      </c>
      <c r="K288" s="524">
        <v>0</v>
      </c>
      <c r="L288" s="524">
        <v>0</v>
      </c>
      <c r="M288" s="524">
        <v>0</v>
      </c>
      <c r="N288" s="524">
        <v>0</v>
      </c>
      <c r="O288" s="524">
        <v>0</v>
      </c>
      <c r="P288" s="524">
        <v>0</v>
      </c>
      <c r="Q288" s="524">
        <v>0</v>
      </c>
      <c r="R288" s="524">
        <v>0</v>
      </c>
      <c r="S288" s="524">
        <v>0</v>
      </c>
      <c r="T288" s="2025"/>
    </row>
    <row r="289" spans="1:20" ht="63" customHeight="1" thickBot="1" x14ac:dyDescent="0.3">
      <c r="A289" s="2027"/>
      <c r="B289" s="1947"/>
      <c r="C289" s="1951"/>
      <c r="D289" s="1961"/>
      <c r="E289" s="1962"/>
      <c r="F289" s="568" t="s">
        <v>485</v>
      </c>
      <c r="G289" s="562">
        <f t="shared" si="15"/>
        <v>0</v>
      </c>
      <c r="H289" s="524">
        <v>0</v>
      </c>
      <c r="I289" s="524">
        <v>0</v>
      </c>
      <c r="J289" s="524">
        <v>0</v>
      </c>
      <c r="K289" s="524">
        <v>0</v>
      </c>
      <c r="L289" s="524">
        <v>0</v>
      </c>
      <c r="M289" s="524">
        <v>0</v>
      </c>
      <c r="N289" s="524">
        <v>0</v>
      </c>
      <c r="O289" s="524">
        <v>0</v>
      </c>
      <c r="P289" s="524">
        <v>0</v>
      </c>
      <c r="Q289" s="524">
        <v>0</v>
      </c>
      <c r="R289" s="524">
        <v>0</v>
      </c>
      <c r="S289" s="524">
        <v>0</v>
      </c>
      <c r="T289" s="2025"/>
    </row>
    <row r="290" spans="1:20" ht="63" customHeight="1" thickBot="1" x14ac:dyDescent="0.3">
      <c r="A290" s="2027"/>
      <c r="B290" s="1947"/>
      <c r="C290" s="1951"/>
      <c r="D290" s="1961"/>
      <c r="E290" s="1962"/>
      <c r="F290" s="568" t="s">
        <v>510</v>
      </c>
      <c r="G290" s="562">
        <f t="shared" si="15"/>
        <v>0</v>
      </c>
      <c r="H290" s="524">
        <v>0</v>
      </c>
      <c r="I290" s="524">
        <v>0</v>
      </c>
      <c r="J290" s="524">
        <v>0</v>
      </c>
      <c r="K290" s="524">
        <v>0</v>
      </c>
      <c r="L290" s="524">
        <v>0</v>
      </c>
      <c r="M290" s="524">
        <v>0</v>
      </c>
      <c r="N290" s="524">
        <v>0</v>
      </c>
      <c r="O290" s="524">
        <v>0</v>
      </c>
      <c r="P290" s="524">
        <v>0</v>
      </c>
      <c r="Q290" s="524">
        <v>0</v>
      </c>
      <c r="R290" s="524">
        <v>0</v>
      </c>
      <c r="S290" s="524">
        <v>0</v>
      </c>
      <c r="T290" s="2025"/>
    </row>
    <row r="291" spans="1:20" ht="63" customHeight="1" thickBot="1" x14ac:dyDescent="0.3">
      <c r="A291" s="2027"/>
      <c r="B291" s="1947"/>
      <c r="C291" s="1951"/>
      <c r="D291" s="1961"/>
      <c r="E291" s="1962"/>
      <c r="F291" s="568" t="s">
        <v>511</v>
      </c>
      <c r="G291" s="562">
        <f t="shared" si="15"/>
        <v>0</v>
      </c>
      <c r="H291" s="524">
        <v>0</v>
      </c>
      <c r="I291" s="524">
        <v>0</v>
      </c>
      <c r="J291" s="524">
        <v>0</v>
      </c>
      <c r="K291" s="524">
        <v>0</v>
      </c>
      <c r="L291" s="524">
        <v>0</v>
      </c>
      <c r="M291" s="524">
        <v>0</v>
      </c>
      <c r="N291" s="524">
        <v>0</v>
      </c>
      <c r="O291" s="524">
        <v>0</v>
      </c>
      <c r="P291" s="524">
        <v>0</v>
      </c>
      <c r="Q291" s="524">
        <v>0</v>
      </c>
      <c r="R291" s="524">
        <v>0</v>
      </c>
      <c r="S291" s="524">
        <v>0</v>
      </c>
      <c r="T291" s="2025"/>
    </row>
    <row r="292" spans="1:20" ht="63" customHeight="1" thickBot="1" x14ac:dyDescent="0.3">
      <c r="A292" s="2027"/>
      <c r="B292" s="1947"/>
      <c r="C292" s="1951"/>
      <c r="D292" s="1961"/>
      <c r="E292" s="1962"/>
      <c r="F292" s="568" t="s">
        <v>512</v>
      </c>
      <c r="G292" s="562">
        <f t="shared" si="15"/>
        <v>0</v>
      </c>
      <c r="H292" s="524">
        <v>0</v>
      </c>
      <c r="I292" s="524">
        <v>0</v>
      </c>
      <c r="J292" s="524">
        <v>0</v>
      </c>
      <c r="K292" s="524">
        <v>0</v>
      </c>
      <c r="L292" s="524">
        <v>0</v>
      </c>
      <c r="M292" s="524">
        <v>0</v>
      </c>
      <c r="N292" s="524">
        <v>0</v>
      </c>
      <c r="O292" s="524">
        <v>0</v>
      </c>
      <c r="P292" s="524">
        <v>0</v>
      </c>
      <c r="Q292" s="524">
        <v>0</v>
      </c>
      <c r="R292" s="524">
        <v>0</v>
      </c>
      <c r="S292" s="524">
        <v>0</v>
      </c>
      <c r="T292" s="2025"/>
    </row>
    <row r="293" spans="1:20" ht="63" customHeight="1" thickBot="1" x14ac:dyDescent="0.3">
      <c r="A293" s="2027"/>
      <c r="B293" s="1947"/>
      <c r="C293" s="1951"/>
      <c r="D293" s="1961"/>
      <c r="E293" s="1962"/>
      <c r="F293" s="568" t="s">
        <v>513</v>
      </c>
      <c r="G293" s="562">
        <f t="shared" si="15"/>
        <v>0</v>
      </c>
      <c r="H293" s="524">
        <v>0</v>
      </c>
      <c r="I293" s="524">
        <v>0</v>
      </c>
      <c r="J293" s="524">
        <v>0</v>
      </c>
      <c r="K293" s="524">
        <v>0</v>
      </c>
      <c r="L293" s="524">
        <v>0</v>
      </c>
      <c r="M293" s="524">
        <v>0</v>
      </c>
      <c r="N293" s="524">
        <v>0</v>
      </c>
      <c r="O293" s="524">
        <v>0</v>
      </c>
      <c r="P293" s="524">
        <v>0</v>
      </c>
      <c r="Q293" s="524">
        <v>0</v>
      </c>
      <c r="R293" s="524">
        <v>0</v>
      </c>
      <c r="S293" s="524">
        <v>0</v>
      </c>
      <c r="T293" s="2025"/>
    </row>
    <row r="294" spans="1:20" ht="63" customHeight="1" thickBot="1" x14ac:dyDescent="0.3">
      <c r="A294" s="2027"/>
      <c r="B294" s="1947"/>
      <c r="C294" s="1951"/>
      <c r="D294" s="1961"/>
      <c r="E294" s="1962"/>
      <c r="F294" s="568" t="s">
        <v>508</v>
      </c>
      <c r="G294" s="562">
        <f t="shared" si="15"/>
        <v>0</v>
      </c>
      <c r="H294" s="524">
        <v>0</v>
      </c>
      <c r="I294" s="524">
        <v>0</v>
      </c>
      <c r="J294" s="524">
        <v>0</v>
      </c>
      <c r="K294" s="524">
        <v>0</v>
      </c>
      <c r="L294" s="524">
        <v>0</v>
      </c>
      <c r="M294" s="524">
        <v>0</v>
      </c>
      <c r="N294" s="524">
        <v>0</v>
      </c>
      <c r="O294" s="524">
        <v>0</v>
      </c>
      <c r="P294" s="524">
        <v>0</v>
      </c>
      <c r="Q294" s="524">
        <v>0</v>
      </c>
      <c r="R294" s="524">
        <v>0</v>
      </c>
      <c r="S294" s="524">
        <v>0</v>
      </c>
      <c r="T294" s="2025"/>
    </row>
    <row r="295" spans="1:20" ht="63" customHeight="1" thickBot="1" x14ac:dyDescent="0.3">
      <c r="A295" s="2027"/>
      <c r="B295" s="1947"/>
      <c r="C295" s="1951"/>
      <c r="D295" s="1961"/>
      <c r="E295" s="1962"/>
      <c r="F295" s="568" t="s">
        <v>507</v>
      </c>
      <c r="G295" s="562">
        <f t="shared" si="15"/>
        <v>0</v>
      </c>
      <c r="H295" s="524">
        <v>0</v>
      </c>
      <c r="I295" s="524">
        <v>0</v>
      </c>
      <c r="J295" s="524">
        <v>0</v>
      </c>
      <c r="K295" s="524">
        <v>0</v>
      </c>
      <c r="L295" s="524">
        <v>0</v>
      </c>
      <c r="M295" s="524">
        <v>0</v>
      </c>
      <c r="N295" s="524">
        <v>0</v>
      </c>
      <c r="O295" s="524">
        <v>0</v>
      </c>
      <c r="P295" s="524">
        <v>0</v>
      </c>
      <c r="Q295" s="524">
        <v>0</v>
      </c>
      <c r="R295" s="524">
        <v>0</v>
      </c>
      <c r="S295" s="524">
        <v>0</v>
      </c>
      <c r="T295" s="2025"/>
    </row>
    <row r="296" spans="1:20" ht="63" customHeight="1" thickBot="1" x14ac:dyDescent="0.3">
      <c r="A296" s="2027"/>
      <c r="B296" s="1947"/>
      <c r="C296" s="1951"/>
      <c r="D296" s="1961"/>
      <c r="E296" s="1962"/>
      <c r="F296" s="568" t="s">
        <v>506</v>
      </c>
      <c r="G296" s="562">
        <f t="shared" si="15"/>
        <v>0</v>
      </c>
      <c r="H296" s="524">
        <v>0</v>
      </c>
      <c r="I296" s="524">
        <v>0</v>
      </c>
      <c r="J296" s="524">
        <v>0</v>
      </c>
      <c r="K296" s="524">
        <v>0</v>
      </c>
      <c r="L296" s="524">
        <v>0</v>
      </c>
      <c r="M296" s="524">
        <v>0</v>
      </c>
      <c r="N296" s="524">
        <v>0</v>
      </c>
      <c r="O296" s="524">
        <v>0</v>
      </c>
      <c r="P296" s="524">
        <v>0</v>
      </c>
      <c r="Q296" s="524">
        <v>0</v>
      </c>
      <c r="R296" s="524">
        <v>0</v>
      </c>
      <c r="S296" s="524">
        <v>0</v>
      </c>
      <c r="T296" s="2025"/>
    </row>
    <row r="297" spans="1:20" ht="63" customHeight="1" thickBot="1" x14ac:dyDescent="0.3">
      <c r="A297" s="2027"/>
      <c r="B297" s="1947"/>
      <c r="C297" s="1951"/>
      <c r="D297" s="1961"/>
      <c r="E297" s="1962"/>
      <c r="F297" s="568" t="s">
        <v>505</v>
      </c>
      <c r="G297" s="562">
        <f t="shared" si="15"/>
        <v>0</v>
      </c>
      <c r="H297" s="524">
        <v>0</v>
      </c>
      <c r="I297" s="524">
        <v>0</v>
      </c>
      <c r="J297" s="524">
        <v>0</v>
      </c>
      <c r="K297" s="524">
        <v>0</v>
      </c>
      <c r="L297" s="524">
        <v>0</v>
      </c>
      <c r="M297" s="524">
        <v>0</v>
      </c>
      <c r="N297" s="524">
        <v>0</v>
      </c>
      <c r="O297" s="524">
        <v>0</v>
      </c>
      <c r="P297" s="524">
        <v>0</v>
      </c>
      <c r="Q297" s="524">
        <v>0</v>
      </c>
      <c r="R297" s="524">
        <v>0</v>
      </c>
      <c r="S297" s="524">
        <v>0</v>
      </c>
      <c r="T297" s="2025"/>
    </row>
    <row r="298" spans="1:20" ht="63" customHeight="1" thickBot="1" x14ac:dyDescent="0.3">
      <c r="A298" s="2027"/>
      <c r="B298" s="1947"/>
      <c r="C298" s="1951"/>
      <c r="D298" s="1961"/>
      <c r="E298" s="1962"/>
      <c r="F298" s="568" t="s">
        <v>504</v>
      </c>
      <c r="G298" s="562">
        <f t="shared" si="15"/>
        <v>0</v>
      </c>
      <c r="H298" s="524">
        <v>0</v>
      </c>
      <c r="I298" s="524">
        <v>0</v>
      </c>
      <c r="J298" s="524">
        <v>0</v>
      </c>
      <c r="K298" s="524">
        <v>0</v>
      </c>
      <c r="L298" s="524">
        <v>0</v>
      </c>
      <c r="M298" s="524">
        <v>0</v>
      </c>
      <c r="N298" s="524">
        <v>0</v>
      </c>
      <c r="O298" s="524">
        <v>0</v>
      </c>
      <c r="P298" s="524">
        <v>0</v>
      </c>
      <c r="Q298" s="524">
        <v>0</v>
      </c>
      <c r="R298" s="524">
        <v>0</v>
      </c>
      <c r="S298" s="524">
        <v>0</v>
      </c>
      <c r="T298" s="2025"/>
    </row>
    <row r="299" spans="1:20" ht="63" customHeight="1" thickBot="1" x14ac:dyDescent="0.3">
      <c r="A299" s="2027"/>
      <c r="B299" s="1947"/>
      <c r="C299" s="1951"/>
      <c r="D299" s="1961"/>
      <c r="E299" s="1962"/>
      <c r="F299" s="568" t="s">
        <v>503</v>
      </c>
      <c r="G299" s="562">
        <f t="shared" si="15"/>
        <v>0</v>
      </c>
      <c r="H299" s="524">
        <v>0</v>
      </c>
      <c r="I299" s="524">
        <v>0</v>
      </c>
      <c r="J299" s="524">
        <v>0</v>
      </c>
      <c r="K299" s="524">
        <v>0</v>
      </c>
      <c r="L299" s="524">
        <v>0</v>
      </c>
      <c r="M299" s="524">
        <v>0</v>
      </c>
      <c r="N299" s="524">
        <v>0</v>
      </c>
      <c r="O299" s="524">
        <v>0</v>
      </c>
      <c r="P299" s="524">
        <v>0</v>
      </c>
      <c r="Q299" s="524">
        <v>0</v>
      </c>
      <c r="R299" s="524">
        <v>0</v>
      </c>
      <c r="S299" s="524">
        <v>0</v>
      </c>
      <c r="T299" s="2025"/>
    </row>
    <row r="300" spans="1:20" ht="63" customHeight="1" thickBot="1" x14ac:dyDescent="0.3">
      <c r="A300" s="2027"/>
      <c r="B300" s="1947"/>
      <c r="C300" s="1951"/>
      <c r="D300" s="1961"/>
      <c r="E300" s="1962"/>
      <c r="F300" s="568" t="s">
        <v>502</v>
      </c>
      <c r="G300" s="562">
        <f t="shared" si="15"/>
        <v>0</v>
      </c>
      <c r="H300" s="524">
        <v>0</v>
      </c>
      <c r="I300" s="524">
        <v>0</v>
      </c>
      <c r="J300" s="524">
        <v>0</v>
      </c>
      <c r="K300" s="524">
        <v>0</v>
      </c>
      <c r="L300" s="524">
        <v>0</v>
      </c>
      <c r="M300" s="524">
        <v>0</v>
      </c>
      <c r="N300" s="524">
        <v>0</v>
      </c>
      <c r="O300" s="524">
        <v>0</v>
      </c>
      <c r="P300" s="524">
        <v>0</v>
      </c>
      <c r="Q300" s="524">
        <v>0</v>
      </c>
      <c r="R300" s="524">
        <v>0</v>
      </c>
      <c r="S300" s="524">
        <v>0</v>
      </c>
      <c r="T300" s="2025"/>
    </row>
    <row r="301" spans="1:20" ht="63" customHeight="1" thickBot="1" x14ac:dyDescent="0.3">
      <c r="A301" s="2027"/>
      <c r="B301" s="1947"/>
      <c r="C301" s="1951"/>
      <c r="D301" s="1961"/>
      <c r="E301" s="1962"/>
      <c r="F301" s="568" t="s">
        <v>501</v>
      </c>
      <c r="G301" s="562">
        <f t="shared" si="15"/>
        <v>0</v>
      </c>
      <c r="H301" s="524">
        <v>0</v>
      </c>
      <c r="I301" s="524">
        <v>0</v>
      </c>
      <c r="J301" s="524">
        <v>0</v>
      </c>
      <c r="K301" s="524">
        <v>0</v>
      </c>
      <c r="L301" s="524">
        <v>0</v>
      </c>
      <c r="M301" s="524">
        <v>0</v>
      </c>
      <c r="N301" s="524">
        <v>0</v>
      </c>
      <c r="O301" s="524">
        <v>0</v>
      </c>
      <c r="P301" s="524">
        <v>0</v>
      </c>
      <c r="Q301" s="524">
        <v>0</v>
      </c>
      <c r="R301" s="524">
        <v>0</v>
      </c>
      <c r="S301" s="524">
        <v>0</v>
      </c>
      <c r="T301" s="2025"/>
    </row>
    <row r="302" spans="1:20" ht="63" customHeight="1" thickBot="1" x14ac:dyDescent="0.3">
      <c r="A302" s="2027"/>
      <c r="B302" s="1947"/>
      <c r="C302" s="1951"/>
      <c r="D302" s="1961"/>
      <c r="E302" s="1962"/>
      <c r="F302" s="568" t="s">
        <v>500</v>
      </c>
      <c r="G302" s="562">
        <f t="shared" si="15"/>
        <v>1</v>
      </c>
      <c r="H302" s="524">
        <v>0</v>
      </c>
      <c r="I302" s="524">
        <v>0</v>
      </c>
      <c r="J302" s="524">
        <v>0</v>
      </c>
      <c r="K302" s="524">
        <v>0</v>
      </c>
      <c r="L302" s="524">
        <v>0</v>
      </c>
      <c r="M302" s="524">
        <v>0</v>
      </c>
      <c r="N302" s="524">
        <v>0</v>
      </c>
      <c r="O302" s="524">
        <v>0</v>
      </c>
      <c r="P302" s="524">
        <v>0</v>
      </c>
      <c r="Q302" s="524">
        <v>0</v>
      </c>
      <c r="R302" s="524">
        <v>0</v>
      </c>
      <c r="S302" s="524">
        <v>1</v>
      </c>
      <c r="T302" s="2025"/>
    </row>
    <row r="303" spans="1:20" ht="63" customHeight="1" thickBot="1" x14ac:dyDescent="0.3">
      <c r="A303" s="2027"/>
      <c r="B303" s="1947"/>
      <c r="C303" s="1951"/>
      <c r="D303" s="1961"/>
      <c r="E303" s="1962"/>
      <c r="F303" s="568" t="s">
        <v>499</v>
      </c>
      <c r="G303" s="562">
        <f t="shared" si="15"/>
        <v>0</v>
      </c>
      <c r="H303" s="524">
        <v>0</v>
      </c>
      <c r="I303" s="524">
        <v>0</v>
      </c>
      <c r="J303" s="524">
        <v>0</v>
      </c>
      <c r="K303" s="524">
        <v>0</v>
      </c>
      <c r="L303" s="524">
        <v>0</v>
      </c>
      <c r="M303" s="524">
        <v>0</v>
      </c>
      <c r="N303" s="524">
        <v>0</v>
      </c>
      <c r="O303" s="524">
        <v>0</v>
      </c>
      <c r="P303" s="524">
        <v>0</v>
      </c>
      <c r="Q303" s="524">
        <v>0</v>
      </c>
      <c r="R303" s="524">
        <v>0</v>
      </c>
      <c r="S303" s="524">
        <v>0</v>
      </c>
      <c r="T303" s="2025"/>
    </row>
    <row r="304" spans="1:20" ht="63" customHeight="1" thickBot="1" x14ac:dyDescent="0.3">
      <c r="A304" s="2027"/>
      <c r="B304" s="1947"/>
      <c r="C304" s="1951"/>
      <c r="D304" s="1961"/>
      <c r="E304" s="1962"/>
      <c r="F304" s="568" t="s">
        <v>498</v>
      </c>
      <c r="G304" s="562">
        <f t="shared" si="15"/>
        <v>0</v>
      </c>
      <c r="H304" s="524">
        <v>0</v>
      </c>
      <c r="I304" s="524">
        <v>0</v>
      </c>
      <c r="J304" s="524">
        <v>0</v>
      </c>
      <c r="K304" s="524">
        <v>0</v>
      </c>
      <c r="L304" s="524">
        <v>0</v>
      </c>
      <c r="M304" s="524">
        <v>0</v>
      </c>
      <c r="N304" s="524">
        <v>0</v>
      </c>
      <c r="O304" s="524">
        <v>0</v>
      </c>
      <c r="P304" s="524">
        <v>0</v>
      </c>
      <c r="Q304" s="524">
        <v>0</v>
      </c>
      <c r="R304" s="524">
        <v>0</v>
      </c>
      <c r="S304" s="524">
        <v>0</v>
      </c>
      <c r="T304" s="2025"/>
    </row>
    <row r="305" spans="1:20" ht="63" customHeight="1" thickBot="1" x14ac:dyDescent="0.3">
      <c r="A305" s="2027"/>
      <c r="B305" s="1947"/>
      <c r="C305" s="1951"/>
      <c r="D305" s="1961"/>
      <c r="E305" s="1962"/>
      <c r="F305" s="568" t="s">
        <v>497</v>
      </c>
      <c r="G305" s="562">
        <f t="shared" si="15"/>
        <v>0</v>
      </c>
      <c r="H305" s="524">
        <v>0</v>
      </c>
      <c r="I305" s="524">
        <v>0</v>
      </c>
      <c r="J305" s="524">
        <v>0</v>
      </c>
      <c r="K305" s="524">
        <v>0</v>
      </c>
      <c r="L305" s="524">
        <v>0</v>
      </c>
      <c r="M305" s="524">
        <v>0</v>
      </c>
      <c r="N305" s="524">
        <v>0</v>
      </c>
      <c r="O305" s="524">
        <v>0</v>
      </c>
      <c r="P305" s="524">
        <v>0</v>
      </c>
      <c r="Q305" s="524">
        <v>0</v>
      </c>
      <c r="R305" s="524">
        <v>0</v>
      </c>
      <c r="S305" s="524">
        <v>0</v>
      </c>
      <c r="T305" s="2025"/>
    </row>
    <row r="306" spans="1:20" ht="63" customHeight="1" thickBot="1" x14ac:dyDescent="0.3">
      <c r="A306" s="2027"/>
      <c r="B306" s="1947"/>
      <c r="C306" s="1951"/>
      <c r="D306" s="1961"/>
      <c r="E306" s="1962"/>
      <c r="F306" s="568" t="s">
        <v>496</v>
      </c>
      <c r="G306" s="562">
        <f t="shared" si="15"/>
        <v>0</v>
      </c>
      <c r="H306" s="524">
        <v>0</v>
      </c>
      <c r="I306" s="524">
        <v>0</v>
      </c>
      <c r="J306" s="524">
        <v>0</v>
      </c>
      <c r="K306" s="524">
        <v>0</v>
      </c>
      <c r="L306" s="524">
        <v>0</v>
      </c>
      <c r="M306" s="524">
        <v>0</v>
      </c>
      <c r="N306" s="524">
        <v>0</v>
      </c>
      <c r="O306" s="524">
        <v>0</v>
      </c>
      <c r="P306" s="524">
        <v>0</v>
      </c>
      <c r="Q306" s="524">
        <v>0</v>
      </c>
      <c r="R306" s="524">
        <v>0</v>
      </c>
      <c r="S306" s="524">
        <v>0</v>
      </c>
      <c r="T306" s="2025"/>
    </row>
    <row r="307" spans="1:20" ht="63" customHeight="1" thickBot="1" x14ac:dyDescent="0.3">
      <c r="A307" s="2027"/>
      <c r="B307" s="1947"/>
      <c r="C307" s="1951"/>
      <c r="D307" s="1961"/>
      <c r="E307" s="1962"/>
      <c r="F307" s="568" t="s">
        <v>495</v>
      </c>
      <c r="G307" s="562">
        <f t="shared" si="15"/>
        <v>0</v>
      </c>
      <c r="H307" s="524">
        <v>0</v>
      </c>
      <c r="I307" s="524">
        <v>0</v>
      </c>
      <c r="J307" s="524">
        <v>0</v>
      </c>
      <c r="K307" s="524">
        <v>0</v>
      </c>
      <c r="L307" s="524">
        <v>0</v>
      </c>
      <c r="M307" s="524">
        <v>0</v>
      </c>
      <c r="N307" s="524">
        <v>0</v>
      </c>
      <c r="O307" s="524">
        <v>0</v>
      </c>
      <c r="P307" s="524">
        <v>0</v>
      </c>
      <c r="Q307" s="524">
        <v>0</v>
      </c>
      <c r="R307" s="524">
        <v>0</v>
      </c>
      <c r="S307" s="524">
        <v>0</v>
      </c>
      <c r="T307" s="2025"/>
    </row>
    <row r="308" spans="1:20" ht="63" customHeight="1" thickBot="1" x14ac:dyDescent="0.3">
      <c r="A308" s="2027"/>
      <c r="B308" s="1947"/>
      <c r="C308" s="1951"/>
      <c r="D308" s="1961"/>
      <c r="E308" s="1962"/>
      <c r="F308" s="568" t="s">
        <v>494</v>
      </c>
      <c r="G308" s="562">
        <f t="shared" si="15"/>
        <v>0</v>
      </c>
      <c r="H308" s="524">
        <v>0</v>
      </c>
      <c r="I308" s="524">
        <v>0</v>
      </c>
      <c r="J308" s="524">
        <v>0</v>
      </c>
      <c r="K308" s="524">
        <v>0</v>
      </c>
      <c r="L308" s="524">
        <v>0</v>
      </c>
      <c r="M308" s="524">
        <v>0</v>
      </c>
      <c r="N308" s="524">
        <v>0</v>
      </c>
      <c r="O308" s="524">
        <v>0</v>
      </c>
      <c r="P308" s="524">
        <v>0</v>
      </c>
      <c r="Q308" s="524">
        <v>0</v>
      </c>
      <c r="R308" s="524">
        <v>0</v>
      </c>
      <c r="S308" s="524">
        <v>0</v>
      </c>
      <c r="T308" s="2025"/>
    </row>
    <row r="309" spans="1:20" ht="63" customHeight="1" thickBot="1" x14ac:dyDescent="0.3">
      <c r="A309" s="2027"/>
      <c r="B309" s="1947"/>
      <c r="C309" s="1951"/>
      <c r="D309" s="1961"/>
      <c r="E309" s="1962"/>
      <c r="F309" s="568" t="s">
        <v>493</v>
      </c>
      <c r="G309" s="562">
        <f t="shared" si="15"/>
        <v>0</v>
      </c>
      <c r="H309" s="524">
        <v>0</v>
      </c>
      <c r="I309" s="524">
        <v>0</v>
      </c>
      <c r="J309" s="524">
        <v>0</v>
      </c>
      <c r="K309" s="524">
        <v>0</v>
      </c>
      <c r="L309" s="524">
        <v>0</v>
      </c>
      <c r="M309" s="524">
        <v>0</v>
      </c>
      <c r="N309" s="524">
        <v>0</v>
      </c>
      <c r="O309" s="524">
        <v>0</v>
      </c>
      <c r="P309" s="524">
        <v>0</v>
      </c>
      <c r="Q309" s="524">
        <v>0</v>
      </c>
      <c r="R309" s="524">
        <v>0</v>
      </c>
      <c r="S309" s="524">
        <v>0</v>
      </c>
      <c r="T309" s="2025"/>
    </row>
    <row r="310" spans="1:20" ht="63" customHeight="1" thickBot="1" x14ac:dyDescent="0.3">
      <c r="A310" s="2027"/>
      <c r="B310" s="1947"/>
      <c r="C310" s="1951"/>
      <c r="D310" s="1961"/>
      <c r="E310" s="1962"/>
      <c r="F310" s="568" t="s">
        <v>492</v>
      </c>
      <c r="G310" s="562">
        <f t="shared" si="15"/>
        <v>0</v>
      </c>
      <c r="H310" s="524">
        <v>0</v>
      </c>
      <c r="I310" s="524">
        <v>0</v>
      </c>
      <c r="J310" s="524">
        <v>0</v>
      </c>
      <c r="K310" s="524">
        <v>0</v>
      </c>
      <c r="L310" s="524">
        <v>0</v>
      </c>
      <c r="M310" s="524">
        <v>0</v>
      </c>
      <c r="N310" s="524">
        <v>0</v>
      </c>
      <c r="O310" s="524">
        <v>0</v>
      </c>
      <c r="P310" s="524">
        <v>0</v>
      </c>
      <c r="Q310" s="524">
        <v>0</v>
      </c>
      <c r="R310" s="524">
        <v>0</v>
      </c>
      <c r="S310" s="524">
        <v>0</v>
      </c>
      <c r="T310" s="2025"/>
    </row>
    <row r="311" spans="1:20" ht="63" customHeight="1" thickBot="1" x14ac:dyDescent="0.3">
      <c r="A311" s="2027"/>
      <c r="B311" s="1947"/>
      <c r="C311" s="1951"/>
      <c r="D311" s="1961"/>
      <c r="E311" s="1962"/>
      <c r="F311" s="569" t="s">
        <v>491</v>
      </c>
      <c r="G311" s="562">
        <f t="shared" si="15"/>
        <v>0</v>
      </c>
      <c r="H311" s="524">
        <v>0</v>
      </c>
      <c r="I311" s="524">
        <v>0</v>
      </c>
      <c r="J311" s="524">
        <v>0</v>
      </c>
      <c r="K311" s="524">
        <v>0</v>
      </c>
      <c r="L311" s="524">
        <v>0</v>
      </c>
      <c r="M311" s="524">
        <v>0</v>
      </c>
      <c r="N311" s="524">
        <v>0</v>
      </c>
      <c r="O311" s="524">
        <v>0</v>
      </c>
      <c r="P311" s="524">
        <v>0</v>
      </c>
      <c r="Q311" s="524">
        <v>0</v>
      </c>
      <c r="R311" s="524">
        <v>0</v>
      </c>
      <c r="S311" s="524">
        <v>0</v>
      </c>
      <c r="T311" s="2025"/>
    </row>
    <row r="312" spans="1:20" ht="63" customHeight="1" thickBot="1" x14ac:dyDescent="0.3">
      <c r="A312" s="2027"/>
      <c r="B312" s="1947"/>
      <c r="C312" s="1951"/>
      <c r="D312" s="1961"/>
      <c r="E312" s="1962"/>
      <c r="F312" s="568" t="s">
        <v>490</v>
      </c>
      <c r="G312" s="562">
        <f t="shared" si="15"/>
        <v>0</v>
      </c>
      <c r="H312" s="524">
        <v>0</v>
      </c>
      <c r="I312" s="524">
        <v>0</v>
      </c>
      <c r="J312" s="524">
        <v>0</v>
      </c>
      <c r="K312" s="524">
        <v>0</v>
      </c>
      <c r="L312" s="524">
        <v>0</v>
      </c>
      <c r="M312" s="524">
        <v>0</v>
      </c>
      <c r="N312" s="524">
        <v>0</v>
      </c>
      <c r="O312" s="524">
        <v>0</v>
      </c>
      <c r="P312" s="524">
        <v>0</v>
      </c>
      <c r="Q312" s="524">
        <v>0</v>
      </c>
      <c r="R312" s="524">
        <v>0</v>
      </c>
      <c r="S312" s="524">
        <v>0</v>
      </c>
      <c r="T312" s="2025"/>
    </row>
    <row r="313" spans="1:20" ht="63" customHeight="1" thickBot="1" x14ac:dyDescent="0.3">
      <c r="A313" s="2027"/>
      <c r="B313" s="1947"/>
      <c r="C313" s="1951"/>
      <c r="D313" s="1961"/>
      <c r="E313" s="1962"/>
      <c r="F313" s="568" t="s">
        <v>489</v>
      </c>
      <c r="G313" s="562">
        <f t="shared" si="15"/>
        <v>0</v>
      </c>
      <c r="H313" s="524">
        <v>0</v>
      </c>
      <c r="I313" s="524">
        <v>0</v>
      </c>
      <c r="J313" s="524">
        <v>0</v>
      </c>
      <c r="K313" s="524">
        <v>0</v>
      </c>
      <c r="L313" s="524">
        <v>0</v>
      </c>
      <c r="M313" s="524">
        <v>0</v>
      </c>
      <c r="N313" s="524">
        <v>0</v>
      </c>
      <c r="O313" s="524">
        <v>0</v>
      </c>
      <c r="P313" s="524">
        <v>0</v>
      </c>
      <c r="Q313" s="524">
        <v>0</v>
      </c>
      <c r="R313" s="524">
        <v>0</v>
      </c>
      <c r="S313" s="524">
        <v>0</v>
      </c>
      <c r="T313" s="2025"/>
    </row>
    <row r="314" spans="1:20" ht="63" customHeight="1" thickBot="1" x14ac:dyDescent="0.3">
      <c r="A314" s="2027"/>
      <c r="B314" s="1947"/>
      <c r="C314" s="1951"/>
      <c r="D314" s="1961"/>
      <c r="E314" s="1962"/>
      <c r="F314" s="568" t="s">
        <v>488</v>
      </c>
      <c r="G314" s="562">
        <f t="shared" si="15"/>
        <v>0</v>
      </c>
      <c r="H314" s="524">
        <v>0</v>
      </c>
      <c r="I314" s="524">
        <v>0</v>
      </c>
      <c r="J314" s="524">
        <v>0</v>
      </c>
      <c r="K314" s="524">
        <v>0</v>
      </c>
      <c r="L314" s="524">
        <v>0</v>
      </c>
      <c r="M314" s="524">
        <v>0</v>
      </c>
      <c r="N314" s="524">
        <v>0</v>
      </c>
      <c r="O314" s="524">
        <v>0</v>
      </c>
      <c r="P314" s="524">
        <v>0</v>
      </c>
      <c r="Q314" s="524">
        <v>0</v>
      </c>
      <c r="R314" s="524">
        <v>0</v>
      </c>
      <c r="S314" s="524">
        <v>0</v>
      </c>
      <c r="T314" s="2025"/>
    </row>
    <row r="315" spans="1:20" ht="63" customHeight="1" thickBot="1" x14ac:dyDescent="0.3">
      <c r="A315" s="2027"/>
      <c r="B315" s="1947"/>
      <c r="C315" s="1951"/>
      <c r="D315" s="1961"/>
      <c r="E315" s="1962"/>
      <c r="F315" s="568" t="s">
        <v>487</v>
      </c>
      <c r="G315" s="562">
        <f t="shared" si="15"/>
        <v>0</v>
      </c>
      <c r="H315" s="524">
        <v>0</v>
      </c>
      <c r="I315" s="524">
        <v>0</v>
      </c>
      <c r="J315" s="524">
        <v>0</v>
      </c>
      <c r="K315" s="524">
        <v>0</v>
      </c>
      <c r="L315" s="524">
        <v>0</v>
      </c>
      <c r="M315" s="524">
        <v>0</v>
      </c>
      <c r="N315" s="524">
        <v>0</v>
      </c>
      <c r="O315" s="524">
        <v>0</v>
      </c>
      <c r="P315" s="524">
        <v>0</v>
      </c>
      <c r="Q315" s="524">
        <v>0</v>
      </c>
      <c r="R315" s="524">
        <v>0</v>
      </c>
      <c r="S315" s="524">
        <v>0</v>
      </c>
      <c r="T315" s="2025"/>
    </row>
    <row r="316" spans="1:20" ht="37.5" customHeight="1" thickBot="1" x14ac:dyDescent="0.3">
      <c r="A316" s="2027"/>
      <c r="B316" s="1947"/>
      <c r="C316" s="1951"/>
      <c r="D316" s="1961"/>
      <c r="E316" s="1962"/>
      <c r="F316" s="571" t="s">
        <v>486</v>
      </c>
      <c r="G316" s="564">
        <f t="shared" si="15"/>
        <v>0</v>
      </c>
      <c r="H316" s="524">
        <v>0</v>
      </c>
      <c r="I316" s="524">
        <v>0</v>
      </c>
      <c r="J316" s="524">
        <v>0</v>
      </c>
      <c r="K316" s="524">
        <v>0</v>
      </c>
      <c r="L316" s="524">
        <v>0</v>
      </c>
      <c r="M316" s="524">
        <v>0</v>
      </c>
      <c r="N316" s="524">
        <v>0</v>
      </c>
      <c r="O316" s="524">
        <v>0</v>
      </c>
      <c r="P316" s="524">
        <v>0</v>
      </c>
      <c r="Q316" s="524">
        <v>0</v>
      </c>
      <c r="R316" s="524">
        <v>0</v>
      </c>
      <c r="S316" s="524">
        <v>0</v>
      </c>
      <c r="T316" s="2025"/>
    </row>
    <row r="317" spans="1:20" ht="37.5" customHeight="1" thickBot="1" x14ac:dyDescent="0.3">
      <c r="A317" s="2027"/>
      <c r="B317" s="1947"/>
      <c r="C317" s="1951"/>
      <c r="D317" s="1961"/>
      <c r="E317" s="1967"/>
      <c r="F317" s="573" t="s">
        <v>338</v>
      </c>
      <c r="G317" s="574">
        <f>SUM(G264:G316)</f>
        <v>4</v>
      </c>
      <c r="H317" s="574">
        <f t="shared" ref="H317:S317" si="16">SUM(H264:H316)</f>
        <v>1</v>
      </c>
      <c r="I317" s="574">
        <f t="shared" si="16"/>
        <v>0</v>
      </c>
      <c r="J317" s="574">
        <f t="shared" si="16"/>
        <v>0</v>
      </c>
      <c r="K317" s="574">
        <f t="shared" si="16"/>
        <v>1</v>
      </c>
      <c r="L317" s="574">
        <f t="shared" si="16"/>
        <v>0</v>
      </c>
      <c r="M317" s="574">
        <f t="shared" si="16"/>
        <v>0</v>
      </c>
      <c r="N317" s="574">
        <f t="shared" si="16"/>
        <v>0</v>
      </c>
      <c r="O317" s="574">
        <f t="shared" si="16"/>
        <v>1</v>
      </c>
      <c r="P317" s="574">
        <f t="shared" si="16"/>
        <v>0</v>
      </c>
      <c r="Q317" s="574">
        <f t="shared" si="16"/>
        <v>0</v>
      </c>
      <c r="R317" s="574">
        <f t="shared" si="16"/>
        <v>0</v>
      </c>
      <c r="S317" s="574">
        <f t="shared" si="16"/>
        <v>1</v>
      </c>
      <c r="T317" s="2025"/>
    </row>
    <row r="318" spans="1:20" ht="37.5" customHeight="1" thickBot="1" x14ac:dyDescent="0.3">
      <c r="A318" s="2027"/>
      <c r="B318" s="1947"/>
      <c r="C318" s="1926" t="s">
        <v>334</v>
      </c>
      <c r="D318" s="1927"/>
      <c r="E318" s="1968"/>
      <c r="F318" s="1969"/>
      <c r="G318" s="1969"/>
      <c r="H318" s="1968"/>
      <c r="I318" s="1968"/>
      <c r="J318" s="1968"/>
      <c r="K318" s="1968"/>
      <c r="L318" s="1968"/>
      <c r="M318" s="1968"/>
      <c r="N318" s="1968"/>
      <c r="O318" s="1968"/>
      <c r="P318" s="1968"/>
      <c r="Q318" s="1968"/>
      <c r="R318" s="1968"/>
      <c r="S318" s="1970"/>
      <c r="T318" s="2025"/>
    </row>
    <row r="319" spans="1:20" ht="37.5" customHeight="1" thickBot="1" x14ac:dyDescent="0.3">
      <c r="A319" s="2027"/>
      <c r="B319" s="1947"/>
      <c r="C319" s="1971" t="s">
        <v>138</v>
      </c>
      <c r="D319" s="1942" t="s">
        <v>264</v>
      </c>
      <c r="E319" s="1923" t="s">
        <v>272</v>
      </c>
      <c r="F319" s="1923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2025"/>
    </row>
    <row r="320" spans="1:20" ht="37.5" customHeight="1" thickBot="1" x14ac:dyDescent="0.3">
      <c r="A320" s="2027"/>
      <c r="B320" s="1947"/>
      <c r="C320" s="1971"/>
      <c r="D320" s="1942"/>
      <c r="E320" s="1923" t="s">
        <v>268</v>
      </c>
      <c r="F320" s="1923"/>
      <c r="G320" s="576">
        <f>+G155</f>
        <v>88</v>
      </c>
      <c r="H320" s="576">
        <f t="shared" ref="H320:S320" si="17">+H155</f>
        <v>3</v>
      </c>
      <c r="I320" s="576">
        <f t="shared" si="17"/>
        <v>7</v>
      </c>
      <c r="J320" s="576">
        <f t="shared" si="17"/>
        <v>5</v>
      </c>
      <c r="K320" s="576">
        <f t="shared" si="17"/>
        <v>11</v>
      </c>
      <c r="L320" s="576">
        <f t="shared" si="17"/>
        <v>5</v>
      </c>
      <c r="M320" s="576">
        <f t="shared" si="17"/>
        <v>9</v>
      </c>
      <c r="N320" s="576">
        <f t="shared" si="17"/>
        <v>9</v>
      </c>
      <c r="O320" s="576">
        <f t="shared" si="17"/>
        <v>7</v>
      </c>
      <c r="P320" s="576">
        <f t="shared" si="17"/>
        <v>6</v>
      </c>
      <c r="Q320" s="576">
        <f t="shared" si="17"/>
        <v>7</v>
      </c>
      <c r="R320" s="576">
        <f t="shared" si="17"/>
        <v>11</v>
      </c>
      <c r="S320" s="576">
        <f t="shared" si="17"/>
        <v>8</v>
      </c>
      <c r="T320" s="2025"/>
    </row>
    <row r="321" spans="1:20" ht="37.5" customHeight="1" thickBot="1" x14ac:dyDescent="0.3">
      <c r="A321" s="2027"/>
      <c r="B321" s="1947"/>
      <c r="C321" s="1971"/>
      <c r="D321" s="1942"/>
      <c r="E321" s="1923" t="s">
        <v>332</v>
      </c>
      <c r="F321" s="1923"/>
      <c r="G321" s="576">
        <f>SUM(G322:G326)</f>
        <v>88</v>
      </c>
      <c r="H321" s="576">
        <f t="shared" ref="H321:S321" si="18">SUM(H322:H326)</f>
        <v>3</v>
      </c>
      <c r="I321" s="576">
        <f t="shared" si="18"/>
        <v>7</v>
      </c>
      <c r="J321" s="576">
        <f t="shared" si="18"/>
        <v>5</v>
      </c>
      <c r="K321" s="576">
        <f t="shared" si="18"/>
        <v>11</v>
      </c>
      <c r="L321" s="576">
        <f t="shared" si="18"/>
        <v>5</v>
      </c>
      <c r="M321" s="576">
        <f t="shared" si="18"/>
        <v>9</v>
      </c>
      <c r="N321" s="576">
        <f t="shared" si="18"/>
        <v>9</v>
      </c>
      <c r="O321" s="576">
        <f t="shared" si="18"/>
        <v>7</v>
      </c>
      <c r="P321" s="576">
        <f t="shared" si="18"/>
        <v>6</v>
      </c>
      <c r="Q321" s="576">
        <f t="shared" si="18"/>
        <v>7</v>
      </c>
      <c r="R321" s="576">
        <f t="shared" si="18"/>
        <v>11</v>
      </c>
      <c r="S321" s="576">
        <f t="shared" si="18"/>
        <v>8</v>
      </c>
      <c r="T321" s="2025"/>
    </row>
    <row r="322" spans="1:20" ht="37.5" customHeight="1" thickBot="1" x14ac:dyDescent="0.3">
      <c r="A322" s="2027"/>
      <c r="B322" s="1947"/>
      <c r="C322" s="1971"/>
      <c r="D322" s="1942"/>
      <c r="E322" s="1922" t="s">
        <v>265</v>
      </c>
      <c r="F322" s="1922"/>
      <c r="G322" s="538">
        <f>SUM(H322:S322)</f>
        <v>20</v>
      </c>
      <c r="H322" s="577">
        <v>3</v>
      </c>
      <c r="I322" s="577">
        <v>2</v>
      </c>
      <c r="J322" s="577">
        <v>1</v>
      </c>
      <c r="K322" s="577">
        <v>2</v>
      </c>
      <c r="L322" s="577">
        <v>1</v>
      </c>
      <c r="M322" s="577">
        <v>2</v>
      </c>
      <c r="N322" s="577">
        <v>2</v>
      </c>
      <c r="O322" s="577">
        <v>1</v>
      </c>
      <c r="P322" s="577">
        <v>1</v>
      </c>
      <c r="Q322" s="577">
        <v>1</v>
      </c>
      <c r="R322" s="577">
        <v>3</v>
      </c>
      <c r="S322" s="577">
        <v>1</v>
      </c>
      <c r="T322" s="2025"/>
    </row>
    <row r="323" spans="1:20" ht="37.5" customHeight="1" thickBot="1" x14ac:dyDescent="0.3">
      <c r="A323" s="2027"/>
      <c r="B323" s="1947"/>
      <c r="C323" s="1971"/>
      <c r="D323" s="1942"/>
      <c r="E323" s="1908" t="s">
        <v>526</v>
      </c>
      <c r="F323" s="1908"/>
      <c r="G323" s="538">
        <f t="shared" ref="G323:S326" si="19">SUM(H323:S323)</f>
        <v>0</v>
      </c>
      <c r="H323" s="538">
        <f t="shared" si="19"/>
        <v>0</v>
      </c>
      <c r="I323" s="538">
        <f t="shared" si="19"/>
        <v>0</v>
      </c>
      <c r="J323" s="538">
        <f t="shared" si="19"/>
        <v>0</v>
      </c>
      <c r="K323" s="538">
        <f t="shared" si="19"/>
        <v>0</v>
      </c>
      <c r="L323" s="538">
        <f t="shared" si="19"/>
        <v>0</v>
      </c>
      <c r="M323" s="538">
        <f t="shared" si="19"/>
        <v>0</v>
      </c>
      <c r="N323" s="538">
        <f t="shared" si="19"/>
        <v>0</v>
      </c>
      <c r="O323" s="538">
        <f t="shared" si="19"/>
        <v>0</v>
      </c>
      <c r="P323" s="538">
        <f t="shared" si="19"/>
        <v>0</v>
      </c>
      <c r="Q323" s="538">
        <f t="shared" si="19"/>
        <v>0</v>
      </c>
      <c r="R323" s="538">
        <f t="shared" si="19"/>
        <v>0</v>
      </c>
      <c r="S323" s="538">
        <f t="shared" si="19"/>
        <v>0</v>
      </c>
      <c r="T323" s="2025"/>
    </row>
    <row r="324" spans="1:20" ht="37.5" customHeight="1" thickBot="1" x14ac:dyDescent="0.3">
      <c r="A324" s="2027"/>
      <c r="B324" s="1947"/>
      <c r="C324" s="1971"/>
      <c r="D324" s="1942"/>
      <c r="E324" s="1908" t="s">
        <v>266</v>
      </c>
      <c r="F324" s="1908"/>
      <c r="G324" s="538">
        <f t="shared" si="19"/>
        <v>3</v>
      </c>
      <c r="H324" s="577">
        <v>0</v>
      </c>
      <c r="I324" s="577">
        <v>0</v>
      </c>
      <c r="J324" s="577">
        <v>1</v>
      </c>
      <c r="K324" s="577">
        <v>0</v>
      </c>
      <c r="L324" s="577">
        <v>0</v>
      </c>
      <c r="M324" s="577">
        <v>1</v>
      </c>
      <c r="N324" s="577">
        <v>0</v>
      </c>
      <c r="O324" s="577">
        <v>0</v>
      </c>
      <c r="P324" s="577">
        <v>1</v>
      </c>
      <c r="Q324" s="577">
        <v>0</v>
      </c>
      <c r="R324" s="577">
        <v>0</v>
      </c>
      <c r="S324" s="577">
        <v>0</v>
      </c>
      <c r="T324" s="2025"/>
    </row>
    <row r="325" spans="1:20" ht="37.5" customHeight="1" thickBot="1" x14ac:dyDescent="0.3">
      <c r="A325" s="2027"/>
      <c r="B325" s="1947"/>
      <c r="C325" s="1972"/>
      <c r="D325" s="1943"/>
      <c r="E325" s="1908" t="s">
        <v>267</v>
      </c>
      <c r="F325" s="1908"/>
      <c r="G325" s="538">
        <f t="shared" si="19"/>
        <v>0</v>
      </c>
      <c r="H325" s="577">
        <v>0</v>
      </c>
      <c r="I325" s="577">
        <v>0</v>
      </c>
      <c r="J325" s="577">
        <v>0</v>
      </c>
      <c r="K325" s="577">
        <v>0</v>
      </c>
      <c r="L325" s="577">
        <v>0</v>
      </c>
      <c r="M325" s="577">
        <v>0</v>
      </c>
      <c r="N325" s="577">
        <v>0</v>
      </c>
      <c r="O325" s="577">
        <v>0</v>
      </c>
      <c r="P325" s="577">
        <v>0</v>
      </c>
      <c r="Q325" s="577">
        <v>0</v>
      </c>
      <c r="R325" s="577">
        <v>0</v>
      </c>
      <c r="S325" s="577">
        <v>0</v>
      </c>
      <c r="T325" s="2025"/>
    </row>
    <row r="326" spans="1:20" ht="37.5" customHeight="1" thickBot="1" x14ac:dyDescent="0.3">
      <c r="A326" s="2027"/>
      <c r="B326" s="1947"/>
      <c r="C326" s="1972"/>
      <c r="D326" s="1944"/>
      <c r="E326" s="1908" t="s">
        <v>642</v>
      </c>
      <c r="F326" s="1908"/>
      <c r="G326" s="538">
        <f t="shared" si="19"/>
        <v>65</v>
      </c>
      <c r="H326" s="577">
        <v>0</v>
      </c>
      <c r="I326" s="577">
        <v>5</v>
      </c>
      <c r="J326" s="577">
        <v>3</v>
      </c>
      <c r="K326" s="577">
        <v>9</v>
      </c>
      <c r="L326" s="577">
        <v>4</v>
      </c>
      <c r="M326" s="577">
        <v>6</v>
      </c>
      <c r="N326" s="577">
        <v>7</v>
      </c>
      <c r="O326" s="577">
        <v>6</v>
      </c>
      <c r="P326" s="577">
        <v>4</v>
      </c>
      <c r="Q326" s="577">
        <v>6</v>
      </c>
      <c r="R326" s="577">
        <v>8</v>
      </c>
      <c r="S326" s="577">
        <v>7</v>
      </c>
      <c r="T326" s="2025"/>
    </row>
    <row r="327" spans="1:20" ht="37.5" customHeight="1" thickBot="1" x14ac:dyDescent="0.3">
      <c r="A327" s="2027"/>
      <c r="B327" s="1947"/>
      <c r="C327" s="1973"/>
      <c r="D327" s="1945"/>
      <c r="E327" s="1946" t="s">
        <v>333</v>
      </c>
      <c r="F327" s="1946"/>
      <c r="G327" s="532">
        <f>IF((G319+G320-G321)&lt;0,"Revise porque este valor no puede ser negativo",G319+G320-G321)</f>
        <v>0</v>
      </c>
      <c r="H327" s="532">
        <f t="shared" ref="H327:S327" si="20">IF((H319+H320-H321)&lt;0,"Revise porque este valor no puede ser negativo",H319+H320-H321)</f>
        <v>0</v>
      </c>
      <c r="I327" s="532">
        <f t="shared" si="20"/>
        <v>0</v>
      </c>
      <c r="J327" s="532">
        <f t="shared" si="20"/>
        <v>0</v>
      </c>
      <c r="K327" s="532">
        <f t="shared" si="20"/>
        <v>0</v>
      </c>
      <c r="L327" s="532">
        <f t="shared" si="20"/>
        <v>0</v>
      </c>
      <c r="M327" s="532">
        <f t="shared" si="20"/>
        <v>0</v>
      </c>
      <c r="N327" s="532">
        <f t="shared" si="20"/>
        <v>0</v>
      </c>
      <c r="O327" s="532">
        <f t="shared" si="20"/>
        <v>0</v>
      </c>
      <c r="P327" s="532">
        <f t="shared" si="20"/>
        <v>0</v>
      </c>
      <c r="Q327" s="532">
        <f t="shared" si="20"/>
        <v>0</v>
      </c>
      <c r="R327" s="532">
        <f t="shared" si="20"/>
        <v>0</v>
      </c>
      <c r="S327" s="532">
        <f t="shared" si="20"/>
        <v>0</v>
      </c>
      <c r="T327" s="2025"/>
    </row>
    <row r="328" spans="1:20" ht="37.5" customHeight="1" thickBot="1" x14ac:dyDescent="0.3">
      <c r="A328" s="2027"/>
      <c r="B328" s="1947"/>
      <c r="C328" s="1939" t="s">
        <v>172</v>
      </c>
      <c r="D328" s="1939"/>
      <c r="E328" s="1939"/>
      <c r="F328" s="1939"/>
      <c r="G328" s="1939"/>
      <c r="H328" s="1939"/>
      <c r="I328" s="1939"/>
      <c r="J328" s="1939"/>
      <c r="K328" s="1939"/>
      <c r="L328" s="1939"/>
      <c r="M328" s="1939"/>
      <c r="N328" s="1939"/>
      <c r="O328" s="1939"/>
      <c r="P328" s="1939"/>
      <c r="Q328" s="1939"/>
      <c r="R328" s="1939"/>
      <c r="S328" s="1940"/>
      <c r="T328" s="2025"/>
    </row>
    <row r="329" spans="1:20" ht="37.5" customHeight="1" thickBot="1" x14ac:dyDescent="0.3">
      <c r="A329" s="2027"/>
      <c r="B329" s="1947"/>
      <c r="C329" s="1941" t="s">
        <v>139</v>
      </c>
      <c r="D329" s="1932" t="s">
        <v>140</v>
      </c>
      <c r="E329" s="1933"/>
      <c r="F329" s="1933"/>
      <c r="G329" s="1933"/>
      <c r="H329" s="1933"/>
      <c r="I329" s="1933"/>
      <c r="J329" s="1933"/>
      <c r="K329" s="1933"/>
      <c r="L329" s="1933"/>
      <c r="M329" s="1933"/>
      <c r="N329" s="1933"/>
      <c r="O329" s="1933"/>
      <c r="P329" s="1933"/>
      <c r="Q329" s="1933"/>
      <c r="R329" s="1933"/>
      <c r="S329" s="1934"/>
      <c r="T329" s="2025"/>
    </row>
    <row r="330" spans="1:20" ht="37.5" customHeight="1" thickBot="1" x14ac:dyDescent="0.3">
      <c r="A330" s="2027"/>
      <c r="B330" s="1947"/>
      <c r="C330" s="1919"/>
      <c r="D330" s="1937" t="s">
        <v>141</v>
      </c>
      <c r="E330" s="1923" t="s">
        <v>271</v>
      </c>
      <c r="F330" s="1923"/>
      <c r="G330" s="578">
        <v>140</v>
      </c>
      <c r="H330" s="579">
        <f>+G338</f>
        <v>85</v>
      </c>
      <c r="I330" s="579">
        <f t="shared" ref="I330:S330" si="21">+H338</f>
        <v>79</v>
      </c>
      <c r="J330" s="579">
        <f t="shared" si="21"/>
        <v>73</v>
      </c>
      <c r="K330" s="579">
        <f t="shared" si="21"/>
        <v>68</v>
      </c>
      <c r="L330" s="579">
        <f t="shared" si="21"/>
        <v>63</v>
      </c>
      <c r="M330" s="579">
        <f t="shared" si="21"/>
        <v>59</v>
      </c>
      <c r="N330" s="579">
        <f t="shared" si="21"/>
        <v>54</v>
      </c>
      <c r="O330" s="579">
        <f t="shared" si="21"/>
        <v>49</v>
      </c>
      <c r="P330" s="579">
        <f t="shared" si="21"/>
        <v>42</v>
      </c>
      <c r="Q330" s="579">
        <f t="shared" si="21"/>
        <v>36</v>
      </c>
      <c r="R330" s="579">
        <f t="shared" si="21"/>
        <v>33</v>
      </c>
      <c r="S330" s="579">
        <f t="shared" si="21"/>
        <v>33</v>
      </c>
      <c r="T330" s="2025"/>
    </row>
    <row r="331" spans="1:20" ht="37.5" customHeight="1" thickBot="1" x14ac:dyDescent="0.3">
      <c r="A331" s="2027"/>
      <c r="B331" s="1947"/>
      <c r="C331" s="1919"/>
      <c r="D331" s="1938"/>
      <c r="E331" s="1923" t="s">
        <v>269</v>
      </c>
      <c r="F331" s="1923"/>
      <c r="G331" s="576">
        <f>+G209</f>
        <v>81</v>
      </c>
      <c r="H331" s="576">
        <f t="shared" ref="H331:S331" si="22">+H209</f>
        <v>3</v>
      </c>
      <c r="I331" s="576">
        <f t="shared" si="22"/>
        <v>6</v>
      </c>
      <c r="J331" s="576">
        <f t="shared" si="22"/>
        <v>7</v>
      </c>
      <c r="K331" s="576">
        <f t="shared" si="22"/>
        <v>6</v>
      </c>
      <c r="L331" s="576">
        <f t="shared" si="22"/>
        <v>7</v>
      </c>
      <c r="M331" s="576">
        <f t="shared" si="22"/>
        <v>7</v>
      </c>
      <c r="N331" s="576">
        <f t="shared" si="22"/>
        <v>6</v>
      </c>
      <c r="O331" s="576">
        <f t="shared" si="22"/>
        <v>5</v>
      </c>
      <c r="P331" s="576">
        <f t="shared" si="22"/>
        <v>7</v>
      </c>
      <c r="Q331" s="576">
        <f t="shared" si="22"/>
        <v>8</v>
      </c>
      <c r="R331" s="576">
        <f t="shared" si="22"/>
        <v>10</v>
      </c>
      <c r="S331" s="576">
        <f t="shared" si="22"/>
        <v>9</v>
      </c>
      <c r="T331" s="2025"/>
    </row>
    <row r="332" spans="1:20" ht="37.5" customHeight="1" thickBot="1" x14ac:dyDescent="0.3">
      <c r="A332" s="2027"/>
      <c r="B332" s="1947"/>
      <c r="C332" s="1919"/>
      <c r="D332" s="1938"/>
      <c r="E332" s="1923" t="s">
        <v>270</v>
      </c>
      <c r="F332" s="1923"/>
      <c r="G332" s="576">
        <f>+G322</f>
        <v>20</v>
      </c>
      <c r="H332" s="576">
        <f t="shared" ref="H332:S332" si="23">+H322</f>
        <v>3</v>
      </c>
      <c r="I332" s="576">
        <f t="shared" si="23"/>
        <v>2</v>
      </c>
      <c r="J332" s="576">
        <f t="shared" si="23"/>
        <v>1</v>
      </c>
      <c r="K332" s="576">
        <f t="shared" si="23"/>
        <v>2</v>
      </c>
      <c r="L332" s="576">
        <f t="shared" si="23"/>
        <v>1</v>
      </c>
      <c r="M332" s="576">
        <f t="shared" si="23"/>
        <v>2</v>
      </c>
      <c r="N332" s="576">
        <f t="shared" si="23"/>
        <v>2</v>
      </c>
      <c r="O332" s="576">
        <f t="shared" si="23"/>
        <v>1</v>
      </c>
      <c r="P332" s="576">
        <f t="shared" si="23"/>
        <v>1</v>
      </c>
      <c r="Q332" s="576">
        <f t="shared" si="23"/>
        <v>1</v>
      </c>
      <c r="R332" s="576">
        <f t="shared" si="23"/>
        <v>3</v>
      </c>
      <c r="S332" s="576">
        <f t="shared" si="23"/>
        <v>1</v>
      </c>
      <c r="T332" s="2025"/>
    </row>
    <row r="333" spans="1:20" ht="37.5" customHeight="1" thickBot="1" x14ac:dyDescent="0.3">
      <c r="A333" s="2027"/>
      <c r="B333" s="1947"/>
      <c r="C333" s="1919"/>
      <c r="D333" s="1938"/>
      <c r="E333" s="1923" t="s">
        <v>336</v>
      </c>
      <c r="F333" s="1923"/>
      <c r="G333" s="576">
        <f>SUM(G334:G337)</f>
        <v>156</v>
      </c>
      <c r="H333" s="576">
        <f t="shared" ref="H333:S333" si="24">SUM(H334:H337)</f>
        <v>12</v>
      </c>
      <c r="I333" s="576">
        <f t="shared" si="24"/>
        <v>14</v>
      </c>
      <c r="J333" s="576">
        <f t="shared" si="24"/>
        <v>13</v>
      </c>
      <c r="K333" s="576">
        <f t="shared" si="24"/>
        <v>13</v>
      </c>
      <c r="L333" s="576">
        <f t="shared" si="24"/>
        <v>12</v>
      </c>
      <c r="M333" s="576">
        <f t="shared" si="24"/>
        <v>14</v>
      </c>
      <c r="N333" s="576">
        <f t="shared" si="24"/>
        <v>13</v>
      </c>
      <c r="O333" s="576">
        <f t="shared" si="24"/>
        <v>13</v>
      </c>
      <c r="P333" s="576">
        <f t="shared" si="24"/>
        <v>14</v>
      </c>
      <c r="Q333" s="576">
        <f t="shared" si="24"/>
        <v>12</v>
      </c>
      <c r="R333" s="576">
        <f t="shared" si="24"/>
        <v>13</v>
      </c>
      <c r="S333" s="576">
        <f t="shared" si="24"/>
        <v>13</v>
      </c>
      <c r="T333" s="2025"/>
    </row>
    <row r="334" spans="1:20" ht="37.5" customHeight="1" thickBot="1" x14ac:dyDescent="0.3">
      <c r="A334" s="2027"/>
      <c r="B334" s="1947"/>
      <c r="C334" s="1919"/>
      <c r="D334" s="1938"/>
      <c r="E334" s="1922" t="s">
        <v>340</v>
      </c>
      <c r="F334" s="1922"/>
      <c r="G334" s="520">
        <f>SUM(H334:S334)</f>
        <v>144</v>
      </c>
      <c r="H334" s="520">
        <v>12</v>
      </c>
      <c r="I334" s="520">
        <v>12</v>
      </c>
      <c r="J334" s="520">
        <v>12</v>
      </c>
      <c r="K334" s="520">
        <v>12</v>
      </c>
      <c r="L334" s="520">
        <v>12</v>
      </c>
      <c r="M334" s="520">
        <v>12</v>
      </c>
      <c r="N334" s="520">
        <v>12</v>
      </c>
      <c r="O334" s="520">
        <v>12</v>
      </c>
      <c r="P334" s="520">
        <v>12</v>
      </c>
      <c r="Q334" s="520">
        <v>12</v>
      </c>
      <c r="R334" s="520">
        <v>12</v>
      </c>
      <c r="S334" s="520">
        <v>12</v>
      </c>
      <c r="T334" s="2025"/>
    </row>
    <row r="335" spans="1:20" ht="37.5" customHeight="1" thickBot="1" x14ac:dyDescent="0.3">
      <c r="A335" s="2027"/>
      <c r="B335" s="1947"/>
      <c r="C335" s="1919"/>
      <c r="D335" s="1938"/>
      <c r="E335" s="1908" t="s">
        <v>341</v>
      </c>
      <c r="F335" s="1908"/>
      <c r="G335" s="520">
        <f t="shared" ref="G335:G337" si="25">SUM(H335:S335)</f>
        <v>6</v>
      </c>
      <c r="H335" s="520">
        <v>0</v>
      </c>
      <c r="I335" s="520">
        <v>1</v>
      </c>
      <c r="J335" s="520">
        <v>0</v>
      </c>
      <c r="K335" s="520">
        <v>1</v>
      </c>
      <c r="L335" s="520">
        <v>0</v>
      </c>
      <c r="M335" s="520">
        <v>1</v>
      </c>
      <c r="N335" s="520">
        <v>1</v>
      </c>
      <c r="O335" s="520">
        <v>0</v>
      </c>
      <c r="P335" s="520">
        <v>1</v>
      </c>
      <c r="Q335" s="520">
        <v>0</v>
      </c>
      <c r="R335" s="520">
        <v>0</v>
      </c>
      <c r="S335" s="520">
        <v>1</v>
      </c>
      <c r="T335" s="2025"/>
    </row>
    <row r="336" spans="1:20" ht="37.5" customHeight="1" thickBot="1" x14ac:dyDescent="0.3">
      <c r="A336" s="2027"/>
      <c r="B336" s="1947"/>
      <c r="C336" s="1919"/>
      <c r="D336" s="1938"/>
      <c r="E336" s="1908" t="s">
        <v>342</v>
      </c>
      <c r="F336" s="1908"/>
      <c r="G336" s="520">
        <f t="shared" si="25"/>
        <v>4</v>
      </c>
      <c r="H336" s="520">
        <v>0</v>
      </c>
      <c r="I336" s="520">
        <v>0</v>
      </c>
      <c r="J336" s="520">
        <v>1</v>
      </c>
      <c r="K336" s="520">
        <v>0</v>
      </c>
      <c r="L336" s="520">
        <v>0</v>
      </c>
      <c r="M336" s="520">
        <v>1</v>
      </c>
      <c r="N336" s="520">
        <v>0</v>
      </c>
      <c r="O336" s="520">
        <v>1</v>
      </c>
      <c r="P336" s="520">
        <v>0</v>
      </c>
      <c r="Q336" s="520">
        <v>0</v>
      </c>
      <c r="R336" s="520">
        <v>1</v>
      </c>
      <c r="S336" s="520">
        <v>0</v>
      </c>
      <c r="T336" s="2025"/>
    </row>
    <row r="337" spans="1:20" ht="37.5" customHeight="1" thickBot="1" x14ac:dyDescent="0.3">
      <c r="A337" s="2027"/>
      <c r="B337" s="1947"/>
      <c r="C337" s="1919"/>
      <c r="D337" s="1938"/>
      <c r="E337" s="1908" t="s">
        <v>343</v>
      </c>
      <c r="F337" s="1908"/>
      <c r="G337" s="520">
        <f t="shared" si="25"/>
        <v>2</v>
      </c>
      <c r="H337" s="520">
        <v>0</v>
      </c>
      <c r="I337" s="520">
        <v>1</v>
      </c>
      <c r="J337" s="520">
        <v>0</v>
      </c>
      <c r="K337" s="520">
        <v>0</v>
      </c>
      <c r="L337" s="520">
        <v>0</v>
      </c>
      <c r="M337" s="520">
        <v>0</v>
      </c>
      <c r="N337" s="520">
        <v>0</v>
      </c>
      <c r="O337" s="520">
        <v>0</v>
      </c>
      <c r="P337" s="520">
        <v>1</v>
      </c>
      <c r="Q337" s="520">
        <v>0</v>
      </c>
      <c r="R337" s="520">
        <v>0</v>
      </c>
      <c r="S337" s="520">
        <v>0</v>
      </c>
      <c r="T337" s="2025"/>
    </row>
    <row r="338" spans="1:20" ht="37.5" customHeight="1" thickBot="1" x14ac:dyDescent="0.3">
      <c r="A338" s="2027"/>
      <c r="B338" s="1947"/>
      <c r="C338" s="1919"/>
      <c r="D338" s="1938"/>
      <c r="E338" s="1923" t="s">
        <v>344</v>
      </c>
      <c r="F338" s="1923"/>
      <c r="G338" s="532">
        <f>IF((G330+G331+G332-G333)&lt;0,"Revise porque este valor no puede ser negativo",G330+G331+G332-G333)</f>
        <v>85</v>
      </c>
      <c r="H338" s="532">
        <f t="shared" ref="H338:S338" si="26">IF((H330+H331+H332-H333)&lt;0,"Revise porque este valor no puede ser negativo",H330+H331+H332-H333)</f>
        <v>79</v>
      </c>
      <c r="I338" s="532">
        <f t="shared" si="26"/>
        <v>73</v>
      </c>
      <c r="J338" s="532">
        <f t="shared" si="26"/>
        <v>68</v>
      </c>
      <c r="K338" s="532">
        <f t="shared" si="26"/>
        <v>63</v>
      </c>
      <c r="L338" s="532">
        <f t="shared" si="26"/>
        <v>59</v>
      </c>
      <c r="M338" s="532">
        <f t="shared" si="26"/>
        <v>54</v>
      </c>
      <c r="N338" s="532">
        <f t="shared" si="26"/>
        <v>49</v>
      </c>
      <c r="O338" s="532">
        <f t="shared" si="26"/>
        <v>42</v>
      </c>
      <c r="P338" s="532">
        <f t="shared" si="26"/>
        <v>36</v>
      </c>
      <c r="Q338" s="532">
        <f t="shared" si="26"/>
        <v>33</v>
      </c>
      <c r="R338" s="532">
        <f t="shared" si="26"/>
        <v>33</v>
      </c>
      <c r="S338" s="532">
        <f t="shared" si="26"/>
        <v>30</v>
      </c>
      <c r="T338" s="2025"/>
    </row>
    <row r="339" spans="1:20" ht="37.5" customHeight="1" thickBot="1" x14ac:dyDescent="0.3">
      <c r="A339" s="2027"/>
      <c r="B339" s="1947"/>
      <c r="C339" s="1919"/>
      <c r="D339" s="1933" t="s">
        <v>142</v>
      </c>
      <c r="E339" s="1933"/>
      <c r="F339" s="1933"/>
      <c r="G339" s="1933"/>
      <c r="H339" s="1933"/>
      <c r="I339" s="1933"/>
      <c r="J339" s="1933"/>
      <c r="K339" s="1933"/>
      <c r="L339" s="1933"/>
      <c r="M339" s="1933"/>
      <c r="N339" s="1933"/>
      <c r="O339" s="1933"/>
      <c r="P339" s="1933"/>
      <c r="Q339" s="1933"/>
      <c r="R339" s="1933"/>
      <c r="S339" s="1934"/>
      <c r="T339" s="2025"/>
    </row>
    <row r="340" spans="1:20" ht="37.5" customHeight="1" thickBot="1" x14ac:dyDescent="0.3">
      <c r="A340" s="2027"/>
      <c r="B340" s="1947"/>
      <c r="C340" s="1919"/>
      <c r="D340" s="1937" t="s">
        <v>263</v>
      </c>
      <c r="E340" s="1923" t="s">
        <v>273</v>
      </c>
      <c r="F340" s="1923"/>
      <c r="G340" s="578">
        <v>30</v>
      </c>
      <c r="H340" s="580">
        <f>+G348</f>
        <v>25</v>
      </c>
      <c r="I340" s="580">
        <f t="shared" ref="I340:S340" si="27">+H348</f>
        <v>23</v>
      </c>
      <c r="J340" s="580">
        <f t="shared" si="27"/>
        <v>23</v>
      </c>
      <c r="K340" s="580">
        <f t="shared" si="27"/>
        <v>23</v>
      </c>
      <c r="L340" s="580">
        <f t="shared" si="27"/>
        <v>22</v>
      </c>
      <c r="M340" s="580">
        <f t="shared" si="27"/>
        <v>22</v>
      </c>
      <c r="N340" s="580">
        <f t="shared" si="27"/>
        <v>21</v>
      </c>
      <c r="O340" s="580">
        <f t="shared" si="27"/>
        <v>21</v>
      </c>
      <c r="P340" s="580">
        <f t="shared" si="27"/>
        <v>20</v>
      </c>
      <c r="Q340" s="580">
        <f t="shared" si="27"/>
        <v>19</v>
      </c>
      <c r="R340" s="580">
        <f t="shared" si="27"/>
        <v>19</v>
      </c>
      <c r="S340" s="580">
        <f t="shared" si="27"/>
        <v>19</v>
      </c>
      <c r="T340" s="2025"/>
    </row>
    <row r="341" spans="1:20" ht="37.5" customHeight="1" thickBot="1" x14ac:dyDescent="0.3">
      <c r="A341" s="2027"/>
      <c r="B341" s="1947"/>
      <c r="C341" s="1919"/>
      <c r="D341" s="1938"/>
      <c r="E341" s="1923" t="s">
        <v>274</v>
      </c>
      <c r="F341" s="1923"/>
      <c r="G341" s="576">
        <f>+G263</f>
        <v>11</v>
      </c>
      <c r="H341" s="576">
        <f t="shared" ref="H341:S341" si="28">+H263</f>
        <v>0</v>
      </c>
      <c r="I341" s="576">
        <f t="shared" si="28"/>
        <v>0</v>
      </c>
      <c r="J341" s="576">
        <f t="shared" si="28"/>
        <v>3</v>
      </c>
      <c r="K341" s="576">
        <f t="shared" si="28"/>
        <v>0</v>
      </c>
      <c r="L341" s="576">
        <f t="shared" si="28"/>
        <v>2</v>
      </c>
      <c r="M341" s="576">
        <f t="shared" si="28"/>
        <v>1</v>
      </c>
      <c r="N341" s="576">
        <f t="shared" si="28"/>
        <v>1</v>
      </c>
      <c r="O341" s="576">
        <f t="shared" si="28"/>
        <v>0</v>
      </c>
      <c r="P341" s="576">
        <f t="shared" si="28"/>
        <v>0</v>
      </c>
      <c r="Q341" s="576">
        <f t="shared" si="28"/>
        <v>1</v>
      </c>
      <c r="R341" s="576">
        <f t="shared" si="28"/>
        <v>2</v>
      </c>
      <c r="S341" s="576">
        <f t="shared" si="28"/>
        <v>1</v>
      </c>
      <c r="T341" s="2025"/>
    </row>
    <row r="342" spans="1:20" ht="37.5" customHeight="1" thickBot="1" x14ac:dyDescent="0.3">
      <c r="A342" s="2027"/>
      <c r="B342" s="1947"/>
      <c r="C342" s="1919"/>
      <c r="D342" s="1938"/>
      <c r="E342" s="1923" t="s">
        <v>275</v>
      </c>
      <c r="F342" s="1923"/>
      <c r="G342" s="576">
        <f>+G323</f>
        <v>0</v>
      </c>
      <c r="H342" s="576">
        <f t="shared" ref="H342:S342" si="29">+H323</f>
        <v>0</v>
      </c>
      <c r="I342" s="576">
        <f t="shared" si="29"/>
        <v>0</v>
      </c>
      <c r="J342" s="576">
        <f t="shared" si="29"/>
        <v>0</v>
      </c>
      <c r="K342" s="576">
        <f t="shared" si="29"/>
        <v>0</v>
      </c>
      <c r="L342" s="576">
        <f t="shared" si="29"/>
        <v>0</v>
      </c>
      <c r="M342" s="576">
        <f t="shared" si="29"/>
        <v>0</v>
      </c>
      <c r="N342" s="576">
        <f t="shared" si="29"/>
        <v>0</v>
      </c>
      <c r="O342" s="576">
        <f t="shared" si="29"/>
        <v>0</v>
      </c>
      <c r="P342" s="576">
        <f t="shared" si="29"/>
        <v>0</v>
      </c>
      <c r="Q342" s="576">
        <f t="shared" si="29"/>
        <v>0</v>
      </c>
      <c r="R342" s="576">
        <f t="shared" si="29"/>
        <v>0</v>
      </c>
      <c r="S342" s="576">
        <f t="shared" si="29"/>
        <v>0</v>
      </c>
      <c r="T342" s="2025"/>
    </row>
    <row r="343" spans="1:20" ht="37.5" customHeight="1" thickBot="1" x14ac:dyDescent="0.3">
      <c r="A343" s="2027"/>
      <c r="B343" s="1947"/>
      <c r="C343" s="1919"/>
      <c r="D343" s="1938"/>
      <c r="E343" s="1923" t="s">
        <v>276</v>
      </c>
      <c r="F343" s="1923"/>
      <c r="G343" s="576">
        <f>+G335</f>
        <v>6</v>
      </c>
      <c r="H343" s="576">
        <f t="shared" ref="H343:S343" si="30">+H335</f>
        <v>0</v>
      </c>
      <c r="I343" s="576">
        <f t="shared" si="30"/>
        <v>1</v>
      </c>
      <c r="J343" s="576">
        <f t="shared" si="30"/>
        <v>0</v>
      </c>
      <c r="K343" s="576">
        <f t="shared" si="30"/>
        <v>1</v>
      </c>
      <c r="L343" s="576">
        <f t="shared" si="30"/>
        <v>0</v>
      </c>
      <c r="M343" s="576">
        <f t="shared" si="30"/>
        <v>1</v>
      </c>
      <c r="N343" s="576">
        <f t="shared" si="30"/>
        <v>1</v>
      </c>
      <c r="O343" s="576">
        <f t="shared" si="30"/>
        <v>0</v>
      </c>
      <c r="P343" s="576">
        <f t="shared" si="30"/>
        <v>1</v>
      </c>
      <c r="Q343" s="576">
        <f t="shared" si="30"/>
        <v>0</v>
      </c>
      <c r="R343" s="576">
        <f t="shared" si="30"/>
        <v>0</v>
      </c>
      <c r="S343" s="576">
        <f t="shared" si="30"/>
        <v>1</v>
      </c>
      <c r="T343" s="2025"/>
    </row>
    <row r="344" spans="1:20" ht="37.5" customHeight="1" thickBot="1" x14ac:dyDescent="0.3">
      <c r="A344" s="2027"/>
      <c r="B344" s="1947"/>
      <c r="C344" s="1919"/>
      <c r="D344" s="1938"/>
      <c r="E344" s="1923" t="s">
        <v>350</v>
      </c>
      <c r="F344" s="1923"/>
      <c r="G344" s="581">
        <f>SUM(G345:G347)</f>
        <v>22</v>
      </c>
      <c r="H344" s="581">
        <f t="shared" ref="H344:S344" si="31">SUM(H345:H347)</f>
        <v>2</v>
      </c>
      <c r="I344" s="581">
        <f t="shared" si="31"/>
        <v>1</v>
      </c>
      <c r="J344" s="581">
        <f t="shared" si="31"/>
        <v>3</v>
      </c>
      <c r="K344" s="581">
        <f t="shared" si="31"/>
        <v>2</v>
      </c>
      <c r="L344" s="581">
        <f t="shared" si="31"/>
        <v>2</v>
      </c>
      <c r="M344" s="581">
        <f t="shared" si="31"/>
        <v>3</v>
      </c>
      <c r="N344" s="581">
        <f t="shared" si="31"/>
        <v>2</v>
      </c>
      <c r="O344" s="581">
        <f t="shared" si="31"/>
        <v>1</v>
      </c>
      <c r="P344" s="581">
        <f t="shared" si="31"/>
        <v>2</v>
      </c>
      <c r="Q344" s="581">
        <f t="shared" si="31"/>
        <v>1</v>
      </c>
      <c r="R344" s="581">
        <f t="shared" si="31"/>
        <v>2</v>
      </c>
      <c r="S344" s="581">
        <f t="shared" si="31"/>
        <v>1</v>
      </c>
      <c r="T344" s="2025"/>
    </row>
    <row r="345" spans="1:20" ht="37.5" customHeight="1" thickBot="1" x14ac:dyDescent="0.3">
      <c r="A345" s="2027"/>
      <c r="B345" s="1947"/>
      <c r="C345" s="1919"/>
      <c r="D345" s="1938"/>
      <c r="E345" s="1922" t="s">
        <v>351</v>
      </c>
      <c r="F345" s="1922"/>
      <c r="G345" s="520">
        <f>SUM(H345:S345)</f>
        <v>19</v>
      </c>
      <c r="H345" s="520">
        <v>2</v>
      </c>
      <c r="I345" s="520">
        <v>1</v>
      </c>
      <c r="J345" s="520">
        <v>2</v>
      </c>
      <c r="K345" s="520">
        <v>1</v>
      </c>
      <c r="L345" s="520">
        <v>2</v>
      </c>
      <c r="M345" s="520">
        <v>2</v>
      </c>
      <c r="N345" s="520">
        <v>2</v>
      </c>
      <c r="O345" s="520">
        <v>1</v>
      </c>
      <c r="P345" s="520">
        <v>2</v>
      </c>
      <c r="Q345" s="520">
        <v>1</v>
      </c>
      <c r="R345" s="520">
        <v>2</v>
      </c>
      <c r="S345" s="520">
        <v>1</v>
      </c>
      <c r="T345" s="2025"/>
    </row>
    <row r="346" spans="1:20" ht="37.5" customHeight="1" thickBot="1" x14ac:dyDescent="0.3">
      <c r="A346" s="2027"/>
      <c r="B346" s="1947"/>
      <c r="C346" s="1919"/>
      <c r="D346" s="1938"/>
      <c r="E346" s="1908" t="s">
        <v>352</v>
      </c>
      <c r="F346" s="1908"/>
      <c r="G346" s="520">
        <f t="shared" ref="G346:G347" si="32">SUM(H346:S346)</f>
        <v>2</v>
      </c>
      <c r="H346" s="520">
        <v>0</v>
      </c>
      <c r="I346" s="520">
        <v>0</v>
      </c>
      <c r="J346" s="520">
        <v>1</v>
      </c>
      <c r="K346" s="520">
        <v>0</v>
      </c>
      <c r="L346" s="520">
        <v>0</v>
      </c>
      <c r="M346" s="520">
        <v>1</v>
      </c>
      <c r="N346" s="520">
        <v>0</v>
      </c>
      <c r="O346" s="520">
        <v>0</v>
      </c>
      <c r="P346" s="520">
        <v>0</v>
      </c>
      <c r="Q346" s="520">
        <v>0</v>
      </c>
      <c r="R346" s="520">
        <v>0</v>
      </c>
      <c r="S346" s="520">
        <v>0</v>
      </c>
      <c r="T346" s="2025"/>
    </row>
    <row r="347" spans="1:20" ht="37.5" customHeight="1" thickBot="1" x14ac:dyDescent="0.3">
      <c r="A347" s="2027"/>
      <c r="B347" s="1947"/>
      <c r="C347" s="1919"/>
      <c r="D347" s="1938"/>
      <c r="E347" s="1908" t="s">
        <v>353</v>
      </c>
      <c r="F347" s="1908"/>
      <c r="G347" s="520">
        <f t="shared" si="32"/>
        <v>1</v>
      </c>
      <c r="H347" s="520">
        <v>0</v>
      </c>
      <c r="I347" s="520">
        <v>0</v>
      </c>
      <c r="J347" s="520">
        <v>0</v>
      </c>
      <c r="K347" s="520">
        <v>1</v>
      </c>
      <c r="L347" s="520">
        <v>0</v>
      </c>
      <c r="M347" s="520">
        <v>0</v>
      </c>
      <c r="N347" s="520">
        <v>0</v>
      </c>
      <c r="O347" s="520">
        <v>0</v>
      </c>
      <c r="P347" s="520">
        <v>0</v>
      </c>
      <c r="Q347" s="520">
        <v>0</v>
      </c>
      <c r="R347" s="520">
        <v>0</v>
      </c>
      <c r="S347" s="520">
        <v>0</v>
      </c>
      <c r="T347" s="2025"/>
    </row>
    <row r="348" spans="1:20" ht="37.5" customHeight="1" thickBot="1" x14ac:dyDescent="0.3">
      <c r="A348" s="2027"/>
      <c r="B348" s="1947"/>
      <c r="C348" s="1919"/>
      <c r="D348" s="1938"/>
      <c r="E348" s="1923" t="s">
        <v>354</v>
      </c>
      <c r="F348" s="1923"/>
      <c r="G348" s="532">
        <f>IF((G340+G341+G342+G343-G344)&lt;0,"Revise porque este valor no puede ser negativo",G340+G341+G342+G343-G344)</f>
        <v>25</v>
      </c>
      <c r="H348" s="532">
        <f t="shared" ref="H348:S348" si="33">IF((H340+H341+H342+H343-H344)&lt;0,"Revise porque este valor no puede ser negativo",H340+H341+H342+H343-H344)</f>
        <v>23</v>
      </c>
      <c r="I348" s="532">
        <f t="shared" si="33"/>
        <v>23</v>
      </c>
      <c r="J348" s="532">
        <f t="shared" si="33"/>
        <v>23</v>
      </c>
      <c r="K348" s="532">
        <f t="shared" si="33"/>
        <v>22</v>
      </c>
      <c r="L348" s="532">
        <f t="shared" si="33"/>
        <v>22</v>
      </c>
      <c r="M348" s="532">
        <f t="shared" si="33"/>
        <v>21</v>
      </c>
      <c r="N348" s="532">
        <f t="shared" si="33"/>
        <v>21</v>
      </c>
      <c r="O348" s="532">
        <f t="shared" si="33"/>
        <v>20</v>
      </c>
      <c r="P348" s="532">
        <f t="shared" si="33"/>
        <v>19</v>
      </c>
      <c r="Q348" s="532">
        <f t="shared" si="33"/>
        <v>19</v>
      </c>
      <c r="R348" s="532">
        <f t="shared" si="33"/>
        <v>19</v>
      </c>
      <c r="S348" s="532">
        <f t="shared" si="33"/>
        <v>20</v>
      </c>
      <c r="T348" s="2025"/>
    </row>
    <row r="349" spans="1:20" ht="37.5" customHeight="1" thickBot="1" x14ac:dyDescent="0.3">
      <c r="A349" s="2027"/>
      <c r="B349" s="1947"/>
      <c r="C349" s="1926" t="s">
        <v>173</v>
      </c>
      <c r="D349" s="1927"/>
      <c r="E349" s="1928"/>
      <c r="F349" s="1928"/>
      <c r="G349" s="1927"/>
      <c r="H349" s="1927"/>
      <c r="I349" s="1927"/>
      <c r="J349" s="1927"/>
      <c r="K349" s="1927"/>
      <c r="L349" s="1927"/>
      <c r="M349" s="1927"/>
      <c r="N349" s="1927"/>
      <c r="O349" s="1927"/>
      <c r="P349" s="1927"/>
      <c r="Q349" s="1927"/>
      <c r="R349" s="1927"/>
      <c r="S349" s="1929"/>
      <c r="T349" s="2025"/>
    </row>
    <row r="350" spans="1:20" ht="37.5" customHeight="1" thickBot="1" x14ac:dyDescent="0.3">
      <c r="A350" s="2027"/>
      <c r="B350" s="1947"/>
      <c r="C350" s="1930" t="s">
        <v>143</v>
      </c>
      <c r="D350" s="1932" t="s">
        <v>144</v>
      </c>
      <c r="E350" s="1933"/>
      <c r="F350" s="1933"/>
      <c r="G350" s="1933"/>
      <c r="H350" s="1933"/>
      <c r="I350" s="1933"/>
      <c r="J350" s="1933"/>
      <c r="K350" s="1933"/>
      <c r="L350" s="1933"/>
      <c r="M350" s="1933"/>
      <c r="N350" s="1933"/>
      <c r="O350" s="1933"/>
      <c r="P350" s="1933"/>
      <c r="Q350" s="1933"/>
      <c r="R350" s="1933"/>
      <c r="S350" s="1934"/>
      <c r="T350" s="2025"/>
    </row>
    <row r="351" spans="1:20" ht="37.5" customHeight="1" thickBot="1" x14ac:dyDescent="0.3">
      <c r="A351" s="2027"/>
      <c r="B351" s="1947"/>
      <c r="C351" s="1931"/>
      <c r="D351" s="1935" t="s">
        <v>182</v>
      </c>
      <c r="E351" s="1923" t="s">
        <v>232</v>
      </c>
      <c r="F351" s="1923"/>
      <c r="G351" s="580">
        <v>6</v>
      </c>
      <c r="H351" s="580">
        <f>+G357</f>
        <v>4</v>
      </c>
      <c r="I351" s="580">
        <f t="shared" ref="I351:S351" si="34">+H357</f>
        <v>4</v>
      </c>
      <c r="J351" s="580">
        <f t="shared" si="34"/>
        <v>4</v>
      </c>
      <c r="K351" s="580">
        <f t="shared" si="34"/>
        <v>4</v>
      </c>
      <c r="L351" s="580">
        <f t="shared" si="34"/>
        <v>5</v>
      </c>
      <c r="M351" s="580">
        <f t="shared" si="34"/>
        <v>4</v>
      </c>
      <c r="N351" s="580">
        <f t="shared" si="34"/>
        <v>4</v>
      </c>
      <c r="O351" s="580">
        <f t="shared" si="34"/>
        <v>3</v>
      </c>
      <c r="P351" s="580">
        <f t="shared" si="34"/>
        <v>3</v>
      </c>
      <c r="Q351" s="580">
        <f t="shared" si="34"/>
        <v>3</v>
      </c>
      <c r="R351" s="580">
        <f t="shared" si="34"/>
        <v>2</v>
      </c>
      <c r="S351" s="580">
        <f t="shared" si="34"/>
        <v>2</v>
      </c>
      <c r="T351" s="2025"/>
    </row>
    <row r="352" spans="1:20" ht="37.5" customHeight="1" thickBot="1" x14ac:dyDescent="0.3">
      <c r="A352" s="2027"/>
      <c r="B352" s="1947"/>
      <c r="C352" s="1931"/>
      <c r="D352" s="1936"/>
      <c r="E352" s="1923" t="s">
        <v>337</v>
      </c>
      <c r="F352" s="1923"/>
      <c r="G352" s="582">
        <f>SUM(H352:S352)</f>
        <v>4</v>
      </c>
      <c r="H352" s="581">
        <v>1</v>
      </c>
      <c r="I352" s="581">
        <v>0</v>
      </c>
      <c r="J352" s="581">
        <v>0</v>
      </c>
      <c r="K352" s="581">
        <v>1</v>
      </c>
      <c r="L352" s="581">
        <v>0</v>
      </c>
      <c r="M352" s="581">
        <v>0</v>
      </c>
      <c r="N352" s="581">
        <v>0</v>
      </c>
      <c r="O352" s="581">
        <v>1</v>
      </c>
      <c r="P352" s="581">
        <v>0</v>
      </c>
      <c r="Q352" s="581">
        <v>0</v>
      </c>
      <c r="R352" s="581">
        <v>0</v>
      </c>
      <c r="S352" s="581">
        <v>1</v>
      </c>
      <c r="T352" s="2025"/>
    </row>
    <row r="353" spans="1:20" ht="37.5" customHeight="1" thickBot="1" x14ac:dyDescent="0.3">
      <c r="A353" s="2027"/>
      <c r="B353" s="1947"/>
      <c r="C353" s="1931"/>
      <c r="D353" s="1936"/>
      <c r="E353" s="1923" t="s">
        <v>345</v>
      </c>
      <c r="F353" s="1923"/>
      <c r="G353" s="582">
        <f>SUM(G354:G356)</f>
        <v>6</v>
      </c>
      <c r="H353" s="582">
        <f t="shared" ref="H353:S353" si="35">SUM(H354:H356)</f>
        <v>1</v>
      </c>
      <c r="I353" s="582">
        <f t="shared" si="35"/>
        <v>0</v>
      </c>
      <c r="J353" s="582">
        <f t="shared" si="35"/>
        <v>0</v>
      </c>
      <c r="K353" s="582">
        <f t="shared" si="35"/>
        <v>0</v>
      </c>
      <c r="L353" s="582">
        <f t="shared" si="35"/>
        <v>1</v>
      </c>
      <c r="M353" s="582">
        <v>0</v>
      </c>
      <c r="N353" s="582">
        <f t="shared" si="35"/>
        <v>1</v>
      </c>
      <c r="O353" s="582">
        <f t="shared" si="35"/>
        <v>1</v>
      </c>
      <c r="P353" s="582">
        <f t="shared" si="35"/>
        <v>0</v>
      </c>
      <c r="Q353" s="582">
        <f t="shared" si="35"/>
        <v>1</v>
      </c>
      <c r="R353" s="582">
        <f t="shared" si="35"/>
        <v>0</v>
      </c>
      <c r="S353" s="582">
        <f t="shared" si="35"/>
        <v>0</v>
      </c>
      <c r="T353" s="2025"/>
    </row>
    <row r="354" spans="1:20" ht="37.5" customHeight="1" thickBot="1" x14ac:dyDescent="0.3">
      <c r="A354" s="2027"/>
      <c r="B354" s="1947"/>
      <c r="C354" s="1931"/>
      <c r="D354" s="1936"/>
      <c r="E354" s="1922" t="s">
        <v>346</v>
      </c>
      <c r="F354" s="1922"/>
      <c r="G354" s="583">
        <f>SUM(H354:S354)</f>
        <v>6</v>
      </c>
      <c r="H354" s="520">
        <v>1</v>
      </c>
      <c r="I354" s="520">
        <v>0</v>
      </c>
      <c r="J354" s="520">
        <v>0</v>
      </c>
      <c r="K354" s="520">
        <v>0</v>
      </c>
      <c r="L354" s="520">
        <v>1</v>
      </c>
      <c r="M354" s="520">
        <v>1</v>
      </c>
      <c r="N354" s="520">
        <v>1</v>
      </c>
      <c r="O354" s="520">
        <v>1</v>
      </c>
      <c r="P354" s="520">
        <v>0</v>
      </c>
      <c r="Q354" s="520">
        <v>1</v>
      </c>
      <c r="R354" s="520">
        <v>0</v>
      </c>
      <c r="S354" s="520">
        <v>0</v>
      </c>
      <c r="T354" s="2025"/>
    </row>
    <row r="355" spans="1:20" ht="37.5" customHeight="1" thickBot="1" x14ac:dyDescent="0.3">
      <c r="A355" s="2027"/>
      <c r="B355" s="1947"/>
      <c r="C355" s="1931"/>
      <c r="D355" s="1936"/>
      <c r="E355" s="1908" t="s">
        <v>347</v>
      </c>
      <c r="F355" s="1908"/>
      <c r="G355" s="583">
        <f t="shared" ref="G355:S356" si="36">SUM(H355:S355)</f>
        <v>0</v>
      </c>
      <c r="H355" s="583">
        <f t="shared" si="36"/>
        <v>0</v>
      </c>
      <c r="I355" s="583">
        <f t="shared" si="36"/>
        <v>0</v>
      </c>
      <c r="J355" s="583">
        <f t="shared" si="36"/>
        <v>0</v>
      </c>
      <c r="K355" s="583">
        <f t="shared" si="36"/>
        <v>0</v>
      </c>
      <c r="L355" s="583">
        <f t="shared" si="36"/>
        <v>0</v>
      </c>
      <c r="M355" s="583">
        <f t="shared" si="36"/>
        <v>0</v>
      </c>
      <c r="N355" s="583">
        <f t="shared" si="36"/>
        <v>0</v>
      </c>
      <c r="O355" s="583">
        <f t="shared" si="36"/>
        <v>0</v>
      </c>
      <c r="P355" s="583">
        <f t="shared" si="36"/>
        <v>0</v>
      </c>
      <c r="Q355" s="583">
        <f t="shared" si="36"/>
        <v>0</v>
      </c>
      <c r="R355" s="583">
        <f t="shared" si="36"/>
        <v>0</v>
      </c>
      <c r="S355" s="583">
        <f t="shared" si="36"/>
        <v>0</v>
      </c>
      <c r="T355" s="2025"/>
    </row>
    <row r="356" spans="1:20" ht="37.5" customHeight="1" thickBot="1" x14ac:dyDescent="0.3">
      <c r="A356" s="2027"/>
      <c r="B356" s="1947"/>
      <c r="C356" s="1931"/>
      <c r="D356" s="1936"/>
      <c r="E356" s="1908" t="s">
        <v>348</v>
      </c>
      <c r="F356" s="1908"/>
      <c r="G356" s="583">
        <f t="shared" si="36"/>
        <v>0</v>
      </c>
      <c r="H356" s="583">
        <f t="shared" si="36"/>
        <v>0</v>
      </c>
      <c r="I356" s="583">
        <f t="shared" si="36"/>
        <v>0</v>
      </c>
      <c r="J356" s="583">
        <f t="shared" si="36"/>
        <v>0</v>
      </c>
      <c r="K356" s="583">
        <f t="shared" si="36"/>
        <v>0</v>
      </c>
      <c r="L356" s="583">
        <f t="shared" si="36"/>
        <v>0</v>
      </c>
      <c r="M356" s="583">
        <f t="shared" si="36"/>
        <v>0</v>
      </c>
      <c r="N356" s="583">
        <f t="shared" si="36"/>
        <v>0</v>
      </c>
      <c r="O356" s="583">
        <f t="shared" si="36"/>
        <v>0</v>
      </c>
      <c r="P356" s="583">
        <f t="shared" si="36"/>
        <v>0</v>
      </c>
      <c r="Q356" s="583">
        <f t="shared" si="36"/>
        <v>0</v>
      </c>
      <c r="R356" s="583">
        <f t="shared" si="36"/>
        <v>0</v>
      </c>
      <c r="S356" s="583">
        <f t="shared" si="36"/>
        <v>0</v>
      </c>
      <c r="T356" s="2025"/>
    </row>
    <row r="357" spans="1:20" ht="37.5" customHeight="1" thickBot="1" x14ac:dyDescent="0.3">
      <c r="A357" s="2027"/>
      <c r="B357" s="1947"/>
      <c r="C357" s="1931"/>
      <c r="D357" s="1936"/>
      <c r="E357" s="1923" t="s">
        <v>349</v>
      </c>
      <c r="F357" s="1923"/>
      <c r="G357" s="532">
        <f>G351+G352-G353</f>
        <v>4</v>
      </c>
      <c r="H357" s="532">
        <f t="shared" ref="H357:S357" si="37">H351+H352-H353</f>
        <v>4</v>
      </c>
      <c r="I357" s="532">
        <f t="shared" si="37"/>
        <v>4</v>
      </c>
      <c r="J357" s="532">
        <f t="shared" si="37"/>
        <v>4</v>
      </c>
      <c r="K357" s="532">
        <f t="shared" si="37"/>
        <v>5</v>
      </c>
      <c r="L357" s="532">
        <f t="shared" si="37"/>
        <v>4</v>
      </c>
      <c r="M357" s="532">
        <f t="shared" si="37"/>
        <v>4</v>
      </c>
      <c r="N357" s="532">
        <f t="shared" si="37"/>
        <v>3</v>
      </c>
      <c r="O357" s="532">
        <f t="shared" si="37"/>
        <v>3</v>
      </c>
      <c r="P357" s="532">
        <f t="shared" si="37"/>
        <v>3</v>
      </c>
      <c r="Q357" s="532">
        <f t="shared" si="37"/>
        <v>2</v>
      </c>
      <c r="R357" s="532">
        <f t="shared" si="37"/>
        <v>2</v>
      </c>
      <c r="S357" s="532">
        <f t="shared" si="37"/>
        <v>3</v>
      </c>
      <c r="T357" s="2025"/>
    </row>
    <row r="358" spans="1:20" s="513" customFormat="1" ht="37.5" customHeight="1" thickBot="1" x14ac:dyDescent="0.3">
      <c r="A358" s="2027"/>
      <c r="B358" s="1947"/>
      <c r="C358" s="1924" t="s">
        <v>174</v>
      </c>
      <c r="D358" s="1924"/>
      <c r="E358" s="1924"/>
      <c r="F358" s="1924"/>
      <c r="G358" s="1924"/>
      <c r="H358" s="1924"/>
      <c r="I358" s="1924"/>
      <c r="J358" s="1924"/>
      <c r="K358" s="1924"/>
      <c r="L358" s="1924"/>
      <c r="M358" s="1924"/>
      <c r="N358" s="1924"/>
      <c r="O358" s="1924"/>
      <c r="P358" s="1924"/>
      <c r="Q358" s="1924"/>
      <c r="R358" s="1924"/>
      <c r="S358" s="1925"/>
      <c r="T358" s="2025"/>
    </row>
    <row r="359" spans="1:20" s="513" customFormat="1" ht="37.5" customHeight="1" thickBot="1" x14ac:dyDescent="0.3">
      <c r="A359" s="2027"/>
      <c r="B359" s="1947"/>
      <c r="C359" s="1919" t="s">
        <v>145</v>
      </c>
      <c r="D359" s="1921" t="s">
        <v>180</v>
      </c>
      <c r="E359" s="1922" t="s">
        <v>183</v>
      </c>
      <c r="F359" s="1922"/>
      <c r="G359" s="516">
        <f>+H359+I359+J359+K359+L359+M359+N359+O359+P359+Q359+R359+S359</f>
        <v>12</v>
      </c>
      <c r="H359" s="551">
        <v>1</v>
      </c>
      <c r="I359" s="551">
        <v>1</v>
      </c>
      <c r="J359" s="551">
        <v>1</v>
      </c>
      <c r="K359" s="551">
        <v>1</v>
      </c>
      <c r="L359" s="551">
        <v>1</v>
      </c>
      <c r="M359" s="551">
        <v>1</v>
      </c>
      <c r="N359" s="551">
        <v>1</v>
      </c>
      <c r="O359" s="551">
        <v>1</v>
      </c>
      <c r="P359" s="551">
        <v>1</v>
      </c>
      <c r="Q359" s="551">
        <v>1</v>
      </c>
      <c r="R359" s="551">
        <v>1</v>
      </c>
      <c r="S359" s="551">
        <v>1</v>
      </c>
      <c r="T359" s="2025"/>
    </row>
    <row r="360" spans="1:20" s="513" customFormat="1" ht="37.5" customHeight="1" thickBot="1" x14ac:dyDescent="0.3">
      <c r="A360" s="2027"/>
      <c r="B360" s="1947"/>
      <c r="C360" s="1920"/>
      <c r="D360" s="1909"/>
      <c r="E360" s="1908" t="s">
        <v>184</v>
      </c>
      <c r="F360" s="1908"/>
      <c r="G360" s="520">
        <f t="shared" ref="G360:G381" si="38">+H360+I360+J360+K360+L360+M360+N360+O360+P360+Q360+R360+S360</f>
        <v>24</v>
      </c>
      <c r="H360" s="521">
        <v>2</v>
      </c>
      <c r="I360" s="521">
        <v>2</v>
      </c>
      <c r="J360" s="521">
        <v>2</v>
      </c>
      <c r="K360" s="521">
        <v>2</v>
      </c>
      <c r="L360" s="521">
        <v>2</v>
      </c>
      <c r="M360" s="521">
        <v>2</v>
      </c>
      <c r="N360" s="521">
        <v>2</v>
      </c>
      <c r="O360" s="521">
        <v>2</v>
      </c>
      <c r="P360" s="521">
        <v>2</v>
      </c>
      <c r="Q360" s="521">
        <v>2</v>
      </c>
      <c r="R360" s="521">
        <v>2</v>
      </c>
      <c r="S360" s="521">
        <v>2</v>
      </c>
      <c r="T360" s="2025"/>
    </row>
    <row r="361" spans="1:20" s="513" customFormat="1" ht="37.5" customHeight="1" thickBot="1" x14ac:dyDescent="0.3">
      <c r="A361" s="2027"/>
      <c r="B361" s="1947"/>
      <c r="C361" s="1920"/>
      <c r="D361" s="1909" t="s">
        <v>146</v>
      </c>
      <c r="E361" s="1908" t="s">
        <v>185</v>
      </c>
      <c r="F361" s="1908"/>
      <c r="G361" s="520">
        <f t="shared" si="38"/>
        <v>2</v>
      </c>
      <c r="H361" s="521">
        <v>0</v>
      </c>
      <c r="I361" s="521">
        <v>0</v>
      </c>
      <c r="J361" s="521">
        <v>0</v>
      </c>
      <c r="K361" s="521">
        <v>0</v>
      </c>
      <c r="L361" s="521">
        <v>1</v>
      </c>
      <c r="M361" s="521">
        <v>0</v>
      </c>
      <c r="N361" s="521">
        <v>0</v>
      </c>
      <c r="O361" s="521">
        <v>0</v>
      </c>
      <c r="P361" s="521">
        <v>0</v>
      </c>
      <c r="Q361" s="521">
        <v>0</v>
      </c>
      <c r="R361" s="521">
        <v>1</v>
      </c>
      <c r="S361" s="521">
        <v>0</v>
      </c>
      <c r="T361" s="2025"/>
    </row>
    <row r="362" spans="1:20" s="513" customFormat="1" ht="37.5" customHeight="1" thickBot="1" x14ac:dyDescent="0.3">
      <c r="A362" s="2027"/>
      <c r="B362" s="1947"/>
      <c r="C362" s="1920"/>
      <c r="D362" s="1909"/>
      <c r="E362" s="1908" t="s">
        <v>186</v>
      </c>
      <c r="F362" s="1908"/>
      <c r="G362" s="520">
        <f t="shared" si="38"/>
        <v>90</v>
      </c>
      <c r="H362" s="521">
        <v>0</v>
      </c>
      <c r="I362" s="521">
        <v>0</v>
      </c>
      <c r="J362" s="521">
        <v>0</v>
      </c>
      <c r="K362" s="521">
        <v>0</v>
      </c>
      <c r="L362" s="521">
        <v>45</v>
      </c>
      <c r="M362" s="521">
        <v>0</v>
      </c>
      <c r="N362" s="521">
        <v>0</v>
      </c>
      <c r="O362" s="521">
        <v>0</v>
      </c>
      <c r="P362" s="521">
        <v>0</v>
      </c>
      <c r="Q362" s="521">
        <v>0</v>
      </c>
      <c r="R362" s="521">
        <v>45</v>
      </c>
      <c r="S362" s="521">
        <v>0</v>
      </c>
      <c r="T362" s="2025"/>
    </row>
    <row r="363" spans="1:20" s="513" customFormat="1" ht="37.5" customHeight="1" thickBot="1" x14ac:dyDescent="0.3">
      <c r="A363" s="2027"/>
      <c r="B363" s="1947"/>
      <c r="C363" s="1920"/>
      <c r="D363" s="1909"/>
      <c r="E363" s="1908" t="s">
        <v>187</v>
      </c>
      <c r="F363" s="1908"/>
      <c r="G363" s="520">
        <f t="shared" si="38"/>
        <v>20</v>
      </c>
      <c r="H363" s="521">
        <v>0</v>
      </c>
      <c r="I363" s="521">
        <v>0</v>
      </c>
      <c r="J363" s="521">
        <v>0</v>
      </c>
      <c r="K363" s="521">
        <v>0</v>
      </c>
      <c r="L363" s="521">
        <v>10</v>
      </c>
      <c r="M363" s="521">
        <v>0</v>
      </c>
      <c r="N363" s="521">
        <v>0</v>
      </c>
      <c r="O363" s="521">
        <v>0</v>
      </c>
      <c r="P363" s="521">
        <v>0</v>
      </c>
      <c r="Q363" s="521">
        <v>0</v>
      </c>
      <c r="R363" s="521">
        <v>10</v>
      </c>
      <c r="S363" s="521">
        <v>0</v>
      </c>
      <c r="T363" s="2025"/>
    </row>
    <row r="364" spans="1:20" s="513" customFormat="1" ht="37.5" customHeight="1" thickBot="1" x14ac:dyDescent="0.3">
      <c r="A364" s="2027"/>
      <c r="B364" s="1947"/>
      <c r="C364" s="1920"/>
      <c r="D364" s="584" t="s">
        <v>181</v>
      </c>
      <c r="E364" s="1908" t="s">
        <v>188</v>
      </c>
      <c r="F364" s="1908"/>
      <c r="G364" s="520">
        <f t="shared" si="38"/>
        <v>12</v>
      </c>
      <c r="H364" s="521">
        <v>1</v>
      </c>
      <c r="I364" s="521">
        <v>1</v>
      </c>
      <c r="J364" s="521">
        <v>1</v>
      </c>
      <c r="K364" s="521">
        <v>1</v>
      </c>
      <c r="L364" s="521">
        <v>1</v>
      </c>
      <c r="M364" s="521">
        <v>1</v>
      </c>
      <c r="N364" s="521">
        <v>1</v>
      </c>
      <c r="O364" s="521">
        <v>1</v>
      </c>
      <c r="P364" s="521">
        <v>1</v>
      </c>
      <c r="Q364" s="521">
        <v>1</v>
      </c>
      <c r="R364" s="521">
        <v>1</v>
      </c>
      <c r="S364" s="521">
        <v>1</v>
      </c>
      <c r="T364" s="2025"/>
    </row>
    <row r="365" spans="1:20" ht="37.5" customHeight="1" thickBot="1" x14ac:dyDescent="0.3">
      <c r="A365" s="2027"/>
      <c r="B365" s="1947"/>
      <c r="C365" s="1920"/>
      <c r="D365" s="1909" t="s">
        <v>147</v>
      </c>
      <c r="E365" s="1908" t="s">
        <v>189</v>
      </c>
      <c r="F365" s="1908"/>
      <c r="G365" s="520">
        <f t="shared" si="38"/>
        <v>180</v>
      </c>
      <c r="H365" s="524">
        <v>15</v>
      </c>
      <c r="I365" s="524">
        <v>15</v>
      </c>
      <c r="J365" s="524">
        <v>15</v>
      </c>
      <c r="K365" s="524">
        <v>15</v>
      </c>
      <c r="L365" s="524">
        <v>15</v>
      </c>
      <c r="M365" s="524">
        <v>15</v>
      </c>
      <c r="N365" s="524">
        <v>15</v>
      </c>
      <c r="O365" s="524">
        <v>15</v>
      </c>
      <c r="P365" s="524">
        <v>15</v>
      </c>
      <c r="Q365" s="524">
        <v>15</v>
      </c>
      <c r="R365" s="524">
        <v>15</v>
      </c>
      <c r="S365" s="524">
        <v>15</v>
      </c>
      <c r="T365" s="2025"/>
    </row>
    <row r="366" spans="1:20" ht="37.5" customHeight="1" thickBot="1" x14ac:dyDescent="0.3">
      <c r="A366" s="2027"/>
      <c r="B366" s="1947"/>
      <c r="C366" s="1920"/>
      <c r="D366" s="1909"/>
      <c r="E366" s="1908" t="s">
        <v>190</v>
      </c>
      <c r="F366" s="1908"/>
      <c r="G366" s="520">
        <f t="shared" si="38"/>
        <v>84</v>
      </c>
      <c r="H366" s="524">
        <v>7</v>
      </c>
      <c r="I366" s="524">
        <v>7</v>
      </c>
      <c r="J366" s="524">
        <v>7</v>
      </c>
      <c r="K366" s="524">
        <v>7</v>
      </c>
      <c r="L366" s="524">
        <v>7</v>
      </c>
      <c r="M366" s="524">
        <v>7</v>
      </c>
      <c r="N366" s="524">
        <v>7</v>
      </c>
      <c r="O366" s="524">
        <v>7</v>
      </c>
      <c r="P366" s="524">
        <v>7</v>
      </c>
      <c r="Q366" s="524">
        <v>7</v>
      </c>
      <c r="R366" s="524">
        <v>7</v>
      </c>
      <c r="S366" s="524">
        <v>7</v>
      </c>
      <c r="T366" s="2025"/>
    </row>
    <row r="367" spans="1:20" ht="37.5" customHeight="1" thickBot="1" x14ac:dyDescent="0.3">
      <c r="A367" s="2027"/>
      <c r="B367" s="1947"/>
      <c r="C367" s="1920"/>
      <c r="D367" s="584" t="s">
        <v>148</v>
      </c>
      <c r="E367" s="1908" t="s">
        <v>191</v>
      </c>
      <c r="F367" s="1908"/>
      <c r="G367" s="520">
        <f t="shared" si="38"/>
        <v>4</v>
      </c>
      <c r="H367" s="524">
        <v>0</v>
      </c>
      <c r="I367" s="524">
        <v>0</v>
      </c>
      <c r="J367" s="524">
        <v>1</v>
      </c>
      <c r="K367" s="524">
        <v>0</v>
      </c>
      <c r="L367" s="524">
        <v>0</v>
      </c>
      <c r="M367" s="524">
        <v>1</v>
      </c>
      <c r="N367" s="524">
        <v>0</v>
      </c>
      <c r="O367" s="524">
        <v>0</v>
      </c>
      <c r="P367" s="524">
        <v>0</v>
      </c>
      <c r="Q367" s="524">
        <v>1</v>
      </c>
      <c r="R367" s="524">
        <v>0</v>
      </c>
      <c r="S367" s="524">
        <v>1</v>
      </c>
      <c r="T367" s="2025"/>
    </row>
    <row r="368" spans="1:20" ht="37.5" customHeight="1" thickBot="1" x14ac:dyDescent="0.3">
      <c r="A368" s="2027"/>
      <c r="B368" s="1947"/>
      <c r="C368" s="1920"/>
      <c r="D368" s="1909" t="s">
        <v>149</v>
      </c>
      <c r="E368" s="1908" t="s">
        <v>192</v>
      </c>
      <c r="F368" s="1908"/>
      <c r="G368" s="520">
        <f t="shared" si="38"/>
        <v>204</v>
      </c>
      <c r="H368" s="524">
        <v>17</v>
      </c>
      <c r="I368" s="524">
        <v>17</v>
      </c>
      <c r="J368" s="524">
        <v>17</v>
      </c>
      <c r="K368" s="524">
        <v>17</v>
      </c>
      <c r="L368" s="524">
        <v>17</v>
      </c>
      <c r="M368" s="524">
        <v>17</v>
      </c>
      <c r="N368" s="524">
        <v>17</v>
      </c>
      <c r="O368" s="524">
        <v>17</v>
      </c>
      <c r="P368" s="524">
        <v>17</v>
      </c>
      <c r="Q368" s="524">
        <v>17</v>
      </c>
      <c r="R368" s="524">
        <v>17</v>
      </c>
      <c r="S368" s="524">
        <v>17</v>
      </c>
      <c r="T368" s="2025"/>
    </row>
    <row r="369" spans="1:20" ht="37.5" customHeight="1" thickBot="1" x14ac:dyDescent="0.3">
      <c r="A369" s="2027"/>
      <c r="B369" s="1947"/>
      <c r="C369" s="1920"/>
      <c r="D369" s="1909"/>
      <c r="E369" s="1908" t="s">
        <v>193</v>
      </c>
      <c r="F369" s="1908"/>
      <c r="G369" s="520">
        <f t="shared" si="38"/>
        <v>4</v>
      </c>
      <c r="H369" s="524">
        <v>0</v>
      </c>
      <c r="I369" s="524">
        <v>0</v>
      </c>
      <c r="J369" s="524">
        <v>1</v>
      </c>
      <c r="K369" s="524">
        <v>0</v>
      </c>
      <c r="L369" s="524">
        <v>0</v>
      </c>
      <c r="M369" s="524">
        <v>1</v>
      </c>
      <c r="N369" s="524">
        <v>0</v>
      </c>
      <c r="O369" s="524">
        <v>0</v>
      </c>
      <c r="P369" s="524">
        <v>1</v>
      </c>
      <c r="Q369" s="524">
        <v>0</v>
      </c>
      <c r="R369" s="524">
        <v>0</v>
      </c>
      <c r="S369" s="524">
        <v>1</v>
      </c>
      <c r="T369" s="2025"/>
    </row>
    <row r="370" spans="1:20" ht="37.5" customHeight="1" thickBot="1" x14ac:dyDescent="0.3">
      <c r="A370" s="2027"/>
      <c r="B370" s="1947"/>
      <c r="C370" s="1920"/>
      <c r="D370" s="584" t="s">
        <v>150</v>
      </c>
      <c r="E370" s="1908" t="s">
        <v>194</v>
      </c>
      <c r="F370" s="1908"/>
      <c r="G370" s="520">
        <f t="shared" si="38"/>
        <v>5</v>
      </c>
      <c r="H370" s="524">
        <v>1</v>
      </c>
      <c r="I370" s="524">
        <v>0</v>
      </c>
      <c r="J370" s="524">
        <v>0</v>
      </c>
      <c r="K370" s="524">
        <v>1</v>
      </c>
      <c r="L370" s="524">
        <v>0</v>
      </c>
      <c r="M370" s="524">
        <v>0</v>
      </c>
      <c r="N370" s="524">
        <v>1</v>
      </c>
      <c r="O370" s="524">
        <v>0</v>
      </c>
      <c r="P370" s="524">
        <v>0</v>
      </c>
      <c r="Q370" s="524">
        <v>1</v>
      </c>
      <c r="R370" s="524">
        <v>0</v>
      </c>
      <c r="S370" s="524">
        <v>1</v>
      </c>
      <c r="T370" s="2025"/>
    </row>
    <row r="371" spans="1:20" ht="37.5" customHeight="1" thickBot="1" x14ac:dyDescent="0.3">
      <c r="A371" s="2027"/>
      <c r="B371" s="1947"/>
      <c r="C371" s="1920"/>
      <c r="D371" s="1909" t="s">
        <v>151</v>
      </c>
      <c r="E371" s="1908" t="s">
        <v>195</v>
      </c>
      <c r="F371" s="1908"/>
      <c r="G371" s="520">
        <f t="shared" si="38"/>
        <v>0</v>
      </c>
      <c r="H371" s="524">
        <v>0</v>
      </c>
      <c r="I371" s="524">
        <v>0</v>
      </c>
      <c r="J371" s="524">
        <v>0</v>
      </c>
      <c r="K371" s="524">
        <v>0</v>
      </c>
      <c r="L371" s="524">
        <v>0</v>
      </c>
      <c r="M371" s="524">
        <v>0</v>
      </c>
      <c r="N371" s="524">
        <v>0</v>
      </c>
      <c r="O371" s="524">
        <v>0</v>
      </c>
      <c r="P371" s="524">
        <v>0</v>
      </c>
      <c r="Q371" s="524">
        <v>0</v>
      </c>
      <c r="R371" s="524">
        <v>0</v>
      </c>
      <c r="S371" s="524">
        <v>0</v>
      </c>
      <c r="T371" s="2025"/>
    </row>
    <row r="372" spans="1:20" ht="37.5" customHeight="1" thickBot="1" x14ac:dyDescent="0.3">
      <c r="A372" s="2027"/>
      <c r="B372" s="1947"/>
      <c r="C372" s="1920"/>
      <c r="D372" s="1909"/>
      <c r="E372" s="1908" t="s">
        <v>196</v>
      </c>
      <c r="F372" s="1908"/>
      <c r="G372" s="520">
        <f t="shared" si="38"/>
        <v>0</v>
      </c>
      <c r="H372" s="524">
        <v>0</v>
      </c>
      <c r="I372" s="524">
        <v>0</v>
      </c>
      <c r="J372" s="524">
        <v>0</v>
      </c>
      <c r="K372" s="524">
        <v>0</v>
      </c>
      <c r="L372" s="524">
        <v>0</v>
      </c>
      <c r="M372" s="524">
        <v>0</v>
      </c>
      <c r="N372" s="524">
        <v>0</v>
      </c>
      <c r="O372" s="524">
        <v>0</v>
      </c>
      <c r="P372" s="524">
        <v>0</v>
      </c>
      <c r="Q372" s="524">
        <v>0</v>
      </c>
      <c r="R372" s="524">
        <v>0</v>
      </c>
      <c r="S372" s="524">
        <v>0</v>
      </c>
      <c r="T372" s="2025"/>
    </row>
    <row r="373" spans="1:20" ht="37.5" customHeight="1" thickBot="1" x14ac:dyDescent="0.3">
      <c r="A373" s="2027"/>
      <c r="B373" s="1947"/>
      <c r="C373" s="1920"/>
      <c r="D373" s="1918" t="s">
        <v>152</v>
      </c>
      <c r="E373" s="1908" t="s">
        <v>197</v>
      </c>
      <c r="F373" s="1908"/>
      <c r="G373" s="520">
        <f t="shared" si="38"/>
        <v>0</v>
      </c>
      <c r="H373" s="524">
        <v>0</v>
      </c>
      <c r="I373" s="524">
        <v>0</v>
      </c>
      <c r="J373" s="524">
        <v>0</v>
      </c>
      <c r="K373" s="524">
        <v>0</v>
      </c>
      <c r="L373" s="524">
        <v>0</v>
      </c>
      <c r="M373" s="524">
        <v>0</v>
      </c>
      <c r="N373" s="524">
        <v>0</v>
      </c>
      <c r="O373" s="524">
        <v>0</v>
      </c>
      <c r="P373" s="524">
        <v>0</v>
      </c>
      <c r="Q373" s="524">
        <v>0</v>
      </c>
      <c r="R373" s="524">
        <v>0</v>
      </c>
      <c r="S373" s="524">
        <v>0</v>
      </c>
      <c r="T373" s="2025"/>
    </row>
    <row r="374" spans="1:20" ht="37.5" customHeight="1" thickBot="1" x14ac:dyDescent="0.3">
      <c r="A374" s="2027"/>
      <c r="B374" s="1947"/>
      <c r="C374" s="1920"/>
      <c r="D374" s="1918"/>
      <c r="E374" s="1908" t="s">
        <v>233</v>
      </c>
      <c r="F374" s="1908"/>
      <c r="G374" s="520">
        <f t="shared" si="38"/>
        <v>0</v>
      </c>
      <c r="H374" s="524">
        <v>0</v>
      </c>
      <c r="I374" s="524">
        <v>0</v>
      </c>
      <c r="J374" s="524">
        <v>0</v>
      </c>
      <c r="K374" s="524">
        <v>0</v>
      </c>
      <c r="L374" s="524">
        <v>0</v>
      </c>
      <c r="M374" s="524">
        <v>0</v>
      </c>
      <c r="N374" s="524">
        <v>0</v>
      </c>
      <c r="O374" s="524">
        <v>0</v>
      </c>
      <c r="P374" s="524">
        <v>0</v>
      </c>
      <c r="Q374" s="524">
        <v>0</v>
      </c>
      <c r="R374" s="524">
        <v>0</v>
      </c>
      <c r="S374" s="524">
        <v>0</v>
      </c>
      <c r="T374" s="2025"/>
    </row>
    <row r="375" spans="1:20" ht="37.5" customHeight="1" thickBot="1" x14ac:dyDescent="0.3">
      <c r="A375" s="2027"/>
      <c r="B375" s="1947"/>
      <c r="C375" s="1920"/>
      <c r="D375" s="1918"/>
      <c r="E375" s="1908" t="s">
        <v>234</v>
      </c>
      <c r="F375" s="1908"/>
      <c r="G375" s="520">
        <f t="shared" si="38"/>
        <v>0</v>
      </c>
      <c r="H375" s="524">
        <v>0</v>
      </c>
      <c r="I375" s="524">
        <v>0</v>
      </c>
      <c r="J375" s="524">
        <v>0</v>
      </c>
      <c r="K375" s="524">
        <v>0</v>
      </c>
      <c r="L375" s="524">
        <v>0</v>
      </c>
      <c r="M375" s="524">
        <v>0</v>
      </c>
      <c r="N375" s="524">
        <v>0</v>
      </c>
      <c r="O375" s="524">
        <v>0</v>
      </c>
      <c r="P375" s="524">
        <v>0</v>
      </c>
      <c r="Q375" s="524">
        <v>0</v>
      </c>
      <c r="R375" s="524">
        <v>0</v>
      </c>
      <c r="S375" s="524">
        <v>0</v>
      </c>
      <c r="T375" s="2025"/>
    </row>
    <row r="376" spans="1:20" ht="37.5" customHeight="1" thickBot="1" x14ac:dyDescent="0.3">
      <c r="A376" s="2027"/>
      <c r="B376" s="1947"/>
      <c r="C376" s="1920"/>
      <c r="D376" s="1918"/>
      <c r="E376" s="1908" t="s">
        <v>235</v>
      </c>
      <c r="F376" s="1908"/>
      <c r="G376" s="520">
        <f t="shared" si="38"/>
        <v>0</v>
      </c>
      <c r="H376" s="524">
        <v>0</v>
      </c>
      <c r="I376" s="524">
        <v>0</v>
      </c>
      <c r="J376" s="524">
        <v>0</v>
      </c>
      <c r="K376" s="524">
        <v>0</v>
      </c>
      <c r="L376" s="524">
        <v>0</v>
      </c>
      <c r="M376" s="524">
        <v>0</v>
      </c>
      <c r="N376" s="524">
        <v>0</v>
      </c>
      <c r="O376" s="524">
        <v>0</v>
      </c>
      <c r="P376" s="524">
        <v>0</v>
      </c>
      <c r="Q376" s="524">
        <v>0</v>
      </c>
      <c r="R376" s="524">
        <v>0</v>
      </c>
      <c r="S376" s="524">
        <v>0</v>
      </c>
      <c r="T376" s="2025"/>
    </row>
    <row r="377" spans="1:20" ht="37.5" customHeight="1" thickBot="1" x14ac:dyDescent="0.3">
      <c r="A377" s="2027"/>
      <c r="B377" s="1947"/>
      <c r="C377" s="1920"/>
      <c r="D377" s="1918"/>
      <c r="E377" s="1908" t="s">
        <v>236</v>
      </c>
      <c r="F377" s="1908"/>
      <c r="G377" s="520">
        <f t="shared" si="38"/>
        <v>0</v>
      </c>
      <c r="H377" s="524">
        <v>0</v>
      </c>
      <c r="I377" s="524">
        <v>0</v>
      </c>
      <c r="J377" s="524">
        <v>0</v>
      </c>
      <c r="K377" s="524">
        <v>0</v>
      </c>
      <c r="L377" s="524">
        <v>0</v>
      </c>
      <c r="M377" s="524">
        <v>0</v>
      </c>
      <c r="N377" s="524">
        <v>0</v>
      </c>
      <c r="O377" s="524">
        <v>0</v>
      </c>
      <c r="P377" s="524">
        <v>0</v>
      </c>
      <c r="Q377" s="524">
        <v>0</v>
      </c>
      <c r="R377" s="524">
        <v>0</v>
      </c>
      <c r="S377" s="524">
        <v>0</v>
      </c>
      <c r="T377" s="2025"/>
    </row>
    <row r="378" spans="1:20" ht="37.5" customHeight="1" thickBot="1" x14ac:dyDescent="0.3">
      <c r="A378" s="2027"/>
      <c r="B378" s="1947"/>
      <c r="C378" s="1920"/>
      <c r="D378" s="1918"/>
      <c r="E378" s="1908" t="s">
        <v>237</v>
      </c>
      <c r="F378" s="1908"/>
      <c r="G378" s="520">
        <f t="shared" si="38"/>
        <v>0</v>
      </c>
      <c r="H378" s="524">
        <v>0</v>
      </c>
      <c r="I378" s="524">
        <v>0</v>
      </c>
      <c r="J378" s="524">
        <v>0</v>
      </c>
      <c r="K378" s="524">
        <v>0</v>
      </c>
      <c r="L378" s="524">
        <v>0</v>
      </c>
      <c r="M378" s="524">
        <v>0</v>
      </c>
      <c r="N378" s="524">
        <v>0</v>
      </c>
      <c r="O378" s="524">
        <v>0</v>
      </c>
      <c r="P378" s="524">
        <v>0</v>
      </c>
      <c r="Q378" s="524">
        <v>0</v>
      </c>
      <c r="R378" s="524">
        <v>0</v>
      </c>
      <c r="S378" s="524">
        <v>0</v>
      </c>
      <c r="T378" s="2025"/>
    </row>
    <row r="379" spans="1:20" ht="37.5" customHeight="1" thickBot="1" x14ac:dyDescent="0.3">
      <c r="A379" s="2027"/>
      <c r="B379" s="1947"/>
      <c r="C379" s="1920"/>
      <c r="D379" s="1909" t="s">
        <v>153</v>
      </c>
      <c r="E379" s="1908" t="s">
        <v>198</v>
      </c>
      <c r="F379" s="1908"/>
      <c r="G379" s="520">
        <f t="shared" si="38"/>
        <v>0</v>
      </c>
      <c r="H379" s="524">
        <v>0</v>
      </c>
      <c r="I379" s="524">
        <v>0</v>
      </c>
      <c r="J379" s="524">
        <v>0</v>
      </c>
      <c r="K379" s="524">
        <v>0</v>
      </c>
      <c r="L379" s="524">
        <v>0</v>
      </c>
      <c r="M379" s="524">
        <v>0</v>
      </c>
      <c r="N379" s="524">
        <v>0</v>
      </c>
      <c r="O379" s="524">
        <v>0</v>
      </c>
      <c r="P379" s="524">
        <v>0</v>
      </c>
      <c r="Q379" s="524">
        <v>0</v>
      </c>
      <c r="R379" s="524">
        <v>0</v>
      </c>
      <c r="S379" s="524">
        <v>0</v>
      </c>
      <c r="T379" s="2025"/>
    </row>
    <row r="380" spans="1:20" ht="37.5" customHeight="1" thickBot="1" x14ac:dyDescent="0.3">
      <c r="A380" s="2027"/>
      <c r="B380" s="1947"/>
      <c r="C380" s="1920"/>
      <c r="D380" s="1909"/>
      <c r="E380" s="1908" t="s">
        <v>199</v>
      </c>
      <c r="F380" s="1908"/>
      <c r="G380" s="520">
        <f t="shared" si="38"/>
        <v>14</v>
      </c>
      <c r="H380" s="524">
        <v>1</v>
      </c>
      <c r="I380" s="524">
        <v>1</v>
      </c>
      <c r="J380" s="524">
        <v>1</v>
      </c>
      <c r="K380" s="524">
        <v>1</v>
      </c>
      <c r="L380" s="524">
        <v>1</v>
      </c>
      <c r="M380" s="524">
        <v>1</v>
      </c>
      <c r="N380" s="524">
        <v>2</v>
      </c>
      <c r="O380" s="524">
        <v>1</v>
      </c>
      <c r="P380" s="524">
        <v>1</v>
      </c>
      <c r="Q380" s="524">
        <v>1</v>
      </c>
      <c r="R380" s="524">
        <v>1</v>
      </c>
      <c r="S380" s="524">
        <v>2</v>
      </c>
      <c r="T380" s="2025"/>
    </row>
    <row r="381" spans="1:20" ht="37.5" customHeight="1" thickBot="1" x14ac:dyDescent="0.3">
      <c r="A381" s="2027"/>
      <c r="B381" s="1947"/>
      <c r="C381" s="1920"/>
      <c r="D381" s="1910"/>
      <c r="E381" s="1911" t="s">
        <v>200</v>
      </c>
      <c r="F381" s="1911"/>
      <c r="G381" s="585">
        <f t="shared" si="38"/>
        <v>0</v>
      </c>
      <c r="H381" s="528">
        <v>0</v>
      </c>
      <c r="I381" s="528">
        <v>0</v>
      </c>
      <c r="J381" s="528">
        <v>0</v>
      </c>
      <c r="K381" s="528">
        <v>0</v>
      </c>
      <c r="L381" s="528">
        <v>0</v>
      </c>
      <c r="M381" s="528">
        <v>0</v>
      </c>
      <c r="N381" s="528">
        <v>0</v>
      </c>
      <c r="O381" s="528">
        <v>0</v>
      </c>
      <c r="P381" s="528">
        <v>0</v>
      </c>
      <c r="Q381" s="528">
        <v>0</v>
      </c>
      <c r="R381" s="528">
        <v>0</v>
      </c>
      <c r="S381" s="528">
        <v>0</v>
      </c>
      <c r="T381" s="2025"/>
    </row>
    <row r="382" spans="1:20" ht="37.5" customHeight="1" x14ac:dyDescent="0.25">
      <c r="A382" s="2027"/>
      <c r="B382" s="1912" t="s">
        <v>4</v>
      </c>
      <c r="C382" s="1915" t="s">
        <v>168</v>
      </c>
      <c r="D382" s="1915"/>
      <c r="E382" s="1915"/>
      <c r="F382" s="1915"/>
      <c r="G382" s="1915"/>
      <c r="H382" s="1915"/>
      <c r="I382" s="1915"/>
      <c r="J382" s="1915"/>
      <c r="K382" s="1915"/>
      <c r="L382" s="1915"/>
      <c r="M382" s="1915"/>
      <c r="N382" s="1915"/>
      <c r="O382" s="1915"/>
      <c r="P382" s="1915"/>
      <c r="Q382" s="1915"/>
      <c r="R382" s="1915"/>
      <c r="S382" s="1916"/>
      <c r="T382" s="2025"/>
    </row>
    <row r="383" spans="1:20" ht="37.5" customHeight="1" x14ac:dyDescent="0.25">
      <c r="A383" s="2027"/>
      <c r="B383" s="1913"/>
      <c r="C383" s="1917" t="s">
        <v>201</v>
      </c>
      <c r="D383" s="1901" t="s">
        <v>202</v>
      </c>
      <c r="E383" s="1901"/>
      <c r="F383" s="586" t="s">
        <v>238</v>
      </c>
      <c r="G383" s="540">
        <f>+H383+K383+N383+Q383</f>
        <v>4</v>
      </c>
      <c r="H383" s="1907">
        <v>1</v>
      </c>
      <c r="I383" s="1907"/>
      <c r="J383" s="1907"/>
      <c r="K383" s="1907">
        <v>1</v>
      </c>
      <c r="L383" s="1907"/>
      <c r="M383" s="1907"/>
      <c r="N383" s="1907">
        <v>1</v>
      </c>
      <c r="O383" s="1907"/>
      <c r="P383" s="1907"/>
      <c r="Q383" s="1907">
        <v>1</v>
      </c>
      <c r="R383" s="1907"/>
      <c r="S383" s="1907"/>
      <c r="T383" s="2025"/>
    </row>
    <row r="384" spans="1:20" ht="37.5" customHeight="1" x14ac:dyDescent="0.25">
      <c r="A384" s="2027"/>
      <c r="B384" s="1913"/>
      <c r="C384" s="1917"/>
      <c r="D384" s="1901" t="s">
        <v>203</v>
      </c>
      <c r="E384" s="1901"/>
      <c r="F384" s="586" t="s">
        <v>239</v>
      </c>
      <c r="G384" s="540">
        <f>+H384+K384+N384+Q384</f>
        <v>4</v>
      </c>
      <c r="H384" s="1907">
        <v>1</v>
      </c>
      <c r="I384" s="1907"/>
      <c r="J384" s="1907"/>
      <c r="K384" s="1907">
        <v>1</v>
      </c>
      <c r="L384" s="1907"/>
      <c r="M384" s="1907"/>
      <c r="N384" s="1907">
        <v>1</v>
      </c>
      <c r="O384" s="1907"/>
      <c r="P384" s="1907"/>
      <c r="Q384" s="1907">
        <v>1</v>
      </c>
      <c r="R384" s="1907"/>
      <c r="S384" s="1907"/>
      <c r="T384" s="2025"/>
    </row>
    <row r="385" spans="1:20" ht="37.5" customHeight="1" x14ac:dyDescent="0.25">
      <c r="A385" s="2027"/>
      <c r="B385" s="1913"/>
      <c r="C385" s="1917"/>
      <c r="D385" s="1901" t="s">
        <v>204</v>
      </c>
      <c r="E385" s="1901"/>
      <c r="F385" s="586" t="s">
        <v>240</v>
      </c>
      <c r="G385" s="540">
        <f>+H385</f>
        <v>1</v>
      </c>
      <c r="H385" s="1907">
        <v>1</v>
      </c>
      <c r="I385" s="1907"/>
      <c r="J385" s="1907"/>
      <c r="K385" s="1907"/>
      <c r="L385" s="1907"/>
      <c r="M385" s="1907"/>
      <c r="N385" s="1907"/>
      <c r="O385" s="1907"/>
      <c r="P385" s="1907"/>
      <c r="Q385" s="1907"/>
      <c r="R385" s="1907"/>
      <c r="S385" s="1907"/>
      <c r="T385" s="2025"/>
    </row>
    <row r="386" spans="1:20" ht="37.5" customHeight="1" x14ac:dyDescent="0.25">
      <c r="A386" s="2027"/>
      <c r="B386" s="1913"/>
      <c r="C386" s="1917"/>
      <c r="D386" s="1901" t="s">
        <v>339</v>
      </c>
      <c r="E386" s="1901"/>
      <c r="F386" s="586" t="s">
        <v>241</v>
      </c>
      <c r="G386" s="540">
        <f>+H386</f>
        <v>1</v>
      </c>
      <c r="H386" s="1907">
        <v>1</v>
      </c>
      <c r="I386" s="1907"/>
      <c r="J386" s="1907"/>
      <c r="K386" s="1907"/>
      <c r="L386" s="1907"/>
      <c r="M386" s="1907"/>
      <c r="N386" s="1907"/>
      <c r="O386" s="1907"/>
      <c r="P386" s="1907"/>
      <c r="Q386" s="1907"/>
      <c r="R386" s="1907"/>
      <c r="S386" s="1907"/>
      <c r="T386" s="2025"/>
    </row>
    <row r="387" spans="1:20" ht="37.5" customHeight="1" x14ac:dyDescent="0.25">
      <c r="A387" s="2027"/>
      <c r="B387" s="1913"/>
      <c r="C387" s="1917"/>
      <c r="D387" s="1901" t="s">
        <v>205</v>
      </c>
      <c r="E387" s="1901"/>
      <c r="F387" s="554" t="s">
        <v>242</v>
      </c>
      <c r="G387" s="556">
        <f>+H387+I387+J387+K387+L387+M387+N387+O387+P387+Q387+R387+S387</f>
        <v>8</v>
      </c>
      <c r="H387" s="524">
        <v>1</v>
      </c>
      <c r="I387" s="524">
        <v>0</v>
      </c>
      <c r="J387" s="524">
        <v>1</v>
      </c>
      <c r="K387" s="524">
        <v>1</v>
      </c>
      <c r="L387" s="524">
        <v>1</v>
      </c>
      <c r="M387" s="524">
        <v>0</v>
      </c>
      <c r="N387" s="524">
        <v>1</v>
      </c>
      <c r="O387" s="524">
        <v>1</v>
      </c>
      <c r="P387" s="524">
        <v>1</v>
      </c>
      <c r="Q387" s="524">
        <v>0</v>
      </c>
      <c r="R387" s="524">
        <v>1</v>
      </c>
      <c r="S387" s="524">
        <v>0</v>
      </c>
      <c r="T387" s="2025"/>
    </row>
    <row r="388" spans="1:20" ht="37.5" customHeight="1" x14ac:dyDescent="0.25">
      <c r="A388" s="2027"/>
      <c r="B388" s="1913"/>
      <c r="C388" s="1917"/>
      <c r="D388" s="1901"/>
      <c r="E388" s="1901"/>
      <c r="F388" s="554" t="s">
        <v>243</v>
      </c>
      <c r="G388" s="556">
        <f t="shared" ref="G388:S397" si="39">+H388+I388+J388+K388+L388+M388+N388+O388+P388+Q388+R388+S388</f>
        <v>8</v>
      </c>
      <c r="H388" s="524">
        <v>1</v>
      </c>
      <c r="I388" s="524">
        <v>0</v>
      </c>
      <c r="J388" s="524">
        <v>1</v>
      </c>
      <c r="K388" s="524">
        <v>1</v>
      </c>
      <c r="L388" s="524">
        <v>1</v>
      </c>
      <c r="M388" s="524">
        <v>0</v>
      </c>
      <c r="N388" s="524">
        <v>1</v>
      </c>
      <c r="O388" s="524">
        <v>1</v>
      </c>
      <c r="P388" s="524">
        <v>1</v>
      </c>
      <c r="Q388" s="524">
        <v>0</v>
      </c>
      <c r="R388" s="524">
        <v>1</v>
      </c>
      <c r="S388" s="524">
        <v>0</v>
      </c>
      <c r="T388" s="2025"/>
    </row>
    <row r="389" spans="1:20" ht="37.5" customHeight="1" x14ac:dyDescent="0.25">
      <c r="A389" s="2027"/>
      <c r="B389" s="1913"/>
      <c r="C389" s="1917"/>
      <c r="D389" s="1901" t="s">
        <v>206</v>
      </c>
      <c r="E389" s="1901"/>
      <c r="F389" s="586" t="s">
        <v>244</v>
      </c>
      <c r="G389" s="556">
        <f t="shared" si="39"/>
        <v>0</v>
      </c>
      <c r="H389" s="524">
        <v>0</v>
      </c>
      <c r="I389" s="524">
        <v>0</v>
      </c>
      <c r="J389" s="524">
        <v>0</v>
      </c>
      <c r="K389" s="524">
        <v>0</v>
      </c>
      <c r="L389" s="524">
        <v>0</v>
      </c>
      <c r="M389" s="524">
        <v>0</v>
      </c>
      <c r="N389" s="524">
        <v>0</v>
      </c>
      <c r="O389" s="524">
        <v>0</v>
      </c>
      <c r="P389" s="524">
        <v>0</v>
      </c>
      <c r="Q389" s="524">
        <v>0</v>
      </c>
      <c r="R389" s="524">
        <v>0</v>
      </c>
      <c r="S389" s="524">
        <v>0</v>
      </c>
      <c r="T389" s="2025"/>
    </row>
    <row r="390" spans="1:20" ht="37.5" customHeight="1" x14ac:dyDescent="0.25">
      <c r="A390" s="2027"/>
      <c r="B390" s="1913"/>
      <c r="C390" s="1917"/>
      <c r="D390" s="1901"/>
      <c r="E390" s="1901"/>
      <c r="F390" s="586" t="s">
        <v>245</v>
      </c>
      <c r="G390" s="556">
        <f t="shared" si="39"/>
        <v>1</v>
      </c>
      <c r="H390" s="524">
        <v>0</v>
      </c>
      <c r="I390" s="524">
        <v>0</v>
      </c>
      <c r="J390" s="524">
        <v>0</v>
      </c>
      <c r="K390" s="524">
        <v>0</v>
      </c>
      <c r="L390" s="524">
        <v>0</v>
      </c>
      <c r="M390" s="524">
        <v>0</v>
      </c>
      <c r="N390" s="524">
        <v>1</v>
      </c>
      <c r="O390" s="524">
        <v>0</v>
      </c>
      <c r="P390" s="524">
        <v>0</v>
      </c>
      <c r="Q390" s="524">
        <v>0</v>
      </c>
      <c r="R390" s="524">
        <v>0</v>
      </c>
      <c r="S390" s="524">
        <v>0</v>
      </c>
      <c r="T390" s="2025"/>
    </row>
    <row r="391" spans="1:20" ht="37.5" customHeight="1" x14ac:dyDescent="0.25">
      <c r="A391" s="2027"/>
      <c r="B391" s="1913"/>
      <c r="C391" s="1917"/>
      <c r="D391" s="1901" t="s">
        <v>207</v>
      </c>
      <c r="E391" s="1901"/>
      <c r="F391" s="586" t="s">
        <v>246</v>
      </c>
      <c r="G391" s="556">
        <f t="shared" si="39"/>
        <v>0</v>
      </c>
      <c r="H391" s="524">
        <v>0</v>
      </c>
      <c r="I391" s="524">
        <v>0</v>
      </c>
      <c r="J391" s="524">
        <v>0</v>
      </c>
      <c r="K391" s="524">
        <v>0</v>
      </c>
      <c r="L391" s="524">
        <v>0</v>
      </c>
      <c r="M391" s="524">
        <v>0</v>
      </c>
      <c r="N391" s="524">
        <v>0</v>
      </c>
      <c r="O391" s="524">
        <v>0</v>
      </c>
      <c r="P391" s="524">
        <v>0</v>
      </c>
      <c r="Q391" s="524">
        <v>0</v>
      </c>
      <c r="R391" s="524">
        <v>0</v>
      </c>
      <c r="S391" s="524">
        <v>0</v>
      </c>
      <c r="T391" s="2025"/>
    </row>
    <row r="392" spans="1:20" ht="37.5" customHeight="1" x14ac:dyDescent="0.25">
      <c r="A392" s="2027"/>
      <c r="B392" s="1913"/>
      <c r="C392" s="1917"/>
      <c r="D392" s="1901" t="s">
        <v>208</v>
      </c>
      <c r="E392" s="1901"/>
      <c r="F392" s="586" t="s">
        <v>247</v>
      </c>
      <c r="G392" s="556">
        <f t="shared" si="39"/>
        <v>1</v>
      </c>
      <c r="H392" s="524">
        <v>0</v>
      </c>
      <c r="I392" s="524">
        <v>0</v>
      </c>
      <c r="J392" s="524">
        <v>0</v>
      </c>
      <c r="K392" s="524">
        <v>0</v>
      </c>
      <c r="L392" s="524">
        <v>0</v>
      </c>
      <c r="M392" s="524">
        <v>0</v>
      </c>
      <c r="N392" s="524">
        <v>0</v>
      </c>
      <c r="O392" s="524">
        <v>0</v>
      </c>
      <c r="P392" s="524">
        <v>0</v>
      </c>
      <c r="Q392" s="524">
        <v>0</v>
      </c>
      <c r="R392" s="524">
        <v>1</v>
      </c>
      <c r="S392" s="524">
        <v>0</v>
      </c>
      <c r="T392" s="2025"/>
    </row>
    <row r="393" spans="1:20" ht="37.5" customHeight="1" x14ac:dyDescent="0.25">
      <c r="A393" s="2027"/>
      <c r="B393" s="1913"/>
      <c r="C393" s="1917"/>
      <c r="D393" s="1901" t="s">
        <v>209</v>
      </c>
      <c r="E393" s="1901"/>
      <c r="F393" s="586" t="s">
        <v>248</v>
      </c>
      <c r="G393" s="556">
        <f t="shared" si="39"/>
        <v>4</v>
      </c>
      <c r="H393" s="524">
        <v>1</v>
      </c>
      <c r="I393" s="524">
        <v>0</v>
      </c>
      <c r="J393" s="524">
        <v>0</v>
      </c>
      <c r="K393" s="524">
        <v>1</v>
      </c>
      <c r="L393" s="524">
        <v>0</v>
      </c>
      <c r="M393" s="524">
        <v>0</v>
      </c>
      <c r="N393" s="524">
        <v>1</v>
      </c>
      <c r="O393" s="524">
        <v>0</v>
      </c>
      <c r="P393" s="524">
        <v>0</v>
      </c>
      <c r="Q393" s="524">
        <v>1</v>
      </c>
      <c r="R393" s="524">
        <v>0</v>
      </c>
      <c r="S393" s="524"/>
      <c r="T393" s="2025"/>
    </row>
    <row r="394" spans="1:20" ht="37.5" customHeight="1" x14ac:dyDescent="0.25">
      <c r="A394" s="2027"/>
      <c r="B394" s="1913"/>
      <c r="C394" s="1917"/>
      <c r="D394" s="1901" t="s">
        <v>229</v>
      </c>
      <c r="E394" s="1901"/>
      <c r="F394" s="586" t="s">
        <v>249</v>
      </c>
      <c r="G394" s="556">
        <f t="shared" si="39"/>
        <v>48</v>
      </c>
      <c r="H394" s="587">
        <v>4</v>
      </c>
      <c r="I394" s="587">
        <v>4</v>
      </c>
      <c r="J394" s="587">
        <v>4</v>
      </c>
      <c r="K394" s="587">
        <v>4</v>
      </c>
      <c r="L394" s="587">
        <v>4</v>
      </c>
      <c r="M394" s="587">
        <v>4</v>
      </c>
      <c r="N394" s="587">
        <v>4</v>
      </c>
      <c r="O394" s="587">
        <v>4</v>
      </c>
      <c r="P394" s="587">
        <v>4</v>
      </c>
      <c r="Q394" s="587">
        <v>4</v>
      </c>
      <c r="R394" s="587">
        <v>4</v>
      </c>
      <c r="S394" s="587">
        <v>4</v>
      </c>
      <c r="T394" s="2025"/>
    </row>
    <row r="395" spans="1:20" ht="37.5" customHeight="1" x14ac:dyDescent="0.25">
      <c r="A395" s="2027"/>
      <c r="B395" s="1913"/>
      <c r="C395" s="1917"/>
      <c r="D395" s="1901"/>
      <c r="E395" s="1901"/>
      <c r="F395" s="586" t="s">
        <v>250</v>
      </c>
      <c r="G395" s="556">
        <f t="shared" si="39"/>
        <v>24</v>
      </c>
      <c r="H395" s="587">
        <v>2</v>
      </c>
      <c r="I395" s="587">
        <v>2</v>
      </c>
      <c r="J395" s="587">
        <v>2</v>
      </c>
      <c r="K395" s="587">
        <v>2</v>
      </c>
      <c r="L395" s="587">
        <v>2</v>
      </c>
      <c r="M395" s="587">
        <v>2</v>
      </c>
      <c r="N395" s="587">
        <v>2</v>
      </c>
      <c r="O395" s="587">
        <v>2</v>
      </c>
      <c r="P395" s="587">
        <v>2</v>
      </c>
      <c r="Q395" s="587">
        <v>2</v>
      </c>
      <c r="R395" s="587">
        <v>2</v>
      </c>
      <c r="S395" s="587">
        <v>2</v>
      </c>
      <c r="T395" s="2025"/>
    </row>
    <row r="396" spans="1:20" ht="37.5" customHeight="1" x14ac:dyDescent="0.25">
      <c r="A396" s="2027"/>
      <c r="B396" s="1913"/>
      <c r="C396" s="1917"/>
      <c r="D396" s="1901"/>
      <c r="E396" s="1901"/>
      <c r="F396" s="586" t="s">
        <v>251</v>
      </c>
      <c r="G396" s="556">
        <f t="shared" si="39"/>
        <v>0</v>
      </c>
      <c r="H396" s="556">
        <f t="shared" si="39"/>
        <v>0</v>
      </c>
      <c r="I396" s="556">
        <f t="shared" si="39"/>
        <v>0</v>
      </c>
      <c r="J396" s="556">
        <f t="shared" si="39"/>
        <v>0</v>
      </c>
      <c r="K396" s="556">
        <f t="shared" si="39"/>
        <v>0</v>
      </c>
      <c r="L396" s="556">
        <f t="shared" si="39"/>
        <v>0</v>
      </c>
      <c r="M396" s="556">
        <f t="shared" si="39"/>
        <v>0</v>
      </c>
      <c r="N396" s="556">
        <f t="shared" si="39"/>
        <v>0</v>
      </c>
      <c r="O396" s="556">
        <f t="shared" si="39"/>
        <v>0</v>
      </c>
      <c r="P396" s="556">
        <f t="shared" si="39"/>
        <v>0</v>
      </c>
      <c r="Q396" s="556">
        <f t="shared" si="39"/>
        <v>0</v>
      </c>
      <c r="R396" s="556">
        <f t="shared" si="39"/>
        <v>0</v>
      </c>
      <c r="S396" s="556">
        <f t="shared" si="39"/>
        <v>0</v>
      </c>
      <c r="T396" s="2025"/>
    </row>
    <row r="397" spans="1:20" ht="37.5" customHeight="1" x14ac:dyDescent="0.25">
      <c r="A397" s="2027"/>
      <c r="B397" s="1913"/>
      <c r="C397" s="1917"/>
      <c r="D397" s="1901"/>
      <c r="E397" s="1901"/>
      <c r="F397" s="586" t="s">
        <v>252</v>
      </c>
      <c r="G397" s="556">
        <f t="shared" si="39"/>
        <v>96</v>
      </c>
      <c r="H397" s="587">
        <v>8</v>
      </c>
      <c r="I397" s="587">
        <v>8</v>
      </c>
      <c r="J397" s="587">
        <v>8</v>
      </c>
      <c r="K397" s="587">
        <v>8</v>
      </c>
      <c r="L397" s="587">
        <v>8</v>
      </c>
      <c r="M397" s="587">
        <v>8</v>
      </c>
      <c r="N397" s="587">
        <v>8</v>
      </c>
      <c r="O397" s="587">
        <v>8</v>
      </c>
      <c r="P397" s="587">
        <v>8</v>
      </c>
      <c r="Q397" s="587">
        <v>8</v>
      </c>
      <c r="R397" s="587">
        <v>8</v>
      </c>
      <c r="S397" s="587">
        <v>8</v>
      </c>
      <c r="T397" s="2025"/>
    </row>
    <row r="398" spans="1:20" ht="37.5" customHeight="1" thickBot="1" x14ac:dyDescent="0.3">
      <c r="A398" s="2027"/>
      <c r="B398" s="1913"/>
      <c r="C398" s="1902" t="s">
        <v>6</v>
      </c>
      <c r="D398" s="1902"/>
      <c r="E398" s="1902"/>
      <c r="F398" s="1903"/>
      <c r="G398" s="1903"/>
      <c r="H398" s="1903"/>
      <c r="I398" s="1903"/>
      <c r="J398" s="1903"/>
      <c r="K398" s="1903"/>
      <c r="L398" s="1903"/>
      <c r="M398" s="1903"/>
      <c r="N398" s="1903"/>
      <c r="O398" s="1903"/>
      <c r="P398" s="1903"/>
      <c r="Q398" s="1903"/>
      <c r="R398" s="1903"/>
      <c r="S398" s="1904"/>
      <c r="T398" s="2025"/>
    </row>
    <row r="399" spans="1:20" ht="37.5" customHeight="1" x14ac:dyDescent="0.25">
      <c r="A399" s="2027"/>
      <c r="B399" s="1913"/>
      <c r="C399" s="1888" t="s">
        <v>210</v>
      </c>
      <c r="D399" s="1889"/>
      <c r="E399" s="1890"/>
      <c r="F399" s="1905" t="s">
        <v>175</v>
      </c>
      <c r="G399" s="1906"/>
      <c r="H399" s="1906"/>
      <c r="I399" s="1906"/>
      <c r="J399" s="1906"/>
      <c r="K399" s="1906"/>
      <c r="L399" s="1906"/>
      <c r="M399" s="1906"/>
      <c r="N399" s="1906"/>
      <c r="O399" s="1906"/>
      <c r="P399" s="1906"/>
      <c r="Q399" s="1906"/>
      <c r="R399" s="1906"/>
      <c r="S399" s="1906"/>
      <c r="T399" s="2025"/>
    </row>
    <row r="400" spans="1:20" ht="37.5" customHeight="1" x14ac:dyDescent="0.25">
      <c r="A400" s="2027"/>
      <c r="B400" s="1913"/>
      <c r="C400" s="1891"/>
      <c r="D400" s="1892"/>
      <c r="E400" s="1893"/>
      <c r="F400" s="588" t="s">
        <v>212</v>
      </c>
      <c r="G400" s="589"/>
      <c r="H400" s="590"/>
      <c r="I400" s="590"/>
      <c r="J400" s="590"/>
      <c r="K400" s="590"/>
      <c r="L400" s="590"/>
      <c r="M400" s="590"/>
      <c r="N400" s="590"/>
      <c r="O400" s="590"/>
      <c r="P400" s="590"/>
      <c r="Q400" s="590"/>
      <c r="R400" s="590"/>
      <c r="S400" s="590"/>
      <c r="T400" s="2025"/>
    </row>
    <row r="401" spans="1:20" ht="37.5" customHeight="1" x14ac:dyDescent="0.25">
      <c r="A401" s="2027"/>
      <c r="B401" s="1913"/>
      <c r="C401" s="1891"/>
      <c r="D401" s="1892"/>
      <c r="E401" s="1893"/>
      <c r="F401" s="591" t="s">
        <v>213</v>
      </c>
      <c r="G401" s="592"/>
      <c r="H401" s="593"/>
      <c r="I401" s="593"/>
      <c r="J401" s="593"/>
      <c r="K401" s="593"/>
      <c r="L401" s="593"/>
      <c r="M401" s="593"/>
      <c r="N401" s="593"/>
      <c r="O401" s="593"/>
      <c r="P401" s="593"/>
      <c r="Q401" s="593"/>
      <c r="R401" s="593"/>
      <c r="S401" s="593"/>
      <c r="T401" s="2025"/>
    </row>
    <row r="402" spans="1:20" ht="37.5" customHeight="1" x14ac:dyDescent="0.25">
      <c r="A402" s="2027"/>
      <c r="B402" s="1913"/>
      <c r="C402" s="1891"/>
      <c r="D402" s="1892"/>
      <c r="E402" s="1893"/>
      <c r="F402" s="591" t="s">
        <v>214</v>
      </c>
      <c r="G402" s="592"/>
      <c r="H402" s="593"/>
      <c r="I402" s="593"/>
      <c r="J402" s="593"/>
      <c r="K402" s="593"/>
      <c r="L402" s="593"/>
      <c r="M402" s="593"/>
      <c r="N402" s="593"/>
      <c r="O402" s="593"/>
      <c r="P402" s="593"/>
      <c r="Q402" s="593"/>
      <c r="R402" s="593"/>
      <c r="S402" s="593"/>
      <c r="T402" s="2025"/>
    </row>
    <row r="403" spans="1:20" ht="49.5" customHeight="1" x14ac:dyDescent="0.25">
      <c r="A403" s="2027"/>
      <c r="B403" s="1913"/>
      <c r="C403" s="1891"/>
      <c r="D403" s="1892"/>
      <c r="E403" s="1893"/>
      <c r="F403" s="591" t="s">
        <v>215</v>
      </c>
      <c r="G403" s="592"/>
      <c r="H403" s="593"/>
      <c r="I403" s="593"/>
      <c r="J403" s="593"/>
      <c r="K403" s="593"/>
      <c r="L403" s="593"/>
      <c r="M403" s="593"/>
      <c r="N403" s="593"/>
      <c r="O403" s="593"/>
      <c r="P403" s="593"/>
      <c r="Q403" s="593"/>
      <c r="R403" s="593"/>
      <c r="S403" s="593"/>
      <c r="T403" s="2025"/>
    </row>
    <row r="404" spans="1:20" ht="37.5" customHeight="1" x14ac:dyDescent="0.25">
      <c r="A404" s="2027"/>
      <c r="B404" s="1913"/>
      <c r="C404" s="1891"/>
      <c r="D404" s="1892"/>
      <c r="E404" s="1893"/>
      <c r="F404" s="591" t="s">
        <v>216</v>
      </c>
      <c r="G404" s="592"/>
      <c r="H404" s="593"/>
      <c r="I404" s="593"/>
      <c r="J404" s="593"/>
      <c r="K404" s="593"/>
      <c r="L404" s="593"/>
      <c r="M404" s="593"/>
      <c r="N404" s="593"/>
      <c r="O404" s="593"/>
      <c r="P404" s="593"/>
      <c r="Q404" s="593"/>
      <c r="R404" s="593"/>
      <c r="S404" s="593"/>
      <c r="T404" s="2025"/>
    </row>
    <row r="405" spans="1:20" ht="37.5" customHeight="1" x14ac:dyDescent="0.25">
      <c r="A405" s="2027"/>
      <c r="B405" s="1913"/>
      <c r="C405" s="1891"/>
      <c r="D405" s="1892"/>
      <c r="E405" s="1893"/>
      <c r="F405" s="591" t="s">
        <v>217</v>
      </c>
      <c r="G405" s="592"/>
      <c r="H405" s="593"/>
      <c r="I405" s="593"/>
      <c r="J405" s="593"/>
      <c r="K405" s="593"/>
      <c r="L405" s="593"/>
      <c r="M405" s="593"/>
      <c r="N405" s="593"/>
      <c r="O405" s="593"/>
      <c r="P405" s="593"/>
      <c r="Q405" s="593"/>
      <c r="R405" s="593"/>
      <c r="S405" s="593"/>
      <c r="T405" s="2025"/>
    </row>
    <row r="406" spans="1:20" ht="37.5" customHeight="1" x14ac:dyDescent="0.25">
      <c r="A406" s="2027"/>
      <c r="B406" s="1913"/>
      <c r="C406" s="1891"/>
      <c r="D406" s="1892"/>
      <c r="E406" s="1893"/>
      <c r="F406" s="591" t="s">
        <v>218</v>
      </c>
      <c r="G406" s="592"/>
      <c r="H406" s="593"/>
      <c r="I406" s="593"/>
      <c r="J406" s="593"/>
      <c r="K406" s="593"/>
      <c r="L406" s="593"/>
      <c r="M406" s="593"/>
      <c r="N406" s="593"/>
      <c r="O406" s="593"/>
      <c r="P406" s="593"/>
      <c r="Q406" s="593"/>
      <c r="R406" s="593"/>
      <c r="S406" s="593"/>
      <c r="T406" s="2025"/>
    </row>
    <row r="407" spans="1:20" ht="37.5" customHeight="1" x14ac:dyDescent="0.25">
      <c r="A407" s="2027"/>
      <c r="B407" s="1913"/>
      <c r="C407" s="1891"/>
      <c r="D407" s="1892"/>
      <c r="E407" s="1893"/>
      <c r="F407" s="591" t="s">
        <v>219</v>
      </c>
      <c r="G407" s="592"/>
      <c r="H407" s="593"/>
      <c r="I407" s="593"/>
      <c r="J407" s="593"/>
      <c r="K407" s="593"/>
      <c r="L407" s="593"/>
      <c r="M407" s="593"/>
      <c r="N407" s="593"/>
      <c r="O407" s="593"/>
      <c r="P407" s="593"/>
      <c r="Q407" s="593"/>
      <c r="R407" s="593"/>
      <c r="S407" s="593"/>
      <c r="T407" s="2025"/>
    </row>
    <row r="408" spans="1:20" ht="37.5" customHeight="1" x14ac:dyDescent="0.25">
      <c r="A408" s="2027"/>
      <c r="B408" s="1913"/>
      <c r="C408" s="1891"/>
      <c r="D408" s="1892"/>
      <c r="E408" s="1893"/>
      <c r="F408" s="591" t="s">
        <v>220</v>
      </c>
      <c r="G408" s="592"/>
      <c r="H408" s="593"/>
      <c r="I408" s="593"/>
      <c r="J408" s="593"/>
      <c r="K408" s="593"/>
      <c r="L408" s="593"/>
      <c r="M408" s="593"/>
      <c r="N408" s="593"/>
      <c r="O408" s="593"/>
      <c r="P408" s="593"/>
      <c r="Q408" s="593"/>
      <c r="R408" s="593"/>
      <c r="S408" s="593"/>
      <c r="T408" s="2025"/>
    </row>
    <row r="409" spans="1:20" ht="37.5" customHeight="1" x14ac:dyDescent="0.25">
      <c r="A409" s="2027"/>
      <c r="B409" s="1913"/>
      <c r="C409" s="1891"/>
      <c r="D409" s="1892"/>
      <c r="E409" s="1893"/>
      <c r="F409" s="591" t="s">
        <v>221</v>
      </c>
      <c r="G409" s="592"/>
      <c r="H409" s="593"/>
      <c r="I409" s="593"/>
      <c r="J409" s="593"/>
      <c r="K409" s="593"/>
      <c r="L409" s="593"/>
      <c r="M409" s="593"/>
      <c r="N409" s="593"/>
      <c r="O409" s="593"/>
      <c r="P409" s="593"/>
      <c r="Q409" s="593"/>
      <c r="R409" s="593"/>
      <c r="S409" s="593"/>
      <c r="T409" s="2025"/>
    </row>
    <row r="410" spans="1:20" ht="37.5" customHeight="1" x14ac:dyDescent="0.25">
      <c r="A410" s="2027"/>
      <c r="B410" s="1913"/>
      <c r="C410" s="1891"/>
      <c r="D410" s="1892"/>
      <c r="E410" s="1893"/>
      <c r="F410" s="591" t="s">
        <v>222</v>
      </c>
      <c r="G410" s="592"/>
      <c r="H410" s="593"/>
      <c r="I410" s="593"/>
      <c r="J410" s="593"/>
      <c r="K410" s="593"/>
      <c r="L410" s="593"/>
      <c r="M410" s="593"/>
      <c r="N410" s="593"/>
      <c r="O410" s="593"/>
      <c r="P410" s="593"/>
      <c r="Q410" s="593"/>
      <c r="R410" s="593"/>
      <c r="S410" s="593"/>
      <c r="T410" s="2025"/>
    </row>
    <row r="411" spans="1:20" ht="37.5" customHeight="1" x14ac:dyDescent="0.25">
      <c r="A411" s="2027"/>
      <c r="B411" s="1913"/>
      <c r="C411" s="1891"/>
      <c r="D411" s="1892"/>
      <c r="E411" s="1893"/>
      <c r="F411" s="591" t="s">
        <v>223</v>
      </c>
      <c r="G411" s="592"/>
      <c r="H411" s="593"/>
      <c r="I411" s="593"/>
      <c r="J411" s="593"/>
      <c r="K411" s="593"/>
      <c r="L411" s="593"/>
      <c r="M411" s="593"/>
      <c r="N411" s="593"/>
      <c r="O411" s="593"/>
      <c r="P411" s="593"/>
      <c r="Q411" s="593"/>
      <c r="R411" s="593"/>
      <c r="S411" s="593"/>
      <c r="T411" s="2025"/>
    </row>
    <row r="412" spans="1:20" ht="37.5" customHeight="1" x14ac:dyDescent="0.25">
      <c r="A412" s="2027"/>
      <c r="B412" s="1913"/>
      <c r="C412" s="1891"/>
      <c r="D412" s="1892"/>
      <c r="E412" s="1893"/>
      <c r="F412" s="591" t="s">
        <v>224</v>
      </c>
      <c r="G412" s="592"/>
      <c r="H412" s="593"/>
      <c r="I412" s="593"/>
      <c r="J412" s="593"/>
      <c r="K412" s="593"/>
      <c r="L412" s="593"/>
      <c r="M412" s="593"/>
      <c r="N412" s="593"/>
      <c r="O412" s="593"/>
      <c r="P412" s="593"/>
      <c r="Q412" s="593"/>
      <c r="R412" s="593"/>
      <c r="S412" s="593"/>
      <c r="T412" s="2025"/>
    </row>
    <row r="413" spans="1:20" ht="37.5" customHeight="1" x14ac:dyDescent="0.25">
      <c r="A413" s="2027"/>
      <c r="B413" s="1913"/>
      <c r="C413" s="1891"/>
      <c r="D413" s="1892"/>
      <c r="E413" s="1893"/>
      <c r="F413" s="591" t="s">
        <v>225</v>
      </c>
      <c r="G413" s="592"/>
      <c r="H413" s="593"/>
      <c r="I413" s="593"/>
      <c r="J413" s="593"/>
      <c r="K413" s="593"/>
      <c r="L413" s="593"/>
      <c r="M413" s="593"/>
      <c r="N413" s="593"/>
      <c r="O413" s="593"/>
      <c r="P413" s="593"/>
      <c r="Q413" s="593"/>
      <c r="R413" s="593"/>
      <c r="S413" s="593"/>
      <c r="T413" s="2025"/>
    </row>
    <row r="414" spans="1:20" ht="37.5" customHeight="1" x14ac:dyDescent="0.25">
      <c r="A414" s="2027"/>
      <c r="B414" s="1913"/>
      <c r="C414" s="1891"/>
      <c r="D414" s="1892"/>
      <c r="E414" s="1893"/>
      <c r="F414" s="591" t="s">
        <v>226</v>
      </c>
      <c r="G414" s="592"/>
      <c r="H414" s="593"/>
      <c r="I414" s="593"/>
      <c r="J414" s="593"/>
      <c r="K414" s="593"/>
      <c r="L414" s="593"/>
      <c r="M414" s="593"/>
      <c r="N414" s="593"/>
      <c r="O414" s="593"/>
      <c r="P414" s="593"/>
      <c r="Q414" s="593"/>
      <c r="R414" s="593"/>
      <c r="S414" s="593"/>
      <c r="T414" s="2025"/>
    </row>
    <row r="415" spans="1:20" ht="37.5" customHeight="1" thickBot="1" x14ac:dyDescent="0.3">
      <c r="A415" s="2027"/>
      <c r="B415" s="1913"/>
      <c r="C415" s="1894"/>
      <c r="D415" s="1895"/>
      <c r="E415" s="1896"/>
      <c r="F415" s="591" t="s">
        <v>227</v>
      </c>
      <c r="G415" s="592"/>
      <c r="H415" s="593"/>
      <c r="I415" s="593"/>
      <c r="J415" s="593"/>
      <c r="K415" s="593"/>
      <c r="L415" s="593"/>
      <c r="M415" s="593"/>
      <c r="N415" s="593"/>
      <c r="O415" s="593"/>
      <c r="P415" s="593"/>
      <c r="Q415" s="593"/>
      <c r="R415" s="593"/>
      <c r="S415" s="593"/>
      <c r="T415" s="2025"/>
    </row>
    <row r="416" spans="1:20" ht="37.5" customHeight="1" x14ac:dyDescent="0.25">
      <c r="A416" s="2027"/>
      <c r="B416" s="1913"/>
      <c r="C416" s="1888" t="s">
        <v>211</v>
      </c>
      <c r="D416" s="1889"/>
      <c r="E416" s="1890"/>
      <c r="F416" s="1897" t="s">
        <v>176</v>
      </c>
      <c r="G416" s="1898"/>
      <c r="H416" s="1898"/>
      <c r="I416" s="1898"/>
      <c r="J416" s="1898"/>
      <c r="K416" s="1898"/>
      <c r="L416" s="1898"/>
      <c r="M416" s="1898"/>
      <c r="N416" s="1898"/>
      <c r="O416" s="1898"/>
      <c r="P416" s="1898"/>
      <c r="Q416" s="1898"/>
      <c r="R416" s="1898"/>
      <c r="S416" s="1898"/>
      <c r="T416" s="2025"/>
    </row>
    <row r="417" spans="1:20" ht="54" customHeight="1" x14ac:dyDescent="0.25">
      <c r="A417" s="2027"/>
      <c r="B417" s="1913"/>
      <c r="C417" s="1891"/>
      <c r="D417" s="1892"/>
      <c r="E417" s="1893"/>
      <c r="F417" s="591" t="s">
        <v>253</v>
      </c>
      <c r="G417" s="592"/>
      <c r="H417" s="593"/>
      <c r="I417" s="593"/>
      <c r="J417" s="593"/>
      <c r="K417" s="593"/>
      <c r="L417" s="593"/>
      <c r="M417" s="593"/>
      <c r="N417" s="593"/>
      <c r="O417" s="593"/>
      <c r="P417" s="593"/>
      <c r="Q417" s="593"/>
      <c r="R417" s="593"/>
      <c r="S417" s="593"/>
      <c r="T417" s="2025"/>
    </row>
    <row r="418" spans="1:20" ht="54" customHeight="1" x14ac:dyDescent="0.25">
      <c r="A418" s="2027"/>
      <c r="B418" s="1913"/>
      <c r="C418" s="1891"/>
      <c r="D418" s="1892"/>
      <c r="E418" s="1893"/>
      <c r="F418" s="591" t="s">
        <v>254</v>
      </c>
      <c r="G418" s="592"/>
      <c r="H418" s="593"/>
      <c r="I418" s="593"/>
      <c r="J418" s="593"/>
      <c r="K418" s="593"/>
      <c r="L418" s="593"/>
      <c r="M418" s="593"/>
      <c r="N418" s="593"/>
      <c r="O418" s="593"/>
      <c r="P418" s="593"/>
      <c r="Q418" s="593"/>
      <c r="R418" s="593"/>
      <c r="S418" s="593"/>
      <c r="T418" s="2025"/>
    </row>
    <row r="419" spans="1:20" ht="54" customHeight="1" x14ac:dyDescent="0.25">
      <c r="A419" s="2027"/>
      <c r="B419" s="1913"/>
      <c r="C419" s="1891"/>
      <c r="D419" s="1892"/>
      <c r="E419" s="1893"/>
      <c r="F419" s="591" t="s">
        <v>255</v>
      </c>
      <c r="G419" s="592"/>
      <c r="H419" s="593"/>
      <c r="I419" s="593"/>
      <c r="J419" s="593"/>
      <c r="K419" s="593"/>
      <c r="L419" s="593"/>
      <c r="M419" s="593"/>
      <c r="N419" s="593"/>
      <c r="O419" s="593"/>
      <c r="P419" s="593"/>
      <c r="Q419" s="593"/>
      <c r="R419" s="593"/>
      <c r="S419" s="593"/>
      <c r="T419" s="2025"/>
    </row>
    <row r="420" spans="1:20" ht="54" customHeight="1" x14ac:dyDescent="0.25">
      <c r="A420" s="2027"/>
      <c r="B420" s="1913"/>
      <c r="C420" s="1891"/>
      <c r="D420" s="1892"/>
      <c r="E420" s="1893"/>
      <c r="F420" s="591" t="s">
        <v>256</v>
      </c>
      <c r="G420" s="592"/>
      <c r="H420" s="593"/>
      <c r="I420" s="593"/>
      <c r="J420" s="593"/>
      <c r="K420" s="593"/>
      <c r="L420" s="593"/>
      <c r="M420" s="593"/>
      <c r="N420" s="593"/>
      <c r="O420" s="593"/>
      <c r="P420" s="593"/>
      <c r="Q420" s="593"/>
      <c r="R420" s="593"/>
      <c r="S420" s="593"/>
      <c r="T420" s="2025"/>
    </row>
    <row r="421" spans="1:20" ht="54" customHeight="1" x14ac:dyDescent="0.25">
      <c r="A421" s="2027"/>
      <c r="B421" s="1913"/>
      <c r="C421" s="1891"/>
      <c r="D421" s="1892"/>
      <c r="E421" s="1893"/>
      <c r="F421" s="591" t="s">
        <v>257</v>
      </c>
      <c r="G421" s="592"/>
      <c r="H421" s="593"/>
      <c r="I421" s="593"/>
      <c r="J421" s="593"/>
      <c r="K421" s="593"/>
      <c r="L421" s="593"/>
      <c r="M421" s="593"/>
      <c r="N421" s="593"/>
      <c r="O421" s="593"/>
      <c r="P421" s="593"/>
      <c r="Q421" s="593"/>
      <c r="R421" s="593"/>
      <c r="S421" s="593"/>
      <c r="T421" s="2025"/>
    </row>
    <row r="422" spans="1:20" ht="54" customHeight="1" x14ac:dyDescent="0.25">
      <c r="A422" s="2027"/>
      <c r="B422" s="1913"/>
      <c r="C422" s="1891"/>
      <c r="D422" s="1892"/>
      <c r="E422" s="1893"/>
      <c r="F422" s="591" t="s">
        <v>258</v>
      </c>
      <c r="G422" s="592"/>
      <c r="H422" s="593"/>
      <c r="I422" s="593"/>
      <c r="J422" s="593"/>
      <c r="K422" s="593"/>
      <c r="L422" s="593"/>
      <c r="M422" s="593"/>
      <c r="N422" s="593"/>
      <c r="O422" s="593"/>
      <c r="P422" s="593"/>
      <c r="Q422" s="593"/>
      <c r="R422" s="593"/>
      <c r="S422" s="593"/>
      <c r="T422" s="2025"/>
    </row>
    <row r="423" spans="1:20" ht="54" customHeight="1" x14ac:dyDescent="0.25">
      <c r="A423" s="2027"/>
      <c r="B423" s="1913"/>
      <c r="C423" s="1891"/>
      <c r="D423" s="1892"/>
      <c r="E423" s="1893"/>
      <c r="F423" s="591" t="s">
        <v>259</v>
      </c>
      <c r="G423" s="592"/>
      <c r="H423" s="593"/>
      <c r="I423" s="593"/>
      <c r="J423" s="593"/>
      <c r="K423" s="593"/>
      <c r="L423" s="593"/>
      <c r="M423" s="593"/>
      <c r="N423" s="593"/>
      <c r="O423" s="593"/>
      <c r="P423" s="593"/>
      <c r="Q423" s="593"/>
      <c r="R423" s="593"/>
      <c r="S423" s="593"/>
      <c r="T423" s="2025"/>
    </row>
    <row r="424" spans="1:20" ht="54" customHeight="1" x14ac:dyDescent="0.25">
      <c r="A424" s="2027"/>
      <c r="B424" s="1913"/>
      <c r="C424" s="1891"/>
      <c r="D424" s="1892"/>
      <c r="E424" s="1893"/>
      <c r="F424" s="591" t="s">
        <v>260</v>
      </c>
      <c r="G424" s="592"/>
      <c r="H424" s="593"/>
      <c r="I424" s="593"/>
      <c r="J424" s="593"/>
      <c r="K424" s="593"/>
      <c r="L424" s="593"/>
      <c r="M424" s="593"/>
      <c r="N424" s="593"/>
      <c r="O424" s="593"/>
      <c r="P424" s="593"/>
      <c r="Q424" s="593"/>
      <c r="R424" s="593"/>
      <c r="S424" s="593"/>
      <c r="T424" s="2025"/>
    </row>
    <row r="425" spans="1:20" ht="51" customHeight="1" x14ac:dyDescent="0.25">
      <c r="A425" s="2027"/>
      <c r="B425" s="1913"/>
      <c r="C425" s="1891"/>
      <c r="D425" s="1892"/>
      <c r="E425" s="1893"/>
      <c r="F425" s="591" t="s">
        <v>261</v>
      </c>
      <c r="G425" s="592"/>
      <c r="H425" s="593"/>
      <c r="I425" s="593"/>
      <c r="J425" s="593"/>
      <c r="K425" s="593"/>
      <c r="L425" s="593"/>
      <c r="M425" s="593"/>
      <c r="N425" s="593"/>
      <c r="O425" s="593"/>
      <c r="P425" s="593"/>
      <c r="Q425" s="593"/>
      <c r="R425" s="593"/>
      <c r="S425" s="593"/>
      <c r="T425" s="2025"/>
    </row>
    <row r="426" spans="1:20" ht="60" customHeight="1" thickBot="1" x14ac:dyDescent="0.3">
      <c r="A426" s="2028"/>
      <c r="B426" s="1914"/>
      <c r="C426" s="1894"/>
      <c r="D426" s="1895"/>
      <c r="E426" s="1896"/>
      <c r="F426" s="591" t="s">
        <v>262</v>
      </c>
      <c r="G426" s="592"/>
      <c r="H426" s="593"/>
      <c r="I426" s="593"/>
      <c r="J426" s="593"/>
      <c r="K426" s="593"/>
      <c r="L426" s="593"/>
      <c r="M426" s="593"/>
      <c r="N426" s="593"/>
      <c r="O426" s="593"/>
      <c r="P426" s="593"/>
      <c r="Q426" s="593"/>
      <c r="R426" s="593"/>
      <c r="S426" s="593"/>
      <c r="T426" s="2025"/>
    </row>
    <row r="427" spans="1:20" ht="37.5" customHeight="1" x14ac:dyDescent="0.25">
      <c r="A427" s="1899"/>
      <c r="B427" s="1900"/>
      <c r="C427" s="1900"/>
      <c r="D427" s="1900"/>
      <c r="E427" s="1900"/>
      <c r="F427" s="1900"/>
      <c r="G427" s="1900"/>
      <c r="H427" s="1900"/>
      <c r="I427" s="1900"/>
      <c r="J427" s="1900"/>
      <c r="K427" s="1900"/>
      <c r="L427" s="1900"/>
      <c r="M427" s="1900"/>
      <c r="N427" s="1900"/>
      <c r="O427" s="1900"/>
      <c r="P427" s="1900"/>
      <c r="Q427" s="1900"/>
      <c r="R427" s="1900"/>
      <c r="S427" s="1900"/>
      <c r="T427" s="59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557" priority="11" operator="equal">
      <formula>"REVISE PORQUE ESTE VALOR NO PUEDE SER NEGATIVO"</formula>
    </cfRule>
    <cfRule type="cellIs" dxfId="556" priority="15" operator="lessThan">
      <formula>0</formula>
    </cfRule>
  </conditionalFormatting>
  <conditionalFormatting sqref="G327:S327">
    <cfRule type="cellIs" dxfId="555" priority="14" operator="lessThan">
      <formula>0</formula>
    </cfRule>
  </conditionalFormatting>
  <conditionalFormatting sqref="G338:S338">
    <cfRule type="cellIs" dxfId="554" priority="10" operator="equal">
      <formula>"Revise porque este valor no puede ser negativo"</formula>
    </cfRule>
    <cfRule type="cellIs" dxfId="553" priority="13" operator="lessThan">
      <formula>0</formula>
    </cfRule>
  </conditionalFormatting>
  <conditionalFormatting sqref="G338:S338">
    <cfRule type="cellIs" dxfId="552" priority="12" operator="lessThan">
      <formula>0</formula>
    </cfRule>
  </conditionalFormatting>
  <conditionalFormatting sqref="G348:S348">
    <cfRule type="cellIs" dxfId="551" priority="7" operator="equal">
      <formula>"Revise porque este valor no puede ser negativo"</formula>
    </cfRule>
    <cfRule type="cellIs" dxfId="550" priority="9" operator="lessThan">
      <formula>0</formula>
    </cfRule>
  </conditionalFormatting>
  <conditionalFormatting sqref="G348:S348">
    <cfRule type="cellIs" dxfId="549" priority="8" operator="lessThan">
      <formula>0</formula>
    </cfRule>
  </conditionalFormatting>
  <conditionalFormatting sqref="G357:S357">
    <cfRule type="cellIs" dxfId="548" priority="4" operator="equal">
      <formula>"Revise porque este valor no puede ser negativo"</formula>
    </cfRule>
    <cfRule type="cellIs" dxfId="547" priority="6" operator="lessThan">
      <formula>0</formula>
    </cfRule>
  </conditionalFormatting>
  <conditionalFormatting sqref="G357:S357">
    <cfRule type="cellIs" dxfId="546" priority="5" operator="lessThan">
      <formula>0</formula>
    </cfRule>
  </conditionalFormatting>
  <conditionalFormatting sqref="G24:S24">
    <cfRule type="cellIs" dxfId="545" priority="1" operator="equal">
      <formula>"REVISE PORQUE ESTE VALOR NO PUEDE SER NEGATIVO"</formula>
    </cfRule>
    <cfRule type="cellIs" dxfId="544" priority="3" operator="lessThan">
      <formula>0</formula>
    </cfRule>
  </conditionalFormatting>
  <conditionalFormatting sqref="G24:S24">
    <cfRule type="cellIs" dxfId="543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35" fitToHeight="0" orientation="landscape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G266" zoomScale="80" zoomScaleNormal="80" workbookViewId="0">
      <selection activeCell="P424" sqref="P424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168</v>
      </c>
      <c r="H12" s="69">
        <v>14</v>
      </c>
      <c r="I12" s="69">
        <v>14</v>
      </c>
      <c r="J12" s="69">
        <v>14</v>
      </c>
      <c r="K12" s="69">
        <v>14</v>
      </c>
      <c r="L12" s="69">
        <v>14</v>
      </c>
      <c r="M12" s="69">
        <v>14</v>
      </c>
      <c r="N12" s="69">
        <v>14</v>
      </c>
      <c r="O12" s="69">
        <v>14</v>
      </c>
      <c r="P12" s="69">
        <v>14</v>
      </c>
      <c r="Q12" s="69">
        <v>14</v>
      </c>
      <c r="R12" s="69">
        <v>14</v>
      </c>
      <c r="S12" s="69">
        <v>14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24</v>
      </c>
      <c r="H13" s="5">
        <v>2</v>
      </c>
      <c r="I13" s="5">
        <v>2</v>
      </c>
      <c r="J13" s="5">
        <v>2</v>
      </c>
      <c r="K13" s="5">
        <v>2</v>
      </c>
      <c r="L13" s="5">
        <v>2</v>
      </c>
      <c r="M13" s="5">
        <v>2</v>
      </c>
      <c r="N13" s="5">
        <v>2</v>
      </c>
      <c r="O13" s="5">
        <v>2</v>
      </c>
      <c r="P13" s="5">
        <v>2</v>
      </c>
      <c r="Q13" s="5">
        <v>2</v>
      </c>
      <c r="R13" s="5">
        <v>2</v>
      </c>
      <c r="S13" s="5">
        <v>2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24</v>
      </c>
      <c r="H14" s="5">
        <v>2</v>
      </c>
      <c r="I14" s="5">
        <v>2</v>
      </c>
      <c r="J14" s="5">
        <v>2</v>
      </c>
      <c r="K14" s="5">
        <v>2</v>
      </c>
      <c r="L14" s="5">
        <v>2</v>
      </c>
      <c r="M14" s="5">
        <v>2</v>
      </c>
      <c r="N14" s="5">
        <v>2</v>
      </c>
      <c r="O14" s="5">
        <v>2</v>
      </c>
      <c r="P14" s="5">
        <v>2</v>
      </c>
      <c r="Q14" s="5">
        <v>2</v>
      </c>
      <c r="R14" s="5">
        <v>2</v>
      </c>
      <c r="S14" s="5">
        <v>2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24</v>
      </c>
      <c r="H15" s="5">
        <v>2</v>
      </c>
      <c r="I15" s="5">
        <v>2</v>
      </c>
      <c r="J15" s="5">
        <v>2</v>
      </c>
      <c r="K15" s="5">
        <v>2</v>
      </c>
      <c r="L15" s="5">
        <v>2</v>
      </c>
      <c r="M15" s="5">
        <v>2</v>
      </c>
      <c r="N15" s="5">
        <v>2</v>
      </c>
      <c r="O15" s="5">
        <v>2</v>
      </c>
      <c r="P15" s="5">
        <v>2</v>
      </c>
      <c r="Q15" s="5">
        <v>2</v>
      </c>
      <c r="R15" s="5">
        <v>2</v>
      </c>
      <c r="S15" s="5">
        <v>2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24</v>
      </c>
      <c r="H16" s="5">
        <v>2</v>
      </c>
      <c r="I16" s="5">
        <v>2</v>
      </c>
      <c r="J16" s="5">
        <v>2</v>
      </c>
      <c r="K16" s="5">
        <v>2</v>
      </c>
      <c r="L16" s="5">
        <v>2</v>
      </c>
      <c r="M16" s="5">
        <v>2</v>
      </c>
      <c r="N16" s="5">
        <v>2</v>
      </c>
      <c r="O16" s="5">
        <v>2</v>
      </c>
      <c r="P16" s="5">
        <v>2</v>
      </c>
      <c r="Q16" s="5">
        <v>2</v>
      </c>
      <c r="R16" s="5">
        <v>2</v>
      </c>
      <c r="S16" s="5">
        <v>2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24</v>
      </c>
      <c r="H17" s="5">
        <v>2</v>
      </c>
      <c r="I17" s="5">
        <v>2</v>
      </c>
      <c r="J17" s="5">
        <v>2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5">
        <v>2</v>
      </c>
      <c r="R17" s="5">
        <v>2</v>
      </c>
      <c r="S17" s="5">
        <v>2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12</v>
      </c>
      <c r="H19" s="5">
        <v>1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24</v>
      </c>
      <c r="H20" s="5">
        <v>2</v>
      </c>
      <c r="I20" s="5">
        <v>2</v>
      </c>
      <c r="J20" s="5">
        <v>2</v>
      </c>
      <c r="K20" s="5">
        <v>2</v>
      </c>
      <c r="L20" s="5">
        <v>2</v>
      </c>
      <c r="M20" s="5">
        <v>2</v>
      </c>
      <c r="N20" s="5">
        <v>2</v>
      </c>
      <c r="O20" s="5">
        <v>2</v>
      </c>
      <c r="P20" s="5">
        <v>2</v>
      </c>
      <c r="Q20" s="5">
        <v>2</v>
      </c>
      <c r="R20" s="5">
        <v>2</v>
      </c>
      <c r="S20" s="5">
        <v>2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12</v>
      </c>
      <c r="H21" s="5">
        <v>1</v>
      </c>
      <c r="I21" s="5">
        <v>1</v>
      </c>
      <c r="J21" s="5">
        <v>1</v>
      </c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5">
        <v>1</v>
      </c>
      <c r="S21" s="5">
        <v>1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/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/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24</v>
      </c>
      <c r="H33" s="118">
        <f t="shared" ref="H33:S33" si="2">H20</f>
        <v>2</v>
      </c>
      <c r="I33" s="118">
        <f t="shared" si="2"/>
        <v>2</v>
      </c>
      <c r="J33" s="118">
        <f t="shared" si="2"/>
        <v>2</v>
      </c>
      <c r="K33" s="118">
        <f t="shared" si="2"/>
        <v>2</v>
      </c>
      <c r="L33" s="118">
        <f t="shared" si="2"/>
        <v>2</v>
      </c>
      <c r="M33" s="118">
        <f t="shared" si="2"/>
        <v>2</v>
      </c>
      <c r="N33" s="118">
        <f t="shared" si="2"/>
        <v>2</v>
      </c>
      <c r="O33" s="118">
        <f t="shared" si="2"/>
        <v>2</v>
      </c>
      <c r="P33" s="118">
        <f t="shared" si="2"/>
        <v>2</v>
      </c>
      <c r="Q33" s="118">
        <f t="shared" si="2"/>
        <v>2</v>
      </c>
      <c r="R33" s="118">
        <f t="shared" si="2"/>
        <v>2</v>
      </c>
      <c r="S33" s="118">
        <f t="shared" si="2"/>
        <v>2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v>3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3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1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3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3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ref="G37:G46" si="3">SUM(H37:S37)</f>
        <v>72</v>
      </c>
      <c r="H37" s="5">
        <v>6</v>
      </c>
      <c r="I37" s="5">
        <v>6</v>
      </c>
      <c r="J37" s="5">
        <v>6</v>
      </c>
      <c r="K37" s="5">
        <v>6</v>
      </c>
      <c r="L37" s="5">
        <v>6</v>
      </c>
      <c r="M37" s="5">
        <v>6</v>
      </c>
      <c r="N37" s="5">
        <v>6</v>
      </c>
      <c r="O37" s="5">
        <v>6</v>
      </c>
      <c r="P37" s="5">
        <v>6</v>
      </c>
      <c r="Q37" s="5">
        <v>6</v>
      </c>
      <c r="R37" s="5">
        <v>6</v>
      </c>
      <c r="S37" s="5">
        <v>6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1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1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12</v>
      </c>
      <c r="H40" s="5">
        <v>1</v>
      </c>
      <c r="I40" s="5">
        <v>1</v>
      </c>
      <c r="J40" s="5">
        <v>1</v>
      </c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5">
        <v>1</v>
      </c>
      <c r="S40" s="5">
        <v>1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1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3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3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12</v>
      </c>
      <c r="H52" s="118">
        <f t="shared" ref="H52:S52" si="4">H21</f>
        <v>1</v>
      </c>
      <c r="I52" s="118">
        <f t="shared" si="4"/>
        <v>1</v>
      </c>
      <c r="J52" s="118">
        <f t="shared" si="4"/>
        <v>1</v>
      </c>
      <c r="K52" s="118">
        <f t="shared" si="4"/>
        <v>1</v>
      </c>
      <c r="L52" s="118">
        <f t="shared" si="4"/>
        <v>1</v>
      </c>
      <c r="M52" s="118">
        <f t="shared" si="4"/>
        <v>1</v>
      </c>
      <c r="N52" s="118">
        <f t="shared" si="4"/>
        <v>1</v>
      </c>
      <c r="O52" s="118">
        <f t="shared" si="4"/>
        <v>1</v>
      </c>
      <c r="P52" s="118">
        <f t="shared" si="4"/>
        <v>1</v>
      </c>
      <c r="Q52" s="118">
        <f t="shared" si="4"/>
        <v>1</v>
      </c>
      <c r="R52" s="118">
        <f t="shared" si="4"/>
        <v>1</v>
      </c>
      <c r="S52" s="118">
        <f t="shared" si="4"/>
        <v>1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12</v>
      </c>
      <c r="H53" s="118">
        <f t="shared" ref="H53:S53" si="5">H40</f>
        <v>1</v>
      </c>
      <c r="I53" s="118">
        <f t="shared" si="5"/>
        <v>1</v>
      </c>
      <c r="J53" s="118">
        <f t="shared" si="5"/>
        <v>1</v>
      </c>
      <c r="K53" s="118">
        <f t="shared" si="5"/>
        <v>1</v>
      </c>
      <c r="L53" s="118">
        <f t="shared" si="5"/>
        <v>1</v>
      </c>
      <c r="M53" s="118">
        <f t="shared" si="5"/>
        <v>1</v>
      </c>
      <c r="N53" s="118">
        <f t="shared" si="5"/>
        <v>1</v>
      </c>
      <c r="O53" s="118">
        <f t="shared" si="5"/>
        <v>1</v>
      </c>
      <c r="P53" s="118">
        <f t="shared" si="5"/>
        <v>1</v>
      </c>
      <c r="Q53" s="118">
        <f t="shared" si="5"/>
        <v>1</v>
      </c>
      <c r="R53" s="118">
        <f t="shared" si="5"/>
        <v>1</v>
      </c>
      <c r="S53" s="118">
        <f t="shared" si="5"/>
        <v>1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v>1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1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ref="G55:G81" si="6">SUM(H55:S55)</f>
        <v>1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18</v>
      </c>
      <c r="H57" s="5">
        <v>1</v>
      </c>
      <c r="I57" s="5">
        <v>1</v>
      </c>
      <c r="J57" s="5">
        <v>1</v>
      </c>
      <c r="K57" s="5">
        <v>1</v>
      </c>
      <c r="L57" s="5">
        <v>1</v>
      </c>
      <c r="M57" s="5">
        <v>1</v>
      </c>
      <c r="N57" s="5">
        <v>2</v>
      </c>
      <c r="O57" s="5">
        <v>2</v>
      </c>
      <c r="P57" s="5">
        <v>2</v>
      </c>
      <c r="Q57" s="5">
        <v>2</v>
      </c>
      <c r="R57" s="5">
        <v>2</v>
      </c>
      <c r="S57" s="5">
        <v>2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3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3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5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5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v>2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2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3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3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5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5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3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3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2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2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1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1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1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3</v>
      </c>
      <c r="H89" s="118">
        <f t="shared" si="7"/>
        <v>0</v>
      </c>
      <c r="I89" s="118">
        <f t="shared" si="7"/>
        <v>0</v>
      </c>
      <c r="J89" s="118">
        <f t="shared" si="7"/>
        <v>0</v>
      </c>
      <c r="K89" s="118">
        <f t="shared" si="7"/>
        <v>0</v>
      </c>
      <c r="L89" s="118">
        <f t="shared" si="7"/>
        <v>0</v>
      </c>
      <c r="M89" s="118">
        <f t="shared" si="7"/>
        <v>0</v>
      </c>
      <c r="N89" s="118">
        <f t="shared" si="7"/>
        <v>0</v>
      </c>
      <c r="O89" s="118">
        <f t="shared" si="7"/>
        <v>0</v>
      </c>
      <c r="P89" s="118">
        <f t="shared" si="7"/>
        <v>0</v>
      </c>
      <c r="Q89" s="118">
        <f t="shared" si="7"/>
        <v>0</v>
      </c>
      <c r="R89" s="118">
        <f t="shared" si="7"/>
        <v>0</v>
      </c>
      <c r="S89" s="118">
        <f t="shared" si="7"/>
        <v>3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1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v>2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2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2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2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1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1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2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3">
        <v>2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S166" si="9">SUM(H103:S103)</f>
        <v>1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1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4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7">
        <v>4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2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7">
        <v>2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2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7">
        <v>2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2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2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1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1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v>2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2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3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3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v>2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7">
        <v>2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>SUM(H119:S119)</f>
        <v>3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3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3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3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6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7">
        <v>6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3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3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3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7">
        <v>3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3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3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3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3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6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7">
        <v>6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6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6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3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7">
        <v>3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3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3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v>3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3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66</v>
      </c>
      <c r="H155" s="93">
        <f t="shared" ref="H155:S155" si="10">SUM(H102:H154)</f>
        <v>0</v>
      </c>
      <c r="I155" s="93">
        <f t="shared" si="10"/>
        <v>0</v>
      </c>
      <c r="J155" s="93">
        <f t="shared" si="10"/>
        <v>0</v>
      </c>
      <c r="K155" s="93">
        <f t="shared" si="10"/>
        <v>0</v>
      </c>
      <c r="L155" s="93">
        <f t="shared" si="10"/>
        <v>0</v>
      </c>
      <c r="M155" s="93">
        <f t="shared" si="10"/>
        <v>0</v>
      </c>
      <c r="N155" s="93">
        <f t="shared" si="10"/>
        <v>0</v>
      </c>
      <c r="O155" s="93">
        <f t="shared" si="10"/>
        <v>0</v>
      </c>
      <c r="P155" s="93">
        <f t="shared" si="10"/>
        <v>0</v>
      </c>
      <c r="Q155" s="93">
        <f t="shared" si="10"/>
        <v>0</v>
      </c>
      <c r="R155" s="93">
        <f t="shared" si="10"/>
        <v>0</v>
      </c>
      <c r="S155" s="94">
        <f t="shared" si="10"/>
        <v>66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v>1</v>
      </c>
      <c r="H156" s="82">
        <v>0</v>
      </c>
      <c r="I156" s="82">
        <v>0</v>
      </c>
      <c r="J156" s="82">
        <v>0</v>
      </c>
      <c r="K156" s="82">
        <v>0</v>
      </c>
      <c r="L156" s="82">
        <v>0</v>
      </c>
      <c r="M156" s="82">
        <v>0</v>
      </c>
      <c r="N156" s="82">
        <v>0</v>
      </c>
      <c r="O156" s="82">
        <v>0</v>
      </c>
      <c r="P156" s="82">
        <v>0</v>
      </c>
      <c r="Q156" s="82">
        <v>0</v>
      </c>
      <c r="R156" s="82">
        <v>0</v>
      </c>
      <c r="S156" s="82">
        <v>1</v>
      </c>
      <c r="T156" s="1444"/>
    </row>
    <row r="157" spans="1:20" ht="16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79">
        <f t="shared" si="9"/>
        <v>0</v>
      </c>
      <c r="I157" s="79">
        <f t="shared" si="9"/>
        <v>0</v>
      </c>
      <c r="J157" s="79">
        <f t="shared" si="9"/>
        <v>0</v>
      </c>
      <c r="K157" s="79">
        <f t="shared" si="9"/>
        <v>0</v>
      </c>
      <c r="L157" s="79">
        <f t="shared" si="9"/>
        <v>0</v>
      </c>
      <c r="M157" s="79">
        <f t="shared" si="9"/>
        <v>0</v>
      </c>
      <c r="N157" s="79">
        <f t="shared" si="9"/>
        <v>0</v>
      </c>
      <c r="O157" s="79">
        <f t="shared" si="9"/>
        <v>0</v>
      </c>
      <c r="P157" s="79">
        <f t="shared" si="9"/>
        <v>0</v>
      </c>
      <c r="Q157" s="79">
        <f t="shared" si="9"/>
        <v>0</v>
      </c>
      <c r="R157" s="79">
        <f t="shared" si="9"/>
        <v>0</v>
      </c>
      <c r="S157" s="79">
        <f t="shared" si="9"/>
        <v>0</v>
      </c>
      <c r="T157" s="1444"/>
    </row>
    <row r="158" spans="1:20" ht="16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79">
        <f t="shared" si="9"/>
        <v>0</v>
      </c>
      <c r="I158" s="79">
        <f t="shared" si="9"/>
        <v>0</v>
      </c>
      <c r="J158" s="79">
        <f t="shared" si="9"/>
        <v>0</v>
      </c>
      <c r="K158" s="79">
        <f t="shared" si="9"/>
        <v>0</v>
      </c>
      <c r="L158" s="79">
        <f t="shared" si="9"/>
        <v>0</v>
      </c>
      <c r="M158" s="79">
        <f t="shared" si="9"/>
        <v>0</v>
      </c>
      <c r="N158" s="79">
        <f t="shared" si="9"/>
        <v>0</v>
      </c>
      <c r="O158" s="79">
        <f t="shared" si="9"/>
        <v>0</v>
      </c>
      <c r="P158" s="79">
        <f t="shared" si="9"/>
        <v>0</v>
      </c>
      <c r="Q158" s="79">
        <f t="shared" si="9"/>
        <v>0</v>
      </c>
      <c r="R158" s="79">
        <f t="shared" si="9"/>
        <v>0</v>
      </c>
      <c r="S158" s="79">
        <f t="shared" si="9"/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v>1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1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1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7">
        <v>1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79">
        <f t="shared" si="9"/>
        <v>0</v>
      </c>
      <c r="I161" s="79">
        <f t="shared" si="9"/>
        <v>0</v>
      </c>
      <c r="J161" s="79">
        <f t="shared" si="9"/>
        <v>0</v>
      </c>
      <c r="K161" s="79">
        <f t="shared" si="9"/>
        <v>0</v>
      </c>
      <c r="L161" s="79">
        <f t="shared" si="9"/>
        <v>0</v>
      </c>
      <c r="M161" s="79">
        <f t="shared" si="9"/>
        <v>0</v>
      </c>
      <c r="N161" s="79">
        <f t="shared" si="9"/>
        <v>0</v>
      </c>
      <c r="O161" s="79">
        <f t="shared" si="9"/>
        <v>0</v>
      </c>
      <c r="P161" s="79">
        <f t="shared" si="9"/>
        <v>0</v>
      </c>
      <c r="Q161" s="79">
        <f t="shared" si="9"/>
        <v>0</v>
      </c>
      <c r="R161" s="79">
        <f t="shared" si="9"/>
        <v>0</v>
      </c>
      <c r="S161" s="79">
        <f t="shared" si="9"/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79">
        <f t="shared" si="9"/>
        <v>0</v>
      </c>
      <c r="I162" s="79">
        <f t="shared" si="9"/>
        <v>0</v>
      </c>
      <c r="J162" s="79">
        <f t="shared" si="9"/>
        <v>0</v>
      </c>
      <c r="K162" s="79">
        <f t="shared" si="9"/>
        <v>0</v>
      </c>
      <c r="L162" s="79">
        <f t="shared" si="9"/>
        <v>0</v>
      </c>
      <c r="M162" s="79">
        <f t="shared" si="9"/>
        <v>0</v>
      </c>
      <c r="N162" s="79">
        <f t="shared" si="9"/>
        <v>0</v>
      </c>
      <c r="O162" s="79">
        <f t="shared" si="9"/>
        <v>0</v>
      </c>
      <c r="P162" s="79">
        <f t="shared" si="9"/>
        <v>0</v>
      </c>
      <c r="Q162" s="79">
        <f t="shared" si="9"/>
        <v>0</v>
      </c>
      <c r="R162" s="79">
        <f t="shared" si="9"/>
        <v>0</v>
      </c>
      <c r="S162" s="79">
        <f t="shared" si="9"/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79">
        <f t="shared" si="9"/>
        <v>0</v>
      </c>
      <c r="I163" s="79">
        <f t="shared" si="9"/>
        <v>0</v>
      </c>
      <c r="J163" s="79">
        <f t="shared" si="9"/>
        <v>0</v>
      </c>
      <c r="K163" s="79">
        <f t="shared" si="9"/>
        <v>0</v>
      </c>
      <c r="L163" s="79">
        <f t="shared" si="9"/>
        <v>0</v>
      </c>
      <c r="M163" s="79">
        <f t="shared" si="9"/>
        <v>0</v>
      </c>
      <c r="N163" s="79">
        <f t="shared" si="9"/>
        <v>0</v>
      </c>
      <c r="O163" s="79">
        <f t="shared" si="9"/>
        <v>0</v>
      </c>
      <c r="P163" s="79">
        <f t="shared" si="9"/>
        <v>0</v>
      </c>
      <c r="Q163" s="79">
        <f t="shared" si="9"/>
        <v>0</v>
      </c>
      <c r="R163" s="79">
        <f t="shared" si="9"/>
        <v>0</v>
      </c>
      <c r="S163" s="79">
        <f t="shared" si="9"/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79">
        <f t="shared" si="9"/>
        <v>0</v>
      </c>
      <c r="I164" s="79">
        <f t="shared" si="9"/>
        <v>0</v>
      </c>
      <c r="J164" s="79">
        <f t="shared" si="9"/>
        <v>0</v>
      </c>
      <c r="K164" s="79">
        <f t="shared" si="9"/>
        <v>0</v>
      </c>
      <c r="L164" s="79">
        <f t="shared" si="9"/>
        <v>0</v>
      </c>
      <c r="M164" s="79">
        <f t="shared" si="9"/>
        <v>0</v>
      </c>
      <c r="N164" s="79">
        <f t="shared" si="9"/>
        <v>0</v>
      </c>
      <c r="O164" s="79">
        <f t="shared" si="9"/>
        <v>0</v>
      </c>
      <c r="P164" s="79">
        <f t="shared" si="9"/>
        <v>0</v>
      </c>
      <c r="Q164" s="79">
        <f t="shared" si="9"/>
        <v>0</v>
      </c>
      <c r="R164" s="79">
        <f t="shared" si="9"/>
        <v>0</v>
      </c>
      <c r="S164" s="79">
        <f t="shared" si="9"/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79">
        <f t="shared" si="9"/>
        <v>0</v>
      </c>
      <c r="I165" s="79">
        <f t="shared" si="9"/>
        <v>0</v>
      </c>
      <c r="J165" s="79">
        <f t="shared" si="9"/>
        <v>0</v>
      </c>
      <c r="K165" s="79">
        <f t="shared" si="9"/>
        <v>0</v>
      </c>
      <c r="L165" s="79">
        <f t="shared" si="9"/>
        <v>0</v>
      </c>
      <c r="M165" s="79">
        <f t="shared" si="9"/>
        <v>0</v>
      </c>
      <c r="N165" s="79">
        <f t="shared" si="9"/>
        <v>0</v>
      </c>
      <c r="O165" s="79">
        <f t="shared" si="9"/>
        <v>0</v>
      </c>
      <c r="P165" s="79">
        <f t="shared" si="9"/>
        <v>0</v>
      </c>
      <c r="Q165" s="79">
        <f t="shared" si="9"/>
        <v>0</v>
      </c>
      <c r="R165" s="79">
        <f t="shared" si="9"/>
        <v>0</v>
      </c>
      <c r="S165" s="79">
        <f t="shared" si="9"/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79">
        <f t="shared" si="9"/>
        <v>0</v>
      </c>
      <c r="I166" s="79">
        <f t="shared" si="9"/>
        <v>0</v>
      </c>
      <c r="J166" s="79">
        <f t="shared" si="9"/>
        <v>0</v>
      </c>
      <c r="K166" s="79">
        <f t="shared" si="9"/>
        <v>0</v>
      </c>
      <c r="L166" s="79">
        <f t="shared" si="9"/>
        <v>0</v>
      </c>
      <c r="M166" s="79">
        <f t="shared" si="9"/>
        <v>0</v>
      </c>
      <c r="N166" s="79">
        <f t="shared" si="9"/>
        <v>0</v>
      </c>
      <c r="O166" s="79">
        <f t="shared" si="9"/>
        <v>0</v>
      </c>
      <c r="P166" s="79">
        <f t="shared" si="9"/>
        <v>0</v>
      </c>
      <c r="Q166" s="79">
        <f t="shared" si="9"/>
        <v>0</v>
      </c>
      <c r="R166" s="79">
        <f t="shared" si="9"/>
        <v>0</v>
      </c>
      <c r="S166" s="79">
        <f t="shared" si="9"/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S190" si="11">SUM(H167:S167)</f>
        <v>0</v>
      </c>
      <c r="H167" s="79">
        <f t="shared" si="11"/>
        <v>0</v>
      </c>
      <c r="I167" s="79">
        <f t="shared" si="11"/>
        <v>0</v>
      </c>
      <c r="J167" s="79">
        <f t="shared" si="11"/>
        <v>0</v>
      </c>
      <c r="K167" s="79">
        <f t="shared" si="11"/>
        <v>0</v>
      </c>
      <c r="L167" s="79">
        <f t="shared" si="11"/>
        <v>0</v>
      </c>
      <c r="M167" s="79">
        <f t="shared" si="11"/>
        <v>0</v>
      </c>
      <c r="N167" s="79">
        <f t="shared" si="11"/>
        <v>0</v>
      </c>
      <c r="O167" s="79">
        <f t="shared" si="11"/>
        <v>0</v>
      </c>
      <c r="P167" s="79">
        <f t="shared" si="11"/>
        <v>0</v>
      </c>
      <c r="Q167" s="79">
        <f t="shared" si="11"/>
        <v>0</v>
      </c>
      <c r="R167" s="79">
        <f t="shared" si="11"/>
        <v>0</v>
      </c>
      <c r="S167" s="79">
        <f t="shared" si="11"/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79">
        <f t="shared" si="11"/>
        <v>0</v>
      </c>
      <c r="I168" s="79">
        <f t="shared" si="11"/>
        <v>0</v>
      </c>
      <c r="J168" s="79">
        <f t="shared" si="11"/>
        <v>0</v>
      </c>
      <c r="K168" s="79">
        <f t="shared" si="11"/>
        <v>0</v>
      </c>
      <c r="L168" s="79">
        <f t="shared" si="11"/>
        <v>0</v>
      </c>
      <c r="M168" s="79">
        <f t="shared" si="11"/>
        <v>0</v>
      </c>
      <c r="N168" s="79">
        <f t="shared" si="11"/>
        <v>0</v>
      </c>
      <c r="O168" s="79">
        <f t="shared" si="11"/>
        <v>0</v>
      </c>
      <c r="P168" s="79">
        <f t="shared" si="11"/>
        <v>0</v>
      </c>
      <c r="Q168" s="79">
        <f t="shared" si="11"/>
        <v>0</v>
      </c>
      <c r="R168" s="79">
        <f t="shared" si="11"/>
        <v>0</v>
      </c>
      <c r="S168" s="79">
        <f t="shared" si="11"/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79">
        <f t="shared" si="11"/>
        <v>0</v>
      </c>
      <c r="I169" s="79">
        <f t="shared" si="11"/>
        <v>0</v>
      </c>
      <c r="J169" s="79">
        <f t="shared" si="11"/>
        <v>0</v>
      </c>
      <c r="K169" s="79">
        <f t="shared" si="11"/>
        <v>0</v>
      </c>
      <c r="L169" s="79">
        <f t="shared" si="11"/>
        <v>0</v>
      </c>
      <c r="M169" s="79">
        <f t="shared" si="11"/>
        <v>0</v>
      </c>
      <c r="N169" s="79">
        <f t="shared" si="11"/>
        <v>0</v>
      </c>
      <c r="O169" s="79">
        <f t="shared" si="11"/>
        <v>0</v>
      </c>
      <c r="P169" s="79">
        <f t="shared" si="11"/>
        <v>0</v>
      </c>
      <c r="Q169" s="79">
        <f t="shared" si="11"/>
        <v>0</v>
      </c>
      <c r="R169" s="79">
        <f t="shared" si="11"/>
        <v>0</v>
      </c>
      <c r="S169" s="79">
        <f t="shared" si="11"/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79">
        <f t="shared" si="11"/>
        <v>0</v>
      </c>
      <c r="I170" s="79">
        <f t="shared" si="11"/>
        <v>0</v>
      </c>
      <c r="J170" s="79">
        <f t="shared" si="11"/>
        <v>0</v>
      </c>
      <c r="K170" s="79">
        <f t="shared" si="11"/>
        <v>0</v>
      </c>
      <c r="L170" s="79">
        <f t="shared" si="11"/>
        <v>0</v>
      </c>
      <c r="M170" s="79">
        <f t="shared" si="11"/>
        <v>0</v>
      </c>
      <c r="N170" s="79">
        <f t="shared" si="11"/>
        <v>0</v>
      </c>
      <c r="O170" s="79">
        <f t="shared" si="11"/>
        <v>0</v>
      </c>
      <c r="P170" s="79">
        <f t="shared" si="11"/>
        <v>0</v>
      </c>
      <c r="Q170" s="79">
        <f t="shared" si="11"/>
        <v>0</v>
      </c>
      <c r="R170" s="79">
        <f t="shared" si="11"/>
        <v>0</v>
      </c>
      <c r="S170" s="79">
        <f t="shared" si="11"/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v>1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57">
        <v>1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79">
        <f t="shared" si="11"/>
        <v>0</v>
      </c>
      <c r="I172" s="79">
        <f t="shared" si="11"/>
        <v>0</v>
      </c>
      <c r="J172" s="79">
        <f t="shared" si="11"/>
        <v>0</v>
      </c>
      <c r="K172" s="79">
        <f t="shared" si="11"/>
        <v>0</v>
      </c>
      <c r="L172" s="79">
        <f t="shared" si="11"/>
        <v>0</v>
      </c>
      <c r="M172" s="79">
        <f t="shared" si="11"/>
        <v>0</v>
      </c>
      <c r="N172" s="79">
        <f t="shared" si="11"/>
        <v>0</v>
      </c>
      <c r="O172" s="79">
        <f t="shared" si="11"/>
        <v>0</v>
      </c>
      <c r="P172" s="79">
        <f t="shared" si="11"/>
        <v>0</v>
      </c>
      <c r="Q172" s="79">
        <f t="shared" si="11"/>
        <v>0</v>
      </c>
      <c r="R172" s="79">
        <f t="shared" si="11"/>
        <v>0</v>
      </c>
      <c r="S172" s="79">
        <f t="shared" si="11"/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79">
        <f t="shared" si="11"/>
        <v>0</v>
      </c>
      <c r="I173" s="79">
        <f t="shared" si="11"/>
        <v>0</v>
      </c>
      <c r="J173" s="79">
        <f t="shared" si="11"/>
        <v>0</v>
      </c>
      <c r="K173" s="79">
        <f t="shared" si="11"/>
        <v>0</v>
      </c>
      <c r="L173" s="79">
        <f t="shared" si="11"/>
        <v>0</v>
      </c>
      <c r="M173" s="79">
        <f t="shared" si="11"/>
        <v>0</v>
      </c>
      <c r="N173" s="79">
        <f t="shared" si="11"/>
        <v>0</v>
      </c>
      <c r="O173" s="79">
        <f t="shared" si="11"/>
        <v>0</v>
      </c>
      <c r="P173" s="79">
        <f t="shared" si="11"/>
        <v>0</v>
      </c>
      <c r="Q173" s="79">
        <f t="shared" si="11"/>
        <v>0</v>
      </c>
      <c r="R173" s="79">
        <f t="shared" si="11"/>
        <v>0</v>
      </c>
      <c r="S173" s="79">
        <f t="shared" si="11"/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79">
        <f t="shared" si="11"/>
        <v>0</v>
      </c>
      <c r="I174" s="79">
        <f t="shared" si="11"/>
        <v>0</v>
      </c>
      <c r="J174" s="79">
        <f t="shared" si="11"/>
        <v>0</v>
      </c>
      <c r="K174" s="79">
        <f t="shared" si="11"/>
        <v>0</v>
      </c>
      <c r="L174" s="79">
        <f t="shared" si="11"/>
        <v>0</v>
      </c>
      <c r="M174" s="79">
        <f t="shared" si="11"/>
        <v>0</v>
      </c>
      <c r="N174" s="79">
        <f t="shared" si="11"/>
        <v>0</v>
      </c>
      <c r="O174" s="79">
        <f t="shared" si="11"/>
        <v>0</v>
      </c>
      <c r="P174" s="79">
        <f t="shared" si="11"/>
        <v>0</v>
      </c>
      <c r="Q174" s="79">
        <f t="shared" si="11"/>
        <v>0</v>
      </c>
      <c r="R174" s="79">
        <f t="shared" si="11"/>
        <v>0</v>
      </c>
      <c r="S174" s="79">
        <f t="shared" si="11"/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79">
        <f t="shared" si="11"/>
        <v>0</v>
      </c>
      <c r="I175" s="79">
        <f t="shared" si="11"/>
        <v>0</v>
      </c>
      <c r="J175" s="79">
        <f t="shared" si="11"/>
        <v>0</v>
      </c>
      <c r="K175" s="79">
        <f t="shared" si="11"/>
        <v>0</v>
      </c>
      <c r="L175" s="79">
        <f t="shared" si="11"/>
        <v>0</v>
      </c>
      <c r="M175" s="79">
        <f t="shared" si="11"/>
        <v>0</v>
      </c>
      <c r="N175" s="79">
        <f t="shared" si="11"/>
        <v>0</v>
      </c>
      <c r="O175" s="79">
        <f t="shared" si="11"/>
        <v>0</v>
      </c>
      <c r="P175" s="79">
        <f t="shared" si="11"/>
        <v>0</v>
      </c>
      <c r="Q175" s="79">
        <f t="shared" si="11"/>
        <v>0</v>
      </c>
      <c r="R175" s="79">
        <f t="shared" si="11"/>
        <v>0</v>
      </c>
      <c r="S175" s="79">
        <f t="shared" si="11"/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79">
        <f t="shared" si="11"/>
        <v>0</v>
      </c>
      <c r="I176" s="79">
        <f t="shared" si="11"/>
        <v>0</v>
      </c>
      <c r="J176" s="79">
        <f t="shared" si="11"/>
        <v>0</v>
      </c>
      <c r="K176" s="79">
        <f t="shared" si="11"/>
        <v>0</v>
      </c>
      <c r="L176" s="79">
        <f t="shared" si="11"/>
        <v>0</v>
      </c>
      <c r="M176" s="79">
        <f t="shared" si="11"/>
        <v>0</v>
      </c>
      <c r="N176" s="79">
        <f t="shared" si="11"/>
        <v>0</v>
      </c>
      <c r="O176" s="79">
        <f t="shared" si="11"/>
        <v>0</v>
      </c>
      <c r="P176" s="79">
        <f t="shared" si="11"/>
        <v>0</v>
      </c>
      <c r="Q176" s="79">
        <f t="shared" si="11"/>
        <v>0</v>
      </c>
      <c r="R176" s="79">
        <f t="shared" si="11"/>
        <v>0</v>
      </c>
      <c r="S176" s="79">
        <f t="shared" si="11"/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79">
        <f t="shared" si="11"/>
        <v>0</v>
      </c>
      <c r="I177" s="79">
        <f t="shared" si="11"/>
        <v>0</v>
      </c>
      <c r="J177" s="79">
        <f t="shared" si="11"/>
        <v>0</v>
      </c>
      <c r="K177" s="79">
        <f t="shared" si="11"/>
        <v>0</v>
      </c>
      <c r="L177" s="79">
        <f t="shared" si="11"/>
        <v>0</v>
      </c>
      <c r="M177" s="79">
        <f t="shared" si="11"/>
        <v>0</v>
      </c>
      <c r="N177" s="79">
        <f t="shared" si="11"/>
        <v>0</v>
      </c>
      <c r="O177" s="79">
        <f t="shared" si="11"/>
        <v>0</v>
      </c>
      <c r="P177" s="79">
        <f t="shared" si="11"/>
        <v>0</v>
      </c>
      <c r="Q177" s="79">
        <f t="shared" si="11"/>
        <v>0</v>
      </c>
      <c r="R177" s="79">
        <f t="shared" si="11"/>
        <v>0</v>
      </c>
      <c r="S177" s="79">
        <f t="shared" si="11"/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79">
        <f t="shared" si="11"/>
        <v>0</v>
      </c>
      <c r="I178" s="79">
        <f t="shared" si="11"/>
        <v>0</v>
      </c>
      <c r="J178" s="79">
        <f t="shared" si="11"/>
        <v>0</v>
      </c>
      <c r="K178" s="79">
        <f t="shared" si="11"/>
        <v>0</v>
      </c>
      <c r="L178" s="79">
        <f t="shared" si="11"/>
        <v>0</v>
      </c>
      <c r="M178" s="79">
        <f t="shared" si="11"/>
        <v>0</v>
      </c>
      <c r="N178" s="79">
        <f t="shared" si="11"/>
        <v>0</v>
      </c>
      <c r="O178" s="79">
        <f t="shared" si="11"/>
        <v>0</v>
      </c>
      <c r="P178" s="79">
        <f t="shared" si="11"/>
        <v>0</v>
      </c>
      <c r="Q178" s="79">
        <f t="shared" si="11"/>
        <v>0</v>
      </c>
      <c r="R178" s="79">
        <f t="shared" si="11"/>
        <v>0</v>
      </c>
      <c r="S178" s="79">
        <f t="shared" si="11"/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v>1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57">
        <v>1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79">
        <f t="shared" si="11"/>
        <v>0</v>
      </c>
      <c r="I180" s="79">
        <f t="shared" si="11"/>
        <v>0</v>
      </c>
      <c r="J180" s="79">
        <f t="shared" si="11"/>
        <v>0</v>
      </c>
      <c r="K180" s="79">
        <f t="shared" si="11"/>
        <v>0</v>
      </c>
      <c r="L180" s="79">
        <f t="shared" si="11"/>
        <v>0</v>
      </c>
      <c r="M180" s="79">
        <f t="shared" si="11"/>
        <v>0</v>
      </c>
      <c r="N180" s="79">
        <f t="shared" si="11"/>
        <v>0</v>
      </c>
      <c r="O180" s="79">
        <f t="shared" si="11"/>
        <v>0</v>
      </c>
      <c r="P180" s="79">
        <f t="shared" si="11"/>
        <v>0</v>
      </c>
      <c r="Q180" s="79">
        <f t="shared" si="11"/>
        <v>0</v>
      </c>
      <c r="R180" s="79">
        <f t="shared" si="11"/>
        <v>0</v>
      </c>
      <c r="S180" s="79">
        <f t="shared" si="11"/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79">
        <f t="shared" si="11"/>
        <v>0</v>
      </c>
      <c r="I181" s="79">
        <f t="shared" si="11"/>
        <v>0</v>
      </c>
      <c r="J181" s="79">
        <f t="shared" si="11"/>
        <v>0</v>
      </c>
      <c r="K181" s="79">
        <f t="shared" si="11"/>
        <v>0</v>
      </c>
      <c r="L181" s="79">
        <f t="shared" si="11"/>
        <v>0</v>
      </c>
      <c r="M181" s="79">
        <f t="shared" si="11"/>
        <v>0</v>
      </c>
      <c r="N181" s="79">
        <f t="shared" si="11"/>
        <v>0</v>
      </c>
      <c r="O181" s="79">
        <f t="shared" si="11"/>
        <v>0</v>
      </c>
      <c r="P181" s="79">
        <f t="shared" si="11"/>
        <v>0</v>
      </c>
      <c r="Q181" s="79">
        <f t="shared" si="11"/>
        <v>0</v>
      </c>
      <c r="R181" s="79">
        <f t="shared" si="11"/>
        <v>0</v>
      </c>
      <c r="S181" s="79">
        <f t="shared" si="11"/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79">
        <f t="shared" si="11"/>
        <v>0</v>
      </c>
      <c r="I182" s="79">
        <f t="shared" si="11"/>
        <v>0</v>
      </c>
      <c r="J182" s="79">
        <f t="shared" si="11"/>
        <v>0</v>
      </c>
      <c r="K182" s="79">
        <f t="shared" si="11"/>
        <v>0</v>
      </c>
      <c r="L182" s="79">
        <f t="shared" si="11"/>
        <v>0</v>
      </c>
      <c r="M182" s="79">
        <f t="shared" si="11"/>
        <v>0</v>
      </c>
      <c r="N182" s="79">
        <f t="shared" si="11"/>
        <v>0</v>
      </c>
      <c r="O182" s="79">
        <f t="shared" si="11"/>
        <v>0</v>
      </c>
      <c r="P182" s="79">
        <f t="shared" si="11"/>
        <v>0</v>
      </c>
      <c r="Q182" s="79">
        <f t="shared" si="11"/>
        <v>0</v>
      </c>
      <c r="R182" s="79">
        <f t="shared" si="11"/>
        <v>0</v>
      </c>
      <c r="S182" s="79">
        <f t="shared" si="11"/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79">
        <f t="shared" si="11"/>
        <v>0</v>
      </c>
      <c r="I183" s="79">
        <f t="shared" si="11"/>
        <v>0</v>
      </c>
      <c r="J183" s="79">
        <f t="shared" si="11"/>
        <v>0</v>
      </c>
      <c r="K183" s="79">
        <f t="shared" si="11"/>
        <v>0</v>
      </c>
      <c r="L183" s="79">
        <f t="shared" si="11"/>
        <v>0</v>
      </c>
      <c r="M183" s="79">
        <f t="shared" si="11"/>
        <v>0</v>
      </c>
      <c r="N183" s="79">
        <f t="shared" si="11"/>
        <v>0</v>
      </c>
      <c r="O183" s="79">
        <f t="shared" si="11"/>
        <v>0</v>
      </c>
      <c r="P183" s="79">
        <f t="shared" si="11"/>
        <v>0</v>
      </c>
      <c r="Q183" s="79">
        <f t="shared" si="11"/>
        <v>0</v>
      </c>
      <c r="R183" s="79">
        <f t="shared" si="11"/>
        <v>0</v>
      </c>
      <c r="S183" s="79">
        <f t="shared" si="11"/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79">
        <f t="shared" si="11"/>
        <v>0</v>
      </c>
      <c r="I184" s="79">
        <f t="shared" si="11"/>
        <v>0</v>
      </c>
      <c r="J184" s="79">
        <f t="shared" si="11"/>
        <v>0</v>
      </c>
      <c r="K184" s="79">
        <f t="shared" si="11"/>
        <v>0</v>
      </c>
      <c r="L184" s="79">
        <f t="shared" si="11"/>
        <v>0</v>
      </c>
      <c r="M184" s="79">
        <f t="shared" si="11"/>
        <v>0</v>
      </c>
      <c r="N184" s="79">
        <f t="shared" si="11"/>
        <v>0</v>
      </c>
      <c r="O184" s="79">
        <f t="shared" si="11"/>
        <v>0</v>
      </c>
      <c r="P184" s="79">
        <f t="shared" si="11"/>
        <v>0</v>
      </c>
      <c r="Q184" s="79">
        <f t="shared" si="11"/>
        <v>0</v>
      </c>
      <c r="R184" s="79">
        <f t="shared" si="11"/>
        <v>0</v>
      </c>
      <c r="S184" s="79">
        <f t="shared" si="11"/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79">
        <f t="shared" si="11"/>
        <v>0</v>
      </c>
      <c r="I185" s="79">
        <f t="shared" si="11"/>
        <v>0</v>
      </c>
      <c r="J185" s="79">
        <f t="shared" si="11"/>
        <v>0</v>
      </c>
      <c r="K185" s="79">
        <f t="shared" si="11"/>
        <v>0</v>
      </c>
      <c r="L185" s="79">
        <f t="shared" si="11"/>
        <v>0</v>
      </c>
      <c r="M185" s="79">
        <f t="shared" si="11"/>
        <v>0</v>
      </c>
      <c r="N185" s="79">
        <f t="shared" si="11"/>
        <v>0</v>
      </c>
      <c r="O185" s="79">
        <f t="shared" si="11"/>
        <v>0</v>
      </c>
      <c r="P185" s="79">
        <f t="shared" si="11"/>
        <v>0</v>
      </c>
      <c r="Q185" s="79">
        <f t="shared" si="11"/>
        <v>0</v>
      </c>
      <c r="R185" s="79">
        <f t="shared" si="11"/>
        <v>0</v>
      </c>
      <c r="S185" s="79">
        <f t="shared" si="11"/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v>1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57">
        <v>1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79">
        <f t="shared" si="11"/>
        <v>0</v>
      </c>
      <c r="I187" s="79">
        <f t="shared" si="11"/>
        <v>0</v>
      </c>
      <c r="J187" s="79">
        <f t="shared" si="11"/>
        <v>0</v>
      </c>
      <c r="K187" s="79">
        <f t="shared" si="11"/>
        <v>0</v>
      </c>
      <c r="L187" s="79">
        <f t="shared" si="11"/>
        <v>0</v>
      </c>
      <c r="M187" s="79">
        <f t="shared" si="11"/>
        <v>0</v>
      </c>
      <c r="N187" s="79">
        <f t="shared" si="11"/>
        <v>0</v>
      </c>
      <c r="O187" s="79">
        <f t="shared" si="11"/>
        <v>0</v>
      </c>
      <c r="P187" s="79">
        <f t="shared" si="11"/>
        <v>0</v>
      </c>
      <c r="Q187" s="79">
        <f t="shared" si="11"/>
        <v>0</v>
      </c>
      <c r="R187" s="79">
        <f t="shared" si="11"/>
        <v>0</v>
      </c>
      <c r="S187" s="79">
        <f t="shared" si="11"/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v>1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57">
        <v>1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79">
        <f t="shared" si="11"/>
        <v>0</v>
      </c>
      <c r="I189" s="79">
        <f t="shared" si="11"/>
        <v>0</v>
      </c>
      <c r="J189" s="79">
        <f t="shared" si="11"/>
        <v>0</v>
      </c>
      <c r="K189" s="79">
        <f t="shared" si="11"/>
        <v>0</v>
      </c>
      <c r="L189" s="79">
        <f t="shared" si="11"/>
        <v>0</v>
      </c>
      <c r="M189" s="79">
        <f t="shared" si="11"/>
        <v>0</v>
      </c>
      <c r="N189" s="79">
        <f t="shared" si="11"/>
        <v>0</v>
      </c>
      <c r="O189" s="79">
        <f t="shared" si="11"/>
        <v>0</v>
      </c>
      <c r="P189" s="79">
        <f t="shared" si="11"/>
        <v>0</v>
      </c>
      <c r="Q189" s="79">
        <f t="shared" si="11"/>
        <v>0</v>
      </c>
      <c r="R189" s="79">
        <f t="shared" si="11"/>
        <v>0</v>
      </c>
      <c r="S189" s="79">
        <f t="shared" si="11"/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79">
        <f t="shared" si="11"/>
        <v>0</v>
      </c>
      <c r="I190" s="79">
        <f t="shared" si="11"/>
        <v>0</v>
      </c>
      <c r="J190" s="79">
        <f t="shared" si="11"/>
        <v>0</v>
      </c>
      <c r="K190" s="79">
        <f t="shared" si="11"/>
        <v>0</v>
      </c>
      <c r="L190" s="79">
        <f t="shared" si="11"/>
        <v>0</v>
      </c>
      <c r="M190" s="79">
        <f t="shared" si="11"/>
        <v>0</v>
      </c>
      <c r="N190" s="79">
        <f t="shared" si="11"/>
        <v>0</v>
      </c>
      <c r="O190" s="79">
        <f t="shared" ref="O190:S201" si="12">SUM(P190:AA190)</f>
        <v>0</v>
      </c>
      <c r="P190" s="79">
        <f t="shared" si="12"/>
        <v>0</v>
      </c>
      <c r="Q190" s="79">
        <f t="shared" si="12"/>
        <v>0</v>
      </c>
      <c r="R190" s="79">
        <f t="shared" si="12"/>
        <v>0</v>
      </c>
      <c r="S190" s="79">
        <f t="shared" si="12"/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ref="G191:S218" si="13">SUM(H191:S191)</f>
        <v>0</v>
      </c>
      <c r="H191" s="79">
        <f t="shared" si="13"/>
        <v>0</v>
      </c>
      <c r="I191" s="79">
        <f t="shared" si="13"/>
        <v>0</v>
      </c>
      <c r="J191" s="79">
        <f t="shared" si="13"/>
        <v>0</v>
      </c>
      <c r="K191" s="79">
        <f t="shared" si="13"/>
        <v>0</v>
      </c>
      <c r="L191" s="79">
        <f t="shared" si="13"/>
        <v>0</v>
      </c>
      <c r="M191" s="79">
        <f t="shared" si="13"/>
        <v>0</v>
      </c>
      <c r="N191" s="79">
        <f t="shared" si="13"/>
        <v>0</v>
      </c>
      <c r="O191" s="79">
        <f t="shared" si="12"/>
        <v>0</v>
      </c>
      <c r="P191" s="79">
        <f t="shared" si="12"/>
        <v>0</v>
      </c>
      <c r="Q191" s="79">
        <f t="shared" si="12"/>
        <v>0</v>
      </c>
      <c r="R191" s="79">
        <f t="shared" si="12"/>
        <v>0</v>
      </c>
      <c r="S191" s="79">
        <f t="shared" si="12"/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3"/>
        <v>0</v>
      </c>
      <c r="H192" s="79">
        <f t="shared" si="13"/>
        <v>0</v>
      </c>
      <c r="I192" s="79">
        <f t="shared" si="13"/>
        <v>0</v>
      </c>
      <c r="J192" s="79">
        <f t="shared" si="13"/>
        <v>0</v>
      </c>
      <c r="K192" s="79">
        <f t="shared" si="13"/>
        <v>0</v>
      </c>
      <c r="L192" s="79">
        <f t="shared" si="13"/>
        <v>0</v>
      </c>
      <c r="M192" s="79">
        <f t="shared" si="13"/>
        <v>0</v>
      </c>
      <c r="N192" s="79">
        <f t="shared" si="13"/>
        <v>0</v>
      </c>
      <c r="O192" s="79">
        <f t="shared" si="12"/>
        <v>0</v>
      </c>
      <c r="P192" s="79">
        <f t="shared" si="12"/>
        <v>0</v>
      </c>
      <c r="Q192" s="79">
        <f t="shared" si="12"/>
        <v>0</v>
      </c>
      <c r="R192" s="79">
        <f t="shared" si="12"/>
        <v>0</v>
      </c>
      <c r="S192" s="79">
        <f t="shared" si="12"/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3"/>
        <v>0</v>
      </c>
      <c r="H193" s="79">
        <f t="shared" si="13"/>
        <v>0</v>
      </c>
      <c r="I193" s="79">
        <f t="shared" si="13"/>
        <v>0</v>
      </c>
      <c r="J193" s="79">
        <f t="shared" si="13"/>
        <v>0</v>
      </c>
      <c r="K193" s="79">
        <f t="shared" si="13"/>
        <v>0</v>
      </c>
      <c r="L193" s="79">
        <f t="shared" si="13"/>
        <v>0</v>
      </c>
      <c r="M193" s="79">
        <f t="shared" si="13"/>
        <v>0</v>
      </c>
      <c r="N193" s="79">
        <f t="shared" si="13"/>
        <v>0</v>
      </c>
      <c r="O193" s="79">
        <f t="shared" si="12"/>
        <v>0</v>
      </c>
      <c r="P193" s="79">
        <f t="shared" si="12"/>
        <v>0</v>
      </c>
      <c r="Q193" s="79">
        <f t="shared" si="12"/>
        <v>0</v>
      </c>
      <c r="R193" s="79">
        <f t="shared" si="12"/>
        <v>0</v>
      </c>
      <c r="S193" s="79">
        <f t="shared" si="12"/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3"/>
        <v>0</v>
      </c>
      <c r="H194" s="79">
        <f t="shared" si="13"/>
        <v>0</v>
      </c>
      <c r="I194" s="79">
        <f t="shared" si="13"/>
        <v>0</v>
      </c>
      <c r="J194" s="79">
        <f t="shared" si="13"/>
        <v>0</v>
      </c>
      <c r="K194" s="79">
        <f t="shared" si="13"/>
        <v>0</v>
      </c>
      <c r="L194" s="79">
        <f t="shared" si="13"/>
        <v>0</v>
      </c>
      <c r="M194" s="79">
        <f t="shared" si="13"/>
        <v>0</v>
      </c>
      <c r="N194" s="79">
        <f t="shared" si="13"/>
        <v>0</v>
      </c>
      <c r="O194" s="79">
        <f t="shared" si="12"/>
        <v>0</v>
      </c>
      <c r="P194" s="79">
        <f t="shared" si="12"/>
        <v>0</v>
      </c>
      <c r="Q194" s="79">
        <f t="shared" si="12"/>
        <v>0</v>
      </c>
      <c r="R194" s="79">
        <f t="shared" si="12"/>
        <v>0</v>
      </c>
      <c r="S194" s="79">
        <f t="shared" si="12"/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3"/>
        <v>0</v>
      </c>
      <c r="H195" s="79">
        <f t="shared" si="13"/>
        <v>0</v>
      </c>
      <c r="I195" s="79">
        <f t="shared" si="13"/>
        <v>0</v>
      </c>
      <c r="J195" s="79">
        <f t="shared" si="13"/>
        <v>0</v>
      </c>
      <c r="K195" s="79">
        <f t="shared" si="13"/>
        <v>0</v>
      </c>
      <c r="L195" s="79">
        <f t="shared" si="13"/>
        <v>0</v>
      </c>
      <c r="M195" s="79">
        <f t="shared" si="13"/>
        <v>0</v>
      </c>
      <c r="N195" s="79">
        <f t="shared" si="13"/>
        <v>0</v>
      </c>
      <c r="O195" s="79">
        <f t="shared" si="12"/>
        <v>0</v>
      </c>
      <c r="P195" s="79">
        <f t="shared" si="12"/>
        <v>0</v>
      </c>
      <c r="Q195" s="79">
        <f t="shared" si="12"/>
        <v>0</v>
      </c>
      <c r="R195" s="79">
        <f t="shared" si="12"/>
        <v>0</v>
      </c>
      <c r="S195" s="79">
        <f t="shared" si="12"/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3"/>
        <v>0</v>
      </c>
      <c r="H196" s="79">
        <f t="shared" si="13"/>
        <v>0</v>
      </c>
      <c r="I196" s="79">
        <f t="shared" si="13"/>
        <v>0</v>
      </c>
      <c r="J196" s="79">
        <f t="shared" si="13"/>
        <v>0</v>
      </c>
      <c r="K196" s="79">
        <f t="shared" si="13"/>
        <v>0</v>
      </c>
      <c r="L196" s="79">
        <f t="shared" si="13"/>
        <v>0</v>
      </c>
      <c r="M196" s="79">
        <f t="shared" si="13"/>
        <v>0</v>
      </c>
      <c r="N196" s="79">
        <f t="shared" si="13"/>
        <v>0</v>
      </c>
      <c r="O196" s="79">
        <f t="shared" si="12"/>
        <v>0</v>
      </c>
      <c r="P196" s="79">
        <f t="shared" si="12"/>
        <v>0</v>
      </c>
      <c r="Q196" s="79">
        <f t="shared" si="12"/>
        <v>0</v>
      </c>
      <c r="R196" s="79">
        <f t="shared" si="12"/>
        <v>0</v>
      </c>
      <c r="S196" s="79">
        <f t="shared" si="12"/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3"/>
        <v>0</v>
      </c>
      <c r="H197" s="79">
        <f t="shared" si="13"/>
        <v>0</v>
      </c>
      <c r="I197" s="79">
        <f t="shared" si="13"/>
        <v>0</v>
      </c>
      <c r="J197" s="79">
        <f t="shared" si="13"/>
        <v>0</v>
      </c>
      <c r="K197" s="79">
        <f t="shared" si="13"/>
        <v>0</v>
      </c>
      <c r="L197" s="79">
        <f t="shared" si="13"/>
        <v>0</v>
      </c>
      <c r="M197" s="79">
        <f t="shared" si="13"/>
        <v>0</v>
      </c>
      <c r="N197" s="79">
        <f t="shared" si="13"/>
        <v>0</v>
      </c>
      <c r="O197" s="79">
        <f t="shared" si="12"/>
        <v>0</v>
      </c>
      <c r="P197" s="79">
        <f t="shared" si="12"/>
        <v>0</v>
      </c>
      <c r="Q197" s="79">
        <f t="shared" si="12"/>
        <v>0</v>
      </c>
      <c r="R197" s="79">
        <f t="shared" si="12"/>
        <v>0</v>
      </c>
      <c r="S197" s="79">
        <f t="shared" si="12"/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3"/>
        <v>0</v>
      </c>
      <c r="H198" s="79">
        <f t="shared" si="13"/>
        <v>0</v>
      </c>
      <c r="I198" s="79">
        <f t="shared" si="13"/>
        <v>0</v>
      </c>
      <c r="J198" s="79">
        <f t="shared" si="13"/>
        <v>0</v>
      </c>
      <c r="K198" s="79">
        <f t="shared" si="13"/>
        <v>0</v>
      </c>
      <c r="L198" s="79">
        <f t="shared" si="13"/>
        <v>0</v>
      </c>
      <c r="M198" s="79">
        <f t="shared" si="13"/>
        <v>0</v>
      </c>
      <c r="N198" s="79">
        <f t="shared" si="13"/>
        <v>0</v>
      </c>
      <c r="O198" s="79">
        <f t="shared" si="12"/>
        <v>0</v>
      </c>
      <c r="P198" s="79">
        <f t="shared" si="12"/>
        <v>0</v>
      </c>
      <c r="Q198" s="79">
        <f t="shared" si="12"/>
        <v>0</v>
      </c>
      <c r="R198" s="79">
        <f t="shared" si="12"/>
        <v>0</v>
      </c>
      <c r="S198" s="79">
        <f t="shared" si="12"/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3"/>
        <v>0</v>
      </c>
      <c r="H199" s="79">
        <f t="shared" si="13"/>
        <v>0</v>
      </c>
      <c r="I199" s="79">
        <f t="shared" si="13"/>
        <v>0</v>
      </c>
      <c r="J199" s="79">
        <f t="shared" si="13"/>
        <v>0</v>
      </c>
      <c r="K199" s="79">
        <f t="shared" si="13"/>
        <v>0</v>
      </c>
      <c r="L199" s="79">
        <f t="shared" si="13"/>
        <v>0</v>
      </c>
      <c r="M199" s="79">
        <f t="shared" si="13"/>
        <v>0</v>
      </c>
      <c r="N199" s="79">
        <f t="shared" si="13"/>
        <v>0</v>
      </c>
      <c r="O199" s="79">
        <f t="shared" si="12"/>
        <v>0</v>
      </c>
      <c r="P199" s="79">
        <f t="shared" si="12"/>
        <v>0</v>
      </c>
      <c r="Q199" s="79">
        <f t="shared" si="12"/>
        <v>0</v>
      </c>
      <c r="R199" s="79">
        <f t="shared" si="12"/>
        <v>0</v>
      </c>
      <c r="S199" s="79">
        <f t="shared" si="12"/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3"/>
        <v>0</v>
      </c>
      <c r="H200" s="79">
        <f t="shared" si="13"/>
        <v>0</v>
      </c>
      <c r="I200" s="79">
        <f t="shared" si="13"/>
        <v>0</v>
      </c>
      <c r="J200" s="79">
        <f t="shared" si="13"/>
        <v>0</v>
      </c>
      <c r="K200" s="79">
        <f t="shared" si="13"/>
        <v>0</v>
      </c>
      <c r="L200" s="79">
        <f t="shared" si="13"/>
        <v>0</v>
      </c>
      <c r="M200" s="79">
        <f t="shared" si="13"/>
        <v>0</v>
      </c>
      <c r="N200" s="79">
        <f t="shared" si="13"/>
        <v>0</v>
      </c>
      <c r="O200" s="79">
        <f t="shared" si="12"/>
        <v>0</v>
      </c>
      <c r="P200" s="79">
        <f t="shared" si="12"/>
        <v>0</v>
      </c>
      <c r="Q200" s="79">
        <f t="shared" si="12"/>
        <v>0</v>
      </c>
      <c r="R200" s="79">
        <f t="shared" si="12"/>
        <v>0</v>
      </c>
      <c r="S200" s="79">
        <f t="shared" si="12"/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3"/>
        <v>0</v>
      </c>
      <c r="H201" s="79">
        <f t="shared" si="13"/>
        <v>0</v>
      </c>
      <c r="I201" s="79">
        <f t="shared" si="13"/>
        <v>0</v>
      </c>
      <c r="J201" s="79">
        <f t="shared" si="13"/>
        <v>0</v>
      </c>
      <c r="K201" s="79">
        <f t="shared" si="13"/>
        <v>0</v>
      </c>
      <c r="L201" s="79">
        <f t="shared" si="13"/>
        <v>0</v>
      </c>
      <c r="M201" s="79">
        <f t="shared" si="13"/>
        <v>0</v>
      </c>
      <c r="N201" s="79">
        <f t="shared" si="13"/>
        <v>0</v>
      </c>
      <c r="O201" s="79">
        <f t="shared" si="12"/>
        <v>0</v>
      </c>
      <c r="P201" s="79">
        <f t="shared" si="12"/>
        <v>0</v>
      </c>
      <c r="Q201" s="79">
        <f t="shared" si="12"/>
        <v>0</v>
      </c>
      <c r="R201" s="79">
        <f t="shared" si="12"/>
        <v>0</v>
      </c>
      <c r="S201" s="79">
        <f t="shared" si="12"/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v>1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57">
        <v>1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v>1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41">
        <v>0</v>
      </c>
      <c r="R203" s="41">
        <v>0</v>
      </c>
      <c r="S203" s="57">
        <v>1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3"/>
        <v>0</v>
      </c>
      <c r="H204" s="79">
        <f t="shared" si="13"/>
        <v>0</v>
      </c>
      <c r="I204" s="79">
        <f t="shared" si="13"/>
        <v>0</v>
      </c>
      <c r="J204" s="79">
        <f t="shared" si="13"/>
        <v>0</v>
      </c>
      <c r="K204" s="79">
        <f t="shared" si="13"/>
        <v>0</v>
      </c>
      <c r="L204" s="79">
        <f t="shared" si="13"/>
        <v>0</v>
      </c>
      <c r="M204" s="79">
        <f t="shared" si="13"/>
        <v>0</v>
      </c>
      <c r="N204" s="79">
        <f t="shared" si="13"/>
        <v>0</v>
      </c>
      <c r="O204" s="79">
        <f t="shared" si="13"/>
        <v>0</v>
      </c>
      <c r="P204" s="79">
        <f t="shared" si="13"/>
        <v>0</v>
      </c>
      <c r="Q204" s="79">
        <f t="shared" si="13"/>
        <v>0</v>
      </c>
      <c r="R204" s="79">
        <f t="shared" si="13"/>
        <v>0</v>
      </c>
      <c r="S204" s="79">
        <f t="shared" si="13"/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3"/>
        <v>0</v>
      </c>
      <c r="H205" s="79">
        <f t="shared" si="13"/>
        <v>0</v>
      </c>
      <c r="I205" s="79">
        <f t="shared" si="13"/>
        <v>0</v>
      </c>
      <c r="J205" s="79">
        <f t="shared" si="13"/>
        <v>0</v>
      </c>
      <c r="K205" s="79">
        <f t="shared" si="13"/>
        <v>0</v>
      </c>
      <c r="L205" s="79">
        <f t="shared" si="13"/>
        <v>0</v>
      </c>
      <c r="M205" s="79">
        <f t="shared" si="13"/>
        <v>0</v>
      </c>
      <c r="N205" s="79">
        <f t="shared" si="13"/>
        <v>0</v>
      </c>
      <c r="O205" s="79">
        <f t="shared" si="13"/>
        <v>0</v>
      </c>
      <c r="P205" s="79">
        <f t="shared" si="13"/>
        <v>0</v>
      </c>
      <c r="Q205" s="79">
        <f t="shared" si="13"/>
        <v>0</v>
      </c>
      <c r="R205" s="79">
        <f t="shared" si="13"/>
        <v>0</v>
      </c>
      <c r="S205" s="79">
        <f t="shared" si="13"/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3"/>
        <v>0</v>
      </c>
      <c r="H206" s="79">
        <f t="shared" si="13"/>
        <v>0</v>
      </c>
      <c r="I206" s="79">
        <f t="shared" si="13"/>
        <v>0</v>
      </c>
      <c r="J206" s="79">
        <f t="shared" si="13"/>
        <v>0</v>
      </c>
      <c r="K206" s="79">
        <f t="shared" si="13"/>
        <v>0</v>
      </c>
      <c r="L206" s="79">
        <f t="shared" si="13"/>
        <v>0</v>
      </c>
      <c r="M206" s="79">
        <f t="shared" si="13"/>
        <v>0</v>
      </c>
      <c r="N206" s="79">
        <f t="shared" si="13"/>
        <v>0</v>
      </c>
      <c r="O206" s="79">
        <f t="shared" si="13"/>
        <v>0</v>
      </c>
      <c r="P206" s="79">
        <f t="shared" si="13"/>
        <v>0</v>
      </c>
      <c r="Q206" s="79">
        <f t="shared" si="13"/>
        <v>0</v>
      </c>
      <c r="R206" s="79">
        <f t="shared" si="13"/>
        <v>0</v>
      </c>
      <c r="S206" s="79">
        <f t="shared" si="13"/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3"/>
        <v>0</v>
      </c>
      <c r="H207" s="79">
        <f t="shared" si="13"/>
        <v>0</v>
      </c>
      <c r="I207" s="79">
        <f t="shared" si="13"/>
        <v>0</v>
      </c>
      <c r="J207" s="79">
        <f t="shared" si="13"/>
        <v>0</v>
      </c>
      <c r="K207" s="79">
        <f t="shared" si="13"/>
        <v>0</v>
      </c>
      <c r="L207" s="79">
        <f t="shared" si="13"/>
        <v>0</v>
      </c>
      <c r="M207" s="79">
        <f t="shared" si="13"/>
        <v>0</v>
      </c>
      <c r="N207" s="79">
        <f t="shared" si="13"/>
        <v>0</v>
      </c>
      <c r="O207" s="79">
        <f t="shared" si="13"/>
        <v>0</v>
      </c>
      <c r="P207" s="79">
        <f t="shared" si="13"/>
        <v>0</v>
      </c>
      <c r="Q207" s="79">
        <f t="shared" si="13"/>
        <v>0</v>
      </c>
      <c r="R207" s="79">
        <f t="shared" si="13"/>
        <v>0</v>
      </c>
      <c r="S207" s="79">
        <f t="shared" si="13"/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v>1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85">
        <v>1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10</v>
      </c>
      <c r="H209" s="93">
        <f t="shared" ref="H209:S209" si="14">SUM(H156:H208)</f>
        <v>0</v>
      </c>
      <c r="I209" s="93">
        <f t="shared" si="14"/>
        <v>0</v>
      </c>
      <c r="J209" s="93">
        <f t="shared" si="14"/>
        <v>0</v>
      </c>
      <c r="K209" s="93">
        <f t="shared" si="14"/>
        <v>0</v>
      </c>
      <c r="L209" s="93">
        <f t="shared" si="14"/>
        <v>0</v>
      </c>
      <c r="M209" s="93">
        <f t="shared" si="14"/>
        <v>0</v>
      </c>
      <c r="N209" s="93">
        <f t="shared" si="14"/>
        <v>0</v>
      </c>
      <c r="O209" s="93">
        <f t="shared" si="14"/>
        <v>0</v>
      </c>
      <c r="P209" s="93">
        <f t="shared" si="14"/>
        <v>0</v>
      </c>
      <c r="Q209" s="93">
        <f t="shared" si="14"/>
        <v>0</v>
      </c>
      <c r="R209" s="93">
        <f t="shared" si="14"/>
        <v>0</v>
      </c>
      <c r="S209" s="94">
        <f t="shared" si="14"/>
        <v>10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3"/>
        <v>0</v>
      </c>
      <c r="H210" s="86">
        <f t="shared" si="13"/>
        <v>0</v>
      </c>
      <c r="I210" s="86">
        <f t="shared" si="13"/>
        <v>0</v>
      </c>
      <c r="J210" s="86">
        <f t="shared" si="13"/>
        <v>0</v>
      </c>
      <c r="K210" s="86">
        <f t="shared" si="13"/>
        <v>0</v>
      </c>
      <c r="L210" s="86">
        <f t="shared" si="13"/>
        <v>0</v>
      </c>
      <c r="M210" s="86">
        <f t="shared" si="13"/>
        <v>0</v>
      </c>
      <c r="N210" s="86">
        <f t="shared" si="13"/>
        <v>0</v>
      </c>
      <c r="O210" s="86">
        <f t="shared" si="13"/>
        <v>0</v>
      </c>
      <c r="P210" s="86">
        <f t="shared" si="13"/>
        <v>0</v>
      </c>
      <c r="Q210" s="86">
        <f t="shared" si="13"/>
        <v>0</v>
      </c>
      <c r="R210" s="86">
        <f t="shared" si="13"/>
        <v>0</v>
      </c>
      <c r="S210" s="86">
        <f t="shared" si="13"/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3"/>
        <v>0</v>
      </c>
      <c r="H211" s="86">
        <f t="shared" si="13"/>
        <v>0</v>
      </c>
      <c r="I211" s="86">
        <f t="shared" si="13"/>
        <v>0</v>
      </c>
      <c r="J211" s="86">
        <f t="shared" si="13"/>
        <v>0</v>
      </c>
      <c r="K211" s="86">
        <f t="shared" si="13"/>
        <v>0</v>
      </c>
      <c r="L211" s="86">
        <f t="shared" si="13"/>
        <v>0</v>
      </c>
      <c r="M211" s="86">
        <f t="shared" si="13"/>
        <v>0</v>
      </c>
      <c r="N211" s="86">
        <f t="shared" si="13"/>
        <v>0</v>
      </c>
      <c r="O211" s="86">
        <f t="shared" si="13"/>
        <v>0</v>
      </c>
      <c r="P211" s="86">
        <f t="shared" si="13"/>
        <v>0</v>
      </c>
      <c r="Q211" s="86">
        <f t="shared" si="13"/>
        <v>0</v>
      </c>
      <c r="R211" s="86">
        <f t="shared" si="13"/>
        <v>0</v>
      </c>
      <c r="S211" s="86">
        <f t="shared" si="13"/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3"/>
        <v>0</v>
      </c>
      <c r="H212" s="86">
        <f t="shared" si="13"/>
        <v>0</v>
      </c>
      <c r="I212" s="86">
        <f t="shared" si="13"/>
        <v>0</v>
      </c>
      <c r="J212" s="86">
        <f t="shared" si="13"/>
        <v>0</v>
      </c>
      <c r="K212" s="86">
        <f t="shared" si="13"/>
        <v>0</v>
      </c>
      <c r="L212" s="86">
        <f t="shared" si="13"/>
        <v>0</v>
      </c>
      <c r="M212" s="86">
        <f t="shared" si="13"/>
        <v>0</v>
      </c>
      <c r="N212" s="86">
        <f t="shared" si="13"/>
        <v>0</v>
      </c>
      <c r="O212" s="86">
        <f t="shared" si="13"/>
        <v>0</v>
      </c>
      <c r="P212" s="86">
        <f t="shared" si="13"/>
        <v>0</v>
      </c>
      <c r="Q212" s="86">
        <f t="shared" si="13"/>
        <v>0</v>
      </c>
      <c r="R212" s="86">
        <f t="shared" si="13"/>
        <v>0</v>
      </c>
      <c r="S212" s="86">
        <f t="shared" si="13"/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3"/>
        <v>0</v>
      </c>
      <c r="H213" s="86">
        <f t="shared" si="13"/>
        <v>0</v>
      </c>
      <c r="I213" s="86">
        <f t="shared" si="13"/>
        <v>0</v>
      </c>
      <c r="J213" s="86">
        <f t="shared" si="13"/>
        <v>0</v>
      </c>
      <c r="K213" s="86">
        <f t="shared" si="13"/>
        <v>0</v>
      </c>
      <c r="L213" s="86">
        <f t="shared" si="13"/>
        <v>0</v>
      </c>
      <c r="M213" s="86">
        <f t="shared" si="13"/>
        <v>0</v>
      </c>
      <c r="N213" s="86">
        <f t="shared" si="13"/>
        <v>0</v>
      </c>
      <c r="O213" s="86">
        <f t="shared" si="13"/>
        <v>0</v>
      </c>
      <c r="P213" s="86">
        <f t="shared" si="13"/>
        <v>0</v>
      </c>
      <c r="Q213" s="86">
        <f t="shared" si="13"/>
        <v>0</v>
      </c>
      <c r="R213" s="86">
        <f t="shared" si="13"/>
        <v>0</v>
      </c>
      <c r="S213" s="86">
        <f t="shared" si="13"/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3"/>
        <v>0</v>
      </c>
      <c r="H214" s="86">
        <f t="shared" si="13"/>
        <v>0</v>
      </c>
      <c r="I214" s="86">
        <f t="shared" si="13"/>
        <v>0</v>
      </c>
      <c r="J214" s="86">
        <f t="shared" si="13"/>
        <v>0</v>
      </c>
      <c r="K214" s="86">
        <f t="shared" si="13"/>
        <v>0</v>
      </c>
      <c r="L214" s="86">
        <f t="shared" si="13"/>
        <v>0</v>
      </c>
      <c r="M214" s="86">
        <f t="shared" si="13"/>
        <v>0</v>
      </c>
      <c r="N214" s="86">
        <f t="shared" si="13"/>
        <v>0</v>
      </c>
      <c r="O214" s="86">
        <f t="shared" si="13"/>
        <v>0</v>
      </c>
      <c r="P214" s="86">
        <f t="shared" si="13"/>
        <v>0</v>
      </c>
      <c r="Q214" s="86">
        <f t="shared" si="13"/>
        <v>0</v>
      </c>
      <c r="R214" s="86">
        <f t="shared" si="13"/>
        <v>0</v>
      </c>
      <c r="S214" s="86">
        <f t="shared" si="13"/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3"/>
        <v>0</v>
      </c>
      <c r="H215" s="86">
        <f t="shared" si="13"/>
        <v>0</v>
      </c>
      <c r="I215" s="86">
        <f t="shared" si="13"/>
        <v>0</v>
      </c>
      <c r="J215" s="86">
        <f t="shared" si="13"/>
        <v>0</v>
      </c>
      <c r="K215" s="86">
        <f t="shared" si="13"/>
        <v>0</v>
      </c>
      <c r="L215" s="86">
        <f t="shared" si="13"/>
        <v>0</v>
      </c>
      <c r="M215" s="86">
        <f t="shared" si="13"/>
        <v>0</v>
      </c>
      <c r="N215" s="86">
        <f t="shared" si="13"/>
        <v>0</v>
      </c>
      <c r="O215" s="86">
        <f t="shared" si="13"/>
        <v>0</v>
      </c>
      <c r="P215" s="86">
        <f t="shared" si="13"/>
        <v>0</v>
      </c>
      <c r="Q215" s="86">
        <f t="shared" si="13"/>
        <v>0</v>
      </c>
      <c r="R215" s="86">
        <f t="shared" si="13"/>
        <v>0</v>
      </c>
      <c r="S215" s="86">
        <f t="shared" si="13"/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3"/>
        <v>0</v>
      </c>
      <c r="H216" s="86">
        <f t="shared" si="13"/>
        <v>0</v>
      </c>
      <c r="I216" s="86">
        <f t="shared" si="13"/>
        <v>0</v>
      </c>
      <c r="J216" s="86">
        <f t="shared" si="13"/>
        <v>0</v>
      </c>
      <c r="K216" s="86">
        <f t="shared" si="13"/>
        <v>0</v>
      </c>
      <c r="L216" s="86">
        <f t="shared" si="13"/>
        <v>0</v>
      </c>
      <c r="M216" s="86">
        <f t="shared" si="13"/>
        <v>0</v>
      </c>
      <c r="N216" s="86">
        <f t="shared" si="13"/>
        <v>0</v>
      </c>
      <c r="O216" s="86">
        <f t="shared" si="13"/>
        <v>0</v>
      </c>
      <c r="P216" s="86">
        <f t="shared" si="13"/>
        <v>0</v>
      </c>
      <c r="Q216" s="86">
        <f t="shared" si="13"/>
        <v>0</v>
      </c>
      <c r="R216" s="86">
        <f t="shared" si="13"/>
        <v>0</v>
      </c>
      <c r="S216" s="86">
        <f t="shared" si="13"/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3"/>
        <v>0</v>
      </c>
      <c r="H217" s="86">
        <f t="shared" si="13"/>
        <v>0</v>
      </c>
      <c r="I217" s="86">
        <f t="shared" si="13"/>
        <v>0</v>
      </c>
      <c r="J217" s="86">
        <f t="shared" si="13"/>
        <v>0</v>
      </c>
      <c r="K217" s="86">
        <f t="shared" si="13"/>
        <v>0</v>
      </c>
      <c r="L217" s="86">
        <f t="shared" si="13"/>
        <v>0</v>
      </c>
      <c r="M217" s="86">
        <f t="shared" si="13"/>
        <v>0</v>
      </c>
      <c r="N217" s="86">
        <f t="shared" si="13"/>
        <v>0</v>
      </c>
      <c r="O217" s="86">
        <f t="shared" si="13"/>
        <v>0</v>
      </c>
      <c r="P217" s="86">
        <f t="shared" si="13"/>
        <v>0</v>
      </c>
      <c r="Q217" s="86">
        <f t="shared" si="13"/>
        <v>0</v>
      </c>
      <c r="R217" s="86">
        <f t="shared" si="13"/>
        <v>0</v>
      </c>
      <c r="S217" s="86">
        <f t="shared" si="13"/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3"/>
        <v>0</v>
      </c>
      <c r="H218" s="86">
        <f t="shared" si="13"/>
        <v>0</v>
      </c>
      <c r="I218" s="86">
        <f t="shared" si="13"/>
        <v>0</v>
      </c>
      <c r="J218" s="86">
        <f t="shared" si="13"/>
        <v>0</v>
      </c>
      <c r="K218" s="86">
        <f t="shared" si="13"/>
        <v>0</v>
      </c>
      <c r="L218" s="86">
        <f t="shared" si="13"/>
        <v>0</v>
      </c>
      <c r="M218" s="86">
        <f t="shared" si="13"/>
        <v>0</v>
      </c>
      <c r="N218" s="86">
        <f t="shared" si="13"/>
        <v>0</v>
      </c>
      <c r="O218" s="86">
        <f t="shared" si="13"/>
        <v>0</v>
      </c>
      <c r="P218" s="86">
        <f t="shared" si="13"/>
        <v>0</v>
      </c>
      <c r="Q218" s="86">
        <f t="shared" si="13"/>
        <v>0</v>
      </c>
      <c r="R218" s="86">
        <f t="shared" ref="R218:S262" si="15">SUM(S218:AD218)</f>
        <v>0</v>
      </c>
      <c r="S218" s="86">
        <f t="shared" si="15"/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ref="G219:Q242" si="16">SUM(H219:S219)</f>
        <v>0</v>
      </c>
      <c r="H219" s="86">
        <f t="shared" si="16"/>
        <v>0</v>
      </c>
      <c r="I219" s="86">
        <f t="shared" si="16"/>
        <v>0</v>
      </c>
      <c r="J219" s="86">
        <f t="shared" si="16"/>
        <v>0</v>
      </c>
      <c r="K219" s="86">
        <f t="shared" si="16"/>
        <v>0</v>
      </c>
      <c r="L219" s="86">
        <f t="shared" si="16"/>
        <v>0</v>
      </c>
      <c r="M219" s="86">
        <f t="shared" si="16"/>
        <v>0</v>
      </c>
      <c r="N219" s="86">
        <f t="shared" si="16"/>
        <v>0</v>
      </c>
      <c r="O219" s="86">
        <f t="shared" si="16"/>
        <v>0</v>
      </c>
      <c r="P219" s="86">
        <f t="shared" si="16"/>
        <v>0</v>
      </c>
      <c r="Q219" s="86">
        <f t="shared" si="16"/>
        <v>0</v>
      </c>
      <c r="R219" s="86">
        <f t="shared" si="15"/>
        <v>0</v>
      </c>
      <c r="S219" s="86">
        <f t="shared" si="15"/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6"/>
        <v>0</v>
      </c>
      <c r="H220" s="86">
        <f t="shared" si="16"/>
        <v>0</v>
      </c>
      <c r="I220" s="86">
        <f t="shared" si="16"/>
        <v>0</v>
      </c>
      <c r="J220" s="86">
        <f t="shared" si="16"/>
        <v>0</v>
      </c>
      <c r="K220" s="86">
        <f t="shared" si="16"/>
        <v>0</v>
      </c>
      <c r="L220" s="86">
        <f t="shared" si="16"/>
        <v>0</v>
      </c>
      <c r="M220" s="86">
        <f t="shared" si="16"/>
        <v>0</v>
      </c>
      <c r="N220" s="86">
        <f t="shared" si="16"/>
        <v>0</v>
      </c>
      <c r="O220" s="86">
        <f t="shared" si="16"/>
        <v>0</v>
      </c>
      <c r="P220" s="86">
        <f t="shared" si="16"/>
        <v>0</v>
      </c>
      <c r="Q220" s="86">
        <f t="shared" si="16"/>
        <v>0</v>
      </c>
      <c r="R220" s="86">
        <f t="shared" si="15"/>
        <v>0</v>
      </c>
      <c r="S220" s="86">
        <f t="shared" si="15"/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6"/>
        <v>0</v>
      </c>
      <c r="H221" s="86">
        <f t="shared" si="16"/>
        <v>0</v>
      </c>
      <c r="I221" s="86">
        <f t="shared" si="16"/>
        <v>0</v>
      </c>
      <c r="J221" s="86">
        <f t="shared" si="16"/>
        <v>0</v>
      </c>
      <c r="K221" s="86">
        <f t="shared" si="16"/>
        <v>0</v>
      </c>
      <c r="L221" s="86">
        <f t="shared" si="16"/>
        <v>0</v>
      </c>
      <c r="M221" s="86">
        <f t="shared" si="16"/>
        <v>0</v>
      </c>
      <c r="N221" s="86">
        <f t="shared" si="16"/>
        <v>0</v>
      </c>
      <c r="O221" s="86">
        <f t="shared" si="16"/>
        <v>0</v>
      </c>
      <c r="P221" s="86">
        <f t="shared" si="16"/>
        <v>0</v>
      </c>
      <c r="Q221" s="86">
        <f t="shared" si="16"/>
        <v>0</v>
      </c>
      <c r="R221" s="86">
        <f t="shared" si="15"/>
        <v>0</v>
      </c>
      <c r="S221" s="86">
        <f t="shared" si="15"/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6"/>
        <v>0</v>
      </c>
      <c r="H222" s="86">
        <f t="shared" si="16"/>
        <v>0</v>
      </c>
      <c r="I222" s="86">
        <f t="shared" si="16"/>
        <v>0</v>
      </c>
      <c r="J222" s="86">
        <f t="shared" si="16"/>
        <v>0</v>
      </c>
      <c r="K222" s="86">
        <f t="shared" si="16"/>
        <v>0</v>
      </c>
      <c r="L222" s="86">
        <f t="shared" si="16"/>
        <v>0</v>
      </c>
      <c r="M222" s="86">
        <f t="shared" si="16"/>
        <v>0</v>
      </c>
      <c r="N222" s="86">
        <f t="shared" si="16"/>
        <v>0</v>
      </c>
      <c r="O222" s="86">
        <f t="shared" si="16"/>
        <v>0</v>
      </c>
      <c r="P222" s="86">
        <f t="shared" si="16"/>
        <v>0</v>
      </c>
      <c r="Q222" s="86">
        <f t="shared" si="16"/>
        <v>0</v>
      </c>
      <c r="R222" s="86">
        <f t="shared" si="15"/>
        <v>0</v>
      </c>
      <c r="S222" s="86">
        <f t="shared" si="15"/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6"/>
        <v>0</v>
      </c>
      <c r="H223" s="86">
        <f t="shared" si="16"/>
        <v>0</v>
      </c>
      <c r="I223" s="86">
        <f t="shared" si="16"/>
        <v>0</v>
      </c>
      <c r="J223" s="86">
        <f t="shared" si="16"/>
        <v>0</v>
      </c>
      <c r="K223" s="86">
        <f t="shared" si="16"/>
        <v>0</v>
      </c>
      <c r="L223" s="86">
        <f t="shared" si="16"/>
        <v>0</v>
      </c>
      <c r="M223" s="86">
        <f t="shared" si="16"/>
        <v>0</v>
      </c>
      <c r="N223" s="86">
        <f t="shared" si="16"/>
        <v>0</v>
      </c>
      <c r="O223" s="86">
        <f t="shared" si="16"/>
        <v>0</v>
      </c>
      <c r="P223" s="86">
        <f t="shared" si="16"/>
        <v>0</v>
      </c>
      <c r="Q223" s="86">
        <f t="shared" si="16"/>
        <v>0</v>
      </c>
      <c r="R223" s="86">
        <f t="shared" si="15"/>
        <v>0</v>
      </c>
      <c r="S223" s="86">
        <f t="shared" si="15"/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6"/>
        <v>0</v>
      </c>
      <c r="H224" s="86">
        <f t="shared" si="16"/>
        <v>0</v>
      </c>
      <c r="I224" s="86">
        <f t="shared" si="16"/>
        <v>0</v>
      </c>
      <c r="J224" s="86">
        <f t="shared" si="16"/>
        <v>0</v>
      </c>
      <c r="K224" s="86">
        <f t="shared" si="16"/>
        <v>0</v>
      </c>
      <c r="L224" s="86">
        <f t="shared" si="16"/>
        <v>0</v>
      </c>
      <c r="M224" s="86">
        <f t="shared" si="16"/>
        <v>0</v>
      </c>
      <c r="N224" s="86">
        <f t="shared" si="16"/>
        <v>0</v>
      </c>
      <c r="O224" s="86">
        <f t="shared" si="16"/>
        <v>0</v>
      </c>
      <c r="P224" s="86">
        <f t="shared" si="16"/>
        <v>0</v>
      </c>
      <c r="Q224" s="86">
        <f t="shared" si="16"/>
        <v>0</v>
      </c>
      <c r="R224" s="86">
        <f t="shared" si="15"/>
        <v>0</v>
      </c>
      <c r="S224" s="86">
        <f t="shared" si="15"/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6"/>
        <v>0</v>
      </c>
      <c r="H225" s="86">
        <f t="shared" si="16"/>
        <v>0</v>
      </c>
      <c r="I225" s="86">
        <f t="shared" si="16"/>
        <v>0</v>
      </c>
      <c r="J225" s="86">
        <f t="shared" si="16"/>
        <v>0</v>
      </c>
      <c r="K225" s="86">
        <f t="shared" si="16"/>
        <v>0</v>
      </c>
      <c r="L225" s="86">
        <f t="shared" si="16"/>
        <v>0</v>
      </c>
      <c r="M225" s="86">
        <f t="shared" si="16"/>
        <v>0</v>
      </c>
      <c r="N225" s="86">
        <f t="shared" si="16"/>
        <v>0</v>
      </c>
      <c r="O225" s="86">
        <f t="shared" si="16"/>
        <v>0</v>
      </c>
      <c r="P225" s="86">
        <f t="shared" si="16"/>
        <v>0</v>
      </c>
      <c r="Q225" s="86">
        <f t="shared" si="16"/>
        <v>0</v>
      </c>
      <c r="R225" s="86">
        <f t="shared" si="15"/>
        <v>0</v>
      </c>
      <c r="S225" s="86">
        <f t="shared" si="15"/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6"/>
        <v>0</v>
      </c>
      <c r="H226" s="86">
        <f t="shared" si="16"/>
        <v>0</v>
      </c>
      <c r="I226" s="86">
        <f t="shared" si="16"/>
        <v>0</v>
      </c>
      <c r="J226" s="86">
        <f t="shared" si="16"/>
        <v>0</v>
      </c>
      <c r="K226" s="86">
        <f t="shared" si="16"/>
        <v>0</v>
      </c>
      <c r="L226" s="86">
        <f t="shared" si="16"/>
        <v>0</v>
      </c>
      <c r="M226" s="86">
        <f t="shared" si="16"/>
        <v>0</v>
      </c>
      <c r="N226" s="86">
        <f t="shared" si="16"/>
        <v>0</v>
      </c>
      <c r="O226" s="86">
        <f t="shared" si="16"/>
        <v>0</v>
      </c>
      <c r="P226" s="86">
        <f t="shared" si="16"/>
        <v>0</v>
      </c>
      <c r="Q226" s="86">
        <f t="shared" si="16"/>
        <v>0</v>
      </c>
      <c r="R226" s="86">
        <f t="shared" si="15"/>
        <v>0</v>
      </c>
      <c r="S226" s="86">
        <f t="shared" si="15"/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6"/>
        <v>0</v>
      </c>
      <c r="H227" s="86">
        <f t="shared" si="16"/>
        <v>0</v>
      </c>
      <c r="I227" s="86">
        <f t="shared" si="16"/>
        <v>0</v>
      </c>
      <c r="J227" s="86">
        <f t="shared" si="16"/>
        <v>0</v>
      </c>
      <c r="K227" s="86">
        <f t="shared" si="16"/>
        <v>0</v>
      </c>
      <c r="L227" s="86">
        <f t="shared" si="16"/>
        <v>0</v>
      </c>
      <c r="M227" s="86">
        <f t="shared" si="16"/>
        <v>0</v>
      </c>
      <c r="N227" s="86">
        <f t="shared" si="16"/>
        <v>0</v>
      </c>
      <c r="O227" s="86">
        <f t="shared" si="16"/>
        <v>0</v>
      </c>
      <c r="P227" s="86">
        <f t="shared" si="16"/>
        <v>0</v>
      </c>
      <c r="Q227" s="86">
        <f t="shared" si="16"/>
        <v>0</v>
      </c>
      <c r="R227" s="86">
        <f t="shared" si="15"/>
        <v>0</v>
      </c>
      <c r="S227" s="86">
        <f t="shared" si="15"/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6"/>
        <v>0</v>
      </c>
      <c r="H228" s="86">
        <f t="shared" si="16"/>
        <v>0</v>
      </c>
      <c r="I228" s="86">
        <f t="shared" si="16"/>
        <v>0</v>
      </c>
      <c r="J228" s="86">
        <f t="shared" si="16"/>
        <v>0</v>
      </c>
      <c r="K228" s="86">
        <f t="shared" si="16"/>
        <v>0</v>
      </c>
      <c r="L228" s="86">
        <f t="shared" si="16"/>
        <v>0</v>
      </c>
      <c r="M228" s="86">
        <f t="shared" si="16"/>
        <v>0</v>
      </c>
      <c r="N228" s="86">
        <f t="shared" si="16"/>
        <v>0</v>
      </c>
      <c r="O228" s="86">
        <f t="shared" si="16"/>
        <v>0</v>
      </c>
      <c r="P228" s="86">
        <f t="shared" si="16"/>
        <v>0</v>
      </c>
      <c r="Q228" s="86">
        <f t="shared" si="16"/>
        <v>0</v>
      </c>
      <c r="R228" s="86">
        <f t="shared" si="15"/>
        <v>0</v>
      </c>
      <c r="S228" s="86">
        <f t="shared" si="15"/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6"/>
        <v>0</v>
      </c>
      <c r="H229" s="86">
        <f t="shared" si="16"/>
        <v>0</v>
      </c>
      <c r="I229" s="86">
        <f t="shared" si="16"/>
        <v>0</v>
      </c>
      <c r="J229" s="86">
        <f t="shared" si="16"/>
        <v>0</v>
      </c>
      <c r="K229" s="86">
        <f t="shared" si="16"/>
        <v>0</v>
      </c>
      <c r="L229" s="86">
        <f t="shared" si="16"/>
        <v>0</v>
      </c>
      <c r="M229" s="86">
        <f t="shared" si="16"/>
        <v>0</v>
      </c>
      <c r="N229" s="86">
        <f t="shared" si="16"/>
        <v>0</v>
      </c>
      <c r="O229" s="86">
        <f t="shared" si="16"/>
        <v>0</v>
      </c>
      <c r="P229" s="86">
        <f t="shared" si="16"/>
        <v>0</v>
      </c>
      <c r="Q229" s="86">
        <f t="shared" si="16"/>
        <v>0</v>
      </c>
      <c r="R229" s="86">
        <f t="shared" si="15"/>
        <v>0</v>
      </c>
      <c r="S229" s="86">
        <f t="shared" si="15"/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6"/>
        <v>0</v>
      </c>
      <c r="H230" s="86">
        <f t="shared" si="16"/>
        <v>0</v>
      </c>
      <c r="I230" s="86">
        <f t="shared" si="16"/>
        <v>0</v>
      </c>
      <c r="J230" s="86">
        <f t="shared" si="16"/>
        <v>0</v>
      </c>
      <c r="K230" s="86">
        <f t="shared" si="16"/>
        <v>0</v>
      </c>
      <c r="L230" s="86">
        <f t="shared" si="16"/>
        <v>0</v>
      </c>
      <c r="M230" s="86">
        <f t="shared" si="16"/>
        <v>0</v>
      </c>
      <c r="N230" s="86">
        <f t="shared" si="16"/>
        <v>0</v>
      </c>
      <c r="O230" s="86">
        <f t="shared" si="16"/>
        <v>0</v>
      </c>
      <c r="P230" s="86">
        <f t="shared" si="16"/>
        <v>0</v>
      </c>
      <c r="Q230" s="86">
        <f t="shared" si="16"/>
        <v>0</v>
      </c>
      <c r="R230" s="86">
        <f t="shared" si="15"/>
        <v>0</v>
      </c>
      <c r="S230" s="86">
        <f t="shared" si="15"/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si="16"/>
        <v>0</v>
      </c>
      <c r="H231" s="86">
        <f t="shared" si="16"/>
        <v>0</v>
      </c>
      <c r="I231" s="86">
        <f t="shared" si="16"/>
        <v>0</v>
      </c>
      <c r="J231" s="86">
        <f t="shared" si="16"/>
        <v>0</v>
      </c>
      <c r="K231" s="86">
        <f t="shared" si="16"/>
        <v>0</v>
      </c>
      <c r="L231" s="86">
        <f t="shared" si="16"/>
        <v>0</v>
      </c>
      <c r="M231" s="86">
        <f t="shared" si="16"/>
        <v>0</v>
      </c>
      <c r="N231" s="86">
        <f t="shared" si="16"/>
        <v>0</v>
      </c>
      <c r="O231" s="86">
        <f t="shared" si="16"/>
        <v>0</v>
      </c>
      <c r="P231" s="86">
        <f t="shared" si="16"/>
        <v>0</v>
      </c>
      <c r="Q231" s="86">
        <f t="shared" si="16"/>
        <v>0</v>
      </c>
      <c r="R231" s="86">
        <f t="shared" si="15"/>
        <v>0</v>
      </c>
      <c r="S231" s="86">
        <f t="shared" si="15"/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6"/>
        <v>0</v>
      </c>
      <c r="H232" s="86">
        <f t="shared" si="16"/>
        <v>0</v>
      </c>
      <c r="I232" s="86">
        <f t="shared" si="16"/>
        <v>0</v>
      </c>
      <c r="J232" s="86">
        <f t="shared" si="16"/>
        <v>0</v>
      </c>
      <c r="K232" s="86">
        <f t="shared" si="16"/>
        <v>0</v>
      </c>
      <c r="L232" s="86">
        <f t="shared" si="16"/>
        <v>0</v>
      </c>
      <c r="M232" s="86">
        <f t="shared" si="16"/>
        <v>0</v>
      </c>
      <c r="N232" s="86">
        <f t="shared" si="16"/>
        <v>0</v>
      </c>
      <c r="O232" s="86">
        <f t="shared" si="16"/>
        <v>0</v>
      </c>
      <c r="P232" s="86">
        <f t="shared" si="16"/>
        <v>0</v>
      </c>
      <c r="Q232" s="86">
        <f t="shared" si="16"/>
        <v>0</v>
      </c>
      <c r="R232" s="86">
        <f t="shared" si="15"/>
        <v>0</v>
      </c>
      <c r="S232" s="86">
        <f t="shared" si="15"/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6"/>
        <v>0</v>
      </c>
      <c r="H233" s="86">
        <f t="shared" si="16"/>
        <v>0</v>
      </c>
      <c r="I233" s="86">
        <f t="shared" si="16"/>
        <v>0</v>
      </c>
      <c r="J233" s="86">
        <f t="shared" si="16"/>
        <v>0</v>
      </c>
      <c r="K233" s="86">
        <f t="shared" si="16"/>
        <v>0</v>
      </c>
      <c r="L233" s="86">
        <f t="shared" si="16"/>
        <v>0</v>
      </c>
      <c r="M233" s="86">
        <f t="shared" si="16"/>
        <v>0</v>
      </c>
      <c r="N233" s="86">
        <f t="shared" si="16"/>
        <v>0</v>
      </c>
      <c r="O233" s="86">
        <f t="shared" si="16"/>
        <v>0</v>
      </c>
      <c r="P233" s="86">
        <f t="shared" si="16"/>
        <v>0</v>
      </c>
      <c r="Q233" s="86">
        <f t="shared" si="16"/>
        <v>0</v>
      </c>
      <c r="R233" s="86">
        <f t="shared" si="15"/>
        <v>0</v>
      </c>
      <c r="S233" s="86">
        <f t="shared" si="15"/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6"/>
        <v>0</v>
      </c>
      <c r="H234" s="86">
        <f t="shared" si="16"/>
        <v>0</v>
      </c>
      <c r="I234" s="86">
        <f t="shared" si="16"/>
        <v>0</v>
      </c>
      <c r="J234" s="86">
        <f t="shared" si="16"/>
        <v>0</v>
      </c>
      <c r="K234" s="86">
        <f t="shared" si="16"/>
        <v>0</v>
      </c>
      <c r="L234" s="86">
        <f t="shared" si="16"/>
        <v>0</v>
      </c>
      <c r="M234" s="86">
        <f t="shared" si="16"/>
        <v>0</v>
      </c>
      <c r="N234" s="86">
        <f t="shared" si="16"/>
        <v>0</v>
      </c>
      <c r="O234" s="86">
        <f t="shared" si="16"/>
        <v>0</v>
      </c>
      <c r="P234" s="86">
        <f t="shared" si="16"/>
        <v>0</v>
      </c>
      <c r="Q234" s="86">
        <f t="shared" si="16"/>
        <v>0</v>
      </c>
      <c r="R234" s="86">
        <f t="shared" si="15"/>
        <v>0</v>
      </c>
      <c r="S234" s="86">
        <f t="shared" si="15"/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6"/>
        <v>0</v>
      </c>
      <c r="H235" s="86">
        <f t="shared" si="16"/>
        <v>0</v>
      </c>
      <c r="I235" s="86">
        <f t="shared" si="16"/>
        <v>0</v>
      </c>
      <c r="J235" s="86">
        <f t="shared" si="16"/>
        <v>0</v>
      </c>
      <c r="K235" s="86">
        <f t="shared" si="16"/>
        <v>0</v>
      </c>
      <c r="L235" s="86">
        <f t="shared" si="16"/>
        <v>0</v>
      </c>
      <c r="M235" s="86">
        <f t="shared" si="16"/>
        <v>0</v>
      </c>
      <c r="N235" s="86">
        <f t="shared" si="16"/>
        <v>0</v>
      </c>
      <c r="O235" s="86">
        <f t="shared" si="16"/>
        <v>0</v>
      </c>
      <c r="P235" s="86">
        <f t="shared" si="16"/>
        <v>0</v>
      </c>
      <c r="Q235" s="86">
        <f t="shared" si="16"/>
        <v>0</v>
      </c>
      <c r="R235" s="86">
        <f t="shared" si="15"/>
        <v>0</v>
      </c>
      <c r="S235" s="86">
        <f t="shared" si="15"/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6"/>
        <v>0</v>
      </c>
      <c r="H236" s="86">
        <f t="shared" si="16"/>
        <v>0</v>
      </c>
      <c r="I236" s="86">
        <f t="shared" si="16"/>
        <v>0</v>
      </c>
      <c r="J236" s="86">
        <f t="shared" si="16"/>
        <v>0</v>
      </c>
      <c r="K236" s="86">
        <f t="shared" si="16"/>
        <v>0</v>
      </c>
      <c r="L236" s="86">
        <f t="shared" si="16"/>
        <v>0</v>
      </c>
      <c r="M236" s="86">
        <f t="shared" si="16"/>
        <v>0</v>
      </c>
      <c r="N236" s="86">
        <f t="shared" si="16"/>
        <v>0</v>
      </c>
      <c r="O236" s="86">
        <f t="shared" si="16"/>
        <v>0</v>
      </c>
      <c r="P236" s="86">
        <f t="shared" si="16"/>
        <v>0</v>
      </c>
      <c r="Q236" s="86">
        <f t="shared" si="16"/>
        <v>0</v>
      </c>
      <c r="R236" s="86">
        <f t="shared" si="15"/>
        <v>0</v>
      </c>
      <c r="S236" s="86">
        <f t="shared" si="15"/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6"/>
        <v>0</v>
      </c>
      <c r="H237" s="86">
        <f t="shared" si="16"/>
        <v>0</v>
      </c>
      <c r="I237" s="86">
        <f t="shared" si="16"/>
        <v>0</v>
      </c>
      <c r="J237" s="86">
        <f t="shared" si="16"/>
        <v>0</v>
      </c>
      <c r="K237" s="86">
        <f t="shared" si="16"/>
        <v>0</v>
      </c>
      <c r="L237" s="86">
        <f t="shared" si="16"/>
        <v>0</v>
      </c>
      <c r="M237" s="86">
        <f t="shared" si="16"/>
        <v>0</v>
      </c>
      <c r="N237" s="86">
        <f t="shared" si="16"/>
        <v>0</v>
      </c>
      <c r="O237" s="86">
        <f t="shared" si="16"/>
        <v>0</v>
      </c>
      <c r="P237" s="86">
        <f t="shared" si="16"/>
        <v>0</v>
      </c>
      <c r="Q237" s="86">
        <f t="shared" si="16"/>
        <v>0</v>
      </c>
      <c r="R237" s="86">
        <f t="shared" si="15"/>
        <v>0</v>
      </c>
      <c r="S237" s="86">
        <f t="shared" si="15"/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6"/>
        <v>0</v>
      </c>
      <c r="H238" s="86">
        <f t="shared" si="16"/>
        <v>0</v>
      </c>
      <c r="I238" s="86">
        <f t="shared" si="16"/>
        <v>0</v>
      </c>
      <c r="J238" s="86">
        <f t="shared" si="16"/>
        <v>0</v>
      </c>
      <c r="K238" s="86">
        <f t="shared" si="16"/>
        <v>0</v>
      </c>
      <c r="L238" s="86">
        <f t="shared" si="16"/>
        <v>0</v>
      </c>
      <c r="M238" s="86">
        <f t="shared" si="16"/>
        <v>0</v>
      </c>
      <c r="N238" s="86">
        <f t="shared" si="16"/>
        <v>0</v>
      </c>
      <c r="O238" s="86">
        <f t="shared" si="16"/>
        <v>0</v>
      </c>
      <c r="P238" s="86">
        <f t="shared" si="16"/>
        <v>0</v>
      </c>
      <c r="Q238" s="86">
        <f t="shared" si="16"/>
        <v>0</v>
      </c>
      <c r="R238" s="86">
        <f t="shared" si="15"/>
        <v>0</v>
      </c>
      <c r="S238" s="86">
        <f t="shared" si="15"/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6"/>
        <v>0</v>
      </c>
      <c r="H239" s="86">
        <f t="shared" si="16"/>
        <v>0</v>
      </c>
      <c r="I239" s="86">
        <f t="shared" si="16"/>
        <v>0</v>
      </c>
      <c r="J239" s="86">
        <f t="shared" si="16"/>
        <v>0</v>
      </c>
      <c r="K239" s="86">
        <f t="shared" si="16"/>
        <v>0</v>
      </c>
      <c r="L239" s="86">
        <f t="shared" si="16"/>
        <v>0</v>
      </c>
      <c r="M239" s="86">
        <f t="shared" si="16"/>
        <v>0</v>
      </c>
      <c r="N239" s="86">
        <f t="shared" si="16"/>
        <v>0</v>
      </c>
      <c r="O239" s="86">
        <f t="shared" si="16"/>
        <v>0</v>
      </c>
      <c r="P239" s="86">
        <f t="shared" si="16"/>
        <v>0</v>
      </c>
      <c r="Q239" s="86">
        <f t="shared" si="16"/>
        <v>0</v>
      </c>
      <c r="R239" s="86">
        <f t="shared" si="15"/>
        <v>0</v>
      </c>
      <c r="S239" s="86">
        <f t="shared" si="15"/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6"/>
        <v>0</v>
      </c>
      <c r="H240" s="86">
        <f t="shared" si="16"/>
        <v>0</v>
      </c>
      <c r="I240" s="86">
        <f t="shared" si="16"/>
        <v>0</v>
      </c>
      <c r="J240" s="86">
        <f t="shared" si="16"/>
        <v>0</v>
      </c>
      <c r="K240" s="86">
        <f t="shared" si="16"/>
        <v>0</v>
      </c>
      <c r="L240" s="86">
        <f t="shared" si="16"/>
        <v>0</v>
      </c>
      <c r="M240" s="86">
        <f t="shared" si="16"/>
        <v>0</v>
      </c>
      <c r="N240" s="86">
        <f t="shared" si="16"/>
        <v>0</v>
      </c>
      <c r="O240" s="86">
        <f t="shared" si="16"/>
        <v>0</v>
      </c>
      <c r="P240" s="86">
        <f t="shared" si="16"/>
        <v>0</v>
      </c>
      <c r="Q240" s="86">
        <f t="shared" si="16"/>
        <v>0</v>
      </c>
      <c r="R240" s="86">
        <f t="shared" si="15"/>
        <v>0</v>
      </c>
      <c r="S240" s="86">
        <f t="shared" si="15"/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6"/>
        <v>0</v>
      </c>
      <c r="H241" s="86">
        <f t="shared" si="16"/>
        <v>0</v>
      </c>
      <c r="I241" s="86">
        <f t="shared" si="16"/>
        <v>0</v>
      </c>
      <c r="J241" s="86">
        <f t="shared" si="16"/>
        <v>0</v>
      </c>
      <c r="K241" s="86">
        <f t="shared" si="16"/>
        <v>0</v>
      </c>
      <c r="L241" s="86">
        <f t="shared" si="16"/>
        <v>0</v>
      </c>
      <c r="M241" s="86">
        <f t="shared" si="16"/>
        <v>0</v>
      </c>
      <c r="N241" s="86">
        <f t="shared" si="16"/>
        <v>0</v>
      </c>
      <c r="O241" s="86">
        <f t="shared" si="16"/>
        <v>0</v>
      </c>
      <c r="P241" s="86">
        <f t="shared" si="16"/>
        <v>0</v>
      </c>
      <c r="Q241" s="86">
        <f t="shared" si="16"/>
        <v>0</v>
      </c>
      <c r="R241" s="86">
        <f t="shared" si="15"/>
        <v>0</v>
      </c>
      <c r="S241" s="86">
        <f t="shared" si="15"/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6"/>
        <v>0</v>
      </c>
      <c r="H242" s="86">
        <f t="shared" si="16"/>
        <v>0</v>
      </c>
      <c r="I242" s="86">
        <f t="shared" ref="I242:Q262" si="17">SUM(J242:U242)</f>
        <v>0</v>
      </c>
      <c r="J242" s="86">
        <f t="shared" si="17"/>
        <v>0</v>
      </c>
      <c r="K242" s="86">
        <f t="shared" si="17"/>
        <v>0</v>
      </c>
      <c r="L242" s="86">
        <f t="shared" si="17"/>
        <v>0</v>
      </c>
      <c r="M242" s="86">
        <f t="shared" si="17"/>
        <v>0</v>
      </c>
      <c r="N242" s="86">
        <f t="shared" si="17"/>
        <v>0</v>
      </c>
      <c r="O242" s="86">
        <f t="shared" si="17"/>
        <v>0</v>
      </c>
      <c r="P242" s="86">
        <f t="shared" si="17"/>
        <v>0</v>
      </c>
      <c r="Q242" s="86">
        <f t="shared" si="17"/>
        <v>0</v>
      </c>
      <c r="R242" s="86">
        <f t="shared" si="15"/>
        <v>0</v>
      </c>
      <c r="S242" s="86">
        <f t="shared" si="15"/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ref="G243:H262" si="18">SUM(H243:S243)</f>
        <v>0</v>
      </c>
      <c r="H243" s="86">
        <f t="shared" si="18"/>
        <v>0</v>
      </c>
      <c r="I243" s="86">
        <f t="shared" si="17"/>
        <v>0</v>
      </c>
      <c r="J243" s="86">
        <f t="shared" si="17"/>
        <v>0</v>
      </c>
      <c r="K243" s="86">
        <f t="shared" si="17"/>
        <v>0</v>
      </c>
      <c r="L243" s="86">
        <f t="shared" si="17"/>
        <v>0</v>
      </c>
      <c r="M243" s="86">
        <f t="shared" si="17"/>
        <v>0</v>
      </c>
      <c r="N243" s="86">
        <f t="shared" si="17"/>
        <v>0</v>
      </c>
      <c r="O243" s="86">
        <f t="shared" si="17"/>
        <v>0</v>
      </c>
      <c r="P243" s="86">
        <f t="shared" si="17"/>
        <v>0</v>
      </c>
      <c r="Q243" s="86">
        <f t="shared" si="17"/>
        <v>0</v>
      </c>
      <c r="R243" s="86">
        <f t="shared" si="15"/>
        <v>0</v>
      </c>
      <c r="S243" s="86">
        <f t="shared" si="15"/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8"/>
        <v>0</v>
      </c>
      <c r="H244" s="86">
        <f t="shared" si="18"/>
        <v>0</v>
      </c>
      <c r="I244" s="86">
        <f t="shared" si="17"/>
        <v>0</v>
      </c>
      <c r="J244" s="86">
        <f t="shared" si="17"/>
        <v>0</v>
      </c>
      <c r="K244" s="86">
        <f t="shared" si="17"/>
        <v>0</v>
      </c>
      <c r="L244" s="86">
        <f t="shared" si="17"/>
        <v>0</v>
      </c>
      <c r="M244" s="86">
        <f t="shared" si="17"/>
        <v>0</v>
      </c>
      <c r="N244" s="86">
        <f t="shared" si="17"/>
        <v>0</v>
      </c>
      <c r="O244" s="86">
        <f t="shared" si="17"/>
        <v>0</v>
      </c>
      <c r="P244" s="86">
        <f t="shared" si="17"/>
        <v>0</v>
      </c>
      <c r="Q244" s="86">
        <f t="shared" si="17"/>
        <v>0</v>
      </c>
      <c r="R244" s="86">
        <f t="shared" si="15"/>
        <v>0</v>
      </c>
      <c r="S244" s="86">
        <f t="shared" si="15"/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8"/>
        <v>0</v>
      </c>
      <c r="H245" s="86">
        <f t="shared" si="18"/>
        <v>0</v>
      </c>
      <c r="I245" s="86">
        <f t="shared" si="17"/>
        <v>0</v>
      </c>
      <c r="J245" s="86">
        <f t="shared" si="17"/>
        <v>0</v>
      </c>
      <c r="K245" s="86">
        <f t="shared" si="17"/>
        <v>0</v>
      </c>
      <c r="L245" s="86">
        <f t="shared" si="17"/>
        <v>0</v>
      </c>
      <c r="M245" s="86">
        <f t="shared" si="17"/>
        <v>0</v>
      </c>
      <c r="N245" s="86">
        <f t="shared" si="17"/>
        <v>0</v>
      </c>
      <c r="O245" s="86">
        <f t="shared" si="17"/>
        <v>0</v>
      </c>
      <c r="P245" s="86">
        <f t="shared" si="17"/>
        <v>0</v>
      </c>
      <c r="Q245" s="86">
        <f t="shared" si="17"/>
        <v>0</v>
      </c>
      <c r="R245" s="86">
        <f t="shared" si="15"/>
        <v>0</v>
      </c>
      <c r="S245" s="86">
        <f t="shared" si="15"/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8"/>
        <v>0</v>
      </c>
      <c r="H246" s="86">
        <f t="shared" si="18"/>
        <v>0</v>
      </c>
      <c r="I246" s="86">
        <f t="shared" si="17"/>
        <v>0</v>
      </c>
      <c r="J246" s="86">
        <f t="shared" si="17"/>
        <v>0</v>
      </c>
      <c r="K246" s="86">
        <f t="shared" si="17"/>
        <v>0</v>
      </c>
      <c r="L246" s="86">
        <f t="shared" si="17"/>
        <v>0</v>
      </c>
      <c r="M246" s="86">
        <f t="shared" si="17"/>
        <v>0</v>
      </c>
      <c r="N246" s="86">
        <f t="shared" si="17"/>
        <v>0</v>
      </c>
      <c r="O246" s="86">
        <f t="shared" si="17"/>
        <v>0</v>
      </c>
      <c r="P246" s="86">
        <f t="shared" si="17"/>
        <v>0</v>
      </c>
      <c r="Q246" s="86">
        <f t="shared" si="17"/>
        <v>0</v>
      </c>
      <c r="R246" s="86">
        <f t="shared" si="15"/>
        <v>0</v>
      </c>
      <c r="S246" s="86">
        <f t="shared" si="15"/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8"/>
        <v>0</v>
      </c>
      <c r="H247" s="86">
        <f t="shared" si="18"/>
        <v>0</v>
      </c>
      <c r="I247" s="86">
        <f t="shared" si="17"/>
        <v>0</v>
      </c>
      <c r="J247" s="86">
        <f t="shared" si="17"/>
        <v>0</v>
      </c>
      <c r="K247" s="86">
        <f t="shared" si="17"/>
        <v>0</v>
      </c>
      <c r="L247" s="86">
        <f t="shared" si="17"/>
        <v>0</v>
      </c>
      <c r="M247" s="86">
        <f t="shared" si="17"/>
        <v>0</v>
      </c>
      <c r="N247" s="86">
        <f t="shared" si="17"/>
        <v>0</v>
      </c>
      <c r="O247" s="86">
        <f t="shared" si="17"/>
        <v>0</v>
      </c>
      <c r="P247" s="86">
        <f t="shared" si="17"/>
        <v>0</v>
      </c>
      <c r="Q247" s="86">
        <f t="shared" si="17"/>
        <v>0</v>
      </c>
      <c r="R247" s="86">
        <f t="shared" si="15"/>
        <v>0</v>
      </c>
      <c r="S247" s="86">
        <f t="shared" si="15"/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8"/>
        <v>0</v>
      </c>
      <c r="H248" s="86">
        <f t="shared" si="18"/>
        <v>0</v>
      </c>
      <c r="I248" s="86">
        <f t="shared" si="17"/>
        <v>0</v>
      </c>
      <c r="J248" s="86">
        <f t="shared" si="17"/>
        <v>0</v>
      </c>
      <c r="K248" s="86">
        <f t="shared" si="17"/>
        <v>0</v>
      </c>
      <c r="L248" s="86">
        <f t="shared" si="17"/>
        <v>0</v>
      </c>
      <c r="M248" s="86">
        <f t="shared" si="17"/>
        <v>0</v>
      </c>
      <c r="N248" s="86">
        <f t="shared" si="17"/>
        <v>0</v>
      </c>
      <c r="O248" s="86">
        <f t="shared" si="17"/>
        <v>0</v>
      </c>
      <c r="P248" s="86">
        <f t="shared" si="17"/>
        <v>0</v>
      </c>
      <c r="Q248" s="86">
        <f t="shared" si="17"/>
        <v>0</v>
      </c>
      <c r="R248" s="86">
        <f t="shared" si="15"/>
        <v>0</v>
      </c>
      <c r="S248" s="86">
        <f t="shared" si="15"/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8"/>
        <v>0</v>
      </c>
      <c r="H249" s="86">
        <f t="shared" si="18"/>
        <v>0</v>
      </c>
      <c r="I249" s="86">
        <f t="shared" si="17"/>
        <v>0</v>
      </c>
      <c r="J249" s="86">
        <f t="shared" si="17"/>
        <v>0</v>
      </c>
      <c r="K249" s="86">
        <f t="shared" si="17"/>
        <v>0</v>
      </c>
      <c r="L249" s="86">
        <f t="shared" si="17"/>
        <v>0</v>
      </c>
      <c r="M249" s="86">
        <f t="shared" si="17"/>
        <v>0</v>
      </c>
      <c r="N249" s="86">
        <f t="shared" si="17"/>
        <v>0</v>
      </c>
      <c r="O249" s="86">
        <f t="shared" si="17"/>
        <v>0</v>
      </c>
      <c r="P249" s="86">
        <f t="shared" si="17"/>
        <v>0</v>
      </c>
      <c r="Q249" s="86">
        <f t="shared" si="17"/>
        <v>0</v>
      </c>
      <c r="R249" s="86">
        <f t="shared" si="15"/>
        <v>0</v>
      </c>
      <c r="S249" s="86">
        <f t="shared" si="15"/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8"/>
        <v>0</v>
      </c>
      <c r="H250" s="86">
        <f t="shared" si="18"/>
        <v>0</v>
      </c>
      <c r="I250" s="86">
        <f t="shared" si="17"/>
        <v>0</v>
      </c>
      <c r="J250" s="86">
        <f t="shared" si="17"/>
        <v>0</v>
      </c>
      <c r="K250" s="86">
        <f t="shared" si="17"/>
        <v>0</v>
      </c>
      <c r="L250" s="86">
        <f t="shared" si="17"/>
        <v>0</v>
      </c>
      <c r="M250" s="86">
        <f t="shared" si="17"/>
        <v>0</v>
      </c>
      <c r="N250" s="86">
        <f t="shared" si="17"/>
        <v>0</v>
      </c>
      <c r="O250" s="86">
        <f t="shared" si="17"/>
        <v>0</v>
      </c>
      <c r="P250" s="86">
        <f t="shared" si="17"/>
        <v>0</v>
      </c>
      <c r="Q250" s="86">
        <f t="shared" si="17"/>
        <v>0</v>
      </c>
      <c r="R250" s="86">
        <f t="shared" si="15"/>
        <v>0</v>
      </c>
      <c r="S250" s="86">
        <f t="shared" si="15"/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8"/>
        <v>0</v>
      </c>
      <c r="H251" s="86">
        <f t="shared" si="18"/>
        <v>0</v>
      </c>
      <c r="I251" s="86">
        <f t="shared" si="17"/>
        <v>0</v>
      </c>
      <c r="J251" s="86">
        <f t="shared" si="17"/>
        <v>0</v>
      </c>
      <c r="K251" s="86">
        <f t="shared" si="17"/>
        <v>0</v>
      </c>
      <c r="L251" s="86">
        <f t="shared" si="17"/>
        <v>0</v>
      </c>
      <c r="M251" s="86">
        <f t="shared" si="17"/>
        <v>0</v>
      </c>
      <c r="N251" s="86">
        <f t="shared" si="17"/>
        <v>0</v>
      </c>
      <c r="O251" s="86">
        <f t="shared" si="17"/>
        <v>0</v>
      </c>
      <c r="P251" s="86">
        <f t="shared" si="17"/>
        <v>0</v>
      </c>
      <c r="Q251" s="86">
        <f t="shared" si="17"/>
        <v>0</v>
      </c>
      <c r="R251" s="86">
        <f t="shared" si="15"/>
        <v>0</v>
      </c>
      <c r="S251" s="86">
        <f t="shared" si="15"/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8"/>
        <v>0</v>
      </c>
      <c r="H252" s="86">
        <f t="shared" si="18"/>
        <v>0</v>
      </c>
      <c r="I252" s="86">
        <f t="shared" si="17"/>
        <v>0</v>
      </c>
      <c r="J252" s="86">
        <f t="shared" si="17"/>
        <v>0</v>
      </c>
      <c r="K252" s="86">
        <f t="shared" si="17"/>
        <v>0</v>
      </c>
      <c r="L252" s="86">
        <f t="shared" si="17"/>
        <v>0</v>
      </c>
      <c r="M252" s="86">
        <f t="shared" si="17"/>
        <v>0</v>
      </c>
      <c r="N252" s="86">
        <f t="shared" si="17"/>
        <v>0</v>
      </c>
      <c r="O252" s="86">
        <f t="shared" si="17"/>
        <v>0</v>
      </c>
      <c r="P252" s="86">
        <f t="shared" si="17"/>
        <v>0</v>
      </c>
      <c r="Q252" s="86">
        <f t="shared" si="17"/>
        <v>0</v>
      </c>
      <c r="R252" s="86">
        <f t="shared" si="15"/>
        <v>0</v>
      </c>
      <c r="S252" s="86">
        <f t="shared" si="15"/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8"/>
        <v>0</v>
      </c>
      <c r="H253" s="86">
        <f t="shared" si="18"/>
        <v>0</v>
      </c>
      <c r="I253" s="86">
        <f t="shared" si="17"/>
        <v>0</v>
      </c>
      <c r="J253" s="86">
        <f t="shared" si="17"/>
        <v>0</v>
      </c>
      <c r="K253" s="86">
        <f t="shared" si="17"/>
        <v>0</v>
      </c>
      <c r="L253" s="86">
        <f t="shared" si="17"/>
        <v>0</v>
      </c>
      <c r="M253" s="86">
        <f t="shared" si="17"/>
        <v>0</v>
      </c>
      <c r="N253" s="86">
        <f t="shared" si="17"/>
        <v>0</v>
      </c>
      <c r="O253" s="86">
        <f t="shared" si="17"/>
        <v>0</v>
      </c>
      <c r="P253" s="86">
        <f t="shared" si="17"/>
        <v>0</v>
      </c>
      <c r="Q253" s="86">
        <f t="shared" si="17"/>
        <v>0</v>
      </c>
      <c r="R253" s="86">
        <f t="shared" si="15"/>
        <v>0</v>
      </c>
      <c r="S253" s="86">
        <f t="shared" si="15"/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8"/>
        <v>0</v>
      </c>
      <c r="H254" s="86">
        <f t="shared" si="18"/>
        <v>0</v>
      </c>
      <c r="I254" s="86">
        <f t="shared" si="17"/>
        <v>0</v>
      </c>
      <c r="J254" s="86">
        <f t="shared" si="17"/>
        <v>0</v>
      </c>
      <c r="K254" s="86">
        <f t="shared" si="17"/>
        <v>0</v>
      </c>
      <c r="L254" s="86">
        <f t="shared" si="17"/>
        <v>0</v>
      </c>
      <c r="M254" s="86">
        <f t="shared" si="17"/>
        <v>0</v>
      </c>
      <c r="N254" s="86">
        <f t="shared" si="17"/>
        <v>0</v>
      </c>
      <c r="O254" s="86">
        <f t="shared" si="17"/>
        <v>0</v>
      </c>
      <c r="P254" s="86">
        <f t="shared" si="17"/>
        <v>0</v>
      </c>
      <c r="Q254" s="86">
        <f t="shared" si="17"/>
        <v>0</v>
      </c>
      <c r="R254" s="86">
        <f t="shared" si="15"/>
        <v>0</v>
      </c>
      <c r="S254" s="86">
        <f t="shared" si="15"/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8"/>
        <v>0</v>
      </c>
      <c r="H255" s="86">
        <f t="shared" si="18"/>
        <v>0</v>
      </c>
      <c r="I255" s="86">
        <f t="shared" si="17"/>
        <v>0</v>
      </c>
      <c r="J255" s="86">
        <f t="shared" si="17"/>
        <v>0</v>
      </c>
      <c r="K255" s="86">
        <f t="shared" si="17"/>
        <v>0</v>
      </c>
      <c r="L255" s="86">
        <f t="shared" si="17"/>
        <v>0</v>
      </c>
      <c r="M255" s="86">
        <f t="shared" si="17"/>
        <v>0</v>
      </c>
      <c r="N255" s="86">
        <f t="shared" si="17"/>
        <v>0</v>
      </c>
      <c r="O255" s="86">
        <f t="shared" si="17"/>
        <v>0</v>
      </c>
      <c r="P255" s="86">
        <f t="shared" si="17"/>
        <v>0</v>
      </c>
      <c r="Q255" s="86">
        <f t="shared" si="17"/>
        <v>0</v>
      </c>
      <c r="R255" s="86">
        <f t="shared" si="15"/>
        <v>0</v>
      </c>
      <c r="S255" s="86">
        <f t="shared" si="15"/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8"/>
        <v>0</v>
      </c>
      <c r="H256" s="86">
        <f t="shared" si="18"/>
        <v>0</v>
      </c>
      <c r="I256" s="86">
        <f t="shared" si="17"/>
        <v>0</v>
      </c>
      <c r="J256" s="86">
        <f t="shared" si="17"/>
        <v>0</v>
      </c>
      <c r="K256" s="86">
        <f t="shared" si="17"/>
        <v>0</v>
      </c>
      <c r="L256" s="86">
        <f t="shared" si="17"/>
        <v>0</v>
      </c>
      <c r="M256" s="86">
        <f t="shared" si="17"/>
        <v>0</v>
      </c>
      <c r="N256" s="86">
        <f t="shared" si="17"/>
        <v>0</v>
      </c>
      <c r="O256" s="86">
        <f t="shared" si="17"/>
        <v>0</v>
      </c>
      <c r="P256" s="86">
        <f t="shared" si="17"/>
        <v>0</v>
      </c>
      <c r="Q256" s="86">
        <f t="shared" si="17"/>
        <v>0</v>
      </c>
      <c r="R256" s="86">
        <f t="shared" si="15"/>
        <v>0</v>
      </c>
      <c r="S256" s="86">
        <f t="shared" si="15"/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8"/>
        <v>0</v>
      </c>
      <c r="H257" s="86">
        <f t="shared" si="18"/>
        <v>0</v>
      </c>
      <c r="I257" s="86">
        <f t="shared" si="17"/>
        <v>0</v>
      </c>
      <c r="J257" s="86">
        <f t="shared" si="17"/>
        <v>0</v>
      </c>
      <c r="K257" s="86">
        <f t="shared" si="17"/>
        <v>0</v>
      </c>
      <c r="L257" s="86">
        <f t="shared" si="17"/>
        <v>0</v>
      </c>
      <c r="M257" s="86">
        <f t="shared" si="17"/>
        <v>0</v>
      </c>
      <c r="N257" s="86">
        <f t="shared" si="17"/>
        <v>0</v>
      </c>
      <c r="O257" s="86">
        <f t="shared" si="17"/>
        <v>0</v>
      </c>
      <c r="P257" s="86">
        <f t="shared" si="17"/>
        <v>0</v>
      </c>
      <c r="Q257" s="86">
        <f t="shared" si="17"/>
        <v>0</v>
      </c>
      <c r="R257" s="86">
        <f t="shared" si="15"/>
        <v>0</v>
      </c>
      <c r="S257" s="86">
        <f t="shared" si="15"/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8"/>
        <v>0</v>
      </c>
      <c r="H258" s="86">
        <f t="shared" si="18"/>
        <v>0</v>
      </c>
      <c r="I258" s="86">
        <f t="shared" si="17"/>
        <v>0</v>
      </c>
      <c r="J258" s="86">
        <f t="shared" si="17"/>
        <v>0</v>
      </c>
      <c r="K258" s="86">
        <f t="shared" si="17"/>
        <v>0</v>
      </c>
      <c r="L258" s="86">
        <f t="shared" si="17"/>
        <v>0</v>
      </c>
      <c r="M258" s="86">
        <f t="shared" si="17"/>
        <v>0</v>
      </c>
      <c r="N258" s="86">
        <f t="shared" si="17"/>
        <v>0</v>
      </c>
      <c r="O258" s="86">
        <f t="shared" si="17"/>
        <v>0</v>
      </c>
      <c r="P258" s="86">
        <f t="shared" si="17"/>
        <v>0</v>
      </c>
      <c r="Q258" s="86">
        <f t="shared" si="17"/>
        <v>0</v>
      </c>
      <c r="R258" s="86">
        <f t="shared" si="15"/>
        <v>0</v>
      </c>
      <c r="S258" s="86">
        <f t="shared" si="15"/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8"/>
        <v>0</v>
      </c>
      <c r="H259" s="86">
        <f t="shared" si="18"/>
        <v>0</v>
      </c>
      <c r="I259" s="86">
        <f t="shared" si="17"/>
        <v>0</v>
      </c>
      <c r="J259" s="86">
        <f t="shared" si="17"/>
        <v>0</v>
      </c>
      <c r="K259" s="86">
        <f t="shared" si="17"/>
        <v>0</v>
      </c>
      <c r="L259" s="86">
        <f t="shared" si="17"/>
        <v>0</v>
      </c>
      <c r="M259" s="86">
        <f t="shared" si="17"/>
        <v>0</v>
      </c>
      <c r="N259" s="86">
        <f t="shared" si="17"/>
        <v>0</v>
      </c>
      <c r="O259" s="86">
        <f t="shared" si="17"/>
        <v>0</v>
      </c>
      <c r="P259" s="86">
        <f t="shared" si="17"/>
        <v>0</v>
      </c>
      <c r="Q259" s="86">
        <f t="shared" si="17"/>
        <v>0</v>
      </c>
      <c r="R259" s="86">
        <f t="shared" si="15"/>
        <v>0</v>
      </c>
      <c r="S259" s="86">
        <f t="shared" si="15"/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8"/>
        <v>0</v>
      </c>
      <c r="H260" s="86">
        <f t="shared" si="18"/>
        <v>0</v>
      </c>
      <c r="I260" s="86">
        <f t="shared" si="17"/>
        <v>0</v>
      </c>
      <c r="J260" s="86">
        <f t="shared" si="17"/>
        <v>0</v>
      </c>
      <c r="K260" s="86">
        <f t="shared" si="17"/>
        <v>0</v>
      </c>
      <c r="L260" s="86">
        <f t="shared" si="17"/>
        <v>0</v>
      </c>
      <c r="M260" s="86">
        <f t="shared" si="17"/>
        <v>0</v>
      </c>
      <c r="N260" s="86">
        <f t="shared" si="17"/>
        <v>0</v>
      </c>
      <c r="O260" s="86">
        <f t="shared" si="17"/>
        <v>0</v>
      </c>
      <c r="P260" s="86">
        <f t="shared" si="17"/>
        <v>0</v>
      </c>
      <c r="Q260" s="86">
        <f t="shared" si="17"/>
        <v>0</v>
      </c>
      <c r="R260" s="86">
        <f t="shared" si="15"/>
        <v>0</v>
      </c>
      <c r="S260" s="86">
        <f t="shared" si="15"/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8"/>
        <v>0</v>
      </c>
      <c r="H261" s="86">
        <f t="shared" si="18"/>
        <v>0</v>
      </c>
      <c r="I261" s="86">
        <f t="shared" si="17"/>
        <v>0</v>
      </c>
      <c r="J261" s="86">
        <f t="shared" si="17"/>
        <v>0</v>
      </c>
      <c r="K261" s="86">
        <f t="shared" si="17"/>
        <v>0</v>
      </c>
      <c r="L261" s="86">
        <f t="shared" si="17"/>
        <v>0</v>
      </c>
      <c r="M261" s="86">
        <f t="shared" si="17"/>
        <v>0</v>
      </c>
      <c r="N261" s="86">
        <f t="shared" si="17"/>
        <v>0</v>
      </c>
      <c r="O261" s="86">
        <f t="shared" si="17"/>
        <v>0</v>
      </c>
      <c r="P261" s="86">
        <f t="shared" si="17"/>
        <v>0</v>
      </c>
      <c r="Q261" s="86">
        <f t="shared" si="17"/>
        <v>0</v>
      </c>
      <c r="R261" s="86">
        <f t="shared" si="15"/>
        <v>0</v>
      </c>
      <c r="S261" s="86">
        <f t="shared" si="15"/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8"/>
        <v>0</v>
      </c>
      <c r="H262" s="88">
        <f t="shared" si="18"/>
        <v>0</v>
      </c>
      <c r="I262" s="88">
        <f t="shared" si="17"/>
        <v>0</v>
      </c>
      <c r="J262" s="88">
        <f t="shared" si="17"/>
        <v>0</v>
      </c>
      <c r="K262" s="88">
        <f t="shared" si="17"/>
        <v>0</v>
      </c>
      <c r="L262" s="88">
        <f t="shared" si="17"/>
        <v>0</v>
      </c>
      <c r="M262" s="88">
        <f t="shared" si="17"/>
        <v>0</v>
      </c>
      <c r="N262" s="88">
        <f t="shared" si="17"/>
        <v>0</v>
      </c>
      <c r="O262" s="88">
        <f t="shared" si="17"/>
        <v>0</v>
      </c>
      <c r="P262" s="88">
        <f t="shared" si="17"/>
        <v>0</v>
      </c>
      <c r="Q262" s="88">
        <f t="shared" si="17"/>
        <v>0</v>
      </c>
      <c r="R262" s="88">
        <f t="shared" si="15"/>
        <v>0</v>
      </c>
      <c r="S262" s="88">
        <f t="shared" si="15"/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9">SUM(H210:H262)</f>
        <v>0</v>
      </c>
      <c r="I263" s="93">
        <f t="shared" si="19"/>
        <v>0</v>
      </c>
      <c r="J263" s="93">
        <f t="shared" si="19"/>
        <v>0</v>
      </c>
      <c r="K263" s="93">
        <f t="shared" si="19"/>
        <v>0</v>
      </c>
      <c r="L263" s="93">
        <f t="shared" si="19"/>
        <v>0</v>
      </c>
      <c r="M263" s="93">
        <f t="shared" si="19"/>
        <v>0</v>
      </c>
      <c r="N263" s="93">
        <f t="shared" si="19"/>
        <v>0</v>
      </c>
      <c r="O263" s="93">
        <f t="shared" si="19"/>
        <v>0</v>
      </c>
      <c r="P263" s="93">
        <f t="shared" si="19"/>
        <v>0</v>
      </c>
      <c r="Q263" s="93">
        <f t="shared" si="19"/>
        <v>0</v>
      </c>
      <c r="R263" s="93">
        <f t="shared" si="19"/>
        <v>0</v>
      </c>
      <c r="S263" s="94">
        <f t="shared" si="19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S283" si="20">SUM(H264:S264)</f>
        <v>0</v>
      </c>
      <c r="H264" s="86">
        <f t="shared" si="20"/>
        <v>0</v>
      </c>
      <c r="I264" s="86">
        <f t="shared" si="20"/>
        <v>0</v>
      </c>
      <c r="J264" s="86">
        <f t="shared" si="20"/>
        <v>0</v>
      </c>
      <c r="K264" s="86">
        <f t="shared" si="20"/>
        <v>0</v>
      </c>
      <c r="L264" s="86">
        <f t="shared" si="20"/>
        <v>0</v>
      </c>
      <c r="M264" s="86">
        <f t="shared" si="20"/>
        <v>0</v>
      </c>
      <c r="N264" s="86">
        <f t="shared" si="20"/>
        <v>0</v>
      </c>
      <c r="O264" s="86">
        <f t="shared" si="20"/>
        <v>0</v>
      </c>
      <c r="P264" s="86">
        <f t="shared" si="20"/>
        <v>0</v>
      </c>
      <c r="Q264" s="86">
        <f t="shared" si="20"/>
        <v>0</v>
      </c>
      <c r="R264" s="86">
        <f t="shared" si="20"/>
        <v>0</v>
      </c>
      <c r="S264" s="86">
        <f t="shared" si="20"/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20"/>
        <v>0</v>
      </c>
      <c r="H265" s="79">
        <f t="shared" si="20"/>
        <v>0</v>
      </c>
      <c r="I265" s="79">
        <f t="shared" si="20"/>
        <v>0</v>
      </c>
      <c r="J265" s="79">
        <f t="shared" si="20"/>
        <v>0</v>
      </c>
      <c r="K265" s="79">
        <f t="shared" si="20"/>
        <v>0</v>
      </c>
      <c r="L265" s="79">
        <f t="shared" si="20"/>
        <v>0</v>
      </c>
      <c r="M265" s="79">
        <f t="shared" si="20"/>
        <v>0</v>
      </c>
      <c r="N265" s="79">
        <f t="shared" si="20"/>
        <v>0</v>
      </c>
      <c r="O265" s="79">
        <f t="shared" si="20"/>
        <v>0</v>
      </c>
      <c r="P265" s="79">
        <f t="shared" si="20"/>
        <v>0</v>
      </c>
      <c r="Q265" s="79">
        <f t="shared" si="20"/>
        <v>0</v>
      </c>
      <c r="R265" s="79">
        <f t="shared" si="20"/>
        <v>0</v>
      </c>
      <c r="S265" s="79">
        <f t="shared" si="20"/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20"/>
        <v>0</v>
      </c>
      <c r="H266" s="79">
        <f t="shared" si="20"/>
        <v>0</v>
      </c>
      <c r="I266" s="79">
        <f t="shared" si="20"/>
        <v>0</v>
      </c>
      <c r="J266" s="79">
        <f t="shared" si="20"/>
        <v>0</v>
      </c>
      <c r="K266" s="79">
        <f t="shared" si="20"/>
        <v>0</v>
      </c>
      <c r="L266" s="79">
        <f t="shared" si="20"/>
        <v>0</v>
      </c>
      <c r="M266" s="79">
        <f t="shared" si="20"/>
        <v>0</v>
      </c>
      <c r="N266" s="79">
        <f t="shared" si="20"/>
        <v>0</v>
      </c>
      <c r="O266" s="79">
        <f t="shared" si="20"/>
        <v>0</v>
      </c>
      <c r="P266" s="79">
        <f t="shared" si="20"/>
        <v>0</v>
      </c>
      <c r="Q266" s="79">
        <f t="shared" si="20"/>
        <v>0</v>
      </c>
      <c r="R266" s="79">
        <f t="shared" si="20"/>
        <v>0</v>
      </c>
      <c r="S266" s="79">
        <f t="shared" si="20"/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20"/>
        <v>0</v>
      </c>
      <c r="H267" s="79">
        <f t="shared" si="20"/>
        <v>0</v>
      </c>
      <c r="I267" s="79">
        <f t="shared" si="20"/>
        <v>0</v>
      </c>
      <c r="J267" s="79">
        <f t="shared" si="20"/>
        <v>0</v>
      </c>
      <c r="K267" s="79">
        <f t="shared" si="20"/>
        <v>0</v>
      </c>
      <c r="L267" s="79">
        <f t="shared" si="20"/>
        <v>0</v>
      </c>
      <c r="M267" s="79">
        <f t="shared" si="20"/>
        <v>0</v>
      </c>
      <c r="N267" s="79">
        <f t="shared" si="20"/>
        <v>0</v>
      </c>
      <c r="O267" s="79">
        <f t="shared" si="20"/>
        <v>0</v>
      </c>
      <c r="P267" s="79">
        <f t="shared" si="20"/>
        <v>0</v>
      </c>
      <c r="Q267" s="79">
        <f t="shared" si="20"/>
        <v>0</v>
      </c>
      <c r="R267" s="79">
        <f t="shared" si="20"/>
        <v>0</v>
      </c>
      <c r="S267" s="79">
        <f t="shared" si="20"/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20"/>
        <v>0</v>
      </c>
      <c r="H268" s="79">
        <f t="shared" si="20"/>
        <v>0</v>
      </c>
      <c r="I268" s="79">
        <f t="shared" si="20"/>
        <v>0</v>
      </c>
      <c r="J268" s="79">
        <f t="shared" si="20"/>
        <v>0</v>
      </c>
      <c r="K268" s="79">
        <f t="shared" si="20"/>
        <v>0</v>
      </c>
      <c r="L268" s="79">
        <f t="shared" si="20"/>
        <v>0</v>
      </c>
      <c r="M268" s="79">
        <f t="shared" si="20"/>
        <v>0</v>
      </c>
      <c r="N268" s="79">
        <f t="shared" si="20"/>
        <v>0</v>
      </c>
      <c r="O268" s="79">
        <f t="shared" si="20"/>
        <v>0</v>
      </c>
      <c r="P268" s="79">
        <f t="shared" si="20"/>
        <v>0</v>
      </c>
      <c r="Q268" s="79">
        <f t="shared" si="20"/>
        <v>0</v>
      </c>
      <c r="R268" s="79">
        <f t="shared" si="20"/>
        <v>0</v>
      </c>
      <c r="S268" s="79">
        <f t="shared" si="20"/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20"/>
        <v>0</v>
      </c>
      <c r="H269" s="79">
        <f t="shared" si="20"/>
        <v>0</v>
      </c>
      <c r="I269" s="79">
        <f t="shared" si="20"/>
        <v>0</v>
      </c>
      <c r="J269" s="79">
        <f t="shared" si="20"/>
        <v>0</v>
      </c>
      <c r="K269" s="79">
        <f t="shared" si="20"/>
        <v>0</v>
      </c>
      <c r="L269" s="79">
        <f t="shared" si="20"/>
        <v>0</v>
      </c>
      <c r="M269" s="79">
        <f t="shared" si="20"/>
        <v>0</v>
      </c>
      <c r="N269" s="79">
        <f t="shared" si="20"/>
        <v>0</v>
      </c>
      <c r="O269" s="79">
        <f t="shared" si="20"/>
        <v>0</v>
      </c>
      <c r="P269" s="79">
        <f t="shared" si="20"/>
        <v>0</v>
      </c>
      <c r="Q269" s="79">
        <f t="shared" si="20"/>
        <v>0</v>
      </c>
      <c r="R269" s="79">
        <f t="shared" si="20"/>
        <v>0</v>
      </c>
      <c r="S269" s="79">
        <f t="shared" si="20"/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20"/>
        <v>0</v>
      </c>
      <c r="H270" s="79">
        <f t="shared" si="20"/>
        <v>0</v>
      </c>
      <c r="I270" s="79">
        <f t="shared" si="20"/>
        <v>0</v>
      </c>
      <c r="J270" s="79">
        <f t="shared" si="20"/>
        <v>0</v>
      </c>
      <c r="K270" s="79">
        <f t="shared" si="20"/>
        <v>0</v>
      </c>
      <c r="L270" s="79">
        <f t="shared" si="20"/>
        <v>0</v>
      </c>
      <c r="M270" s="79">
        <f t="shared" si="20"/>
        <v>0</v>
      </c>
      <c r="N270" s="79">
        <f t="shared" si="20"/>
        <v>0</v>
      </c>
      <c r="O270" s="79">
        <f t="shared" si="20"/>
        <v>0</v>
      </c>
      <c r="P270" s="79">
        <f t="shared" si="20"/>
        <v>0</v>
      </c>
      <c r="Q270" s="79">
        <f t="shared" si="20"/>
        <v>0</v>
      </c>
      <c r="R270" s="79">
        <f t="shared" si="20"/>
        <v>0</v>
      </c>
      <c r="S270" s="79">
        <f t="shared" si="20"/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20"/>
        <v>0</v>
      </c>
      <c r="H271" s="79">
        <f t="shared" si="20"/>
        <v>0</v>
      </c>
      <c r="I271" s="79">
        <f t="shared" si="20"/>
        <v>0</v>
      </c>
      <c r="J271" s="79">
        <f t="shared" si="20"/>
        <v>0</v>
      </c>
      <c r="K271" s="79">
        <f t="shared" si="20"/>
        <v>0</v>
      </c>
      <c r="L271" s="79">
        <f t="shared" si="20"/>
        <v>0</v>
      </c>
      <c r="M271" s="79">
        <f t="shared" si="20"/>
        <v>0</v>
      </c>
      <c r="N271" s="79">
        <f t="shared" si="20"/>
        <v>0</v>
      </c>
      <c r="O271" s="79">
        <f t="shared" si="20"/>
        <v>0</v>
      </c>
      <c r="P271" s="79">
        <f t="shared" si="20"/>
        <v>0</v>
      </c>
      <c r="Q271" s="79">
        <f t="shared" si="20"/>
        <v>0</v>
      </c>
      <c r="R271" s="79">
        <f t="shared" si="20"/>
        <v>0</v>
      </c>
      <c r="S271" s="79">
        <f t="shared" si="20"/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20"/>
        <v>0</v>
      </c>
      <c r="H272" s="79">
        <f t="shared" si="20"/>
        <v>0</v>
      </c>
      <c r="I272" s="79">
        <f t="shared" si="20"/>
        <v>0</v>
      </c>
      <c r="J272" s="79">
        <f t="shared" si="20"/>
        <v>0</v>
      </c>
      <c r="K272" s="79">
        <f t="shared" si="20"/>
        <v>0</v>
      </c>
      <c r="L272" s="79">
        <f t="shared" si="20"/>
        <v>0</v>
      </c>
      <c r="M272" s="79">
        <f t="shared" si="20"/>
        <v>0</v>
      </c>
      <c r="N272" s="79">
        <f t="shared" si="20"/>
        <v>0</v>
      </c>
      <c r="O272" s="79">
        <f t="shared" si="20"/>
        <v>0</v>
      </c>
      <c r="P272" s="79">
        <f t="shared" si="20"/>
        <v>0</v>
      </c>
      <c r="Q272" s="79">
        <f t="shared" si="20"/>
        <v>0</v>
      </c>
      <c r="R272" s="79">
        <f t="shared" si="20"/>
        <v>0</v>
      </c>
      <c r="S272" s="79">
        <f t="shared" si="20"/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20"/>
        <v>0</v>
      </c>
      <c r="H273" s="79">
        <f t="shared" si="20"/>
        <v>0</v>
      </c>
      <c r="I273" s="79">
        <f t="shared" si="20"/>
        <v>0</v>
      </c>
      <c r="J273" s="79">
        <f t="shared" si="20"/>
        <v>0</v>
      </c>
      <c r="K273" s="79">
        <f t="shared" si="20"/>
        <v>0</v>
      </c>
      <c r="L273" s="79">
        <f t="shared" si="20"/>
        <v>0</v>
      </c>
      <c r="M273" s="79">
        <f t="shared" si="20"/>
        <v>0</v>
      </c>
      <c r="N273" s="79">
        <f t="shared" si="20"/>
        <v>0</v>
      </c>
      <c r="O273" s="79">
        <f t="shared" si="20"/>
        <v>0</v>
      </c>
      <c r="P273" s="79">
        <f t="shared" si="20"/>
        <v>0</v>
      </c>
      <c r="Q273" s="79">
        <f t="shared" si="20"/>
        <v>0</v>
      </c>
      <c r="R273" s="79">
        <f t="shared" si="20"/>
        <v>0</v>
      </c>
      <c r="S273" s="79">
        <f t="shared" si="20"/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20"/>
        <v>0</v>
      </c>
      <c r="H274" s="79">
        <f t="shared" si="20"/>
        <v>0</v>
      </c>
      <c r="I274" s="79">
        <f t="shared" si="20"/>
        <v>0</v>
      </c>
      <c r="J274" s="79">
        <f t="shared" si="20"/>
        <v>0</v>
      </c>
      <c r="K274" s="79">
        <f t="shared" si="20"/>
        <v>0</v>
      </c>
      <c r="L274" s="79">
        <f t="shared" si="20"/>
        <v>0</v>
      </c>
      <c r="M274" s="79">
        <f t="shared" si="20"/>
        <v>0</v>
      </c>
      <c r="N274" s="79">
        <f t="shared" si="20"/>
        <v>0</v>
      </c>
      <c r="O274" s="79">
        <f t="shared" si="20"/>
        <v>0</v>
      </c>
      <c r="P274" s="79">
        <f t="shared" si="20"/>
        <v>0</v>
      </c>
      <c r="Q274" s="79">
        <f t="shared" si="20"/>
        <v>0</v>
      </c>
      <c r="R274" s="79">
        <f t="shared" si="20"/>
        <v>0</v>
      </c>
      <c r="S274" s="79">
        <f t="shared" si="20"/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20"/>
        <v>0</v>
      </c>
      <c r="H275" s="79">
        <f t="shared" si="20"/>
        <v>0</v>
      </c>
      <c r="I275" s="79">
        <f t="shared" si="20"/>
        <v>0</v>
      </c>
      <c r="J275" s="79">
        <f t="shared" si="20"/>
        <v>0</v>
      </c>
      <c r="K275" s="79">
        <f t="shared" si="20"/>
        <v>0</v>
      </c>
      <c r="L275" s="79">
        <f t="shared" si="20"/>
        <v>0</v>
      </c>
      <c r="M275" s="79">
        <f t="shared" si="20"/>
        <v>0</v>
      </c>
      <c r="N275" s="79">
        <f t="shared" si="20"/>
        <v>0</v>
      </c>
      <c r="O275" s="79">
        <f t="shared" si="20"/>
        <v>0</v>
      </c>
      <c r="P275" s="79">
        <f t="shared" si="20"/>
        <v>0</v>
      </c>
      <c r="Q275" s="79">
        <f t="shared" si="20"/>
        <v>0</v>
      </c>
      <c r="R275" s="79">
        <f t="shared" si="20"/>
        <v>0</v>
      </c>
      <c r="S275" s="79">
        <f t="shared" si="20"/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20"/>
        <v>0</v>
      </c>
      <c r="H276" s="79">
        <f t="shared" si="20"/>
        <v>0</v>
      </c>
      <c r="I276" s="79">
        <f t="shared" si="20"/>
        <v>0</v>
      </c>
      <c r="J276" s="79">
        <f t="shared" si="20"/>
        <v>0</v>
      </c>
      <c r="K276" s="79">
        <f t="shared" si="20"/>
        <v>0</v>
      </c>
      <c r="L276" s="79">
        <f t="shared" si="20"/>
        <v>0</v>
      </c>
      <c r="M276" s="79">
        <f t="shared" si="20"/>
        <v>0</v>
      </c>
      <c r="N276" s="79">
        <f t="shared" si="20"/>
        <v>0</v>
      </c>
      <c r="O276" s="79">
        <f t="shared" si="20"/>
        <v>0</v>
      </c>
      <c r="P276" s="79">
        <f t="shared" si="20"/>
        <v>0</v>
      </c>
      <c r="Q276" s="79">
        <f t="shared" si="20"/>
        <v>0</v>
      </c>
      <c r="R276" s="79">
        <f t="shared" si="20"/>
        <v>0</v>
      </c>
      <c r="S276" s="79">
        <f t="shared" si="20"/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20"/>
        <v>0</v>
      </c>
      <c r="H277" s="79">
        <f t="shared" si="20"/>
        <v>0</v>
      </c>
      <c r="I277" s="79">
        <f t="shared" si="20"/>
        <v>0</v>
      </c>
      <c r="J277" s="79">
        <f t="shared" si="20"/>
        <v>0</v>
      </c>
      <c r="K277" s="79">
        <f t="shared" si="20"/>
        <v>0</v>
      </c>
      <c r="L277" s="79">
        <f t="shared" si="20"/>
        <v>0</v>
      </c>
      <c r="M277" s="79">
        <f t="shared" si="20"/>
        <v>0</v>
      </c>
      <c r="N277" s="79">
        <f t="shared" si="20"/>
        <v>0</v>
      </c>
      <c r="O277" s="79">
        <f t="shared" si="20"/>
        <v>0</v>
      </c>
      <c r="P277" s="79">
        <f t="shared" si="20"/>
        <v>0</v>
      </c>
      <c r="Q277" s="79">
        <f t="shared" si="20"/>
        <v>0</v>
      </c>
      <c r="R277" s="79">
        <f t="shared" si="20"/>
        <v>0</v>
      </c>
      <c r="S277" s="79">
        <f t="shared" si="20"/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20"/>
        <v>0</v>
      </c>
      <c r="H278" s="79">
        <f t="shared" si="20"/>
        <v>0</v>
      </c>
      <c r="I278" s="79">
        <f t="shared" si="20"/>
        <v>0</v>
      </c>
      <c r="J278" s="79">
        <f t="shared" si="20"/>
        <v>0</v>
      </c>
      <c r="K278" s="79">
        <f t="shared" si="20"/>
        <v>0</v>
      </c>
      <c r="L278" s="79">
        <f t="shared" si="20"/>
        <v>0</v>
      </c>
      <c r="M278" s="79">
        <f t="shared" si="20"/>
        <v>0</v>
      </c>
      <c r="N278" s="79">
        <f t="shared" si="20"/>
        <v>0</v>
      </c>
      <c r="O278" s="79">
        <f t="shared" si="20"/>
        <v>0</v>
      </c>
      <c r="P278" s="79">
        <f t="shared" si="20"/>
        <v>0</v>
      </c>
      <c r="Q278" s="79">
        <f t="shared" si="20"/>
        <v>0</v>
      </c>
      <c r="R278" s="79">
        <f t="shared" si="20"/>
        <v>0</v>
      </c>
      <c r="S278" s="79">
        <f t="shared" si="20"/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20"/>
        <v>0</v>
      </c>
      <c r="H279" s="79">
        <f t="shared" si="20"/>
        <v>0</v>
      </c>
      <c r="I279" s="79">
        <f t="shared" si="20"/>
        <v>0</v>
      </c>
      <c r="J279" s="79">
        <f t="shared" si="20"/>
        <v>0</v>
      </c>
      <c r="K279" s="79">
        <f t="shared" si="20"/>
        <v>0</v>
      </c>
      <c r="L279" s="79">
        <f t="shared" si="20"/>
        <v>0</v>
      </c>
      <c r="M279" s="79">
        <f t="shared" si="20"/>
        <v>0</v>
      </c>
      <c r="N279" s="79">
        <f t="shared" si="20"/>
        <v>0</v>
      </c>
      <c r="O279" s="79">
        <f t="shared" si="20"/>
        <v>0</v>
      </c>
      <c r="P279" s="79">
        <f t="shared" si="20"/>
        <v>0</v>
      </c>
      <c r="Q279" s="79">
        <f t="shared" si="20"/>
        <v>0</v>
      </c>
      <c r="R279" s="79">
        <f t="shared" si="20"/>
        <v>0</v>
      </c>
      <c r="S279" s="79">
        <f t="shared" si="20"/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20"/>
        <v>0</v>
      </c>
      <c r="H280" s="79">
        <f t="shared" si="20"/>
        <v>0</v>
      </c>
      <c r="I280" s="79">
        <f t="shared" si="20"/>
        <v>0</v>
      </c>
      <c r="J280" s="79">
        <f t="shared" si="20"/>
        <v>0</v>
      </c>
      <c r="K280" s="79">
        <f t="shared" si="20"/>
        <v>0</v>
      </c>
      <c r="L280" s="79">
        <f t="shared" si="20"/>
        <v>0</v>
      </c>
      <c r="M280" s="79">
        <f t="shared" si="20"/>
        <v>0</v>
      </c>
      <c r="N280" s="79">
        <f t="shared" si="20"/>
        <v>0</v>
      </c>
      <c r="O280" s="79">
        <f t="shared" si="20"/>
        <v>0</v>
      </c>
      <c r="P280" s="79">
        <f t="shared" si="20"/>
        <v>0</v>
      </c>
      <c r="Q280" s="79">
        <f t="shared" si="20"/>
        <v>0</v>
      </c>
      <c r="R280" s="79">
        <f t="shared" si="20"/>
        <v>0</v>
      </c>
      <c r="S280" s="79">
        <f t="shared" si="20"/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20"/>
        <v>0</v>
      </c>
      <c r="H281" s="79">
        <f t="shared" si="20"/>
        <v>0</v>
      </c>
      <c r="I281" s="79">
        <f t="shared" si="20"/>
        <v>0</v>
      </c>
      <c r="J281" s="79">
        <f t="shared" si="20"/>
        <v>0</v>
      </c>
      <c r="K281" s="79">
        <f t="shared" si="20"/>
        <v>0</v>
      </c>
      <c r="L281" s="79">
        <f t="shared" si="20"/>
        <v>0</v>
      </c>
      <c r="M281" s="79">
        <f t="shared" si="20"/>
        <v>0</v>
      </c>
      <c r="N281" s="79">
        <f t="shared" si="20"/>
        <v>0</v>
      </c>
      <c r="O281" s="79">
        <f t="shared" si="20"/>
        <v>0</v>
      </c>
      <c r="P281" s="79">
        <f t="shared" si="20"/>
        <v>0</v>
      </c>
      <c r="Q281" s="79">
        <f t="shared" si="20"/>
        <v>0</v>
      </c>
      <c r="R281" s="79">
        <f t="shared" si="20"/>
        <v>0</v>
      </c>
      <c r="S281" s="79">
        <f t="shared" si="20"/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20"/>
        <v>0</v>
      </c>
      <c r="H282" s="79">
        <f t="shared" si="20"/>
        <v>0</v>
      </c>
      <c r="I282" s="79">
        <f t="shared" si="20"/>
        <v>0</v>
      </c>
      <c r="J282" s="79">
        <f t="shared" si="20"/>
        <v>0</v>
      </c>
      <c r="K282" s="79">
        <f t="shared" si="20"/>
        <v>0</v>
      </c>
      <c r="L282" s="79">
        <f t="shared" si="20"/>
        <v>0</v>
      </c>
      <c r="M282" s="79">
        <f t="shared" si="20"/>
        <v>0</v>
      </c>
      <c r="N282" s="79">
        <f t="shared" si="20"/>
        <v>0</v>
      </c>
      <c r="O282" s="79">
        <f t="shared" si="20"/>
        <v>0</v>
      </c>
      <c r="P282" s="79">
        <f t="shared" si="20"/>
        <v>0</v>
      </c>
      <c r="Q282" s="79">
        <f t="shared" si="20"/>
        <v>0</v>
      </c>
      <c r="R282" s="79">
        <f t="shared" si="20"/>
        <v>0</v>
      </c>
      <c r="S282" s="79">
        <f t="shared" si="20"/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20"/>
        <v>0</v>
      </c>
      <c r="H283" s="79">
        <f t="shared" si="20"/>
        <v>0</v>
      </c>
      <c r="I283" s="79">
        <f t="shared" si="20"/>
        <v>0</v>
      </c>
      <c r="J283" s="79">
        <f t="shared" si="20"/>
        <v>0</v>
      </c>
      <c r="K283" s="79">
        <f t="shared" si="20"/>
        <v>0</v>
      </c>
      <c r="L283" s="79">
        <f t="shared" si="20"/>
        <v>0</v>
      </c>
      <c r="M283" s="79">
        <f t="shared" si="20"/>
        <v>0</v>
      </c>
      <c r="N283" s="79">
        <f t="shared" si="20"/>
        <v>0</v>
      </c>
      <c r="O283" s="79">
        <f t="shared" ref="O283:S316" si="21">SUM(P283:AA283)</f>
        <v>0</v>
      </c>
      <c r="P283" s="79">
        <f t="shared" si="21"/>
        <v>0</v>
      </c>
      <c r="Q283" s="79">
        <f t="shared" si="21"/>
        <v>0</v>
      </c>
      <c r="R283" s="79">
        <f t="shared" si="21"/>
        <v>0</v>
      </c>
      <c r="S283" s="79">
        <f t="shared" si="21"/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ref="G284:N315" si="22">SUM(H284:S284)</f>
        <v>0</v>
      </c>
      <c r="H284" s="79">
        <f t="shared" si="22"/>
        <v>0</v>
      </c>
      <c r="I284" s="79">
        <f t="shared" si="22"/>
        <v>0</v>
      </c>
      <c r="J284" s="79">
        <f t="shared" si="22"/>
        <v>0</v>
      </c>
      <c r="K284" s="79">
        <f t="shared" si="22"/>
        <v>0</v>
      </c>
      <c r="L284" s="79">
        <f t="shared" si="22"/>
        <v>0</v>
      </c>
      <c r="M284" s="79">
        <f t="shared" si="22"/>
        <v>0</v>
      </c>
      <c r="N284" s="79">
        <f t="shared" si="22"/>
        <v>0</v>
      </c>
      <c r="O284" s="79">
        <f t="shared" si="21"/>
        <v>0</v>
      </c>
      <c r="P284" s="79">
        <f t="shared" si="21"/>
        <v>0</v>
      </c>
      <c r="Q284" s="79">
        <f t="shared" si="21"/>
        <v>0</v>
      </c>
      <c r="R284" s="79">
        <f t="shared" si="21"/>
        <v>0</v>
      </c>
      <c r="S284" s="79">
        <f t="shared" si="21"/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22"/>
        <v>0</v>
      </c>
      <c r="H285" s="79">
        <f t="shared" si="22"/>
        <v>0</v>
      </c>
      <c r="I285" s="79">
        <f t="shared" si="22"/>
        <v>0</v>
      </c>
      <c r="J285" s="79">
        <f t="shared" si="22"/>
        <v>0</v>
      </c>
      <c r="K285" s="79">
        <f t="shared" si="22"/>
        <v>0</v>
      </c>
      <c r="L285" s="79">
        <f t="shared" si="22"/>
        <v>0</v>
      </c>
      <c r="M285" s="79">
        <f t="shared" si="22"/>
        <v>0</v>
      </c>
      <c r="N285" s="79">
        <f t="shared" si="22"/>
        <v>0</v>
      </c>
      <c r="O285" s="79">
        <f t="shared" si="21"/>
        <v>0</v>
      </c>
      <c r="P285" s="79">
        <f t="shared" si="21"/>
        <v>0</v>
      </c>
      <c r="Q285" s="79">
        <f t="shared" si="21"/>
        <v>0</v>
      </c>
      <c r="R285" s="79">
        <f t="shared" si="21"/>
        <v>0</v>
      </c>
      <c r="S285" s="79">
        <f t="shared" si="21"/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22"/>
        <v>0</v>
      </c>
      <c r="H286" s="79">
        <f t="shared" si="22"/>
        <v>0</v>
      </c>
      <c r="I286" s="79">
        <f t="shared" si="22"/>
        <v>0</v>
      </c>
      <c r="J286" s="79">
        <f t="shared" si="22"/>
        <v>0</v>
      </c>
      <c r="K286" s="79">
        <f t="shared" si="22"/>
        <v>0</v>
      </c>
      <c r="L286" s="79">
        <f t="shared" si="22"/>
        <v>0</v>
      </c>
      <c r="M286" s="79">
        <f t="shared" si="22"/>
        <v>0</v>
      </c>
      <c r="N286" s="79">
        <f t="shared" si="22"/>
        <v>0</v>
      </c>
      <c r="O286" s="79">
        <f t="shared" si="21"/>
        <v>0</v>
      </c>
      <c r="P286" s="79">
        <f t="shared" si="21"/>
        <v>0</v>
      </c>
      <c r="Q286" s="79">
        <f t="shared" si="21"/>
        <v>0</v>
      </c>
      <c r="R286" s="79">
        <f t="shared" si="21"/>
        <v>0</v>
      </c>
      <c r="S286" s="79">
        <f t="shared" si="21"/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22"/>
        <v>0</v>
      </c>
      <c r="H287" s="79">
        <f t="shared" si="22"/>
        <v>0</v>
      </c>
      <c r="I287" s="79">
        <f t="shared" si="22"/>
        <v>0</v>
      </c>
      <c r="J287" s="79">
        <f t="shared" si="22"/>
        <v>0</v>
      </c>
      <c r="K287" s="79">
        <f t="shared" si="22"/>
        <v>0</v>
      </c>
      <c r="L287" s="79">
        <f t="shared" si="22"/>
        <v>0</v>
      </c>
      <c r="M287" s="79">
        <f t="shared" si="22"/>
        <v>0</v>
      </c>
      <c r="N287" s="79">
        <f t="shared" si="22"/>
        <v>0</v>
      </c>
      <c r="O287" s="79">
        <f t="shared" si="21"/>
        <v>0</v>
      </c>
      <c r="P287" s="79">
        <f t="shared" si="21"/>
        <v>0</v>
      </c>
      <c r="Q287" s="79">
        <f t="shared" si="21"/>
        <v>0</v>
      </c>
      <c r="R287" s="79">
        <f t="shared" si="21"/>
        <v>0</v>
      </c>
      <c r="S287" s="79">
        <f t="shared" si="21"/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22"/>
        <v>0</v>
      </c>
      <c r="H288" s="79">
        <f t="shared" si="22"/>
        <v>0</v>
      </c>
      <c r="I288" s="79">
        <f t="shared" si="22"/>
        <v>0</v>
      </c>
      <c r="J288" s="79">
        <f t="shared" si="22"/>
        <v>0</v>
      </c>
      <c r="K288" s="79">
        <f t="shared" si="22"/>
        <v>0</v>
      </c>
      <c r="L288" s="79">
        <f t="shared" si="22"/>
        <v>0</v>
      </c>
      <c r="M288" s="79">
        <f t="shared" si="22"/>
        <v>0</v>
      </c>
      <c r="N288" s="79">
        <f t="shared" si="22"/>
        <v>0</v>
      </c>
      <c r="O288" s="79">
        <f t="shared" si="21"/>
        <v>0</v>
      </c>
      <c r="P288" s="79">
        <f t="shared" si="21"/>
        <v>0</v>
      </c>
      <c r="Q288" s="79">
        <f t="shared" si="21"/>
        <v>0</v>
      </c>
      <c r="R288" s="79">
        <f t="shared" si="21"/>
        <v>0</v>
      </c>
      <c r="S288" s="79">
        <f t="shared" si="21"/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22"/>
        <v>0</v>
      </c>
      <c r="H289" s="79">
        <f t="shared" si="22"/>
        <v>0</v>
      </c>
      <c r="I289" s="79">
        <f t="shared" si="22"/>
        <v>0</v>
      </c>
      <c r="J289" s="79">
        <f t="shared" si="22"/>
        <v>0</v>
      </c>
      <c r="K289" s="79">
        <f t="shared" si="22"/>
        <v>0</v>
      </c>
      <c r="L289" s="79">
        <f t="shared" si="22"/>
        <v>0</v>
      </c>
      <c r="M289" s="79">
        <f t="shared" si="22"/>
        <v>0</v>
      </c>
      <c r="N289" s="79">
        <f t="shared" si="22"/>
        <v>0</v>
      </c>
      <c r="O289" s="79">
        <f t="shared" si="21"/>
        <v>0</v>
      </c>
      <c r="P289" s="79">
        <f t="shared" si="21"/>
        <v>0</v>
      </c>
      <c r="Q289" s="79">
        <f t="shared" si="21"/>
        <v>0</v>
      </c>
      <c r="R289" s="79">
        <f t="shared" si="21"/>
        <v>0</v>
      </c>
      <c r="S289" s="79">
        <f t="shared" si="21"/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22"/>
        <v>0</v>
      </c>
      <c r="H290" s="79">
        <f t="shared" si="22"/>
        <v>0</v>
      </c>
      <c r="I290" s="79">
        <f t="shared" si="22"/>
        <v>0</v>
      </c>
      <c r="J290" s="79">
        <f t="shared" si="22"/>
        <v>0</v>
      </c>
      <c r="K290" s="79">
        <f t="shared" si="22"/>
        <v>0</v>
      </c>
      <c r="L290" s="79">
        <f t="shared" si="22"/>
        <v>0</v>
      </c>
      <c r="M290" s="79">
        <f t="shared" si="22"/>
        <v>0</v>
      </c>
      <c r="N290" s="79">
        <f t="shared" si="22"/>
        <v>0</v>
      </c>
      <c r="O290" s="79">
        <f t="shared" si="21"/>
        <v>0</v>
      </c>
      <c r="P290" s="79">
        <f t="shared" si="21"/>
        <v>0</v>
      </c>
      <c r="Q290" s="79">
        <f t="shared" si="21"/>
        <v>0</v>
      </c>
      <c r="R290" s="79">
        <f t="shared" si="21"/>
        <v>0</v>
      </c>
      <c r="S290" s="79">
        <f t="shared" si="21"/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22"/>
        <v>0</v>
      </c>
      <c r="H291" s="79">
        <f t="shared" si="22"/>
        <v>0</v>
      </c>
      <c r="I291" s="79">
        <f t="shared" si="22"/>
        <v>0</v>
      </c>
      <c r="J291" s="79">
        <f t="shared" si="22"/>
        <v>0</v>
      </c>
      <c r="K291" s="79">
        <f t="shared" si="22"/>
        <v>0</v>
      </c>
      <c r="L291" s="79">
        <f t="shared" si="22"/>
        <v>0</v>
      </c>
      <c r="M291" s="79">
        <f t="shared" si="22"/>
        <v>0</v>
      </c>
      <c r="N291" s="79">
        <f t="shared" si="22"/>
        <v>0</v>
      </c>
      <c r="O291" s="79">
        <f t="shared" si="21"/>
        <v>0</v>
      </c>
      <c r="P291" s="79">
        <f t="shared" si="21"/>
        <v>0</v>
      </c>
      <c r="Q291" s="79">
        <f t="shared" si="21"/>
        <v>0</v>
      </c>
      <c r="R291" s="79">
        <f t="shared" si="21"/>
        <v>0</v>
      </c>
      <c r="S291" s="79">
        <f t="shared" si="21"/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22"/>
        <v>0</v>
      </c>
      <c r="H292" s="79">
        <f t="shared" si="22"/>
        <v>0</v>
      </c>
      <c r="I292" s="79">
        <f t="shared" si="22"/>
        <v>0</v>
      </c>
      <c r="J292" s="79">
        <f t="shared" si="22"/>
        <v>0</v>
      </c>
      <c r="K292" s="79">
        <f t="shared" si="22"/>
        <v>0</v>
      </c>
      <c r="L292" s="79">
        <f t="shared" si="22"/>
        <v>0</v>
      </c>
      <c r="M292" s="79">
        <f t="shared" si="22"/>
        <v>0</v>
      </c>
      <c r="N292" s="79">
        <f t="shared" si="22"/>
        <v>0</v>
      </c>
      <c r="O292" s="79">
        <f t="shared" si="21"/>
        <v>0</v>
      </c>
      <c r="P292" s="79">
        <f t="shared" si="21"/>
        <v>0</v>
      </c>
      <c r="Q292" s="79">
        <f t="shared" si="21"/>
        <v>0</v>
      </c>
      <c r="R292" s="79">
        <f t="shared" si="21"/>
        <v>0</v>
      </c>
      <c r="S292" s="79">
        <f t="shared" si="21"/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22"/>
        <v>0</v>
      </c>
      <c r="H293" s="79">
        <f t="shared" si="22"/>
        <v>0</v>
      </c>
      <c r="I293" s="79">
        <f t="shared" si="22"/>
        <v>0</v>
      </c>
      <c r="J293" s="79">
        <f t="shared" si="22"/>
        <v>0</v>
      </c>
      <c r="K293" s="79">
        <f t="shared" si="22"/>
        <v>0</v>
      </c>
      <c r="L293" s="79">
        <f t="shared" si="22"/>
        <v>0</v>
      </c>
      <c r="M293" s="79">
        <f t="shared" si="22"/>
        <v>0</v>
      </c>
      <c r="N293" s="79">
        <f t="shared" si="22"/>
        <v>0</v>
      </c>
      <c r="O293" s="79">
        <f t="shared" si="21"/>
        <v>0</v>
      </c>
      <c r="P293" s="79">
        <f t="shared" si="21"/>
        <v>0</v>
      </c>
      <c r="Q293" s="79">
        <f t="shared" si="21"/>
        <v>0</v>
      </c>
      <c r="R293" s="79">
        <f t="shared" si="21"/>
        <v>0</v>
      </c>
      <c r="S293" s="79">
        <f t="shared" si="21"/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22"/>
        <v>0</v>
      </c>
      <c r="H294" s="79">
        <f t="shared" si="22"/>
        <v>0</v>
      </c>
      <c r="I294" s="79">
        <f t="shared" si="22"/>
        <v>0</v>
      </c>
      <c r="J294" s="79">
        <f t="shared" si="22"/>
        <v>0</v>
      </c>
      <c r="K294" s="79">
        <f t="shared" si="22"/>
        <v>0</v>
      </c>
      <c r="L294" s="79">
        <f t="shared" si="22"/>
        <v>0</v>
      </c>
      <c r="M294" s="79">
        <f t="shared" si="22"/>
        <v>0</v>
      </c>
      <c r="N294" s="79">
        <f t="shared" si="22"/>
        <v>0</v>
      </c>
      <c r="O294" s="79">
        <f t="shared" si="21"/>
        <v>0</v>
      </c>
      <c r="P294" s="79">
        <f t="shared" si="21"/>
        <v>0</v>
      </c>
      <c r="Q294" s="79">
        <f t="shared" si="21"/>
        <v>0</v>
      </c>
      <c r="R294" s="79">
        <f t="shared" si="21"/>
        <v>0</v>
      </c>
      <c r="S294" s="79">
        <f t="shared" si="21"/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22"/>
        <v>0</v>
      </c>
      <c r="H295" s="79">
        <f t="shared" si="22"/>
        <v>0</v>
      </c>
      <c r="I295" s="79">
        <f t="shared" si="22"/>
        <v>0</v>
      </c>
      <c r="J295" s="79">
        <f t="shared" si="22"/>
        <v>0</v>
      </c>
      <c r="K295" s="79">
        <f t="shared" si="22"/>
        <v>0</v>
      </c>
      <c r="L295" s="79">
        <f t="shared" si="22"/>
        <v>0</v>
      </c>
      <c r="M295" s="79">
        <f t="shared" si="22"/>
        <v>0</v>
      </c>
      <c r="N295" s="79">
        <f t="shared" si="22"/>
        <v>0</v>
      </c>
      <c r="O295" s="79">
        <f t="shared" si="21"/>
        <v>0</v>
      </c>
      <c r="P295" s="79">
        <f t="shared" si="21"/>
        <v>0</v>
      </c>
      <c r="Q295" s="79">
        <f t="shared" si="21"/>
        <v>0</v>
      </c>
      <c r="R295" s="79">
        <f t="shared" si="21"/>
        <v>0</v>
      </c>
      <c r="S295" s="79">
        <f t="shared" si="21"/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22"/>
        <v>0</v>
      </c>
      <c r="H296" s="79">
        <f t="shared" si="22"/>
        <v>0</v>
      </c>
      <c r="I296" s="79">
        <f t="shared" si="22"/>
        <v>0</v>
      </c>
      <c r="J296" s="79">
        <f t="shared" si="22"/>
        <v>0</v>
      </c>
      <c r="K296" s="79">
        <f t="shared" si="22"/>
        <v>0</v>
      </c>
      <c r="L296" s="79">
        <f t="shared" si="22"/>
        <v>0</v>
      </c>
      <c r="M296" s="79">
        <f t="shared" si="22"/>
        <v>0</v>
      </c>
      <c r="N296" s="79">
        <f t="shared" si="22"/>
        <v>0</v>
      </c>
      <c r="O296" s="79">
        <f t="shared" si="21"/>
        <v>0</v>
      </c>
      <c r="P296" s="79">
        <f t="shared" si="21"/>
        <v>0</v>
      </c>
      <c r="Q296" s="79">
        <f t="shared" si="21"/>
        <v>0</v>
      </c>
      <c r="R296" s="79">
        <f t="shared" si="21"/>
        <v>0</v>
      </c>
      <c r="S296" s="79">
        <f t="shared" si="21"/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22"/>
        <v>0</v>
      </c>
      <c r="H297" s="79">
        <f t="shared" si="22"/>
        <v>0</v>
      </c>
      <c r="I297" s="79">
        <f t="shared" si="22"/>
        <v>0</v>
      </c>
      <c r="J297" s="79">
        <f t="shared" si="22"/>
        <v>0</v>
      </c>
      <c r="K297" s="79">
        <f t="shared" si="22"/>
        <v>0</v>
      </c>
      <c r="L297" s="79">
        <f t="shared" si="22"/>
        <v>0</v>
      </c>
      <c r="M297" s="79">
        <f t="shared" si="22"/>
        <v>0</v>
      </c>
      <c r="N297" s="79">
        <f t="shared" si="22"/>
        <v>0</v>
      </c>
      <c r="O297" s="79">
        <f t="shared" si="21"/>
        <v>0</v>
      </c>
      <c r="P297" s="79">
        <f t="shared" si="21"/>
        <v>0</v>
      </c>
      <c r="Q297" s="79">
        <f t="shared" si="21"/>
        <v>0</v>
      </c>
      <c r="R297" s="79">
        <f t="shared" si="21"/>
        <v>0</v>
      </c>
      <c r="S297" s="79">
        <f t="shared" si="21"/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22"/>
        <v>0</v>
      </c>
      <c r="H298" s="79">
        <f t="shared" si="22"/>
        <v>0</v>
      </c>
      <c r="I298" s="79">
        <f t="shared" si="22"/>
        <v>0</v>
      </c>
      <c r="J298" s="79">
        <f t="shared" si="22"/>
        <v>0</v>
      </c>
      <c r="K298" s="79">
        <f t="shared" si="22"/>
        <v>0</v>
      </c>
      <c r="L298" s="79">
        <f t="shared" si="22"/>
        <v>0</v>
      </c>
      <c r="M298" s="79">
        <f t="shared" si="22"/>
        <v>0</v>
      </c>
      <c r="N298" s="79">
        <f t="shared" si="22"/>
        <v>0</v>
      </c>
      <c r="O298" s="79">
        <f t="shared" si="21"/>
        <v>0</v>
      </c>
      <c r="P298" s="79">
        <f t="shared" si="21"/>
        <v>0</v>
      </c>
      <c r="Q298" s="79">
        <f t="shared" si="21"/>
        <v>0</v>
      </c>
      <c r="R298" s="79">
        <f t="shared" si="21"/>
        <v>0</v>
      </c>
      <c r="S298" s="79">
        <f t="shared" si="21"/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22"/>
        <v>0</v>
      </c>
      <c r="H299" s="79">
        <f t="shared" si="22"/>
        <v>0</v>
      </c>
      <c r="I299" s="79">
        <f t="shared" si="22"/>
        <v>0</v>
      </c>
      <c r="J299" s="79">
        <f t="shared" si="22"/>
        <v>0</v>
      </c>
      <c r="K299" s="79">
        <f t="shared" si="22"/>
        <v>0</v>
      </c>
      <c r="L299" s="79">
        <f t="shared" si="22"/>
        <v>0</v>
      </c>
      <c r="M299" s="79">
        <f t="shared" si="22"/>
        <v>0</v>
      </c>
      <c r="N299" s="79">
        <f t="shared" si="22"/>
        <v>0</v>
      </c>
      <c r="O299" s="79">
        <f t="shared" si="21"/>
        <v>0</v>
      </c>
      <c r="P299" s="79">
        <f t="shared" si="21"/>
        <v>0</v>
      </c>
      <c r="Q299" s="79">
        <f t="shared" si="21"/>
        <v>0</v>
      </c>
      <c r="R299" s="79">
        <f t="shared" si="21"/>
        <v>0</v>
      </c>
      <c r="S299" s="79">
        <f t="shared" si="21"/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22"/>
        <v>0</v>
      </c>
      <c r="H300" s="79">
        <f t="shared" si="22"/>
        <v>0</v>
      </c>
      <c r="I300" s="79">
        <f t="shared" si="22"/>
        <v>0</v>
      </c>
      <c r="J300" s="79">
        <f t="shared" si="22"/>
        <v>0</v>
      </c>
      <c r="K300" s="79">
        <f t="shared" si="22"/>
        <v>0</v>
      </c>
      <c r="L300" s="79">
        <f t="shared" si="22"/>
        <v>0</v>
      </c>
      <c r="M300" s="79">
        <f t="shared" si="22"/>
        <v>0</v>
      </c>
      <c r="N300" s="79">
        <f t="shared" si="22"/>
        <v>0</v>
      </c>
      <c r="O300" s="79">
        <f t="shared" si="21"/>
        <v>0</v>
      </c>
      <c r="P300" s="79">
        <f t="shared" si="21"/>
        <v>0</v>
      </c>
      <c r="Q300" s="79">
        <f t="shared" si="21"/>
        <v>0</v>
      </c>
      <c r="R300" s="79">
        <f t="shared" si="21"/>
        <v>0</v>
      </c>
      <c r="S300" s="79">
        <f t="shared" si="21"/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22"/>
        <v>0</v>
      </c>
      <c r="H301" s="79">
        <f t="shared" si="22"/>
        <v>0</v>
      </c>
      <c r="I301" s="79">
        <f t="shared" si="22"/>
        <v>0</v>
      </c>
      <c r="J301" s="79">
        <f t="shared" si="22"/>
        <v>0</v>
      </c>
      <c r="K301" s="79">
        <f t="shared" si="22"/>
        <v>0</v>
      </c>
      <c r="L301" s="79">
        <f t="shared" si="22"/>
        <v>0</v>
      </c>
      <c r="M301" s="79">
        <f t="shared" si="22"/>
        <v>0</v>
      </c>
      <c r="N301" s="79">
        <f t="shared" si="22"/>
        <v>0</v>
      </c>
      <c r="O301" s="79">
        <f t="shared" si="21"/>
        <v>0</v>
      </c>
      <c r="P301" s="79">
        <f t="shared" si="21"/>
        <v>0</v>
      </c>
      <c r="Q301" s="79">
        <f t="shared" si="21"/>
        <v>0</v>
      </c>
      <c r="R301" s="79">
        <f t="shared" si="21"/>
        <v>0</v>
      </c>
      <c r="S301" s="79">
        <f t="shared" si="21"/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22"/>
        <v>0</v>
      </c>
      <c r="H302" s="79">
        <f t="shared" si="22"/>
        <v>0</v>
      </c>
      <c r="I302" s="79">
        <f t="shared" si="22"/>
        <v>0</v>
      </c>
      <c r="J302" s="79">
        <f t="shared" si="22"/>
        <v>0</v>
      </c>
      <c r="K302" s="79">
        <f t="shared" si="22"/>
        <v>0</v>
      </c>
      <c r="L302" s="79">
        <f t="shared" si="22"/>
        <v>0</v>
      </c>
      <c r="M302" s="79">
        <f t="shared" si="22"/>
        <v>0</v>
      </c>
      <c r="N302" s="79">
        <f t="shared" si="22"/>
        <v>0</v>
      </c>
      <c r="O302" s="79">
        <f t="shared" si="21"/>
        <v>0</v>
      </c>
      <c r="P302" s="79">
        <f t="shared" si="21"/>
        <v>0</v>
      </c>
      <c r="Q302" s="79">
        <f t="shared" si="21"/>
        <v>0</v>
      </c>
      <c r="R302" s="79">
        <f t="shared" si="21"/>
        <v>0</v>
      </c>
      <c r="S302" s="79">
        <f t="shared" si="21"/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22"/>
        <v>0</v>
      </c>
      <c r="H303" s="79">
        <f t="shared" si="22"/>
        <v>0</v>
      </c>
      <c r="I303" s="79">
        <f t="shared" si="22"/>
        <v>0</v>
      </c>
      <c r="J303" s="79">
        <f t="shared" si="22"/>
        <v>0</v>
      </c>
      <c r="K303" s="79">
        <f t="shared" si="22"/>
        <v>0</v>
      </c>
      <c r="L303" s="79">
        <f t="shared" si="22"/>
        <v>0</v>
      </c>
      <c r="M303" s="79">
        <f t="shared" si="22"/>
        <v>0</v>
      </c>
      <c r="N303" s="79">
        <f t="shared" si="22"/>
        <v>0</v>
      </c>
      <c r="O303" s="79">
        <f t="shared" si="21"/>
        <v>0</v>
      </c>
      <c r="P303" s="79">
        <f t="shared" si="21"/>
        <v>0</v>
      </c>
      <c r="Q303" s="79">
        <f t="shared" si="21"/>
        <v>0</v>
      </c>
      <c r="R303" s="79">
        <f t="shared" si="21"/>
        <v>0</v>
      </c>
      <c r="S303" s="79">
        <f t="shared" si="21"/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22"/>
        <v>0</v>
      </c>
      <c r="H304" s="79">
        <f t="shared" si="22"/>
        <v>0</v>
      </c>
      <c r="I304" s="79">
        <f t="shared" si="22"/>
        <v>0</v>
      </c>
      <c r="J304" s="79">
        <f t="shared" si="22"/>
        <v>0</v>
      </c>
      <c r="K304" s="79">
        <f t="shared" si="22"/>
        <v>0</v>
      </c>
      <c r="L304" s="79">
        <f t="shared" si="22"/>
        <v>0</v>
      </c>
      <c r="M304" s="79">
        <f t="shared" si="22"/>
        <v>0</v>
      </c>
      <c r="N304" s="79">
        <f t="shared" si="22"/>
        <v>0</v>
      </c>
      <c r="O304" s="79">
        <f t="shared" si="21"/>
        <v>0</v>
      </c>
      <c r="P304" s="79">
        <f t="shared" si="21"/>
        <v>0</v>
      </c>
      <c r="Q304" s="79">
        <f t="shared" si="21"/>
        <v>0</v>
      </c>
      <c r="R304" s="79">
        <f t="shared" si="21"/>
        <v>0</v>
      </c>
      <c r="S304" s="79">
        <f t="shared" si="21"/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22"/>
        <v>0</v>
      </c>
      <c r="H305" s="79">
        <f t="shared" si="22"/>
        <v>0</v>
      </c>
      <c r="I305" s="79">
        <f t="shared" si="22"/>
        <v>0</v>
      </c>
      <c r="J305" s="79">
        <f t="shared" si="22"/>
        <v>0</v>
      </c>
      <c r="K305" s="79">
        <f t="shared" si="22"/>
        <v>0</v>
      </c>
      <c r="L305" s="79">
        <f t="shared" si="22"/>
        <v>0</v>
      </c>
      <c r="M305" s="79">
        <f t="shared" si="22"/>
        <v>0</v>
      </c>
      <c r="N305" s="79">
        <f t="shared" si="22"/>
        <v>0</v>
      </c>
      <c r="O305" s="79">
        <f t="shared" si="21"/>
        <v>0</v>
      </c>
      <c r="P305" s="79">
        <f t="shared" si="21"/>
        <v>0</v>
      </c>
      <c r="Q305" s="79">
        <f t="shared" si="21"/>
        <v>0</v>
      </c>
      <c r="R305" s="79">
        <f t="shared" si="21"/>
        <v>0</v>
      </c>
      <c r="S305" s="79">
        <f t="shared" si="21"/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22"/>
        <v>0</v>
      </c>
      <c r="H306" s="79">
        <f t="shared" si="22"/>
        <v>0</v>
      </c>
      <c r="I306" s="79">
        <f t="shared" si="22"/>
        <v>0</v>
      </c>
      <c r="J306" s="79">
        <f t="shared" si="22"/>
        <v>0</v>
      </c>
      <c r="K306" s="79">
        <f t="shared" si="22"/>
        <v>0</v>
      </c>
      <c r="L306" s="79">
        <f t="shared" si="22"/>
        <v>0</v>
      </c>
      <c r="M306" s="79">
        <f t="shared" si="22"/>
        <v>0</v>
      </c>
      <c r="N306" s="79">
        <f t="shared" si="22"/>
        <v>0</v>
      </c>
      <c r="O306" s="79">
        <f t="shared" si="21"/>
        <v>0</v>
      </c>
      <c r="P306" s="79">
        <f t="shared" si="21"/>
        <v>0</v>
      </c>
      <c r="Q306" s="79">
        <f t="shared" si="21"/>
        <v>0</v>
      </c>
      <c r="R306" s="79">
        <f t="shared" si="21"/>
        <v>0</v>
      </c>
      <c r="S306" s="79">
        <f t="shared" si="21"/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22"/>
        <v>0</v>
      </c>
      <c r="H307" s="79">
        <f t="shared" si="22"/>
        <v>0</v>
      </c>
      <c r="I307" s="79">
        <f t="shared" si="22"/>
        <v>0</v>
      </c>
      <c r="J307" s="79">
        <f t="shared" si="22"/>
        <v>0</v>
      </c>
      <c r="K307" s="79">
        <f t="shared" si="22"/>
        <v>0</v>
      </c>
      <c r="L307" s="79">
        <f t="shared" si="22"/>
        <v>0</v>
      </c>
      <c r="M307" s="79">
        <f t="shared" si="22"/>
        <v>0</v>
      </c>
      <c r="N307" s="79">
        <f t="shared" si="22"/>
        <v>0</v>
      </c>
      <c r="O307" s="79">
        <f t="shared" si="21"/>
        <v>0</v>
      </c>
      <c r="P307" s="79">
        <f t="shared" si="21"/>
        <v>0</v>
      </c>
      <c r="Q307" s="79">
        <f t="shared" si="21"/>
        <v>0</v>
      </c>
      <c r="R307" s="79">
        <f t="shared" si="21"/>
        <v>0</v>
      </c>
      <c r="S307" s="79">
        <f t="shared" si="21"/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22"/>
        <v>0</v>
      </c>
      <c r="H308" s="79">
        <f t="shared" si="22"/>
        <v>0</v>
      </c>
      <c r="I308" s="79">
        <f t="shared" si="22"/>
        <v>0</v>
      </c>
      <c r="J308" s="79">
        <f t="shared" si="22"/>
        <v>0</v>
      </c>
      <c r="K308" s="79">
        <f t="shared" si="22"/>
        <v>0</v>
      </c>
      <c r="L308" s="79">
        <f t="shared" si="22"/>
        <v>0</v>
      </c>
      <c r="M308" s="79">
        <f t="shared" si="22"/>
        <v>0</v>
      </c>
      <c r="N308" s="79">
        <f t="shared" si="22"/>
        <v>0</v>
      </c>
      <c r="O308" s="79">
        <f t="shared" si="21"/>
        <v>0</v>
      </c>
      <c r="P308" s="79">
        <f t="shared" si="21"/>
        <v>0</v>
      </c>
      <c r="Q308" s="79">
        <f t="shared" si="21"/>
        <v>0</v>
      </c>
      <c r="R308" s="79">
        <f t="shared" si="21"/>
        <v>0</v>
      </c>
      <c r="S308" s="79">
        <f t="shared" si="21"/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22"/>
        <v>0</v>
      </c>
      <c r="H309" s="79">
        <f t="shared" si="22"/>
        <v>0</v>
      </c>
      <c r="I309" s="79">
        <f t="shared" si="22"/>
        <v>0</v>
      </c>
      <c r="J309" s="79">
        <f t="shared" si="22"/>
        <v>0</v>
      </c>
      <c r="K309" s="79">
        <f t="shared" si="22"/>
        <v>0</v>
      </c>
      <c r="L309" s="79">
        <f t="shared" si="22"/>
        <v>0</v>
      </c>
      <c r="M309" s="79">
        <f t="shared" si="22"/>
        <v>0</v>
      </c>
      <c r="N309" s="79">
        <f t="shared" si="22"/>
        <v>0</v>
      </c>
      <c r="O309" s="79">
        <f t="shared" si="21"/>
        <v>0</v>
      </c>
      <c r="P309" s="79">
        <f t="shared" si="21"/>
        <v>0</v>
      </c>
      <c r="Q309" s="79">
        <f t="shared" si="21"/>
        <v>0</v>
      </c>
      <c r="R309" s="79">
        <f t="shared" si="21"/>
        <v>0</v>
      </c>
      <c r="S309" s="79">
        <f t="shared" si="21"/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22"/>
        <v>0</v>
      </c>
      <c r="H310" s="79">
        <f t="shared" si="22"/>
        <v>0</v>
      </c>
      <c r="I310" s="79">
        <f t="shared" si="22"/>
        <v>0</v>
      </c>
      <c r="J310" s="79">
        <f t="shared" si="22"/>
        <v>0</v>
      </c>
      <c r="K310" s="79">
        <f t="shared" si="22"/>
        <v>0</v>
      </c>
      <c r="L310" s="79">
        <f t="shared" si="22"/>
        <v>0</v>
      </c>
      <c r="M310" s="79">
        <f t="shared" si="22"/>
        <v>0</v>
      </c>
      <c r="N310" s="79">
        <f t="shared" si="22"/>
        <v>0</v>
      </c>
      <c r="O310" s="79">
        <f t="shared" si="21"/>
        <v>0</v>
      </c>
      <c r="P310" s="79">
        <f t="shared" si="21"/>
        <v>0</v>
      </c>
      <c r="Q310" s="79">
        <f t="shared" si="21"/>
        <v>0</v>
      </c>
      <c r="R310" s="79">
        <f t="shared" si="21"/>
        <v>0</v>
      </c>
      <c r="S310" s="79">
        <f t="shared" si="21"/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22"/>
        <v>0</v>
      </c>
      <c r="H311" s="79">
        <f t="shared" si="22"/>
        <v>0</v>
      </c>
      <c r="I311" s="79">
        <f t="shared" si="22"/>
        <v>0</v>
      </c>
      <c r="J311" s="79">
        <f t="shared" si="22"/>
        <v>0</v>
      </c>
      <c r="K311" s="79">
        <f t="shared" si="22"/>
        <v>0</v>
      </c>
      <c r="L311" s="79">
        <f t="shared" si="22"/>
        <v>0</v>
      </c>
      <c r="M311" s="79">
        <f t="shared" si="22"/>
        <v>0</v>
      </c>
      <c r="N311" s="79">
        <f t="shared" si="22"/>
        <v>0</v>
      </c>
      <c r="O311" s="79">
        <f t="shared" si="21"/>
        <v>0</v>
      </c>
      <c r="P311" s="79">
        <f t="shared" si="21"/>
        <v>0</v>
      </c>
      <c r="Q311" s="79">
        <f t="shared" si="21"/>
        <v>0</v>
      </c>
      <c r="R311" s="79">
        <f t="shared" si="21"/>
        <v>0</v>
      </c>
      <c r="S311" s="79">
        <f t="shared" si="21"/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22"/>
        <v>0</v>
      </c>
      <c r="H312" s="79">
        <f t="shared" si="22"/>
        <v>0</v>
      </c>
      <c r="I312" s="79">
        <f t="shared" si="22"/>
        <v>0</v>
      </c>
      <c r="J312" s="79">
        <f t="shared" si="22"/>
        <v>0</v>
      </c>
      <c r="K312" s="79">
        <f t="shared" si="22"/>
        <v>0</v>
      </c>
      <c r="L312" s="79">
        <f t="shared" si="22"/>
        <v>0</v>
      </c>
      <c r="M312" s="79">
        <f t="shared" si="22"/>
        <v>0</v>
      </c>
      <c r="N312" s="79">
        <f t="shared" si="22"/>
        <v>0</v>
      </c>
      <c r="O312" s="79">
        <f t="shared" si="21"/>
        <v>0</v>
      </c>
      <c r="P312" s="79">
        <f t="shared" si="21"/>
        <v>0</v>
      </c>
      <c r="Q312" s="79">
        <f t="shared" si="21"/>
        <v>0</v>
      </c>
      <c r="R312" s="79">
        <f t="shared" si="21"/>
        <v>0</v>
      </c>
      <c r="S312" s="79">
        <f t="shared" si="21"/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22"/>
        <v>0</v>
      </c>
      <c r="H313" s="79">
        <f t="shared" si="22"/>
        <v>0</v>
      </c>
      <c r="I313" s="79">
        <f t="shared" si="22"/>
        <v>0</v>
      </c>
      <c r="J313" s="79">
        <f t="shared" si="22"/>
        <v>0</v>
      </c>
      <c r="K313" s="79">
        <f t="shared" si="22"/>
        <v>0</v>
      </c>
      <c r="L313" s="79">
        <f t="shared" si="22"/>
        <v>0</v>
      </c>
      <c r="M313" s="79">
        <f t="shared" si="22"/>
        <v>0</v>
      </c>
      <c r="N313" s="79">
        <f t="shared" si="22"/>
        <v>0</v>
      </c>
      <c r="O313" s="79">
        <f t="shared" si="21"/>
        <v>0</v>
      </c>
      <c r="P313" s="79">
        <f t="shared" si="21"/>
        <v>0</v>
      </c>
      <c r="Q313" s="79">
        <f t="shared" si="21"/>
        <v>0</v>
      </c>
      <c r="R313" s="79">
        <f t="shared" si="21"/>
        <v>0</v>
      </c>
      <c r="S313" s="79">
        <f t="shared" si="21"/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22"/>
        <v>0</v>
      </c>
      <c r="H314" s="79">
        <f t="shared" si="22"/>
        <v>0</v>
      </c>
      <c r="I314" s="79">
        <f t="shared" si="22"/>
        <v>0</v>
      </c>
      <c r="J314" s="79">
        <f t="shared" si="22"/>
        <v>0</v>
      </c>
      <c r="K314" s="79">
        <f t="shared" si="22"/>
        <v>0</v>
      </c>
      <c r="L314" s="79">
        <f t="shared" si="22"/>
        <v>0</v>
      </c>
      <c r="M314" s="79">
        <f t="shared" si="22"/>
        <v>0</v>
      </c>
      <c r="N314" s="79">
        <f t="shared" si="22"/>
        <v>0</v>
      </c>
      <c r="O314" s="79">
        <f t="shared" si="21"/>
        <v>0</v>
      </c>
      <c r="P314" s="79">
        <f t="shared" si="21"/>
        <v>0</v>
      </c>
      <c r="Q314" s="79">
        <f t="shared" si="21"/>
        <v>0</v>
      </c>
      <c r="R314" s="79">
        <f t="shared" si="21"/>
        <v>0</v>
      </c>
      <c r="S314" s="79">
        <f t="shared" si="21"/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22"/>
        <v>0</v>
      </c>
      <c r="H315" s="79">
        <f t="shared" si="22"/>
        <v>0</v>
      </c>
      <c r="I315" s="79">
        <f t="shared" si="22"/>
        <v>0</v>
      </c>
      <c r="J315" s="79">
        <f t="shared" si="22"/>
        <v>0</v>
      </c>
      <c r="K315" s="79">
        <f t="shared" si="22"/>
        <v>0</v>
      </c>
      <c r="L315" s="79">
        <f t="shared" si="22"/>
        <v>0</v>
      </c>
      <c r="M315" s="79">
        <f t="shared" si="22"/>
        <v>0</v>
      </c>
      <c r="N315" s="79">
        <f t="shared" ref="N315:N316" si="23">SUM(O315:Z315)</f>
        <v>0</v>
      </c>
      <c r="O315" s="79">
        <f t="shared" si="21"/>
        <v>0</v>
      </c>
      <c r="P315" s="79">
        <f t="shared" si="21"/>
        <v>0</v>
      </c>
      <c r="Q315" s="79">
        <f t="shared" si="21"/>
        <v>0</v>
      </c>
      <c r="R315" s="79">
        <f t="shared" si="21"/>
        <v>0</v>
      </c>
      <c r="S315" s="79">
        <f t="shared" si="21"/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ref="G316:M316" si="24">SUM(H316:S316)</f>
        <v>0</v>
      </c>
      <c r="H316" s="84">
        <f t="shared" si="24"/>
        <v>0</v>
      </c>
      <c r="I316" s="84">
        <f t="shared" si="24"/>
        <v>0</v>
      </c>
      <c r="J316" s="84">
        <f t="shared" si="24"/>
        <v>0</v>
      </c>
      <c r="K316" s="84">
        <f t="shared" si="24"/>
        <v>0</v>
      </c>
      <c r="L316" s="84">
        <f t="shared" si="24"/>
        <v>0</v>
      </c>
      <c r="M316" s="84">
        <f t="shared" si="24"/>
        <v>0</v>
      </c>
      <c r="N316" s="84">
        <f t="shared" si="23"/>
        <v>0</v>
      </c>
      <c r="O316" s="84">
        <f t="shared" si="21"/>
        <v>0</v>
      </c>
      <c r="P316" s="84">
        <f t="shared" si="21"/>
        <v>0</v>
      </c>
      <c r="Q316" s="84">
        <f t="shared" si="21"/>
        <v>0</v>
      </c>
      <c r="R316" s="84">
        <f t="shared" si="21"/>
        <v>0</v>
      </c>
      <c r="S316" s="84">
        <f t="shared" si="21"/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25">SUM(H264:H316)</f>
        <v>0</v>
      </c>
      <c r="I317" s="78">
        <f t="shared" si="25"/>
        <v>0</v>
      </c>
      <c r="J317" s="78">
        <f t="shared" si="25"/>
        <v>0</v>
      </c>
      <c r="K317" s="78">
        <f t="shared" si="25"/>
        <v>0</v>
      </c>
      <c r="L317" s="78">
        <f t="shared" si="25"/>
        <v>0</v>
      </c>
      <c r="M317" s="78">
        <f t="shared" si="25"/>
        <v>0</v>
      </c>
      <c r="N317" s="78">
        <f t="shared" si="25"/>
        <v>0</v>
      </c>
      <c r="O317" s="78">
        <f t="shared" si="25"/>
        <v>0</v>
      </c>
      <c r="P317" s="78">
        <f t="shared" si="25"/>
        <v>0</v>
      </c>
      <c r="Q317" s="78">
        <f t="shared" si="25"/>
        <v>0</v>
      </c>
      <c r="R317" s="78">
        <f t="shared" si="25"/>
        <v>0</v>
      </c>
      <c r="S317" s="78">
        <f t="shared" si="25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66</v>
      </c>
      <c r="H320" s="46">
        <f t="shared" ref="H320:S320" si="26">+H155</f>
        <v>0</v>
      </c>
      <c r="I320" s="46">
        <f t="shared" si="26"/>
        <v>0</v>
      </c>
      <c r="J320" s="46">
        <f t="shared" si="26"/>
        <v>0</v>
      </c>
      <c r="K320" s="46">
        <f t="shared" si="26"/>
        <v>0</v>
      </c>
      <c r="L320" s="46">
        <f t="shared" si="26"/>
        <v>0</v>
      </c>
      <c r="M320" s="46">
        <f t="shared" si="26"/>
        <v>0</v>
      </c>
      <c r="N320" s="46">
        <f t="shared" si="26"/>
        <v>0</v>
      </c>
      <c r="O320" s="46">
        <f t="shared" si="26"/>
        <v>0</v>
      </c>
      <c r="P320" s="46">
        <f t="shared" si="26"/>
        <v>0</v>
      </c>
      <c r="Q320" s="46">
        <f t="shared" si="26"/>
        <v>0</v>
      </c>
      <c r="R320" s="46">
        <f t="shared" si="26"/>
        <v>0</v>
      </c>
      <c r="S320" s="46">
        <f t="shared" si="26"/>
        <v>66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66</v>
      </c>
      <c r="H321" s="46">
        <f t="shared" ref="H321:S321" si="27">SUM(H322:H326)</f>
        <v>0</v>
      </c>
      <c r="I321" s="46">
        <f t="shared" si="27"/>
        <v>0</v>
      </c>
      <c r="J321" s="46">
        <f t="shared" si="27"/>
        <v>0</v>
      </c>
      <c r="K321" s="46">
        <f t="shared" si="27"/>
        <v>0</v>
      </c>
      <c r="L321" s="46">
        <f t="shared" si="27"/>
        <v>0</v>
      </c>
      <c r="M321" s="46">
        <f t="shared" si="27"/>
        <v>0</v>
      </c>
      <c r="N321" s="46">
        <f t="shared" si="27"/>
        <v>0</v>
      </c>
      <c r="O321" s="46">
        <f t="shared" si="27"/>
        <v>0</v>
      </c>
      <c r="P321" s="46">
        <f t="shared" si="27"/>
        <v>0</v>
      </c>
      <c r="Q321" s="46">
        <f t="shared" si="27"/>
        <v>0</v>
      </c>
      <c r="R321" s="46">
        <f t="shared" si="27"/>
        <v>0</v>
      </c>
      <c r="S321" s="46">
        <f t="shared" si="27"/>
        <v>66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5">
        <f t="shared" ref="H322:S325" si="28">SUM(I322:T322)</f>
        <v>0</v>
      </c>
      <c r="I322" s="105">
        <f t="shared" si="28"/>
        <v>0</v>
      </c>
      <c r="J322" s="105">
        <f t="shared" si="28"/>
        <v>0</v>
      </c>
      <c r="K322" s="105">
        <f t="shared" si="28"/>
        <v>0</v>
      </c>
      <c r="L322" s="105">
        <f t="shared" si="28"/>
        <v>0</v>
      </c>
      <c r="M322" s="105">
        <f t="shared" si="28"/>
        <v>0</v>
      </c>
      <c r="N322" s="105">
        <f t="shared" si="28"/>
        <v>0</v>
      </c>
      <c r="O322" s="105">
        <f t="shared" si="28"/>
        <v>0</v>
      </c>
      <c r="P322" s="105">
        <f t="shared" si="28"/>
        <v>0</v>
      </c>
      <c r="Q322" s="105">
        <f t="shared" si="28"/>
        <v>0</v>
      </c>
      <c r="R322" s="105">
        <f t="shared" si="28"/>
        <v>0</v>
      </c>
      <c r="S322" s="105">
        <f t="shared" si="28"/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29">SUM(H323:S323)</f>
        <v>0</v>
      </c>
      <c r="H323" s="105">
        <f t="shared" si="28"/>
        <v>0</v>
      </c>
      <c r="I323" s="105">
        <f t="shared" si="28"/>
        <v>0</v>
      </c>
      <c r="J323" s="105">
        <f t="shared" si="28"/>
        <v>0</v>
      </c>
      <c r="K323" s="105">
        <f t="shared" si="28"/>
        <v>0</v>
      </c>
      <c r="L323" s="105">
        <f t="shared" si="28"/>
        <v>0</v>
      </c>
      <c r="M323" s="105">
        <f t="shared" si="28"/>
        <v>0</v>
      </c>
      <c r="N323" s="105">
        <f t="shared" si="28"/>
        <v>0</v>
      </c>
      <c r="O323" s="105">
        <f t="shared" si="28"/>
        <v>0</v>
      </c>
      <c r="P323" s="105">
        <f t="shared" si="28"/>
        <v>0</v>
      </c>
      <c r="Q323" s="105">
        <f t="shared" si="28"/>
        <v>0</v>
      </c>
      <c r="R323" s="105">
        <f t="shared" si="28"/>
        <v>0</v>
      </c>
      <c r="S323" s="105">
        <f t="shared" si="28"/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29"/>
        <v>0</v>
      </c>
      <c r="H324" s="105">
        <f t="shared" si="28"/>
        <v>0</v>
      </c>
      <c r="I324" s="105">
        <f t="shared" si="28"/>
        <v>0</v>
      </c>
      <c r="J324" s="105">
        <f t="shared" si="28"/>
        <v>0</v>
      </c>
      <c r="K324" s="105">
        <f t="shared" si="28"/>
        <v>0</v>
      </c>
      <c r="L324" s="105">
        <f t="shared" si="28"/>
        <v>0</v>
      </c>
      <c r="M324" s="105">
        <f t="shared" si="28"/>
        <v>0</v>
      </c>
      <c r="N324" s="105">
        <f t="shared" si="28"/>
        <v>0</v>
      </c>
      <c r="O324" s="105">
        <f t="shared" si="28"/>
        <v>0</v>
      </c>
      <c r="P324" s="105">
        <f t="shared" si="28"/>
        <v>0</v>
      </c>
      <c r="Q324" s="105">
        <f t="shared" si="28"/>
        <v>0</v>
      </c>
      <c r="R324" s="105">
        <f t="shared" si="28"/>
        <v>0</v>
      </c>
      <c r="S324" s="105">
        <f t="shared" si="28"/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29"/>
        <v>0</v>
      </c>
      <c r="H325" s="105">
        <f t="shared" si="28"/>
        <v>0</v>
      </c>
      <c r="I325" s="105">
        <f t="shared" si="28"/>
        <v>0</v>
      </c>
      <c r="J325" s="105">
        <f t="shared" si="28"/>
        <v>0</v>
      </c>
      <c r="K325" s="105">
        <f t="shared" si="28"/>
        <v>0</v>
      </c>
      <c r="L325" s="105">
        <f t="shared" si="28"/>
        <v>0</v>
      </c>
      <c r="M325" s="105">
        <f t="shared" si="28"/>
        <v>0</v>
      </c>
      <c r="N325" s="105">
        <f t="shared" si="28"/>
        <v>0</v>
      </c>
      <c r="O325" s="105">
        <f t="shared" si="28"/>
        <v>0</v>
      </c>
      <c r="P325" s="105">
        <f t="shared" si="28"/>
        <v>0</v>
      </c>
      <c r="Q325" s="105">
        <f t="shared" si="28"/>
        <v>0</v>
      </c>
      <c r="R325" s="105">
        <f t="shared" si="28"/>
        <v>0</v>
      </c>
      <c r="S325" s="105">
        <f t="shared" si="28"/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29"/>
        <v>66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7">
        <v>66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30">IF((H319+H320-H321)&lt;0,"Revise porque este valor no puede ser negativo",H319+H320-H321)</f>
        <v>0</v>
      </c>
      <c r="I327" s="110">
        <f t="shared" si="30"/>
        <v>0</v>
      </c>
      <c r="J327" s="110">
        <f t="shared" si="30"/>
        <v>0</v>
      </c>
      <c r="K327" s="110">
        <f t="shared" si="30"/>
        <v>0</v>
      </c>
      <c r="L327" s="110">
        <f t="shared" si="30"/>
        <v>0</v>
      </c>
      <c r="M327" s="110">
        <f t="shared" si="30"/>
        <v>0</v>
      </c>
      <c r="N327" s="110">
        <f t="shared" si="30"/>
        <v>0</v>
      </c>
      <c r="O327" s="110">
        <f t="shared" si="30"/>
        <v>0</v>
      </c>
      <c r="P327" s="110">
        <f t="shared" si="30"/>
        <v>0</v>
      </c>
      <c r="Q327" s="110">
        <f t="shared" si="30"/>
        <v>0</v>
      </c>
      <c r="R327" s="110">
        <f t="shared" si="30"/>
        <v>0</v>
      </c>
      <c r="S327" s="110">
        <f t="shared" si="3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31">+H338</f>
        <v>0</v>
      </c>
      <c r="J330" s="104">
        <f t="shared" si="31"/>
        <v>0</v>
      </c>
      <c r="K330" s="104">
        <f t="shared" si="31"/>
        <v>0</v>
      </c>
      <c r="L330" s="104">
        <f t="shared" si="31"/>
        <v>0</v>
      </c>
      <c r="M330" s="104">
        <f t="shared" si="31"/>
        <v>0</v>
      </c>
      <c r="N330" s="104">
        <f t="shared" si="31"/>
        <v>0</v>
      </c>
      <c r="O330" s="104">
        <f t="shared" si="31"/>
        <v>0</v>
      </c>
      <c r="P330" s="104">
        <f t="shared" si="31"/>
        <v>0</v>
      </c>
      <c r="Q330" s="104">
        <f t="shared" si="31"/>
        <v>0</v>
      </c>
      <c r="R330" s="104">
        <f t="shared" si="31"/>
        <v>0</v>
      </c>
      <c r="S330" s="104">
        <f t="shared" si="3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10</v>
      </c>
      <c r="H331" s="46">
        <f t="shared" ref="H331:S331" si="32">+H209</f>
        <v>0</v>
      </c>
      <c r="I331" s="46">
        <f t="shared" si="32"/>
        <v>0</v>
      </c>
      <c r="J331" s="46">
        <f t="shared" si="32"/>
        <v>0</v>
      </c>
      <c r="K331" s="46">
        <f t="shared" si="32"/>
        <v>0</v>
      </c>
      <c r="L331" s="46">
        <f t="shared" si="32"/>
        <v>0</v>
      </c>
      <c r="M331" s="46">
        <f t="shared" si="32"/>
        <v>0</v>
      </c>
      <c r="N331" s="46">
        <f t="shared" si="32"/>
        <v>0</v>
      </c>
      <c r="O331" s="46">
        <f t="shared" si="32"/>
        <v>0</v>
      </c>
      <c r="P331" s="46">
        <f t="shared" si="32"/>
        <v>0</v>
      </c>
      <c r="Q331" s="46">
        <f t="shared" si="32"/>
        <v>0</v>
      </c>
      <c r="R331" s="46">
        <f t="shared" si="32"/>
        <v>0</v>
      </c>
      <c r="S331" s="46">
        <f t="shared" si="32"/>
        <v>10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33">+H322</f>
        <v>0</v>
      </c>
      <c r="I332" s="46">
        <f t="shared" si="33"/>
        <v>0</v>
      </c>
      <c r="J332" s="46">
        <f t="shared" si="33"/>
        <v>0</v>
      </c>
      <c r="K332" s="46">
        <f t="shared" si="33"/>
        <v>0</v>
      </c>
      <c r="L332" s="46">
        <f t="shared" si="33"/>
        <v>0</v>
      </c>
      <c r="M332" s="46">
        <f t="shared" si="33"/>
        <v>0</v>
      </c>
      <c r="N332" s="46">
        <f t="shared" si="33"/>
        <v>0</v>
      </c>
      <c r="O332" s="46">
        <f t="shared" si="33"/>
        <v>0</v>
      </c>
      <c r="P332" s="46">
        <f t="shared" si="33"/>
        <v>0</v>
      </c>
      <c r="Q332" s="46">
        <f t="shared" si="33"/>
        <v>0</v>
      </c>
      <c r="R332" s="46">
        <f t="shared" si="33"/>
        <v>0</v>
      </c>
      <c r="S332" s="46">
        <f t="shared" si="3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10</v>
      </c>
      <c r="H333" s="46">
        <f t="shared" ref="H333:S333" si="34">SUM(H334:H337)</f>
        <v>0</v>
      </c>
      <c r="I333" s="46">
        <f t="shared" si="34"/>
        <v>0</v>
      </c>
      <c r="J333" s="46">
        <f t="shared" si="34"/>
        <v>0</v>
      </c>
      <c r="K333" s="46">
        <f t="shared" si="34"/>
        <v>0</v>
      </c>
      <c r="L333" s="46">
        <f t="shared" si="34"/>
        <v>0</v>
      </c>
      <c r="M333" s="46">
        <f t="shared" si="34"/>
        <v>0</v>
      </c>
      <c r="N333" s="46">
        <f t="shared" si="34"/>
        <v>0</v>
      </c>
      <c r="O333" s="46">
        <f t="shared" si="34"/>
        <v>0</v>
      </c>
      <c r="P333" s="46">
        <f t="shared" si="34"/>
        <v>0</v>
      </c>
      <c r="Q333" s="46">
        <f t="shared" si="34"/>
        <v>0</v>
      </c>
      <c r="R333" s="46">
        <f t="shared" si="34"/>
        <v>0</v>
      </c>
      <c r="S333" s="46">
        <f t="shared" si="34"/>
        <v>10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v>10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0</v>
      </c>
      <c r="N334" s="103">
        <v>0</v>
      </c>
      <c r="O334" s="103">
        <v>0</v>
      </c>
      <c r="P334" s="103">
        <v>0</v>
      </c>
      <c r="Q334" s="103">
        <v>0</v>
      </c>
      <c r="R334" s="103">
        <v>0</v>
      </c>
      <c r="S334" s="103">
        <v>10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S337" si="35">SUM(H335:S335)</f>
        <v>0</v>
      </c>
      <c r="H335" s="103">
        <f t="shared" si="35"/>
        <v>0</v>
      </c>
      <c r="I335" s="103">
        <f t="shared" si="35"/>
        <v>0</v>
      </c>
      <c r="J335" s="103">
        <f t="shared" si="35"/>
        <v>0</v>
      </c>
      <c r="K335" s="103">
        <f t="shared" si="35"/>
        <v>0</v>
      </c>
      <c r="L335" s="103">
        <f t="shared" si="35"/>
        <v>0</v>
      </c>
      <c r="M335" s="103">
        <f t="shared" si="35"/>
        <v>0</v>
      </c>
      <c r="N335" s="103">
        <f t="shared" si="35"/>
        <v>0</v>
      </c>
      <c r="O335" s="103">
        <f t="shared" si="35"/>
        <v>0</v>
      </c>
      <c r="P335" s="103">
        <f t="shared" si="35"/>
        <v>0</v>
      </c>
      <c r="Q335" s="103">
        <f t="shared" si="35"/>
        <v>0</v>
      </c>
      <c r="R335" s="103">
        <f t="shared" si="35"/>
        <v>0</v>
      </c>
      <c r="S335" s="103">
        <f t="shared" si="35"/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35"/>
        <v>0</v>
      </c>
      <c r="H336" s="103">
        <f t="shared" si="35"/>
        <v>0</v>
      </c>
      <c r="I336" s="103">
        <f t="shared" si="35"/>
        <v>0</v>
      </c>
      <c r="J336" s="103">
        <f t="shared" si="35"/>
        <v>0</v>
      </c>
      <c r="K336" s="103">
        <f t="shared" si="35"/>
        <v>0</v>
      </c>
      <c r="L336" s="103">
        <f t="shared" si="35"/>
        <v>0</v>
      </c>
      <c r="M336" s="103">
        <f t="shared" si="35"/>
        <v>0</v>
      </c>
      <c r="N336" s="103">
        <f t="shared" si="35"/>
        <v>0</v>
      </c>
      <c r="O336" s="103">
        <f t="shared" si="35"/>
        <v>0</v>
      </c>
      <c r="P336" s="103">
        <f t="shared" si="35"/>
        <v>0</v>
      </c>
      <c r="Q336" s="103">
        <f t="shared" si="35"/>
        <v>0</v>
      </c>
      <c r="R336" s="103">
        <f t="shared" si="35"/>
        <v>0</v>
      </c>
      <c r="S336" s="103">
        <f t="shared" si="35"/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35"/>
        <v>0</v>
      </c>
      <c r="H337" s="103">
        <f t="shared" si="35"/>
        <v>0</v>
      </c>
      <c r="I337" s="103">
        <f t="shared" si="35"/>
        <v>0</v>
      </c>
      <c r="J337" s="103">
        <f t="shared" si="35"/>
        <v>0</v>
      </c>
      <c r="K337" s="103">
        <f t="shared" si="35"/>
        <v>0</v>
      </c>
      <c r="L337" s="103">
        <f t="shared" si="35"/>
        <v>0</v>
      </c>
      <c r="M337" s="103">
        <f t="shared" si="35"/>
        <v>0</v>
      </c>
      <c r="N337" s="103">
        <f t="shared" si="35"/>
        <v>0</v>
      </c>
      <c r="O337" s="103">
        <f t="shared" si="35"/>
        <v>0</v>
      </c>
      <c r="P337" s="103">
        <f t="shared" si="35"/>
        <v>0</v>
      </c>
      <c r="Q337" s="103">
        <f t="shared" si="35"/>
        <v>0</v>
      </c>
      <c r="R337" s="103">
        <f t="shared" si="35"/>
        <v>0</v>
      </c>
      <c r="S337" s="103">
        <f t="shared" si="35"/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36">IF((H330+H331+H332-H333)&lt;0,"Revise porque este valor no puede ser negativo",H330+H331+H332-H333)</f>
        <v>0</v>
      </c>
      <c r="I338" s="59">
        <f t="shared" si="36"/>
        <v>0</v>
      </c>
      <c r="J338" s="59">
        <f t="shared" si="36"/>
        <v>0</v>
      </c>
      <c r="K338" s="59">
        <f t="shared" si="36"/>
        <v>0</v>
      </c>
      <c r="L338" s="59">
        <f t="shared" si="36"/>
        <v>0</v>
      </c>
      <c r="M338" s="59">
        <f t="shared" si="36"/>
        <v>0</v>
      </c>
      <c r="N338" s="59">
        <f t="shared" si="36"/>
        <v>0</v>
      </c>
      <c r="O338" s="59">
        <f t="shared" si="36"/>
        <v>0</v>
      </c>
      <c r="P338" s="59">
        <f t="shared" si="36"/>
        <v>0</v>
      </c>
      <c r="Q338" s="59">
        <f t="shared" si="36"/>
        <v>0</v>
      </c>
      <c r="R338" s="59">
        <f t="shared" si="36"/>
        <v>0</v>
      </c>
      <c r="S338" s="59">
        <f t="shared" si="3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37">+H348</f>
        <v>0</v>
      </c>
      <c r="J340" s="111">
        <f t="shared" si="37"/>
        <v>0</v>
      </c>
      <c r="K340" s="111">
        <f t="shared" si="37"/>
        <v>0</v>
      </c>
      <c r="L340" s="111">
        <f t="shared" si="37"/>
        <v>0</v>
      </c>
      <c r="M340" s="111">
        <f t="shared" si="37"/>
        <v>0</v>
      </c>
      <c r="N340" s="111">
        <f t="shared" si="37"/>
        <v>0</v>
      </c>
      <c r="O340" s="111">
        <f t="shared" si="37"/>
        <v>0</v>
      </c>
      <c r="P340" s="111">
        <f t="shared" si="37"/>
        <v>0</v>
      </c>
      <c r="Q340" s="111">
        <f t="shared" si="37"/>
        <v>0</v>
      </c>
      <c r="R340" s="111">
        <f t="shared" si="37"/>
        <v>0</v>
      </c>
      <c r="S340" s="111">
        <f t="shared" si="3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38">+H263</f>
        <v>0</v>
      </c>
      <c r="I341" s="46">
        <f t="shared" si="38"/>
        <v>0</v>
      </c>
      <c r="J341" s="46">
        <f t="shared" si="38"/>
        <v>0</v>
      </c>
      <c r="K341" s="46">
        <f t="shared" si="38"/>
        <v>0</v>
      </c>
      <c r="L341" s="46">
        <f t="shared" si="38"/>
        <v>0</v>
      </c>
      <c r="M341" s="46">
        <f t="shared" si="38"/>
        <v>0</v>
      </c>
      <c r="N341" s="46">
        <f t="shared" si="38"/>
        <v>0</v>
      </c>
      <c r="O341" s="46">
        <f t="shared" si="38"/>
        <v>0</v>
      </c>
      <c r="P341" s="46">
        <f t="shared" si="38"/>
        <v>0</v>
      </c>
      <c r="Q341" s="46">
        <f t="shared" si="38"/>
        <v>0</v>
      </c>
      <c r="R341" s="46">
        <f t="shared" si="38"/>
        <v>0</v>
      </c>
      <c r="S341" s="46">
        <f t="shared" si="3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39">+H323</f>
        <v>0</v>
      </c>
      <c r="I342" s="46">
        <f t="shared" si="39"/>
        <v>0</v>
      </c>
      <c r="J342" s="46">
        <f t="shared" si="39"/>
        <v>0</v>
      </c>
      <c r="K342" s="46">
        <f t="shared" si="39"/>
        <v>0</v>
      </c>
      <c r="L342" s="46">
        <f t="shared" si="39"/>
        <v>0</v>
      </c>
      <c r="M342" s="46">
        <f t="shared" si="39"/>
        <v>0</v>
      </c>
      <c r="N342" s="46">
        <f t="shared" si="39"/>
        <v>0</v>
      </c>
      <c r="O342" s="46">
        <f t="shared" si="39"/>
        <v>0</v>
      </c>
      <c r="P342" s="46">
        <f t="shared" si="39"/>
        <v>0</v>
      </c>
      <c r="Q342" s="46">
        <f t="shared" si="39"/>
        <v>0</v>
      </c>
      <c r="R342" s="46">
        <f t="shared" si="39"/>
        <v>0</v>
      </c>
      <c r="S342" s="46">
        <f t="shared" si="3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40">+H335</f>
        <v>0</v>
      </c>
      <c r="I343" s="46">
        <f t="shared" si="40"/>
        <v>0</v>
      </c>
      <c r="J343" s="46">
        <f t="shared" si="40"/>
        <v>0</v>
      </c>
      <c r="K343" s="46">
        <f t="shared" si="40"/>
        <v>0</v>
      </c>
      <c r="L343" s="46">
        <f t="shared" si="40"/>
        <v>0</v>
      </c>
      <c r="M343" s="46">
        <f t="shared" si="40"/>
        <v>0</v>
      </c>
      <c r="N343" s="46">
        <f t="shared" si="40"/>
        <v>0</v>
      </c>
      <c r="O343" s="46">
        <f t="shared" si="40"/>
        <v>0</v>
      </c>
      <c r="P343" s="46">
        <f t="shared" si="40"/>
        <v>0</v>
      </c>
      <c r="Q343" s="46">
        <f t="shared" si="40"/>
        <v>0</v>
      </c>
      <c r="R343" s="46">
        <f t="shared" si="40"/>
        <v>0</v>
      </c>
      <c r="S343" s="46">
        <f t="shared" si="4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41">SUM(H345:H347)</f>
        <v>0</v>
      </c>
      <c r="I344" s="112">
        <f t="shared" si="41"/>
        <v>0</v>
      </c>
      <c r="J344" s="112">
        <f t="shared" si="41"/>
        <v>0</v>
      </c>
      <c r="K344" s="112">
        <f t="shared" si="41"/>
        <v>0</v>
      </c>
      <c r="L344" s="112">
        <f t="shared" si="41"/>
        <v>0</v>
      </c>
      <c r="M344" s="112">
        <f t="shared" si="41"/>
        <v>0</v>
      </c>
      <c r="N344" s="112">
        <f t="shared" si="41"/>
        <v>0</v>
      </c>
      <c r="O344" s="112">
        <f t="shared" si="41"/>
        <v>0</v>
      </c>
      <c r="P344" s="112">
        <f t="shared" si="41"/>
        <v>0</v>
      </c>
      <c r="Q344" s="112">
        <f t="shared" si="41"/>
        <v>0</v>
      </c>
      <c r="R344" s="112">
        <f t="shared" si="41"/>
        <v>0</v>
      </c>
      <c r="S344" s="112">
        <f t="shared" si="4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f t="shared" ref="H345:S347" si="42">SUM(I345:T345)</f>
        <v>0</v>
      </c>
      <c r="I345" s="103">
        <f t="shared" si="42"/>
        <v>0</v>
      </c>
      <c r="J345" s="103">
        <f t="shared" si="42"/>
        <v>0</v>
      </c>
      <c r="K345" s="103">
        <f t="shared" si="42"/>
        <v>0</v>
      </c>
      <c r="L345" s="103">
        <f t="shared" si="42"/>
        <v>0</v>
      </c>
      <c r="M345" s="103">
        <f t="shared" si="42"/>
        <v>0</v>
      </c>
      <c r="N345" s="103">
        <f t="shared" si="42"/>
        <v>0</v>
      </c>
      <c r="O345" s="103">
        <f t="shared" si="42"/>
        <v>0</v>
      </c>
      <c r="P345" s="103">
        <f t="shared" si="42"/>
        <v>0</v>
      </c>
      <c r="Q345" s="103">
        <f t="shared" si="42"/>
        <v>0</v>
      </c>
      <c r="R345" s="103">
        <f t="shared" si="42"/>
        <v>0</v>
      </c>
      <c r="S345" s="103">
        <f t="shared" si="42"/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43">SUM(H346:S346)</f>
        <v>0</v>
      </c>
      <c r="H346" s="103">
        <f t="shared" si="42"/>
        <v>0</v>
      </c>
      <c r="I346" s="103">
        <f t="shared" si="42"/>
        <v>0</v>
      </c>
      <c r="J346" s="103">
        <f t="shared" si="42"/>
        <v>0</v>
      </c>
      <c r="K346" s="103">
        <f t="shared" si="42"/>
        <v>0</v>
      </c>
      <c r="L346" s="103">
        <f t="shared" si="42"/>
        <v>0</v>
      </c>
      <c r="M346" s="103">
        <f t="shared" si="42"/>
        <v>0</v>
      </c>
      <c r="N346" s="103">
        <f t="shared" si="42"/>
        <v>0</v>
      </c>
      <c r="O346" s="103">
        <f t="shared" si="42"/>
        <v>0</v>
      </c>
      <c r="P346" s="103">
        <f t="shared" si="42"/>
        <v>0</v>
      </c>
      <c r="Q346" s="103">
        <f t="shared" si="42"/>
        <v>0</v>
      </c>
      <c r="R346" s="103">
        <f t="shared" si="42"/>
        <v>0</v>
      </c>
      <c r="S346" s="103">
        <f t="shared" si="42"/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43"/>
        <v>0</v>
      </c>
      <c r="H347" s="103">
        <f t="shared" si="42"/>
        <v>0</v>
      </c>
      <c r="I347" s="103">
        <f t="shared" si="42"/>
        <v>0</v>
      </c>
      <c r="J347" s="103">
        <f t="shared" si="42"/>
        <v>0</v>
      </c>
      <c r="K347" s="103">
        <f t="shared" si="42"/>
        <v>0</v>
      </c>
      <c r="L347" s="103">
        <f t="shared" si="42"/>
        <v>0</v>
      </c>
      <c r="M347" s="103">
        <f t="shared" si="42"/>
        <v>0</v>
      </c>
      <c r="N347" s="103">
        <f t="shared" si="42"/>
        <v>0</v>
      </c>
      <c r="O347" s="103">
        <f t="shared" si="42"/>
        <v>0</v>
      </c>
      <c r="P347" s="103">
        <f t="shared" si="42"/>
        <v>0</v>
      </c>
      <c r="Q347" s="103">
        <f t="shared" si="42"/>
        <v>0</v>
      </c>
      <c r="R347" s="103">
        <f t="shared" si="42"/>
        <v>0</v>
      </c>
      <c r="S347" s="103">
        <f t="shared" si="42"/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44">IF((H340+H341+H342+H343-H344)&lt;0,"Revise porque este valor no puede ser negativo",H340+H341+H342+H343-H344)</f>
        <v>0</v>
      </c>
      <c r="I348" s="110">
        <f t="shared" si="44"/>
        <v>0</v>
      </c>
      <c r="J348" s="110">
        <f t="shared" si="44"/>
        <v>0</v>
      </c>
      <c r="K348" s="110">
        <f t="shared" si="44"/>
        <v>0</v>
      </c>
      <c r="L348" s="110">
        <f t="shared" si="44"/>
        <v>0</v>
      </c>
      <c r="M348" s="110">
        <f t="shared" si="44"/>
        <v>0</v>
      </c>
      <c r="N348" s="110">
        <f t="shared" si="44"/>
        <v>0</v>
      </c>
      <c r="O348" s="110">
        <f t="shared" si="44"/>
        <v>0</v>
      </c>
      <c r="P348" s="110">
        <f t="shared" si="44"/>
        <v>0</v>
      </c>
      <c r="Q348" s="110">
        <f t="shared" si="44"/>
        <v>0</v>
      </c>
      <c r="R348" s="110">
        <f t="shared" si="44"/>
        <v>0</v>
      </c>
      <c r="S348" s="110">
        <f t="shared" si="44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45">+H357</f>
        <v>0</v>
      </c>
      <c r="J351" s="111">
        <f t="shared" si="45"/>
        <v>0</v>
      </c>
      <c r="K351" s="111">
        <f t="shared" si="45"/>
        <v>0</v>
      </c>
      <c r="L351" s="111">
        <f t="shared" si="45"/>
        <v>0</v>
      </c>
      <c r="M351" s="111">
        <f t="shared" si="45"/>
        <v>0</v>
      </c>
      <c r="N351" s="111">
        <f t="shared" si="45"/>
        <v>0</v>
      </c>
      <c r="O351" s="111">
        <f t="shared" si="45"/>
        <v>0</v>
      </c>
      <c r="P351" s="111">
        <f t="shared" si="45"/>
        <v>0</v>
      </c>
      <c r="Q351" s="111">
        <f t="shared" si="45"/>
        <v>0</v>
      </c>
      <c r="R351" s="111">
        <f t="shared" si="45"/>
        <v>0</v>
      </c>
      <c r="S351" s="111">
        <f t="shared" si="45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46">SUM(H264:H317)</f>
        <v>0</v>
      </c>
      <c r="I352" s="112">
        <f t="shared" si="46"/>
        <v>0</v>
      </c>
      <c r="J352" s="112">
        <f t="shared" si="46"/>
        <v>0</v>
      </c>
      <c r="K352" s="112">
        <f t="shared" si="46"/>
        <v>0</v>
      </c>
      <c r="L352" s="112">
        <f t="shared" si="46"/>
        <v>0</v>
      </c>
      <c r="M352" s="112">
        <f t="shared" si="46"/>
        <v>0</v>
      </c>
      <c r="N352" s="112">
        <f t="shared" si="46"/>
        <v>0</v>
      </c>
      <c r="O352" s="112">
        <f t="shared" si="46"/>
        <v>0</v>
      </c>
      <c r="P352" s="112">
        <f t="shared" si="46"/>
        <v>0</v>
      </c>
      <c r="Q352" s="112">
        <f t="shared" si="46"/>
        <v>0</v>
      </c>
      <c r="R352" s="112">
        <f t="shared" si="46"/>
        <v>0</v>
      </c>
      <c r="S352" s="112">
        <f t="shared" si="46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47">SUM(H354:H356)</f>
        <v>0</v>
      </c>
      <c r="I353" s="113">
        <f t="shared" si="47"/>
        <v>0</v>
      </c>
      <c r="J353" s="113">
        <f t="shared" si="47"/>
        <v>0</v>
      </c>
      <c r="K353" s="113">
        <f t="shared" si="47"/>
        <v>0</v>
      </c>
      <c r="L353" s="113">
        <f t="shared" si="47"/>
        <v>0</v>
      </c>
      <c r="M353" s="113">
        <f t="shared" si="47"/>
        <v>0</v>
      </c>
      <c r="N353" s="113">
        <f t="shared" si="47"/>
        <v>0</v>
      </c>
      <c r="O353" s="113">
        <f t="shared" si="47"/>
        <v>0</v>
      </c>
      <c r="P353" s="113">
        <f t="shared" si="47"/>
        <v>0</v>
      </c>
      <c r="Q353" s="113">
        <f t="shared" si="47"/>
        <v>0</v>
      </c>
      <c r="R353" s="113">
        <f t="shared" si="47"/>
        <v>0</v>
      </c>
      <c r="S353" s="113">
        <f t="shared" si="47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14">
        <f t="shared" ref="H354:S356" si="48">SUM(I354:T354)</f>
        <v>0</v>
      </c>
      <c r="I354" s="114">
        <f t="shared" si="48"/>
        <v>0</v>
      </c>
      <c r="J354" s="114">
        <f t="shared" si="48"/>
        <v>0</v>
      </c>
      <c r="K354" s="114">
        <f t="shared" si="48"/>
        <v>0</v>
      </c>
      <c r="L354" s="114">
        <f t="shared" si="48"/>
        <v>0</v>
      </c>
      <c r="M354" s="114">
        <f t="shared" si="48"/>
        <v>0</v>
      </c>
      <c r="N354" s="114">
        <f t="shared" si="48"/>
        <v>0</v>
      </c>
      <c r="O354" s="114">
        <f t="shared" si="48"/>
        <v>0</v>
      </c>
      <c r="P354" s="114">
        <f t="shared" si="48"/>
        <v>0</v>
      </c>
      <c r="Q354" s="114">
        <f t="shared" si="48"/>
        <v>0</v>
      </c>
      <c r="R354" s="114">
        <f t="shared" si="48"/>
        <v>0</v>
      </c>
      <c r="S354" s="114">
        <f t="shared" si="48"/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49">SUM(H355:S355)</f>
        <v>0</v>
      </c>
      <c r="H355" s="114">
        <f t="shared" si="48"/>
        <v>0</v>
      </c>
      <c r="I355" s="114">
        <f t="shared" si="48"/>
        <v>0</v>
      </c>
      <c r="J355" s="114">
        <f t="shared" si="48"/>
        <v>0</v>
      </c>
      <c r="K355" s="114">
        <f t="shared" si="48"/>
        <v>0</v>
      </c>
      <c r="L355" s="114">
        <f t="shared" si="48"/>
        <v>0</v>
      </c>
      <c r="M355" s="114">
        <f t="shared" si="48"/>
        <v>0</v>
      </c>
      <c r="N355" s="114">
        <f t="shared" si="48"/>
        <v>0</v>
      </c>
      <c r="O355" s="114">
        <f t="shared" si="48"/>
        <v>0</v>
      </c>
      <c r="P355" s="114">
        <f t="shared" si="48"/>
        <v>0</v>
      </c>
      <c r="Q355" s="114">
        <f t="shared" si="48"/>
        <v>0</v>
      </c>
      <c r="R355" s="114">
        <f t="shared" si="48"/>
        <v>0</v>
      </c>
      <c r="S355" s="114">
        <f t="shared" si="48"/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49"/>
        <v>0</v>
      </c>
      <c r="H356" s="114">
        <f t="shared" si="48"/>
        <v>0</v>
      </c>
      <c r="I356" s="114">
        <f t="shared" si="48"/>
        <v>0</v>
      </c>
      <c r="J356" s="114">
        <f t="shared" si="48"/>
        <v>0</v>
      </c>
      <c r="K356" s="114">
        <f t="shared" si="48"/>
        <v>0</v>
      </c>
      <c r="L356" s="114">
        <f t="shared" si="48"/>
        <v>0</v>
      </c>
      <c r="M356" s="114">
        <f t="shared" si="48"/>
        <v>0</v>
      </c>
      <c r="N356" s="114">
        <f t="shared" si="48"/>
        <v>0</v>
      </c>
      <c r="O356" s="114">
        <f t="shared" si="48"/>
        <v>0</v>
      </c>
      <c r="P356" s="114">
        <f t="shared" si="48"/>
        <v>0</v>
      </c>
      <c r="Q356" s="114">
        <f t="shared" si="48"/>
        <v>0</v>
      </c>
      <c r="R356" s="114">
        <f t="shared" si="48"/>
        <v>0</v>
      </c>
      <c r="S356" s="114">
        <f t="shared" si="48"/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50">IF((H351+H352-H353)&lt;0,"Revise porque este valor no puede ser negativo",H351+H352-H353)</f>
        <v>0</v>
      </c>
      <c r="I357" s="110">
        <f t="shared" si="50"/>
        <v>0</v>
      </c>
      <c r="J357" s="110">
        <f t="shared" si="50"/>
        <v>0</v>
      </c>
      <c r="K357" s="110">
        <f t="shared" si="50"/>
        <v>0</v>
      </c>
      <c r="L357" s="110">
        <f t="shared" si="50"/>
        <v>0</v>
      </c>
      <c r="M357" s="110">
        <f t="shared" si="50"/>
        <v>0</v>
      </c>
      <c r="N357" s="110">
        <f t="shared" si="50"/>
        <v>0</v>
      </c>
      <c r="O357" s="110">
        <f t="shared" si="50"/>
        <v>0</v>
      </c>
      <c r="P357" s="110">
        <f t="shared" si="50"/>
        <v>0</v>
      </c>
      <c r="Q357" s="110">
        <f t="shared" si="50"/>
        <v>0</v>
      </c>
      <c r="R357" s="110">
        <f t="shared" si="50"/>
        <v>0</v>
      </c>
      <c r="S357" s="110">
        <f t="shared" si="50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3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3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S381" si="51">+H360+I360+J360+K360+L360+M360+N360+O360+P360+Q360+R360+S360</f>
        <v>6</v>
      </c>
      <c r="H360" s="31">
        <v>0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6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51"/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51"/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51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v>3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3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12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12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3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3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51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51"/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51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v>12</v>
      </c>
      <c r="H370" s="5">
        <v>1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51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51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51"/>
        <v>0</v>
      </c>
      <c r="H373" s="30">
        <f t="shared" si="51"/>
        <v>0</v>
      </c>
      <c r="I373" s="30">
        <f t="shared" si="51"/>
        <v>0</v>
      </c>
      <c r="J373" s="30">
        <f t="shared" si="51"/>
        <v>0</v>
      </c>
      <c r="K373" s="30">
        <f t="shared" si="51"/>
        <v>0</v>
      </c>
      <c r="L373" s="30">
        <f t="shared" si="51"/>
        <v>0</v>
      </c>
      <c r="M373" s="30">
        <f t="shared" si="51"/>
        <v>0</v>
      </c>
      <c r="N373" s="30">
        <f t="shared" si="51"/>
        <v>0</v>
      </c>
      <c r="O373" s="30">
        <f t="shared" si="51"/>
        <v>0</v>
      </c>
      <c r="P373" s="30">
        <f t="shared" si="51"/>
        <v>0</v>
      </c>
      <c r="Q373" s="30">
        <f t="shared" si="51"/>
        <v>0</v>
      </c>
      <c r="R373" s="30">
        <f t="shared" si="51"/>
        <v>0</v>
      </c>
      <c r="S373" s="30">
        <f t="shared" si="51"/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51"/>
        <v>0</v>
      </c>
      <c r="H374" s="30">
        <f t="shared" si="51"/>
        <v>0</v>
      </c>
      <c r="I374" s="30">
        <f t="shared" si="51"/>
        <v>0</v>
      </c>
      <c r="J374" s="30">
        <f t="shared" si="51"/>
        <v>0</v>
      </c>
      <c r="K374" s="30">
        <f t="shared" si="51"/>
        <v>0</v>
      </c>
      <c r="L374" s="30">
        <f t="shared" si="51"/>
        <v>0</v>
      </c>
      <c r="M374" s="30">
        <f t="shared" si="51"/>
        <v>0</v>
      </c>
      <c r="N374" s="30">
        <f t="shared" si="51"/>
        <v>0</v>
      </c>
      <c r="O374" s="30">
        <f t="shared" si="51"/>
        <v>0</v>
      </c>
      <c r="P374" s="30">
        <f t="shared" si="51"/>
        <v>0</v>
      </c>
      <c r="Q374" s="30">
        <f t="shared" si="51"/>
        <v>0</v>
      </c>
      <c r="R374" s="30">
        <f t="shared" si="51"/>
        <v>0</v>
      </c>
      <c r="S374" s="30">
        <f t="shared" si="51"/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51"/>
        <v>0</v>
      </c>
      <c r="H375" s="30">
        <f t="shared" si="51"/>
        <v>0</v>
      </c>
      <c r="I375" s="30">
        <f t="shared" si="51"/>
        <v>0</v>
      </c>
      <c r="J375" s="30">
        <f t="shared" si="51"/>
        <v>0</v>
      </c>
      <c r="K375" s="30">
        <f t="shared" si="51"/>
        <v>0</v>
      </c>
      <c r="L375" s="30">
        <f t="shared" si="51"/>
        <v>0</v>
      </c>
      <c r="M375" s="30">
        <f t="shared" si="51"/>
        <v>0</v>
      </c>
      <c r="N375" s="30">
        <f t="shared" si="51"/>
        <v>0</v>
      </c>
      <c r="O375" s="30">
        <f t="shared" si="51"/>
        <v>0</v>
      </c>
      <c r="P375" s="30">
        <f t="shared" si="51"/>
        <v>0</v>
      </c>
      <c r="Q375" s="30">
        <f t="shared" si="51"/>
        <v>0</v>
      </c>
      <c r="R375" s="30">
        <f t="shared" si="51"/>
        <v>0</v>
      </c>
      <c r="S375" s="30">
        <f t="shared" si="51"/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51"/>
        <v>0</v>
      </c>
      <c r="H376" s="30">
        <f t="shared" si="51"/>
        <v>0</v>
      </c>
      <c r="I376" s="30">
        <f t="shared" si="51"/>
        <v>0</v>
      </c>
      <c r="J376" s="30">
        <f t="shared" si="51"/>
        <v>0</v>
      </c>
      <c r="K376" s="30">
        <f t="shared" si="51"/>
        <v>0</v>
      </c>
      <c r="L376" s="30">
        <f t="shared" si="51"/>
        <v>0</v>
      </c>
      <c r="M376" s="30">
        <f t="shared" si="51"/>
        <v>0</v>
      </c>
      <c r="N376" s="30">
        <f t="shared" si="51"/>
        <v>0</v>
      </c>
      <c r="O376" s="30">
        <f t="shared" si="51"/>
        <v>0</v>
      </c>
      <c r="P376" s="30">
        <f t="shared" si="51"/>
        <v>0</v>
      </c>
      <c r="Q376" s="30">
        <f t="shared" si="51"/>
        <v>0</v>
      </c>
      <c r="R376" s="30">
        <f t="shared" si="51"/>
        <v>0</v>
      </c>
      <c r="S376" s="30">
        <f t="shared" si="51"/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51"/>
        <v>0</v>
      </c>
      <c r="H377" s="30">
        <f t="shared" si="51"/>
        <v>0</v>
      </c>
      <c r="I377" s="30">
        <f t="shared" si="51"/>
        <v>0</v>
      </c>
      <c r="J377" s="30">
        <f t="shared" si="51"/>
        <v>0</v>
      </c>
      <c r="K377" s="30">
        <f t="shared" si="51"/>
        <v>0</v>
      </c>
      <c r="L377" s="30">
        <f t="shared" si="51"/>
        <v>0</v>
      </c>
      <c r="M377" s="30">
        <f t="shared" si="51"/>
        <v>0</v>
      </c>
      <c r="N377" s="30">
        <f t="shared" si="51"/>
        <v>0</v>
      </c>
      <c r="O377" s="30">
        <f t="shared" si="51"/>
        <v>0</v>
      </c>
      <c r="P377" s="30">
        <f t="shared" si="51"/>
        <v>0</v>
      </c>
      <c r="Q377" s="30">
        <f t="shared" si="51"/>
        <v>0</v>
      </c>
      <c r="R377" s="30">
        <f t="shared" si="51"/>
        <v>0</v>
      </c>
      <c r="S377" s="30">
        <f t="shared" si="51"/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51"/>
        <v>0</v>
      </c>
      <c r="H378" s="30">
        <f t="shared" si="51"/>
        <v>0</v>
      </c>
      <c r="I378" s="30">
        <f t="shared" si="51"/>
        <v>0</v>
      </c>
      <c r="J378" s="30">
        <f t="shared" si="51"/>
        <v>0</v>
      </c>
      <c r="K378" s="30">
        <f t="shared" si="51"/>
        <v>0</v>
      </c>
      <c r="L378" s="30">
        <f t="shared" si="51"/>
        <v>0</v>
      </c>
      <c r="M378" s="30">
        <f t="shared" si="51"/>
        <v>0</v>
      </c>
      <c r="N378" s="30">
        <f t="shared" si="51"/>
        <v>0</v>
      </c>
      <c r="O378" s="30">
        <f t="shared" si="51"/>
        <v>0</v>
      </c>
      <c r="P378" s="30">
        <f t="shared" si="51"/>
        <v>0</v>
      </c>
      <c r="Q378" s="30">
        <f t="shared" si="51"/>
        <v>0</v>
      </c>
      <c r="R378" s="30">
        <f t="shared" si="51"/>
        <v>0</v>
      </c>
      <c r="S378" s="30">
        <f t="shared" si="51"/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51"/>
        <v>0</v>
      </c>
      <c r="H379" s="30">
        <f t="shared" si="51"/>
        <v>0</v>
      </c>
      <c r="I379" s="30">
        <f t="shared" si="51"/>
        <v>0</v>
      </c>
      <c r="J379" s="30">
        <f t="shared" si="51"/>
        <v>0</v>
      </c>
      <c r="K379" s="30">
        <f t="shared" si="51"/>
        <v>0</v>
      </c>
      <c r="L379" s="30">
        <f t="shared" si="51"/>
        <v>0</v>
      </c>
      <c r="M379" s="30">
        <f t="shared" si="51"/>
        <v>0</v>
      </c>
      <c r="N379" s="30">
        <f t="shared" si="51"/>
        <v>0</v>
      </c>
      <c r="O379" s="30">
        <f t="shared" si="51"/>
        <v>0</v>
      </c>
      <c r="P379" s="30">
        <f t="shared" si="51"/>
        <v>0</v>
      </c>
      <c r="Q379" s="30">
        <f t="shared" si="51"/>
        <v>0</v>
      </c>
      <c r="R379" s="30">
        <f t="shared" si="51"/>
        <v>0</v>
      </c>
      <c r="S379" s="30">
        <f t="shared" si="51"/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v>3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3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51"/>
        <v>0</v>
      </c>
      <c r="H381" s="50">
        <f t="shared" si="51"/>
        <v>0</v>
      </c>
      <c r="I381" s="50">
        <f t="shared" si="51"/>
        <v>0</v>
      </c>
      <c r="J381" s="50">
        <f t="shared" si="51"/>
        <v>0</v>
      </c>
      <c r="K381" s="50">
        <f t="shared" si="51"/>
        <v>0</v>
      </c>
      <c r="L381" s="50">
        <f t="shared" si="51"/>
        <v>0</v>
      </c>
      <c r="M381" s="50">
        <f t="shared" si="51"/>
        <v>0</v>
      </c>
      <c r="N381" s="50">
        <f t="shared" si="51"/>
        <v>0</v>
      </c>
      <c r="O381" s="50">
        <f t="shared" si="51"/>
        <v>0</v>
      </c>
      <c r="P381" s="50">
        <f t="shared" si="51"/>
        <v>0</v>
      </c>
      <c r="Q381" s="50">
        <f t="shared" si="51"/>
        <v>0</v>
      </c>
      <c r="R381" s="50">
        <f t="shared" si="51"/>
        <v>0</v>
      </c>
      <c r="S381" s="50">
        <f t="shared" si="51"/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6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6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6" si="52">+H388+I388+J388+K388+L388+M388+N388+O388+P388+Q388+R388+S388</f>
        <v>6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6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52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v>3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3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52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52"/>
        <v>3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3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2</v>
      </c>
      <c r="H394" s="52">
        <v>2</v>
      </c>
      <c r="I394" s="52">
        <v>2</v>
      </c>
      <c r="J394" s="52">
        <v>2</v>
      </c>
      <c r="K394" s="52">
        <v>2</v>
      </c>
      <c r="L394" s="52">
        <v>2</v>
      </c>
      <c r="M394" s="52">
        <v>2</v>
      </c>
      <c r="N394" s="52">
        <v>2</v>
      </c>
      <c r="O394" s="52">
        <v>2</v>
      </c>
      <c r="P394" s="52">
        <v>2</v>
      </c>
      <c r="Q394" s="52">
        <v>2</v>
      </c>
      <c r="R394" s="52">
        <v>2</v>
      </c>
      <c r="S394" s="52">
        <v>2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52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8</v>
      </c>
      <c r="H397" s="52">
        <v>8</v>
      </c>
      <c r="I397" s="52">
        <v>8</v>
      </c>
      <c r="J397" s="52">
        <v>8</v>
      </c>
      <c r="K397" s="52">
        <v>8</v>
      </c>
      <c r="L397" s="52">
        <v>8</v>
      </c>
      <c r="M397" s="52">
        <v>8</v>
      </c>
      <c r="N397" s="52">
        <v>8</v>
      </c>
      <c r="O397" s="52">
        <v>8</v>
      </c>
      <c r="P397" s="52">
        <v>8</v>
      </c>
      <c r="Q397" s="52">
        <v>8</v>
      </c>
      <c r="R397" s="52">
        <v>8</v>
      </c>
      <c r="S397" s="52">
        <v>8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>
        <v>3</v>
      </c>
      <c r="H400" s="100">
        <v>0</v>
      </c>
      <c r="I400" s="100">
        <v>0</v>
      </c>
      <c r="J400" s="100">
        <v>0</v>
      </c>
      <c r="K400" s="100">
        <v>0</v>
      </c>
      <c r="L400" s="100">
        <v>0</v>
      </c>
      <c r="M400" s="100">
        <v>0</v>
      </c>
      <c r="N400" s="100">
        <v>0</v>
      </c>
      <c r="O400" s="100">
        <v>0</v>
      </c>
      <c r="P400" s="100">
        <v>0</v>
      </c>
      <c r="Q400" s="100">
        <v>0</v>
      </c>
      <c r="R400" s="100">
        <v>0</v>
      </c>
      <c r="S400" s="100">
        <v>3</v>
      </c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>
        <v>24</v>
      </c>
      <c r="H401" s="102">
        <v>0</v>
      </c>
      <c r="I401" s="102">
        <v>0</v>
      </c>
      <c r="J401" s="102">
        <v>0</v>
      </c>
      <c r="K401" s="102">
        <v>0</v>
      </c>
      <c r="L401" s="102">
        <v>0</v>
      </c>
      <c r="M401" s="102">
        <v>0</v>
      </c>
      <c r="N401" s="102">
        <v>0</v>
      </c>
      <c r="O401" s="102">
        <v>0</v>
      </c>
      <c r="P401" s="102">
        <v>0</v>
      </c>
      <c r="Q401" s="102">
        <v>0</v>
      </c>
      <c r="R401" s="102">
        <v>0</v>
      </c>
      <c r="S401" s="102">
        <v>8</v>
      </c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>
        <v>9</v>
      </c>
      <c r="H402" s="102">
        <v>0</v>
      </c>
      <c r="I402" s="102">
        <v>0</v>
      </c>
      <c r="J402" s="102">
        <v>0</v>
      </c>
      <c r="K402" s="102">
        <v>0</v>
      </c>
      <c r="L402" s="102">
        <v>0</v>
      </c>
      <c r="M402" s="102">
        <v>0</v>
      </c>
      <c r="N402" s="102">
        <v>0</v>
      </c>
      <c r="O402" s="102">
        <v>0</v>
      </c>
      <c r="P402" s="102">
        <v>0</v>
      </c>
      <c r="Q402" s="102">
        <v>0</v>
      </c>
      <c r="R402" s="102">
        <v>0</v>
      </c>
      <c r="S402" s="102">
        <v>9</v>
      </c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>
        <v>72</v>
      </c>
      <c r="H403" s="102">
        <v>0</v>
      </c>
      <c r="I403" s="102">
        <v>0</v>
      </c>
      <c r="J403" s="102">
        <v>0</v>
      </c>
      <c r="K403" s="102">
        <v>0</v>
      </c>
      <c r="L403" s="102">
        <v>0</v>
      </c>
      <c r="M403" s="102">
        <v>0</v>
      </c>
      <c r="N403" s="102">
        <v>0</v>
      </c>
      <c r="O403" s="102">
        <v>0</v>
      </c>
      <c r="P403" s="102">
        <v>0</v>
      </c>
      <c r="Q403" s="102">
        <v>0</v>
      </c>
      <c r="R403" s="102">
        <v>0</v>
      </c>
      <c r="S403" s="102">
        <v>72</v>
      </c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>
        <v>0</v>
      </c>
      <c r="H404" s="101">
        <v>0</v>
      </c>
      <c r="I404" s="101">
        <v>0</v>
      </c>
      <c r="J404" s="101">
        <v>0</v>
      </c>
      <c r="K404" s="101">
        <v>0</v>
      </c>
      <c r="L404" s="101">
        <v>0</v>
      </c>
      <c r="M404" s="101">
        <v>0</v>
      </c>
      <c r="N404" s="101">
        <v>0</v>
      </c>
      <c r="O404" s="101">
        <v>0</v>
      </c>
      <c r="P404" s="101">
        <v>0</v>
      </c>
      <c r="Q404" s="101">
        <v>0</v>
      </c>
      <c r="R404" s="101">
        <v>0</v>
      </c>
      <c r="S404" s="101">
        <v>0</v>
      </c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>
        <v>0</v>
      </c>
      <c r="H405" s="101">
        <v>0</v>
      </c>
      <c r="I405" s="101">
        <v>0</v>
      </c>
      <c r="J405" s="101">
        <v>0</v>
      </c>
      <c r="K405" s="101">
        <v>0</v>
      </c>
      <c r="L405" s="101">
        <v>0</v>
      </c>
      <c r="M405" s="101">
        <v>0</v>
      </c>
      <c r="N405" s="101">
        <v>0</v>
      </c>
      <c r="O405" s="101">
        <v>0</v>
      </c>
      <c r="P405" s="101">
        <v>0</v>
      </c>
      <c r="Q405" s="101">
        <v>0</v>
      </c>
      <c r="R405" s="101">
        <v>0</v>
      </c>
      <c r="S405" s="101">
        <v>0</v>
      </c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>
        <v>0</v>
      </c>
      <c r="H406" s="101">
        <v>0</v>
      </c>
      <c r="I406" s="101">
        <v>0</v>
      </c>
      <c r="J406" s="101">
        <v>0</v>
      </c>
      <c r="K406" s="101">
        <v>0</v>
      </c>
      <c r="L406" s="101">
        <v>0</v>
      </c>
      <c r="M406" s="101">
        <v>0</v>
      </c>
      <c r="N406" s="101">
        <v>0</v>
      </c>
      <c r="O406" s="101">
        <v>0</v>
      </c>
      <c r="P406" s="101">
        <v>0</v>
      </c>
      <c r="Q406" s="101">
        <v>0</v>
      </c>
      <c r="R406" s="101">
        <v>0</v>
      </c>
      <c r="S406" s="101">
        <v>0</v>
      </c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>
        <v>0</v>
      </c>
      <c r="H407" s="101">
        <v>0</v>
      </c>
      <c r="I407" s="101">
        <v>0</v>
      </c>
      <c r="J407" s="101">
        <v>0</v>
      </c>
      <c r="K407" s="101">
        <v>0</v>
      </c>
      <c r="L407" s="101">
        <v>0</v>
      </c>
      <c r="M407" s="101">
        <v>0</v>
      </c>
      <c r="N407" s="101">
        <v>0</v>
      </c>
      <c r="O407" s="101">
        <v>0</v>
      </c>
      <c r="P407" s="101">
        <v>0</v>
      </c>
      <c r="Q407" s="101">
        <v>0</v>
      </c>
      <c r="R407" s="101">
        <v>0</v>
      </c>
      <c r="S407" s="101">
        <v>0</v>
      </c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>
        <v>0</v>
      </c>
      <c r="H408" s="101">
        <v>0</v>
      </c>
      <c r="I408" s="101">
        <v>0</v>
      </c>
      <c r="J408" s="101">
        <v>0</v>
      </c>
      <c r="K408" s="101">
        <v>0</v>
      </c>
      <c r="L408" s="101">
        <v>0</v>
      </c>
      <c r="M408" s="101">
        <v>0</v>
      </c>
      <c r="N408" s="101">
        <v>0</v>
      </c>
      <c r="O408" s="101">
        <v>0</v>
      </c>
      <c r="P408" s="101">
        <v>0</v>
      </c>
      <c r="Q408" s="101">
        <v>0</v>
      </c>
      <c r="R408" s="101">
        <v>0</v>
      </c>
      <c r="S408" s="101">
        <v>0</v>
      </c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>
        <v>0</v>
      </c>
      <c r="H409" s="101">
        <v>0</v>
      </c>
      <c r="I409" s="101">
        <v>0</v>
      </c>
      <c r="J409" s="101">
        <v>0</v>
      </c>
      <c r="K409" s="101">
        <v>0</v>
      </c>
      <c r="L409" s="101">
        <v>0</v>
      </c>
      <c r="M409" s="101">
        <v>0</v>
      </c>
      <c r="N409" s="101">
        <v>0</v>
      </c>
      <c r="O409" s="101">
        <v>0</v>
      </c>
      <c r="P409" s="101">
        <v>0</v>
      </c>
      <c r="Q409" s="101">
        <v>0</v>
      </c>
      <c r="R409" s="101">
        <v>0</v>
      </c>
      <c r="S409" s="101">
        <v>0</v>
      </c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>
        <v>0</v>
      </c>
      <c r="H410" s="101">
        <v>0</v>
      </c>
      <c r="I410" s="101">
        <v>0</v>
      </c>
      <c r="J410" s="101">
        <v>0</v>
      </c>
      <c r="K410" s="101">
        <v>0</v>
      </c>
      <c r="L410" s="101">
        <v>0</v>
      </c>
      <c r="M410" s="101">
        <v>0</v>
      </c>
      <c r="N410" s="101">
        <v>0</v>
      </c>
      <c r="O410" s="101">
        <v>0</v>
      </c>
      <c r="P410" s="101">
        <v>0</v>
      </c>
      <c r="Q410" s="101">
        <v>0</v>
      </c>
      <c r="R410" s="101">
        <v>0</v>
      </c>
      <c r="S410" s="101">
        <v>0</v>
      </c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>
        <v>0</v>
      </c>
      <c r="H411" s="101">
        <v>0</v>
      </c>
      <c r="I411" s="101">
        <v>0</v>
      </c>
      <c r="J411" s="101">
        <v>0</v>
      </c>
      <c r="K411" s="101">
        <v>0</v>
      </c>
      <c r="L411" s="101">
        <v>0</v>
      </c>
      <c r="M411" s="101">
        <v>0</v>
      </c>
      <c r="N411" s="101">
        <v>0</v>
      </c>
      <c r="O411" s="101">
        <v>0</v>
      </c>
      <c r="P411" s="101">
        <v>0</v>
      </c>
      <c r="Q411" s="101">
        <v>0</v>
      </c>
      <c r="R411" s="101">
        <v>0</v>
      </c>
      <c r="S411" s="101">
        <v>0</v>
      </c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>
        <v>3</v>
      </c>
      <c r="H412" s="102">
        <v>0</v>
      </c>
      <c r="I412" s="102">
        <v>0</v>
      </c>
      <c r="J412" s="102">
        <v>0</v>
      </c>
      <c r="K412" s="102">
        <v>0</v>
      </c>
      <c r="L412" s="102">
        <v>0</v>
      </c>
      <c r="M412" s="102">
        <v>0</v>
      </c>
      <c r="N412" s="102">
        <v>0</v>
      </c>
      <c r="O412" s="102">
        <v>0</v>
      </c>
      <c r="P412" s="102">
        <v>0</v>
      </c>
      <c r="Q412" s="102">
        <v>0</v>
      </c>
      <c r="R412" s="102">
        <v>0</v>
      </c>
      <c r="S412" s="102">
        <v>3</v>
      </c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>
        <v>24</v>
      </c>
      <c r="H413" s="102">
        <v>0</v>
      </c>
      <c r="I413" s="102">
        <v>0</v>
      </c>
      <c r="J413" s="102">
        <v>0</v>
      </c>
      <c r="K413" s="102">
        <v>0</v>
      </c>
      <c r="L413" s="102">
        <v>0</v>
      </c>
      <c r="M413" s="102">
        <v>0</v>
      </c>
      <c r="N413" s="102">
        <v>0</v>
      </c>
      <c r="O413" s="102">
        <v>0</v>
      </c>
      <c r="P413" s="102">
        <v>0</v>
      </c>
      <c r="Q413" s="102">
        <v>0</v>
      </c>
      <c r="R413" s="102">
        <v>0</v>
      </c>
      <c r="S413" s="102">
        <v>24</v>
      </c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>
        <v>3</v>
      </c>
      <c r="H414" s="102">
        <v>0</v>
      </c>
      <c r="I414" s="102">
        <v>0</v>
      </c>
      <c r="J414" s="102">
        <v>0</v>
      </c>
      <c r="K414" s="102">
        <v>0</v>
      </c>
      <c r="L414" s="102">
        <v>0</v>
      </c>
      <c r="M414" s="102">
        <v>0</v>
      </c>
      <c r="N414" s="102">
        <v>0</v>
      </c>
      <c r="O414" s="102">
        <v>0</v>
      </c>
      <c r="P414" s="102">
        <v>0</v>
      </c>
      <c r="Q414" s="102">
        <v>0</v>
      </c>
      <c r="R414" s="102">
        <v>0</v>
      </c>
      <c r="S414" s="102">
        <v>3</v>
      </c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>
        <v>24</v>
      </c>
      <c r="H415" s="102">
        <v>0</v>
      </c>
      <c r="I415" s="102">
        <v>0</v>
      </c>
      <c r="J415" s="102">
        <v>0</v>
      </c>
      <c r="K415" s="102">
        <v>0</v>
      </c>
      <c r="L415" s="102">
        <v>0</v>
      </c>
      <c r="M415" s="102">
        <v>0</v>
      </c>
      <c r="N415" s="102">
        <v>0</v>
      </c>
      <c r="O415" s="102">
        <v>0</v>
      </c>
      <c r="P415" s="102">
        <v>0</v>
      </c>
      <c r="Q415" s="102">
        <v>0</v>
      </c>
      <c r="R415" s="102">
        <v>0</v>
      </c>
      <c r="S415" s="102">
        <v>24</v>
      </c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>
        <v>3</v>
      </c>
      <c r="H417" s="102">
        <v>0</v>
      </c>
      <c r="I417" s="102">
        <v>0</v>
      </c>
      <c r="J417" s="102">
        <v>0</v>
      </c>
      <c r="K417" s="102">
        <v>0</v>
      </c>
      <c r="L417" s="102">
        <v>0</v>
      </c>
      <c r="M417" s="102">
        <v>0</v>
      </c>
      <c r="N417" s="102">
        <v>0</v>
      </c>
      <c r="O417" s="102">
        <v>0</v>
      </c>
      <c r="P417" s="102">
        <v>0</v>
      </c>
      <c r="Q417" s="102">
        <v>0</v>
      </c>
      <c r="R417" s="102">
        <v>0</v>
      </c>
      <c r="S417" s="102">
        <v>3</v>
      </c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>
        <v>3</v>
      </c>
      <c r="H418" s="102">
        <v>0</v>
      </c>
      <c r="I418" s="102">
        <v>0</v>
      </c>
      <c r="J418" s="102">
        <v>0</v>
      </c>
      <c r="K418" s="102">
        <v>0</v>
      </c>
      <c r="L418" s="102">
        <v>0</v>
      </c>
      <c r="M418" s="102">
        <v>0</v>
      </c>
      <c r="N418" s="102">
        <v>0</v>
      </c>
      <c r="O418" s="102">
        <v>0</v>
      </c>
      <c r="P418" s="102">
        <v>0</v>
      </c>
      <c r="Q418" s="102">
        <v>0</v>
      </c>
      <c r="R418" s="102">
        <v>0</v>
      </c>
      <c r="S418" s="102">
        <v>3</v>
      </c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>
        <v>0</v>
      </c>
      <c r="H419" s="102">
        <v>0</v>
      </c>
      <c r="I419" s="102">
        <v>0</v>
      </c>
      <c r="J419" s="102">
        <v>0</v>
      </c>
      <c r="K419" s="102">
        <v>0</v>
      </c>
      <c r="L419" s="102">
        <v>0</v>
      </c>
      <c r="M419" s="102">
        <v>0</v>
      </c>
      <c r="N419" s="102">
        <v>0</v>
      </c>
      <c r="O419" s="102">
        <v>0</v>
      </c>
      <c r="P419" s="102">
        <v>0</v>
      </c>
      <c r="Q419" s="102">
        <v>0</v>
      </c>
      <c r="R419" s="102">
        <v>0</v>
      </c>
      <c r="S419" s="102">
        <v>0</v>
      </c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>
        <v>0</v>
      </c>
      <c r="H420" s="102">
        <v>0</v>
      </c>
      <c r="I420" s="102">
        <v>0</v>
      </c>
      <c r="J420" s="102">
        <v>0</v>
      </c>
      <c r="K420" s="102">
        <v>0</v>
      </c>
      <c r="L420" s="102">
        <v>0</v>
      </c>
      <c r="M420" s="102">
        <v>0</v>
      </c>
      <c r="N420" s="102">
        <v>0</v>
      </c>
      <c r="O420" s="102">
        <v>0</v>
      </c>
      <c r="P420" s="102">
        <v>0</v>
      </c>
      <c r="Q420" s="102">
        <v>0</v>
      </c>
      <c r="R420" s="102">
        <v>0</v>
      </c>
      <c r="S420" s="102">
        <v>0</v>
      </c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>
        <v>0</v>
      </c>
      <c r="H421" s="101">
        <v>0</v>
      </c>
      <c r="I421" s="101">
        <v>0</v>
      </c>
      <c r="J421" s="101">
        <v>0</v>
      </c>
      <c r="K421" s="101">
        <v>0</v>
      </c>
      <c r="L421" s="101">
        <v>0</v>
      </c>
      <c r="M421" s="101">
        <v>0</v>
      </c>
      <c r="N421" s="101">
        <v>0</v>
      </c>
      <c r="O421" s="101">
        <v>0</v>
      </c>
      <c r="P421" s="101">
        <v>0</v>
      </c>
      <c r="Q421" s="101">
        <v>0</v>
      </c>
      <c r="R421" s="101">
        <v>0</v>
      </c>
      <c r="S421" s="101">
        <v>0</v>
      </c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>
        <v>0</v>
      </c>
      <c r="H422" s="101">
        <v>0</v>
      </c>
      <c r="I422" s="101">
        <v>0</v>
      </c>
      <c r="J422" s="101">
        <v>0</v>
      </c>
      <c r="K422" s="101">
        <v>0</v>
      </c>
      <c r="L422" s="101">
        <v>0</v>
      </c>
      <c r="M422" s="101">
        <v>0</v>
      </c>
      <c r="N422" s="101">
        <v>0</v>
      </c>
      <c r="O422" s="101">
        <v>0</v>
      </c>
      <c r="P422" s="101">
        <v>0</v>
      </c>
      <c r="Q422" s="101">
        <v>0</v>
      </c>
      <c r="R422" s="101">
        <v>0</v>
      </c>
      <c r="S422" s="101">
        <v>0</v>
      </c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>
        <v>0</v>
      </c>
      <c r="H423" s="101">
        <v>0</v>
      </c>
      <c r="I423" s="101">
        <v>0</v>
      </c>
      <c r="J423" s="101">
        <v>0</v>
      </c>
      <c r="K423" s="101">
        <v>0</v>
      </c>
      <c r="L423" s="101">
        <v>0</v>
      </c>
      <c r="M423" s="101">
        <v>0</v>
      </c>
      <c r="N423" s="101">
        <v>0</v>
      </c>
      <c r="O423" s="101">
        <v>0</v>
      </c>
      <c r="P423" s="101">
        <v>0</v>
      </c>
      <c r="Q423" s="101">
        <v>0</v>
      </c>
      <c r="R423" s="101">
        <v>0</v>
      </c>
      <c r="S423" s="101">
        <v>0</v>
      </c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>
        <v>0</v>
      </c>
      <c r="H424" s="101">
        <v>0</v>
      </c>
      <c r="I424" s="101">
        <v>0</v>
      </c>
      <c r="J424" s="101">
        <v>0</v>
      </c>
      <c r="K424" s="101">
        <v>0</v>
      </c>
      <c r="L424" s="101">
        <v>0</v>
      </c>
      <c r="M424" s="101">
        <v>0</v>
      </c>
      <c r="N424" s="101">
        <v>0</v>
      </c>
      <c r="O424" s="101">
        <v>0</v>
      </c>
      <c r="P424" s="101">
        <v>0</v>
      </c>
      <c r="Q424" s="101">
        <v>0</v>
      </c>
      <c r="R424" s="101">
        <v>0</v>
      </c>
      <c r="S424" s="101">
        <v>0</v>
      </c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>
        <v>0</v>
      </c>
      <c r="H425" s="101">
        <v>0</v>
      </c>
      <c r="I425" s="101">
        <v>0</v>
      </c>
      <c r="J425" s="101">
        <v>0</v>
      </c>
      <c r="K425" s="101">
        <v>0</v>
      </c>
      <c r="L425" s="101">
        <v>0</v>
      </c>
      <c r="M425" s="101">
        <v>0</v>
      </c>
      <c r="N425" s="101">
        <v>0</v>
      </c>
      <c r="O425" s="101">
        <v>0</v>
      </c>
      <c r="P425" s="101">
        <v>0</v>
      </c>
      <c r="Q425" s="101">
        <v>0</v>
      </c>
      <c r="R425" s="101">
        <v>0</v>
      </c>
      <c r="S425" s="101">
        <v>0</v>
      </c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>
        <v>0</v>
      </c>
      <c r="H426" s="101">
        <v>0</v>
      </c>
      <c r="I426" s="101">
        <v>0</v>
      </c>
      <c r="J426" s="101">
        <v>0</v>
      </c>
      <c r="K426" s="101">
        <v>0</v>
      </c>
      <c r="L426" s="101">
        <v>0</v>
      </c>
      <c r="M426" s="101">
        <v>0</v>
      </c>
      <c r="N426" s="101">
        <v>0</v>
      </c>
      <c r="O426" s="101">
        <v>0</v>
      </c>
      <c r="P426" s="101">
        <v>0</v>
      </c>
      <c r="Q426" s="101">
        <v>0</v>
      </c>
      <c r="R426" s="101">
        <v>0</v>
      </c>
      <c r="S426" s="101">
        <v>0</v>
      </c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542" priority="14" operator="equal">
      <formula>"REVISE PORQUE ESTE VALOR NO PUEDE SER NEGATIVO"</formula>
    </cfRule>
    <cfRule type="cellIs" dxfId="541" priority="18" operator="lessThan">
      <formula>0</formula>
    </cfRule>
  </conditionalFormatting>
  <conditionalFormatting sqref="G327:S327">
    <cfRule type="cellIs" dxfId="540" priority="17" operator="lessThan">
      <formula>0</formula>
    </cfRule>
  </conditionalFormatting>
  <conditionalFormatting sqref="G338:S338">
    <cfRule type="cellIs" dxfId="539" priority="13" operator="equal">
      <formula>"Revise porque este valor no puede ser negativo"</formula>
    </cfRule>
    <cfRule type="cellIs" dxfId="538" priority="16" operator="lessThan">
      <formula>0</formula>
    </cfRule>
  </conditionalFormatting>
  <conditionalFormatting sqref="G338:S338">
    <cfRule type="cellIs" dxfId="537" priority="15" operator="lessThan">
      <formula>0</formula>
    </cfRule>
  </conditionalFormatting>
  <conditionalFormatting sqref="G348:S348">
    <cfRule type="cellIs" dxfId="536" priority="10" operator="equal">
      <formula>"Revise porque este valor no puede ser negativo"</formula>
    </cfRule>
    <cfRule type="cellIs" dxfId="535" priority="12" operator="lessThan">
      <formula>0</formula>
    </cfRule>
  </conditionalFormatting>
  <conditionalFormatting sqref="G348:S348">
    <cfRule type="cellIs" dxfId="534" priority="11" operator="lessThan">
      <formula>0</formula>
    </cfRule>
  </conditionalFormatting>
  <conditionalFormatting sqref="G357 I357:S357">
    <cfRule type="cellIs" dxfId="533" priority="7" operator="equal">
      <formula>"Revise porque este valor no puede ser negativo"</formula>
    </cfRule>
    <cfRule type="cellIs" dxfId="532" priority="9" operator="lessThan">
      <formula>0</formula>
    </cfRule>
  </conditionalFormatting>
  <conditionalFormatting sqref="G357 I357:S357">
    <cfRule type="cellIs" dxfId="531" priority="8" operator="lessThan">
      <formula>0</formula>
    </cfRule>
  </conditionalFormatting>
  <conditionalFormatting sqref="H357">
    <cfRule type="cellIs" dxfId="530" priority="4" operator="equal">
      <formula>"Revise porque este valor no puede ser negativo"</formula>
    </cfRule>
    <cfRule type="cellIs" dxfId="529" priority="6" operator="lessThan">
      <formula>0</formula>
    </cfRule>
  </conditionalFormatting>
  <conditionalFormatting sqref="H357">
    <cfRule type="cellIs" dxfId="528" priority="5" operator="lessThan">
      <formula>0</formula>
    </cfRule>
  </conditionalFormatting>
  <conditionalFormatting sqref="G24:S24">
    <cfRule type="cellIs" dxfId="527" priority="1" operator="equal">
      <formula>"REVISE PORQUE ESTE VALOR NO PUEDE SER NEGATIVO"</formula>
    </cfRule>
    <cfRule type="cellIs" dxfId="526" priority="3" operator="lessThan">
      <formula>0</formula>
    </cfRule>
  </conditionalFormatting>
  <conditionalFormatting sqref="G24:S24">
    <cfRule type="cellIs" dxfId="525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379" zoomScale="70" zoomScaleNormal="70" workbookViewId="0">
      <selection activeCell="K397" sqref="K397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200</v>
      </c>
      <c r="H12" s="69">
        <v>3</v>
      </c>
      <c r="I12" s="69">
        <v>10</v>
      </c>
      <c r="J12" s="69">
        <v>15</v>
      </c>
      <c r="K12" s="69">
        <v>20</v>
      </c>
      <c r="L12" s="69">
        <v>18</v>
      </c>
      <c r="M12" s="69">
        <v>18</v>
      </c>
      <c r="N12" s="69">
        <v>20</v>
      </c>
      <c r="O12" s="69">
        <v>18</v>
      </c>
      <c r="P12" s="69">
        <v>18</v>
      </c>
      <c r="Q12" s="69">
        <v>20</v>
      </c>
      <c r="R12" s="69">
        <v>20</v>
      </c>
      <c r="S12" s="69">
        <v>20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32</v>
      </c>
      <c r="H13" s="5">
        <v>0</v>
      </c>
      <c r="I13" s="5">
        <v>5</v>
      </c>
      <c r="J13" s="5">
        <v>3</v>
      </c>
      <c r="K13" s="5">
        <v>5</v>
      </c>
      <c r="L13" s="5">
        <v>3</v>
      </c>
      <c r="M13" s="5">
        <v>5</v>
      </c>
      <c r="N13" s="5">
        <v>3</v>
      </c>
      <c r="O13" s="5">
        <v>2</v>
      </c>
      <c r="P13" s="5">
        <v>2</v>
      </c>
      <c r="Q13" s="5">
        <v>2</v>
      </c>
      <c r="R13" s="5">
        <v>1</v>
      </c>
      <c r="S13" s="5">
        <v>1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25</v>
      </c>
      <c r="H14" s="5">
        <v>0</v>
      </c>
      <c r="I14" s="5">
        <v>0</v>
      </c>
      <c r="J14" s="5">
        <v>2</v>
      </c>
      <c r="K14" s="5">
        <v>1</v>
      </c>
      <c r="L14" s="5">
        <v>5</v>
      </c>
      <c r="M14" s="5">
        <v>3</v>
      </c>
      <c r="N14" s="5">
        <v>2</v>
      </c>
      <c r="O14" s="5">
        <v>2</v>
      </c>
      <c r="P14" s="5">
        <v>3</v>
      </c>
      <c r="Q14" s="5">
        <v>3</v>
      </c>
      <c r="R14" s="5">
        <v>2</v>
      </c>
      <c r="S14" s="5">
        <v>2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2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1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10</v>
      </c>
      <c r="H16" s="5">
        <v>0</v>
      </c>
      <c r="I16" s="5">
        <v>1</v>
      </c>
      <c r="J16" s="5">
        <v>0</v>
      </c>
      <c r="K16" s="5">
        <v>1</v>
      </c>
      <c r="L16" s="5">
        <v>1</v>
      </c>
      <c r="M16" s="5">
        <v>0</v>
      </c>
      <c r="N16" s="5">
        <v>2</v>
      </c>
      <c r="O16" s="5">
        <v>1</v>
      </c>
      <c r="P16" s="5">
        <v>1</v>
      </c>
      <c r="Q16" s="5">
        <v>1</v>
      </c>
      <c r="R16" s="5">
        <v>1</v>
      </c>
      <c r="S16" s="5">
        <v>1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25</v>
      </c>
      <c r="H17" s="5">
        <v>0</v>
      </c>
      <c r="I17" s="5">
        <v>2</v>
      </c>
      <c r="J17" s="5">
        <v>3</v>
      </c>
      <c r="K17" s="5">
        <v>3</v>
      </c>
      <c r="L17" s="5">
        <v>2</v>
      </c>
      <c r="M17" s="5">
        <v>2</v>
      </c>
      <c r="N17" s="5">
        <v>2</v>
      </c>
      <c r="O17" s="5">
        <v>3</v>
      </c>
      <c r="P17" s="5">
        <v>5</v>
      </c>
      <c r="Q17" s="5">
        <v>1</v>
      </c>
      <c r="R17" s="5">
        <v>1</v>
      </c>
      <c r="S17" s="5">
        <v>1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4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1</v>
      </c>
      <c r="N19" s="5">
        <v>0</v>
      </c>
      <c r="O19" s="5">
        <v>0</v>
      </c>
      <c r="P19" s="5">
        <v>1</v>
      </c>
      <c r="Q19" s="5">
        <v>0</v>
      </c>
      <c r="R19" s="5">
        <v>1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153</v>
      </c>
      <c r="H20" s="5">
        <v>10</v>
      </c>
      <c r="I20" s="5">
        <v>15</v>
      </c>
      <c r="J20" s="5">
        <v>10</v>
      </c>
      <c r="K20" s="5">
        <v>25</v>
      </c>
      <c r="L20" s="5">
        <v>15</v>
      </c>
      <c r="M20" s="5">
        <v>10</v>
      </c>
      <c r="N20" s="5">
        <v>15</v>
      </c>
      <c r="O20" s="5">
        <v>20</v>
      </c>
      <c r="P20" s="5">
        <v>10</v>
      </c>
      <c r="Q20" s="5">
        <v>10</v>
      </c>
      <c r="R20" s="5">
        <v>10</v>
      </c>
      <c r="S20" s="5">
        <v>3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153</v>
      </c>
      <c r="H33" s="118">
        <f t="shared" ref="H33:S33" si="2">H20</f>
        <v>10</v>
      </c>
      <c r="I33" s="118">
        <f t="shared" si="2"/>
        <v>15</v>
      </c>
      <c r="J33" s="118">
        <f t="shared" si="2"/>
        <v>10</v>
      </c>
      <c r="K33" s="118">
        <f t="shared" si="2"/>
        <v>25</v>
      </c>
      <c r="L33" s="118">
        <f t="shared" si="2"/>
        <v>15</v>
      </c>
      <c r="M33" s="118">
        <f t="shared" si="2"/>
        <v>10</v>
      </c>
      <c r="N33" s="118">
        <f t="shared" si="2"/>
        <v>15</v>
      </c>
      <c r="O33" s="118">
        <f t="shared" si="2"/>
        <v>20</v>
      </c>
      <c r="P33" s="118">
        <f t="shared" si="2"/>
        <v>10</v>
      </c>
      <c r="Q33" s="118">
        <f t="shared" si="2"/>
        <v>10</v>
      </c>
      <c r="R33" s="118">
        <f t="shared" si="2"/>
        <v>10</v>
      </c>
      <c r="S33" s="118">
        <f t="shared" si="2"/>
        <v>3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7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1</v>
      </c>
      <c r="N36" s="5">
        <v>1</v>
      </c>
      <c r="O36" s="5">
        <v>1</v>
      </c>
      <c r="P36" s="5">
        <v>0</v>
      </c>
      <c r="Q36" s="5">
        <v>1</v>
      </c>
      <c r="R36" s="5">
        <v>1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120</v>
      </c>
      <c r="H37" s="5">
        <v>6</v>
      </c>
      <c r="I37" s="5">
        <v>15</v>
      </c>
      <c r="J37" s="5">
        <v>15</v>
      </c>
      <c r="K37" s="5">
        <v>18</v>
      </c>
      <c r="L37" s="5">
        <v>6</v>
      </c>
      <c r="M37" s="5">
        <v>12</v>
      </c>
      <c r="N37" s="5">
        <v>6</v>
      </c>
      <c r="O37" s="5">
        <v>18</v>
      </c>
      <c r="P37" s="5">
        <v>6</v>
      </c>
      <c r="Q37" s="5">
        <v>6</v>
      </c>
      <c r="R37" s="5">
        <v>6</v>
      </c>
      <c r="S37" s="5">
        <v>6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43</v>
      </c>
      <c r="H40" s="5">
        <v>0</v>
      </c>
      <c r="I40" s="5">
        <v>2</v>
      </c>
      <c r="J40" s="5">
        <v>5</v>
      </c>
      <c r="K40" s="5">
        <v>5</v>
      </c>
      <c r="L40" s="5">
        <v>3</v>
      </c>
      <c r="M40" s="5">
        <v>3</v>
      </c>
      <c r="N40" s="5">
        <v>4</v>
      </c>
      <c r="O40" s="5">
        <v>5</v>
      </c>
      <c r="P40" s="5">
        <v>8</v>
      </c>
      <c r="Q40" s="5">
        <v>3</v>
      </c>
      <c r="R40" s="5">
        <v>3</v>
      </c>
      <c r="S40" s="5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8</v>
      </c>
      <c r="H41" s="5">
        <v>0</v>
      </c>
      <c r="I41" s="5">
        <v>0</v>
      </c>
      <c r="J41" s="5">
        <v>2</v>
      </c>
      <c r="K41" s="5">
        <v>0</v>
      </c>
      <c r="L41" s="5">
        <v>1</v>
      </c>
      <c r="M41" s="5">
        <v>2</v>
      </c>
      <c r="N41" s="5">
        <v>0</v>
      </c>
      <c r="O41" s="5">
        <v>1</v>
      </c>
      <c r="P41" s="5">
        <v>0</v>
      </c>
      <c r="Q41" s="5">
        <v>1</v>
      </c>
      <c r="R41" s="5">
        <v>1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10</v>
      </c>
      <c r="H47" s="5">
        <v>0</v>
      </c>
      <c r="I47" s="5">
        <v>0</v>
      </c>
      <c r="J47" s="5">
        <v>1</v>
      </c>
      <c r="K47" s="5">
        <v>1</v>
      </c>
      <c r="L47" s="5">
        <v>1</v>
      </c>
      <c r="M47" s="5">
        <v>1</v>
      </c>
      <c r="N47" s="5">
        <v>1</v>
      </c>
      <c r="O47" s="5">
        <v>1</v>
      </c>
      <c r="P47" s="5">
        <v>1</v>
      </c>
      <c r="Q47" s="5">
        <v>1</v>
      </c>
      <c r="R47" s="5">
        <v>1</v>
      </c>
      <c r="S47" s="5">
        <v>1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0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0</v>
      </c>
      <c r="L52" s="118">
        <f t="shared" si="4"/>
        <v>0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0</v>
      </c>
      <c r="Q52" s="118">
        <f t="shared" si="4"/>
        <v>0</v>
      </c>
      <c r="R52" s="118">
        <f t="shared" si="4"/>
        <v>0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43</v>
      </c>
      <c r="H53" s="118">
        <f t="shared" ref="H53:S53" si="5">H40</f>
        <v>0</v>
      </c>
      <c r="I53" s="118">
        <f t="shared" si="5"/>
        <v>2</v>
      </c>
      <c r="J53" s="118">
        <f t="shared" si="5"/>
        <v>5</v>
      </c>
      <c r="K53" s="118">
        <f t="shared" si="5"/>
        <v>5</v>
      </c>
      <c r="L53" s="118">
        <f t="shared" si="5"/>
        <v>3</v>
      </c>
      <c r="M53" s="118">
        <f t="shared" si="5"/>
        <v>3</v>
      </c>
      <c r="N53" s="118">
        <f t="shared" si="5"/>
        <v>4</v>
      </c>
      <c r="O53" s="118">
        <f t="shared" si="5"/>
        <v>5</v>
      </c>
      <c r="P53" s="118">
        <f t="shared" si="5"/>
        <v>8</v>
      </c>
      <c r="Q53" s="118">
        <f t="shared" si="5"/>
        <v>3</v>
      </c>
      <c r="R53" s="118">
        <f t="shared" si="5"/>
        <v>3</v>
      </c>
      <c r="S53" s="118">
        <f t="shared" si="5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6</v>
      </c>
      <c r="H54" s="5">
        <v>0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1</v>
      </c>
      <c r="O54" s="5">
        <v>1</v>
      </c>
      <c r="P54" s="5">
        <v>0</v>
      </c>
      <c r="Q54" s="5">
        <v>1</v>
      </c>
      <c r="R54" s="5">
        <v>1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32</v>
      </c>
      <c r="H57" s="5">
        <v>0</v>
      </c>
      <c r="I57" s="5">
        <v>3</v>
      </c>
      <c r="J57" s="5">
        <v>3</v>
      </c>
      <c r="K57" s="5">
        <v>2</v>
      </c>
      <c r="L57" s="5">
        <v>3</v>
      </c>
      <c r="M57" s="5">
        <v>3</v>
      </c>
      <c r="N57" s="5">
        <v>3</v>
      </c>
      <c r="O57" s="5">
        <v>3</v>
      </c>
      <c r="P57" s="5">
        <v>3</v>
      </c>
      <c r="Q57" s="5">
        <v>3</v>
      </c>
      <c r="R57" s="5">
        <v>3</v>
      </c>
      <c r="S57" s="5">
        <v>3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2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1</v>
      </c>
      <c r="P60" s="5">
        <v>0</v>
      </c>
      <c r="Q60" s="5">
        <v>0</v>
      </c>
      <c r="R60" s="5">
        <v>0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6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1</v>
      </c>
      <c r="Q61" s="5">
        <v>1</v>
      </c>
      <c r="R61" s="5">
        <v>1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10</v>
      </c>
      <c r="H63" s="5">
        <v>0</v>
      </c>
      <c r="I63" s="5">
        <v>0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8</v>
      </c>
      <c r="H66" s="5">
        <v>0</v>
      </c>
      <c r="I66" s="5">
        <v>0</v>
      </c>
      <c r="J66" s="5">
        <v>1</v>
      </c>
      <c r="K66" s="5">
        <v>0</v>
      </c>
      <c r="L66" s="5">
        <v>1</v>
      </c>
      <c r="M66" s="5">
        <v>1</v>
      </c>
      <c r="N66" s="5">
        <v>0</v>
      </c>
      <c r="O66" s="5">
        <v>1</v>
      </c>
      <c r="P66" s="5">
        <v>1</v>
      </c>
      <c r="Q66" s="5">
        <v>1</v>
      </c>
      <c r="R66" s="5">
        <v>1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10</v>
      </c>
      <c r="H67" s="5">
        <v>0</v>
      </c>
      <c r="I67" s="5">
        <v>1</v>
      </c>
      <c r="J67" s="5">
        <v>1</v>
      </c>
      <c r="K67" s="5">
        <v>1</v>
      </c>
      <c r="L67" s="5">
        <v>0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5">
        <v>1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1</v>
      </c>
      <c r="H68" s="5">
        <v>0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8</v>
      </c>
      <c r="H89" s="118">
        <f t="shared" si="7"/>
        <v>0</v>
      </c>
      <c r="I89" s="118">
        <f t="shared" si="7"/>
        <v>0</v>
      </c>
      <c r="J89" s="118">
        <f t="shared" si="7"/>
        <v>2</v>
      </c>
      <c r="K89" s="118">
        <f t="shared" si="7"/>
        <v>0</v>
      </c>
      <c r="L89" s="118">
        <f t="shared" si="7"/>
        <v>1</v>
      </c>
      <c r="M89" s="118">
        <f t="shared" si="7"/>
        <v>2</v>
      </c>
      <c r="N89" s="118">
        <f t="shared" si="7"/>
        <v>0</v>
      </c>
      <c r="O89" s="118">
        <f t="shared" si="7"/>
        <v>1</v>
      </c>
      <c r="P89" s="118">
        <f t="shared" si="7"/>
        <v>0</v>
      </c>
      <c r="Q89" s="118">
        <f t="shared" si="7"/>
        <v>1</v>
      </c>
      <c r="R89" s="118">
        <f t="shared" si="7"/>
        <v>1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1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9</v>
      </c>
      <c r="H92" s="5">
        <v>0</v>
      </c>
      <c r="I92" s="5">
        <v>0</v>
      </c>
      <c r="J92" s="5">
        <v>0</v>
      </c>
      <c r="K92" s="5">
        <v>1</v>
      </c>
      <c r="L92" s="5">
        <v>1</v>
      </c>
      <c r="M92" s="5">
        <v>2</v>
      </c>
      <c r="N92" s="5">
        <v>1</v>
      </c>
      <c r="O92" s="5">
        <v>0</v>
      </c>
      <c r="P92" s="5">
        <v>1</v>
      </c>
      <c r="Q92" s="5">
        <v>1</v>
      </c>
      <c r="R92" s="5">
        <v>1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597">
        <f>SUM(H102:S102)</f>
        <v>1</v>
      </c>
      <c r="H102" s="598">
        <v>0</v>
      </c>
      <c r="I102" s="598">
        <v>0</v>
      </c>
      <c r="J102" s="598">
        <v>0</v>
      </c>
      <c r="K102" s="598">
        <v>0</v>
      </c>
      <c r="L102" s="598">
        <v>0</v>
      </c>
      <c r="M102" s="598">
        <v>1</v>
      </c>
      <c r="N102" s="598">
        <v>0</v>
      </c>
      <c r="O102" s="598">
        <v>0</v>
      </c>
      <c r="P102" s="598">
        <v>0</v>
      </c>
      <c r="Q102" s="598">
        <v>0</v>
      </c>
      <c r="R102" s="598">
        <v>0</v>
      </c>
      <c r="S102" s="599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600">
        <f t="shared" ref="G103:G166" si="9">SUM(H103:S103)</f>
        <v>16</v>
      </c>
      <c r="H103" s="601">
        <v>0</v>
      </c>
      <c r="I103" s="601">
        <v>0</v>
      </c>
      <c r="J103" s="601">
        <v>2</v>
      </c>
      <c r="K103" s="601">
        <v>2</v>
      </c>
      <c r="L103" s="601">
        <v>3</v>
      </c>
      <c r="M103" s="601">
        <v>2</v>
      </c>
      <c r="N103" s="601">
        <v>2</v>
      </c>
      <c r="O103" s="601">
        <v>2</v>
      </c>
      <c r="P103" s="601">
        <v>2</v>
      </c>
      <c r="Q103" s="601">
        <v>1</v>
      </c>
      <c r="R103" s="601">
        <v>0</v>
      </c>
      <c r="S103" s="602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600">
        <f t="shared" si="9"/>
        <v>0</v>
      </c>
      <c r="H104" s="601">
        <v>0</v>
      </c>
      <c r="I104" s="601">
        <v>0</v>
      </c>
      <c r="J104" s="601">
        <v>0</v>
      </c>
      <c r="K104" s="601">
        <v>0</v>
      </c>
      <c r="L104" s="601">
        <v>0</v>
      </c>
      <c r="M104" s="601">
        <v>0</v>
      </c>
      <c r="N104" s="601">
        <v>0</v>
      </c>
      <c r="O104" s="601">
        <v>0</v>
      </c>
      <c r="P104" s="601">
        <v>0</v>
      </c>
      <c r="Q104" s="601">
        <v>0</v>
      </c>
      <c r="R104" s="601">
        <v>0</v>
      </c>
      <c r="S104" s="602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600">
        <f t="shared" si="9"/>
        <v>30</v>
      </c>
      <c r="H105" s="601">
        <v>0</v>
      </c>
      <c r="I105" s="601">
        <v>0</v>
      </c>
      <c r="J105" s="601">
        <v>4</v>
      </c>
      <c r="K105" s="601">
        <v>7</v>
      </c>
      <c r="L105" s="601">
        <v>3</v>
      </c>
      <c r="M105" s="601">
        <v>0</v>
      </c>
      <c r="N105" s="601">
        <v>3</v>
      </c>
      <c r="O105" s="601">
        <v>0</v>
      </c>
      <c r="P105" s="601">
        <v>3</v>
      </c>
      <c r="Q105" s="601">
        <v>2</v>
      </c>
      <c r="R105" s="601">
        <v>5</v>
      </c>
      <c r="S105" s="602">
        <v>3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600">
        <f t="shared" si="9"/>
        <v>85</v>
      </c>
      <c r="H106" s="601">
        <v>3</v>
      </c>
      <c r="I106" s="601">
        <v>10</v>
      </c>
      <c r="J106" s="601">
        <v>5</v>
      </c>
      <c r="K106" s="601">
        <v>15</v>
      </c>
      <c r="L106" s="601">
        <v>18</v>
      </c>
      <c r="M106" s="601">
        <v>10</v>
      </c>
      <c r="N106" s="601">
        <v>5</v>
      </c>
      <c r="O106" s="601">
        <v>10</v>
      </c>
      <c r="P106" s="601">
        <v>2</v>
      </c>
      <c r="Q106" s="601">
        <v>2</v>
      </c>
      <c r="R106" s="601">
        <v>3</v>
      </c>
      <c r="S106" s="602">
        <v>2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600">
        <f t="shared" si="9"/>
        <v>10</v>
      </c>
      <c r="H107" s="601">
        <v>0</v>
      </c>
      <c r="I107" s="601">
        <v>0</v>
      </c>
      <c r="J107" s="601">
        <v>0</v>
      </c>
      <c r="K107" s="601">
        <v>2</v>
      </c>
      <c r="L107" s="601">
        <v>0</v>
      </c>
      <c r="M107" s="601">
        <v>2</v>
      </c>
      <c r="N107" s="601">
        <v>0</v>
      </c>
      <c r="O107" s="601">
        <v>2</v>
      </c>
      <c r="P107" s="601">
        <v>0</v>
      </c>
      <c r="Q107" s="601">
        <v>2</v>
      </c>
      <c r="R107" s="601">
        <v>0</v>
      </c>
      <c r="S107" s="602">
        <v>2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600">
        <f t="shared" si="9"/>
        <v>9</v>
      </c>
      <c r="H108" s="601">
        <v>0</v>
      </c>
      <c r="I108" s="601">
        <v>0</v>
      </c>
      <c r="J108" s="601">
        <v>2</v>
      </c>
      <c r="K108" s="601">
        <v>0</v>
      </c>
      <c r="L108" s="601">
        <v>3</v>
      </c>
      <c r="M108" s="601">
        <v>0</v>
      </c>
      <c r="N108" s="601">
        <v>0</v>
      </c>
      <c r="O108" s="601">
        <v>2</v>
      </c>
      <c r="P108" s="601">
        <v>0</v>
      </c>
      <c r="Q108" s="601">
        <v>1</v>
      </c>
      <c r="R108" s="601">
        <v>1</v>
      </c>
      <c r="S108" s="602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600">
        <f t="shared" si="9"/>
        <v>0</v>
      </c>
      <c r="H109" s="601">
        <v>0</v>
      </c>
      <c r="I109" s="601">
        <v>0</v>
      </c>
      <c r="J109" s="601">
        <v>0</v>
      </c>
      <c r="K109" s="601">
        <v>0</v>
      </c>
      <c r="L109" s="601">
        <v>0</v>
      </c>
      <c r="M109" s="601">
        <v>0</v>
      </c>
      <c r="N109" s="601">
        <v>0</v>
      </c>
      <c r="O109" s="601">
        <v>0</v>
      </c>
      <c r="P109" s="601">
        <v>0</v>
      </c>
      <c r="Q109" s="601">
        <v>0</v>
      </c>
      <c r="R109" s="601">
        <v>0</v>
      </c>
      <c r="S109" s="602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600">
        <f t="shared" si="9"/>
        <v>0</v>
      </c>
      <c r="H110" s="601">
        <v>0</v>
      </c>
      <c r="I110" s="601">
        <v>0</v>
      </c>
      <c r="J110" s="601">
        <v>0</v>
      </c>
      <c r="K110" s="601">
        <v>0</v>
      </c>
      <c r="L110" s="601">
        <v>0</v>
      </c>
      <c r="M110" s="601">
        <v>0</v>
      </c>
      <c r="N110" s="601">
        <v>0</v>
      </c>
      <c r="O110" s="601">
        <v>0</v>
      </c>
      <c r="P110" s="601">
        <v>0</v>
      </c>
      <c r="Q110" s="601">
        <v>0</v>
      </c>
      <c r="R110" s="601">
        <v>0</v>
      </c>
      <c r="S110" s="602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600">
        <f t="shared" si="9"/>
        <v>0</v>
      </c>
      <c r="H111" s="601">
        <v>0</v>
      </c>
      <c r="I111" s="601">
        <v>0</v>
      </c>
      <c r="J111" s="601">
        <v>0</v>
      </c>
      <c r="K111" s="601">
        <v>0</v>
      </c>
      <c r="L111" s="601">
        <v>0</v>
      </c>
      <c r="M111" s="601">
        <v>0</v>
      </c>
      <c r="N111" s="601">
        <v>0</v>
      </c>
      <c r="O111" s="601">
        <v>0</v>
      </c>
      <c r="P111" s="601">
        <v>0</v>
      </c>
      <c r="Q111" s="601">
        <v>0</v>
      </c>
      <c r="R111" s="601">
        <v>0</v>
      </c>
      <c r="S111" s="602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600">
        <f t="shared" si="9"/>
        <v>0</v>
      </c>
      <c r="H112" s="601">
        <v>0</v>
      </c>
      <c r="I112" s="601">
        <v>0</v>
      </c>
      <c r="J112" s="601">
        <v>0</v>
      </c>
      <c r="K112" s="601">
        <v>0</v>
      </c>
      <c r="L112" s="601">
        <v>0</v>
      </c>
      <c r="M112" s="601">
        <v>0</v>
      </c>
      <c r="N112" s="601">
        <v>0</v>
      </c>
      <c r="O112" s="601">
        <v>0</v>
      </c>
      <c r="P112" s="601">
        <v>0</v>
      </c>
      <c r="Q112" s="601">
        <v>0</v>
      </c>
      <c r="R112" s="601">
        <v>0</v>
      </c>
      <c r="S112" s="602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600">
        <f t="shared" si="9"/>
        <v>0</v>
      </c>
      <c r="H113" s="601">
        <v>0</v>
      </c>
      <c r="I113" s="601">
        <v>0</v>
      </c>
      <c r="J113" s="601">
        <v>0</v>
      </c>
      <c r="K113" s="601">
        <v>0</v>
      </c>
      <c r="L113" s="601">
        <v>0</v>
      </c>
      <c r="M113" s="601">
        <v>0</v>
      </c>
      <c r="N113" s="601">
        <v>0</v>
      </c>
      <c r="O113" s="601">
        <v>0</v>
      </c>
      <c r="P113" s="601">
        <v>0</v>
      </c>
      <c r="Q113" s="601">
        <v>0</v>
      </c>
      <c r="R113" s="601">
        <v>0</v>
      </c>
      <c r="S113" s="602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600">
        <f t="shared" si="9"/>
        <v>0</v>
      </c>
      <c r="H114" s="601">
        <v>0</v>
      </c>
      <c r="I114" s="601">
        <v>0</v>
      </c>
      <c r="J114" s="601">
        <v>0</v>
      </c>
      <c r="K114" s="601">
        <v>0</v>
      </c>
      <c r="L114" s="601">
        <v>0</v>
      </c>
      <c r="M114" s="601">
        <v>0</v>
      </c>
      <c r="N114" s="601">
        <v>0</v>
      </c>
      <c r="O114" s="601">
        <v>0</v>
      </c>
      <c r="P114" s="601">
        <v>0</v>
      </c>
      <c r="Q114" s="601">
        <v>0</v>
      </c>
      <c r="R114" s="601">
        <v>0</v>
      </c>
      <c r="S114" s="602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600">
        <f t="shared" si="9"/>
        <v>0</v>
      </c>
      <c r="H115" s="601">
        <v>0</v>
      </c>
      <c r="I115" s="601">
        <v>0</v>
      </c>
      <c r="J115" s="601">
        <v>0</v>
      </c>
      <c r="K115" s="601">
        <v>0</v>
      </c>
      <c r="L115" s="601">
        <v>0</v>
      </c>
      <c r="M115" s="601">
        <v>0</v>
      </c>
      <c r="N115" s="601">
        <v>0</v>
      </c>
      <c r="O115" s="601">
        <v>0</v>
      </c>
      <c r="P115" s="601">
        <v>0</v>
      </c>
      <c r="Q115" s="601">
        <v>0</v>
      </c>
      <c r="R115" s="601">
        <v>0</v>
      </c>
      <c r="S115" s="602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600">
        <f t="shared" si="9"/>
        <v>29</v>
      </c>
      <c r="H116" s="601">
        <v>0</v>
      </c>
      <c r="I116" s="601">
        <v>2</v>
      </c>
      <c r="J116" s="601">
        <v>2</v>
      </c>
      <c r="K116" s="601">
        <v>6</v>
      </c>
      <c r="L116" s="601">
        <v>2</v>
      </c>
      <c r="M116" s="601">
        <v>4</v>
      </c>
      <c r="N116" s="601">
        <v>4</v>
      </c>
      <c r="O116" s="601">
        <v>0</v>
      </c>
      <c r="P116" s="601">
        <v>2</v>
      </c>
      <c r="Q116" s="601">
        <v>3</v>
      </c>
      <c r="R116" s="601">
        <v>2</v>
      </c>
      <c r="S116" s="602">
        <v>2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600">
        <f t="shared" si="9"/>
        <v>28</v>
      </c>
      <c r="H117" s="601">
        <v>0</v>
      </c>
      <c r="I117" s="601">
        <v>2</v>
      </c>
      <c r="J117" s="601">
        <v>2</v>
      </c>
      <c r="K117" s="601">
        <v>5</v>
      </c>
      <c r="L117" s="601">
        <v>3</v>
      </c>
      <c r="M117" s="601">
        <v>2</v>
      </c>
      <c r="N117" s="601">
        <v>0</v>
      </c>
      <c r="O117" s="601">
        <v>2</v>
      </c>
      <c r="P117" s="601">
        <v>2</v>
      </c>
      <c r="Q117" s="601">
        <v>5</v>
      </c>
      <c r="R117" s="601">
        <v>3</v>
      </c>
      <c r="S117" s="602">
        <v>2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600">
        <f t="shared" si="9"/>
        <v>52</v>
      </c>
      <c r="H118" s="601">
        <v>2</v>
      </c>
      <c r="I118" s="601">
        <v>5</v>
      </c>
      <c r="J118" s="601">
        <v>6</v>
      </c>
      <c r="K118" s="601">
        <v>5</v>
      </c>
      <c r="L118" s="601">
        <v>4</v>
      </c>
      <c r="M118" s="601">
        <v>3</v>
      </c>
      <c r="N118" s="601">
        <v>6</v>
      </c>
      <c r="O118" s="601">
        <v>4</v>
      </c>
      <c r="P118" s="601">
        <v>4</v>
      </c>
      <c r="Q118" s="601">
        <v>4</v>
      </c>
      <c r="R118" s="601">
        <v>5</v>
      </c>
      <c r="S118" s="602">
        <v>4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600">
        <f t="shared" si="9"/>
        <v>30</v>
      </c>
      <c r="H119" s="601">
        <v>0</v>
      </c>
      <c r="I119" s="601">
        <v>2</v>
      </c>
      <c r="J119" s="601">
        <v>2</v>
      </c>
      <c r="K119" s="601">
        <v>5</v>
      </c>
      <c r="L119" s="601">
        <v>3</v>
      </c>
      <c r="M119" s="601">
        <v>4</v>
      </c>
      <c r="N119" s="601">
        <v>3</v>
      </c>
      <c r="O119" s="601">
        <v>2</v>
      </c>
      <c r="P119" s="601">
        <v>2</v>
      </c>
      <c r="Q119" s="601">
        <v>1</v>
      </c>
      <c r="R119" s="601">
        <v>3</v>
      </c>
      <c r="S119" s="602">
        <v>3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600">
        <f t="shared" si="9"/>
        <v>0</v>
      </c>
      <c r="H120" s="601">
        <v>0</v>
      </c>
      <c r="I120" s="601">
        <v>0</v>
      </c>
      <c r="J120" s="601">
        <v>0</v>
      </c>
      <c r="K120" s="601">
        <v>0</v>
      </c>
      <c r="L120" s="601">
        <v>0</v>
      </c>
      <c r="M120" s="601">
        <v>0</v>
      </c>
      <c r="N120" s="601">
        <v>0</v>
      </c>
      <c r="O120" s="601">
        <v>0</v>
      </c>
      <c r="P120" s="601">
        <v>0</v>
      </c>
      <c r="Q120" s="601">
        <v>0</v>
      </c>
      <c r="R120" s="601">
        <v>0</v>
      </c>
      <c r="S120" s="602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600">
        <f t="shared" si="9"/>
        <v>0</v>
      </c>
      <c r="H121" s="601">
        <v>0</v>
      </c>
      <c r="I121" s="601">
        <v>0</v>
      </c>
      <c r="J121" s="601">
        <v>0</v>
      </c>
      <c r="K121" s="601">
        <v>0</v>
      </c>
      <c r="L121" s="601">
        <v>0</v>
      </c>
      <c r="M121" s="601">
        <v>0</v>
      </c>
      <c r="N121" s="601">
        <v>0</v>
      </c>
      <c r="O121" s="601">
        <v>0</v>
      </c>
      <c r="P121" s="601">
        <v>0</v>
      </c>
      <c r="Q121" s="601">
        <v>0</v>
      </c>
      <c r="R121" s="601">
        <v>0</v>
      </c>
      <c r="S121" s="602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600">
        <f t="shared" si="9"/>
        <v>4</v>
      </c>
      <c r="H122" s="601">
        <v>0</v>
      </c>
      <c r="I122" s="601">
        <v>0</v>
      </c>
      <c r="J122" s="601">
        <v>0</v>
      </c>
      <c r="K122" s="601">
        <v>0</v>
      </c>
      <c r="L122" s="601">
        <v>1</v>
      </c>
      <c r="M122" s="601">
        <v>0</v>
      </c>
      <c r="N122" s="601">
        <v>0</v>
      </c>
      <c r="O122" s="601">
        <v>1</v>
      </c>
      <c r="P122" s="601">
        <v>0</v>
      </c>
      <c r="Q122" s="601">
        <v>1</v>
      </c>
      <c r="R122" s="601">
        <v>0</v>
      </c>
      <c r="S122" s="602">
        <v>1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600">
        <f t="shared" si="9"/>
        <v>10</v>
      </c>
      <c r="H123" s="601">
        <v>0</v>
      </c>
      <c r="I123" s="601">
        <v>1</v>
      </c>
      <c r="J123" s="601">
        <v>0</v>
      </c>
      <c r="K123" s="601">
        <v>2</v>
      </c>
      <c r="L123" s="601">
        <v>2</v>
      </c>
      <c r="M123" s="601">
        <v>0</v>
      </c>
      <c r="N123" s="601">
        <v>1</v>
      </c>
      <c r="O123" s="601">
        <v>0</v>
      </c>
      <c r="P123" s="601">
        <v>1</v>
      </c>
      <c r="Q123" s="601">
        <v>0</v>
      </c>
      <c r="R123" s="601">
        <v>1</v>
      </c>
      <c r="S123" s="602">
        <v>2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600">
        <f t="shared" si="9"/>
        <v>0</v>
      </c>
      <c r="H124" s="601">
        <v>0</v>
      </c>
      <c r="I124" s="601">
        <v>0</v>
      </c>
      <c r="J124" s="601">
        <v>0</v>
      </c>
      <c r="K124" s="601">
        <v>0</v>
      </c>
      <c r="L124" s="601">
        <v>0</v>
      </c>
      <c r="M124" s="601">
        <v>0</v>
      </c>
      <c r="N124" s="601">
        <v>0</v>
      </c>
      <c r="O124" s="601">
        <v>0</v>
      </c>
      <c r="P124" s="601">
        <v>0</v>
      </c>
      <c r="Q124" s="601">
        <v>0</v>
      </c>
      <c r="R124" s="601">
        <v>0</v>
      </c>
      <c r="S124" s="602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600">
        <f t="shared" si="9"/>
        <v>0</v>
      </c>
      <c r="H125" s="601">
        <v>0</v>
      </c>
      <c r="I125" s="601">
        <v>0</v>
      </c>
      <c r="J125" s="601">
        <v>0</v>
      </c>
      <c r="K125" s="601">
        <v>0</v>
      </c>
      <c r="L125" s="601">
        <v>0</v>
      </c>
      <c r="M125" s="601">
        <v>0</v>
      </c>
      <c r="N125" s="601">
        <v>0</v>
      </c>
      <c r="O125" s="601">
        <v>0</v>
      </c>
      <c r="P125" s="601">
        <v>0</v>
      </c>
      <c r="Q125" s="601">
        <v>0</v>
      </c>
      <c r="R125" s="601">
        <v>0</v>
      </c>
      <c r="S125" s="602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600">
        <f t="shared" si="9"/>
        <v>5</v>
      </c>
      <c r="H126" s="601">
        <v>0</v>
      </c>
      <c r="I126" s="601">
        <v>0</v>
      </c>
      <c r="J126" s="601">
        <v>0</v>
      </c>
      <c r="K126" s="601">
        <v>1</v>
      </c>
      <c r="L126" s="601">
        <v>0</v>
      </c>
      <c r="M126" s="601">
        <v>0</v>
      </c>
      <c r="N126" s="601">
        <v>1</v>
      </c>
      <c r="O126" s="601">
        <v>0</v>
      </c>
      <c r="P126" s="601">
        <v>1</v>
      </c>
      <c r="Q126" s="601">
        <v>1</v>
      </c>
      <c r="R126" s="601">
        <v>1</v>
      </c>
      <c r="S126" s="602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600">
        <f t="shared" si="9"/>
        <v>0</v>
      </c>
      <c r="H127" s="601">
        <v>0</v>
      </c>
      <c r="I127" s="601">
        <v>0</v>
      </c>
      <c r="J127" s="601">
        <v>0</v>
      </c>
      <c r="K127" s="601">
        <v>0</v>
      </c>
      <c r="L127" s="601">
        <v>0</v>
      </c>
      <c r="M127" s="601">
        <v>0</v>
      </c>
      <c r="N127" s="601">
        <v>0</v>
      </c>
      <c r="O127" s="601">
        <v>0</v>
      </c>
      <c r="P127" s="601">
        <v>0</v>
      </c>
      <c r="Q127" s="601">
        <v>0</v>
      </c>
      <c r="R127" s="601">
        <v>0</v>
      </c>
      <c r="S127" s="602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600">
        <f t="shared" si="9"/>
        <v>0</v>
      </c>
      <c r="H128" s="601">
        <v>0</v>
      </c>
      <c r="I128" s="601">
        <v>0</v>
      </c>
      <c r="J128" s="601">
        <v>0</v>
      </c>
      <c r="K128" s="601">
        <v>0</v>
      </c>
      <c r="L128" s="601">
        <v>0</v>
      </c>
      <c r="M128" s="601">
        <v>0</v>
      </c>
      <c r="N128" s="601">
        <v>0</v>
      </c>
      <c r="O128" s="601">
        <v>0</v>
      </c>
      <c r="P128" s="601">
        <v>0</v>
      </c>
      <c r="Q128" s="601">
        <v>0</v>
      </c>
      <c r="R128" s="601">
        <v>0</v>
      </c>
      <c r="S128" s="602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600">
        <f t="shared" si="9"/>
        <v>10</v>
      </c>
      <c r="H129" s="601">
        <v>0</v>
      </c>
      <c r="I129" s="601">
        <v>1</v>
      </c>
      <c r="J129" s="601">
        <v>0</v>
      </c>
      <c r="K129" s="601">
        <v>0</v>
      </c>
      <c r="L129" s="601">
        <v>1</v>
      </c>
      <c r="M129" s="601">
        <v>2</v>
      </c>
      <c r="N129" s="601">
        <v>2</v>
      </c>
      <c r="O129" s="601">
        <v>0</v>
      </c>
      <c r="P129" s="601">
        <v>1</v>
      </c>
      <c r="Q129" s="601">
        <v>1</v>
      </c>
      <c r="R129" s="601">
        <v>1</v>
      </c>
      <c r="S129" s="602">
        <v>1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600">
        <f t="shared" si="9"/>
        <v>0</v>
      </c>
      <c r="H130" s="601">
        <v>0</v>
      </c>
      <c r="I130" s="601">
        <v>0</v>
      </c>
      <c r="J130" s="601">
        <v>0</v>
      </c>
      <c r="K130" s="601">
        <v>0</v>
      </c>
      <c r="L130" s="601">
        <v>0</v>
      </c>
      <c r="M130" s="601">
        <v>0</v>
      </c>
      <c r="N130" s="601">
        <v>0</v>
      </c>
      <c r="O130" s="601">
        <v>0</v>
      </c>
      <c r="P130" s="601">
        <v>0</v>
      </c>
      <c r="Q130" s="601">
        <v>0</v>
      </c>
      <c r="R130" s="601">
        <v>0</v>
      </c>
      <c r="S130" s="602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600">
        <f t="shared" si="9"/>
        <v>5</v>
      </c>
      <c r="H131" s="601">
        <v>0</v>
      </c>
      <c r="I131" s="601">
        <v>0</v>
      </c>
      <c r="J131" s="601">
        <v>0</v>
      </c>
      <c r="K131" s="601">
        <v>0</v>
      </c>
      <c r="L131" s="601">
        <v>1</v>
      </c>
      <c r="M131" s="601">
        <v>1</v>
      </c>
      <c r="N131" s="601">
        <v>0</v>
      </c>
      <c r="O131" s="601">
        <v>1</v>
      </c>
      <c r="P131" s="601">
        <v>1</v>
      </c>
      <c r="Q131" s="601">
        <v>1</v>
      </c>
      <c r="R131" s="601">
        <v>0</v>
      </c>
      <c r="S131" s="602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600">
        <f t="shared" si="9"/>
        <v>8</v>
      </c>
      <c r="H132" s="601">
        <v>0</v>
      </c>
      <c r="I132" s="601">
        <v>1</v>
      </c>
      <c r="J132" s="601">
        <v>0</v>
      </c>
      <c r="K132" s="601">
        <v>1</v>
      </c>
      <c r="L132" s="601">
        <v>1</v>
      </c>
      <c r="M132" s="601">
        <v>1</v>
      </c>
      <c r="N132" s="601">
        <v>0</v>
      </c>
      <c r="O132" s="601">
        <v>1</v>
      </c>
      <c r="P132" s="601">
        <v>1</v>
      </c>
      <c r="Q132" s="601">
        <v>1</v>
      </c>
      <c r="R132" s="601">
        <v>1</v>
      </c>
      <c r="S132" s="602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600">
        <f t="shared" si="9"/>
        <v>0</v>
      </c>
      <c r="H133" s="601">
        <v>0</v>
      </c>
      <c r="I133" s="601">
        <v>0</v>
      </c>
      <c r="J133" s="601">
        <v>0</v>
      </c>
      <c r="K133" s="601">
        <v>0</v>
      </c>
      <c r="L133" s="601">
        <v>0</v>
      </c>
      <c r="M133" s="601">
        <v>0</v>
      </c>
      <c r="N133" s="601">
        <v>0</v>
      </c>
      <c r="O133" s="601">
        <v>0</v>
      </c>
      <c r="P133" s="601">
        <v>0</v>
      </c>
      <c r="Q133" s="601">
        <v>0</v>
      </c>
      <c r="R133" s="601">
        <v>0</v>
      </c>
      <c r="S133" s="602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600">
        <f t="shared" si="9"/>
        <v>6</v>
      </c>
      <c r="H134" s="601">
        <v>1</v>
      </c>
      <c r="I134" s="601">
        <v>0</v>
      </c>
      <c r="J134" s="601">
        <v>0</v>
      </c>
      <c r="K134" s="601">
        <v>0</v>
      </c>
      <c r="L134" s="601">
        <v>1</v>
      </c>
      <c r="M134" s="601">
        <v>1</v>
      </c>
      <c r="N134" s="601">
        <v>1</v>
      </c>
      <c r="O134" s="601">
        <v>0</v>
      </c>
      <c r="P134" s="601">
        <v>0</v>
      </c>
      <c r="Q134" s="601">
        <v>1</v>
      </c>
      <c r="R134" s="601">
        <v>1</v>
      </c>
      <c r="S134" s="602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600">
        <f t="shared" si="9"/>
        <v>0</v>
      </c>
      <c r="H135" s="601">
        <v>0</v>
      </c>
      <c r="I135" s="601">
        <v>0</v>
      </c>
      <c r="J135" s="601">
        <v>0</v>
      </c>
      <c r="K135" s="601">
        <v>0</v>
      </c>
      <c r="L135" s="601">
        <v>0</v>
      </c>
      <c r="M135" s="601">
        <v>0</v>
      </c>
      <c r="N135" s="601">
        <v>0</v>
      </c>
      <c r="O135" s="601">
        <v>0</v>
      </c>
      <c r="P135" s="601">
        <v>0</v>
      </c>
      <c r="Q135" s="601">
        <v>0</v>
      </c>
      <c r="R135" s="601">
        <v>0</v>
      </c>
      <c r="S135" s="602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600">
        <f t="shared" si="9"/>
        <v>0</v>
      </c>
      <c r="H136" s="601">
        <v>0</v>
      </c>
      <c r="I136" s="601">
        <v>0</v>
      </c>
      <c r="J136" s="601">
        <v>0</v>
      </c>
      <c r="K136" s="601">
        <v>0</v>
      </c>
      <c r="L136" s="601">
        <v>0</v>
      </c>
      <c r="M136" s="601">
        <v>0</v>
      </c>
      <c r="N136" s="601">
        <v>0</v>
      </c>
      <c r="O136" s="601">
        <v>0</v>
      </c>
      <c r="P136" s="601">
        <v>0</v>
      </c>
      <c r="Q136" s="601">
        <v>0</v>
      </c>
      <c r="R136" s="601">
        <v>0</v>
      </c>
      <c r="S136" s="602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600">
        <f t="shared" si="9"/>
        <v>2</v>
      </c>
      <c r="H137" s="601">
        <v>0</v>
      </c>
      <c r="I137" s="601">
        <v>0</v>
      </c>
      <c r="J137" s="601">
        <v>0</v>
      </c>
      <c r="K137" s="601">
        <v>0</v>
      </c>
      <c r="L137" s="601">
        <v>0</v>
      </c>
      <c r="M137" s="601">
        <v>1</v>
      </c>
      <c r="N137" s="601">
        <v>0</v>
      </c>
      <c r="O137" s="601">
        <v>0</v>
      </c>
      <c r="P137" s="601">
        <v>0</v>
      </c>
      <c r="Q137" s="601">
        <v>0</v>
      </c>
      <c r="R137" s="601">
        <v>1</v>
      </c>
      <c r="S137" s="602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600">
        <f t="shared" si="9"/>
        <v>7</v>
      </c>
      <c r="H138" s="601">
        <v>0</v>
      </c>
      <c r="I138" s="601">
        <v>1</v>
      </c>
      <c r="J138" s="601">
        <v>1</v>
      </c>
      <c r="K138" s="601">
        <v>0</v>
      </c>
      <c r="L138" s="601">
        <v>0</v>
      </c>
      <c r="M138" s="601">
        <v>0</v>
      </c>
      <c r="N138" s="601">
        <v>1</v>
      </c>
      <c r="O138" s="601">
        <v>1</v>
      </c>
      <c r="P138" s="601">
        <v>0</v>
      </c>
      <c r="Q138" s="601">
        <v>1</v>
      </c>
      <c r="R138" s="601">
        <v>1</v>
      </c>
      <c r="S138" s="602">
        <v>1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600">
        <f t="shared" si="9"/>
        <v>8</v>
      </c>
      <c r="H139" s="601">
        <v>0</v>
      </c>
      <c r="I139" s="601">
        <v>1</v>
      </c>
      <c r="J139" s="601">
        <v>0</v>
      </c>
      <c r="K139" s="601">
        <v>1</v>
      </c>
      <c r="L139" s="601">
        <v>1</v>
      </c>
      <c r="M139" s="601">
        <v>0</v>
      </c>
      <c r="N139" s="601">
        <v>1</v>
      </c>
      <c r="O139" s="601">
        <v>1</v>
      </c>
      <c r="P139" s="601">
        <v>1</v>
      </c>
      <c r="Q139" s="601">
        <v>1</v>
      </c>
      <c r="R139" s="601">
        <v>1</v>
      </c>
      <c r="S139" s="602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600">
        <f t="shared" si="9"/>
        <v>0</v>
      </c>
      <c r="H140" s="601">
        <v>0</v>
      </c>
      <c r="I140" s="601">
        <v>0</v>
      </c>
      <c r="J140" s="601">
        <v>0</v>
      </c>
      <c r="K140" s="601">
        <v>0</v>
      </c>
      <c r="L140" s="601">
        <v>0</v>
      </c>
      <c r="M140" s="601">
        <v>0</v>
      </c>
      <c r="N140" s="601">
        <v>0</v>
      </c>
      <c r="O140" s="601">
        <v>0</v>
      </c>
      <c r="P140" s="601">
        <v>0</v>
      </c>
      <c r="Q140" s="601">
        <v>0</v>
      </c>
      <c r="R140" s="601">
        <v>0</v>
      </c>
      <c r="S140" s="602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600">
        <f t="shared" si="9"/>
        <v>0</v>
      </c>
      <c r="H141" s="601">
        <v>0</v>
      </c>
      <c r="I141" s="601">
        <v>0</v>
      </c>
      <c r="J141" s="601">
        <v>0</v>
      </c>
      <c r="K141" s="601">
        <v>0</v>
      </c>
      <c r="L141" s="601">
        <v>0</v>
      </c>
      <c r="M141" s="601">
        <v>0</v>
      </c>
      <c r="N141" s="601">
        <v>0</v>
      </c>
      <c r="O141" s="601">
        <v>0</v>
      </c>
      <c r="P141" s="601">
        <v>0</v>
      </c>
      <c r="Q141" s="601">
        <v>0</v>
      </c>
      <c r="R141" s="601">
        <v>0</v>
      </c>
      <c r="S141" s="602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600">
        <f t="shared" si="9"/>
        <v>0</v>
      </c>
      <c r="H142" s="601">
        <v>0</v>
      </c>
      <c r="I142" s="601">
        <v>0</v>
      </c>
      <c r="J142" s="601">
        <v>0</v>
      </c>
      <c r="K142" s="601">
        <v>0</v>
      </c>
      <c r="L142" s="601">
        <v>0</v>
      </c>
      <c r="M142" s="601">
        <v>0</v>
      </c>
      <c r="N142" s="601">
        <v>0</v>
      </c>
      <c r="O142" s="601">
        <v>0</v>
      </c>
      <c r="P142" s="601">
        <v>0</v>
      </c>
      <c r="Q142" s="601">
        <v>0</v>
      </c>
      <c r="R142" s="601">
        <v>0</v>
      </c>
      <c r="S142" s="602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600">
        <f t="shared" si="9"/>
        <v>0</v>
      </c>
      <c r="H143" s="601">
        <v>0</v>
      </c>
      <c r="I143" s="601">
        <v>0</v>
      </c>
      <c r="J143" s="601">
        <v>0</v>
      </c>
      <c r="K143" s="601">
        <v>0</v>
      </c>
      <c r="L143" s="601">
        <v>0</v>
      </c>
      <c r="M143" s="601">
        <v>0</v>
      </c>
      <c r="N143" s="601">
        <v>0</v>
      </c>
      <c r="O143" s="601">
        <v>0</v>
      </c>
      <c r="P143" s="601">
        <v>0</v>
      </c>
      <c r="Q143" s="601">
        <v>0</v>
      </c>
      <c r="R143" s="601">
        <v>0</v>
      </c>
      <c r="S143" s="602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600">
        <f t="shared" si="9"/>
        <v>0</v>
      </c>
      <c r="H144" s="601">
        <v>0</v>
      </c>
      <c r="I144" s="601">
        <v>0</v>
      </c>
      <c r="J144" s="601">
        <v>0</v>
      </c>
      <c r="K144" s="601">
        <v>0</v>
      </c>
      <c r="L144" s="601">
        <v>0</v>
      </c>
      <c r="M144" s="601">
        <v>0</v>
      </c>
      <c r="N144" s="601">
        <v>0</v>
      </c>
      <c r="O144" s="601">
        <v>0</v>
      </c>
      <c r="P144" s="601">
        <v>0</v>
      </c>
      <c r="Q144" s="601">
        <v>0</v>
      </c>
      <c r="R144" s="601">
        <v>0</v>
      </c>
      <c r="S144" s="602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600">
        <f t="shared" si="9"/>
        <v>0</v>
      </c>
      <c r="H145" s="601">
        <v>0</v>
      </c>
      <c r="I145" s="601">
        <v>0</v>
      </c>
      <c r="J145" s="601">
        <v>0</v>
      </c>
      <c r="K145" s="601">
        <v>0</v>
      </c>
      <c r="L145" s="601">
        <v>0</v>
      </c>
      <c r="M145" s="601">
        <v>0</v>
      </c>
      <c r="N145" s="601">
        <v>0</v>
      </c>
      <c r="O145" s="601">
        <v>0</v>
      </c>
      <c r="P145" s="601">
        <v>0</v>
      </c>
      <c r="Q145" s="601">
        <v>0</v>
      </c>
      <c r="R145" s="601">
        <v>0</v>
      </c>
      <c r="S145" s="602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600">
        <f t="shared" si="9"/>
        <v>0</v>
      </c>
      <c r="H146" s="601">
        <v>0</v>
      </c>
      <c r="I146" s="601">
        <v>0</v>
      </c>
      <c r="J146" s="601">
        <v>0</v>
      </c>
      <c r="K146" s="601">
        <v>0</v>
      </c>
      <c r="L146" s="601">
        <v>0</v>
      </c>
      <c r="M146" s="601">
        <v>0</v>
      </c>
      <c r="N146" s="601">
        <v>0</v>
      </c>
      <c r="O146" s="601">
        <v>0</v>
      </c>
      <c r="P146" s="601">
        <v>0</v>
      </c>
      <c r="Q146" s="601">
        <v>0</v>
      </c>
      <c r="R146" s="601">
        <v>0</v>
      </c>
      <c r="S146" s="602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600">
        <f t="shared" si="9"/>
        <v>3</v>
      </c>
      <c r="H147" s="601">
        <v>0</v>
      </c>
      <c r="I147" s="601">
        <v>0</v>
      </c>
      <c r="J147" s="601">
        <v>0</v>
      </c>
      <c r="K147" s="601">
        <v>1</v>
      </c>
      <c r="L147" s="601">
        <v>0</v>
      </c>
      <c r="M147" s="601">
        <v>0</v>
      </c>
      <c r="N147" s="601">
        <v>1</v>
      </c>
      <c r="O147" s="601">
        <v>0</v>
      </c>
      <c r="P147" s="601">
        <v>0</v>
      </c>
      <c r="Q147" s="601">
        <v>1</v>
      </c>
      <c r="R147" s="601">
        <v>0</v>
      </c>
      <c r="S147" s="602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600">
        <f t="shared" si="9"/>
        <v>7</v>
      </c>
      <c r="H148" s="601">
        <v>0</v>
      </c>
      <c r="I148" s="601">
        <v>0</v>
      </c>
      <c r="J148" s="601">
        <v>1</v>
      </c>
      <c r="K148" s="601">
        <v>0</v>
      </c>
      <c r="L148" s="601">
        <v>1</v>
      </c>
      <c r="M148" s="601">
        <v>0</v>
      </c>
      <c r="N148" s="601">
        <v>1</v>
      </c>
      <c r="O148" s="601">
        <v>1</v>
      </c>
      <c r="P148" s="601">
        <v>1</v>
      </c>
      <c r="Q148" s="601">
        <v>0</v>
      </c>
      <c r="R148" s="601">
        <v>1</v>
      </c>
      <c r="S148" s="602">
        <v>1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600">
        <f t="shared" si="9"/>
        <v>60</v>
      </c>
      <c r="H149" s="601">
        <v>5</v>
      </c>
      <c r="I149" s="601">
        <v>5</v>
      </c>
      <c r="J149" s="601">
        <v>5</v>
      </c>
      <c r="K149" s="601">
        <v>5</v>
      </c>
      <c r="L149" s="601">
        <v>5</v>
      </c>
      <c r="M149" s="601">
        <v>5</v>
      </c>
      <c r="N149" s="601">
        <v>5</v>
      </c>
      <c r="O149" s="601">
        <v>5</v>
      </c>
      <c r="P149" s="601">
        <v>5</v>
      </c>
      <c r="Q149" s="601">
        <v>5</v>
      </c>
      <c r="R149" s="601">
        <v>5</v>
      </c>
      <c r="S149" s="602">
        <v>5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600">
        <f t="shared" si="9"/>
        <v>11</v>
      </c>
      <c r="H150" s="601">
        <v>0</v>
      </c>
      <c r="I150" s="601">
        <v>1</v>
      </c>
      <c r="J150" s="601">
        <v>1</v>
      </c>
      <c r="K150" s="601">
        <v>1</v>
      </c>
      <c r="L150" s="601">
        <v>1</v>
      </c>
      <c r="M150" s="601">
        <v>1</v>
      </c>
      <c r="N150" s="601">
        <v>1</v>
      </c>
      <c r="O150" s="601">
        <v>1</v>
      </c>
      <c r="P150" s="601">
        <v>1</v>
      </c>
      <c r="Q150" s="601">
        <v>1</v>
      </c>
      <c r="R150" s="601">
        <v>1</v>
      </c>
      <c r="S150" s="602">
        <v>1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600">
        <f t="shared" si="9"/>
        <v>10</v>
      </c>
      <c r="H151" s="601">
        <v>1</v>
      </c>
      <c r="I151" s="601">
        <v>0</v>
      </c>
      <c r="J151" s="601">
        <v>1</v>
      </c>
      <c r="K151" s="601">
        <v>1</v>
      </c>
      <c r="L151" s="601">
        <v>0</v>
      </c>
      <c r="M151" s="601">
        <v>1</v>
      </c>
      <c r="N151" s="601">
        <v>1</v>
      </c>
      <c r="O151" s="601">
        <v>1</v>
      </c>
      <c r="P151" s="601">
        <v>1</v>
      </c>
      <c r="Q151" s="601">
        <v>1</v>
      </c>
      <c r="R151" s="601">
        <v>1</v>
      </c>
      <c r="S151" s="602">
        <v>1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600">
        <f t="shared" si="9"/>
        <v>10</v>
      </c>
      <c r="H152" s="601">
        <v>0</v>
      </c>
      <c r="I152" s="601">
        <v>1</v>
      </c>
      <c r="J152" s="601">
        <v>1</v>
      </c>
      <c r="K152" s="601">
        <v>1</v>
      </c>
      <c r="L152" s="601">
        <v>1</v>
      </c>
      <c r="M152" s="601">
        <v>0</v>
      </c>
      <c r="N152" s="601">
        <v>1</v>
      </c>
      <c r="O152" s="601">
        <v>0</v>
      </c>
      <c r="P152" s="601">
        <v>2</v>
      </c>
      <c r="Q152" s="601">
        <v>1</v>
      </c>
      <c r="R152" s="601">
        <v>1</v>
      </c>
      <c r="S152" s="602">
        <v>1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600">
        <f t="shared" si="9"/>
        <v>14</v>
      </c>
      <c r="H153" s="601">
        <v>0</v>
      </c>
      <c r="I153" s="601">
        <v>1</v>
      </c>
      <c r="J153" s="601">
        <v>2</v>
      </c>
      <c r="K153" s="601">
        <v>3</v>
      </c>
      <c r="L153" s="601">
        <v>1</v>
      </c>
      <c r="M153" s="601">
        <v>0</v>
      </c>
      <c r="N153" s="601">
        <v>2</v>
      </c>
      <c r="O153" s="601">
        <v>1</v>
      </c>
      <c r="P153" s="601">
        <v>1</v>
      </c>
      <c r="Q153" s="601">
        <v>1</v>
      </c>
      <c r="R153" s="601">
        <v>1</v>
      </c>
      <c r="S153" s="602">
        <v>1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603">
        <f t="shared" si="9"/>
        <v>0</v>
      </c>
      <c r="H154" s="604">
        <v>0</v>
      </c>
      <c r="I154" s="604">
        <v>0</v>
      </c>
      <c r="J154" s="604">
        <v>0</v>
      </c>
      <c r="K154" s="604">
        <v>0</v>
      </c>
      <c r="L154" s="604">
        <v>0</v>
      </c>
      <c r="M154" s="604">
        <v>0</v>
      </c>
      <c r="N154" s="604">
        <v>0</v>
      </c>
      <c r="O154" s="604">
        <v>0</v>
      </c>
      <c r="P154" s="604">
        <v>0</v>
      </c>
      <c r="Q154" s="604">
        <v>0</v>
      </c>
      <c r="R154" s="604">
        <v>0</v>
      </c>
      <c r="S154" s="605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606">
        <f>SUM(G102:G154)</f>
        <v>470</v>
      </c>
      <c r="H155" s="606">
        <f t="shared" ref="H155:S155" si="10">SUM(H102:H154)</f>
        <v>12</v>
      </c>
      <c r="I155" s="606">
        <f t="shared" si="10"/>
        <v>34</v>
      </c>
      <c r="J155" s="606">
        <f t="shared" si="10"/>
        <v>37</v>
      </c>
      <c r="K155" s="606">
        <f t="shared" si="10"/>
        <v>64</v>
      </c>
      <c r="L155" s="606">
        <f t="shared" si="10"/>
        <v>56</v>
      </c>
      <c r="M155" s="606">
        <f t="shared" si="10"/>
        <v>41</v>
      </c>
      <c r="N155" s="606">
        <f t="shared" si="10"/>
        <v>42</v>
      </c>
      <c r="O155" s="606">
        <f t="shared" si="10"/>
        <v>38</v>
      </c>
      <c r="P155" s="606">
        <f t="shared" si="10"/>
        <v>34</v>
      </c>
      <c r="Q155" s="606">
        <f t="shared" si="10"/>
        <v>39</v>
      </c>
      <c r="R155" s="606">
        <f t="shared" si="10"/>
        <v>40</v>
      </c>
      <c r="S155" s="607">
        <f t="shared" si="10"/>
        <v>33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597">
        <f t="shared" si="9"/>
        <v>0</v>
      </c>
      <c r="H156" s="601">
        <v>0</v>
      </c>
      <c r="I156" s="601">
        <v>0</v>
      </c>
      <c r="J156" s="601">
        <v>0</v>
      </c>
      <c r="K156" s="601">
        <v>0</v>
      </c>
      <c r="L156" s="601">
        <v>0</v>
      </c>
      <c r="M156" s="601">
        <v>0</v>
      </c>
      <c r="N156" s="601">
        <v>0</v>
      </c>
      <c r="O156" s="601">
        <v>0</v>
      </c>
      <c r="P156" s="601">
        <v>0</v>
      </c>
      <c r="Q156" s="601">
        <v>0</v>
      </c>
      <c r="R156" s="601">
        <v>0</v>
      </c>
      <c r="S156" s="602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600">
        <f t="shared" si="9"/>
        <v>11</v>
      </c>
      <c r="H157" s="601">
        <v>0</v>
      </c>
      <c r="I157" s="601">
        <v>1</v>
      </c>
      <c r="J157" s="601">
        <v>1</v>
      </c>
      <c r="K157" s="601">
        <v>1</v>
      </c>
      <c r="L157" s="601">
        <v>1</v>
      </c>
      <c r="M157" s="601">
        <v>1</v>
      </c>
      <c r="N157" s="601">
        <v>1</v>
      </c>
      <c r="O157" s="601">
        <v>1</v>
      </c>
      <c r="P157" s="601">
        <v>1</v>
      </c>
      <c r="Q157" s="601">
        <v>1</v>
      </c>
      <c r="R157" s="601">
        <v>1</v>
      </c>
      <c r="S157" s="602">
        <v>1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600">
        <f t="shared" si="9"/>
        <v>0</v>
      </c>
      <c r="H158" s="601">
        <v>0</v>
      </c>
      <c r="I158" s="601">
        <v>0</v>
      </c>
      <c r="J158" s="601">
        <v>0</v>
      </c>
      <c r="K158" s="601">
        <v>0</v>
      </c>
      <c r="L158" s="601">
        <v>0</v>
      </c>
      <c r="M158" s="601">
        <v>0</v>
      </c>
      <c r="N158" s="601">
        <v>0</v>
      </c>
      <c r="O158" s="601">
        <v>0</v>
      </c>
      <c r="P158" s="601">
        <v>0</v>
      </c>
      <c r="Q158" s="601">
        <v>0</v>
      </c>
      <c r="R158" s="601">
        <v>0</v>
      </c>
      <c r="S158" s="602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600">
        <f t="shared" si="9"/>
        <v>30</v>
      </c>
      <c r="H159" s="601">
        <v>2</v>
      </c>
      <c r="I159" s="601">
        <v>2</v>
      </c>
      <c r="J159" s="601">
        <v>2</v>
      </c>
      <c r="K159" s="601">
        <v>3</v>
      </c>
      <c r="L159" s="601">
        <v>3</v>
      </c>
      <c r="M159" s="601">
        <v>4</v>
      </c>
      <c r="N159" s="601">
        <v>3</v>
      </c>
      <c r="O159" s="601">
        <v>3</v>
      </c>
      <c r="P159" s="601">
        <v>2</v>
      </c>
      <c r="Q159" s="601">
        <v>2</v>
      </c>
      <c r="R159" s="601">
        <v>2</v>
      </c>
      <c r="S159" s="602">
        <v>2</v>
      </c>
      <c r="T159" s="1444"/>
    </row>
    <row r="160" spans="1:20" ht="16.5" thickBot="1" x14ac:dyDescent="0.3">
      <c r="A160" s="1446"/>
      <c r="B160" s="1333"/>
      <c r="C160" s="1392"/>
      <c r="D160" s="1369"/>
      <c r="E160" s="1370"/>
      <c r="F160" s="40" t="s">
        <v>359</v>
      </c>
      <c r="G160" s="600">
        <f t="shared" si="9"/>
        <v>32</v>
      </c>
      <c r="H160" s="202">
        <v>2</v>
      </c>
      <c r="I160" s="202">
        <v>3</v>
      </c>
      <c r="J160" s="202">
        <v>3</v>
      </c>
      <c r="K160" s="202">
        <v>3</v>
      </c>
      <c r="L160" s="202">
        <v>3</v>
      </c>
      <c r="M160" s="202">
        <v>2</v>
      </c>
      <c r="N160" s="202">
        <v>3</v>
      </c>
      <c r="O160" s="202">
        <v>3</v>
      </c>
      <c r="P160" s="202">
        <v>3</v>
      </c>
      <c r="Q160" s="202">
        <v>2</v>
      </c>
      <c r="R160" s="202">
        <v>3</v>
      </c>
      <c r="S160" s="203">
        <v>2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600">
        <f t="shared" si="9"/>
        <v>12</v>
      </c>
      <c r="H161" s="202">
        <v>0</v>
      </c>
      <c r="I161" s="202">
        <v>2</v>
      </c>
      <c r="J161" s="202">
        <v>1</v>
      </c>
      <c r="K161" s="202">
        <v>1</v>
      </c>
      <c r="L161" s="202">
        <v>1</v>
      </c>
      <c r="M161" s="202">
        <v>1</v>
      </c>
      <c r="N161" s="202">
        <v>1</v>
      </c>
      <c r="O161" s="202">
        <v>1</v>
      </c>
      <c r="P161" s="202">
        <v>1</v>
      </c>
      <c r="Q161" s="202">
        <v>1</v>
      </c>
      <c r="R161" s="202">
        <v>1</v>
      </c>
      <c r="S161" s="203">
        <v>1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600">
        <f t="shared" si="9"/>
        <v>8</v>
      </c>
      <c r="H162" s="202">
        <v>0</v>
      </c>
      <c r="I162" s="202">
        <v>0</v>
      </c>
      <c r="J162" s="202">
        <v>1</v>
      </c>
      <c r="K162" s="202">
        <v>1</v>
      </c>
      <c r="L162" s="202">
        <v>1</v>
      </c>
      <c r="M162" s="202">
        <v>0</v>
      </c>
      <c r="N162" s="202">
        <v>1</v>
      </c>
      <c r="O162" s="202">
        <v>0</v>
      </c>
      <c r="P162" s="202">
        <v>1</v>
      </c>
      <c r="Q162" s="202">
        <v>1</v>
      </c>
      <c r="R162" s="202">
        <v>1</v>
      </c>
      <c r="S162" s="203">
        <v>1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600">
        <f t="shared" si="9"/>
        <v>0</v>
      </c>
      <c r="H163" s="601">
        <v>0</v>
      </c>
      <c r="I163" s="601">
        <v>0</v>
      </c>
      <c r="J163" s="601">
        <v>0</v>
      </c>
      <c r="K163" s="601">
        <v>0</v>
      </c>
      <c r="L163" s="601">
        <v>0</v>
      </c>
      <c r="M163" s="601">
        <v>0</v>
      </c>
      <c r="N163" s="601">
        <v>0</v>
      </c>
      <c r="O163" s="601">
        <v>0</v>
      </c>
      <c r="P163" s="601">
        <v>0</v>
      </c>
      <c r="Q163" s="601">
        <v>0</v>
      </c>
      <c r="R163" s="601">
        <v>0</v>
      </c>
      <c r="S163" s="602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600">
        <f t="shared" si="9"/>
        <v>0</v>
      </c>
      <c r="H164" s="601">
        <v>0</v>
      </c>
      <c r="I164" s="601">
        <v>0</v>
      </c>
      <c r="J164" s="601">
        <v>0</v>
      </c>
      <c r="K164" s="601">
        <v>0</v>
      </c>
      <c r="L164" s="601">
        <v>0</v>
      </c>
      <c r="M164" s="601">
        <v>0</v>
      </c>
      <c r="N164" s="601">
        <v>0</v>
      </c>
      <c r="O164" s="601">
        <v>0</v>
      </c>
      <c r="P164" s="601">
        <v>0</v>
      </c>
      <c r="Q164" s="601">
        <v>0</v>
      </c>
      <c r="R164" s="601">
        <v>0</v>
      </c>
      <c r="S164" s="602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600">
        <f t="shared" si="9"/>
        <v>0</v>
      </c>
      <c r="H165" s="601">
        <v>0</v>
      </c>
      <c r="I165" s="601">
        <v>0</v>
      </c>
      <c r="J165" s="601">
        <v>0</v>
      </c>
      <c r="K165" s="601">
        <v>0</v>
      </c>
      <c r="L165" s="601">
        <v>0</v>
      </c>
      <c r="M165" s="601">
        <v>0</v>
      </c>
      <c r="N165" s="601">
        <v>0</v>
      </c>
      <c r="O165" s="601">
        <v>0</v>
      </c>
      <c r="P165" s="601">
        <v>0</v>
      </c>
      <c r="Q165" s="601">
        <v>0</v>
      </c>
      <c r="R165" s="601">
        <v>0</v>
      </c>
      <c r="S165" s="602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600">
        <f t="shared" si="9"/>
        <v>0</v>
      </c>
      <c r="H166" s="601">
        <v>0</v>
      </c>
      <c r="I166" s="601">
        <v>0</v>
      </c>
      <c r="J166" s="601">
        <v>0</v>
      </c>
      <c r="K166" s="601">
        <v>0</v>
      </c>
      <c r="L166" s="601">
        <v>0</v>
      </c>
      <c r="M166" s="601">
        <v>0</v>
      </c>
      <c r="N166" s="601">
        <v>0</v>
      </c>
      <c r="O166" s="601">
        <v>0</v>
      </c>
      <c r="P166" s="601">
        <v>0</v>
      </c>
      <c r="Q166" s="601">
        <v>0</v>
      </c>
      <c r="R166" s="601">
        <v>0</v>
      </c>
      <c r="S166" s="602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600">
        <f t="shared" ref="G167:G230" si="11">SUM(H167:S167)</f>
        <v>0</v>
      </c>
      <c r="H167" s="601">
        <v>0</v>
      </c>
      <c r="I167" s="601">
        <v>0</v>
      </c>
      <c r="J167" s="601">
        <v>0</v>
      </c>
      <c r="K167" s="601">
        <v>0</v>
      </c>
      <c r="L167" s="601">
        <v>0</v>
      </c>
      <c r="M167" s="601">
        <v>0</v>
      </c>
      <c r="N167" s="601">
        <v>0</v>
      </c>
      <c r="O167" s="601">
        <v>0</v>
      </c>
      <c r="P167" s="601">
        <v>0</v>
      </c>
      <c r="Q167" s="601">
        <v>0</v>
      </c>
      <c r="R167" s="601">
        <v>0</v>
      </c>
      <c r="S167" s="602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600">
        <f t="shared" si="11"/>
        <v>0</v>
      </c>
      <c r="H168" s="601">
        <v>0</v>
      </c>
      <c r="I168" s="601">
        <v>0</v>
      </c>
      <c r="J168" s="601">
        <v>0</v>
      </c>
      <c r="K168" s="601">
        <v>0</v>
      </c>
      <c r="L168" s="601">
        <v>0</v>
      </c>
      <c r="M168" s="601">
        <v>0</v>
      </c>
      <c r="N168" s="601">
        <v>0</v>
      </c>
      <c r="O168" s="601">
        <v>0</v>
      </c>
      <c r="P168" s="601">
        <v>0</v>
      </c>
      <c r="Q168" s="601">
        <v>0</v>
      </c>
      <c r="R168" s="601">
        <v>0</v>
      </c>
      <c r="S168" s="602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600">
        <f t="shared" si="11"/>
        <v>0</v>
      </c>
      <c r="H169" s="601">
        <v>0</v>
      </c>
      <c r="I169" s="601">
        <v>0</v>
      </c>
      <c r="J169" s="601">
        <v>0</v>
      </c>
      <c r="K169" s="601">
        <v>0</v>
      </c>
      <c r="L169" s="601">
        <v>0</v>
      </c>
      <c r="M169" s="601">
        <v>0</v>
      </c>
      <c r="N169" s="601">
        <v>0</v>
      </c>
      <c r="O169" s="601">
        <v>0</v>
      </c>
      <c r="P169" s="601">
        <v>0</v>
      </c>
      <c r="Q169" s="601">
        <v>0</v>
      </c>
      <c r="R169" s="601">
        <v>0</v>
      </c>
      <c r="S169" s="602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600">
        <f t="shared" si="11"/>
        <v>16</v>
      </c>
      <c r="H170" s="202">
        <v>0</v>
      </c>
      <c r="I170" s="202">
        <v>3</v>
      </c>
      <c r="J170" s="202">
        <v>2</v>
      </c>
      <c r="K170" s="202">
        <v>2</v>
      </c>
      <c r="L170" s="202">
        <v>3</v>
      </c>
      <c r="M170" s="202">
        <v>1</v>
      </c>
      <c r="N170" s="202">
        <v>2</v>
      </c>
      <c r="O170" s="202">
        <v>0</v>
      </c>
      <c r="P170" s="202">
        <v>1</v>
      </c>
      <c r="Q170" s="202">
        <v>1</v>
      </c>
      <c r="R170" s="202">
        <v>1</v>
      </c>
      <c r="S170" s="203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600">
        <f t="shared" si="11"/>
        <v>23</v>
      </c>
      <c r="H171" s="202">
        <v>0</v>
      </c>
      <c r="I171" s="202">
        <v>2</v>
      </c>
      <c r="J171" s="202">
        <v>3</v>
      </c>
      <c r="K171" s="202">
        <v>2</v>
      </c>
      <c r="L171" s="202">
        <v>1</v>
      </c>
      <c r="M171" s="202">
        <v>2</v>
      </c>
      <c r="N171" s="202">
        <v>2</v>
      </c>
      <c r="O171" s="202">
        <v>3</v>
      </c>
      <c r="P171" s="202">
        <v>2</v>
      </c>
      <c r="Q171" s="202">
        <v>2</v>
      </c>
      <c r="R171" s="202">
        <v>2</v>
      </c>
      <c r="S171" s="203">
        <v>2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600">
        <f t="shared" si="11"/>
        <v>24</v>
      </c>
      <c r="H172" s="202">
        <v>2</v>
      </c>
      <c r="I172" s="202">
        <v>2</v>
      </c>
      <c r="J172" s="202">
        <v>2</v>
      </c>
      <c r="K172" s="202">
        <v>2</v>
      </c>
      <c r="L172" s="202">
        <v>2</v>
      </c>
      <c r="M172" s="202">
        <v>2</v>
      </c>
      <c r="N172" s="202">
        <v>2</v>
      </c>
      <c r="O172" s="202">
        <v>2</v>
      </c>
      <c r="P172" s="202">
        <v>2</v>
      </c>
      <c r="Q172" s="202">
        <v>2</v>
      </c>
      <c r="R172" s="202">
        <v>2</v>
      </c>
      <c r="S172" s="203">
        <v>2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600">
        <f t="shared" si="11"/>
        <v>7</v>
      </c>
      <c r="H173" s="202">
        <v>0</v>
      </c>
      <c r="I173" s="202">
        <v>1</v>
      </c>
      <c r="J173" s="202">
        <v>1</v>
      </c>
      <c r="K173" s="202">
        <v>1</v>
      </c>
      <c r="L173" s="202">
        <v>2</v>
      </c>
      <c r="M173" s="202">
        <v>0</v>
      </c>
      <c r="N173" s="202">
        <v>0</v>
      </c>
      <c r="O173" s="202">
        <v>0</v>
      </c>
      <c r="P173" s="202">
        <v>1</v>
      </c>
      <c r="Q173" s="202">
        <v>0</v>
      </c>
      <c r="R173" s="202">
        <v>1</v>
      </c>
      <c r="S173" s="203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600">
        <f t="shared" si="11"/>
        <v>4</v>
      </c>
      <c r="H174" s="202">
        <v>0</v>
      </c>
      <c r="I174" s="202">
        <v>1</v>
      </c>
      <c r="J174" s="202">
        <v>0</v>
      </c>
      <c r="K174" s="202">
        <v>0</v>
      </c>
      <c r="L174" s="202">
        <v>0</v>
      </c>
      <c r="M174" s="202">
        <v>1</v>
      </c>
      <c r="N174" s="202">
        <v>0</v>
      </c>
      <c r="O174" s="202">
        <v>1</v>
      </c>
      <c r="P174" s="202">
        <v>0</v>
      </c>
      <c r="Q174" s="202">
        <v>1</v>
      </c>
      <c r="R174" s="202">
        <v>0</v>
      </c>
      <c r="S174" s="203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600">
        <f t="shared" si="11"/>
        <v>0</v>
      </c>
      <c r="H175" s="202">
        <v>0</v>
      </c>
      <c r="I175" s="202">
        <v>0</v>
      </c>
      <c r="J175" s="202">
        <v>0</v>
      </c>
      <c r="K175" s="202">
        <v>0</v>
      </c>
      <c r="L175" s="202">
        <v>0</v>
      </c>
      <c r="M175" s="202">
        <v>0</v>
      </c>
      <c r="N175" s="202">
        <v>0</v>
      </c>
      <c r="O175" s="202">
        <v>0</v>
      </c>
      <c r="P175" s="202">
        <v>0</v>
      </c>
      <c r="Q175" s="202">
        <v>0</v>
      </c>
      <c r="R175" s="202">
        <v>0</v>
      </c>
      <c r="S175" s="203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600">
        <f t="shared" si="11"/>
        <v>4</v>
      </c>
      <c r="H176" s="202">
        <v>0</v>
      </c>
      <c r="I176" s="202">
        <v>0</v>
      </c>
      <c r="J176" s="202">
        <v>1</v>
      </c>
      <c r="K176" s="202">
        <v>0</v>
      </c>
      <c r="L176" s="202">
        <v>0</v>
      </c>
      <c r="M176" s="202">
        <v>1</v>
      </c>
      <c r="N176" s="202">
        <v>0</v>
      </c>
      <c r="O176" s="202">
        <v>1</v>
      </c>
      <c r="P176" s="202">
        <v>0</v>
      </c>
      <c r="Q176" s="202">
        <v>1</v>
      </c>
      <c r="R176" s="202">
        <v>0</v>
      </c>
      <c r="S176" s="203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600">
        <f t="shared" si="11"/>
        <v>3</v>
      </c>
      <c r="H177" s="202">
        <v>0</v>
      </c>
      <c r="I177" s="202">
        <v>1</v>
      </c>
      <c r="J177" s="202">
        <v>0</v>
      </c>
      <c r="K177" s="202">
        <v>0</v>
      </c>
      <c r="L177" s="202">
        <v>0</v>
      </c>
      <c r="M177" s="202">
        <v>1</v>
      </c>
      <c r="N177" s="202">
        <v>0</v>
      </c>
      <c r="O177" s="202">
        <v>0</v>
      </c>
      <c r="P177" s="202">
        <v>1</v>
      </c>
      <c r="Q177" s="202">
        <v>0</v>
      </c>
      <c r="R177" s="202">
        <v>0</v>
      </c>
      <c r="S177" s="203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600">
        <f t="shared" si="11"/>
        <v>0</v>
      </c>
      <c r="H178" s="202">
        <v>0</v>
      </c>
      <c r="I178" s="202">
        <v>0</v>
      </c>
      <c r="J178" s="202">
        <v>0</v>
      </c>
      <c r="K178" s="202">
        <v>0</v>
      </c>
      <c r="L178" s="202">
        <v>0</v>
      </c>
      <c r="M178" s="202">
        <v>0</v>
      </c>
      <c r="N178" s="202">
        <v>0</v>
      </c>
      <c r="O178" s="202">
        <v>0</v>
      </c>
      <c r="P178" s="202">
        <v>0</v>
      </c>
      <c r="Q178" s="202">
        <v>0</v>
      </c>
      <c r="R178" s="202">
        <v>0</v>
      </c>
      <c r="S178" s="203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600">
        <f t="shared" si="11"/>
        <v>4</v>
      </c>
      <c r="H179" s="202">
        <v>0</v>
      </c>
      <c r="I179" s="202">
        <v>1</v>
      </c>
      <c r="J179" s="202">
        <v>0</v>
      </c>
      <c r="K179" s="202">
        <v>0</v>
      </c>
      <c r="L179" s="202">
        <v>0</v>
      </c>
      <c r="M179" s="202">
        <v>1</v>
      </c>
      <c r="N179" s="202">
        <v>0</v>
      </c>
      <c r="O179" s="202">
        <v>1</v>
      </c>
      <c r="P179" s="202">
        <v>0</v>
      </c>
      <c r="Q179" s="202">
        <v>1</v>
      </c>
      <c r="R179" s="202">
        <v>0</v>
      </c>
      <c r="S179" s="203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600">
        <f t="shared" si="11"/>
        <v>1</v>
      </c>
      <c r="H180" s="202">
        <v>0</v>
      </c>
      <c r="I180" s="202">
        <v>0</v>
      </c>
      <c r="J180" s="202">
        <v>0</v>
      </c>
      <c r="K180" s="202">
        <v>0</v>
      </c>
      <c r="L180" s="202">
        <v>1</v>
      </c>
      <c r="M180" s="202">
        <v>0</v>
      </c>
      <c r="N180" s="202">
        <v>0</v>
      </c>
      <c r="O180" s="202">
        <v>0</v>
      </c>
      <c r="P180" s="202">
        <v>0</v>
      </c>
      <c r="Q180" s="202">
        <v>0</v>
      </c>
      <c r="R180" s="202">
        <v>0</v>
      </c>
      <c r="S180" s="203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600">
        <f t="shared" si="11"/>
        <v>1</v>
      </c>
      <c r="H181" s="202">
        <v>0</v>
      </c>
      <c r="I181" s="202">
        <v>0</v>
      </c>
      <c r="J181" s="202">
        <v>0</v>
      </c>
      <c r="K181" s="202">
        <v>0</v>
      </c>
      <c r="L181" s="202">
        <v>0</v>
      </c>
      <c r="M181" s="202">
        <v>0</v>
      </c>
      <c r="N181" s="202">
        <v>1</v>
      </c>
      <c r="O181" s="202">
        <v>0</v>
      </c>
      <c r="P181" s="202">
        <v>0</v>
      </c>
      <c r="Q181" s="202">
        <v>0</v>
      </c>
      <c r="R181" s="202">
        <v>0</v>
      </c>
      <c r="S181" s="203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600">
        <f t="shared" si="11"/>
        <v>0</v>
      </c>
      <c r="H182" s="202">
        <v>0</v>
      </c>
      <c r="I182" s="202">
        <v>0</v>
      </c>
      <c r="J182" s="202">
        <v>0</v>
      </c>
      <c r="K182" s="202">
        <v>0</v>
      </c>
      <c r="L182" s="202">
        <v>0</v>
      </c>
      <c r="M182" s="202">
        <v>0</v>
      </c>
      <c r="N182" s="202">
        <v>0</v>
      </c>
      <c r="O182" s="202">
        <v>0</v>
      </c>
      <c r="P182" s="202">
        <v>0</v>
      </c>
      <c r="Q182" s="202">
        <v>0</v>
      </c>
      <c r="R182" s="202">
        <v>0</v>
      </c>
      <c r="S182" s="203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600">
        <f t="shared" si="11"/>
        <v>6</v>
      </c>
      <c r="H183" s="202">
        <v>0</v>
      </c>
      <c r="I183" s="202">
        <v>0</v>
      </c>
      <c r="J183" s="202">
        <v>0</v>
      </c>
      <c r="K183" s="202">
        <v>1</v>
      </c>
      <c r="L183" s="202">
        <v>1</v>
      </c>
      <c r="M183" s="202">
        <v>0</v>
      </c>
      <c r="N183" s="202">
        <v>1</v>
      </c>
      <c r="O183" s="202">
        <v>0</v>
      </c>
      <c r="P183" s="202">
        <v>1</v>
      </c>
      <c r="Q183" s="202">
        <v>0</v>
      </c>
      <c r="R183" s="202">
        <v>1</v>
      </c>
      <c r="S183" s="203">
        <v>1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600">
        <f t="shared" si="11"/>
        <v>0</v>
      </c>
      <c r="H184" s="202">
        <v>0</v>
      </c>
      <c r="I184" s="202">
        <v>0</v>
      </c>
      <c r="J184" s="202">
        <v>0</v>
      </c>
      <c r="K184" s="202">
        <v>0</v>
      </c>
      <c r="L184" s="202">
        <v>0</v>
      </c>
      <c r="M184" s="202">
        <v>0</v>
      </c>
      <c r="N184" s="202">
        <v>0</v>
      </c>
      <c r="O184" s="202">
        <v>0</v>
      </c>
      <c r="P184" s="202">
        <v>0</v>
      </c>
      <c r="Q184" s="202">
        <v>0</v>
      </c>
      <c r="R184" s="202">
        <v>0</v>
      </c>
      <c r="S184" s="203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600">
        <f t="shared" si="11"/>
        <v>7</v>
      </c>
      <c r="H185" s="202">
        <v>0</v>
      </c>
      <c r="I185" s="202">
        <v>1</v>
      </c>
      <c r="J185" s="202">
        <v>0</v>
      </c>
      <c r="K185" s="202">
        <v>2</v>
      </c>
      <c r="L185" s="202">
        <v>0</v>
      </c>
      <c r="M185" s="202">
        <v>1</v>
      </c>
      <c r="N185" s="202">
        <v>0</v>
      </c>
      <c r="O185" s="202">
        <v>1</v>
      </c>
      <c r="P185" s="202">
        <v>0</v>
      </c>
      <c r="Q185" s="202">
        <v>1</v>
      </c>
      <c r="R185" s="202">
        <v>0</v>
      </c>
      <c r="S185" s="203">
        <v>1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600">
        <f t="shared" si="11"/>
        <v>9</v>
      </c>
      <c r="H186" s="202">
        <v>0</v>
      </c>
      <c r="I186" s="202">
        <v>0</v>
      </c>
      <c r="J186" s="202">
        <v>1</v>
      </c>
      <c r="K186" s="202">
        <v>1</v>
      </c>
      <c r="L186" s="202">
        <v>1</v>
      </c>
      <c r="M186" s="202">
        <v>1</v>
      </c>
      <c r="N186" s="202">
        <v>1</v>
      </c>
      <c r="O186" s="202">
        <v>1</v>
      </c>
      <c r="P186" s="202">
        <v>1</v>
      </c>
      <c r="Q186" s="202">
        <v>1</v>
      </c>
      <c r="R186" s="202">
        <v>1</v>
      </c>
      <c r="S186" s="203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600">
        <f t="shared" si="11"/>
        <v>0</v>
      </c>
      <c r="H187" s="601">
        <v>0</v>
      </c>
      <c r="I187" s="601">
        <v>0</v>
      </c>
      <c r="J187" s="601">
        <v>0</v>
      </c>
      <c r="K187" s="601">
        <v>0</v>
      </c>
      <c r="L187" s="601">
        <v>0</v>
      </c>
      <c r="M187" s="601">
        <v>0</v>
      </c>
      <c r="N187" s="601">
        <v>0</v>
      </c>
      <c r="O187" s="601">
        <v>0</v>
      </c>
      <c r="P187" s="601">
        <v>0</v>
      </c>
      <c r="Q187" s="601">
        <v>0</v>
      </c>
      <c r="R187" s="601">
        <v>0</v>
      </c>
      <c r="S187" s="602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600">
        <f t="shared" si="11"/>
        <v>0</v>
      </c>
      <c r="H188" s="601">
        <v>0</v>
      </c>
      <c r="I188" s="601">
        <v>0</v>
      </c>
      <c r="J188" s="601">
        <v>0</v>
      </c>
      <c r="K188" s="601">
        <v>0</v>
      </c>
      <c r="L188" s="601">
        <v>0</v>
      </c>
      <c r="M188" s="601">
        <v>0</v>
      </c>
      <c r="N188" s="601">
        <v>0</v>
      </c>
      <c r="O188" s="601">
        <v>0</v>
      </c>
      <c r="P188" s="601">
        <v>0</v>
      </c>
      <c r="Q188" s="601">
        <v>0</v>
      </c>
      <c r="R188" s="601">
        <v>0</v>
      </c>
      <c r="S188" s="602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600">
        <f t="shared" si="11"/>
        <v>0</v>
      </c>
      <c r="H189" s="601">
        <v>0</v>
      </c>
      <c r="I189" s="601">
        <v>0</v>
      </c>
      <c r="J189" s="601">
        <v>0</v>
      </c>
      <c r="K189" s="601">
        <v>0</v>
      </c>
      <c r="L189" s="601">
        <v>0</v>
      </c>
      <c r="M189" s="601">
        <v>0</v>
      </c>
      <c r="N189" s="601">
        <v>0</v>
      </c>
      <c r="O189" s="601">
        <v>0</v>
      </c>
      <c r="P189" s="601">
        <v>0</v>
      </c>
      <c r="Q189" s="601">
        <v>0</v>
      </c>
      <c r="R189" s="601">
        <v>0</v>
      </c>
      <c r="S189" s="602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600">
        <f t="shared" si="11"/>
        <v>0</v>
      </c>
      <c r="H190" s="601">
        <v>0</v>
      </c>
      <c r="I190" s="601">
        <v>0</v>
      </c>
      <c r="J190" s="601">
        <v>0</v>
      </c>
      <c r="K190" s="601">
        <v>0</v>
      </c>
      <c r="L190" s="601">
        <v>0</v>
      </c>
      <c r="M190" s="601">
        <v>0</v>
      </c>
      <c r="N190" s="601">
        <v>0</v>
      </c>
      <c r="O190" s="601">
        <v>0</v>
      </c>
      <c r="P190" s="601">
        <v>0</v>
      </c>
      <c r="Q190" s="601">
        <v>0</v>
      </c>
      <c r="R190" s="601">
        <v>0</v>
      </c>
      <c r="S190" s="602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600">
        <f t="shared" si="11"/>
        <v>2</v>
      </c>
      <c r="H191" s="202">
        <v>0</v>
      </c>
      <c r="I191" s="202">
        <v>0</v>
      </c>
      <c r="J191" s="202">
        <v>0</v>
      </c>
      <c r="K191" s="202">
        <v>0</v>
      </c>
      <c r="L191" s="202">
        <v>1</v>
      </c>
      <c r="M191" s="202">
        <v>0</v>
      </c>
      <c r="N191" s="202">
        <v>0</v>
      </c>
      <c r="O191" s="202">
        <v>0</v>
      </c>
      <c r="P191" s="202">
        <v>1</v>
      </c>
      <c r="Q191" s="202">
        <v>0</v>
      </c>
      <c r="R191" s="202">
        <v>0</v>
      </c>
      <c r="S191" s="203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600">
        <f t="shared" si="11"/>
        <v>0</v>
      </c>
      <c r="H192" s="202">
        <v>0</v>
      </c>
      <c r="I192" s="202">
        <v>0</v>
      </c>
      <c r="J192" s="202">
        <v>0</v>
      </c>
      <c r="K192" s="202">
        <v>0</v>
      </c>
      <c r="L192" s="202">
        <v>0</v>
      </c>
      <c r="M192" s="202">
        <v>0</v>
      </c>
      <c r="N192" s="202">
        <v>0</v>
      </c>
      <c r="O192" s="202">
        <v>0</v>
      </c>
      <c r="P192" s="202">
        <v>0</v>
      </c>
      <c r="Q192" s="202">
        <v>0</v>
      </c>
      <c r="R192" s="202">
        <v>0</v>
      </c>
      <c r="S192" s="203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600">
        <f t="shared" si="11"/>
        <v>7</v>
      </c>
      <c r="H193" s="202">
        <v>0</v>
      </c>
      <c r="I193" s="202">
        <v>0</v>
      </c>
      <c r="J193" s="202">
        <v>0</v>
      </c>
      <c r="K193" s="202">
        <v>1</v>
      </c>
      <c r="L193" s="202">
        <v>0</v>
      </c>
      <c r="M193" s="202">
        <v>1</v>
      </c>
      <c r="N193" s="202">
        <v>1</v>
      </c>
      <c r="O193" s="202">
        <v>0</v>
      </c>
      <c r="P193" s="202">
        <v>1</v>
      </c>
      <c r="Q193" s="202">
        <v>1</v>
      </c>
      <c r="R193" s="202">
        <v>1</v>
      </c>
      <c r="S193" s="203">
        <v>1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600">
        <f t="shared" si="11"/>
        <v>0</v>
      </c>
      <c r="H194" s="202">
        <v>0</v>
      </c>
      <c r="I194" s="202">
        <v>0</v>
      </c>
      <c r="J194" s="202">
        <v>0</v>
      </c>
      <c r="K194" s="202">
        <v>0</v>
      </c>
      <c r="L194" s="202">
        <v>0</v>
      </c>
      <c r="M194" s="202">
        <v>0</v>
      </c>
      <c r="N194" s="202">
        <v>0</v>
      </c>
      <c r="O194" s="202">
        <v>0</v>
      </c>
      <c r="P194" s="202">
        <v>0</v>
      </c>
      <c r="Q194" s="202">
        <v>0</v>
      </c>
      <c r="R194" s="202">
        <v>0</v>
      </c>
      <c r="S194" s="203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600">
        <f t="shared" si="11"/>
        <v>0</v>
      </c>
      <c r="H195" s="202">
        <v>0</v>
      </c>
      <c r="I195" s="202">
        <v>0</v>
      </c>
      <c r="J195" s="202">
        <v>0</v>
      </c>
      <c r="K195" s="202">
        <v>0</v>
      </c>
      <c r="L195" s="202">
        <v>0</v>
      </c>
      <c r="M195" s="202">
        <v>0</v>
      </c>
      <c r="N195" s="202">
        <v>0</v>
      </c>
      <c r="O195" s="202">
        <v>0</v>
      </c>
      <c r="P195" s="202">
        <v>0</v>
      </c>
      <c r="Q195" s="202">
        <v>0</v>
      </c>
      <c r="R195" s="202">
        <v>0</v>
      </c>
      <c r="S195" s="203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600">
        <f t="shared" si="11"/>
        <v>0</v>
      </c>
      <c r="H196" s="202">
        <v>0</v>
      </c>
      <c r="I196" s="202">
        <v>0</v>
      </c>
      <c r="J196" s="202">
        <v>0</v>
      </c>
      <c r="K196" s="202">
        <v>0</v>
      </c>
      <c r="L196" s="202">
        <v>0</v>
      </c>
      <c r="M196" s="202">
        <v>0</v>
      </c>
      <c r="N196" s="202">
        <v>0</v>
      </c>
      <c r="O196" s="202">
        <v>0</v>
      </c>
      <c r="P196" s="202">
        <v>0</v>
      </c>
      <c r="Q196" s="202">
        <v>0</v>
      </c>
      <c r="R196" s="202">
        <v>0</v>
      </c>
      <c r="S196" s="203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600">
        <f t="shared" si="11"/>
        <v>0</v>
      </c>
      <c r="H197" s="202">
        <v>0</v>
      </c>
      <c r="I197" s="202">
        <v>0</v>
      </c>
      <c r="J197" s="202">
        <v>0</v>
      </c>
      <c r="K197" s="202">
        <v>0</v>
      </c>
      <c r="L197" s="202">
        <v>0</v>
      </c>
      <c r="M197" s="202">
        <v>0</v>
      </c>
      <c r="N197" s="202">
        <v>0</v>
      </c>
      <c r="O197" s="202">
        <v>0</v>
      </c>
      <c r="P197" s="202">
        <v>0</v>
      </c>
      <c r="Q197" s="202">
        <v>0</v>
      </c>
      <c r="R197" s="202">
        <v>0</v>
      </c>
      <c r="S197" s="203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600">
        <f t="shared" si="11"/>
        <v>0</v>
      </c>
      <c r="H198" s="202">
        <v>0</v>
      </c>
      <c r="I198" s="202">
        <v>0</v>
      </c>
      <c r="J198" s="202">
        <v>0</v>
      </c>
      <c r="K198" s="202">
        <v>0</v>
      </c>
      <c r="L198" s="202">
        <v>0</v>
      </c>
      <c r="M198" s="202">
        <v>0</v>
      </c>
      <c r="N198" s="202">
        <v>0</v>
      </c>
      <c r="O198" s="202">
        <v>0</v>
      </c>
      <c r="P198" s="202">
        <v>0</v>
      </c>
      <c r="Q198" s="202">
        <v>0</v>
      </c>
      <c r="R198" s="202">
        <v>0</v>
      </c>
      <c r="S198" s="203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600">
        <f t="shared" si="11"/>
        <v>0</v>
      </c>
      <c r="H199" s="202">
        <v>0</v>
      </c>
      <c r="I199" s="202">
        <v>0</v>
      </c>
      <c r="J199" s="202">
        <v>0</v>
      </c>
      <c r="K199" s="202">
        <v>0</v>
      </c>
      <c r="L199" s="202">
        <v>0</v>
      </c>
      <c r="M199" s="202">
        <v>0</v>
      </c>
      <c r="N199" s="202">
        <v>0</v>
      </c>
      <c r="O199" s="202">
        <v>0</v>
      </c>
      <c r="P199" s="202">
        <v>0</v>
      </c>
      <c r="Q199" s="202">
        <v>0</v>
      </c>
      <c r="R199" s="202">
        <v>0</v>
      </c>
      <c r="S199" s="203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600">
        <f t="shared" si="11"/>
        <v>2</v>
      </c>
      <c r="H200" s="202">
        <v>0</v>
      </c>
      <c r="I200" s="202">
        <v>0</v>
      </c>
      <c r="J200" s="202">
        <v>0</v>
      </c>
      <c r="K200" s="202">
        <v>0</v>
      </c>
      <c r="L200" s="202">
        <v>1</v>
      </c>
      <c r="M200" s="202">
        <v>0</v>
      </c>
      <c r="N200" s="202">
        <v>0</v>
      </c>
      <c r="O200" s="202">
        <v>1</v>
      </c>
      <c r="P200" s="202">
        <v>0</v>
      </c>
      <c r="Q200" s="202">
        <v>0</v>
      </c>
      <c r="R200" s="202">
        <v>0</v>
      </c>
      <c r="S200" s="203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600">
        <f t="shared" si="11"/>
        <v>4</v>
      </c>
      <c r="H201" s="202">
        <v>0</v>
      </c>
      <c r="I201" s="202">
        <v>1</v>
      </c>
      <c r="J201" s="202">
        <v>0</v>
      </c>
      <c r="K201" s="202">
        <v>1</v>
      </c>
      <c r="L201" s="202">
        <v>1</v>
      </c>
      <c r="M201" s="202">
        <v>0</v>
      </c>
      <c r="N201" s="202">
        <v>0</v>
      </c>
      <c r="O201" s="202">
        <v>1</v>
      </c>
      <c r="P201" s="202">
        <v>0</v>
      </c>
      <c r="Q201" s="202">
        <v>0</v>
      </c>
      <c r="R201" s="202">
        <v>0</v>
      </c>
      <c r="S201" s="203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600">
        <f t="shared" si="11"/>
        <v>14</v>
      </c>
      <c r="H202" s="202">
        <v>1</v>
      </c>
      <c r="I202" s="202">
        <v>1</v>
      </c>
      <c r="J202" s="202">
        <v>2</v>
      </c>
      <c r="K202" s="202">
        <v>1</v>
      </c>
      <c r="L202" s="202">
        <v>1</v>
      </c>
      <c r="M202" s="202">
        <v>1</v>
      </c>
      <c r="N202" s="202">
        <v>2</v>
      </c>
      <c r="O202" s="202">
        <v>1</v>
      </c>
      <c r="P202" s="202">
        <v>1</v>
      </c>
      <c r="Q202" s="202">
        <v>1</v>
      </c>
      <c r="R202" s="202">
        <v>1</v>
      </c>
      <c r="S202" s="203">
        <v>1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600">
        <f t="shared" si="11"/>
        <v>39</v>
      </c>
      <c r="H203" s="202">
        <v>5</v>
      </c>
      <c r="I203" s="202">
        <v>3</v>
      </c>
      <c r="J203" s="202">
        <v>2</v>
      </c>
      <c r="K203" s="202">
        <v>2</v>
      </c>
      <c r="L203" s="202">
        <v>3</v>
      </c>
      <c r="M203" s="202">
        <v>5</v>
      </c>
      <c r="N203" s="202">
        <v>4</v>
      </c>
      <c r="O203" s="202">
        <v>3</v>
      </c>
      <c r="P203" s="202">
        <v>3</v>
      </c>
      <c r="Q203" s="202">
        <v>5</v>
      </c>
      <c r="R203" s="202">
        <v>2</v>
      </c>
      <c r="S203" s="203">
        <v>2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600">
        <f t="shared" si="11"/>
        <v>8</v>
      </c>
      <c r="H204" s="202">
        <v>0</v>
      </c>
      <c r="I204" s="202">
        <v>1</v>
      </c>
      <c r="J204" s="202">
        <v>0</v>
      </c>
      <c r="K204" s="202">
        <v>2</v>
      </c>
      <c r="L204" s="202">
        <v>0</v>
      </c>
      <c r="M204" s="202">
        <v>0</v>
      </c>
      <c r="N204" s="202">
        <v>3</v>
      </c>
      <c r="O204" s="202">
        <v>1</v>
      </c>
      <c r="P204" s="202">
        <v>0</v>
      </c>
      <c r="Q204" s="202">
        <v>0</v>
      </c>
      <c r="R204" s="202">
        <v>1</v>
      </c>
      <c r="S204" s="203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600">
        <f t="shared" si="11"/>
        <v>10</v>
      </c>
      <c r="H205" s="202">
        <v>0</v>
      </c>
      <c r="I205" s="202">
        <v>1</v>
      </c>
      <c r="J205" s="202">
        <v>0</v>
      </c>
      <c r="K205" s="202">
        <v>1</v>
      </c>
      <c r="L205" s="202">
        <v>1</v>
      </c>
      <c r="M205" s="202">
        <v>1</v>
      </c>
      <c r="N205" s="202">
        <v>1</v>
      </c>
      <c r="O205" s="202">
        <v>0</v>
      </c>
      <c r="P205" s="202">
        <v>1</v>
      </c>
      <c r="Q205" s="202">
        <v>2</v>
      </c>
      <c r="R205" s="202">
        <v>1</v>
      </c>
      <c r="S205" s="203">
        <v>1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600">
        <f t="shared" si="11"/>
        <v>7</v>
      </c>
      <c r="H206" s="202">
        <v>0</v>
      </c>
      <c r="I206" s="202">
        <v>0</v>
      </c>
      <c r="J206" s="202">
        <v>0</v>
      </c>
      <c r="K206" s="202">
        <v>0</v>
      </c>
      <c r="L206" s="202">
        <v>1</v>
      </c>
      <c r="M206" s="202">
        <v>1</v>
      </c>
      <c r="N206" s="202">
        <v>1</v>
      </c>
      <c r="O206" s="202">
        <v>1</v>
      </c>
      <c r="P206" s="202">
        <v>1</v>
      </c>
      <c r="Q206" s="202">
        <v>1</v>
      </c>
      <c r="R206" s="202">
        <v>1</v>
      </c>
      <c r="S206" s="203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600">
        <f t="shared" si="11"/>
        <v>2</v>
      </c>
      <c r="H207" s="202">
        <v>0</v>
      </c>
      <c r="I207" s="202">
        <v>0</v>
      </c>
      <c r="J207" s="202">
        <v>0</v>
      </c>
      <c r="K207" s="202">
        <v>0</v>
      </c>
      <c r="L207" s="202">
        <v>0</v>
      </c>
      <c r="M207" s="202">
        <v>1</v>
      </c>
      <c r="N207" s="202">
        <v>0</v>
      </c>
      <c r="O207" s="202">
        <v>1</v>
      </c>
      <c r="P207" s="202">
        <v>0</v>
      </c>
      <c r="Q207" s="202">
        <v>0</v>
      </c>
      <c r="R207" s="202">
        <v>0</v>
      </c>
      <c r="S207" s="203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603">
        <f t="shared" si="11"/>
        <v>1</v>
      </c>
      <c r="H208" s="207">
        <v>0</v>
      </c>
      <c r="I208" s="207">
        <v>0</v>
      </c>
      <c r="J208" s="207">
        <v>0</v>
      </c>
      <c r="K208" s="207">
        <v>0</v>
      </c>
      <c r="L208" s="207">
        <v>0</v>
      </c>
      <c r="M208" s="207">
        <v>1</v>
      </c>
      <c r="N208" s="207">
        <v>0</v>
      </c>
      <c r="O208" s="207">
        <v>0</v>
      </c>
      <c r="P208" s="207">
        <v>0</v>
      </c>
      <c r="Q208" s="207">
        <v>0</v>
      </c>
      <c r="R208" s="207">
        <v>0</v>
      </c>
      <c r="S208" s="608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298</v>
      </c>
      <c r="H209" s="609">
        <f t="shared" ref="H209:S209" si="12">SUM(H156:H208)</f>
        <v>12</v>
      </c>
      <c r="I209" s="609">
        <f t="shared" si="12"/>
        <v>27</v>
      </c>
      <c r="J209" s="609">
        <f t="shared" si="12"/>
        <v>22</v>
      </c>
      <c r="K209" s="609">
        <f t="shared" si="12"/>
        <v>28</v>
      </c>
      <c r="L209" s="609">
        <f t="shared" si="12"/>
        <v>29</v>
      </c>
      <c r="M209" s="609">
        <f t="shared" si="12"/>
        <v>30</v>
      </c>
      <c r="N209" s="609">
        <f t="shared" si="12"/>
        <v>30</v>
      </c>
      <c r="O209" s="609">
        <f t="shared" si="12"/>
        <v>27</v>
      </c>
      <c r="P209" s="609">
        <f t="shared" si="12"/>
        <v>25</v>
      </c>
      <c r="Q209" s="609">
        <f t="shared" si="12"/>
        <v>27</v>
      </c>
      <c r="R209" s="609">
        <f t="shared" si="12"/>
        <v>23</v>
      </c>
      <c r="S209" s="610">
        <f t="shared" si="12"/>
        <v>18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10</v>
      </c>
      <c r="H210" s="56">
        <v>0</v>
      </c>
      <c r="I210" s="56">
        <v>0</v>
      </c>
      <c r="J210" s="56">
        <v>0</v>
      </c>
      <c r="K210" s="56">
        <v>0</v>
      </c>
      <c r="L210" s="56">
        <v>1</v>
      </c>
      <c r="M210" s="56">
        <v>0</v>
      </c>
      <c r="N210" s="56">
        <v>0</v>
      </c>
      <c r="O210" s="56">
        <v>0</v>
      </c>
      <c r="P210" s="56">
        <v>4</v>
      </c>
      <c r="Q210" s="56">
        <v>0</v>
      </c>
      <c r="R210" s="56">
        <v>0</v>
      </c>
      <c r="S210" s="87">
        <v>5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7</v>
      </c>
      <c r="H213" s="41">
        <v>0</v>
      </c>
      <c r="I213" s="41">
        <v>0</v>
      </c>
      <c r="J213" s="41">
        <v>0</v>
      </c>
      <c r="K213" s="41">
        <v>2</v>
      </c>
      <c r="L213" s="41">
        <v>0</v>
      </c>
      <c r="M213" s="41">
        <v>3</v>
      </c>
      <c r="N213" s="41">
        <v>0</v>
      </c>
      <c r="O213" s="41">
        <v>2</v>
      </c>
      <c r="P213" s="41">
        <v>0</v>
      </c>
      <c r="Q213" s="41">
        <v>0</v>
      </c>
      <c r="R213" s="41">
        <v>0</v>
      </c>
      <c r="S213" s="5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4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2</v>
      </c>
      <c r="O214" s="41">
        <v>0</v>
      </c>
      <c r="P214" s="41">
        <v>0</v>
      </c>
      <c r="Q214" s="41">
        <v>2</v>
      </c>
      <c r="R214" s="41">
        <v>0</v>
      </c>
      <c r="S214" s="57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2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2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6</v>
      </c>
      <c r="H219" s="41">
        <v>0</v>
      </c>
      <c r="I219" s="41">
        <v>0</v>
      </c>
      <c r="J219" s="41">
        <v>0</v>
      </c>
      <c r="K219" s="41">
        <v>0</v>
      </c>
      <c r="L219" s="41">
        <v>3</v>
      </c>
      <c r="M219" s="41">
        <v>0</v>
      </c>
      <c r="N219" s="41">
        <v>0</v>
      </c>
      <c r="O219" s="41">
        <v>3</v>
      </c>
      <c r="P219" s="41">
        <v>0</v>
      </c>
      <c r="Q219" s="41">
        <v>0</v>
      </c>
      <c r="R219" s="41">
        <v>0</v>
      </c>
      <c r="S219" s="5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5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18</v>
      </c>
      <c r="H225" s="41">
        <v>0</v>
      </c>
      <c r="I225" s="41">
        <v>0</v>
      </c>
      <c r="J225" s="41">
        <v>3</v>
      </c>
      <c r="K225" s="41">
        <v>0</v>
      </c>
      <c r="L225" s="41">
        <v>3</v>
      </c>
      <c r="M225" s="41">
        <v>0</v>
      </c>
      <c r="N225" s="41">
        <v>5</v>
      </c>
      <c r="O225" s="41">
        <v>0</v>
      </c>
      <c r="P225" s="41">
        <v>0</v>
      </c>
      <c r="Q225" s="41">
        <v>0</v>
      </c>
      <c r="R225" s="41">
        <v>7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18</v>
      </c>
      <c r="H226" s="41">
        <v>0</v>
      </c>
      <c r="I226" s="41">
        <v>0</v>
      </c>
      <c r="J226" s="41">
        <v>0</v>
      </c>
      <c r="K226" s="41">
        <v>0</v>
      </c>
      <c r="L226" s="41">
        <v>5</v>
      </c>
      <c r="M226" s="41">
        <v>0</v>
      </c>
      <c r="N226" s="41">
        <v>5</v>
      </c>
      <c r="O226" s="41">
        <v>5</v>
      </c>
      <c r="P226" s="41">
        <v>0</v>
      </c>
      <c r="Q226" s="41">
        <v>3</v>
      </c>
      <c r="R226" s="41">
        <v>0</v>
      </c>
      <c r="S226" s="57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5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5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1</v>
      </c>
      <c r="H235" s="41">
        <v>0</v>
      </c>
      <c r="I235" s="41">
        <v>0</v>
      </c>
      <c r="J235" s="41">
        <v>0</v>
      </c>
      <c r="K235" s="41">
        <v>0</v>
      </c>
      <c r="L235" s="41">
        <v>1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16</v>
      </c>
      <c r="H237" s="41">
        <v>0</v>
      </c>
      <c r="I237" s="41">
        <v>0</v>
      </c>
      <c r="J237" s="41">
        <v>0</v>
      </c>
      <c r="K237" s="41">
        <v>5</v>
      </c>
      <c r="L237" s="41">
        <v>0</v>
      </c>
      <c r="M237" s="41">
        <v>0</v>
      </c>
      <c r="N237" s="41">
        <v>6</v>
      </c>
      <c r="O237" s="41">
        <v>0</v>
      </c>
      <c r="P237" s="41">
        <v>0</v>
      </c>
      <c r="Q237" s="41">
        <v>2</v>
      </c>
      <c r="R237" s="41">
        <v>3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12</v>
      </c>
      <c r="H238" s="41">
        <v>0</v>
      </c>
      <c r="I238" s="41">
        <v>3</v>
      </c>
      <c r="J238" s="41">
        <v>0</v>
      </c>
      <c r="K238" s="41">
        <v>0</v>
      </c>
      <c r="L238" s="41">
        <v>4</v>
      </c>
      <c r="M238" s="41">
        <v>0</v>
      </c>
      <c r="N238" s="41">
        <v>0</v>
      </c>
      <c r="O238" s="41">
        <v>0</v>
      </c>
      <c r="P238" s="41">
        <v>5</v>
      </c>
      <c r="Q238" s="41">
        <v>0</v>
      </c>
      <c r="R238" s="41">
        <v>0</v>
      </c>
      <c r="S238" s="5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61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61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61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4</v>
      </c>
      <c r="H242" s="41">
        <v>0</v>
      </c>
      <c r="I242" s="41">
        <v>0</v>
      </c>
      <c r="J242" s="41">
        <v>0</v>
      </c>
      <c r="K242" s="41">
        <v>0</v>
      </c>
      <c r="L242" s="41">
        <v>2</v>
      </c>
      <c r="M242" s="41">
        <v>0</v>
      </c>
      <c r="N242" s="41">
        <v>0</v>
      </c>
      <c r="O242" s="41">
        <v>2</v>
      </c>
      <c r="P242" s="41">
        <v>0</v>
      </c>
      <c r="Q242" s="41">
        <v>0</v>
      </c>
      <c r="R242" s="41">
        <v>0</v>
      </c>
      <c r="S242" s="5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61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61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611">
        <v>0</v>
      </c>
      <c r="S245" s="5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61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611">
        <v>0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61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61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61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61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611">
        <v>0</v>
      </c>
      <c r="S252" s="5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61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61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61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611">
        <v>0</v>
      </c>
      <c r="S256" s="5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2</v>
      </c>
      <c r="H257" s="41">
        <v>0</v>
      </c>
      <c r="I257" s="41">
        <v>2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611">
        <v>0</v>
      </c>
      <c r="S257" s="5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2</v>
      </c>
      <c r="H258" s="41">
        <v>0</v>
      </c>
      <c r="I258" s="41">
        <v>0</v>
      </c>
      <c r="J258" s="41">
        <v>0</v>
      </c>
      <c r="K258" s="41">
        <v>1</v>
      </c>
      <c r="L258" s="41">
        <v>0</v>
      </c>
      <c r="M258" s="41">
        <v>0</v>
      </c>
      <c r="N258" s="41">
        <v>1</v>
      </c>
      <c r="O258" s="41">
        <v>0</v>
      </c>
      <c r="P258" s="41">
        <v>0</v>
      </c>
      <c r="Q258" s="41">
        <v>0</v>
      </c>
      <c r="R258" s="61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3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2</v>
      </c>
      <c r="Q259" s="41">
        <v>0</v>
      </c>
      <c r="R259" s="611">
        <v>1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61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61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0</v>
      </c>
      <c r="R262" s="611">
        <v>0</v>
      </c>
      <c r="S262" s="57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105</v>
      </c>
      <c r="H263" s="93">
        <f t="shared" ref="H263:S263" si="14">SUM(H210:H262)</f>
        <v>0</v>
      </c>
      <c r="I263" s="93">
        <f t="shared" si="14"/>
        <v>5</v>
      </c>
      <c r="J263" s="93">
        <f t="shared" si="14"/>
        <v>3</v>
      </c>
      <c r="K263" s="93">
        <f t="shared" si="14"/>
        <v>8</v>
      </c>
      <c r="L263" s="93">
        <f t="shared" si="14"/>
        <v>19</v>
      </c>
      <c r="M263" s="93">
        <f t="shared" si="14"/>
        <v>5</v>
      </c>
      <c r="N263" s="93">
        <f t="shared" si="14"/>
        <v>19</v>
      </c>
      <c r="O263" s="93">
        <f t="shared" si="14"/>
        <v>12</v>
      </c>
      <c r="P263" s="93">
        <f t="shared" si="14"/>
        <v>11</v>
      </c>
      <c r="Q263" s="93">
        <f t="shared" si="14"/>
        <v>7</v>
      </c>
      <c r="R263" s="93">
        <f t="shared" si="14"/>
        <v>11</v>
      </c>
      <c r="S263" s="94">
        <f t="shared" si="14"/>
        <v>5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56">
        <v>0</v>
      </c>
      <c r="I265" s="56">
        <v>0</v>
      </c>
      <c r="J265" s="56">
        <v>0</v>
      </c>
      <c r="K265" s="56">
        <v>0</v>
      </c>
      <c r="L265" s="56">
        <v>0</v>
      </c>
      <c r="M265" s="56">
        <v>0</v>
      </c>
      <c r="N265" s="56">
        <v>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56">
        <v>0</v>
      </c>
      <c r="S266" s="56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56">
        <v>0</v>
      </c>
      <c r="I267" s="56">
        <v>0</v>
      </c>
      <c r="J267" s="56">
        <v>0</v>
      </c>
      <c r="K267" s="56">
        <v>0</v>
      </c>
      <c r="L267" s="56">
        <v>0</v>
      </c>
      <c r="M267" s="56">
        <v>0</v>
      </c>
      <c r="N267" s="56">
        <v>0</v>
      </c>
      <c r="O267" s="56">
        <v>0</v>
      </c>
      <c r="P267" s="56">
        <v>0</v>
      </c>
      <c r="Q267" s="56">
        <v>0</v>
      </c>
      <c r="R267" s="56">
        <v>0</v>
      </c>
      <c r="S267" s="56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56">
        <v>0</v>
      </c>
      <c r="I268" s="56">
        <v>0</v>
      </c>
      <c r="J268" s="56">
        <v>0</v>
      </c>
      <c r="K268" s="56">
        <v>0</v>
      </c>
      <c r="L268" s="56">
        <v>0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56">
        <v>0</v>
      </c>
      <c r="S268" s="56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56">
        <v>0</v>
      </c>
      <c r="I269" s="56">
        <v>0</v>
      </c>
      <c r="J269" s="56">
        <v>0</v>
      </c>
      <c r="K269" s="56">
        <v>0</v>
      </c>
      <c r="L269" s="56">
        <v>0</v>
      </c>
      <c r="M269" s="56">
        <v>0</v>
      </c>
      <c r="N269" s="56">
        <v>0</v>
      </c>
      <c r="O269" s="56">
        <v>0</v>
      </c>
      <c r="P269" s="56">
        <v>0</v>
      </c>
      <c r="Q269" s="56">
        <v>0</v>
      </c>
      <c r="R269" s="56">
        <v>0</v>
      </c>
      <c r="S269" s="56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56">
        <v>0</v>
      </c>
      <c r="I270" s="56">
        <v>0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56">
        <v>0</v>
      </c>
      <c r="I271" s="56">
        <v>0</v>
      </c>
      <c r="J271" s="56">
        <v>0</v>
      </c>
      <c r="K271" s="56">
        <v>0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56">
        <v>0</v>
      </c>
      <c r="S271" s="56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56">
        <v>0</v>
      </c>
      <c r="I272" s="56">
        <v>0</v>
      </c>
      <c r="J272" s="56">
        <v>0</v>
      </c>
      <c r="K272" s="56">
        <v>0</v>
      </c>
      <c r="L272" s="56">
        <v>0</v>
      </c>
      <c r="M272" s="56">
        <v>0</v>
      </c>
      <c r="N272" s="56">
        <v>0</v>
      </c>
      <c r="O272" s="56">
        <v>0</v>
      </c>
      <c r="P272" s="56">
        <v>0</v>
      </c>
      <c r="Q272" s="56">
        <v>0</v>
      </c>
      <c r="R272" s="56">
        <v>0</v>
      </c>
      <c r="S272" s="56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56">
        <v>0</v>
      </c>
      <c r="I273" s="56">
        <v>0</v>
      </c>
      <c r="J273" s="56">
        <v>0</v>
      </c>
      <c r="K273" s="56">
        <v>0</v>
      </c>
      <c r="L273" s="56">
        <v>0</v>
      </c>
      <c r="M273" s="56">
        <v>0</v>
      </c>
      <c r="N273" s="56">
        <v>0</v>
      </c>
      <c r="O273" s="56">
        <v>0</v>
      </c>
      <c r="P273" s="56">
        <v>0</v>
      </c>
      <c r="Q273" s="56">
        <v>0</v>
      </c>
      <c r="R273" s="56">
        <v>0</v>
      </c>
      <c r="S273" s="56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56">
        <v>0</v>
      </c>
      <c r="I274" s="56">
        <v>0</v>
      </c>
      <c r="J274" s="56">
        <v>0</v>
      </c>
      <c r="K274" s="56">
        <v>0</v>
      </c>
      <c r="L274" s="56">
        <v>0</v>
      </c>
      <c r="M274" s="56">
        <v>0</v>
      </c>
      <c r="N274" s="56">
        <v>0</v>
      </c>
      <c r="O274" s="56">
        <v>0</v>
      </c>
      <c r="P274" s="56">
        <v>0</v>
      </c>
      <c r="Q274" s="56">
        <v>0</v>
      </c>
      <c r="R274" s="56">
        <v>0</v>
      </c>
      <c r="S274" s="56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56">
        <v>0</v>
      </c>
      <c r="I275" s="56">
        <v>0</v>
      </c>
      <c r="J275" s="56">
        <v>0</v>
      </c>
      <c r="K275" s="56">
        <v>0</v>
      </c>
      <c r="L275" s="56">
        <v>0</v>
      </c>
      <c r="M275" s="56">
        <v>0</v>
      </c>
      <c r="N275" s="56">
        <v>0</v>
      </c>
      <c r="O275" s="56">
        <v>0</v>
      </c>
      <c r="P275" s="56">
        <v>0</v>
      </c>
      <c r="Q275" s="56">
        <v>0</v>
      </c>
      <c r="R275" s="56">
        <v>0</v>
      </c>
      <c r="S275" s="56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56">
        <v>0</v>
      </c>
      <c r="I276" s="56">
        <v>0</v>
      </c>
      <c r="J276" s="56">
        <v>0</v>
      </c>
      <c r="K276" s="56">
        <v>0</v>
      </c>
      <c r="L276" s="56">
        <v>0</v>
      </c>
      <c r="M276" s="56">
        <v>0</v>
      </c>
      <c r="N276" s="56">
        <v>0</v>
      </c>
      <c r="O276" s="56">
        <v>0</v>
      </c>
      <c r="P276" s="56">
        <v>0</v>
      </c>
      <c r="Q276" s="56">
        <v>0</v>
      </c>
      <c r="R276" s="56">
        <v>0</v>
      </c>
      <c r="S276" s="56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56">
        <v>0</v>
      </c>
      <c r="I277" s="56">
        <v>0</v>
      </c>
      <c r="J277" s="56">
        <v>0</v>
      </c>
      <c r="K277" s="56">
        <v>0</v>
      </c>
      <c r="L277" s="56">
        <v>0</v>
      </c>
      <c r="M277" s="56">
        <v>0</v>
      </c>
      <c r="N277" s="56">
        <v>0</v>
      </c>
      <c r="O277" s="56">
        <v>0</v>
      </c>
      <c r="P277" s="56">
        <v>0</v>
      </c>
      <c r="Q277" s="56">
        <v>0</v>
      </c>
      <c r="R277" s="56">
        <v>0</v>
      </c>
      <c r="S277" s="56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56">
        <v>0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0</v>
      </c>
      <c r="O278" s="56">
        <v>0</v>
      </c>
      <c r="P278" s="56">
        <v>0</v>
      </c>
      <c r="Q278" s="56">
        <v>0</v>
      </c>
      <c r="R278" s="56">
        <v>0</v>
      </c>
      <c r="S278" s="56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56">
        <v>0</v>
      </c>
      <c r="I279" s="56">
        <v>0</v>
      </c>
      <c r="J279" s="56">
        <v>0</v>
      </c>
      <c r="K279" s="56">
        <v>0</v>
      </c>
      <c r="L279" s="56">
        <v>0</v>
      </c>
      <c r="M279" s="56">
        <v>0</v>
      </c>
      <c r="N279" s="56">
        <v>0</v>
      </c>
      <c r="O279" s="56">
        <v>0</v>
      </c>
      <c r="P279" s="56">
        <v>0</v>
      </c>
      <c r="Q279" s="56">
        <v>0</v>
      </c>
      <c r="R279" s="56">
        <v>0</v>
      </c>
      <c r="S279" s="56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56">
        <v>0</v>
      </c>
      <c r="I280" s="56">
        <v>0</v>
      </c>
      <c r="J280" s="56">
        <v>0</v>
      </c>
      <c r="K280" s="56">
        <v>0</v>
      </c>
      <c r="L280" s="56">
        <v>0</v>
      </c>
      <c r="M280" s="56">
        <v>0</v>
      </c>
      <c r="N280" s="56">
        <v>0</v>
      </c>
      <c r="O280" s="56">
        <v>0</v>
      </c>
      <c r="P280" s="56">
        <v>0</v>
      </c>
      <c r="Q280" s="56">
        <v>0</v>
      </c>
      <c r="R280" s="56">
        <v>0</v>
      </c>
      <c r="S280" s="56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56">
        <v>0</v>
      </c>
      <c r="I281" s="56">
        <v>0</v>
      </c>
      <c r="J281" s="56">
        <v>0</v>
      </c>
      <c r="K281" s="56">
        <v>0</v>
      </c>
      <c r="L281" s="56">
        <v>0</v>
      </c>
      <c r="M281" s="56">
        <v>0</v>
      </c>
      <c r="N281" s="56">
        <v>0</v>
      </c>
      <c r="O281" s="56">
        <v>0</v>
      </c>
      <c r="P281" s="56">
        <v>0</v>
      </c>
      <c r="Q281" s="56">
        <v>0</v>
      </c>
      <c r="R281" s="56">
        <v>0</v>
      </c>
      <c r="S281" s="56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56">
        <v>0</v>
      </c>
      <c r="I282" s="56">
        <v>0</v>
      </c>
      <c r="J282" s="56">
        <v>0</v>
      </c>
      <c r="K282" s="56">
        <v>0</v>
      </c>
      <c r="L282" s="56">
        <v>0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56">
        <v>0</v>
      </c>
      <c r="S282" s="56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56">
        <v>0</v>
      </c>
      <c r="I283" s="56">
        <v>0</v>
      </c>
      <c r="J283" s="56">
        <v>0</v>
      </c>
      <c r="K283" s="56">
        <v>0</v>
      </c>
      <c r="L283" s="56">
        <v>0</v>
      </c>
      <c r="M283" s="56">
        <v>0</v>
      </c>
      <c r="N283" s="56">
        <v>0</v>
      </c>
      <c r="O283" s="56">
        <v>0</v>
      </c>
      <c r="P283" s="56">
        <v>0</v>
      </c>
      <c r="Q283" s="56">
        <v>0</v>
      </c>
      <c r="R283" s="56">
        <v>0</v>
      </c>
      <c r="S283" s="56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56">
        <v>0</v>
      </c>
      <c r="I284" s="56">
        <v>0</v>
      </c>
      <c r="J284" s="56">
        <v>0</v>
      </c>
      <c r="K284" s="56">
        <v>0</v>
      </c>
      <c r="L284" s="56">
        <v>0</v>
      </c>
      <c r="M284" s="56">
        <v>0</v>
      </c>
      <c r="N284" s="56">
        <v>0</v>
      </c>
      <c r="O284" s="56">
        <v>0</v>
      </c>
      <c r="P284" s="56">
        <v>0</v>
      </c>
      <c r="Q284" s="56">
        <v>0</v>
      </c>
      <c r="R284" s="56">
        <v>0</v>
      </c>
      <c r="S284" s="56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56">
        <v>0</v>
      </c>
      <c r="I285" s="56">
        <v>0</v>
      </c>
      <c r="J285" s="56">
        <v>0</v>
      </c>
      <c r="K285" s="56">
        <v>0</v>
      </c>
      <c r="L285" s="56">
        <v>0</v>
      </c>
      <c r="M285" s="56">
        <v>0</v>
      </c>
      <c r="N285" s="56">
        <v>0</v>
      </c>
      <c r="O285" s="56">
        <v>0</v>
      </c>
      <c r="P285" s="56">
        <v>0</v>
      </c>
      <c r="Q285" s="56">
        <v>0</v>
      </c>
      <c r="R285" s="56">
        <v>0</v>
      </c>
      <c r="S285" s="56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56">
        <v>0</v>
      </c>
      <c r="I286" s="56">
        <v>0</v>
      </c>
      <c r="J286" s="56">
        <v>0</v>
      </c>
      <c r="K286" s="56">
        <v>0</v>
      </c>
      <c r="L286" s="56">
        <v>0</v>
      </c>
      <c r="M286" s="56">
        <v>0</v>
      </c>
      <c r="N286" s="56">
        <v>0</v>
      </c>
      <c r="O286" s="56">
        <v>0</v>
      </c>
      <c r="P286" s="56">
        <v>0</v>
      </c>
      <c r="Q286" s="56">
        <v>0</v>
      </c>
      <c r="R286" s="56">
        <v>0</v>
      </c>
      <c r="S286" s="56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56">
        <v>0</v>
      </c>
      <c r="I287" s="56">
        <v>0</v>
      </c>
      <c r="J287" s="56">
        <v>0</v>
      </c>
      <c r="K287" s="56">
        <v>0</v>
      </c>
      <c r="L287" s="56">
        <v>0</v>
      </c>
      <c r="M287" s="56">
        <v>0</v>
      </c>
      <c r="N287" s="56">
        <v>0</v>
      </c>
      <c r="O287" s="56">
        <v>0</v>
      </c>
      <c r="P287" s="56">
        <v>0</v>
      </c>
      <c r="Q287" s="56">
        <v>0</v>
      </c>
      <c r="R287" s="56">
        <v>0</v>
      </c>
      <c r="S287" s="56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56">
        <v>0</v>
      </c>
      <c r="I288" s="56">
        <v>0</v>
      </c>
      <c r="J288" s="56">
        <v>0</v>
      </c>
      <c r="K288" s="56">
        <v>0</v>
      </c>
      <c r="L288" s="56">
        <v>0</v>
      </c>
      <c r="M288" s="56">
        <v>0</v>
      </c>
      <c r="N288" s="56">
        <v>0</v>
      </c>
      <c r="O288" s="56">
        <v>0</v>
      </c>
      <c r="P288" s="56">
        <v>0</v>
      </c>
      <c r="Q288" s="56">
        <v>0</v>
      </c>
      <c r="R288" s="56">
        <v>0</v>
      </c>
      <c r="S288" s="56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56">
        <v>0</v>
      </c>
      <c r="I289" s="56">
        <v>0</v>
      </c>
      <c r="J289" s="56">
        <v>0</v>
      </c>
      <c r="K289" s="56">
        <v>0</v>
      </c>
      <c r="L289" s="56">
        <v>0</v>
      </c>
      <c r="M289" s="56">
        <v>0</v>
      </c>
      <c r="N289" s="56">
        <v>0</v>
      </c>
      <c r="O289" s="56">
        <v>0</v>
      </c>
      <c r="P289" s="56">
        <v>0</v>
      </c>
      <c r="Q289" s="56">
        <v>0</v>
      </c>
      <c r="R289" s="56">
        <v>0</v>
      </c>
      <c r="S289" s="56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56">
        <v>0</v>
      </c>
      <c r="I290" s="56">
        <v>0</v>
      </c>
      <c r="J290" s="56">
        <v>0</v>
      </c>
      <c r="K290" s="56">
        <v>0</v>
      </c>
      <c r="L290" s="56">
        <v>0</v>
      </c>
      <c r="M290" s="56">
        <v>0</v>
      </c>
      <c r="N290" s="56">
        <v>0</v>
      </c>
      <c r="O290" s="56">
        <v>0</v>
      </c>
      <c r="P290" s="56">
        <v>0</v>
      </c>
      <c r="Q290" s="56">
        <v>0</v>
      </c>
      <c r="R290" s="56">
        <v>0</v>
      </c>
      <c r="S290" s="56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1</v>
      </c>
      <c r="H291" s="41">
        <v>0</v>
      </c>
      <c r="I291" s="41">
        <v>0</v>
      </c>
      <c r="J291" s="41">
        <v>0</v>
      </c>
      <c r="K291" s="41"/>
      <c r="L291" s="41">
        <v>0</v>
      </c>
      <c r="M291" s="41">
        <v>1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56">
        <v>0</v>
      </c>
      <c r="I292" s="56">
        <v>0</v>
      </c>
      <c r="J292" s="56">
        <v>0</v>
      </c>
      <c r="K292" s="56">
        <v>0</v>
      </c>
      <c r="L292" s="56">
        <v>0</v>
      </c>
      <c r="M292" s="56">
        <v>0</v>
      </c>
      <c r="N292" s="56">
        <v>0</v>
      </c>
      <c r="O292" s="56">
        <v>0</v>
      </c>
      <c r="P292" s="56">
        <v>0</v>
      </c>
      <c r="Q292" s="56">
        <v>0</v>
      </c>
      <c r="R292" s="56">
        <v>0</v>
      </c>
      <c r="S292" s="56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56">
        <v>0</v>
      </c>
      <c r="I293" s="56">
        <v>0</v>
      </c>
      <c r="J293" s="56">
        <v>0</v>
      </c>
      <c r="K293" s="56">
        <v>0</v>
      </c>
      <c r="L293" s="56">
        <v>0</v>
      </c>
      <c r="M293" s="56">
        <v>0</v>
      </c>
      <c r="N293" s="56">
        <v>0</v>
      </c>
      <c r="O293" s="56">
        <v>0</v>
      </c>
      <c r="P293" s="56">
        <v>0</v>
      </c>
      <c r="Q293" s="56">
        <v>0</v>
      </c>
      <c r="R293" s="56">
        <v>0</v>
      </c>
      <c r="S293" s="56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56">
        <v>0</v>
      </c>
      <c r="I294" s="56">
        <v>0</v>
      </c>
      <c r="J294" s="56">
        <v>0</v>
      </c>
      <c r="K294" s="56">
        <v>0</v>
      </c>
      <c r="L294" s="56">
        <v>0</v>
      </c>
      <c r="M294" s="56">
        <v>0</v>
      </c>
      <c r="N294" s="56">
        <v>0</v>
      </c>
      <c r="O294" s="56">
        <v>0</v>
      </c>
      <c r="P294" s="56">
        <v>0</v>
      </c>
      <c r="Q294" s="56">
        <v>0</v>
      </c>
      <c r="R294" s="56">
        <v>0</v>
      </c>
      <c r="S294" s="56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56">
        <v>0</v>
      </c>
      <c r="I295" s="56">
        <v>0</v>
      </c>
      <c r="J295" s="56">
        <v>0</v>
      </c>
      <c r="K295" s="56">
        <v>0</v>
      </c>
      <c r="L295" s="56">
        <v>0</v>
      </c>
      <c r="M295" s="56">
        <v>0</v>
      </c>
      <c r="N295" s="56">
        <v>0</v>
      </c>
      <c r="O295" s="56">
        <v>0</v>
      </c>
      <c r="P295" s="56">
        <v>0</v>
      </c>
      <c r="Q295" s="56">
        <v>0</v>
      </c>
      <c r="R295" s="56">
        <v>0</v>
      </c>
      <c r="S295" s="56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1</v>
      </c>
      <c r="H296" s="41">
        <v>0</v>
      </c>
      <c r="I296" s="41">
        <v>0</v>
      </c>
      <c r="J296" s="41">
        <v>1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56">
        <v>0</v>
      </c>
      <c r="I297" s="56">
        <v>0</v>
      </c>
      <c r="J297" s="56">
        <v>0</v>
      </c>
      <c r="K297" s="56">
        <v>0</v>
      </c>
      <c r="L297" s="56">
        <v>0</v>
      </c>
      <c r="M297" s="56">
        <v>0</v>
      </c>
      <c r="N297" s="56">
        <v>0</v>
      </c>
      <c r="O297" s="56">
        <v>0</v>
      </c>
      <c r="P297" s="56">
        <v>0</v>
      </c>
      <c r="Q297" s="56">
        <v>0</v>
      </c>
      <c r="R297" s="56">
        <v>0</v>
      </c>
      <c r="S297" s="56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56">
        <v>0</v>
      </c>
      <c r="I298" s="56">
        <v>0</v>
      </c>
      <c r="J298" s="56">
        <v>0</v>
      </c>
      <c r="K298" s="56">
        <v>0</v>
      </c>
      <c r="L298" s="56">
        <v>0</v>
      </c>
      <c r="M298" s="56">
        <v>0</v>
      </c>
      <c r="N298" s="56">
        <v>0</v>
      </c>
      <c r="O298" s="56">
        <v>0</v>
      </c>
      <c r="P298" s="56">
        <v>0</v>
      </c>
      <c r="Q298" s="56">
        <v>0</v>
      </c>
      <c r="R298" s="56">
        <v>0</v>
      </c>
      <c r="S298" s="56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56">
        <v>0</v>
      </c>
      <c r="I299" s="56">
        <v>0</v>
      </c>
      <c r="J299" s="56">
        <v>0</v>
      </c>
      <c r="K299" s="56">
        <v>0</v>
      </c>
      <c r="L299" s="56">
        <v>0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56">
        <v>0</v>
      </c>
      <c r="S299" s="56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56">
        <v>0</v>
      </c>
      <c r="I300" s="56">
        <v>0</v>
      </c>
      <c r="J300" s="56">
        <v>0</v>
      </c>
      <c r="K300" s="56">
        <v>0</v>
      </c>
      <c r="L300" s="56">
        <v>0</v>
      </c>
      <c r="M300" s="56">
        <v>0</v>
      </c>
      <c r="N300" s="56">
        <v>0</v>
      </c>
      <c r="O300" s="56">
        <v>0</v>
      </c>
      <c r="P300" s="56">
        <v>0</v>
      </c>
      <c r="Q300" s="56">
        <v>0</v>
      </c>
      <c r="R300" s="56">
        <v>0</v>
      </c>
      <c r="S300" s="56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56">
        <v>0</v>
      </c>
      <c r="I301" s="56">
        <v>0</v>
      </c>
      <c r="J301" s="56">
        <v>0</v>
      </c>
      <c r="K301" s="56">
        <v>0</v>
      </c>
      <c r="L301" s="56">
        <v>0</v>
      </c>
      <c r="M301" s="56">
        <v>0</v>
      </c>
      <c r="N301" s="56">
        <v>0</v>
      </c>
      <c r="O301" s="56">
        <v>0</v>
      </c>
      <c r="P301" s="56">
        <v>0</v>
      </c>
      <c r="Q301" s="56">
        <v>0</v>
      </c>
      <c r="R301" s="56">
        <v>0</v>
      </c>
      <c r="S301" s="56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56">
        <v>0</v>
      </c>
      <c r="I302" s="56">
        <v>0</v>
      </c>
      <c r="J302" s="56">
        <v>0</v>
      </c>
      <c r="K302" s="56">
        <v>0</v>
      </c>
      <c r="L302" s="56">
        <v>0</v>
      </c>
      <c r="M302" s="56">
        <v>0</v>
      </c>
      <c r="N302" s="56">
        <v>0</v>
      </c>
      <c r="O302" s="56">
        <v>0</v>
      </c>
      <c r="P302" s="56">
        <v>0</v>
      </c>
      <c r="Q302" s="56">
        <v>0</v>
      </c>
      <c r="R302" s="56">
        <v>0</v>
      </c>
      <c r="S302" s="56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56">
        <v>0</v>
      </c>
      <c r="I303" s="56">
        <v>0</v>
      </c>
      <c r="J303" s="56">
        <v>0</v>
      </c>
      <c r="K303" s="56">
        <v>0</v>
      </c>
      <c r="L303" s="56">
        <v>0</v>
      </c>
      <c r="M303" s="56">
        <v>0</v>
      </c>
      <c r="N303" s="56">
        <v>0</v>
      </c>
      <c r="O303" s="56">
        <v>0</v>
      </c>
      <c r="P303" s="56">
        <v>0</v>
      </c>
      <c r="Q303" s="56">
        <v>0</v>
      </c>
      <c r="R303" s="56">
        <v>0</v>
      </c>
      <c r="S303" s="56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56">
        <v>0</v>
      </c>
      <c r="I304" s="56">
        <v>0</v>
      </c>
      <c r="J304" s="56">
        <v>0</v>
      </c>
      <c r="K304" s="56">
        <v>0</v>
      </c>
      <c r="L304" s="56">
        <v>0</v>
      </c>
      <c r="M304" s="56">
        <v>0</v>
      </c>
      <c r="N304" s="56">
        <v>0</v>
      </c>
      <c r="O304" s="56">
        <v>0</v>
      </c>
      <c r="P304" s="56">
        <v>0</v>
      </c>
      <c r="Q304" s="56">
        <v>0</v>
      </c>
      <c r="R304" s="56">
        <v>0</v>
      </c>
      <c r="S304" s="56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56">
        <v>0</v>
      </c>
      <c r="I305" s="56">
        <v>0</v>
      </c>
      <c r="J305" s="56">
        <v>0</v>
      </c>
      <c r="K305" s="56">
        <v>0</v>
      </c>
      <c r="L305" s="56">
        <v>0</v>
      </c>
      <c r="M305" s="56">
        <v>0</v>
      </c>
      <c r="N305" s="56">
        <v>0</v>
      </c>
      <c r="O305" s="56">
        <v>0</v>
      </c>
      <c r="P305" s="56">
        <v>0</v>
      </c>
      <c r="Q305" s="56">
        <v>0</v>
      </c>
      <c r="R305" s="56">
        <v>0</v>
      </c>
      <c r="S305" s="56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56">
        <v>0</v>
      </c>
      <c r="I306" s="56">
        <v>0</v>
      </c>
      <c r="J306" s="56">
        <v>0</v>
      </c>
      <c r="K306" s="56">
        <v>0</v>
      </c>
      <c r="L306" s="56">
        <v>0</v>
      </c>
      <c r="M306" s="56">
        <v>0</v>
      </c>
      <c r="N306" s="56">
        <v>0</v>
      </c>
      <c r="O306" s="56">
        <v>0</v>
      </c>
      <c r="P306" s="56">
        <v>0</v>
      </c>
      <c r="Q306" s="56">
        <v>0</v>
      </c>
      <c r="R306" s="56">
        <v>0</v>
      </c>
      <c r="S306" s="56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56">
        <v>0</v>
      </c>
      <c r="I307" s="56">
        <v>0</v>
      </c>
      <c r="J307" s="56">
        <v>0</v>
      </c>
      <c r="K307" s="56">
        <v>0</v>
      </c>
      <c r="L307" s="56">
        <v>0</v>
      </c>
      <c r="M307" s="56">
        <v>0</v>
      </c>
      <c r="N307" s="56">
        <v>0</v>
      </c>
      <c r="O307" s="56">
        <v>0</v>
      </c>
      <c r="P307" s="56">
        <v>0</v>
      </c>
      <c r="Q307" s="56">
        <v>0</v>
      </c>
      <c r="R307" s="56">
        <v>0</v>
      </c>
      <c r="S307" s="56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56">
        <v>0</v>
      </c>
      <c r="I308" s="56">
        <v>0</v>
      </c>
      <c r="J308" s="56">
        <v>0</v>
      </c>
      <c r="K308" s="56">
        <v>0</v>
      </c>
      <c r="L308" s="56">
        <v>0</v>
      </c>
      <c r="M308" s="56">
        <v>0</v>
      </c>
      <c r="N308" s="56">
        <v>0</v>
      </c>
      <c r="O308" s="56">
        <v>0</v>
      </c>
      <c r="P308" s="56">
        <v>0</v>
      </c>
      <c r="Q308" s="56">
        <v>0</v>
      </c>
      <c r="R308" s="56">
        <v>0</v>
      </c>
      <c r="S308" s="56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56">
        <v>0</v>
      </c>
      <c r="I309" s="56">
        <v>0</v>
      </c>
      <c r="J309" s="56">
        <v>0</v>
      </c>
      <c r="K309" s="56">
        <v>0</v>
      </c>
      <c r="L309" s="56">
        <v>0</v>
      </c>
      <c r="M309" s="56">
        <v>0</v>
      </c>
      <c r="N309" s="56">
        <v>0</v>
      </c>
      <c r="O309" s="56">
        <v>0</v>
      </c>
      <c r="P309" s="56">
        <v>0</v>
      </c>
      <c r="Q309" s="56">
        <v>0</v>
      </c>
      <c r="R309" s="56">
        <v>0</v>
      </c>
      <c r="S309" s="56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56">
        <v>0</v>
      </c>
      <c r="I310" s="56">
        <v>0</v>
      </c>
      <c r="J310" s="56">
        <v>0</v>
      </c>
      <c r="K310" s="56">
        <v>0</v>
      </c>
      <c r="L310" s="56">
        <v>0</v>
      </c>
      <c r="M310" s="56">
        <v>0</v>
      </c>
      <c r="N310" s="56">
        <v>0</v>
      </c>
      <c r="O310" s="56">
        <v>0</v>
      </c>
      <c r="P310" s="56">
        <v>0</v>
      </c>
      <c r="Q310" s="56">
        <v>0</v>
      </c>
      <c r="R310" s="56">
        <v>0</v>
      </c>
      <c r="S310" s="56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56">
        <v>0</v>
      </c>
      <c r="I311" s="56">
        <v>0</v>
      </c>
      <c r="J311" s="56">
        <v>0</v>
      </c>
      <c r="K311" s="56">
        <v>0</v>
      </c>
      <c r="L311" s="56">
        <v>0</v>
      </c>
      <c r="M311" s="56">
        <v>0</v>
      </c>
      <c r="N311" s="56">
        <v>0</v>
      </c>
      <c r="O311" s="56">
        <v>0</v>
      </c>
      <c r="P311" s="56">
        <v>0</v>
      </c>
      <c r="Q311" s="56">
        <v>0</v>
      </c>
      <c r="R311" s="56">
        <v>0</v>
      </c>
      <c r="S311" s="56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56">
        <v>0</v>
      </c>
      <c r="I312" s="56">
        <v>0</v>
      </c>
      <c r="J312" s="56">
        <v>0</v>
      </c>
      <c r="K312" s="56">
        <v>0</v>
      </c>
      <c r="L312" s="56">
        <v>0</v>
      </c>
      <c r="M312" s="56">
        <v>0</v>
      </c>
      <c r="N312" s="56">
        <v>0</v>
      </c>
      <c r="O312" s="56">
        <v>0</v>
      </c>
      <c r="P312" s="56">
        <v>0</v>
      </c>
      <c r="Q312" s="56">
        <v>0</v>
      </c>
      <c r="R312" s="56">
        <v>0</v>
      </c>
      <c r="S312" s="56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56">
        <v>0</v>
      </c>
      <c r="I313" s="56">
        <v>0</v>
      </c>
      <c r="J313" s="56">
        <v>0</v>
      </c>
      <c r="K313" s="56">
        <v>0</v>
      </c>
      <c r="L313" s="56">
        <v>0</v>
      </c>
      <c r="M313" s="56">
        <v>0</v>
      </c>
      <c r="N313" s="56">
        <v>0</v>
      </c>
      <c r="O313" s="56">
        <v>0</v>
      </c>
      <c r="P313" s="56">
        <v>0</v>
      </c>
      <c r="Q313" s="56">
        <v>0</v>
      </c>
      <c r="R313" s="56">
        <v>0</v>
      </c>
      <c r="S313" s="56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56">
        <v>0</v>
      </c>
      <c r="I314" s="56">
        <v>0</v>
      </c>
      <c r="J314" s="56">
        <v>0</v>
      </c>
      <c r="K314" s="56">
        <v>0</v>
      </c>
      <c r="L314" s="56">
        <v>0</v>
      </c>
      <c r="M314" s="56">
        <v>0</v>
      </c>
      <c r="N314" s="56">
        <v>0</v>
      </c>
      <c r="O314" s="56">
        <v>0</v>
      </c>
      <c r="P314" s="56">
        <v>0</v>
      </c>
      <c r="Q314" s="56">
        <v>0</v>
      </c>
      <c r="R314" s="56">
        <v>0</v>
      </c>
      <c r="S314" s="56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56">
        <v>0</v>
      </c>
      <c r="I315" s="56">
        <v>0</v>
      </c>
      <c r="J315" s="56">
        <v>0</v>
      </c>
      <c r="K315" s="56">
        <v>0</v>
      </c>
      <c r="L315" s="56">
        <v>0</v>
      </c>
      <c r="M315" s="56">
        <v>0</v>
      </c>
      <c r="N315" s="56">
        <v>0</v>
      </c>
      <c r="O315" s="56">
        <v>0</v>
      </c>
      <c r="P315" s="56">
        <v>0</v>
      </c>
      <c r="Q315" s="56">
        <v>0</v>
      </c>
      <c r="R315" s="56">
        <v>0</v>
      </c>
      <c r="S315" s="56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56">
        <v>0</v>
      </c>
      <c r="I316" s="56">
        <v>0</v>
      </c>
      <c r="J316" s="56">
        <v>0</v>
      </c>
      <c r="K316" s="56">
        <v>0</v>
      </c>
      <c r="L316" s="56">
        <v>0</v>
      </c>
      <c r="M316" s="56">
        <v>0</v>
      </c>
      <c r="N316" s="56">
        <v>0</v>
      </c>
      <c r="O316" s="56">
        <v>0</v>
      </c>
      <c r="P316" s="56">
        <v>0</v>
      </c>
      <c r="Q316" s="56">
        <v>0</v>
      </c>
      <c r="R316" s="56">
        <v>0</v>
      </c>
      <c r="S316" s="56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2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1</v>
      </c>
      <c r="K317" s="78">
        <f t="shared" si="16"/>
        <v>0</v>
      </c>
      <c r="L317" s="78">
        <f t="shared" si="16"/>
        <v>0</v>
      </c>
      <c r="M317" s="78">
        <f t="shared" si="16"/>
        <v>1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470</v>
      </c>
      <c r="H320" s="46">
        <f t="shared" ref="H320:S320" si="17">+H155</f>
        <v>12</v>
      </c>
      <c r="I320" s="46">
        <f t="shared" si="17"/>
        <v>34</v>
      </c>
      <c r="J320" s="46">
        <f t="shared" si="17"/>
        <v>37</v>
      </c>
      <c r="K320" s="46">
        <f t="shared" si="17"/>
        <v>64</v>
      </c>
      <c r="L320" s="46">
        <f t="shared" si="17"/>
        <v>56</v>
      </c>
      <c r="M320" s="46">
        <f t="shared" si="17"/>
        <v>41</v>
      </c>
      <c r="N320" s="46">
        <f t="shared" si="17"/>
        <v>42</v>
      </c>
      <c r="O320" s="46">
        <f t="shared" si="17"/>
        <v>38</v>
      </c>
      <c r="P320" s="46">
        <f t="shared" si="17"/>
        <v>34</v>
      </c>
      <c r="Q320" s="46">
        <f t="shared" si="17"/>
        <v>39</v>
      </c>
      <c r="R320" s="46">
        <f t="shared" si="17"/>
        <v>40</v>
      </c>
      <c r="S320" s="46">
        <f t="shared" si="17"/>
        <v>33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470</v>
      </c>
      <c r="H321" s="46">
        <f t="shared" ref="H321:S321" si="18">SUM(H322:H326)</f>
        <v>12</v>
      </c>
      <c r="I321" s="46">
        <f t="shared" si="18"/>
        <v>34</v>
      </c>
      <c r="J321" s="46">
        <f t="shared" si="18"/>
        <v>37</v>
      </c>
      <c r="K321" s="46">
        <f t="shared" si="18"/>
        <v>64</v>
      </c>
      <c r="L321" s="46">
        <f t="shared" si="18"/>
        <v>56</v>
      </c>
      <c r="M321" s="46">
        <f t="shared" si="18"/>
        <v>41</v>
      </c>
      <c r="N321" s="46">
        <f t="shared" si="18"/>
        <v>42</v>
      </c>
      <c r="O321" s="46">
        <f t="shared" si="18"/>
        <v>38</v>
      </c>
      <c r="P321" s="46">
        <f t="shared" si="18"/>
        <v>34</v>
      </c>
      <c r="Q321" s="46">
        <f t="shared" si="18"/>
        <v>39</v>
      </c>
      <c r="R321" s="46">
        <f t="shared" si="18"/>
        <v>40</v>
      </c>
      <c r="S321" s="46">
        <f t="shared" si="18"/>
        <v>33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7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470</v>
      </c>
      <c r="H326" s="106">
        <v>12</v>
      </c>
      <c r="I326" s="106">
        <v>34</v>
      </c>
      <c r="J326" s="106">
        <v>37</v>
      </c>
      <c r="K326" s="106">
        <v>64</v>
      </c>
      <c r="L326" s="106">
        <v>56</v>
      </c>
      <c r="M326" s="106">
        <v>41</v>
      </c>
      <c r="N326" s="106">
        <v>42</v>
      </c>
      <c r="O326" s="106">
        <v>38</v>
      </c>
      <c r="P326" s="106">
        <v>34</v>
      </c>
      <c r="Q326" s="106">
        <v>39</v>
      </c>
      <c r="R326" s="106">
        <v>40</v>
      </c>
      <c r="S326" s="107">
        <v>33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0</v>
      </c>
      <c r="J330" s="104">
        <f t="shared" si="21"/>
        <v>0</v>
      </c>
      <c r="K330" s="104">
        <f t="shared" si="21"/>
        <v>0</v>
      </c>
      <c r="L330" s="104">
        <f t="shared" si="21"/>
        <v>0</v>
      </c>
      <c r="M330" s="104">
        <f t="shared" si="21"/>
        <v>0</v>
      </c>
      <c r="N330" s="104">
        <f t="shared" si="21"/>
        <v>0</v>
      </c>
      <c r="O330" s="104">
        <f t="shared" si="21"/>
        <v>0</v>
      </c>
      <c r="P330" s="104">
        <f t="shared" si="21"/>
        <v>0</v>
      </c>
      <c r="Q330" s="104">
        <f t="shared" si="21"/>
        <v>0</v>
      </c>
      <c r="R330" s="104">
        <f t="shared" si="21"/>
        <v>0</v>
      </c>
      <c r="S330" s="104">
        <f t="shared" si="2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298</v>
      </c>
      <c r="H331" s="46">
        <f t="shared" ref="H331:S331" si="22">+H209</f>
        <v>12</v>
      </c>
      <c r="I331" s="46">
        <f t="shared" si="22"/>
        <v>27</v>
      </c>
      <c r="J331" s="46">
        <f t="shared" si="22"/>
        <v>22</v>
      </c>
      <c r="K331" s="46">
        <f t="shared" si="22"/>
        <v>28</v>
      </c>
      <c r="L331" s="46">
        <f t="shared" si="22"/>
        <v>29</v>
      </c>
      <c r="M331" s="46">
        <f t="shared" si="22"/>
        <v>30</v>
      </c>
      <c r="N331" s="46">
        <f t="shared" si="22"/>
        <v>30</v>
      </c>
      <c r="O331" s="46">
        <f t="shared" si="22"/>
        <v>27</v>
      </c>
      <c r="P331" s="46">
        <f t="shared" si="22"/>
        <v>25</v>
      </c>
      <c r="Q331" s="46">
        <f t="shared" si="22"/>
        <v>27</v>
      </c>
      <c r="R331" s="46">
        <f t="shared" si="22"/>
        <v>23</v>
      </c>
      <c r="S331" s="46">
        <f t="shared" si="22"/>
        <v>18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298</v>
      </c>
      <c r="H333" s="46">
        <f t="shared" ref="H333:S333" si="24">SUM(H334:H337)</f>
        <v>12</v>
      </c>
      <c r="I333" s="46">
        <f t="shared" si="24"/>
        <v>27</v>
      </c>
      <c r="J333" s="46">
        <f t="shared" si="24"/>
        <v>22</v>
      </c>
      <c r="K333" s="46">
        <f t="shared" si="24"/>
        <v>28</v>
      </c>
      <c r="L333" s="46">
        <f t="shared" si="24"/>
        <v>29</v>
      </c>
      <c r="M333" s="46">
        <f t="shared" si="24"/>
        <v>30</v>
      </c>
      <c r="N333" s="46">
        <f t="shared" si="24"/>
        <v>30</v>
      </c>
      <c r="O333" s="46">
        <f t="shared" si="24"/>
        <v>27</v>
      </c>
      <c r="P333" s="46">
        <f t="shared" si="24"/>
        <v>25</v>
      </c>
      <c r="Q333" s="46">
        <f t="shared" si="24"/>
        <v>27</v>
      </c>
      <c r="R333" s="46">
        <f t="shared" si="24"/>
        <v>23</v>
      </c>
      <c r="S333" s="46">
        <f t="shared" si="24"/>
        <v>18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296</v>
      </c>
      <c r="H334" s="103">
        <v>12</v>
      </c>
      <c r="I334" s="103">
        <v>25</v>
      </c>
      <c r="J334" s="103">
        <v>22</v>
      </c>
      <c r="K334" s="103">
        <v>28</v>
      </c>
      <c r="L334" s="103">
        <v>29</v>
      </c>
      <c r="M334" s="103">
        <v>30</v>
      </c>
      <c r="N334" s="103">
        <v>30</v>
      </c>
      <c r="O334" s="103">
        <v>27</v>
      </c>
      <c r="P334" s="103">
        <v>25</v>
      </c>
      <c r="Q334" s="103">
        <v>27</v>
      </c>
      <c r="R334" s="103">
        <v>23</v>
      </c>
      <c r="S334" s="103">
        <v>18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2</v>
      </c>
      <c r="H336" s="103">
        <v>0</v>
      </c>
      <c r="I336" s="103">
        <v>2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0</v>
      </c>
      <c r="I338" s="59">
        <f t="shared" si="26"/>
        <v>0</v>
      </c>
      <c r="J338" s="59">
        <f t="shared" si="26"/>
        <v>0</v>
      </c>
      <c r="K338" s="59">
        <f t="shared" si="26"/>
        <v>0</v>
      </c>
      <c r="L338" s="59">
        <f t="shared" si="26"/>
        <v>0</v>
      </c>
      <c r="M338" s="59">
        <f t="shared" si="26"/>
        <v>0</v>
      </c>
      <c r="N338" s="59">
        <f t="shared" si="26"/>
        <v>0</v>
      </c>
      <c r="O338" s="59">
        <f t="shared" si="26"/>
        <v>0</v>
      </c>
      <c r="P338" s="59">
        <f t="shared" si="26"/>
        <v>0</v>
      </c>
      <c r="Q338" s="59">
        <f t="shared" si="26"/>
        <v>0</v>
      </c>
      <c r="R338" s="59">
        <f t="shared" si="26"/>
        <v>0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52</v>
      </c>
      <c r="I340" s="111">
        <f t="shared" ref="I340" si="27">+H348</f>
        <v>52</v>
      </c>
      <c r="J340" s="111">
        <v>52</v>
      </c>
      <c r="K340" s="111">
        <v>52</v>
      </c>
      <c r="L340" s="111">
        <v>52</v>
      </c>
      <c r="M340" s="111">
        <v>52</v>
      </c>
      <c r="N340" s="111">
        <v>52</v>
      </c>
      <c r="O340" s="111">
        <v>52</v>
      </c>
      <c r="P340" s="111">
        <v>52</v>
      </c>
      <c r="Q340" s="111">
        <v>52</v>
      </c>
      <c r="R340" s="111">
        <v>52</v>
      </c>
      <c r="S340" s="111">
        <v>52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105</v>
      </c>
      <c r="H341" s="46">
        <f t="shared" ref="H341:S341" si="28">+H263</f>
        <v>0</v>
      </c>
      <c r="I341" s="46">
        <f t="shared" si="28"/>
        <v>5</v>
      </c>
      <c r="J341" s="46">
        <f t="shared" si="28"/>
        <v>3</v>
      </c>
      <c r="K341" s="46">
        <f t="shared" si="28"/>
        <v>8</v>
      </c>
      <c r="L341" s="46">
        <f t="shared" si="28"/>
        <v>19</v>
      </c>
      <c r="M341" s="46">
        <f t="shared" si="28"/>
        <v>5</v>
      </c>
      <c r="N341" s="46">
        <f t="shared" si="28"/>
        <v>19</v>
      </c>
      <c r="O341" s="46">
        <f t="shared" si="28"/>
        <v>12</v>
      </c>
      <c r="P341" s="46">
        <f t="shared" si="28"/>
        <v>11</v>
      </c>
      <c r="Q341" s="46">
        <f t="shared" si="28"/>
        <v>7</v>
      </c>
      <c r="R341" s="46">
        <f t="shared" si="28"/>
        <v>11</v>
      </c>
      <c r="S341" s="46">
        <f t="shared" si="28"/>
        <v>5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53</v>
      </c>
      <c r="H344" s="112">
        <f t="shared" ref="H344:S344" si="31">SUM(H345:H347)</f>
        <v>0</v>
      </c>
      <c r="I344" s="112">
        <f t="shared" si="31"/>
        <v>3</v>
      </c>
      <c r="J344" s="112">
        <f t="shared" si="31"/>
        <v>8</v>
      </c>
      <c r="K344" s="112">
        <f t="shared" si="31"/>
        <v>5</v>
      </c>
      <c r="L344" s="112">
        <f t="shared" si="31"/>
        <v>3</v>
      </c>
      <c r="M344" s="112">
        <f t="shared" si="31"/>
        <v>6</v>
      </c>
      <c r="N344" s="112">
        <f t="shared" si="31"/>
        <v>15</v>
      </c>
      <c r="O344" s="112">
        <f t="shared" si="31"/>
        <v>3</v>
      </c>
      <c r="P344" s="112">
        <f t="shared" si="31"/>
        <v>2</v>
      </c>
      <c r="Q344" s="112">
        <f t="shared" si="31"/>
        <v>3</v>
      </c>
      <c r="R344" s="112">
        <f t="shared" si="31"/>
        <v>3</v>
      </c>
      <c r="S344" s="112">
        <f t="shared" si="31"/>
        <v>2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53</v>
      </c>
      <c r="H345" s="103">
        <v>0</v>
      </c>
      <c r="I345" s="103">
        <v>3</v>
      </c>
      <c r="J345" s="103">
        <v>8</v>
      </c>
      <c r="K345" s="103">
        <v>5</v>
      </c>
      <c r="L345" s="103">
        <v>3</v>
      </c>
      <c r="M345" s="103">
        <v>6</v>
      </c>
      <c r="N345" s="103">
        <v>15</v>
      </c>
      <c r="O345" s="103">
        <v>3</v>
      </c>
      <c r="P345" s="103">
        <v>2</v>
      </c>
      <c r="Q345" s="103">
        <v>3</v>
      </c>
      <c r="R345" s="103">
        <v>3</v>
      </c>
      <c r="S345" s="103">
        <v>2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52</v>
      </c>
      <c r="H348" s="110">
        <f t="shared" ref="H348" si="33">IF((H340+H341+H342+H343-H344)&lt;0,"Revise porque este valor no puede ser negativo",H340+H341+H342+H343-H344)</f>
        <v>52</v>
      </c>
      <c r="I348" s="110">
        <v>52</v>
      </c>
      <c r="J348" s="110">
        <v>52</v>
      </c>
      <c r="K348" s="110">
        <v>52</v>
      </c>
      <c r="L348" s="110">
        <v>52</v>
      </c>
      <c r="M348" s="110">
        <v>52</v>
      </c>
      <c r="N348" s="110">
        <v>52</v>
      </c>
      <c r="O348" s="110">
        <v>52</v>
      </c>
      <c r="P348" s="110">
        <v>52</v>
      </c>
      <c r="Q348" s="110">
        <v>52</v>
      </c>
      <c r="R348" s="110">
        <v>52</v>
      </c>
      <c r="S348" s="110">
        <v>52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2</v>
      </c>
      <c r="I351" s="111">
        <f t="shared" ref="I351:P351" si="34">+H357</f>
        <v>2</v>
      </c>
      <c r="J351" s="111">
        <f t="shared" si="34"/>
        <v>2</v>
      </c>
      <c r="K351" s="111">
        <v>2</v>
      </c>
      <c r="L351" s="111">
        <v>2</v>
      </c>
      <c r="M351" s="111">
        <v>2</v>
      </c>
      <c r="N351" s="111">
        <v>2</v>
      </c>
      <c r="O351" s="111">
        <v>2</v>
      </c>
      <c r="P351" s="111">
        <f t="shared" si="34"/>
        <v>2</v>
      </c>
      <c r="Q351" s="111">
        <v>2</v>
      </c>
      <c r="R351" s="111">
        <v>2</v>
      </c>
      <c r="S351" s="111">
        <v>2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2</v>
      </c>
      <c r="H352" s="112">
        <f t="shared" ref="H352:S352" si="35">SUM(H264:H317)</f>
        <v>0</v>
      </c>
      <c r="I352" s="112">
        <f t="shared" si="35"/>
        <v>0</v>
      </c>
      <c r="J352" s="112">
        <v>0</v>
      </c>
      <c r="K352" s="112">
        <f t="shared" si="35"/>
        <v>0</v>
      </c>
      <c r="L352" s="112">
        <f t="shared" si="35"/>
        <v>0</v>
      </c>
      <c r="M352" s="112">
        <v>0</v>
      </c>
      <c r="N352" s="112">
        <f t="shared" si="35"/>
        <v>0</v>
      </c>
      <c r="O352" s="112">
        <f t="shared" si="35"/>
        <v>0</v>
      </c>
      <c r="P352" s="112"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2</v>
      </c>
      <c r="H357" s="110">
        <f t="shared" ref="H357:S357" si="38">IF((H351+H352-H353)&lt;0,"Revise porque este valor no puede ser negativo",H351+H352-H353)</f>
        <v>2</v>
      </c>
      <c r="I357" s="110">
        <f t="shared" si="38"/>
        <v>2</v>
      </c>
      <c r="J357" s="110">
        <f t="shared" si="38"/>
        <v>2</v>
      </c>
      <c r="K357" s="110">
        <f t="shared" si="38"/>
        <v>2</v>
      </c>
      <c r="L357" s="110">
        <f t="shared" si="38"/>
        <v>2</v>
      </c>
      <c r="M357" s="110">
        <f t="shared" si="38"/>
        <v>2</v>
      </c>
      <c r="N357" s="110">
        <f t="shared" si="38"/>
        <v>2</v>
      </c>
      <c r="O357" s="110">
        <f t="shared" si="38"/>
        <v>2</v>
      </c>
      <c r="P357" s="110">
        <f t="shared" si="38"/>
        <v>2</v>
      </c>
      <c r="Q357" s="110">
        <f t="shared" si="38"/>
        <v>2</v>
      </c>
      <c r="R357" s="110">
        <f t="shared" si="38"/>
        <v>2</v>
      </c>
      <c r="S357" s="110">
        <f t="shared" si="38"/>
        <v>2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12</v>
      </c>
      <c r="H359" s="25">
        <v>1</v>
      </c>
      <c r="I359" s="25">
        <v>1</v>
      </c>
      <c r="J359" s="25">
        <v>1</v>
      </c>
      <c r="K359" s="25">
        <v>1</v>
      </c>
      <c r="L359" s="25">
        <v>1</v>
      </c>
      <c r="M359" s="25">
        <v>1</v>
      </c>
      <c r="N359" s="25">
        <v>1</v>
      </c>
      <c r="O359" s="25">
        <v>1</v>
      </c>
      <c r="P359" s="25">
        <v>1</v>
      </c>
      <c r="Q359" s="25">
        <v>1</v>
      </c>
      <c r="R359" s="25">
        <v>1</v>
      </c>
      <c r="S359" s="25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30</v>
      </c>
      <c r="H360" s="31">
        <v>2</v>
      </c>
      <c r="I360" s="31">
        <v>2</v>
      </c>
      <c r="J360" s="31">
        <v>2</v>
      </c>
      <c r="K360" s="31">
        <v>3</v>
      </c>
      <c r="L360" s="31">
        <v>3</v>
      </c>
      <c r="M360" s="31">
        <v>3</v>
      </c>
      <c r="N360" s="31">
        <v>2</v>
      </c>
      <c r="O360" s="31">
        <v>2</v>
      </c>
      <c r="P360" s="31">
        <v>2</v>
      </c>
      <c r="Q360" s="31">
        <v>3</v>
      </c>
      <c r="R360" s="31">
        <v>3</v>
      </c>
      <c r="S360" s="31">
        <v>3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6</v>
      </c>
      <c r="H361" s="31">
        <v>0</v>
      </c>
      <c r="I361" s="31">
        <v>1</v>
      </c>
      <c r="J361" s="31">
        <v>0</v>
      </c>
      <c r="K361" s="31">
        <v>0</v>
      </c>
      <c r="L361" s="31">
        <v>1</v>
      </c>
      <c r="M361" s="31">
        <v>0</v>
      </c>
      <c r="N361" s="31">
        <v>1</v>
      </c>
      <c r="O361" s="31">
        <v>0</v>
      </c>
      <c r="P361" s="31">
        <v>1</v>
      </c>
      <c r="Q361" s="31">
        <v>0</v>
      </c>
      <c r="R361" s="31">
        <v>1</v>
      </c>
      <c r="S361" s="31">
        <v>1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12</v>
      </c>
      <c r="H364" s="31">
        <v>1</v>
      </c>
      <c r="I364" s="31">
        <v>1</v>
      </c>
      <c r="J364" s="31">
        <v>1</v>
      </c>
      <c r="K364" s="31">
        <v>1</v>
      </c>
      <c r="L364" s="31">
        <v>1</v>
      </c>
      <c r="M364" s="31">
        <v>1</v>
      </c>
      <c r="N364" s="31">
        <v>1</v>
      </c>
      <c r="O364" s="31">
        <v>1</v>
      </c>
      <c r="P364" s="31">
        <v>1</v>
      </c>
      <c r="Q364" s="31">
        <v>1</v>
      </c>
      <c r="R364" s="31">
        <v>1</v>
      </c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330</v>
      </c>
      <c r="H365" s="5">
        <v>20</v>
      </c>
      <c r="I365" s="5">
        <v>30</v>
      </c>
      <c r="J365" s="5">
        <v>35</v>
      </c>
      <c r="K365" s="5">
        <v>35</v>
      </c>
      <c r="L365" s="5">
        <v>25</v>
      </c>
      <c r="M365" s="5">
        <v>40</v>
      </c>
      <c r="N365" s="5">
        <v>20</v>
      </c>
      <c r="O365" s="5">
        <v>25</v>
      </c>
      <c r="P365" s="5">
        <v>30</v>
      </c>
      <c r="Q365" s="5">
        <v>25</v>
      </c>
      <c r="R365" s="5">
        <v>15</v>
      </c>
      <c r="S365" s="5">
        <v>30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170</v>
      </c>
      <c r="H366" s="5">
        <v>10</v>
      </c>
      <c r="I366" s="5">
        <v>20</v>
      </c>
      <c r="J366" s="5">
        <v>10</v>
      </c>
      <c r="K366" s="5">
        <v>10</v>
      </c>
      <c r="L366" s="5">
        <v>20</v>
      </c>
      <c r="M366" s="5">
        <v>15</v>
      </c>
      <c r="N366" s="5">
        <v>10</v>
      </c>
      <c r="O366" s="5">
        <v>10</v>
      </c>
      <c r="P366" s="5">
        <v>20</v>
      </c>
      <c r="Q366" s="5">
        <v>25</v>
      </c>
      <c r="R366" s="5">
        <v>10</v>
      </c>
      <c r="S366" s="5">
        <v>10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70</v>
      </c>
      <c r="H368" s="5">
        <v>5</v>
      </c>
      <c r="I368" s="5">
        <v>15</v>
      </c>
      <c r="J368" s="5">
        <v>5</v>
      </c>
      <c r="K368" s="5">
        <v>5</v>
      </c>
      <c r="L368" s="5">
        <v>5</v>
      </c>
      <c r="M368" s="5">
        <v>5</v>
      </c>
      <c r="N368" s="5">
        <v>5</v>
      </c>
      <c r="O368" s="5">
        <v>5</v>
      </c>
      <c r="P368" s="5">
        <v>5</v>
      </c>
      <c r="Q368" s="5">
        <v>5</v>
      </c>
      <c r="R368" s="5">
        <v>5</v>
      </c>
      <c r="S368" s="5">
        <v>5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12</v>
      </c>
      <c r="H370" s="5">
        <v>1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31">
        <v>0</v>
      </c>
      <c r="I371" s="31">
        <v>0</v>
      </c>
      <c r="J371" s="31">
        <v>0</v>
      </c>
      <c r="K371" s="31">
        <v>0</v>
      </c>
      <c r="L371" s="31">
        <v>0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31">
        <v>0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31">
        <v>0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31">
        <v>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31">
        <v>0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2</v>
      </c>
      <c r="H381" s="7">
        <v>0</v>
      </c>
      <c r="I381" s="7">
        <v>0</v>
      </c>
      <c r="J381" s="7">
        <v>0</v>
      </c>
      <c r="K381" s="7">
        <v>0</v>
      </c>
      <c r="L381" s="7">
        <v>1</v>
      </c>
      <c r="M381" s="7">
        <v>0</v>
      </c>
      <c r="N381" s="7">
        <v>0</v>
      </c>
      <c r="O381" s="7">
        <v>0</v>
      </c>
      <c r="P381" s="7">
        <v>0</v>
      </c>
      <c r="Q381" s="7">
        <v>1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3</v>
      </c>
      <c r="H387" s="5">
        <v>0</v>
      </c>
      <c r="I387" s="5">
        <v>0</v>
      </c>
      <c r="J387" s="5">
        <v>0</v>
      </c>
      <c r="K387" s="5">
        <v>0</v>
      </c>
      <c r="L387" s="5">
        <v>1</v>
      </c>
      <c r="M387" s="5">
        <v>0</v>
      </c>
      <c r="N387" s="5">
        <v>1</v>
      </c>
      <c r="O387" s="5">
        <v>0</v>
      </c>
      <c r="P387" s="5">
        <v>0</v>
      </c>
      <c r="Q387" s="5">
        <v>1</v>
      </c>
      <c r="R387" s="5">
        <v>0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3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1</v>
      </c>
      <c r="N388" s="5">
        <v>0</v>
      </c>
      <c r="O388" s="5">
        <v>1</v>
      </c>
      <c r="P388" s="5">
        <v>0</v>
      </c>
      <c r="Q388" s="5">
        <v>0</v>
      </c>
      <c r="R388" s="5">
        <v>1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3</v>
      </c>
      <c r="H391" s="5">
        <v>0</v>
      </c>
      <c r="I391" s="5">
        <v>0</v>
      </c>
      <c r="J391" s="5">
        <v>0</v>
      </c>
      <c r="K391" s="5">
        <v>1</v>
      </c>
      <c r="L391" s="5">
        <v>0</v>
      </c>
      <c r="M391" s="5">
        <v>0</v>
      </c>
      <c r="N391" s="5">
        <v>1</v>
      </c>
      <c r="O391" s="5">
        <v>0</v>
      </c>
      <c r="P391" s="5">
        <v>1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3</v>
      </c>
      <c r="H393" s="5">
        <v>0</v>
      </c>
      <c r="I393" s="5">
        <v>0</v>
      </c>
      <c r="J393" s="5">
        <v>0</v>
      </c>
      <c r="K393" s="5">
        <v>0</v>
      </c>
      <c r="L393" s="5">
        <v>1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1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36</v>
      </c>
      <c r="H394" s="52">
        <v>3</v>
      </c>
      <c r="I394" s="52">
        <v>3</v>
      </c>
      <c r="J394" s="52">
        <v>3</v>
      </c>
      <c r="K394" s="52">
        <v>3</v>
      </c>
      <c r="L394" s="52">
        <v>3</v>
      </c>
      <c r="M394" s="52">
        <v>3</v>
      </c>
      <c r="N394" s="52">
        <v>3</v>
      </c>
      <c r="O394" s="52">
        <v>3</v>
      </c>
      <c r="P394" s="52">
        <v>3</v>
      </c>
      <c r="Q394" s="52">
        <v>3</v>
      </c>
      <c r="R394" s="52">
        <v>3</v>
      </c>
      <c r="S394" s="52">
        <v>3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72</v>
      </c>
      <c r="H397" s="52">
        <v>6</v>
      </c>
      <c r="I397" s="52">
        <v>6</v>
      </c>
      <c r="J397" s="52">
        <v>6</v>
      </c>
      <c r="K397" s="52">
        <v>6</v>
      </c>
      <c r="L397" s="52">
        <v>6</v>
      </c>
      <c r="M397" s="52">
        <v>6</v>
      </c>
      <c r="N397" s="52">
        <v>6</v>
      </c>
      <c r="O397" s="52">
        <v>6</v>
      </c>
      <c r="P397" s="52">
        <v>6</v>
      </c>
      <c r="Q397" s="52">
        <v>6</v>
      </c>
      <c r="R397" s="52">
        <v>6</v>
      </c>
      <c r="S397" s="52">
        <v>6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524" priority="14" operator="equal">
      <formula>"REVISE PORQUE ESTE VALOR NO PUEDE SER NEGATIVO"</formula>
    </cfRule>
    <cfRule type="cellIs" dxfId="523" priority="18" operator="lessThan">
      <formula>0</formula>
    </cfRule>
  </conditionalFormatting>
  <conditionalFormatting sqref="G327:S327">
    <cfRule type="cellIs" dxfId="522" priority="17" operator="lessThan">
      <formula>0</formula>
    </cfRule>
  </conditionalFormatting>
  <conditionalFormatting sqref="G338:S338">
    <cfRule type="cellIs" dxfId="521" priority="13" operator="equal">
      <formula>"Revise porque este valor no puede ser negativo"</formula>
    </cfRule>
    <cfRule type="cellIs" dxfId="520" priority="16" operator="lessThan">
      <formula>0</formula>
    </cfRule>
  </conditionalFormatting>
  <conditionalFormatting sqref="G338:S338">
    <cfRule type="cellIs" dxfId="519" priority="15" operator="lessThan">
      <formula>0</formula>
    </cfRule>
  </conditionalFormatting>
  <conditionalFormatting sqref="G348:S348">
    <cfRule type="cellIs" dxfId="518" priority="10" operator="equal">
      <formula>"Revise porque este valor no puede ser negativo"</formula>
    </cfRule>
    <cfRule type="cellIs" dxfId="517" priority="12" operator="lessThan">
      <formula>0</formula>
    </cfRule>
  </conditionalFormatting>
  <conditionalFormatting sqref="G348:S348">
    <cfRule type="cellIs" dxfId="516" priority="11" operator="lessThan">
      <formula>0</formula>
    </cfRule>
  </conditionalFormatting>
  <conditionalFormatting sqref="G357 I357:S357">
    <cfRule type="cellIs" dxfId="515" priority="7" operator="equal">
      <formula>"Revise porque este valor no puede ser negativo"</formula>
    </cfRule>
    <cfRule type="cellIs" dxfId="514" priority="9" operator="lessThan">
      <formula>0</formula>
    </cfRule>
  </conditionalFormatting>
  <conditionalFormatting sqref="G357 I357:S357">
    <cfRule type="cellIs" dxfId="513" priority="8" operator="lessThan">
      <formula>0</formula>
    </cfRule>
  </conditionalFormatting>
  <conditionalFormatting sqref="H357">
    <cfRule type="cellIs" dxfId="512" priority="4" operator="equal">
      <formula>"Revise porque este valor no puede ser negativo"</formula>
    </cfRule>
    <cfRule type="cellIs" dxfId="511" priority="6" operator="lessThan">
      <formula>0</formula>
    </cfRule>
  </conditionalFormatting>
  <conditionalFormatting sqref="H357">
    <cfRule type="cellIs" dxfId="510" priority="5" operator="lessThan">
      <formula>0</formula>
    </cfRule>
  </conditionalFormatting>
  <conditionalFormatting sqref="G24:S24">
    <cfRule type="cellIs" dxfId="509" priority="1" operator="equal">
      <formula>"REVISE PORQUE ESTE VALOR NO PUEDE SER NEGATIVO"</formula>
    </cfRule>
    <cfRule type="cellIs" dxfId="508" priority="3" operator="lessThan">
      <formula>0</formula>
    </cfRule>
  </conditionalFormatting>
  <conditionalFormatting sqref="G24:S24">
    <cfRule type="cellIs" dxfId="507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zoomScale="75" zoomScaleNormal="75" workbookViewId="0">
      <selection sqref="A1:S1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480</v>
      </c>
      <c r="H12" s="612">
        <v>40</v>
      </c>
      <c r="I12" s="612">
        <v>40</v>
      </c>
      <c r="J12" s="612">
        <v>40</v>
      </c>
      <c r="K12" s="612">
        <v>40</v>
      </c>
      <c r="L12" s="612">
        <v>40</v>
      </c>
      <c r="M12" s="612">
        <v>40</v>
      </c>
      <c r="N12" s="612">
        <v>40</v>
      </c>
      <c r="O12" s="612">
        <v>40</v>
      </c>
      <c r="P12" s="612">
        <v>40</v>
      </c>
      <c r="Q12" s="612">
        <v>40</v>
      </c>
      <c r="R12" s="612">
        <v>40</v>
      </c>
      <c r="S12" s="612">
        <v>40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24</v>
      </c>
      <c r="H13" s="613">
        <v>2</v>
      </c>
      <c r="I13" s="613">
        <v>2</v>
      </c>
      <c r="J13" s="613">
        <v>2</v>
      </c>
      <c r="K13" s="613">
        <v>2</v>
      </c>
      <c r="L13" s="613">
        <v>2</v>
      </c>
      <c r="M13" s="613">
        <v>2</v>
      </c>
      <c r="N13" s="613">
        <v>2</v>
      </c>
      <c r="O13" s="613">
        <v>2</v>
      </c>
      <c r="P13" s="613">
        <v>2</v>
      </c>
      <c r="Q13" s="613">
        <v>2</v>
      </c>
      <c r="R13" s="613">
        <v>2</v>
      </c>
      <c r="S13" s="613">
        <v>2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50</v>
      </c>
      <c r="H14" s="613">
        <v>3</v>
      </c>
      <c r="I14" s="613">
        <v>4</v>
      </c>
      <c r="J14" s="613">
        <v>4</v>
      </c>
      <c r="K14" s="613">
        <v>4</v>
      </c>
      <c r="L14" s="613">
        <v>4</v>
      </c>
      <c r="M14" s="613">
        <v>4</v>
      </c>
      <c r="N14" s="613">
        <v>4</v>
      </c>
      <c r="O14" s="613">
        <v>5</v>
      </c>
      <c r="P14" s="613">
        <v>5</v>
      </c>
      <c r="Q14" s="613">
        <v>5</v>
      </c>
      <c r="R14" s="613">
        <v>4</v>
      </c>
      <c r="S14" s="613">
        <v>4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33</v>
      </c>
      <c r="H15" s="613">
        <v>0</v>
      </c>
      <c r="I15" s="613">
        <v>3</v>
      </c>
      <c r="J15" s="613">
        <v>3</v>
      </c>
      <c r="K15" s="613">
        <v>3</v>
      </c>
      <c r="L15" s="613">
        <v>3</v>
      </c>
      <c r="M15" s="613">
        <v>3</v>
      </c>
      <c r="N15" s="613">
        <v>3</v>
      </c>
      <c r="O15" s="613">
        <v>3</v>
      </c>
      <c r="P15" s="613">
        <v>3</v>
      </c>
      <c r="Q15" s="613">
        <v>3</v>
      </c>
      <c r="R15" s="613">
        <v>3</v>
      </c>
      <c r="S15" s="613">
        <v>3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43</v>
      </c>
      <c r="H16" s="613">
        <v>2</v>
      </c>
      <c r="I16" s="613">
        <v>4</v>
      </c>
      <c r="J16" s="613">
        <v>4</v>
      </c>
      <c r="K16" s="613">
        <v>4</v>
      </c>
      <c r="L16" s="613">
        <v>3</v>
      </c>
      <c r="M16" s="613">
        <v>3</v>
      </c>
      <c r="N16" s="613">
        <v>4</v>
      </c>
      <c r="O16" s="613">
        <v>4</v>
      </c>
      <c r="P16" s="613">
        <v>4</v>
      </c>
      <c r="Q16" s="613">
        <v>4</v>
      </c>
      <c r="R16" s="613">
        <v>4</v>
      </c>
      <c r="S16" s="613">
        <v>3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21</v>
      </c>
      <c r="H17" s="613">
        <v>1</v>
      </c>
      <c r="I17" s="613">
        <v>2</v>
      </c>
      <c r="J17" s="613">
        <v>2</v>
      </c>
      <c r="K17" s="613">
        <v>2</v>
      </c>
      <c r="L17" s="613">
        <v>2</v>
      </c>
      <c r="M17" s="613">
        <v>2</v>
      </c>
      <c r="N17" s="613">
        <v>2</v>
      </c>
      <c r="O17" s="613">
        <v>2</v>
      </c>
      <c r="P17" s="613">
        <v>2</v>
      </c>
      <c r="Q17" s="613">
        <v>2</v>
      </c>
      <c r="R17" s="613">
        <v>2</v>
      </c>
      <c r="S17" s="613">
        <v>0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4</v>
      </c>
      <c r="H18" s="613">
        <v>1</v>
      </c>
      <c r="I18" s="613">
        <v>0</v>
      </c>
      <c r="J18" s="613">
        <v>0</v>
      </c>
      <c r="K18" s="613">
        <v>0</v>
      </c>
      <c r="L18" s="613">
        <v>0</v>
      </c>
      <c r="M18" s="613">
        <v>0</v>
      </c>
      <c r="N18" s="613">
        <v>0</v>
      </c>
      <c r="O18" s="613">
        <v>1</v>
      </c>
      <c r="P18" s="613">
        <v>1</v>
      </c>
      <c r="Q18" s="613">
        <v>1</v>
      </c>
      <c r="R18" s="613">
        <v>0</v>
      </c>
      <c r="S18" s="613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11</v>
      </c>
      <c r="H19" s="613">
        <v>0</v>
      </c>
      <c r="I19" s="613">
        <v>1</v>
      </c>
      <c r="J19" s="613">
        <v>1</v>
      </c>
      <c r="K19" s="613">
        <v>1</v>
      </c>
      <c r="L19" s="613">
        <v>1</v>
      </c>
      <c r="M19" s="613">
        <v>1</v>
      </c>
      <c r="N19" s="613">
        <v>1</v>
      </c>
      <c r="O19" s="613">
        <v>1</v>
      </c>
      <c r="P19" s="613">
        <v>1</v>
      </c>
      <c r="Q19" s="613">
        <v>1</v>
      </c>
      <c r="R19" s="613">
        <v>1</v>
      </c>
      <c r="S19" s="613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96</v>
      </c>
      <c r="H20" s="613">
        <v>8</v>
      </c>
      <c r="I20" s="613">
        <v>8</v>
      </c>
      <c r="J20" s="613">
        <v>8</v>
      </c>
      <c r="K20" s="613">
        <v>8</v>
      </c>
      <c r="L20" s="613">
        <v>8</v>
      </c>
      <c r="M20" s="613">
        <v>8</v>
      </c>
      <c r="N20" s="613">
        <v>8</v>
      </c>
      <c r="O20" s="613">
        <v>8</v>
      </c>
      <c r="P20" s="613">
        <v>8</v>
      </c>
      <c r="Q20" s="613">
        <v>8</v>
      </c>
      <c r="R20" s="613">
        <v>8</v>
      </c>
      <c r="S20" s="613">
        <v>8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10</v>
      </c>
      <c r="H21" s="613">
        <v>0</v>
      </c>
      <c r="I21" s="613">
        <v>1</v>
      </c>
      <c r="J21" s="613">
        <v>1</v>
      </c>
      <c r="K21" s="613">
        <v>1</v>
      </c>
      <c r="L21" s="613">
        <v>1</v>
      </c>
      <c r="M21" s="613">
        <v>1</v>
      </c>
      <c r="N21" s="613">
        <v>1</v>
      </c>
      <c r="O21" s="613">
        <v>1</v>
      </c>
      <c r="P21" s="613">
        <v>1</v>
      </c>
      <c r="Q21" s="613">
        <v>1</v>
      </c>
      <c r="R21" s="613">
        <v>1</v>
      </c>
      <c r="S21" s="613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ref="G22" si="0">SUM(H22:S22)</f>
        <v>0</v>
      </c>
      <c r="H22" s="614">
        <v>0</v>
      </c>
      <c r="I22" s="614">
        <v>0</v>
      </c>
      <c r="J22" s="614">
        <v>0</v>
      </c>
      <c r="K22" s="614">
        <v>0</v>
      </c>
      <c r="L22" s="614">
        <v>0</v>
      </c>
      <c r="M22" s="614">
        <v>0</v>
      </c>
      <c r="N22" s="614">
        <v>0</v>
      </c>
      <c r="O22" s="614">
        <v>0</v>
      </c>
      <c r="P22" s="614">
        <v>0</v>
      </c>
      <c r="Q22" s="614">
        <v>0</v>
      </c>
      <c r="R22" s="614">
        <v>0</v>
      </c>
      <c r="S22" s="614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615"/>
      <c r="I23" s="615"/>
      <c r="J23" s="615"/>
      <c r="K23" s="615"/>
      <c r="L23" s="615"/>
      <c r="M23" s="615"/>
      <c r="N23" s="615"/>
      <c r="O23" s="615"/>
      <c r="P23" s="615"/>
      <c r="Q23" s="615"/>
      <c r="R23" s="615"/>
      <c r="S23" s="615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616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10</v>
      </c>
      <c r="H25" s="617">
        <v>0</v>
      </c>
      <c r="I25" s="617">
        <v>1</v>
      </c>
      <c r="J25" s="617">
        <v>1</v>
      </c>
      <c r="K25" s="617">
        <v>1</v>
      </c>
      <c r="L25" s="617">
        <v>1</v>
      </c>
      <c r="M25" s="617">
        <v>1</v>
      </c>
      <c r="N25" s="617">
        <v>1</v>
      </c>
      <c r="O25" s="617">
        <v>1</v>
      </c>
      <c r="P25" s="617">
        <v>1</v>
      </c>
      <c r="Q25" s="617">
        <v>1</v>
      </c>
      <c r="R25" s="617">
        <v>1</v>
      </c>
      <c r="S25" s="617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v>10</v>
      </c>
      <c r="H26" s="613">
        <v>0</v>
      </c>
      <c r="I26" s="613">
        <v>0</v>
      </c>
      <c r="J26" s="613">
        <v>0</v>
      </c>
      <c r="K26" s="613">
        <v>0</v>
      </c>
      <c r="L26" s="613">
        <v>0</v>
      </c>
      <c r="M26" s="613">
        <v>0</v>
      </c>
      <c r="N26" s="613">
        <v>0</v>
      </c>
      <c r="O26" s="613">
        <v>0</v>
      </c>
      <c r="P26" s="613">
        <v>0</v>
      </c>
      <c r="Q26" s="613">
        <v>0</v>
      </c>
      <c r="R26" s="613">
        <v>0</v>
      </c>
      <c r="S26" s="613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ref="G27:G28" si="1">SUM(H27:S27)</f>
        <v>0</v>
      </c>
      <c r="H27" s="613">
        <v>0</v>
      </c>
      <c r="I27" s="613">
        <v>0</v>
      </c>
      <c r="J27" s="613">
        <v>0</v>
      </c>
      <c r="K27" s="613">
        <v>0</v>
      </c>
      <c r="L27" s="613">
        <v>0</v>
      </c>
      <c r="M27" s="613">
        <v>0</v>
      </c>
      <c r="N27" s="613">
        <v>0</v>
      </c>
      <c r="O27" s="613">
        <v>0</v>
      </c>
      <c r="P27" s="613">
        <v>0</v>
      </c>
      <c r="Q27" s="613">
        <v>0</v>
      </c>
      <c r="R27" s="613">
        <v>0</v>
      </c>
      <c r="S27" s="613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10</v>
      </c>
      <c r="H28" s="613">
        <v>0</v>
      </c>
      <c r="I28" s="613">
        <v>1</v>
      </c>
      <c r="J28" s="613">
        <v>1</v>
      </c>
      <c r="K28" s="613">
        <v>1</v>
      </c>
      <c r="L28" s="613">
        <v>1</v>
      </c>
      <c r="M28" s="613">
        <v>1</v>
      </c>
      <c r="N28" s="613">
        <v>1</v>
      </c>
      <c r="O28" s="613">
        <v>1</v>
      </c>
      <c r="P28" s="613">
        <v>1</v>
      </c>
      <c r="Q28" s="613">
        <v>1</v>
      </c>
      <c r="R28" s="613">
        <v>1</v>
      </c>
      <c r="S28" s="613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v>2</v>
      </c>
      <c r="H29" s="614">
        <v>0</v>
      </c>
      <c r="I29" s="614">
        <v>0</v>
      </c>
      <c r="J29" s="614">
        <v>0</v>
      </c>
      <c r="K29" s="614">
        <v>0</v>
      </c>
      <c r="L29" s="614">
        <v>0</v>
      </c>
      <c r="M29" s="614">
        <v>0</v>
      </c>
      <c r="N29" s="614">
        <v>1</v>
      </c>
      <c r="O29" s="614">
        <v>0</v>
      </c>
      <c r="P29" s="614">
        <v>0</v>
      </c>
      <c r="Q29" s="614">
        <v>1</v>
      </c>
      <c r="R29" s="614">
        <v>0</v>
      </c>
      <c r="S29" s="614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96</v>
      </c>
      <c r="H33" s="118">
        <f t="shared" ref="H33:S33" si="2">H20</f>
        <v>8</v>
      </c>
      <c r="I33" s="118">
        <f t="shared" si="2"/>
        <v>8</v>
      </c>
      <c r="J33" s="118">
        <f t="shared" si="2"/>
        <v>8</v>
      </c>
      <c r="K33" s="118">
        <f t="shared" si="2"/>
        <v>8</v>
      </c>
      <c r="L33" s="118">
        <f t="shared" si="2"/>
        <v>8</v>
      </c>
      <c r="M33" s="118">
        <f t="shared" si="2"/>
        <v>8</v>
      </c>
      <c r="N33" s="118">
        <f t="shared" si="2"/>
        <v>8</v>
      </c>
      <c r="O33" s="118">
        <f t="shared" si="2"/>
        <v>8</v>
      </c>
      <c r="P33" s="118">
        <f t="shared" si="2"/>
        <v>8</v>
      </c>
      <c r="Q33" s="118">
        <f t="shared" si="2"/>
        <v>8</v>
      </c>
      <c r="R33" s="118">
        <f t="shared" si="2"/>
        <v>8</v>
      </c>
      <c r="S33" s="118">
        <f t="shared" si="2"/>
        <v>8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6" si="3">SUM(H34:S34)</f>
        <v>0</v>
      </c>
      <c r="H34" s="613">
        <v>0</v>
      </c>
      <c r="I34" s="613">
        <v>0</v>
      </c>
      <c r="J34" s="613">
        <v>0</v>
      </c>
      <c r="K34" s="613">
        <v>0</v>
      </c>
      <c r="L34" s="613">
        <v>0</v>
      </c>
      <c r="M34" s="613">
        <v>0</v>
      </c>
      <c r="N34" s="613">
        <v>0</v>
      </c>
      <c r="O34" s="613">
        <v>0</v>
      </c>
      <c r="P34" s="613">
        <v>0</v>
      </c>
      <c r="Q34" s="613">
        <v>0</v>
      </c>
      <c r="R34" s="613">
        <v>0</v>
      </c>
      <c r="S34" s="613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6</v>
      </c>
      <c r="H35" s="613">
        <v>0</v>
      </c>
      <c r="I35" s="613">
        <v>1</v>
      </c>
      <c r="J35" s="613">
        <v>0</v>
      </c>
      <c r="K35" s="613">
        <v>1</v>
      </c>
      <c r="L35" s="613">
        <v>0</v>
      </c>
      <c r="M35" s="613">
        <v>1</v>
      </c>
      <c r="N35" s="613">
        <v>0</v>
      </c>
      <c r="O35" s="613">
        <v>1</v>
      </c>
      <c r="P35" s="613">
        <v>0</v>
      </c>
      <c r="Q35" s="613">
        <v>1</v>
      </c>
      <c r="R35" s="613">
        <v>0</v>
      </c>
      <c r="S35" s="613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4</v>
      </c>
      <c r="H36" s="613">
        <v>0</v>
      </c>
      <c r="I36" s="613">
        <v>1</v>
      </c>
      <c r="J36" s="613">
        <v>0</v>
      </c>
      <c r="K36" s="613">
        <v>0</v>
      </c>
      <c r="L36" s="613">
        <v>1</v>
      </c>
      <c r="M36" s="613">
        <v>0</v>
      </c>
      <c r="N36" s="613">
        <v>0</v>
      </c>
      <c r="O36" s="613">
        <v>1</v>
      </c>
      <c r="P36" s="613">
        <v>0</v>
      </c>
      <c r="Q36" s="613">
        <v>0</v>
      </c>
      <c r="R36" s="613">
        <v>1</v>
      </c>
      <c r="S36" s="613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48</v>
      </c>
      <c r="H37" s="613">
        <v>4</v>
      </c>
      <c r="I37" s="613">
        <v>4</v>
      </c>
      <c r="J37" s="613">
        <v>4</v>
      </c>
      <c r="K37" s="613">
        <v>4</v>
      </c>
      <c r="L37" s="613">
        <v>4</v>
      </c>
      <c r="M37" s="613">
        <v>4</v>
      </c>
      <c r="N37" s="613">
        <v>4</v>
      </c>
      <c r="O37" s="613">
        <v>4</v>
      </c>
      <c r="P37" s="613">
        <v>4</v>
      </c>
      <c r="Q37" s="613">
        <v>4</v>
      </c>
      <c r="R37" s="613">
        <v>4</v>
      </c>
      <c r="S37" s="613">
        <v>4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3</v>
      </c>
      <c r="H38" s="613">
        <v>0</v>
      </c>
      <c r="I38" s="613">
        <v>1</v>
      </c>
      <c r="J38" s="613">
        <v>0</v>
      </c>
      <c r="K38" s="613">
        <v>0</v>
      </c>
      <c r="L38" s="613">
        <v>1</v>
      </c>
      <c r="M38" s="613">
        <v>0</v>
      </c>
      <c r="N38" s="613">
        <v>0</v>
      </c>
      <c r="O38" s="613">
        <v>0</v>
      </c>
      <c r="P38" s="613">
        <v>0</v>
      </c>
      <c r="Q38" s="613">
        <v>0</v>
      </c>
      <c r="R38" s="613">
        <v>1</v>
      </c>
      <c r="S38" s="613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v>20</v>
      </c>
      <c r="H39" s="613">
        <v>0</v>
      </c>
      <c r="I39" s="613">
        <v>2</v>
      </c>
      <c r="J39" s="613">
        <v>2</v>
      </c>
      <c r="K39" s="613">
        <v>2</v>
      </c>
      <c r="L39" s="613">
        <v>2</v>
      </c>
      <c r="M39" s="613">
        <v>2</v>
      </c>
      <c r="N39" s="613">
        <v>2</v>
      </c>
      <c r="O39" s="613">
        <v>2</v>
      </c>
      <c r="P39" s="613">
        <v>2</v>
      </c>
      <c r="Q39" s="613">
        <v>2</v>
      </c>
      <c r="R39" s="613">
        <v>2</v>
      </c>
      <c r="S39" s="613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48</v>
      </c>
      <c r="H40" s="613">
        <v>4</v>
      </c>
      <c r="I40" s="613">
        <v>4</v>
      </c>
      <c r="J40" s="613">
        <v>4</v>
      </c>
      <c r="K40" s="613">
        <v>4</v>
      </c>
      <c r="L40" s="613">
        <v>4</v>
      </c>
      <c r="M40" s="613">
        <v>4</v>
      </c>
      <c r="N40" s="613">
        <v>4</v>
      </c>
      <c r="O40" s="613">
        <v>4</v>
      </c>
      <c r="P40" s="613">
        <v>4</v>
      </c>
      <c r="Q40" s="613">
        <v>4</v>
      </c>
      <c r="R40" s="613">
        <v>4</v>
      </c>
      <c r="S40" s="613">
        <v>4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5</v>
      </c>
      <c r="H41" s="613">
        <v>0</v>
      </c>
      <c r="I41" s="613">
        <v>0</v>
      </c>
      <c r="J41" s="613">
        <v>1</v>
      </c>
      <c r="K41" s="613">
        <v>0</v>
      </c>
      <c r="L41" s="613">
        <v>0</v>
      </c>
      <c r="M41" s="613">
        <v>1</v>
      </c>
      <c r="N41" s="613">
        <v>0</v>
      </c>
      <c r="O41" s="613">
        <v>1</v>
      </c>
      <c r="P41" s="613">
        <v>1</v>
      </c>
      <c r="Q41" s="613">
        <v>0</v>
      </c>
      <c r="R41" s="613">
        <v>1</v>
      </c>
      <c r="S41" s="613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613">
        <v>0</v>
      </c>
      <c r="I42" s="613">
        <v>0</v>
      </c>
      <c r="J42" s="613">
        <v>0</v>
      </c>
      <c r="K42" s="613">
        <v>0</v>
      </c>
      <c r="L42" s="613">
        <v>0</v>
      </c>
      <c r="M42" s="613">
        <v>0</v>
      </c>
      <c r="N42" s="613">
        <v>0</v>
      </c>
      <c r="O42" s="613">
        <v>0</v>
      </c>
      <c r="P42" s="613">
        <v>0</v>
      </c>
      <c r="Q42" s="613">
        <v>0</v>
      </c>
      <c r="R42" s="613">
        <v>0</v>
      </c>
      <c r="S42" s="613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613">
        <v>0</v>
      </c>
      <c r="I43" s="613">
        <v>0</v>
      </c>
      <c r="J43" s="613">
        <v>0</v>
      </c>
      <c r="K43" s="613">
        <v>0</v>
      </c>
      <c r="L43" s="613">
        <v>0</v>
      </c>
      <c r="M43" s="613">
        <v>0</v>
      </c>
      <c r="N43" s="613">
        <v>0</v>
      </c>
      <c r="O43" s="613">
        <v>0</v>
      </c>
      <c r="P43" s="613">
        <v>0</v>
      </c>
      <c r="Q43" s="613">
        <v>0</v>
      </c>
      <c r="R43" s="613">
        <v>0</v>
      </c>
      <c r="S43" s="613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613">
        <v>0</v>
      </c>
      <c r="I44" s="613">
        <v>0</v>
      </c>
      <c r="J44" s="613">
        <v>0</v>
      </c>
      <c r="K44" s="613">
        <v>0</v>
      </c>
      <c r="L44" s="613">
        <v>0</v>
      </c>
      <c r="M44" s="613">
        <v>0</v>
      </c>
      <c r="N44" s="613">
        <v>0</v>
      </c>
      <c r="O44" s="613">
        <v>0</v>
      </c>
      <c r="P44" s="613">
        <v>0</v>
      </c>
      <c r="Q44" s="613">
        <v>0</v>
      </c>
      <c r="R44" s="613">
        <v>0</v>
      </c>
      <c r="S44" s="613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613">
        <v>0</v>
      </c>
      <c r="I45" s="613">
        <v>0</v>
      </c>
      <c r="J45" s="613">
        <v>0</v>
      </c>
      <c r="K45" s="613">
        <v>0</v>
      </c>
      <c r="L45" s="613">
        <v>0</v>
      </c>
      <c r="M45" s="613">
        <v>0</v>
      </c>
      <c r="N45" s="613">
        <v>0</v>
      </c>
      <c r="O45" s="613">
        <v>0</v>
      </c>
      <c r="P45" s="613">
        <v>0</v>
      </c>
      <c r="Q45" s="613">
        <v>0</v>
      </c>
      <c r="R45" s="613">
        <v>0</v>
      </c>
      <c r="S45" s="613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614">
        <v>0</v>
      </c>
      <c r="I46" s="614">
        <v>0</v>
      </c>
      <c r="J46" s="614">
        <v>0</v>
      </c>
      <c r="K46" s="614">
        <v>0</v>
      </c>
      <c r="L46" s="614">
        <v>0</v>
      </c>
      <c r="M46" s="614">
        <v>0</v>
      </c>
      <c r="N46" s="614">
        <v>0</v>
      </c>
      <c r="O46" s="614">
        <v>0</v>
      </c>
      <c r="P46" s="614">
        <v>0</v>
      </c>
      <c r="Q46" s="614">
        <v>0</v>
      </c>
      <c r="R46" s="614">
        <v>0</v>
      </c>
      <c r="S46" s="614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5</v>
      </c>
      <c r="H47" s="613">
        <v>0</v>
      </c>
      <c r="I47" s="613">
        <v>0</v>
      </c>
      <c r="J47" s="613">
        <v>1</v>
      </c>
      <c r="K47" s="613">
        <v>0</v>
      </c>
      <c r="L47" s="613">
        <v>0</v>
      </c>
      <c r="M47" s="613">
        <v>1</v>
      </c>
      <c r="N47" s="613">
        <v>0</v>
      </c>
      <c r="O47" s="613">
        <v>1</v>
      </c>
      <c r="P47" s="613">
        <v>0</v>
      </c>
      <c r="Q47" s="613">
        <v>1</v>
      </c>
      <c r="R47" s="613">
        <v>1</v>
      </c>
      <c r="S47" s="613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10</v>
      </c>
      <c r="H52" s="118">
        <f t="shared" ref="H52:S52" si="4">H21</f>
        <v>0</v>
      </c>
      <c r="I52" s="118">
        <f t="shared" si="4"/>
        <v>1</v>
      </c>
      <c r="J52" s="118">
        <f t="shared" si="4"/>
        <v>1</v>
      </c>
      <c r="K52" s="118">
        <f t="shared" si="4"/>
        <v>1</v>
      </c>
      <c r="L52" s="118">
        <f t="shared" si="4"/>
        <v>1</v>
      </c>
      <c r="M52" s="118">
        <f t="shared" si="4"/>
        <v>1</v>
      </c>
      <c r="N52" s="118">
        <f t="shared" si="4"/>
        <v>1</v>
      </c>
      <c r="O52" s="118">
        <f t="shared" si="4"/>
        <v>1</v>
      </c>
      <c r="P52" s="118">
        <f t="shared" si="4"/>
        <v>1</v>
      </c>
      <c r="Q52" s="118">
        <f t="shared" si="4"/>
        <v>1</v>
      </c>
      <c r="R52" s="118">
        <f t="shared" si="4"/>
        <v>1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48</v>
      </c>
      <c r="H53" s="118">
        <f t="shared" ref="H53:S53" si="5">H40</f>
        <v>4</v>
      </c>
      <c r="I53" s="118">
        <f t="shared" si="5"/>
        <v>4</v>
      </c>
      <c r="J53" s="118">
        <f t="shared" si="5"/>
        <v>4</v>
      </c>
      <c r="K53" s="118">
        <f t="shared" si="5"/>
        <v>4</v>
      </c>
      <c r="L53" s="118">
        <f t="shared" si="5"/>
        <v>4</v>
      </c>
      <c r="M53" s="118">
        <f t="shared" si="5"/>
        <v>4</v>
      </c>
      <c r="N53" s="118">
        <f t="shared" si="5"/>
        <v>4</v>
      </c>
      <c r="O53" s="118">
        <f t="shared" si="5"/>
        <v>4</v>
      </c>
      <c r="P53" s="118">
        <f t="shared" si="5"/>
        <v>4</v>
      </c>
      <c r="Q53" s="118">
        <f t="shared" si="5"/>
        <v>4</v>
      </c>
      <c r="R53" s="118">
        <f t="shared" si="5"/>
        <v>4</v>
      </c>
      <c r="S53" s="118">
        <f t="shared" si="5"/>
        <v>4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613">
        <v>0</v>
      </c>
      <c r="I54" s="613">
        <v>0</v>
      </c>
      <c r="J54" s="613">
        <v>0</v>
      </c>
      <c r="K54" s="613">
        <v>0</v>
      </c>
      <c r="L54" s="613">
        <v>0</v>
      </c>
      <c r="M54" s="613">
        <v>0</v>
      </c>
      <c r="N54" s="613">
        <v>0</v>
      </c>
      <c r="O54" s="613">
        <v>0</v>
      </c>
      <c r="P54" s="613">
        <v>0</v>
      </c>
      <c r="Q54" s="613">
        <v>0</v>
      </c>
      <c r="R54" s="613">
        <v>0</v>
      </c>
      <c r="S54" s="613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v>1</v>
      </c>
      <c r="H55" s="613">
        <v>0</v>
      </c>
      <c r="I55" s="613">
        <v>0</v>
      </c>
      <c r="J55" s="613">
        <v>0</v>
      </c>
      <c r="K55" s="613">
        <v>0</v>
      </c>
      <c r="L55" s="613">
        <v>0</v>
      </c>
      <c r="M55" s="613">
        <v>1</v>
      </c>
      <c r="N55" s="613">
        <v>0</v>
      </c>
      <c r="O55" s="613">
        <v>0</v>
      </c>
      <c r="P55" s="613">
        <v>0</v>
      </c>
      <c r="Q55" s="613">
        <v>0</v>
      </c>
      <c r="R55" s="613">
        <v>0</v>
      </c>
      <c r="S55" s="613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613">
        <v>0</v>
      </c>
      <c r="I56" s="613">
        <v>0</v>
      </c>
      <c r="J56" s="613">
        <v>0</v>
      </c>
      <c r="K56" s="613">
        <v>0</v>
      </c>
      <c r="L56" s="613">
        <v>0</v>
      </c>
      <c r="M56" s="613">
        <v>0</v>
      </c>
      <c r="N56" s="613">
        <v>0</v>
      </c>
      <c r="O56" s="613">
        <v>0</v>
      </c>
      <c r="P56" s="613">
        <v>0</v>
      </c>
      <c r="Q56" s="613">
        <v>0</v>
      </c>
      <c r="R56" s="613">
        <v>0</v>
      </c>
      <c r="S56" s="613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24</v>
      </c>
      <c r="H57" s="613">
        <v>2</v>
      </c>
      <c r="I57" s="613">
        <v>2</v>
      </c>
      <c r="J57" s="613">
        <v>2</v>
      </c>
      <c r="K57" s="613">
        <v>2</v>
      </c>
      <c r="L57" s="613">
        <v>2</v>
      </c>
      <c r="M57" s="613">
        <v>2</v>
      </c>
      <c r="N57" s="613">
        <v>2</v>
      </c>
      <c r="O57" s="613">
        <v>2</v>
      </c>
      <c r="P57" s="613">
        <v>2</v>
      </c>
      <c r="Q57" s="613">
        <v>2</v>
      </c>
      <c r="R57" s="613">
        <v>2</v>
      </c>
      <c r="S57" s="613">
        <v>2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613">
        <v>0</v>
      </c>
      <c r="I58" s="613">
        <v>0</v>
      </c>
      <c r="J58" s="613">
        <v>0</v>
      </c>
      <c r="K58" s="613">
        <v>0</v>
      </c>
      <c r="L58" s="613">
        <v>0</v>
      </c>
      <c r="M58" s="613">
        <v>0</v>
      </c>
      <c r="N58" s="613">
        <v>0</v>
      </c>
      <c r="O58" s="613">
        <v>0</v>
      </c>
      <c r="P58" s="613">
        <v>0</v>
      </c>
      <c r="Q58" s="613">
        <v>0</v>
      </c>
      <c r="R58" s="613">
        <v>0</v>
      </c>
      <c r="S58" s="613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v>0</v>
      </c>
      <c r="H59" s="613">
        <v>0</v>
      </c>
      <c r="I59" s="613">
        <v>0</v>
      </c>
      <c r="J59" s="613">
        <v>0</v>
      </c>
      <c r="K59" s="613">
        <v>0</v>
      </c>
      <c r="L59" s="613">
        <v>0</v>
      </c>
      <c r="M59" s="613">
        <v>0</v>
      </c>
      <c r="N59" s="613">
        <v>0</v>
      </c>
      <c r="O59" s="613">
        <v>0</v>
      </c>
      <c r="P59" s="613">
        <v>0</v>
      </c>
      <c r="Q59" s="613">
        <v>0</v>
      </c>
      <c r="R59" s="613">
        <v>0</v>
      </c>
      <c r="S59" s="613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12</v>
      </c>
      <c r="H60" s="613">
        <v>1</v>
      </c>
      <c r="I60" s="613">
        <v>1</v>
      </c>
      <c r="J60" s="613">
        <v>1</v>
      </c>
      <c r="K60" s="613">
        <v>1</v>
      </c>
      <c r="L60" s="613">
        <v>1</v>
      </c>
      <c r="M60" s="613">
        <v>1</v>
      </c>
      <c r="N60" s="613">
        <v>1</v>
      </c>
      <c r="O60" s="613">
        <v>1</v>
      </c>
      <c r="P60" s="613">
        <v>1</v>
      </c>
      <c r="Q60" s="613">
        <v>1</v>
      </c>
      <c r="R60" s="613">
        <v>1</v>
      </c>
      <c r="S60" s="613">
        <v>1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12</v>
      </c>
      <c r="H61" s="613">
        <v>1</v>
      </c>
      <c r="I61" s="613">
        <v>1</v>
      </c>
      <c r="J61" s="613">
        <v>1</v>
      </c>
      <c r="K61" s="613">
        <v>1</v>
      </c>
      <c r="L61" s="613">
        <v>1</v>
      </c>
      <c r="M61" s="613">
        <v>1</v>
      </c>
      <c r="N61" s="613">
        <v>1</v>
      </c>
      <c r="O61" s="613">
        <v>1</v>
      </c>
      <c r="P61" s="613">
        <v>1</v>
      </c>
      <c r="Q61" s="613">
        <v>1</v>
      </c>
      <c r="R61" s="613">
        <v>1</v>
      </c>
      <c r="S61" s="613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613">
        <v>0</v>
      </c>
      <c r="I62" s="613">
        <v>0</v>
      </c>
      <c r="J62" s="613">
        <v>0</v>
      </c>
      <c r="K62" s="613">
        <v>0</v>
      </c>
      <c r="L62" s="613">
        <v>0</v>
      </c>
      <c r="M62" s="613">
        <v>0</v>
      </c>
      <c r="N62" s="613">
        <v>0</v>
      </c>
      <c r="O62" s="613">
        <v>0</v>
      </c>
      <c r="P62" s="613">
        <v>0</v>
      </c>
      <c r="Q62" s="613">
        <v>0</v>
      </c>
      <c r="R62" s="613">
        <v>0</v>
      </c>
      <c r="S62" s="613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12</v>
      </c>
      <c r="H63" s="613">
        <v>0</v>
      </c>
      <c r="I63" s="613">
        <v>2</v>
      </c>
      <c r="J63" s="613">
        <v>1</v>
      </c>
      <c r="K63" s="613">
        <v>1</v>
      </c>
      <c r="L63" s="613">
        <v>1</v>
      </c>
      <c r="M63" s="613">
        <v>1</v>
      </c>
      <c r="N63" s="613">
        <v>1</v>
      </c>
      <c r="O63" s="613">
        <v>1</v>
      </c>
      <c r="P63" s="613">
        <v>1</v>
      </c>
      <c r="Q63" s="613">
        <v>1</v>
      </c>
      <c r="R63" s="613">
        <v>1</v>
      </c>
      <c r="S63" s="613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613">
        <v>0</v>
      </c>
      <c r="I64" s="613">
        <v>0</v>
      </c>
      <c r="J64" s="613">
        <v>0</v>
      </c>
      <c r="K64" s="613">
        <v>0</v>
      </c>
      <c r="L64" s="613">
        <v>0</v>
      </c>
      <c r="M64" s="613">
        <v>0</v>
      </c>
      <c r="N64" s="613">
        <v>0</v>
      </c>
      <c r="O64" s="613">
        <v>0</v>
      </c>
      <c r="P64" s="613">
        <v>0</v>
      </c>
      <c r="Q64" s="613">
        <v>0</v>
      </c>
      <c r="R64" s="613">
        <v>0</v>
      </c>
      <c r="S64" s="613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v>12</v>
      </c>
      <c r="H65" s="613">
        <v>0</v>
      </c>
      <c r="I65" s="613">
        <v>2</v>
      </c>
      <c r="J65" s="613">
        <v>1</v>
      </c>
      <c r="K65" s="613">
        <v>1</v>
      </c>
      <c r="L65" s="613">
        <v>1</v>
      </c>
      <c r="M65" s="613">
        <v>1</v>
      </c>
      <c r="N65" s="613">
        <v>1</v>
      </c>
      <c r="O65" s="613">
        <v>1</v>
      </c>
      <c r="P65" s="613">
        <v>1</v>
      </c>
      <c r="Q65" s="613">
        <v>1</v>
      </c>
      <c r="R65" s="613">
        <v>1</v>
      </c>
      <c r="S65" s="613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12</v>
      </c>
      <c r="H66" s="613">
        <v>0</v>
      </c>
      <c r="I66" s="613">
        <v>0</v>
      </c>
      <c r="J66" s="613">
        <v>2</v>
      </c>
      <c r="K66" s="613">
        <v>1</v>
      </c>
      <c r="L66" s="613">
        <v>1</v>
      </c>
      <c r="M66" s="613">
        <v>1</v>
      </c>
      <c r="N66" s="613">
        <v>1</v>
      </c>
      <c r="O66" s="613">
        <v>1</v>
      </c>
      <c r="P66" s="613">
        <v>1</v>
      </c>
      <c r="Q66" s="613">
        <v>1</v>
      </c>
      <c r="R66" s="613">
        <v>1</v>
      </c>
      <c r="S66" s="613">
        <v>2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5</v>
      </c>
      <c r="H67" s="613">
        <v>0</v>
      </c>
      <c r="I67" s="613">
        <v>0</v>
      </c>
      <c r="J67" s="613">
        <v>1</v>
      </c>
      <c r="K67" s="613">
        <v>0</v>
      </c>
      <c r="L67" s="613">
        <v>1</v>
      </c>
      <c r="M67" s="613">
        <v>0</v>
      </c>
      <c r="N67" s="613">
        <v>1</v>
      </c>
      <c r="O67" s="613">
        <v>0</v>
      </c>
      <c r="P67" s="613">
        <v>1</v>
      </c>
      <c r="Q67" s="613">
        <v>0</v>
      </c>
      <c r="R67" s="613">
        <v>1</v>
      </c>
      <c r="S67" s="613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5</v>
      </c>
      <c r="H68" s="613">
        <v>0</v>
      </c>
      <c r="I68" s="613">
        <v>1</v>
      </c>
      <c r="J68" s="613">
        <v>0</v>
      </c>
      <c r="K68" s="613">
        <v>0</v>
      </c>
      <c r="L68" s="613">
        <v>1</v>
      </c>
      <c r="M68" s="613">
        <v>0</v>
      </c>
      <c r="N68" s="613">
        <v>1</v>
      </c>
      <c r="O68" s="613">
        <v>0</v>
      </c>
      <c r="P68" s="613">
        <v>1</v>
      </c>
      <c r="Q68" s="613">
        <v>0</v>
      </c>
      <c r="R68" s="613">
        <v>0</v>
      </c>
      <c r="S68" s="613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3</v>
      </c>
      <c r="H69" s="613">
        <v>0</v>
      </c>
      <c r="I69" s="613">
        <v>0</v>
      </c>
      <c r="J69" s="613">
        <v>0</v>
      </c>
      <c r="K69" s="613">
        <v>0</v>
      </c>
      <c r="L69" s="613">
        <v>1</v>
      </c>
      <c r="M69" s="613">
        <v>0</v>
      </c>
      <c r="N69" s="613">
        <v>0</v>
      </c>
      <c r="O69" s="613">
        <v>0</v>
      </c>
      <c r="P69" s="613">
        <v>1</v>
      </c>
      <c r="Q69" s="613">
        <v>0</v>
      </c>
      <c r="R69" s="613">
        <v>1</v>
      </c>
      <c r="S69" s="613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2</v>
      </c>
      <c r="H70" s="613">
        <v>0</v>
      </c>
      <c r="I70" s="613">
        <v>0</v>
      </c>
      <c r="J70" s="613">
        <v>1</v>
      </c>
      <c r="K70" s="613">
        <v>0</v>
      </c>
      <c r="L70" s="613">
        <v>0</v>
      </c>
      <c r="M70" s="613">
        <v>0</v>
      </c>
      <c r="N70" s="613">
        <v>1</v>
      </c>
      <c r="O70" s="613">
        <v>0</v>
      </c>
      <c r="P70" s="613">
        <v>0</v>
      </c>
      <c r="Q70" s="613">
        <v>0</v>
      </c>
      <c r="R70" s="613">
        <v>0</v>
      </c>
      <c r="S70" s="613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v>0</v>
      </c>
      <c r="H71" s="613">
        <v>0</v>
      </c>
      <c r="I71" s="613">
        <v>0</v>
      </c>
      <c r="J71" s="613">
        <v>0</v>
      </c>
      <c r="K71" s="613">
        <v>0</v>
      </c>
      <c r="L71" s="613">
        <v>0</v>
      </c>
      <c r="M71" s="613">
        <v>0</v>
      </c>
      <c r="N71" s="613">
        <v>0</v>
      </c>
      <c r="O71" s="613">
        <v>0</v>
      </c>
      <c r="P71" s="613">
        <v>0</v>
      </c>
      <c r="Q71" s="613">
        <v>0</v>
      </c>
      <c r="R71" s="613">
        <v>0</v>
      </c>
      <c r="S71" s="613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613">
        <v>0</v>
      </c>
      <c r="I72" s="613">
        <v>0</v>
      </c>
      <c r="J72" s="613">
        <v>0</v>
      </c>
      <c r="K72" s="613">
        <v>0</v>
      </c>
      <c r="L72" s="613">
        <v>0</v>
      </c>
      <c r="M72" s="613">
        <v>0</v>
      </c>
      <c r="N72" s="613">
        <v>0</v>
      </c>
      <c r="O72" s="613">
        <v>0</v>
      </c>
      <c r="P72" s="613">
        <v>0</v>
      </c>
      <c r="Q72" s="613">
        <v>0</v>
      </c>
      <c r="R72" s="613">
        <v>0</v>
      </c>
      <c r="S72" s="613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613">
        <v>0</v>
      </c>
      <c r="I73" s="613">
        <v>0</v>
      </c>
      <c r="J73" s="613">
        <v>0</v>
      </c>
      <c r="K73" s="613">
        <v>0</v>
      </c>
      <c r="L73" s="613">
        <v>0</v>
      </c>
      <c r="M73" s="613">
        <v>0</v>
      </c>
      <c r="N73" s="613">
        <v>0</v>
      </c>
      <c r="O73" s="613">
        <v>0</v>
      </c>
      <c r="P73" s="613">
        <v>0</v>
      </c>
      <c r="Q73" s="613">
        <v>0</v>
      </c>
      <c r="R73" s="613">
        <v>0</v>
      </c>
      <c r="S73" s="613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613">
        <v>0</v>
      </c>
      <c r="I74" s="613">
        <v>0</v>
      </c>
      <c r="J74" s="613">
        <v>0</v>
      </c>
      <c r="K74" s="613">
        <v>0</v>
      </c>
      <c r="L74" s="613">
        <v>0</v>
      </c>
      <c r="M74" s="613">
        <v>0</v>
      </c>
      <c r="N74" s="613">
        <v>0</v>
      </c>
      <c r="O74" s="613">
        <v>0</v>
      </c>
      <c r="P74" s="613">
        <v>0</v>
      </c>
      <c r="Q74" s="613">
        <v>0</v>
      </c>
      <c r="R74" s="613">
        <v>0</v>
      </c>
      <c r="S74" s="613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613">
        <v>0</v>
      </c>
      <c r="I75" s="613">
        <v>0</v>
      </c>
      <c r="J75" s="613">
        <v>0</v>
      </c>
      <c r="K75" s="613">
        <v>0</v>
      </c>
      <c r="L75" s="613">
        <v>0</v>
      </c>
      <c r="M75" s="613">
        <v>0</v>
      </c>
      <c r="N75" s="613">
        <v>0</v>
      </c>
      <c r="O75" s="613">
        <v>0</v>
      </c>
      <c r="P75" s="613">
        <v>0</v>
      </c>
      <c r="Q75" s="613">
        <v>0</v>
      </c>
      <c r="R75" s="613">
        <v>0</v>
      </c>
      <c r="S75" s="613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613">
        <v>0</v>
      </c>
      <c r="I76" s="613">
        <v>0</v>
      </c>
      <c r="J76" s="613">
        <v>0</v>
      </c>
      <c r="K76" s="613">
        <v>0</v>
      </c>
      <c r="L76" s="613">
        <v>0</v>
      </c>
      <c r="M76" s="613">
        <v>0</v>
      </c>
      <c r="N76" s="613">
        <v>0</v>
      </c>
      <c r="O76" s="613">
        <v>0</v>
      </c>
      <c r="P76" s="613">
        <v>0</v>
      </c>
      <c r="Q76" s="613">
        <v>0</v>
      </c>
      <c r="R76" s="613">
        <v>0</v>
      </c>
      <c r="S76" s="613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613">
        <v>0</v>
      </c>
      <c r="I77" s="613">
        <v>0</v>
      </c>
      <c r="J77" s="613">
        <v>0</v>
      </c>
      <c r="K77" s="613">
        <v>0</v>
      </c>
      <c r="L77" s="613">
        <v>0</v>
      </c>
      <c r="M77" s="613">
        <v>0</v>
      </c>
      <c r="N77" s="613">
        <v>0</v>
      </c>
      <c r="O77" s="613">
        <v>0</v>
      </c>
      <c r="P77" s="613">
        <v>0</v>
      </c>
      <c r="Q77" s="613">
        <v>0</v>
      </c>
      <c r="R77" s="613">
        <v>0</v>
      </c>
      <c r="S77" s="613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613">
        <v>0</v>
      </c>
      <c r="I78" s="613">
        <v>0</v>
      </c>
      <c r="J78" s="613">
        <v>0</v>
      </c>
      <c r="K78" s="613">
        <v>0</v>
      </c>
      <c r="L78" s="613">
        <v>0</v>
      </c>
      <c r="M78" s="613">
        <v>0</v>
      </c>
      <c r="N78" s="613">
        <v>0</v>
      </c>
      <c r="O78" s="613">
        <v>0</v>
      </c>
      <c r="P78" s="613">
        <v>0</v>
      </c>
      <c r="Q78" s="613">
        <v>0</v>
      </c>
      <c r="R78" s="613">
        <v>0</v>
      </c>
      <c r="S78" s="613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613">
        <v>0</v>
      </c>
      <c r="I79" s="613">
        <v>0</v>
      </c>
      <c r="J79" s="613">
        <v>0</v>
      </c>
      <c r="K79" s="613">
        <v>0</v>
      </c>
      <c r="L79" s="613">
        <v>0</v>
      </c>
      <c r="M79" s="613">
        <v>0</v>
      </c>
      <c r="N79" s="613">
        <v>0</v>
      </c>
      <c r="O79" s="613">
        <v>0</v>
      </c>
      <c r="P79" s="613">
        <v>0</v>
      </c>
      <c r="Q79" s="613">
        <v>0</v>
      </c>
      <c r="R79" s="613">
        <v>0</v>
      </c>
      <c r="S79" s="613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613">
        <v>0</v>
      </c>
      <c r="I80" s="613">
        <v>0</v>
      </c>
      <c r="J80" s="613">
        <v>0</v>
      </c>
      <c r="K80" s="613">
        <v>0</v>
      </c>
      <c r="L80" s="613">
        <v>0</v>
      </c>
      <c r="M80" s="613">
        <v>0</v>
      </c>
      <c r="N80" s="613">
        <v>0</v>
      </c>
      <c r="O80" s="613">
        <v>0</v>
      </c>
      <c r="P80" s="613">
        <v>0</v>
      </c>
      <c r="Q80" s="613">
        <v>0</v>
      </c>
      <c r="R80" s="613">
        <v>0</v>
      </c>
      <c r="S80" s="613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613">
        <v>0</v>
      </c>
      <c r="I81" s="613">
        <v>0</v>
      </c>
      <c r="J81" s="613">
        <v>0</v>
      </c>
      <c r="K81" s="613">
        <v>0</v>
      </c>
      <c r="L81" s="613">
        <v>0</v>
      </c>
      <c r="M81" s="613">
        <v>0</v>
      </c>
      <c r="N81" s="613">
        <v>0</v>
      </c>
      <c r="O81" s="613">
        <v>0</v>
      </c>
      <c r="P81" s="613">
        <v>0</v>
      </c>
      <c r="Q81" s="613">
        <v>0</v>
      </c>
      <c r="R81" s="613">
        <v>0</v>
      </c>
      <c r="S81" s="613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447">
        <v>0</v>
      </c>
      <c r="I84" s="447">
        <v>0</v>
      </c>
      <c r="J84" s="447">
        <v>0</v>
      </c>
      <c r="K84" s="447">
        <v>0</v>
      </c>
      <c r="L84" s="447">
        <v>0</v>
      </c>
      <c r="M84" s="447">
        <v>0</v>
      </c>
      <c r="N84" s="447">
        <v>0</v>
      </c>
      <c r="O84" s="447">
        <v>0</v>
      </c>
      <c r="P84" s="447">
        <v>0</v>
      </c>
      <c r="Q84" s="447">
        <v>0</v>
      </c>
      <c r="R84" s="447">
        <v>0</v>
      </c>
      <c r="S84" s="447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447">
        <v>0</v>
      </c>
      <c r="I85" s="447">
        <v>0</v>
      </c>
      <c r="J85" s="447">
        <v>0</v>
      </c>
      <c r="K85" s="447">
        <v>0</v>
      </c>
      <c r="L85" s="447">
        <v>0</v>
      </c>
      <c r="M85" s="447">
        <v>0</v>
      </c>
      <c r="N85" s="447">
        <v>0</v>
      </c>
      <c r="O85" s="447">
        <v>0</v>
      </c>
      <c r="P85" s="447">
        <v>0</v>
      </c>
      <c r="Q85" s="447">
        <v>0</v>
      </c>
      <c r="R85" s="447">
        <v>0</v>
      </c>
      <c r="S85" s="44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5</v>
      </c>
      <c r="H89" s="118">
        <f t="shared" si="7"/>
        <v>0</v>
      </c>
      <c r="I89" s="118">
        <f t="shared" si="7"/>
        <v>0</v>
      </c>
      <c r="J89" s="118">
        <f t="shared" si="7"/>
        <v>1</v>
      </c>
      <c r="K89" s="118">
        <f t="shared" si="7"/>
        <v>0</v>
      </c>
      <c r="L89" s="118">
        <f t="shared" si="7"/>
        <v>0</v>
      </c>
      <c r="M89" s="118">
        <f t="shared" si="7"/>
        <v>1</v>
      </c>
      <c r="N89" s="118">
        <f t="shared" si="7"/>
        <v>0</v>
      </c>
      <c r="O89" s="118">
        <f t="shared" si="7"/>
        <v>1</v>
      </c>
      <c r="P89" s="118">
        <f t="shared" si="7"/>
        <v>1</v>
      </c>
      <c r="Q89" s="118">
        <f t="shared" si="7"/>
        <v>0</v>
      </c>
      <c r="R89" s="118">
        <f t="shared" si="7"/>
        <v>1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613">
        <v>0</v>
      </c>
      <c r="I90" s="613">
        <v>0</v>
      </c>
      <c r="J90" s="613">
        <v>0</v>
      </c>
      <c r="K90" s="613">
        <v>0</v>
      </c>
      <c r="L90" s="613">
        <v>0</v>
      </c>
      <c r="M90" s="613">
        <v>0</v>
      </c>
      <c r="N90" s="613">
        <v>0</v>
      </c>
      <c r="O90" s="613">
        <v>0</v>
      </c>
      <c r="P90" s="613">
        <v>0</v>
      </c>
      <c r="Q90" s="613">
        <v>0</v>
      </c>
      <c r="R90" s="613">
        <v>0</v>
      </c>
      <c r="S90" s="613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v>3</v>
      </c>
      <c r="H91" s="613">
        <v>0</v>
      </c>
      <c r="I91" s="613">
        <v>0</v>
      </c>
      <c r="J91" s="613">
        <v>1</v>
      </c>
      <c r="K91" s="613">
        <v>0</v>
      </c>
      <c r="L91" s="613">
        <v>0</v>
      </c>
      <c r="M91" s="613">
        <v>1</v>
      </c>
      <c r="N91" s="613">
        <v>0</v>
      </c>
      <c r="O91" s="613">
        <v>0</v>
      </c>
      <c r="P91" s="613">
        <v>1</v>
      </c>
      <c r="Q91" s="613">
        <v>0</v>
      </c>
      <c r="R91" s="613">
        <v>0</v>
      </c>
      <c r="S91" s="613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v>4</v>
      </c>
      <c r="H92" s="613">
        <v>0</v>
      </c>
      <c r="I92" s="613">
        <v>1</v>
      </c>
      <c r="J92" s="613">
        <v>0</v>
      </c>
      <c r="K92" s="613">
        <v>0</v>
      </c>
      <c r="L92" s="613">
        <v>0</v>
      </c>
      <c r="M92" s="613">
        <v>1</v>
      </c>
      <c r="N92" s="613">
        <v>0</v>
      </c>
      <c r="O92" s="613">
        <v>1</v>
      </c>
      <c r="P92" s="613">
        <v>0</v>
      </c>
      <c r="Q92" s="613">
        <v>1</v>
      </c>
      <c r="R92" s="613">
        <v>0</v>
      </c>
      <c r="S92" s="613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v>2</v>
      </c>
      <c r="H93" s="613">
        <v>0</v>
      </c>
      <c r="I93" s="613">
        <v>1</v>
      </c>
      <c r="J93" s="613">
        <v>0</v>
      </c>
      <c r="K93" s="613">
        <v>0</v>
      </c>
      <c r="L93" s="613">
        <v>0</v>
      </c>
      <c r="M93" s="613">
        <v>0</v>
      </c>
      <c r="N93" s="613">
        <v>0</v>
      </c>
      <c r="O93" s="613">
        <v>0</v>
      </c>
      <c r="P93" s="613">
        <v>0</v>
      </c>
      <c r="Q93" s="613">
        <v>1</v>
      </c>
      <c r="R93" s="613">
        <v>0</v>
      </c>
      <c r="S93" s="613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2</v>
      </c>
      <c r="H94" s="613">
        <v>0</v>
      </c>
      <c r="I94" s="613">
        <v>0</v>
      </c>
      <c r="J94" s="613">
        <v>0</v>
      </c>
      <c r="K94" s="613">
        <v>0</v>
      </c>
      <c r="L94" s="613">
        <v>0</v>
      </c>
      <c r="M94" s="613">
        <v>1</v>
      </c>
      <c r="N94" s="613">
        <v>0</v>
      </c>
      <c r="O94" s="613">
        <v>1</v>
      </c>
      <c r="P94" s="613">
        <v>0</v>
      </c>
      <c r="Q94" s="613">
        <v>0</v>
      </c>
      <c r="R94" s="613">
        <v>0</v>
      </c>
      <c r="S94" s="613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ref="G95:G97" si="8">+H95+I95+J95+K95+L95+M95+N95+O95+P95+Q95+R95+S95</f>
        <v>0</v>
      </c>
      <c r="H95" s="613">
        <v>0</v>
      </c>
      <c r="I95" s="613">
        <v>0</v>
      </c>
      <c r="J95" s="613">
        <v>0</v>
      </c>
      <c r="K95" s="613">
        <v>0</v>
      </c>
      <c r="L95" s="613">
        <v>0</v>
      </c>
      <c r="M95" s="613">
        <v>0</v>
      </c>
      <c r="N95" s="613">
        <v>0</v>
      </c>
      <c r="O95" s="613">
        <v>0</v>
      </c>
      <c r="P95" s="613">
        <v>0</v>
      </c>
      <c r="Q95" s="613">
        <v>0</v>
      </c>
      <c r="R95" s="613">
        <v>0</v>
      </c>
      <c r="S95" s="613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613">
        <v>0</v>
      </c>
      <c r="I96" s="613">
        <v>0</v>
      </c>
      <c r="J96" s="613">
        <v>0</v>
      </c>
      <c r="K96" s="613">
        <v>0</v>
      </c>
      <c r="L96" s="613">
        <v>0</v>
      </c>
      <c r="M96" s="613">
        <v>0</v>
      </c>
      <c r="N96" s="613">
        <v>0</v>
      </c>
      <c r="O96" s="613">
        <v>0</v>
      </c>
      <c r="P96" s="613">
        <v>0</v>
      </c>
      <c r="Q96" s="613">
        <v>0</v>
      </c>
      <c r="R96" s="613">
        <v>0</v>
      </c>
      <c r="S96" s="613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613">
        <v>0</v>
      </c>
      <c r="I97" s="613">
        <v>0</v>
      </c>
      <c r="J97" s="613">
        <v>0</v>
      </c>
      <c r="K97" s="613">
        <v>0</v>
      </c>
      <c r="L97" s="613">
        <v>0</v>
      </c>
      <c r="M97" s="613">
        <v>0</v>
      </c>
      <c r="N97" s="613">
        <v>0</v>
      </c>
      <c r="O97" s="613">
        <v>0</v>
      </c>
      <c r="P97" s="613">
        <v>0</v>
      </c>
      <c r="Q97" s="613">
        <v>0</v>
      </c>
      <c r="R97" s="613">
        <v>0</v>
      </c>
      <c r="S97" s="613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1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3">
        <v>1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v>2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1</v>
      </c>
      <c r="Q103" s="36">
        <v>0</v>
      </c>
      <c r="R103" s="36">
        <v>1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v>1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1</v>
      </c>
      <c r="R104" s="36">
        <v>0</v>
      </c>
      <c r="S104" s="36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v>2</v>
      </c>
      <c r="H105" s="36">
        <v>0</v>
      </c>
      <c r="I105" s="36">
        <v>0</v>
      </c>
      <c r="J105" s="36">
        <v>0</v>
      </c>
      <c r="K105" s="36">
        <v>1</v>
      </c>
      <c r="L105" s="36">
        <v>0</v>
      </c>
      <c r="M105" s="36">
        <v>0</v>
      </c>
      <c r="N105" s="36">
        <v>0</v>
      </c>
      <c r="O105" s="36">
        <v>0</v>
      </c>
      <c r="P105" s="36">
        <v>1</v>
      </c>
      <c r="Q105" s="36">
        <v>0</v>
      </c>
      <c r="R105" s="36">
        <v>0</v>
      </c>
      <c r="S105" s="36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1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1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618">
        <v>3</v>
      </c>
      <c r="H107" s="619">
        <v>0</v>
      </c>
      <c r="I107" s="619">
        <v>0</v>
      </c>
      <c r="J107" s="619">
        <v>0</v>
      </c>
      <c r="K107" s="619">
        <v>1</v>
      </c>
      <c r="L107" s="619">
        <v>0</v>
      </c>
      <c r="M107" s="619">
        <v>0</v>
      </c>
      <c r="N107" s="619">
        <v>1</v>
      </c>
      <c r="O107" s="619">
        <v>0</v>
      </c>
      <c r="P107" s="619">
        <v>0</v>
      </c>
      <c r="Q107" s="619">
        <v>1</v>
      </c>
      <c r="R107" s="619">
        <v>0</v>
      </c>
      <c r="S107" s="620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618">
        <f t="shared" ref="G108:G166" si="9">SUM(H108:S108)</f>
        <v>1</v>
      </c>
      <c r="H108" s="619">
        <v>0</v>
      </c>
      <c r="I108" s="619">
        <v>0</v>
      </c>
      <c r="J108" s="619">
        <v>0</v>
      </c>
      <c r="K108" s="619">
        <v>0</v>
      </c>
      <c r="L108" s="619">
        <v>0</v>
      </c>
      <c r="M108" s="619">
        <v>0</v>
      </c>
      <c r="N108" s="619">
        <v>0</v>
      </c>
      <c r="O108" s="619">
        <v>0</v>
      </c>
      <c r="P108" s="619">
        <v>0</v>
      </c>
      <c r="Q108" s="619">
        <v>0</v>
      </c>
      <c r="R108" s="619">
        <v>1</v>
      </c>
      <c r="S108" s="620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v>2</v>
      </c>
      <c r="H109" s="619">
        <v>0</v>
      </c>
      <c r="I109" s="619">
        <v>0</v>
      </c>
      <c r="J109" s="619">
        <v>0</v>
      </c>
      <c r="K109" s="619">
        <v>0</v>
      </c>
      <c r="L109" s="619">
        <v>0</v>
      </c>
      <c r="M109" s="619">
        <v>1</v>
      </c>
      <c r="N109" s="619">
        <v>0</v>
      </c>
      <c r="O109" s="619">
        <v>0</v>
      </c>
      <c r="P109" s="619">
        <v>0</v>
      </c>
      <c r="Q109" s="619">
        <v>0</v>
      </c>
      <c r="R109" s="619">
        <v>0</v>
      </c>
      <c r="S109" s="620">
        <v>1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618">
        <v>1</v>
      </c>
      <c r="H110" s="619">
        <v>0</v>
      </c>
      <c r="I110" s="619">
        <v>0</v>
      </c>
      <c r="J110" s="619">
        <v>0</v>
      </c>
      <c r="K110" s="619">
        <v>0</v>
      </c>
      <c r="L110" s="619">
        <v>0</v>
      </c>
      <c r="M110" s="619">
        <v>0</v>
      </c>
      <c r="N110" s="619">
        <v>0</v>
      </c>
      <c r="O110" s="619">
        <v>0</v>
      </c>
      <c r="P110" s="619">
        <v>0</v>
      </c>
      <c r="Q110" s="619">
        <v>0</v>
      </c>
      <c r="R110" s="619">
        <v>1</v>
      </c>
      <c r="S110" s="620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619">
        <v>0</v>
      </c>
      <c r="I111" s="619">
        <v>0</v>
      </c>
      <c r="J111" s="619">
        <v>0</v>
      </c>
      <c r="K111" s="619">
        <v>0</v>
      </c>
      <c r="L111" s="619">
        <v>0</v>
      </c>
      <c r="M111" s="619">
        <v>0</v>
      </c>
      <c r="N111" s="619">
        <v>0</v>
      </c>
      <c r="O111" s="619">
        <v>0</v>
      </c>
      <c r="P111" s="619">
        <v>0</v>
      </c>
      <c r="Q111" s="619">
        <v>0</v>
      </c>
      <c r="R111" s="619">
        <v>0</v>
      </c>
      <c r="S111" s="619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618">
        <f t="shared" si="9"/>
        <v>0</v>
      </c>
      <c r="H112" s="619">
        <v>0</v>
      </c>
      <c r="I112" s="619">
        <v>0</v>
      </c>
      <c r="J112" s="619">
        <v>0</v>
      </c>
      <c r="K112" s="619">
        <v>0</v>
      </c>
      <c r="L112" s="619">
        <v>0</v>
      </c>
      <c r="M112" s="619">
        <v>0</v>
      </c>
      <c r="N112" s="619">
        <v>0</v>
      </c>
      <c r="O112" s="619">
        <v>0</v>
      </c>
      <c r="P112" s="619">
        <v>0</v>
      </c>
      <c r="Q112" s="619">
        <v>0</v>
      </c>
      <c r="R112" s="619">
        <v>0</v>
      </c>
      <c r="S112" s="619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618">
        <f t="shared" si="9"/>
        <v>0</v>
      </c>
      <c r="H113" s="619">
        <v>0</v>
      </c>
      <c r="I113" s="619">
        <v>0</v>
      </c>
      <c r="J113" s="619">
        <v>0</v>
      </c>
      <c r="K113" s="619">
        <v>0</v>
      </c>
      <c r="L113" s="619">
        <v>0</v>
      </c>
      <c r="M113" s="619">
        <v>0</v>
      </c>
      <c r="N113" s="619">
        <v>0</v>
      </c>
      <c r="O113" s="619">
        <v>0</v>
      </c>
      <c r="P113" s="619">
        <v>0</v>
      </c>
      <c r="Q113" s="619">
        <v>0</v>
      </c>
      <c r="R113" s="619">
        <v>0</v>
      </c>
      <c r="S113" s="619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618">
        <f t="shared" si="9"/>
        <v>0</v>
      </c>
      <c r="H114" s="619">
        <v>0</v>
      </c>
      <c r="I114" s="619">
        <v>0</v>
      </c>
      <c r="J114" s="619">
        <v>0</v>
      </c>
      <c r="K114" s="619">
        <v>0</v>
      </c>
      <c r="L114" s="619">
        <v>0</v>
      </c>
      <c r="M114" s="619">
        <v>0</v>
      </c>
      <c r="N114" s="619">
        <v>0</v>
      </c>
      <c r="O114" s="619">
        <v>0</v>
      </c>
      <c r="P114" s="619">
        <v>0</v>
      </c>
      <c r="Q114" s="619">
        <v>0</v>
      </c>
      <c r="R114" s="619">
        <v>0</v>
      </c>
      <c r="S114" s="619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618">
        <v>1</v>
      </c>
      <c r="H115" s="619">
        <v>0</v>
      </c>
      <c r="I115" s="619">
        <v>0</v>
      </c>
      <c r="J115" s="619">
        <v>0</v>
      </c>
      <c r="K115" s="619">
        <v>0</v>
      </c>
      <c r="L115" s="619">
        <v>0</v>
      </c>
      <c r="M115" s="619">
        <v>0</v>
      </c>
      <c r="N115" s="619">
        <v>0</v>
      </c>
      <c r="O115" s="619">
        <v>0</v>
      </c>
      <c r="P115" s="619">
        <v>1</v>
      </c>
      <c r="Q115" s="619">
        <v>0</v>
      </c>
      <c r="R115" s="619">
        <v>0</v>
      </c>
      <c r="S115" s="619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618">
        <f t="shared" si="9"/>
        <v>0</v>
      </c>
      <c r="H116" s="619">
        <v>0</v>
      </c>
      <c r="I116" s="619">
        <v>0</v>
      </c>
      <c r="J116" s="619">
        <v>0</v>
      </c>
      <c r="K116" s="619">
        <v>0</v>
      </c>
      <c r="L116" s="619">
        <v>0</v>
      </c>
      <c r="M116" s="619">
        <v>0</v>
      </c>
      <c r="N116" s="619">
        <v>0</v>
      </c>
      <c r="O116" s="619">
        <v>0</v>
      </c>
      <c r="P116" s="619">
        <v>0</v>
      </c>
      <c r="Q116" s="619">
        <v>0</v>
      </c>
      <c r="R116" s="619">
        <v>0</v>
      </c>
      <c r="S116" s="619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618">
        <f t="shared" si="9"/>
        <v>0</v>
      </c>
      <c r="H117" s="619">
        <v>0</v>
      </c>
      <c r="I117" s="619">
        <v>0</v>
      </c>
      <c r="J117" s="619">
        <v>0</v>
      </c>
      <c r="K117" s="619">
        <v>0</v>
      </c>
      <c r="L117" s="619">
        <v>0</v>
      </c>
      <c r="M117" s="619">
        <v>0</v>
      </c>
      <c r="N117" s="619">
        <v>0</v>
      </c>
      <c r="O117" s="619">
        <v>0</v>
      </c>
      <c r="P117" s="619">
        <v>0</v>
      </c>
      <c r="Q117" s="619">
        <v>0</v>
      </c>
      <c r="R117" s="619">
        <v>0</v>
      </c>
      <c r="S117" s="619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618">
        <f t="shared" si="9"/>
        <v>0</v>
      </c>
      <c r="H118" s="619">
        <v>0</v>
      </c>
      <c r="I118" s="619">
        <v>0</v>
      </c>
      <c r="J118" s="619">
        <v>0</v>
      </c>
      <c r="K118" s="619">
        <v>0</v>
      </c>
      <c r="L118" s="619">
        <v>0</v>
      </c>
      <c r="M118" s="619">
        <v>0</v>
      </c>
      <c r="N118" s="619">
        <v>0</v>
      </c>
      <c r="O118" s="619">
        <v>0</v>
      </c>
      <c r="P118" s="619">
        <v>0</v>
      </c>
      <c r="Q118" s="619">
        <v>0</v>
      </c>
      <c r="R118" s="619">
        <v>0</v>
      </c>
      <c r="S118" s="619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618">
        <f t="shared" si="9"/>
        <v>0</v>
      </c>
      <c r="H119" s="619">
        <v>0</v>
      </c>
      <c r="I119" s="619">
        <v>0</v>
      </c>
      <c r="J119" s="619">
        <v>0</v>
      </c>
      <c r="K119" s="619">
        <v>0</v>
      </c>
      <c r="L119" s="619">
        <v>0</v>
      </c>
      <c r="M119" s="619">
        <v>0</v>
      </c>
      <c r="N119" s="619">
        <v>0</v>
      </c>
      <c r="O119" s="619">
        <v>0</v>
      </c>
      <c r="P119" s="619">
        <v>0</v>
      </c>
      <c r="Q119" s="619">
        <v>0</v>
      </c>
      <c r="R119" s="619">
        <v>0</v>
      </c>
      <c r="S119" s="619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618">
        <v>1</v>
      </c>
      <c r="H120" s="619">
        <v>0</v>
      </c>
      <c r="I120" s="619">
        <v>0</v>
      </c>
      <c r="J120" s="619">
        <v>0</v>
      </c>
      <c r="K120" s="619">
        <v>0</v>
      </c>
      <c r="L120" s="619">
        <v>0</v>
      </c>
      <c r="M120" s="619">
        <v>0</v>
      </c>
      <c r="N120" s="619">
        <v>0</v>
      </c>
      <c r="O120" s="619">
        <v>0</v>
      </c>
      <c r="P120" s="619">
        <v>0</v>
      </c>
      <c r="Q120" s="619">
        <v>1</v>
      </c>
      <c r="R120" s="619">
        <v>0</v>
      </c>
      <c r="S120" s="619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618">
        <v>1</v>
      </c>
      <c r="H121" s="619">
        <v>0</v>
      </c>
      <c r="I121" s="619">
        <v>0</v>
      </c>
      <c r="J121" s="619">
        <v>0</v>
      </c>
      <c r="K121" s="619">
        <v>0</v>
      </c>
      <c r="L121" s="619">
        <v>0</v>
      </c>
      <c r="M121" s="619">
        <v>0</v>
      </c>
      <c r="N121" s="619">
        <v>0</v>
      </c>
      <c r="O121" s="619">
        <v>0</v>
      </c>
      <c r="P121" s="619">
        <v>0</v>
      </c>
      <c r="Q121" s="619">
        <v>0</v>
      </c>
      <c r="R121" s="619">
        <v>1</v>
      </c>
      <c r="S121" s="619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2</v>
      </c>
      <c r="H122" s="619">
        <v>0</v>
      </c>
      <c r="I122" s="619">
        <v>0</v>
      </c>
      <c r="J122" s="619">
        <v>0</v>
      </c>
      <c r="K122" s="619">
        <v>0</v>
      </c>
      <c r="L122" s="619">
        <v>1</v>
      </c>
      <c r="M122" s="619">
        <v>0</v>
      </c>
      <c r="N122" s="619">
        <v>0</v>
      </c>
      <c r="O122" s="619">
        <v>0</v>
      </c>
      <c r="P122" s="619">
        <v>0</v>
      </c>
      <c r="Q122" s="619">
        <v>1</v>
      </c>
      <c r="R122" s="619">
        <v>0</v>
      </c>
      <c r="S122" s="619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1</v>
      </c>
      <c r="H123" s="619">
        <v>0</v>
      </c>
      <c r="I123" s="619">
        <v>0</v>
      </c>
      <c r="J123" s="619">
        <v>0</v>
      </c>
      <c r="K123" s="619">
        <v>0</v>
      </c>
      <c r="L123" s="619">
        <v>0</v>
      </c>
      <c r="M123" s="619">
        <v>0</v>
      </c>
      <c r="N123" s="619">
        <v>0</v>
      </c>
      <c r="O123" s="619">
        <v>0</v>
      </c>
      <c r="P123" s="619">
        <v>0</v>
      </c>
      <c r="Q123" s="619">
        <v>0</v>
      </c>
      <c r="R123" s="619">
        <v>1</v>
      </c>
      <c r="S123" s="619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v>1</v>
      </c>
      <c r="H124" s="619">
        <v>0</v>
      </c>
      <c r="I124" s="619">
        <v>0</v>
      </c>
      <c r="J124" s="619">
        <v>0</v>
      </c>
      <c r="K124" s="619">
        <v>0</v>
      </c>
      <c r="L124" s="619">
        <v>0</v>
      </c>
      <c r="M124" s="619">
        <v>0</v>
      </c>
      <c r="N124" s="619">
        <v>0</v>
      </c>
      <c r="O124" s="619">
        <v>0</v>
      </c>
      <c r="P124" s="619">
        <v>0</v>
      </c>
      <c r="Q124" s="619">
        <v>1</v>
      </c>
      <c r="R124" s="619">
        <v>0</v>
      </c>
      <c r="S124" s="619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v>1</v>
      </c>
      <c r="H125" s="619">
        <v>0</v>
      </c>
      <c r="I125" s="619">
        <v>0</v>
      </c>
      <c r="J125" s="619">
        <v>0</v>
      </c>
      <c r="K125" s="619">
        <v>0</v>
      </c>
      <c r="L125" s="619">
        <v>0</v>
      </c>
      <c r="M125" s="619">
        <v>0</v>
      </c>
      <c r="N125" s="619">
        <v>0</v>
      </c>
      <c r="O125" s="619">
        <v>0</v>
      </c>
      <c r="P125" s="619">
        <v>0</v>
      </c>
      <c r="Q125" s="619">
        <v>0</v>
      </c>
      <c r="R125" s="619">
        <v>0</v>
      </c>
      <c r="S125" s="619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619">
        <v>0</v>
      </c>
      <c r="I126" s="619">
        <v>0</v>
      </c>
      <c r="J126" s="619">
        <v>0</v>
      </c>
      <c r="K126" s="619">
        <v>0</v>
      </c>
      <c r="L126" s="619">
        <v>0</v>
      </c>
      <c r="M126" s="619">
        <v>0</v>
      </c>
      <c r="N126" s="619">
        <v>0</v>
      </c>
      <c r="O126" s="619">
        <v>0</v>
      </c>
      <c r="P126" s="619">
        <v>0</v>
      </c>
      <c r="Q126" s="619">
        <v>0</v>
      </c>
      <c r="R126" s="619">
        <v>0</v>
      </c>
      <c r="S126" s="619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v>1</v>
      </c>
      <c r="H127" s="619">
        <v>0</v>
      </c>
      <c r="I127" s="619">
        <v>0</v>
      </c>
      <c r="J127" s="619">
        <v>0</v>
      </c>
      <c r="K127" s="619">
        <v>0</v>
      </c>
      <c r="L127" s="619">
        <v>0</v>
      </c>
      <c r="M127" s="619">
        <v>0</v>
      </c>
      <c r="N127" s="619">
        <v>0</v>
      </c>
      <c r="O127" s="619">
        <v>0</v>
      </c>
      <c r="P127" s="619">
        <v>0</v>
      </c>
      <c r="Q127" s="619">
        <v>0</v>
      </c>
      <c r="R127" s="619">
        <v>1</v>
      </c>
      <c r="S127" s="619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619">
        <v>0</v>
      </c>
      <c r="I128" s="619">
        <v>0</v>
      </c>
      <c r="J128" s="619">
        <v>0</v>
      </c>
      <c r="K128" s="619">
        <v>0</v>
      </c>
      <c r="L128" s="619">
        <v>0</v>
      </c>
      <c r="M128" s="619">
        <v>0</v>
      </c>
      <c r="N128" s="619">
        <v>0</v>
      </c>
      <c r="O128" s="619">
        <v>0</v>
      </c>
      <c r="P128" s="619">
        <v>0</v>
      </c>
      <c r="Q128" s="619">
        <v>0</v>
      </c>
      <c r="R128" s="619">
        <v>0</v>
      </c>
      <c r="S128" s="619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v>1</v>
      </c>
      <c r="H129" s="619">
        <v>0</v>
      </c>
      <c r="I129" s="619">
        <v>0</v>
      </c>
      <c r="J129" s="619">
        <v>0</v>
      </c>
      <c r="K129" s="619">
        <v>0</v>
      </c>
      <c r="L129" s="619">
        <v>0</v>
      </c>
      <c r="M129" s="619">
        <v>0</v>
      </c>
      <c r="N129" s="619">
        <v>0</v>
      </c>
      <c r="O129" s="619">
        <v>0</v>
      </c>
      <c r="P129" s="619">
        <v>0</v>
      </c>
      <c r="Q129" s="619">
        <v>1</v>
      </c>
      <c r="R129" s="619">
        <v>0</v>
      </c>
      <c r="S129" s="619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619">
        <v>0</v>
      </c>
      <c r="I130" s="619">
        <v>0</v>
      </c>
      <c r="J130" s="619">
        <v>0</v>
      </c>
      <c r="K130" s="619">
        <v>0</v>
      </c>
      <c r="L130" s="619">
        <v>0</v>
      </c>
      <c r="M130" s="619">
        <v>0</v>
      </c>
      <c r="N130" s="619">
        <v>0</v>
      </c>
      <c r="O130" s="619">
        <v>0</v>
      </c>
      <c r="P130" s="619">
        <v>0</v>
      </c>
      <c r="Q130" s="619">
        <v>0</v>
      </c>
      <c r="R130" s="619">
        <v>0</v>
      </c>
      <c r="S130" s="619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619">
        <v>0</v>
      </c>
      <c r="I131" s="619">
        <v>0</v>
      </c>
      <c r="J131" s="619">
        <v>0</v>
      </c>
      <c r="K131" s="619">
        <v>0</v>
      </c>
      <c r="L131" s="619">
        <v>0</v>
      </c>
      <c r="M131" s="619">
        <v>0</v>
      </c>
      <c r="N131" s="619">
        <v>0</v>
      </c>
      <c r="O131" s="619">
        <v>0</v>
      </c>
      <c r="P131" s="619">
        <v>0</v>
      </c>
      <c r="Q131" s="619">
        <v>0</v>
      </c>
      <c r="R131" s="619">
        <v>0</v>
      </c>
      <c r="S131" s="619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1</v>
      </c>
      <c r="H132" s="619">
        <v>0</v>
      </c>
      <c r="I132" s="619">
        <v>0</v>
      </c>
      <c r="J132" s="619">
        <v>0</v>
      </c>
      <c r="K132" s="619">
        <v>0</v>
      </c>
      <c r="L132" s="619">
        <v>0</v>
      </c>
      <c r="M132" s="619">
        <v>0</v>
      </c>
      <c r="N132" s="619">
        <v>0</v>
      </c>
      <c r="O132" s="619">
        <v>0</v>
      </c>
      <c r="P132" s="619">
        <v>0</v>
      </c>
      <c r="Q132" s="619">
        <v>0</v>
      </c>
      <c r="R132" s="619">
        <v>1</v>
      </c>
      <c r="S132" s="619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619">
        <v>0</v>
      </c>
      <c r="I133" s="619">
        <v>0</v>
      </c>
      <c r="J133" s="619">
        <v>0</v>
      </c>
      <c r="K133" s="619">
        <v>0</v>
      </c>
      <c r="L133" s="619">
        <v>0</v>
      </c>
      <c r="M133" s="619">
        <v>0</v>
      </c>
      <c r="N133" s="619">
        <v>0</v>
      </c>
      <c r="O133" s="619">
        <v>0</v>
      </c>
      <c r="P133" s="619">
        <v>0</v>
      </c>
      <c r="Q133" s="619">
        <v>0</v>
      </c>
      <c r="R133" s="619">
        <v>0</v>
      </c>
      <c r="S133" s="619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2</v>
      </c>
      <c r="H134" s="619">
        <v>0</v>
      </c>
      <c r="I134" s="619">
        <v>0</v>
      </c>
      <c r="J134" s="619">
        <v>0</v>
      </c>
      <c r="K134" s="619">
        <v>0</v>
      </c>
      <c r="L134" s="619">
        <v>0</v>
      </c>
      <c r="M134" s="619">
        <v>0</v>
      </c>
      <c r="N134" s="619">
        <v>0</v>
      </c>
      <c r="O134" s="619">
        <v>0</v>
      </c>
      <c r="P134" s="619">
        <v>1</v>
      </c>
      <c r="Q134" s="619">
        <v>0</v>
      </c>
      <c r="R134" s="619">
        <v>1</v>
      </c>
      <c r="S134" s="619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619">
        <v>0</v>
      </c>
      <c r="I135" s="619">
        <v>0</v>
      </c>
      <c r="J135" s="619">
        <v>0</v>
      </c>
      <c r="K135" s="619">
        <v>0</v>
      </c>
      <c r="L135" s="619">
        <v>0</v>
      </c>
      <c r="M135" s="619">
        <v>0</v>
      </c>
      <c r="N135" s="619">
        <v>0</v>
      </c>
      <c r="O135" s="619">
        <v>0</v>
      </c>
      <c r="P135" s="619">
        <v>0</v>
      </c>
      <c r="Q135" s="619">
        <v>0</v>
      </c>
      <c r="R135" s="619">
        <v>0</v>
      </c>
      <c r="S135" s="619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619">
        <v>0</v>
      </c>
      <c r="I136" s="619">
        <v>0</v>
      </c>
      <c r="J136" s="619">
        <v>0</v>
      </c>
      <c r="K136" s="619">
        <v>0</v>
      </c>
      <c r="L136" s="619">
        <v>0</v>
      </c>
      <c r="M136" s="619">
        <v>0</v>
      </c>
      <c r="N136" s="619">
        <v>0</v>
      </c>
      <c r="O136" s="619">
        <v>0</v>
      </c>
      <c r="P136" s="619">
        <v>0</v>
      </c>
      <c r="Q136" s="619">
        <v>0</v>
      </c>
      <c r="R136" s="619">
        <v>0</v>
      </c>
      <c r="S136" s="619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619">
        <v>0</v>
      </c>
      <c r="I137" s="619">
        <v>0</v>
      </c>
      <c r="J137" s="619">
        <v>0</v>
      </c>
      <c r="K137" s="619">
        <v>0</v>
      </c>
      <c r="L137" s="619">
        <v>0</v>
      </c>
      <c r="M137" s="619">
        <v>0</v>
      </c>
      <c r="N137" s="619">
        <v>0</v>
      </c>
      <c r="O137" s="619">
        <v>0</v>
      </c>
      <c r="P137" s="619">
        <v>0</v>
      </c>
      <c r="Q137" s="619">
        <v>0</v>
      </c>
      <c r="R137" s="619">
        <v>0</v>
      </c>
      <c r="S137" s="619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v>1</v>
      </c>
      <c r="H138" s="619">
        <v>0</v>
      </c>
      <c r="I138" s="619">
        <v>0</v>
      </c>
      <c r="J138" s="619">
        <v>0</v>
      </c>
      <c r="K138" s="619">
        <v>0</v>
      </c>
      <c r="L138" s="619">
        <v>0</v>
      </c>
      <c r="M138" s="619">
        <v>0</v>
      </c>
      <c r="N138" s="619">
        <v>0</v>
      </c>
      <c r="O138" s="619">
        <v>0</v>
      </c>
      <c r="P138" s="619">
        <v>0</v>
      </c>
      <c r="Q138" s="619">
        <v>0</v>
      </c>
      <c r="R138" s="619">
        <v>1</v>
      </c>
      <c r="S138" s="619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0</v>
      </c>
      <c r="H139" s="619">
        <v>0</v>
      </c>
      <c r="I139" s="619">
        <v>0</v>
      </c>
      <c r="J139" s="619">
        <v>0</v>
      </c>
      <c r="K139" s="619">
        <v>0</v>
      </c>
      <c r="L139" s="619">
        <v>0</v>
      </c>
      <c r="M139" s="619">
        <v>0</v>
      </c>
      <c r="N139" s="619">
        <v>0</v>
      </c>
      <c r="O139" s="619">
        <v>0</v>
      </c>
      <c r="P139" s="619">
        <v>0</v>
      </c>
      <c r="Q139" s="619">
        <v>0</v>
      </c>
      <c r="R139" s="619">
        <v>0</v>
      </c>
      <c r="S139" s="619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1</v>
      </c>
      <c r="H140" s="619">
        <v>0</v>
      </c>
      <c r="I140" s="619">
        <v>0</v>
      </c>
      <c r="J140" s="619">
        <v>0</v>
      </c>
      <c r="K140" s="619">
        <v>0</v>
      </c>
      <c r="L140" s="619">
        <v>0</v>
      </c>
      <c r="M140" s="619">
        <v>0</v>
      </c>
      <c r="N140" s="619">
        <v>0</v>
      </c>
      <c r="O140" s="619">
        <v>0</v>
      </c>
      <c r="P140" s="619">
        <v>0</v>
      </c>
      <c r="Q140" s="619">
        <v>1</v>
      </c>
      <c r="R140" s="619">
        <v>0</v>
      </c>
      <c r="S140" s="619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619">
        <v>0</v>
      </c>
      <c r="I141" s="619">
        <v>0</v>
      </c>
      <c r="J141" s="619">
        <v>0</v>
      </c>
      <c r="K141" s="619">
        <v>0</v>
      </c>
      <c r="L141" s="619">
        <v>0</v>
      </c>
      <c r="M141" s="619">
        <v>0</v>
      </c>
      <c r="N141" s="619">
        <v>0</v>
      </c>
      <c r="O141" s="619">
        <v>0</v>
      </c>
      <c r="P141" s="619">
        <v>0</v>
      </c>
      <c r="Q141" s="619">
        <v>0</v>
      </c>
      <c r="R141" s="619">
        <v>0</v>
      </c>
      <c r="S141" s="619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619">
        <v>0</v>
      </c>
      <c r="I142" s="619">
        <v>0</v>
      </c>
      <c r="J142" s="619">
        <v>0</v>
      </c>
      <c r="K142" s="619">
        <v>0</v>
      </c>
      <c r="L142" s="619">
        <v>0</v>
      </c>
      <c r="M142" s="619">
        <v>0</v>
      </c>
      <c r="N142" s="619">
        <v>0</v>
      </c>
      <c r="O142" s="619">
        <v>0</v>
      </c>
      <c r="P142" s="619">
        <v>0</v>
      </c>
      <c r="Q142" s="619">
        <v>0</v>
      </c>
      <c r="R142" s="619">
        <v>0</v>
      </c>
      <c r="S142" s="619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619">
        <v>0</v>
      </c>
      <c r="I143" s="619">
        <v>0</v>
      </c>
      <c r="J143" s="619">
        <v>0</v>
      </c>
      <c r="K143" s="619">
        <v>0</v>
      </c>
      <c r="L143" s="619">
        <v>0</v>
      </c>
      <c r="M143" s="619">
        <v>0</v>
      </c>
      <c r="N143" s="619">
        <v>0</v>
      </c>
      <c r="O143" s="619">
        <v>0</v>
      </c>
      <c r="P143" s="619">
        <v>0</v>
      </c>
      <c r="Q143" s="619">
        <v>0</v>
      </c>
      <c r="R143" s="619">
        <v>0</v>
      </c>
      <c r="S143" s="619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619">
        <v>0</v>
      </c>
      <c r="I144" s="619">
        <v>0</v>
      </c>
      <c r="J144" s="619">
        <v>0</v>
      </c>
      <c r="K144" s="619">
        <v>0</v>
      </c>
      <c r="L144" s="619">
        <v>0</v>
      </c>
      <c r="M144" s="619">
        <v>0</v>
      </c>
      <c r="N144" s="619">
        <v>0</v>
      </c>
      <c r="O144" s="619">
        <v>0</v>
      </c>
      <c r="P144" s="619">
        <v>0</v>
      </c>
      <c r="Q144" s="619">
        <v>0</v>
      </c>
      <c r="R144" s="619">
        <v>0</v>
      </c>
      <c r="S144" s="619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619">
        <v>0</v>
      </c>
      <c r="I145" s="619">
        <v>0</v>
      </c>
      <c r="J145" s="619">
        <v>0</v>
      </c>
      <c r="K145" s="619">
        <v>0</v>
      </c>
      <c r="L145" s="619">
        <v>0</v>
      </c>
      <c r="M145" s="619">
        <v>0</v>
      </c>
      <c r="N145" s="619">
        <v>0</v>
      </c>
      <c r="O145" s="619">
        <v>0</v>
      </c>
      <c r="P145" s="619">
        <v>0</v>
      </c>
      <c r="Q145" s="619">
        <v>0</v>
      </c>
      <c r="R145" s="619">
        <v>0</v>
      </c>
      <c r="S145" s="619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619">
        <v>0</v>
      </c>
      <c r="I146" s="619">
        <v>0</v>
      </c>
      <c r="J146" s="619">
        <v>0</v>
      </c>
      <c r="K146" s="619">
        <v>0</v>
      </c>
      <c r="L146" s="619">
        <v>0</v>
      </c>
      <c r="M146" s="619">
        <v>0</v>
      </c>
      <c r="N146" s="619">
        <v>0</v>
      </c>
      <c r="O146" s="619">
        <v>0</v>
      </c>
      <c r="P146" s="619">
        <v>0</v>
      </c>
      <c r="Q146" s="619">
        <v>0</v>
      </c>
      <c r="R146" s="619">
        <v>0</v>
      </c>
      <c r="S146" s="619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619">
        <v>0</v>
      </c>
      <c r="I147" s="619">
        <v>0</v>
      </c>
      <c r="J147" s="619">
        <v>0</v>
      </c>
      <c r="K147" s="619">
        <v>0</v>
      </c>
      <c r="L147" s="619">
        <v>0</v>
      </c>
      <c r="M147" s="619">
        <v>0</v>
      </c>
      <c r="N147" s="619">
        <v>0</v>
      </c>
      <c r="O147" s="619">
        <v>0</v>
      </c>
      <c r="P147" s="619">
        <v>0</v>
      </c>
      <c r="Q147" s="619">
        <v>0</v>
      </c>
      <c r="R147" s="619">
        <v>0</v>
      </c>
      <c r="S147" s="619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2</v>
      </c>
      <c r="H148" s="619">
        <v>0</v>
      </c>
      <c r="I148" s="619">
        <v>0</v>
      </c>
      <c r="J148" s="619">
        <v>0</v>
      </c>
      <c r="K148" s="619">
        <v>0</v>
      </c>
      <c r="L148" s="619">
        <v>0</v>
      </c>
      <c r="M148" s="619">
        <v>0</v>
      </c>
      <c r="N148" s="619">
        <v>0</v>
      </c>
      <c r="O148" s="619">
        <v>1</v>
      </c>
      <c r="P148" s="619">
        <v>0</v>
      </c>
      <c r="Q148" s="619">
        <v>0</v>
      </c>
      <c r="R148" s="619">
        <v>1</v>
      </c>
      <c r="S148" s="619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36</v>
      </c>
      <c r="H149" s="619">
        <v>3</v>
      </c>
      <c r="I149" s="619">
        <v>4</v>
      </c>
      <c r="J149" s="619">
        <v>3</v>
      </c>
      <c r="K149" s="619">
        <v>3</v>
      </c>
      <c r="L149" s="619">
        <v>3</v>
      </c>
      <c r="M149" s="619">
        <v>3</v>
      </c>
      <c r="N149" s="619">
        <v>3</v>
      </c>
      <c r="O149" s="619">
        <v>3</v>
      </c>
      <c r="P149" s="619">
        <v>3</v>
      </c>
      <c r="Q149" s="619">
        <v>3</v>
      </c>
      <c r="R149" s="619">
        <v>3</v>
      </c>
      <c r="S149" s="619">
        <v>2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10</v>
      </c>
      <c r="H150" s="619">
        <v>0</v>
      </c>
      <c r="I150" s="619">
        <v>1</v>
      </c>
      <c r="J150" s="619">
        <v>1</v>
      </c>
      <c r="K150" s="619">
        <v>1</v>
      </c>
      <c r="L150" s="619">
        <v>1</v>
      </c>
      <c r="M150" s="619">
        <v>1</v>
      </c>
      <c r="N150" s="619">
        <v>1</v>
      </c>
      <c r="O150" s="619">
        <v>1</v>
      </c>
      <c r="P150" s="619">
        <v>1</v>
      </c>
      <c r="Q150" s="619">
        <v>1</v>
      </c>
      <c r="R150" s="619">
        <v>1</v>
      </c>
      <c r="S150" s="619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v>10</v>
      </c>
      <c r="H151" s="619">
        <v>0</v>
      </c>
      <c r="I151" s="619">
        <v>1</v>
      </c>
      <c r="J151" s="619">
        <v>1</v>
      </c>
      <c r="K151" s="619">
        <v>1</v>
      </c>
      <c r="L151" s="619">
        <v>1</v>
      </c>
      <c r="M151" s="619">
        <v>1</v>
      </c>
      <c r="N151" s="619">
        <v>1</v>
      </c>
      <c r="O151" s="619">
        <v>1</v>
      </c>
      <c r="P151" s="619">
        <v>1</v>
      </c>
      <c r="Q151" s="619">
        <v>1</v>
      </c>
      <c r="R151" s="619">
        <v>1</v>
      </c>
      <c r="S151" s="619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v>10</v>
      </c>
      <c r="H152" s="619">
        <v>0</v>
      </c>
      <c r="I152" s="619">
        <v>1</v>
      </c>
      <c r="J152" s="619">
        <v>1</v>
      </c>
      <c r="K152" s="619">
        <v>1</v>
      </c>
      <c r="L152" s="619">
        <v>1</v>
      </c>
      <c r="M152" s="619">
        <v>1</v>
      </c>
      <c r="N152" s="619">
        <v>1</v>
      </c>
      <c r="O152" s="619">
        <v>1</v>
      </c>
      <c r="P152" s="619">
        <v>1</v>
      </c>
      <c r="Q152" s="619">
        <v>1</v>
      </c>
      <c r="R152" s="619">
        <v>1</v>
      </c>
      <c r="S152" s="619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619">
        <v>0</v>
      </c>
      <c r="I153" s="619">
        <v>0</v>
      </c>
      <c r="J153" s="619">
        <v>0</v>
      </c>
      <c r="K153" s="619">
        <v>0</v>
      </c>
      <c r="L153" s="619">
        <v>0</v>
      </c>
      <c r="M153" s="619">
        <v>0</v>
      </c>
      <c r="N153" s="619">
        <v>0</v>
      </c>
      <c r="O153" s="619">
        <v>0</v>
      </c>
      <c r="P153" s="619">
        <v>0</v>
      </c>
      <c r="Q153" s="619">
        <v>0</v>
      </c>
      <c r="R153" s="619">
        <v>0</v>
      </c>
      <c r="S153" s="619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v>1</v>
      </c>
      <c r="H154" s="619">
        <v>0</v>
      </c>
      <c r="I154" s="619">
        <v>0</v>
      </c>
      <c r="J154" s="619">
        <v>0</v>
      </c>
      <c r="K154" s="619">
        <v>0</v>
      </c>
      <c r="L154" s="619">
        <v>0</v>
      </c>
      <c r="M154" s="619">
        <v>0</v>
      </c>
      <c r="N154" s="619">
        <v>0</v>
      </c>
      <c r="O154" s="619">
        <v>0</v>
      </c>
      <c r="P154" s="619">
        <v>0</v>
      </c>
      <c r="Q154" s="619">
        <v>0</v>
      </c>
      <c r="R154" s="619">
        <v>1</v>
      </c>
      <c r="S154" s="619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98</v>
      </c>
      <c r="H155" s="93">
        <f t="shared" ref="H155:S155" si="10">SUM(H102:H154)</f>
        <v>3</v>
      </c>
      <c r="I155" s="93">
        <f t="shared" si="10"/>
        <v>7</v>
      </c>
      <c r="J155" s="93">
        <f t="shared" si="10"/>
        <v>6</v>
      </c>
      <c r="K155" s="93">
        <f t="shared" si="10"/>
        <v>8</v>
      </c>
      <c r="L155" s="93">
        <f t="shared" si="10"/>
        <v>7</v>
      </c>
      <c r="M155" s="93">
        <f t="shared" si="10"/>
        <v>7</v>
      </c>
      <c r="N155" s="93">
        <f t="shared" si="10"/>
        <v>7</v>
      </c>
      <c r="O155" s="93">
        <f t="shared" si="10"/>
        <v>7</v>
      </c>
      <c r="P155" s="93">
        <f t="shared" si="10"/>
        <v>10</v>
      </c>
      <c r="Q155" s="93">
        <f t="shared" si="10"/>
        <v>13</v>
      </c>
      <c r="R155" s="93">
        <f t="shared" si="10"/>
        <v>18</v>
      </c>
      <c r="S155" s="94">
        <f t="shared" si="10"/>
        <v>4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v>3</v>
      </c>
      <c r="H156" s="82">
        <v>0</v>
      </c>
      <c r="I156" s="82">
        <v>0</v>
      </c>
      <c r="J156" s="82">
        <v>0</v>
      </c>
      <c r="K156" s="82">
        <v>0</v>
      </c>
      <c r="L156" s="82">
        <v>1</v>
      </c>
      <c r="M156" s="82">
        <v>0</v>
      </c>
      <c r="N156" s="82">
        <v>0</v>
      </c>
      <c r="O156" s="82">
        <v>1</v>
      </c>
      <c r="P156" s="82">
        <v>0</v>
      </c>
      <c r="Q156" s="82">
        <v>0</v>
      </c>
      <c r="R156" s="82">
        <v>1</v>
      </c>
      <c r="S156" s="83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v>6</v>
      </c>
      <c r="H157" s="36">
        <v>0</v>
      </c>
      <c r="I157" s="36">
        <v>1</v>
      </c>
      <c r="J157" s="36">
        <v>0</v>
      </c>
      <c r="K157" s="36">
        <v>1</v>
      </c>
      <c r="L157" s="36">
        <v>0</v>
      </c>
      <c r="M157" s="36">
        <v>1</v>
      </c>
      <c r="N157" s="36">
        <v>0</v>
      </c>
      <c r="O157" s="36">
        <v>1</v>
      </c>
      <c r="P157" s="36">
        <v>0</v>
      </c>
      <c r="Q157" s="36">
        <v>1</v>
      </c>
      <c r="R157" s="36">
        <v>0</v>
      </c>
      <c r="S157" s="37">
        <v>1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v>1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1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1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1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v>1</v>
      </c>
      <c r="H161" s="619">
        <v>0</v>
      </c>
      <c r="I161" s="619">
        <v>0</v>
      </c>
      <c r="J161" s="619">
        <v>0</v>
      </c>
      <c r="K161" s="619">
        <v>0</v>
      </c>
      <c r="L161" s="619">
        <v>0</v>
      </c>
      <c r="M161" s="619">
        <v>0</v>
      </c>
      <c r="N161" s="619">
        <v>0</v>
      </c>
      <c r="O161" s="619">
        <v>0</v>
      </c>
      <c r="P161" s="619">
        <v>0</v>
      </c>
      <c r="Q161" s="619">
        <v>0</v>
      </c>
      <c r="R161" s="619">
        <v>1</v>
      </c>
      <c r="S161" s="619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618">
        <v>1</v>
      </c>
      <c r="H162" s="619">
        <v>0</v>
      </c>
      <c r="I162" s="619">
        <v>0</v>
      </c>
      <c r="J162" s="619">
        <v>0</v>
      </c>
      <c r="K162" s="619">
        <v>0</v>
      </c>
      <c r="L162" s="619">
        <v>0</v>
      </c>
      <c r="M162" s="619">
        <v>0</v>
      </c>
      <c r="N162" s="619">
        <v>0</v>
      </c>
      <c r="O162" s="619">
        <v>0</v>
      </c>
      <c r="P162" s="619">
        <v>0</v>
      </c>
      <c r="Q162" s="619">
        <v>0</v>
      </c>
      <c r="R162" s="619">
        <v>0</v>
      </c>
      <c r="S162" s="619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619">
        <v>0</v>
      </c>
      <c r="I163" s="619">
        <v>0</v>
      </c>
      <c r="J163" s="619">
        <v>0</v>
      </c>
      <c r="K163" s="619">
        <v>0</v>
      </c>
      <c r="L163" s="619">
        <v>0</v>
      </c>
      <c r="M163" s="619">
        <v>0</v>
      </c>
      <c r="N163" s="619">
        <v>0</v>
      </c>
      <c r="O163" s="619">
        <v>0</v>
      </c>
      <c r="P163" s="619">
        <v>0</v>
      </c>
      <c r="Q163" s="619">
        <v>0</v>
      </c>
      <c r="R163" s="619">
        <v>0</v>
      </c>
      <c r="S163" s="619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619">
        <v>0</v>
      </c>
      <c r="I164" s="619">
        <v>0</v>
      </c>
      <c r="J164" s="619">
        <v>0</v>
      </c>
      <c r="K164" s="619">
        <v>0</v>
      </c>
      <c r="L164" s="619">
        <v>0</v>
      </c>
      <c r="M164" s="619">
        <v>0</v>
      </c>
      <c r="N164" s="619">
        <v>0</v>
      </c>
      <c r="O164" s="619">
        <v>0</v>
      </c>
      <c r="P164" s="619">
        <v>0</v>
      </c>
      <c r="Q164" s="619">
        <v>0</v>
      </c>
      <c r="R164" s="619">
        <v>0</v>
      </c>
      <c r="S164" s="619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619">
        <v>0</v>
      </c>
      <c r="I165" s="619">
        <v>0</v>
      </c>
      <c r="J165" s="619">
        <v>0</v>
      </c>
      <c r="K165" s="619">
        <v>0</v>
      </c>
      <c r="L165" s="619">
        <v>0</v>
      </c>
      <c r="M165" s="619">
        <v>0</v>
      </c>
      <c r="N165" s="619">
        <v>0</v>
      </c>
      <c r="O165" s="619">
        <v>0</v>
      </c>
      <c r="P165" s="619">
        <v>0</v>
      </c>
      <c r="Q165" s="619">
        <v>0</v>
      </c>
      <c r="R165" s="619">
        <v>0</v>
      </c>
      <c r="S165" s="619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619">
        <v>0</v>
      </c>
      <c r="I166" s="619">
        <v>0</v>
      </c>
      <c r="J166" s="619">
        <v>0</v>
      </c>
      <c r="K166" s="619">
        <v>0</v>
      </c>
      <c r="L166" s="619">
        <v>0</v>
      </c>
      <c r="M166" s="619">
        <v>0</v>
      </c>
      <c r="N166" s="619">
        <v>0</v>
      </c>
      <c r="O166" s="619">
        <v>0</v>
      </c>
      <c r="P166" s="619">
        <v>0</v>
      </c>
      <c r="Q166" s="619">
        <v>0</v>
      </c>
      <c r="R166" s="619">
        <v>0</v>
      </c>
      <c r="S166" s="619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29" si="11">SUM(H167:S167)</f>
        <v>0</v>
      </c>
      <c r="H167" s="619">
        <v>0</v>
      </c>
      <c r="I167" s="619">
        <v>0</v>
      </c>
      <c r="J167" s="619">
        <v>0</v>
      </c>
      <c r="K167" s="619">
        <v>0</v>
      </c>
      <c r="L167" s="619">
        <v>0</v>
      </c>
      <c r="M167" s="619">
        <v>0</v>
      </c>
      <c r="N167" s="619">
        <v>0</v>
      </c>
      <c r="O167" s="619">
        <v>0</v>
      </c>
      <c r="P167" s="619">
        <v>0</v>
      </c>
      <c r="Q167" s="619">
        <v>0</v>
      </c>
      <c r="R167" s="619">
        <v>0</v>
      </c>
      <c r="S167" s="619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619">
        <v>0</v>
      </c>
      <c r="I168" s="619">
        <v>0</v>
      </c>
      <c r="J168" s="619">
        <v>0</v>
      </c>
      <c r="K168" s="619">
        <v>0</v>
      </c>
      <c r="L168" s="619">
        <v>0</v>
      </c>
      <c r="M168" s="619">
        <v>0</v>
      </c>
      <c r="N168" s="619">
        <v>0</v>
      </c>
      <c r="O168" s="619">
        <v>0</v>
      </c>
      <c r="P168" s="619">
        <v>0</v>
      </c>
      <c r="Q168" s="619">
        <v>0</v>
      </c>
      <c r="R168" s="619">
        <v>0</v>
      </c>
      <c r="S168" s="619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619">
        <v>0</v>
      </c>
      <c r="I169" s="619">
        <v>0</v>
      </c>
      <c r="J169" s="619">
        <v>0</v>
      </c>
      <c r="K169" s="619">
        <v>0</v>
      </c>
      <c r="L169" s="619">
        <v>0</v>
      </c>
      <c r="M169" s="619">
        <v>0</v>
      </c>
      <c r="N169" s="619">
        <v>0</v>
      </c>
      <c r="O169" s="619">
        <v>0</v>
      </c>
      <c r="P169" s="619">
        <v>0</v>
      </c>
      <c r="Q169" s="619">
        <v>0</v>
      </c>
      <c r="R169" s="619">
        <v>0</v>
      </c>
      <c r="S169" s="619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v>0</v>
      </c>
      <c r="H170" s="619">
        <v>0</v>
      </c>
      <c r="I170" s="619">
        <v>0</v>
      </c>
      <c r="J170" s="619">
        <v>0</v>
      </c>
      <c r="K170" s="619">
        <v>0</v>
      </c>
      <c r="L170" s="619">
        <v>0</v>
      </c>
      <c r="M170" s="619">
        <v>0</v>
      </c>
      <c r="N170" s="619">
        <v>0</v>
      </c>
      <c r="O170" s="619">
        <v>0</v>
      </c>
      <c r="P170" s="619">
        <v>0</v>
      </c>
      <c r="Q170" s="619">
        <v>0</v>
      </c>
      <c r="R170" s="619">
        <v>0</v>
      </c>
      <c r="S170" s="619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v>3</v>
      </c>
      <c r="H171" s="619">
        <v>0</v>
      </c>
      <c r="I171" s="619">
        <v>0</v>
      </c>
      <c r="J171" s="619">
        <v>0</v>
      </c>
      <c r="K171" s="619">
        <v>0</v>
      </c>
      <c r="L171" s="619">
        <v>1</v>
      </c>
      <c r="M171" s="619">
        <v>0</v>
      </c>
      <c r="N171" s="619">
        <v>1</v>
      </c>
      <c r="O171" s="619">
        <v>0</v>
      </c>
      <c r="P171" s="619">
        <v>0</v>
      </c>
      <c r="Q171" s="619">
        <v>0</v>
      </c>
      <c r="R171" s="619">
        <v>1</v>
      </c>
      <c r="S171" s="619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619">
        <v>0</v>
      </c>
      <c r="I172" s="619">
        <v>0</v>
      </c>
      <c r="J172" s="619">
        <v>0</v>
      </c>
      <c r="K172" s="619">
        <v>0</v>
      </c>
      <c r="L172" s="619">
        <v>0</v>
      </c>
      <c r="M172" s="619">
        <v>0</v>
      </c>
      <c r="N172" s="619">
        <v>0</v>
      </c>
      <c r="O172" s="619">
        <v>0</v>
      </c>
      <c r="P172" s="619">
        <v>0</v>
      </c>
      <c r="Q172" s="619">
        <v>0</v>
      </c>
      <c r="R172" s="619">
        <v>0</v>
      </c>
      <c r="S172" s="619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619">
        <v>0</v>
      </c>
      <c r="I173" s="619">
        <v>0</v>
      </c>
      <c r="J173" s="619">
        <v>0</v>
      </c>
      <c r="K173" s="619">
        <v>0</v>
      </c>
      <c r="L173" s="619">
        <v>0</v>
      </c>
      <c r="M173" s="619">
        <v>0</v>
      </c>
      <c r="N173" s="619">
        <v>0</v>
      </c>
      <c r="O173" s="619">
        <v>0</v>
      </c>
      <c r="P173" s="619">
        <v>0</v>
      </c>
      <c r="Q173" s="619">
        <v>0</v>
      </c>
      <c r="R173" s="619">
        <v>0</v>
      </c>
      <c r="S173" s="619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619">
        <v>0</v>
      </c>
      <c r="I174" s="619">
        <v>0</v>
      </c>
      <c r="J174" s="619">
        <v>0</v>
      </c>
      <c r="K174" s="619">
        <v>0</v>
      </c>
      <c r="L174" s="619">
        <v>0</v>
      </c>
      <c r="M174" s="619">
        <v>0</v>
      </c>
      <c r="N174" s="619">
        <v>0</v>
      </c>
      <c r="O174" s="619">
        <v>0</v>
      </c>
      <c r="P174" s="619">
        <v>0</v>
      </c>
      <c r="Q174" s="619">
        <v>0</v>
      </c>
      <c r="R174" s="619">
        <v>0</v>
      </c>
      <c r="S174" s="619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v>1</v>
      </c>
      <c r="H175" s="619">
        <v>0</v>
      </c>
      <c r="I175" s="619">
        <v>0</v>
      </c>
      <c r="J175" s="619">
        <v>0</v>
      </c>
      <c r="K175" s="619">
        <v>0</v>
      </c>
      <c r="L175" s="619">
        <v>0</v>
      </c>
      <c r="M175" s="619">
        <v>0</v>
      </c>
      <c r="N175" s="619">
        <v>0</v>
      </c>
      <c r="O175" s="619">
        <v>0</v>
      </c>
      <c r="P175" s="619">
        <v>0</v>
      </c>
      <c r="Q175" s="619">
        <v>0</v>
      </c>
      <c r="R175" s="619">
        <v>1</v>
      </c>
      <c r="S175" s="619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v>1</v>
      </c>
      <c r="H176" s="619">
        <v>0</v>
      </c>
      <c r="I176" s="619">
        <v>0</v>
      </c>
      <c r="J176" s="619">
        <v>0</v>
      </c>
      <c r="K176" s="619">
        <v>0</v>
      </c>
      <c r="L176" s="619">
        <v>0</v>
      </c>
      <c r="M176" s="619">
        <v>0</v>
      </c>
      <c r="N176" s="619">
        <v>0</v>
      </c>
      <c r="O176" s="619">
        <v>0</v>
      </c>
      <c r="P176" s="619">
        <v>0</v>
      </c>
      <c r="Q176" s="619">
        <v>0</v>
      </c>
      <c r="R176" s="619">
        <v>1</v>
      </c>
      <c r="S176" s="619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v>2</v>
      </c>
      <c r="H177" s="619">
        <v>0</v>
      </c>
      <c r="I177" s="619">
        <v>0</v>
      </c>
      <c r="J177" s="619">
        <v>0</v>
      </c>
      <c r="K177" s="619">
        <v>0</v>
      </c>
      <c r="L177" s="619">
        <v>0</v>
      </c>
      <c r="M177" s="619">
        <v>0</v>
      </c>
      <c r="N177" s="619">
        <v>1</v>
      </c>
      <c r="O177" s="619">
        <v>0</v>
      </c>
      <c r="P177" s="619">
        <v>0</v>
      </c>
      <c r="Q177" s="619">
        <v>0</v>
      </c>
      <c r="R177" s="619">
        <v>1</v>
      </c>
      <c r="S177" s="619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619">
        <v>0</v>
      </c>
      <c r="I178" s="619">
        <v>0</v>
      </c>
      <c r="J178" s="619">
        <v>0</v>
      </c>
      <c r="K178" s="619">
        <v>0</v>
      </c>
      <c r="L178" s="619">
        <v>0</v>
      </c>
      <c r="M178" s="619">
        <v>0</v>
      </c>
      <c r="N178" s="619">
        <v>0</v>
      </c>
      <c r="O178" s="619">
        <v>0</v>
      </c>
      <c r="P178" s="619">
        <v>0</v>
      </c>
      <c r="Q178" s="619">
        <v>0</v>
      </c>
      <c r="R178" s="619">
        <v>0</v>
      </c>
      <c r="S178" s="619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619">
        <v>0</v>
      </c>
      <c r="I179" s="619">
        <v>0</v>
      </c>
      <c r="J179" s="619">
        <v>0</v>
      </c>
      <c r="K179" s="619">
        <v>0</v>
      </c>
      <c r="L179" s="619">
        <v>0</v>
      </c>
      <c r="M179" s="619">
        <v>0</v>
      </c>
      <c r="N179" s="619">
        <v>0</v>
      </c>
      <c r="O179" s="619">
        <v>0</v>
      </c>
      <c r="P179" s="619">
        <v>0</v>
      </c>
      <c r="Q179" s="619">
        <v>0</v>
      </c>
      <c r="R179" s="619">
        <v>0</v>
      </c>
      <c r="S179" s="619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619">
        <v>0</v>
      </c>
      <c r="I180" s="619">
        <v>0</v>
      </c>
      <c r="J180" s="619">
        <v>0</v>
      </c>
      <c r="K180" s="619">
        <v>0</v>
      </c>
      <c r="L180" s="619">
        <v>0</v>
      </c>
      <c r="M180" s="619">
        <v>0</v>
      </c>
      <c r="N180" s="619">
        <v>0</v>
      </c>
      <c r="O180" s="619">
        <v>0</v>
      </c>
      <c r="P180" s="619">
        <v>0</v>
      </c>
      <c r="Q180" s="619">
        <v>0</v>
      </c>
      <c r="R180" s="619">
        <v>0</v>
      </c>
      <c r="S180" s="619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619">
        <v>0</v>
      </c>
      <c r="I181" s="619">
        <v>0</v>
      </c>
      <c r="J181" s="619">
        <v>0</v>
      </c>
      <c r="K181" s="619">
        <v>0</v>
      </c>
      <c r="L181" s="619">
        <v>0</v>
      </c>
      <c r="M181" s="619">
        <v>0</v>
      </c>
      <c r="N181" s="619">
        <v>0</v>
      </c>
      <c r="O181" s="619">
        <v>0</v>
      </c>
      <c r="P181" s="619">
        <v>0</v>
      </c>
      <c r="Q181" s="619">
        <v>0</v>
      </c>
      <c r="R181" s="619">
        <v>0</v>
      </c>
      <c r="S181" s="619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619">
        <v>0</v>
      </c>
      <c r="I182" s="619">
        <v>0</v>
      </c>
      <c r="J182" s="619">
        <v>0</v>
      </c>
      <c r="K182" s="619">
        <v>0</v>
      </c>
      <c r="L182" s="619">
        <v>0</v>
      </c>
      <c r="M182" s="619">
        <v>0</v>
      </c>
      <c r="N182" s="619">
        <v>0</v>
      </c>
      <c r="O182" s="619">
        <v>0</v>
      </c>
      <c r="P182" s="619">
        <v>0</v>
      </c>
      <c r="Q182" s="619">
        <v>0</v>
      </c>
      <c r="R182" s="619">
        <v>0</v>
      </c>
      <c r="S182" s="619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619">
        <v>0</v>
      </c>
      <c r="I183" s="619">
        <v>0</v>
      </c>
      <c r="J183" s="619">
        <v>0</v>
      </c>
      <c r="K183" s="619">
        <v>0</v>
      </c>
      <c r="L183" s="619">
        <v>0</v>
      </c>
      <c r="M183" s="619">
        <v>0</v>
      </c>
      <c r="N183" s="619">
        <v>0</v>
      </c>
      <c r="O183" s="619">
        <v>0</v>
      </c>
      <c r="P183" s="619">
        <v>0</v>
      </c>
      <c r="Q183" s="619">
        <v>0</v>
      </c>
      <c r="R183" s="619">
        <v>0</v>
      </c>
      <c r="S183" s="619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619">
        <v>0</v>
      </c>
      <c r="I184" s="619">
        <v>0</v>
      </c>
      <c r="J184" s="619">
        <v>0</v>
      </c>
      <c r="K184" s="619">
        <v>0</v>
      </c>
      <c r="L184" s="619">
        <v>0</v>
      </c>
      <c r="M184" s="619">
        <v>0</v>
      </c>
      <c r="N184" s="619">
        <v>0</v>
      </c>
      <c r="O184" s="619">
        <v>0</v>
      </c>
      <c r="P184" s="619">
        <v>0</v>
      </c>
      <c r="Q184" s="619">
        <v>0</v>
      </c>
      <c r="R184" s="619">
        <v>0</v>
      </c>
      <c r="S184" s="619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619">
        <v>0</v>
      </c>
      <c r="I185" s="619">
        <v>0</v>
      </c>
      <c r="J185" s="619">
        <v>0</v>
      </c>
      <c r="K185" s="619">
        <v>0</v>
      </c>
      <c r="L185" s="619">
        <v>0</v>
      </c>
      <c r="M185" s="619">
        <v>0</v>
      </c>
      <c r="N185" s="619">
        <v>0</v>
      </c>
      <c r="O185" s="619">
        <v>0</v>
      </c>
      <c r="P185" s="619">
        <v>0</v>
      </c>
      <c r="Q185" s="619">
        <v>0</v>
      </c>
      <c r="R185" s="619">
        <v>0</v>
      </c>
      <c r="S185" s="619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619">
        <v>0</v>
      </c>
      <c r="I186" s="619">
        <v>0</v>
      </c>
      <c r="J186" s="619">
        <v>0</v>
      </c>
      <c r="K186" s="619">
        <v>0</v>
      </c>
      <c r="L186" s="619">
        <v>0</v>
      </c>
      <c r="M186" s="619">
        <v>0</v>
      </c>
      <c r="N186" s="619">
        <v>0</v>
      </c>
      <c r="O186" s="619">
        <v>0</v>
      </c>
      <c r="P186" s="619">
        <v>0</v>
      </c>
      <c r="Q186" s="619">
        <v>0</v>
      </c>
      <c r="R186" s="619">
        <v>0</v>
      </c>
      <c r="S186" s="619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619">
        <v>0</v>
      </c>
      <c r="I187" s="619">
        <v>0</v>
      </c>
      <c r="J187" s="619">
        <v>0</v>
      </c>
      <c r="K187" s="619">
        <v>0</v>
      </c>
      <c r="L187" s="619">
        <v>0</v>
      </c>
      <c r="M187" s="619">
        <v>0</v>
      </c>
      <c r="N187" s="619">
        <v>0</v>
      </c>
      <c r="O187" s="619">
        <v>0</v>
      </c>
      <c r="P187" s="619">
        <v>0</v>
      </c>
      <c r="Q187" s="619">
        <v>0</v>
      </c>
      <c r="R187" s="619">
        <v>0</v>
      </c>
      <c r="S187" s="619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v>1</v>
      </c>
      <c r="H188" s="619">
        <v>0</v>
      </c>
      <c r="I188" s="619">
        <v>0</v>
      </c>
      <c r="J188" s="619">
        <v>0</v>
      </c>
      <c r="K188" s="619">
        <v>0</v>
      </c>
      <c r="L188" s="619">
        <v>0</v>
      </c>
      <c r="M188" s="619">
        <v>0</v>
      </c>
      <c r="N188" s="619">
        <v>0</v>
      </c>
      <c r="O188" s="619">
        <v>0</v>
      </c>
      <c r="P188" s="619">
        <v>0</v>
      </c>
      <c r="Q188" s="619">
        <v>1</v>
      </c>
      <c r="R188" s="619">
        <v>0</v>
      </c>
      <c r="S188" s="619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619">
        <v>0</v>
      </c>
      <c r="I189" s="619">
        <v>0</v>
      </c>
      <c r="J189" s="619">
        <v>0</v>
      </c>
      <c r="K189" s="619">
        <v>0</v>
      </c>
      <c r="L189" s="619">
        <v>0</v>
      </c>
      <c r="M189" s="619">
        <v>0</v>
      </c>
      <c r="N189" s="619">
        <v>0</v>
      </c>
      <c r="O189" s="619">
        <v>0</v>
      </c>
      <c r="P189" s="619">
        <v>0</v>
      </c>
      <c r="Q189" s="619">
        <v>0</v>
      </c>
      <c r="R189" s="619">
        <v>0</v>
      </c>
      <c r="S189" s="619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619">
        <v>0</v>
      </c>
      <c r="I190" s="619">
        <v>0</v>
      </c>
      <c r="J190" s="619">
        <v>0</v>
      </c>
      <c r="K190" s="619">
        <v>0</v>
      </c>
      <c r="L190" s="619">
        <v>0</v>
      </c>
      <c r="M190" s="619">
        <v>0</v>
      </c>
      <c r="N190" s="619">
        <v>0</v>
      </c>
      <c r="O190" s="619">
        <v>0</v>
      </c>
      <c r="P190" s="619">
        <v>0</v>
      </c>
      <c r="Q190" s="619">
        <v>0</v>
      </c>
      <c r="R190" s="619">
        <v>0</v>
      </c>
      <c r="S190" s="619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619">
        <v>0</v>
      </c>
      <c r="I191" s="619">
        <v>0</v>
      </c>
      <c r="J191" s="619">
        <v>0</v>
      </c>
      <c r="K191" s="619">
        <v>0</v>
      </c>
      <c r="L191" s="619">
        <v>0</v>
      </c>
      <c r="M191" s="619">
        <v>0</v>
      </c>
      <c r="N191" s="619">
        <v>0</v>
      </c>
      <c r="O191" s="619">
        <v>0</v>
      </c>
      <c r="P191" s="619">
        <v>0</v>
      </c>
      <c r="Q191" s="619">
        <v>0</v>
      </c>
      <c r="R191" s="619">
        <v>0</v>
      </c>
      <c r="S191" s="619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v>1</v>
      </c>
      <c r="H192" s="619">
        <v>0</v>
      </c>
      <c r="I192" s="619">
        <v>0</v>
      </c>
      <c r="J192" s="619">
        <v>0</v>
      </c>
      <c r="K192" s="619">
        <v>0</v>
      </c>
      <c r="L192" s="619">
        <v>0</v>
      </c>
      <c r="M192" s="619">
        <v>0</v>
      </c>
      <c r="N192" s="619">
        <v>0</v>
      </c>
      <c r="O192" s="619">
        <v>0</v>
      </c>
      <c r="P192" s="619">
        <v>0</v>
      </c>
      <c r="Q192" s="619">
        <v>0</v>
      </c>
      <c r="R192" s="619">
        <v>0</v>
      </c>
      <c r="S192" s="619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619">
        <v>0</v>
      </c>
      <c r="I193" s="619">
        <v>0</v>
      </c>
      <c r="J193" s="619">
        <v>0</v>
      </c>
      <c r="K193" s="619">
        <v>0</v>
      </c>
      <c r="L193" s="619">
        <v>0</v>
      </c>
      <c r="M193" s="619">
        <v>0</v>
      </c>
      <c r="N193" s="619">
        <v>0</v>
      </c>
      <c r="O193" s="619">
        <v>0</v>
      </c>
      <c r="P193" s="619">
        <v>0</v>
      </c>
      <c r="Q193" s="619">
        <v>0</v>
      </c>
      <c r="R193" s="619">
        <v>0</v>
      </c>
      <c r="S193" s="619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v>1</v>
      </c>
      <c r="H194" s="619">
        <v>0</v>
      </c>
      <c r="I194" s="619">
        <v>0</v>
      </c>
      <c r="J194" s="619">
        <v>0</v>
      </c>
      <c r="K194" s="619">
        <v>0</v>
      </c>
      <c r="L194" s="619">
        <v>0</v>
      </c>
      <c r="M194" s="619">
        <v>0</v>
      </c>
      <c r="N194" s="619">
        <v>0</v>
      </c>
      <c r="O194" s="619">
        <v>0</v>
      </c>
      <c r="P194" s="619">
        <v>0</v>
      </c>
      <c r="Q194" s="619">
        <v>0</v>
      </c>
      <c r="R194" s="619">
        <v>0</v>
      </c>
      <c r="S194" s="619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619">
        <v>0</v>
      </c>
      <c r="I195" s="619">
        <v>0</v>
      </c>
      <c r="J195" s="619">
        <v>0</v>
      </c>
      <c r="K195" s="619">
        <v>0</v>
      </c>
      <c r="L195" s="619">
        <v>0</v>
      </c>
      <c r="M195" s="619">
        <v>0</v>
      </c>
      <c r="N195" s="619">
        <v>0</v>
      </c>
      <c r="O195" s="619">
        <v>0</v>
      </c>
      <c r="P195" s="619">
        <v>0</v>
      </c>
      <c r="Q195" s="619">
        <v>0</v>
      </c>
      <c r="R195" s="619">
        <v>0</v>
      </c>
      <c r="S195" s="619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619">
        <v>0</v>
      </c>
      <c r="I196" s="619">
        <v>0</v>
      </c>
      <c r="J196" s="619">
        <v>0</v>
      </c>
      <c r="K196" s="619">
        <v>0</v>
      </c>
      <c r="L196" s="619">
        <v>0</v>
      </c>
      <c r="M196" s="619">
        <v>0</v>
      </c>
      <c r="N196" s="619">
        <v>0</v>
      </c>
      <c r="O196" s="619">
        <v>0</v>
      </c>
      <c r="P196" s="619">
        <v>0</v>
      </c>
      <c r="Q196" s="619">
        <v>0</v>
      </c>
      <c r="R196" s="619">
        <v>0</v>
      </c>
      <c r="S196" s="619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619">
        <v>0</v>
      </c>
      <c r="I197" s="619">
        <v>0</v>
      </c>
      <c r="J197" s="619">
        <v>0</v>
      </c>
      <c r="K197" s="619">
        <v>0</v>
      </c>
      <c r="L197" s="619">
        <v>0</v>
      </c>
      <c r="M197" s="619">
        <v>0</v>
      </c>
      <c r="N197" s="619">
        <v>0</v>
      </c>
      <c r="O197" s="619">
        <v>0</v>
      </c>
      <c r="P197" s="619">
        <v>0</v>
      </c>
      <c r="Q197" s="619">
        <v>0</v>
      </c>
      <c r="R197" s="619">
        <v>0</v>
      </c>
      <c r="S197" s="619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619">
        <v>0</v>
      </c>
      <c r="I198" s="619">
        <v>0</v>
      </c>
      <c r="J198" s="619">
        <v>0</v>
      </c>
      <c r="K198" s="619">
        <v>0</v>
      </c>
      <c r="L198" s="619">
        <v>0</v>
      </c>
      <c r="M198" s="619">
        <v>0</v>
      </c>
      <c r="N198" s="619">
        <v>0</v>
      </c>
      <c r="O198" s="619">
        <v>0</v>
      </c>
      <c r="P198" s="619">
        <v>0</v>
      </c>
      <c r="Q198" s="619">
        <v>0</v>
      </c>
      <c r="R198" s="619">
        <v>0</v>
      </c>
      <c r="S198" s="619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619">
        <v>0</v>
      </c>
      <c r="I199" s="619">
        <v>0</v>
      </c>
      <c r="J199" s="619">
        <v>0</v>
      </c>
      <c r="K199" s="619">
        <v>0</v>
      </c>
      <c r="L199" s="619">
        <v>0</v>
      </c>
      <c r="M199" s="619">
        <v>0</v>
      </c>
      <c r="N199" s="619">
        <v>0</v>
      </c>
      <c r="O199" s="619">
        <v>0</v>
      </c>
      <c r="P199" s="619">
        <v>0</v>
      </c>
      <c r="Q199" s="619">
        <v>0</v>
      </c>
      <c r="R199" s="619">
        <v>0</v>
      </c>
      <c r="S199" s="619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619">
        <v>0</v>
      </c>
      <c r="I200" s="619">
        <v>0</v>
      </c>
      <c r="J200" s="619">
        <v>0</v>
      </c>
      <c r="K200" s="619">
        <v>0</v>
      </c>
      <c r="L200" s="619">
        <v>0</v>
      </c>
      <c r="M200" s="619">
        <v>0</v>
      </c>
      <c r="N200" s="619">
        <v>0</v>
      </c>
      <c r="O200" s="619">
        <v>0</v>
      </c>
      <c r="P200" s="619">
        <v>0</v>
      </c>
      <c r="Q200" s="619">
        <v>0</v>
      </c>
      <c r="R200" s="619">
        <v>0</v>
      </c>
      <c r="S200" s="619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619">
        <v>0</v>
      </c>
      <c r="I201" s="619">
        <v>0</v>
      </c>
      <c r="J201" s="619">
        <v>0</v>
      </c>
      <c r="K201" s="619">
        <v>0</v>
      </c>
      <c r="L201" s="619">
        <v>0</v>
      </c>
      <c r="M201" s="619">
        <v>0</v>
      </c>
      <c r="N201" s="619">
        <v>0</v>
      </c>
      <c r="O201" s="619">
        <v>0</v>
      </c>
      <c r="P201" s="619">
        <v>0</v>
      </c>
      <c r="Q201" s="619">
        <v>0</v>
      </c>
      <c r="R201" s="619">
        <v>0</v>
      </c>
      <c r="S201" s="619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v>2</v>
      </c>
      <c r="H202" s="619">
        <v>0</v>
      </c>
      <c r="I202" s="619">
        <v>0</v>
      </c>
      <c r="J202" s="619">
        <v>0</v>
      </c>
      <c r="K202" s="619">
        <v>0</v>
      </c>
      <c r="L202" s="619">
        <v>0</v>
      </c>
      <c r="M202" s="619">
        <v>0</v>
      </c>
      <c r="N202" s="619">
        <v>0</v>
      </c>
      <c r="O202" s="619">
        <v>1</v>
      </c>
      <c r="P202" s="619">
        <v>0</v>
      </c>
      <c r="Q202" s="619">
        <v>0</v>
      </c>
      <c r="R202" s="619">
        <v>1</v>
      </c>
      <c r="S202" s="619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v>1</v>
      </c>
      <c r="H203" s="619">
        <v>0</v>
      </c>
      <c r="I203" s="619">
        <v>0</v>
      </c>
      <c r="J203" s="619">
        <v>0</v>
      </c>
      <c r="K203" s="619">
        <v>0</v>
      </c>
      <c r="L203" s="619">
        <v>0</v>
      </c>
      <c r="M203" s="619">
        <v>0</v>
      </c>
      <c r="N203" s="619">
        <v>0</v>
      </c>
      <c r="O203" s="619">
        <v>0</v>
      </c>
      <c r="P203" s="619">
        <v>0</v>
      </c>
      <c r="Q203" s="619">
        <v>1</v>
      </c>
      <c r="R203" s="619">
        <v>0</v>
      </c>
      <c r="S203" s="619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v>5</v>
      </c>
      <c r="H204" s="619">
        <v>0</v>
      </c>
      <c r="I204" s="619">
        <v>0</v>
      </c>
      <c r="J204" s="619">
        <v>0</v>
      </c>
      <c r="K204" s="619">
        <v>0</v>
      </c>
      <c r="L204" s="619">
        <v>0</v>
      </c>
      <c r="M204" s="619">
        <v>1</v>
      </c>
      <c r="N204" s="619">
        <v>1</v>
      </c>
      <c r="O204" s="619">
        <v>1</v>
      </c>
      <c r="P204" s="619">
        <v>1</v>
      </c>
      <c r="Q204" s="619">
        <v>1</v>
      </c>
      <c r="R204" s="619">
        <v>0</v>
      </c>
      <c r="S204" s="619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v>5</v>
      </c>
      <c r="H205" s="619">
        <v>0</v>
      </c>
      <c r="I205" s="619">
        <v>0</v>
      </c>
      <c r="J205" s="619">
        <v>0</v>
      </c>
      <c r="K205" s="619">
        <v>0</v>
      </c>
      <c r="L205" s="619">
        <v>0</v>
      </c>
      <c r="M205" s="619">
        <v>1</v>
      </c>
      <c r="N205" s="619">
        <v>1</v>
      </c>
      <c r="O205" s="619">
        <v>1</v>
      </c>
      <c r="P205" s="619">
        <v>1</v>
      </c>
      <c r="Q205" s="619">
        <v>1</v>
      </c>
      <c r="R205" s="619">
        <v>0</v>
      </c>
      <c r="S205" s="619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v>5</v>
      </c>
      <c r="H206" s="619">
        <v>0</v>
      </c>
      <c r="I206" s="619">
        <v>0</v>
      </c>
      <c r="J206" s="619">
        <v>0</v>
      </c>
      <c r="K206" s="619">
        <v>0</v>
      </c>
      <c r="L206" s="619">
        <v>0</v>
      </c>
      <c r="M206" s="619">
        <v>1</v>
      </c>
      <c r="N206" s="619">
        <v>1</v>
      </c>
      <c r="O206" s="619">
        <v>1</v>
      </c>
      <c r="P206" s="619">
        <v>1</v>
      </c>
      <c r="Q206" s="619">
        <v>1</v>
      </c>
      <c r="R206" s="619">
        <v>0</v>
      </c>
      <c r="S206" s="619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619">
        <v>0</v>
      </c>
      <c r="I207" s="619">
        <v>0</v>
      </c>
      <c r="J207" s="619">
        <v>0</v>
      </c>
      <c r="K207" s="619">
        <v>0</v>
      </c>
      <c r="L207" s="619">
        <v>0</v>
      </c>
      <c r="M207" s="619">
        <v>0</v>
      </c>
      <c r="N207" s="619">
        <v>0</v>
      </c>
      <c r="O207" s="619">
        <v>0</v>
      </c>
      <c r="P207" s="619">
        <v>0</v>
      </c>
      <c r="Q207" s="619">
        <v>0</v>
      </c>
      <c r="R207" s="619">
        <v>0</v>
      </c>
      <c r="S207" s="619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v>1</v>
      </c>
      <c r="H208" s="619">
        <v>0</v>
      </c>
      <c r="I208" s="619">
        <v>0</v>
      </c>
      <c r="J208" s="619">
        <v>0</v>
      </c>
      <c r="K208" s="619">
        <v>0</v>
      </c>
      <c r="L208" s="619">
        <v>0</v>
      </c>
      <c r="M208" s="619">
        <v>0</v>
      </c>
      <c r="N208" s="619">
        <v>0</v>
      </c>
      <c r="O208" s="619">
        <v>0</v>
      </c>
      <c r="P208" s="619">
        <v>0</v>
      </c>
      <c r="Q208" s="619">
        <v>0</v>
      </c>
      <c r="R208" s="619">
        <v>1</v>
      </c>
      <c r="S208" s="619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42</v>
      </c>
      <c r="H209" s="93">
        <f t="shared" ref="H209:S209" si="12">SUM(H156:H208)</f>
        <v>0</v>
      </c>
      <c r="I209" s="93">
        <f t="shared" si="12"/>
        <v>1</v>
      </c>
      <c r="J209" s="93">
        <f t="shared" si="12"/>
        <v>0</v>
      </c>
      <c r="K209" s="93">
        <f t="shared" si="12"/>
        <v>1</v>
      </c>
      <c r="L209" s="93">
        <f t="shared" si="12"/>
        <v>2</v>
      </c>
      <c r="M209" s="93">
        <f t="shared" si="12"/>
        <v>4</v>
      </c>
      <c r="N209" s="93">
        <f t="shared" si="12"/>
        <v>5</v>
      </c>
      <c r="O209" s="93">
        <f t="shared" si="12"/>
        <v>6</v>
      </c>
      <c r="P209" s="93">
        <f t="shared" si="12"/>
        <v>3</v>
      </c>
      <c r="Q209" s="93">
        <f t="shared" si="12"/>
        <v>7</v>
      </c>
      <c r="R209" s="93">
        <f t="shared" si="12"/>
        <v>9</v>
      </c>
      <c r="S209" s="94">
        <f t="shared" si="12"/>
        <v>1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v>6</v>
      </c>
      <c r="H210" s="619">
        <v>0</v>
      </c>
      <c r="I210" s="619">
        <v>1</v>
      </c>
      <c r="J210" s="619">
        <v>0</v>
      </c>
      <c r="K210" s="619">
        <v>1</v>
      </c>
      <c r="L210" s="619">
        <v>0</v>
      </c>
      <c r="M210" s="619">
        <v>1</v>
      </c>
      <c r="N210" s="619">
        <v>0</v>
      </c>
      <c r="O210" s="619">
        <v>1</v>
      </c>
      <c r="P210" s="619">
        <v>0</v>
      </c>
      <c r="Q210" s="619">
        <v>1</v>
      </c>
      <c r="R210" s="619">
        <v>0</v>
      </c>
      <c r="S210" s="619">
        <v>1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v>4</v>
      </c>
      <c r="H211" s="619">
        <v>0</v>
      </c>
      <c r="I211" s="619">
        <v>0</v>
      </c>
      <c r="J211" s="619">
        <v>0</v>
      </c>
      <c r="K211" s="619">
        <v>1</v>
      </c>
      <c r="L211" s="619">
        <v>0</v>
      </c>
      <c r="M211" s="619">
        <v>1</v>
      </c>
      <c r="N211" s="619">
        <v>0</v>
      </c>
      <c r="O211" s="619">
        <v>1</v>
      </c>
      <c r="P211" s="619">
        <v>0</v>
      </c>
      <c r="Q211" s="619">
        <v>1</v>
      </c>
      <c r="R211" s="619">
        <v>0</v>
      </c>
      <c r="S211" s="619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v>0</v>
      </c>
      <c r="H212" s="619">
        <v>0</v>
      </c>
      <c r="I212" s="619">
        <v>0</v>
      </c>
      <c r="J212" s="619">
        <v>0</v>
      </c>
      <c r="K212" s="619">
        <v>0</v>
      </c>
      <c r="L212" s="619">
        <v>0</v>
      </c>
      <c r="M212" s="619">
        <v>0</v>
      </c>
      <c r="N212" s="619">
        <v>0</v>
      </c>
      <c r="O212" s="619">
        <v>0</v>
      </c>
      <c r="P212" s="619">
        <v>0</v>
      </c>
      <c r="Q212" s="619">
        <v>0</v>
      </c>
      <c r="R212" s="619">
        <v>0</v>
      </c>
      <c r="S212" s="619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v>8</v>
      </c>
      <c r="H213" s="619">
        <v>0</v>
      </c>
      <c r="I213" s="619">
        <v>1</v>
      </c>
      <c r="J213" s="619">
        <v>1</v>
      </c>
      <c r="K213" s="619">
        <v>1</v>
      </c>
      <c r="L213" s="619">
        <v>0</v>
      </c>
      <c r="M213" s="619">
        <v>1</v>
      </c>
      <c r="N213" s="619">
        <v>0</v>
      </c>
      <c r="O213" s="619">
        <v>1</v>
      </c>
      <c r="P213" s="619">
        <v>0</v>
      </c>
      <c r="Q213" s="619">
        <v>1</v>
      </c>
      <c r="R213" s="619">
        <v>1</v>
      </c>
      <c r="S213" s="619">
        <v>1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v>3</v>
      </c>
      <c r="H214" s="619">
        <v>0</v>
      </c>
      <c r="I214" s="619">
        <v>0</v>
      </c>
      <c r="J214" s="619">
        <v>0</v>
      </c>
      <c r="K214" s="619">
        <v>0</v>
      </c>
      <c r="L214" s="619">
        <v>0</v>
      </c>
      <c r="M214" s="619">
        <v>0</v>
      </c>
      <c r="N214" s="619">
        <v>0</v>
      </c>
      <c r="O214" s="619">
        <v>0</v>
      </c>
      <c r="P214" s="619">
        <v>0</v>
      </c>
      <c r="Q214" s="619">
        <v>0</v>
      </c>
      <c r="R214" s="619">
        <v>0</v>
      </c>
      <c r="S214" s="619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v>1</v>
      </c>
      <c r="H215" s="619">
        <v>0</v>
      </c>
      <c r="I215" s="619">
        <v>0</v>
      </c>
      <c r="J215" s="619">
        <v>0</v>
      </c>
      <c r="K215" s="619">
        <v>0</v>
      </c>
      <c r="L215" s="619">
        <v>0</v>
      </c>
      <c r="M215" s="619">
        <v>0</v>
      </c>
      <c r="N215" s="619">
        <v>0</v>
      </c>
      <c r="O215" s="619">
        <v>0</v>
      </c>
      <c r="P215" s="619">
        <v>0</v>
      </c>
      <c r="Q215" s="619">
        <v>0</v>
      </c>
      <c r="R215" s="619">
        <v>1</v>
      </c>
      <c r="S215" s="619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619">
        <v>0</v>
      </c>
      <c r="I216" s="619">
        <v>0</v>
      </c>
      <c r="J216" s="619">
        <v>0</v>
      </c>
      <c r="K216" s="619">
        <v>0</v>
      </c>
      <c r="L216" s="619">
        <v>0</v>
      </c>
      <c r="M216" s="619">
        <v>0</v>
      </c>
      <c r="N216" s="619">
        <v>0</v>
      </c>
      <c r="O216" s="619">
        <v>0</v>
      </c>
      <c r="P216" s="619">
        <v>0</v>
      </c>
      <c r="Q216" s="619">
        <v>0</v>
      </c>
      <c r="R216" s="619">
        <v>0</v>
      </c>
      <c r="S216" s="619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619">
        <v>0</v>
      </c>
      <c r="I217" s="619">
        <v>0</v>
      </c>
      <c r="J217" s="619">
        <v>0</v>
      </c>
      <c r="K217" s="619">
        <v>0</v>
      </c>
      <c r="L217" s="619">
        <v>0</v>
      </c>
      <c r="M217" s="619">
        <v>0</v>
      </c>
      <c r="N217" s="619">
        <v>0</v>
      </c>
      <c r="O217" s="619">
        <v>0</v>
      </c>
      <c r="P217" s="619">
        <v>0</v>
      </c>
      <c r="Q217" s="619">
        <v>0</v>
      </c>
      <c r="R217" s="619">
        <v>0</v>
      </c>
      <c r="S217" s="619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619">
        <v>0</v>
      </c>
      <c r="I218" s="619">
        <v>0</v>
      </c>
      <c r="J218" s="619">
        <v>0</v>
      </c>
      <c r="K218" s="619">
        <v>0</v>
      </c>
      <c r="L218" s="619">
        <v>0</v>
      </c>
      <c r="M218" s="619">
        <v>0</v>
      </c>
      <c r="N218" s="619">
        <v>0</v>
      </c>
      <c r="O218" s="619">
        <v>0</v>
      </c>
      <c r="P218" s="619">
        <v>0</v>
      </c>
      <c r="Q218" s="619">
        <v>0</v>
      </c>
      <c r="R218" s="619">
        <v>0</v>
      </c>
      <c r="S218" s="619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619">
        <v>0</v>
      </c>
      <c r="I219" s="619">
        <v>0</v>
      </c>
      <c r="J219" s="619">
        <v>0</v>
      </c>
      <c r="K219" s="619">
        <v>0</v>
      </c>
      <c r="L219" s="619">
        <v>0</v>
      </c>
      <c r="M219" s="619">
        <v>0</v>
      </c>
      <c r="N219" s="619">
        <v>0</v>
      </c>
      <c r="O219" s="619">
        <v>0</v>
      </c>
      <c r="P219" s="619">
        <v>0</v>
      </c>
      <c r="Q219" s="619">
        <v>0</v>
      </c>
      <c r="R219" s="619">
        <v>0</v>
      </c>
      <c r="S219" s="619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619">
        <v>0</v>
      </c>
      <c r="I220" s="619">
        <v>0</v>
      </c>
      <c r="J220" s="619">
        <v>0</v>
      </c>
      <c r="K220" s="619">
        <v>0</v>
      </c>
      <c r="L220" s="619">
        <v>0</v>
      </c>
      <c r="M220" s="619">
        <v>0</v>
      </c>
      <c r="N220" s="619">
        <v>0</v>
      </c>
      <c r="O220" s="619">
        <v>0</v>
      </c>
      <c r="P220" s="619">
        <v>0</v>
      </c>
      <c r="Q220" s="619">
        <v>0</v>
      </c>
      <c r="R220" s="619">
        <v>0</v>
      </c>
      <c r="S220" s="619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619">
        <v>0</v>
      </c>
      <c r="I221" s="619">
        <v>0</v>
      </c>
      <c r="J221" s="619">
        <v>0</v>
      </c>
      <c r="K221" s="619">
        <v>0</v>
      </c>
      <c r="L221" s="619">
        <v>0</v>
      </c>
      <c r="M221" s="619">
        <v>0</v>
      </c>
      <c r="N221" s="619">
        <v>0</v>
      </c>
      <c r="O221" s="619">
        <v>0</v>
      </c>
      <c r="P221" s="619">
        <v>0</v>
      </c>
      <c r="Q221" s="619">
        <v>0</v>
      </c>
      <c r="R221" s="619">
        <v>0</v>
      </c>
      <c r="S221" s="619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619">
        <v>0</v>
      </c>
      <c r="I222" s="619">
        <v>0</v>
      </c>
      <c r="J222" s="619">
        <v>0</v>
      </c>
      <c r="K222" s="619">
        <v>0</v>
      </c>
      <c r="L222" s="619">
        <v>0</v>
      </c>
      <c r="M222" s="619">
        <v>0</v>
      </c>
      <c r="N222" s="619">
        <v>0</v>
      </c>
      <c r="O222" s="619">
        <v>0</v>
      </c>
      <c r="P222" s="619">
        <v>0</v>
      </c>
      <c r="Q222" s="619">
        <v>0</v>
      </c>
      <c r="R222" s="619">
        <v>0</v>
      </c>
      <c r="S222" s="619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619">
        <v>0</v>
      </c>
      <c r="I223" s="619">
        <v>0</v>
      </c>
      <c r="J223" s="619">
        <v>0</v>
      </c>
      <c r="K223" s="619">
        <v>0</v>
      </c>
      <c r="L223" s="619">
        <v>0</v>
      </c>
      <c r="M223" s="619">
        <v>0</v>
      </c>
      <c r="N223" s="619">
        <v>0</v>
      </c>
      <c r="O223" s="619">
        <v>0</v>
      </c>
      <c r="P223" s="619">
        <v>0</v>
      </c>
      <c r="Q223" s="619">
        <v>0</v>
      </c>
      <c r="R223" s="619">
        <v>0</v>
      </c>
      <c r="S223" s="619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619">
        <v>0</v>
      </c>
      <c r="I224" s="619">
        <v>0</v>
      </c>
      <c r="J224" s="619">
        <v>0</v>
      </c>
      <c r="K224" s="619">
        <v>0</v>
      </c>
      <c r="L224" s="619">
        <v>0</v>
      </c>
      <c r="M224" s="619">
        <v>0</v>
      </c>
      <c r="N224" s="619">
        <v>0</v>
      </c>
      <c r="O224" s="619">
        <v>0</v>
      </c>
      <c r="P224" s="619">
        <v>0</v>
      </c>
      <c r="Q224" s="619">
        <v>0</v>
      </c>
      <c r="R224" s="619">
        <v>0</v>
      </c>
      <c r="S224" s="619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v>1</v>
      </c>
      <c r="H225" s="619">
        <v>0</v>
      </c>
      <c r="I225" s="619">
        <v>0</v>
      </c>
      <c r="J225" s="619">
        <v>0</v>
      </c>
      <c r="K225" s="619">
        <v>0</v>
      </c>
      <c r="L225" s="619">
        <v>0</v>
      </c>
      <c r="M225" s="619">
        <v>0</v>
      </c>
      <c r="N225" s="619">
        <v>0</v>
      </c>
      <c r="O225" s="619">
        <v>0</v>
      </c>
      <c r="P225" s="619">
        <v>0</v>
      </c>
      <c r="Q225" s="619">
        <v>0</v>
      </c>
      <c r="R225" s="619">
        <v>1</v>
      </c>
      <c r="S225" s="619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v>3</v>
      </c>
      <c r="H226" s="619">
        <v>0</v>
      </c>
      <c r="I226" s="619">
        <v>0</v>
      </c>
      <c r="J226" s="619">
        <v>0</v>
      </c>
      <c r="K226" s="619">
        <v>0</v>
      </c>
      <c r="L226" s="619">
        <v>0</v>
      </c>
      <c r="M226" s="619">
        <v>0</v>
      </c>
      <c r="N226" s="619">
        <v>1</v>
      </c>
      <c r="O226" s="619">
        <v>0</v>
      </c>
      <c r="P226" s="619">
        <v>1</v>
      </c>
      <c r="Q226" s="619">
        <v>0</v>
      </c>
      <c r="R226" s="619">
        <v>1</v>
      </c>
      <c r="S226" s="619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v>1</v>
      </c>
      <c r="H227" s="619">
        <v>0</v>
      </c>
      <c r="I227" s="619">
        <v>0</v>
      </c>
      <c r="J227" s="619">
        <v>0</v>
      </c>
      <c r="K227" s="619">
        <v>0</v>
      </c>
      <c r="L227" s="619">
        <v>0</v>
      </c>
      <c r="M227" s="619">
        <v>0</v>
      </c>
      <c r="N227" s="619">
        <v>0</v>
      </c>
      <c r="O227" s="619">
        <v>0</v>
      </c>
      <c r="P227" s="619">
        <v>0</v>
      </c>
      <c r="Q227" s="619">
        <v>1</v>
      </c>
      <c r="R227" s="619">
        <v>0</v>
      </c>
      <c r="S227" s="619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619">
        <v>0</v>
      </c>
      <c r="I228" s="619">
        <v>0</v>
      </c>
      <c r="J228" s="619">
        <v>0</v>
      </c>
      <c r="K228" s="619">
        <v>0</v>
      </c>
      <c r="L228" s="619">
        <v>0</v>
      </c>
      <c r="M228" s="619">
        <v>0</v>
      </c>
      <c r="N228" s="619">
        <v>0</v>
      </c>
      <c r="O228" s="619">
        <v>0</v>
      </c>
      <c r="P228" s="619">
        <v>0</v>
      </c>
      <c r="Q228" s="619">
        <v>0</v>
      </c>
      <c r="R228" s="619">
        <v>0</v>
      </c>
      <c r="S228" s="619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619">
        <v>0</v>
      </c>
      <c r="I229" s="619">
        <v>0</v>
      </c>
      <c r="J229" s="619">
        <v>0</v>
      </c>
      <c r="K229" s="619">
        <v>0</v>
      </c>
      <c r="L229" s="619">
        <v>0</v>
      </c>
      <c r="M229" s="619">
        <v>0</v>
      </c>
      <c r="N229" s="619">
        <v>0</v>
      </c>
      <c r="O229" s="619">
        <v>0</v>
      </c>
      <c r="P229" s="619">
        <v>0</v>
      </c>
      <c r="Q229" s="619">
        <v>0</v>
      </c>
      <c r="R229" s="619">
        <v>0</v>
      </c>
      <c r="S229" s="619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v>12</v>
      </c>
      <c r="H230" s="619">
        <v>0</v>
      </c>
      <c r="I230" s="619">
        <v>1</v>
      </c>
      <c r="J230" s="619">
        <v>1</v>
      </c>
      <c r="K230" s="619">
        <v>2</v>
      </c>
      <c r="L230" s="619">
        <v>1</v>
      </c>
      <c r="M230" s="619">
        <v>1</v>
      </c>
      <c r="N230" s="619">
        <v>1</v>
      </c>
      <c r="O230" s="619">
        <v>1</v>
      </c>
      <c r="P230" s="619">
        <v>1</v>
      </c>
      <c r="Q230" s="619">
        <v>1</v>
      </c>
      <c r="R230" s="619">
        <v>2</v>
      </c>
      <c r="S230" s="619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v>12</v>
      </c>
      <c r="H231" s="619">
        <v>1</v>
      </c>
      <c r="I231" s="619">
        <v>1</v>
      </c>
      <c r="J231" s="619">
        <v>1</v>
      </c>
      <c r="K231" s="619">
        <v>1</v>
      </c>
      <c r="L231" s="619">
        <v>1</v>
      </c>
      <c r="M231" s="619">
        <v>1</v>
      </c>
      <c r="N231" s="619">
        <v>1</v>
      </c>
      <c r="O231" s="619">
        <v>1</v>
      </c>
      <c r="P231" s="619">
        <v>1</v>
      </c>
      <c r="Q231" s="619">
        <v>1</v>
      </c>
      <c r="R231" s="619">
        <v>1</v>
      </c>
      <c r="S231" s="619">
        <v>1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v>6</v>
      </c>
      <c r="H232" s="619">
        <v>1</v>
      </c>
      <c r="I232" s="619">
        <v>0</v>
      </c>
      <c r="J232" s="619">
        <v>1</v>
      </c>
      <c r="K232" s="619">
        <v>0</v>
      </c>
      <c r="L232" s="619">
        <v>1</v>
      </c>
      <c r="M232" s="619">
        <v>0</v>
      </c>
      <c r="N232" s="619">
        <v>1</v>
      </c>
      <c r="O232" s="619">
        <v>0</v>
      </c>
      <c r="P232" s="619">
        <v>1</v>
      </c>
      <c r="Q232" s="619">
        <v>0</v>
      </c>
      <c r="R232" s="619">
        <v>1</v>
      </c>
      <c r="S232" s="619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ref="G233:G261" si="13">SUM(H233:S233)</f>
        <v>0</v>
      </c>
      <c r="H233" s="619">
        <v>0</v>
      </c>
      <c r="I233" s="619">
        <v>0</v>
      </c>
      <c r="J233" s="619">
        <v>0</v>
      </c>
      <c r="K233" s="619">
        <v>0</v>
      </c>
      <c r="L233" s="619">
        <v>0</v>
      </c>
      <c r="M233" s="619">
        <v>0</v>
      </c>
      <c r="N233" s="619">
        <v>0</v>
      </c>
      <c r="O233" s="619">
        <v>0</v>
      </c>
      <c r="P233" s="619">
        <v>0</v>
      </c>
      <c r="Q233" s="619">
        <v>0</v>
      </c>
      <c r="R233" s="619">
        <v>0</v>
      </c>
      <c r="S233" s="619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619">
        <v>0</v>
      </c>
      <c r="I234" s="619">
        <v>0</v>
      </c>
      <c r="J234" s="619">
        <v>0</v>
      </c>
      <c r="K234" s="619">
        <v>0</v>
      </c>
      <c r="L234" s="619">
        <v>0</v>
      </c>
      <c r="M234" s="619">
        <v>0</v>
      </c>
      <c r="N234" s="619">
        <v>0</v>
      </c>
      <c r="O234" s="619">
        <v>0</v>
      </c>
      <c r="P234" s="619">
        <v>0</v>
      </c>
      <c r="Q234" s="619">
        <v>0</v>
      </c>
      <c r="R234" s="619">
        <v>0</v>
      </c>
      <c r="S234" s="619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619">
        <v>0</v>
      </c>
      <c r="I235" s="619">
        <v>0</v>
      </c>
      <c r="J235" s="619">
        <v>0</v>
      </c>
      <c r="K235" s="619">
        <v>0</v>
      </c>
      <c r="L235" s="619">
        <v>0</v>
      </c>
      <c r="M235" s="619">
        <v>0</v>
      </c>
      <c r="N235" s="619">
        <v>0</v>
      </c>
      <c r="O235" s="619">
        <v>0</v>
      </c>
      <c r="P235" s="619">
        <v>0</v>
      </c>
      <c r="Q235" s="619">
        <v>0</v>
      </c>
      <c r="R235" s="619">
        <v>0</v>
      </c>
      <c r="S235" s="619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619">
        <v>0</v>
      </c>
      <c r="I236" s="619">
        <v>0</v>
      </c>
      <c r="J236" s="619">
        <v>0</v>
      </c>
      <c r="K236" s="619">
        <v>0</v>
      </c>
      <c r="L236" s="619">
        <v>0</v>
      </c>
      <c r="M236" s="619">
        <v>0</v>
      </c>
      <c r="N236" s="619">
        <v>0</v>
      </c>
      <c r="O236" s="619">
        <v>0</v>
      </c>
      <c r="P236" s="619">
        <v>0</v>
      </c>
      <c r="Q236" s="619">
        <v>0</v>
      </c>
      <c r="R236" s="619">
        <v>0</v>
      </c>
      <c r="S236" s="619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619">
        <v>0</v>
      </c>
      <c r="I237" s="619">
        <v>0</v>
      </c>
      <c r="J237" s="619">
        <v>0</v>
      </c>
      <c r="K237" s="619">
        <v>0</v>
      </c>
      <c r="L237" s="619">
        <v>0</v>
      </c>
      <c r="M237" s="619">
        <v>0</v>
      </c>
      <c r="N237" s="619">
        <v>0</v>
      </c>
      <c r="O237" s="619">
        <v>0</v>
      </c>
      <c r="P237" s="619">
        <v>0</v>
      </c>
      <c r="Q237" s="619">
        <v>0</v>
      </c>
      <c r="R237" s="619">
        <v>0</v>
      </c>
      <c r="S237" s="619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619">
        <v>0</v>
      </c>
      <c r="I238" s="619">
        <v>0</v>
      </c>
      <c r="J238" s="619">
        <v>0</v>
      </c>
      <c r="K238" s="619">
        <v>0</v>
      </c>
      <c r="L238" s="619">
        <v>0</v>
      </c>
      <c r="M238" s="619">
        <v>0</v>
      </c>
      <c r="N238" s="619">
        <v>0</v>
      </c>
      <c r="O238" s="619">
        <v>0</v>
      </c>
      <c r="P238" s="619">
        <v>0</v>
      </c>
      <c r="Q238" s="619">
        <v>0</v>
      </c>
      <c r="R238" s="619">
        <v>0</v>
      </c>
      <c r="S238" s="619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619">
        <v>0</v>
      </c>
      <c r="I239" s="619">
        <v>0</v>
      </c>
      <c r="J239" s="619">
        <v>0</v>
      </c>
      <c r="K239" s="619">
        <v>0</v>
      </c>
      <c r="L239" s="619">
        <v>0</v>
      </c>
      <c r="M239" s="619">
        <v>0</v>
      </c>
      <c r="N239" s="619">
        <v>0</v>
      </c>
      <c r="O239" s="619">
        <v>0</v>
      </c>
      <c r="P239" s="619">
        <v>0</v>
      </c>
      <c r="Q239" s="619">
        <v>0</v>
      </c>
      <c r="R239" s="619">
        <v>0</v>
      </c>
      <c r="S239" s="619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v>1</v>
      </c>
      <c r="H240" s="619">
        <v>0</v>
      </c>
      <c r="I240" s="619">
        <v>0</v>
      </c>
      <c r="J240" s="619">
        <v>0</v>
      </c>
      <c r="K240" s="619">
        <v>0</v>
      </c>
      <c r="L240" s="619">
        <v>0</v>
      </c>
      <c r="M240" s="619">
        <v>0</v>
      </c>
      <c r="N240" s="619">
        <v>0</v>
      </c>
      <c r="O240" s="619">
        <v>0</v>
      </c>
      <c r="P240" s="619">
        <v>0</v>
      </c>
      <c r="Q240" s="619">
        <v>0</v>
      </c>
      <c r="R240" s="619">
        <v>1</v>
      </c>
      <c r="S240" s="619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621">
        <f t="shared" si="13"/>
        <v>0</v>
      </c>
      <c r="H241" s="619">
        <v>0</v>
      </c>
      <c r="I241" s="619">
        <v>0</v>
      </c>
      <c r="J241" s="619">
        <v>0</v>
      </c>
      <c r="K241" s="619">
        <v>0</v>
      </c>
      <c r="L241" s="619">
        <v>0</v>
      </c>
      <c r="M241" s="619">
        <v>0</v>
      </c>
      <c r="N241" s="619">
        <v>0</v>
      </c>
      <c r="O241" s="619">
        <v>0</v>
      </c>
      <c r="P241" s="619">
        <v>0</v>
      </c>
      <c r="Q241" s="619">
        <v>0</v>
      </c>
      <c r="R241" s="619">
        <v>0</v>
      </c>
      <c r="S241" s="619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621">
        <v>6</v>
      </c>
      <c r="H242" s="619">
        <v>0</v>
      </c>
      <c r="I242" s="619">
        <v>1</v>
      </c>
      <c r="J242" s="619">
        <v>0</v>
      </c>
      <c r="K242" s="619">
        <v>1</v>
      </c>
      <c r="L242" s="619">
        <v>0</v>
      </c>
      <c r="M242" s="619">
        <v>1</v>
      </c>
      <c r="N242" s="619">
        <v>0</v>
      </c>
      <c r="O242" s="619">
        <v>1</v>
      </c>
      <c r="P242" s="619">
        <v>0</v>
      </c>
      <c r="Q242" s="619">
        <v>1</v>
      </c>
      <c r="R242" s="619">
        <v>1</v>
      </c>
      <c r="S242" s="619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619">
        <v>0</v>
      </c>
      <c r="I243" s="619">
        <v>0</v>
      </c>
      <c r="J243" s="619">
        <v>0</v>
      </c>
      <c r="K243" s="619">
        <v>0</v>
      </c>
      <c r="L243" s="619">
        <v>0</v>
      </c>
      <c r="M243" s="619">
        <v>0</v>
      </c>
      <c r="N243" s="619">
        <v>0</v>
      </c>
      <c r="O243" s="619">
        <v>0</v>
      </c>
      <c r="P243" s="619">
        <v>0</v>
      </c>
      <c r="Q243" s="619">
        <v>0</v>
      </c>
      <c r="R243" s="619">
        <v>0</v>
      </c>
      <c r="S243" s="619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619">
        <v>0</v>
      </c>
      <c r="I244" s="619">
        <v>0</v>
      </c>
      <c r="J244" s="619">
        <v>0</v>
      </c>
      <c r="K244" s="619">
        <v>0</v>
      </c>
      <c r="L244" s="619">
        <v>0</v>
      </c>
      <c r="M244" s="619">
        <v>0</v>
      </c>
      <c r="N244" s="619">
        <v>0</v>
      </c>
      <c r="O244" s="619">
        <v>0</v>
      </c>
      <c r="P244" s="619">
        <v>0</v>
      </c>
      <c r="Q244" s="619">
        <v>0</v>
      </c>
      <c r="R244" s="619">
        <v>0</v>
      </c>
      <c r="S244" s="619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621">
        <f t="shared" si="13"/>
        <v>0</v>
      </c>
      <c r="H245" s="619">
        <v>0</v>
      </c>
      <c r="I245" s="619">
        <v>0</v>
      </c>
      <c r="J245" s="619">
        <v>0</v>
      </c>
      <c r="K245" s="619">
        <v>0</v>
      </c>
      <c r="L245" s="619">
        <v>0</v>
      </c>
      <c r="M245" s="619">
        <v>0</v>
      </c>
      <c r="N245" s="619">
        <v>0</v>
      </c>
      <c r="O245" s="619">
        <v>0</v>
      </c>
      <c r="P245" s="619">
        <v>0</v>
      </c>
      <c r="Q245" s="619">
        <v>0</v>
      </c>
      <c r="R245" s="619">
        <v>0</v>
      </c>
      <c r="S245" s="619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619">
        <v>0</v>
      </c>
      <c r="I246" s="619">
        <v>0</v>
      </c>
      <c r="J246" s="619">
        <v>0</v>
      </c>
      <c r="K246" s="619">
        <v>0</v>
      </c>
      <c r="L246" s="619">
        <v>0</v>
      </c>
      <c r="M246" s="619">
        <v>0</v>
      </c>
      <c r="N246" s="619">
        <v>0</v>
      </c>
      <c r="O246" s="619">
        <v>0</v>
      </c>
      <c r="P246" s="619">
        <v>0</v>
      </c>
      <c r="Q246" s="619">
        <v>0</v>
      </c>
      <c r="R246" s="619">
        <v>0</v>
      </c>
      <c r="S246" s="619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v>2</v>
      </c>
      <c r="H247" s="619">
        <v>0</v>
      </c>
      <c r="I247" s="619">
        <v>0</v>
      </c>
      <c r="J247" s="619">
        <v>0</v>
      </c>
      <c r="K247" s="619">
        <v>0</v>
      </c>
      <c r="L247" s="619">
        <v>0</v>
      </c>
      <c r="M247" s="619">
        <v>0</v>
      </c>
      <c r="N247" s="619">
        <v>0</v>
      </c>
      <c r="O247" s="619">
        <v>1</v>
      </c>
      <c r="P247" s="619">
        <v>0</v>
      </c>
      <c r="Q247" s="619">
        <v>0</v>
      </c>
      <c r="R247" s="619">
        <v>1</v>
      </c>
      <c r="S247" s="619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v>6</v>
      </c>
      <c r="H248" s="619">
        <v>0</v>
      </c>
      <c r="I248" s="619">
        <v>1</v>
      </c>
      <c r="J248" s="619">
        <v>0</v>
      </c>
      <c r="K248" s="619">
        <v>1</v>
      </c>
      <c r="L248" s="619">
        <v>1</v>
      </c>
      <c r="M248" s="619">
        <v>0</v>
      </c>
      <c r="N248" s="619">
        <v>1</v>
      </c>
      <c r="O248" s="619">
        <v>0</v>
      </c>
      <c r="P248" s="619">
        <v>1</v>
      </c>
      <c r="Q248" s="619">
        <v>0</v>
      </c>
      <c r="R248" s="619">
        <v>1</v>
      </c>
      <c r="S248" s="619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619">
        <v>0</v>
      </c>
      <c r="I249" s="619">
        <v>0</v>
      </c>
      <c r="J249" s="619">
        <v>0</v>
      </c>
      <c r="K249" s="619">
        <v>0</v>
      </c>
      <c r="L249" s="619">
        <v>0</v>
      </c>
      <c r="M249" s="619">
        <v>0</v>
      </c>
      <c r="N249" s="619">
        <v>0</v>
      </c>
      <c r="O249" s="619">
        <v>0</v>
      </c>
      <c r="P249" s="619">
        <v>0</v>
      </c>
      <c r="Q249" s="619">
        <v>0</v>
      </c>
      <c r="R249" s="619">
        <v>0</v>
      </c>
      <c r="S249" s="619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v>1</v>
      </c>
      <c r="H250" s="619">
        <v>0</v>
      </c>
      <c r="I250" s="619">
        <v>0</v>
      </c>
      <c r="J250" s="619">
        <v>0</v>
      </c>
      <c r="K250" s="619">
        <v>0</v>
      </c>
      <c r="L250" s="619">
        <v>0</v>
      </c>
      <c r="M250" s="619">
        <v>0</v>
      </c>
      <c r="N250" s="619">
        <v>0</v>
      </c>
      <c r="O250" s="619">
        <v>0</v>
      </c>
      <c r="P250" s="619">
        <v>0</v>
      </c>
      <c r="Q250" s="619">
        <v>1</v>
      </c>
      <c r="R250" s="619">
        <v>0</v>
      </c>
      <c r="S250" s="619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619">
        <v>0</v>
      </c>
      <c r="I251" s="619">
        <v>0</v>
      </c>
      <c r="J251" s="619">
        <v>0</v>
      </c>
      <c r="K251" s="619">
        <v>0</v>
      </c>
      <c r="L251" s="619">
        <v>0</v>
      </c>
      <c r="M251" s="619">
        <v>0</v>
      </c>
      <c r="N251" s="619">
        <v>0</v>
      </c>
      <c r="O251" s="619">
        <v>0</v>
      </c>
      <c r="P251" s="619">
        <v>0</v>
      </c>
      <c r="Q251" s="619">
        <v>0</v>
      </c>
      <c r="R251" s="619">
        <v>0</v>
      </c>
      <c r="S251" s="619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619">
        <v>0</v>
      </c>
      <c r="I252" s="619">
        <v>0</v>
      </c>
      <c r="J252" s="619">
        <v>0</v>
      </c>
      <c r="K252" s="619">
        <v>0</v>
      </c>
      <c r="L252" s="619">
        <v>0</v>
      </c>
      <c r="M252" s="619">
        <v>0</v>
      </c>
      <c r="N252" s="619">
        <v>0</v>
      </c>
      <c r="O252" s="619">
        <v>0</v>
      </c>
      <c r="P252" s="619">
        <v>0</v>
      </c>
      <c r="Q252" s="619">
        <v>0</v>
      </c>
      <c r="R252" s="619">
        <v>0</v>
      </c>
      <c r="S252" s="619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619">
        <v>0</v>
      </c>
      <c r="I253" s="619">
        <v>0</v>
      </c>
      <c r="J253" s="619">
        <v>0</v>
      </c>
      <c r="K253" s="619">
        <v>0</v>
      </c>
      <c r="L253" s="619">
        <v>0</v>
      </c>
      <c r="M253" s="619">
        <v>0</v>
      </c>
      <c r="N253" s="619">
        <v>0</v>
      </c>
      <c r="O253" s="619">
        <v>0</v>
      </c>
      <c r="P253" s="619">
        <v>0</v>
      </c>
      <c r="Q253" s="619">
        <v>0</v>
      </c>
      <c r="R253" s="619">
        <v>0</v>
      </c>
      <c r="S253" s="619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619">
        <v>0</v>
      </c>
      <c r="I254" s="619">
        <v>0</v>
      </c>
      <c r="J254" s="619">
        <v>0</v>
      </c>
      <c r="K254" s="619">
        <v>0</v>
      </c>
      <c r="L254" s="619">
        <v>0</v>
      </c>
      <c r="M254" s="619">
        <v>0</v>
      </c>
      <c r="N254" s="619">
        <v>0</v>
      </c>
      <c r="O254" s="619">
        <v>0</v>
      </c>
      <c r="P254" s="619">
        <v>0</v>
      </c>
      <c r="Q254" s="619">
        <v>0</v>
      </c>
      <c r="R254" s="619">
        <v>0</v>
      </c>
      <c r="S254" s="619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619">
        <v>0</v>
      </c>
      <c r="I255" s="619">
        <v>0</v>
      </c>
      <c r="J255" s="619">
        <v>0</v>
      </c>
      <c r="K255" s="619">
        <v>0</v>
      </c>
      <c r="L255" s="619">
        <v>0</v>
      </c>
      <c r="M255" s="619">
        <v>0</v>
      </c>
      <c r="N255" s="619">
        <v>0</v>
      </c>
      <c r="O255" s="619">
        <v>0</v>
      </c>
      <c r="P255" s="619">
        <v>0</v>
      </c>
      <c r="Q255" s="619">
        <v>0</v>
      </c>
      <c r="R255" s="619">
        <v>0</v>
      </c>
      <c r="S255" s="619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v>36</v>
      </c>
      <c r="H256" s="619">
        <v>0</v>
      </c>
      <c r="I256" s="619">
        <v>3</v>
      </c>
      <c r="J256" s="619">
        <v>3</v>
      </c>
      <c r="K256" s="619">
        <v>3</v>
      </c>
      <c r="L256" s="619">
        <v>3</v>
      </c>
      <c r="M256" s="619">
        <v>3</v>
      </c>
      <c r="N256" s="619">
        <v>3</v>
      </c>
      <c r="O256" s="619">
        <v>4</v>
      </c>
      <c r="P256" s="619">
        <v>3</v>
      </c>
      <c r="Q256" s="619">
        <v>4</v>
      </c>
      <c r="R256" s="619">
        <v>3</v>
      </c>
      <c r="S256" s="619">
        <v>4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v>12</v>
      </c>
      <c r="H257" s="619">
        <v>0</v>
      </c>
      <c r="I257" s="619">
        <v>1</v>
      </c>
      <c r="J257" s="619">
        <v>1</v>
      </c>
      <c r="K257" s="619">
        <v>2</v>
      </c>
      <c r="L257" s="619">
        <v>1</v>
      </c>
      <c r="M257" s="619">
        <v>1</v>
      </c>
      <c r="N257" s="619">
        <v>1</v>
      </c>
      <c r="O257" s="619">
        <v>1</v>
      </c>
      <c r="P257" s="619">
        <v>1</v>
      </c>
      <c r="Q257" s="619">
        <v>1</v>
      </c>
      <c r="R257" s="619">
        <v>2</v>
      </c>
      <c r="S257" s="619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619">
        <v>0</v>
      </c>
      <c r="I258" s="619">
        <v>0</v>
      </c>
      <c r="J258" s="619">
        <v>0</v>
      </c>
      <c r="K258" s="619">
        <v>0</v>
      </c>
      <c r="L258" s="619">
        <v>0</v>
      </c>
      <c r="M258" s="619">
        <v>0</v>
      </c>
      <c r="N258" s="619">
        <v>0</v>
      </c>
      <c r="O258" s="619">
        <v>0</v>
      </c>
      <c r="P258" s="619">
        <v>0</v>
      </c>
      <c r="Q258" s="619">
        <v>0</v>
      </c>
      <c r="R258" s="619">
        <v>0</v>
      </c>
      <c r="S258" s="619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v>1</v>
      </c>
      <c r="H259" s="619">
        <v>0</v>
      </c>
      <c r="I259" s="619">
        <v>0</v>
      </c>
      <c r="J259" s="619">
        <v>0</v>
      </c>
      <c r="K259" s="619">
        <v>0</v>
      </c>
      <c r="L259" s="619">
        <v>0</v>
      </c>
      <c r="M259" s="619">
        <v>0</v>
      </c>
      <c r="N259" s="619">
        <v>0</v>
      </c>
      <c r="O259" s="619">
        <v>0</v>
      </c>
      <c r="P259" s="619">
        <v>0</v>
      </c>
      <c r="Q259" s="619">
        <v>0</v>
      </c>
      <c r="R259" s="619">
        <v>1</v>
      </c>
      <c r="S259" s="619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619">
        <v>0</v>
      </c>
      <c r="I260" s="619">
        <v>0</v>
      </c>
      <c r="J260" s="619">
        <v>0</v>
      </c>
      <c r="K260" s="619">
        <v>0</v>
      </c>
      <c r="L260" s="619">
        <v>0</v>
      </c>
      <c r="M260" s="619">
        <v>0</v>
      </c>
      <c r="N260" s="619">
        <v>0</v>
      </c>
      <c r="O260" s="619">
        <v>0</v>
      </c>
      <c r="P260" s="619">
        <v>0</v>
      </c>
      <c r="Q260" s="619">
        <v>0</v>
      </c>
      <c r="R260" s="619">
        <v>0</v>
      </c>
      <c r="S260" s="619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619">
        <v>0</v>
      </c>
      <c r="I261" s="619">
        <v>0</v>
      </c>
      <c r="J261" s="619">
        <v>0</v>
      </c>
      <c r="K261" s="619">
        <v>0</v>
      </c>
      <c r="L261" s="619">
        <v>0</v>
      </c>
      <c r="M261" s="619">
        <v>0</v>
      </c>
      <c r="N261" s="619">
        <v>0</v>
      </c>
      <c r="O261" s="619">
        <v>0</v>
      </c>
      <c r="P261" s="619">
        <v>0</v>
      </c>
      <c r="Q261" s="619">
        <v>0</v>
      </c>
      <c r="R261" s="619">
        <v>0</v>
      </c>
      <c r="S261" s="619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v>1</v>
      </c>
      <c r="H262" s="619">
        <v>0</v>
      </c>
      <c r="I262" s="619">
        <v>0</v>
      </c>
      <c r="J262" s="619">
        <v>0</v>
      </c>
      <c r="K262" s="619">
        <v>0</v>
      </c>
      <c r="L262" s="619">
        <v>0</v>
      </c>
      <c r="M262" s="619">
        <v>0</v>
      </c>
      <c r="N262" s="619">
        <v>0</v>
      </c>
      <c r="O262" s="619">
        <v>0</v>
      </c>
      <c r="P262" s="619">
        <v>0</v>
      </c>
      <c r="Q262" s="619">
        <v>0</v>
      </c>
      <c r="R262" s="619">
        <v>0</v>
      </c>
      <c r="S262" s="619">
        <v>1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123</v>
      </c>
      <c r="H263" s="93">
        <f t="shared" ref="H263:S263" si="14">SUM(H210:H262)</f>
        <v>2</v>
      </c>
      <c r="I263" s="93">
        <f t="shared" si="14"/>
        <v>10</v>
      </c>
      <c r="J263" s="93">
        <f t="shared" si="14"/>
        <v>8</v>
      </c>
      <c r="K263" s="93">
        <f t="shared" si="14"/>
        <v>13</v>
      </c>
      <c r="L263" s="93">
        <f t="shared" si="14"/>
        <v>8</v>
      </c>
      <c r="M263" s="93">
        <f t="shared" si="14"/>
        <v>10</v>
      </c>
      <c r="N263" s="93">
        <f t="shared" si="14"/>
        <v>9</v>
      </c>
      <c r="O263" s="93">
        <f t="shared" si="14"/>
        <v>12</v>
      </c>
      <c r="P263" s="93">
        <f t="shared" si="14"/>
        <v>9</v>
      </c>
      <c r="Q263" s="93">
        <f t="shared" si="14"/>
        <v>13</v>
      </c>
      <c r="R263" s="93">
        <f t="shared" si="14"/>
        <v>18</v>
      </c>
      <c r="S263" s="94">
        <f t="shared" si="14"/>
        <v>8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619">
        <v>0</v>
      </c>
      <c r="I264" s="619">
        <v>0</v>
      </c>
      <c r="J264" s="619">
        <v>0</v>
      </c>
      <c r="K264" s="619">
        <v>0</v>
      </c>
      <c r="L264" s="619">
        <v>0</v>
      </c>
      <c r="M264" s="619">
        <v>0</v>
      </c>
      <c r="N264" s="619">
        <v>0</v>
      </c>
      <c r="O264" s="619">
        <v>0</v>
      </c>
      <c r="P264" s="619">
        <v>0</v>
      </c>
      <c r="Q264" s="619">
        <v>0</v>
      </c>
      <c r="R264" s="619">
        <v>0</v>
      </c>
      <c r="S264" s="619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619">
        <v>0</v>
      </c>
      <c r="I265" s="619">
        <v>0</v>
      </c>
      <c r="J265" s="619">
        <v>0</v>
      </c>
      <c r="K265" s="619">
        <v>0</v>
      </c>
      <c r="L265" s="619">
        <v>0</v>
      </c>
      <c r="M265" s="619">
        <v>0</v>
      </c>
      <c r="N265" s="619">
        <v>0</v>
      </c>
      <c r="O265" s="619">
        <v>0</v>
      </c>
      <c r="P265" s="619">
        <v>0</v>
      </c>
      <c r="Q265" s="619">
        <v>0</v>
      </c>
      <c r="R265" s="619">
        <v>0</v>
      </c>
      <c r="S265" s="619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619">
        <v>0</v>
      </c>
      <c r="I266" s="619">
        <v>0</v>
      </c>
      <c r="J266" s="619">
        <v>0</v>
      </c>
      <c r="K266" s="619">
        <v>0</v>
      </c>
      <c r="L266" s="619">
        <v>0</v>
      </c>
      <c r="M266" s="619">
        <v>0</v>
      </c>
      <c r="N266" s="619">
        <v>0</v>
      </c>
      <c r="O266" s="619">
        <v>0</v>
      </c>
      <c r="P266" s="619">
        <v>0</v>
      </c>
      <c r="Q266" s="619">
        <v>0</v>
      </c>
      <c r="R266" s="619">
        <v>0</v>
      </c>
      <c r="S266" s="619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619">
        <v>0</v>
      </c>
      <c r="I267" s="619">
        <v>0</v>
      </c>
      <c r="J267" s="619">
        <v>0</v>
      </c>
      <c r="K267" s="619">
        <v>0</v>
      </c>
      <c r="L267" s="619">
        <v>0</v>
      </c>
      <c r="M267" s="619">
        <v>0</v>
      </c>
      <c r="N267" s="619">
        <v>0</v>
      </c>
      <c r="O267" s="619">
        <v>0</v>
      </c>
      <c r="P267" s="619">
        <v>0</v>
      </c>
      <c r="Q267" s="619">
        <v>0</v>
      </c>
      <c r="R267" s="619">
        <v>0</v>
      </c>
      <c r="S267" s="619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619">
        <v>0</v>
      </c>
      <c r="I268" s="619">
        <v>0</v>
      </c>
      <c r="J268" s="619">
        <v>0</v>
      </c>
      <c r="K268" s="619">
        <v>0</v>
      </c>
      <c r="L268" s="619">
        <v>0</v>
      </c>
      <c r="M268" s="619">
        <v>0</v>
      </c>
      <c r="N268" s="619">
        <v>0</v>
      </c>
      <c r="O268" s="619">
        <v>0</v>
      </c>
      <c r="P268" s="619">
        <v>0</v>
      </c>
      <c r="Q268" s="619">
        <v>0</v>
      </c>
      <c r="R268" s="619">
        <v>0</v>
      </c>
      <c r="S268" s="619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619">
        <v>0</v>
      </c>
      <c r="I269" s="619">
        <v>0</v>
      </c>
      <c r="J269" s="619">
        <v>0</v>
      </c>
      <c r="K269" s="619">
        <v>0</v>
      </c>
      <c r="L269" s="619">
        <v>0</v>
      </c>
      <c r="M269" s="619">
        <v>0</v>
      </c>
      <c r="N269" s="619">
        <v>0</v>
      </c>
      <c r="O269" s="619">
        <v>0</v>
      </c>
      <c r="P269" s="619">
        <v>0</v>
      </c>
      <c r="Q269" s="619">
        <v>0</v>
      </c>
      <c r="R269" s="619">
        <v>0</v>
      </c>
      <c r="S269" s="619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619">
        <v>0</v>
      </c>
      <c r="I270" s="619">
        <v>0</v>
      </c>
      <c r="J270" s="619">
        <v>0</v>
      </c>
      <c r="K270" s="619">
        <v>0</v>
      </c>
      <c r="L270" s="619">
        <v>0</v>
      </c>
      <c r="M270" s="619">
        <v>0</v>
      </c>
      <c r="N270" s="619">
        <v>0</v>
      </c>
      <c r="O270" s="619">
        <v>0</v>
      </c>
      <c r="P270" s="619">
        <v>0</v>
      </c>
      <c r="Q270" s="619">
        <v>0</v>
      </c>
      <c r="R270" s="619">
        <v>0</v>
      </c>
      <c r="S270" s="619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619">
        <v>0</v>
      </c>
      <c r="I271" s="619">
        <v>0</v>
      </c>
      <c r="J271" s="619">
        <v>0</v>
      </c>
      <c r="K271" s="619">
        <v>0</v>
      </c>
      <c r="L271" s="619">
        <v>0</v>
      </c>
      <c r="M271" s="619">
        <v>0</v>
      </c>
      <c r="N271" s="619">
        <v>0</v>
      </c>
      <c r="O271" s="619">
        <v>0</v>
      </c>
      <c r="P271" s="619">
        <v>0</v>
      </c>
      <c r="Q271" s="619">
        <v>0</v>
      </c>
      <c r="R271" s="619">
        <v>0</v>
      </c>
      <c r="S271" s="619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619">
        <v>0</v>
      </c>
      <c r="I272" s="619">
        <v>0</v>
      </c>
      <c r="J272" s="619">
        <v>0</v>
      </c>
      <c r="K272" s="619">
        <v>0</v>
      </c>
      <c r="L272" s="619">
        <v>0</v>
      </c>
      <c r="M272" s="619">
        <v>0</v>
      </c>
      <c r="N272" s="619">
        <v>0</v>
      </c>
      <c r="O272" s="619">
        <v>0</v>
      </c>
      <c r="P272" s="619">
        <v>0</v>
      </c>
      <c r="Q272" s="619">
        <v>0</v>
      </c>
      <c r="R272" s="619">
        <v>0</v>
      </c>
      <c r="S272" s="619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619">
        <v>0</v>
      </c>
      <c r="I273" s="619">
        <v>0</v>
      </c>
      <c r="J273" s="619">
        <v>0</v>
      </c>
      <c r="K273" s="619">
        <v>0</v>
      </c>
      <c r="L273" s="619">
        <v>0</v>
      </c>
      <c r="M273" s="619">
        <v>0</v>
      </c>
      <c r="N273" s="619">
        <v>0</v>
      </c>
      <c r="O273" s="619">
        <v>0</v>
      </c>
      <c r="P273" s="619">
        <v>0</v>
      </c>
      <c r="Q273" s="619">
        <v>0</v>
      </c>
      <c r="R273" s="619">
        <v>0</v>
      </c>
      <c r="S273" s="619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619">
        <v>0</v>
      </c>
      <c r="I274" s="619">
        <v>0</v>
      </c>
      <c r="J274" s="619">
        <v>0</v>
      </c>
      <c r="K274" s="619">
        <v>0</v>
      </c>
      <c r="L274" s="619">
        <v>0</v>
      </c>
      <c r="M274" s="619">
        <v>0</v>
      </c>
      <c r="N274" s="619">
        <v>0</v>
      </c>
      <c r="O274" s="619">
        <v>0</v>
      </c>
      <c r="P274" s="619">
        <v>0</v>
      </c>
      <c r="Q274" s="619">
        <v>0</v>
      </c>
      <c r="R274" s="619">
        <v>0</v>
      </c>
      <c r="S274" s="619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619">
        <v>0</v>
      </c>
      <c r="I275" s="619">
        <v>0</v>
      </c>
      <c r="J275" s="619">
        <v>0</v>
      </c>
      <c r="K275" s="619">
        <v>0</v>
      </c>
      <c r="L275" s="619">
        <v>0</v>
      </c>
      <c r="M275" s="619">
        <v>0</v>
      </c>
      <c r="N275" s="619">
        <v>0</v>
      </c>
      <c r="O275" s="619">
        <v>0</v>
      </c>
      <c r="P275" s="619">
        <v>0</v>
      </c>
      <c r="Q275" s="619">
        <v>0</v>
      </c>
      <c r="R275" s="619">
        <v>0</v>
      </c>
      <c r="S275" s="619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619">
        <v>0</v>
      </c>
      <c r="I276" s="619">
        <v>0</v>
      </c>
      <c r="J276" s="619">
        <v>0</v>
      </c>
      <c r="K276" s="619">
        <v>0</v>
      </c>
      <c r="L276" s="619">
        <v>0</v>
      </c>
      <c r="M276" s="619">
        <v>0</v>
      </c>
      <c r="N276" s="619">
        <v>0</v>
      </c>
      <c r="O276" s="619">
        <v>0</v>
      </c>
      <c r="P276" s="619">
        <v>0</v>
      </c>
      <c r="Q276" s="619">
        <v>0</v>
      </c>
      <c r="R276" s="619">
        <v>0</v>
      </c>
      <c r="S276" s="619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619">
        <v>0</v>
      </c>
      <c r="I277" s="619">
        <v>0</v>
      </c>
      <c r="J277" s="619">
        <v>0</v>
      </c>
      <c r="K277" s="619">
        <v>0</v>
      </c>
      <c r="L277" s="619">
        <v>0</v>
      </c>
      <c r="M277" s="619">
        <v>0</v>
      </c>
      <c r="N277" s="619">
        <v>0</v>
      </c>
      <c r="O277" s="619">
        <v>0</v>
      </c>
      <c r="P277" s="619">
        <v>0</v>
      </c>
      <c r="Q277" s="619">
        <v>0</v>
      </c>
      <c r="R277" s="619">
        <v>0</v>
      </c>
      <c r="S277" s="619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619">
        <v>0</v>
      </c>
      <c r="I278" s="619">
        <v>0</v>
      </c>
      <c r="J278" s="619">
        <v>0</v>
      </c>
      <c r="K278" s="619">
        <v>0</v>
      </c>
      <c r="L278" s="619">
        <v>0</v>
      </c>
      <c r="M278" s="619">
        <v>0</v>
      </c>
      <c r="N278" s="619">
        <v>0</v>
      </c>
      <c r="O278" s="619">
        <v>0</v>
      </c>
      <c r="P278" s="619">
        <v>0</v>
      </c>
      <c r="Q278" s="619">
        <v>0</v>
      </c>
      <c r="R278" s="619">
        <v>0</v>
      </c>
      <c r="S278" s="619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619">
        <v>0</v>
      </c>
      <c r="I279" s="619">
        <v>0</v>
      </c>
      <c r="J279" s="619">
        <v>0</v>
      </c>
      <c r="K279" s="619">
        <v>0</v>
      </c>
      <c r="L279" s="619">
        <v>0</v>
      </c>
      <c r="M279" s="619">
        <v>0</v>
      </c>
      <c r="N279" s="619">
        <v>0</v>
      </c>
      <c r="O279" s="619">
        <v>0</v>
      </c>
      <c r="P279" s="619">
        <v>0</v>
      </c>
      <c r="Q279" s="619">
        <v>0</v>
      </c>
      <c r="R279" s="619">
        <v>0</v>
      </c>
      <c r="S279" s="619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619">
        <v>0</v>
      </c>
      <c r="I280" s="619">
        <v>0</v>
      </c>
      <c r="J280" s="619">
        <v>0</v>
      </c>
      <c r="K280" s="619">
        <v>0</v>
      </c>
      <c r="L280" s="619">
        <v>0</v>
      </c>
      <c r="M280" s="619">
        <v>0</v>
      </c>
      <c r="N280" s="619">
        <v>0</v>
      </c>
      <c r="O280" s="619">
        <v>0</v>
      </c>
      <c r="P280" s="619">
        <v>0</v>
      </c>
      <c r="Q280" s="619">
        <v>0</v>
      </c>
      <c r="R280" s="619">
        <v>0</v>
      </c>
      <c r="S280" s="619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619">
        <v>0</v>
      </c>
      <c r="I281" s="619">
        <v>0</v>
      </c>
      <c r="J281" s="619">
        <v>0</v>
      </c>
      <c r="K281" s="619">
        <v>0</v>
      </c>
      <c r="L281" s="619">
        <v>0</v>
      </c>
      <c r="M281" s="619">
        <v>0</v>
      </c>
      <c r="N281" s="619">
        <v>0</v>
      </c>
      <c r="O281" s="619">
        <v>0</v>
      </c>
      <c r="P281" s="619">
        <v>0</v>
      </c>
      <c r="Q281" s="619">
        <v>0</v>
      </c>
      <c r="R281" s="619">
        <v>0</v>
      </c>
      <c r="S281" s="619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619">
        <v>0</v>
      </c>
      <c r="I282" s="619">
        <v>0</v>
      </c>
      <c r="J282" s="619">
        <v>0</v>
      </c>
      <c r="K282" s="619">
        <v>0</v>
      </c>
      <c r="L282" s="619">
        <v>0</v>
      </c>
      <c r="M282" s="619">
        <v>0</v>
      </c>
      <c r="N282" s="619">
        <v>0</v>
      </c>
      <c r="O282" s="619">
        <v>0</v>
      </c>
      <c r="P282" s="619">
        <v>0</v>
      </c>
      <c r="Q282" s="619">
        <v>0</v>
      </c>
      <c r="R282" s="619">
        <v>0</v>
      </c>
      <c r="S282" s="619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619">
        <v>0</v>
      </c>
      <c r="I283" s="619">
        <v>0</v>
      </c>
      <c r="J283" s="619">
        <v>0</v>
      </c>
      <c r="K283" s="619">
        <v>0</v>
      </c>
      <c r="L283" s="619">
        <v>0</v>
      </c>
      <c r="M283" s="619">
        <v>0</v>
      </c>
      <c r="N283" s="619">
        <v>0</v>
      </c>
      <c r="O283" s="619">
        <v>0</v>
      </c>
      <c r="P283" s="619">
        <v>0</v>
      </c>
      <c r="Q283" s="619">
        <v>0</v>
      </c>
      <c r="R283" s="619">
        <v>0</v>
      </c>
      <c r="S283" s="619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619">
        <v>0</v>
      </c>
      <c r="I284" s="619">
        <v>0</v>
      </c>
      <c r="J284" s="619">
        <v>0</v>
      </c>
      <c r="K284" s="619">
        <v>0</v>
      </c>
      <c r="L284" s="619">
        <v>0</v>
      </c>
      <c r="M284" s="619">
        <v>0</v>
      </c>
      <c r="N284" s="619">
        <v>0</v>
      </c>
      <c r="O284" s="619">
        <v>0</v>
      </c>
      <c r="P284" s="619">
        <v>0</v>
      </c>
      <c r="Q284" s="619">
        <v>0</v>
      </c>
      <c r="R284" s="619">
        <v>0</v>
      </c>
      <c r="S284" s="619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619">
        <v>0</v>
      </c>
      <c r="I285" s="619">
        <v>0</v>
      </c>
      <c r="J285" s="619">
        <v>0</v>
      </c>
      <c r="K285" s="619">
        <v>0</v>
      </c>
      <c r="L285" s="619">
        <v>0</v>
      </c>
      <c r="M285" s="619">
        <v>0</v>
      </c>
      <c r="N285" s="619">
        <v>0</v>
      </c>
      <c r="O285" s="619">
        <v>0</v>
      </c>
      <c r="P285" s="619">
        <v>0</v>
      </c>
      <c r="Q285" s="619">
        <v>0</v>
      </c>
      <c r="R285" s="619">
        <v>0</v>
      </c>
      <c r="S285" s="619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619">
        <v>0</v>
      </c>
      <c r="I286" s="619">
        <v>0</v>
      </c>
      <c r="J286" s="619">
        <v>0</v>
      </c>
      <c r="K286" s="619">
        <v>0</v>
      </c>
      <c r="L286" s="619">
        <v>0</v>
      </c>
      <c r="M286" s="619">
        <v>0</v>
      </c>
      <c r="N286" s="619">
        <v>0</v>
      </c>
      <c r="O286" s="619">
        <v>0</v>
      </c>
      <c r="P286" s="619">
        <v>0</v>
      </c>
      <c r="Q286" s="619">
        <v>0</v>
      </c>
      <c r="R286" s="619">
        <v>0</v>
      </c>
      <c r="S286" s="619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619">
        <v>0</v>
      </c>
      <c r="I287" s="619">
        <v>0</v>
      </c>
      <c r="J287" s="619">
        <v>0</v>
      </c>
      <c r="K287" s="619">
        <v>0</v>
      </c>
      <c r="L287" s="619">
        <v>0</v>
      </c>
      <c r="M287" s="619">
        <v>0</v>
      </c>
      <c r="N287" s="619">
        <v>0</v>
      </c>
      <c r="O287" s="619">
        <v>0</v>
      </c>
      <c r="P287" s="619">
        <v>0</v>
      </c>
      <c r="Q287" s="619">
        <v>0</v>
      </c>
      <c r="R287" s="619">
        <v>0</v>
      </c>
      <c r="S287" s="619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619">
        <v>0</v>
      </c>
      <c r="I288" s="619">
        <v>0</v>
      </c>
      <c r="J288" s="619">
        <v>0</v>
      </c>
      <c r="K288" s="619">
        <v>0</v>
      </c>
      <c r="L288" s="619">
        <v>0</v>
      </c>
      <c r="M288" s="619">
        <v>0</v>
      </c>
      <c r="N288" s="619">
        <v>0</v>
      </c>
      <c r="O288" s="619">
        <v>0</v>
      </c>
      <c r="P288" s="619">
        <v>0</v>
      </c>
      <c r="Q288" s="619">
        <v>0</v>
      </c>
      <c r="R288" s="619">
        <v>0</v>
      </c>
      <c r="S288" s="619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619">
        <v>0</v>
      </c>
      <c r="I289" s="619">
        <v>0</v>
      </c>
      <c r="J289" s="619">
        <v>0</v>
      </c>
      <c r="K289" s="619">
        <v>0</v>
      </c>
      <c r="L289" s="619">
        <v>0</v>
      </c>
      <c r="M289" s="619">
        <v>0</v>
      </c>
      <c r="N289" s="619">
        <v>0</v>
      </c>
      <c r="O289" s="619">
        <v>0</v>
      </c>
      <c r="P289" s="619">
        <v>0</v>
      </c>
      <c r="Q289" s="619">
        <v>0</v>
      </c>
      <c r="R289" s="619">
        <v>0</v>
      </c>
      <c r="S289" s="619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619">
        <v>0</v>
      </c>
      <c r="I290" s="619">
        <v>0</v>
      </c>
      <c r="J290" s="619">
        <v>0</v>
      </c>
      <c r="K290" s="619">
        <v>0</v>
      </c>
      <c r="L290" s="619">
        <v>0</v>
      </c>
      <c r="M290" s="619">
        <v>0</v>
      </c>
      <c r="N290" s="619">
        <v>0</v>
      </c>
      <c r="O290" s="619">
        <v>0</v>
      </c>
      <c r="P290" s="619">
        <v>0</v>
      </c>
      <c r="Q290" s="619">
        <v>0</v>
      </c>
      <c r="R290" s="619">
        <v>0</v>
      </c>
      <c r="S290" s="619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619">
        <v>0</v>
      </c>
      <c r="I291" s="619">
        <v>0</v>
      </c>
      <c r="J291" s="619">
        <v>0</v>
      </c>
      <c r="K291" s="619">
        <v>0</v>
      </c>
      <c r="L291" s="619">
        <v>0</v>
      </c>
      <c r="M291" s="619">
        <v>0</v>
      </c>
      <c r="N291" s="619">
        <v>0</v>
      </c>
      <c r="O291" s="619">
        <v>0</v>
      </c>
      <c r="P291" s="619">
        <v>0</v>
      </c>
      <c r="Q291" s="619">
        <v>0</v>
      </c>
      <c r="R291" s="619">
        <v>0</v>
      </c>
      <c r="S291" s="619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619">
        <v>0</v>
      </c>
      <c r="I292" s="619">
        <v>0</v>
      </c>
      <c r="J292" s="619">
        <v>0</v>
      </c>
      <c r="K292" s="619">
        <v>0</v>
      </c>
      <c r="L292" s="619">
        <v>0</v>
      </c>
      <c r="M292" s="619">
        <v>0</v>
      </c>
      <c r="N292" s="619">
        <v>0</v>
      </c>
      <c r="O292" s="619">
        <v>0</v>
      </c>
      <c r="P292" s="619">
        <v>0</v>
      </c>
      <c r="Q292" s="619">
        <v>0</v>
      </c>
      <c r="R292" s="619">
        <v>0</v>
      </c>
      <c r="S292" s="619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619">
        <v>0</v>
      </c>
      <c r="I293" s="619">
        <v>0</v>
      </c>
      <c r="J293" s="619">
        <v>0</v>
      </c>
      <c r="K293" s="619">
        <v>0</v>
      </c>
      <c r="L293" s="619">
        <v>0</v>
      </c>
      <c r="M293" s="619">
        <v>0</v>
      </c>
      <c r="N293" s="619">
        <v>0</v>
      </c>
      <c r="O293" s="619">
        <v>0</v>
      </c>
      <c r="P293" s="619">
        <v>0</v>
      </c>
      <c r="Q293" s="619">
        <v>0</v>
      </c>
      <c r="R293" s="619">
        <v>0</v>
      </c>
      <c r="S293" s="619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619">
        <v>0</v>
      </c>
      <c r="I294" s="619">
        <v>0</v>
      </c>
      <c r="J294" s="619">
        <v>0</v>
      </c>
      <c r="K294" s="619">
        <v>0</v>
      </c>
      <c r="L294" s="619">
        <v>0</v>
      </c>
      <c r="M294" s="619">
        <v>0</v>
      </c>
      <c r="N294" s="619">
        <v>0</v>
      </c>
      <c r="O294" s="619">
        <v>0</v>
      </c>
      <c r="P294" s="619">
        <v>0</v>
      </c>
      <c r="Q294" s="619">
        <v>0</v>
      </c>
      <c r="R294" s="619">
        <v>0</v>
      </c>
      <c r="S294" s="619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619">
        <v>0</v>
      </c>
      <c r="I295" s="619">
        <v>0</v>
      </c>
      <c r="J295" s="619">
        <v>0</v>
      </c>
      <c r="K295" s="619">
        <v>0</v>
      </c>
      <c r="L295" s="619">
        <v>0</v>
      </c>
      <c r="M295" s="619">
        <v>0</v>
      </c>
      <c r="N295" s="619">
        <v>0</v>
      </c>
      <c r="O295" s="619">
        <v>0</v>
      </c>
      <c r="P295" s="619">
        <v>0</v>
      </c>
      <c r="Q295" s="619">
        <v>0</v>
      </c>
      <c r="R295" s="619">
        <v>0</v>
      </c>
      <c r="S295" s="619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619">
        <v>0</v>
      </c>
      <c r="I296" s="619">
        <v>0</v>
      </c>
      <c r="J296" s="619">
        <v>0</v>
      </c>
      <c r="K296" s="619">
        <v>0</v>
      </c>
      <c r="L296" s="619">
        <v>0</v>
      </c>
      <c r="M296" s="619">
        <v>0</v>
      </c>
      <c r="N296" s="619">
        <v>0</v>
      </c>
      <c r="O296" s="619">
        <v>0</v>
      </c>
      <c r="P296" s="619">
        <v>0</v>
      </c>
      <c r="Q296" s="619">
        <v>0</v>
      </c>
      <c r="R296" s="619">
        <v>0</v>
      </c>
      <c r="S296" s="619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619">
        <v>0</v>
      </c>
      <c r="I297" s="619">
        <v>0</v>
      </c>
      <c r="J297" s="619">
        <v>0</v>
      </c>
      <c r="K297" s="619">
        <v>0</v>
      </c>
      <c r="L297" s="619">
        <v>0</v>
      </c>
      <c r="M297" s="619">
        <v>0</v>
      </c>
      <c r="N297" s="619">
        <v>0</v>
      </c>
      <c r="O297" s="619">
        <v>0</v>
      </c>
      <c r="P297" s="619">
        <v>0</v>
      </c>
      <c r="Q297" s="619">
        <v>0</v>
      </c>
      <c r="R297" s="619">
        <v>0</v>
      </c>
      <c r="S297" s="619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619">
        <v>0</v>
      </c>
      <c r="I298" s="619">
        <v>0</v>
      </c>
      <c r="J298" s="619">
        <v>0</v>
      </c>
      <c r="K298" s="619">
        <v>0</v>
      </c>
      <c r="L298" s="619">
        <v>0</v>
      </c>
      <c r="M298" s="619">
        <v>0</v>
      </c>
      <c r="N298" s="619">
        <v>0</v>
      </c>
      <c r="O298" s="619">
        <v>0</v>
      </c>
      <c r="P298" s="619">
        <v>0</v>
      </c>
      <c r="Q298" s="619">
        <v>0</v>
      </c>
      <c r="R298" s="619">
        <v>0</v>
      </c>
      <c r="S298" s="619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619">
        <v>0</v>
      </c>
      <c r="I299" s="619">
        <v>0</v>
      </c>
      <c r="J299" s="619">
        <v>0</v>
      </c>
      <c r="K299" s="619">
        <v>0</v>
      </c>
      <c r="L299" s="619">
        <v>0</v>
      </c>
      <c r="M299" s="619">
        <v>0</v>
      </c>
      <c r="N299" s="619">
        <v>0</v>
      </c>
      <c r="O299" s="619">
        <v>0</v>
      </c>
      <c r="P299" s="619">
        <v>0</v>
      </c>
      <c r="Q299" s="619">
        <v>0</v>
      </c>
      <c r="R299" s="619">
        <v>0</v>
      </c>
      <c r="S299" s="619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619">
        <v>0</v>
      </c>
      <c r="I300" s="619">
        <v>0</v>
      </c>
      <c r="J300" s="619">
        <v>0</v>
      </c>
      <c r="K300" s="619">
        <v>0</v>
      </c>
      <c r="L300" s="619">
        <v>0</v>
      </c>
      <c r="M300" s="619">
        <v>0</v>
      </c>
      <c r="N300" s="619">
        <v>0</v>
      </c>
      <c r="O300" s="619">
        <v>0</v>
      </c>
      <c r="P300" s="619">
        <v>0</v>
      </c>
      <c r="Q300" s="619">
        <v>0</v>
      </c>
      <c r="R300" s="619">
        <v>0</v>
      </c>
      <c r="S300" s="619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619">
        <v>0</v>
      </c>
      <c r="I301" s="619">
        <v>0</v>
      </c>
      <c r="J301" s="619">
        <v>0</v>
      </c>
      <c r="K301" s="619">
        <v>0</v>
      </c>
      <c r="L301" s="619">
        <v>0</v>
      </c>
      <c r="M301" s="619">
        <v>0</v>
      </c>
      <c r="N301" s="619">
        <v>0</v>
      </c>
      <c r="O301" s="619">
        <v>0</v>
      </c>
      <c r="P301" s="619">
        <v>0</v>
      </c>
      <c r="Q301" s="619">
        <v>0</v>
      </c>
      <c r="R301" s="619">
        <v>0</v>
      </c>
      <c r="S301" s="619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619">
        <v>0</v>
      </c>
      <c r="I302" s="619">
        <v>0</v>
      </c>
      <c r="J302" s="619">
        <v>0</v>
      </c>
      <c r="K302" s="619">
        <v>0</v>
      </c>
      <c r="L302" s="619">
        <v>0</v>
      </c>
      <c r="M302" s="619">
        <v>0</v>
      </c>
      <c r="N302" s="619">
        <v>0</v>
      </c>
      <c r="O302" s="619">
        <v>0</v>
      </c>
      <c r="P302" s="619">
        <v>0</v>
      </c>
      <c r="Q302" s="619">
        <v>0</v>
      </c>
      <c r="R302" s="619">
        <v>0</v>
      </c>
      <c r="S302" s="619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619">
        <v>0</v>
      </c>
      <c r="I303" s="619">
        <v>0</v>
      </c>
      <c r="J303" s="619">
        <v>0</v>
      </c>
      <c r="K303" s="619">
        <v>0</v>
      </c>
      <c r="L303" s="619">
        <v>0</v>
      </c>
      <c r="M303" s="619">
        <v>0</v>
      </c>
      <c r="N303" s="619">
        <v>0</v>
      </c>
      <c r="O303" s="619">
        <v>0</v>
      </c>
      <c r="P303" s="619">
        <v>0</v>
      </c>
      <c r="Q303" s="619">
        <v>0</v>
      </c>
      <c r="R303" s="619">
        <v>0</v>
      </c>
      <c r="S303" s="619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619">
        <v>0</v>
      </c>
      <c r="I304" s="619">
        <v>0</v>
      </c>
      <c r="J304" s="619">
        <v>0</v>
      </c>
      <c r="K304" s="619">
        <v>0</v>
      </c>
      <c r="L304" s="619">
        <v>0</v>
      </c>
      <c r="M304" s="619">
        <v>0</v>
      </c>
      <c r="N304" s="619">
        <v>0</v>
      </c>
      <c r="O304" s="619">
        <v>0</v>
      </c>
      <c r="P304" s="619">
        <v>0</v>
      </c>
      <c r="Q304" s="619">
        <v>0</v>
      </c>
      <c r="R304" s="619">
        <v>0</v>
      </c>
      <c r="S304" s="619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619">
        <v>0</v>
      </c>
      <c r="I305" s="619">
        <v>0</v>
      </c>
      <c r="J305" s="619">
        <v>0</v>
      </c>
      <c r="K305" s="619">
        <v>0</v>
      </c>
      <c r="L305" s="619">
        <v>0</v>
      </c>
      <c r="M305" s="619">
        <v>0</v>
      </c>
      <c r="N305" s="619">
        <v>0</v>
      </c>
      <c r="O305" s="619">
        <v>0</v>
      </c>
      <c r="P305" s="619">
        <v>0</v>
      </c>
      <c r="Q305" s="619">
        <v>0</v>
      </c>
      <c r="R305" s="619">
        <v>0</v>
      </c>
      <c r="S305" s="619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619">
        <v>0</v>
      </c>
      <c r="I306" s="619">
        <v>0</v>
      </c>
      <c r="J306" s="619">
        <v>0</v>
      </c>
      <c r="K306" s="619">
        <v>0</v>
      </c>
      <c r="L306" s="619">
        <v>0</v>
      </c>
      <c r="M306" s="619">
        <v>0</v>
      </c>
      <c r="N306" s="619">
        <v>0</v>
      </c>
      <c r="O306" s="619">
        <v>0</v>
      </c>
      <c r="P306" s="619">
        <v>0</v>
      </c>
      <c r="Q306" s="619">
        <v>0</v>
      </c>
      <c r="R306" s="619">
        <v>0</v>
      </c>
      <c r="S306" s="619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619">
        <v>0</v>
      </c>
      <c r="I307" s="619">
        <v>0</v>
      </c>
      <c r="J307" s="619">
        <v>0</v>
      </c>
      <c r="K307" s="619">
        <v>0</v>
      </c>
      <c r="L307" s="619">
        <v>0</v>
      </c>
      <c r="M307" s="619">
        <v>0</v>
      </c>
      <c r="N307" s="619">
        <v>0</v>
      </c>
      <c r="O307" s="619">
        <v>0</v>
      </c>
      <c r="P307" s="619">
        <v>0</v>
      </c>
      <c r="Q307" s="619">
        <v>0</v>
      </c>
      <c r="R307" s="619">
        <v>0</v>
      </c>
      <c r="S307" s="619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619">
        <v>0</v>
      </c>
      <c r="I308" s="619">
        <v>0</v>
      </c>
      <c r="J308" s="619">
        <v>0</v>
      </c>
      <c r="K308" s="619">
        <v>0</v>
      </c>
      <c r="L308" s="619">
        <v>0</v>
      </c>
      <c r="M308" s="619">
        <v>0</v>
      </c>
      <c r="N308" s="619">
        <v>0</v>
      </c>
      <c r="O308" s="619">
        <v>0</v>
      </c>
      <c r="P308" s="619">
        <v>0</v>
      </c>
      <c r="Q308" s="619">
        <v>0</v>
      </c>
      <c r="R308" s="619">
        <v>0</v>
      </c>
      <c r="S308" s="619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619">
        <v>0</v>
      </c>
      <c r="I309" s="619">
        <v>0</v>
      </c>
      <c r="J309" s="619">
        <v>0</v>
      </c>
      <c r="K309" s="619">
        <v>0</v>
      </c>
      <c r="L309" s="619">
        <v>0</v>
      </c>
      <c r="M309" s="619">
        <v>0</v>
      </c>
      <c r="N309" s="619">
        <v>0</v>
      </c>
      <c r="O309" s="619">
        <v>0</v>
      </c>
      <c r="P309" s="619">
        <v>0</v>
      </c>
      <c r="Q309" s="619">
        <v>0</v>
      </c>
      <c r="R309" s="619">
        <v>0</v>
      </c>
      <c r="S309" s="619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619">
        <v>0</v>
      </c>
      <c r="I310" s="619">
        <v>0</v>
      </c>
      <c r="J310" s="619">
        <v>0</v>
      </c>
      <c r="K310" s="619">
        <v>0</v>
      </c>
      <c r="L310" s="619">
        <v>0</v>
      </c>
      <c r="M310" s="619">
        <v>0</v>
      </c>
      <c r="N310" s="619">
        <v>0</v>
      </c>
      <c r="O310" s="619">
        <v>0</v>
      </c>
      <c r="P310" s="619">
        <v>0</v>
      </c>
      <c r="Q310" s="619">
        <v>0</v>
      </c>
      <c r="R310" s="619">
        <v>0</v>
      </c>
      <c r="S310" s="619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619">
        <v>0</v>
      </c>
      <c r="I311" s="619">
        <v>0</v>
      </c>
      <c r="J311" s="619">
        <v>0</v>
      </c>
      <c r="K311" s="619">
        <v>0</v>
      </c>
      <c r="L311" s="619">
        <v>0</v>
      </c>
      <c r="M311" s="619">
        <v>0</v>
      </c>
      <c r="N311" s="619">
        <v>0</v>
      </c>
      <c r="O311" s="619">
        <v>0</v>
      </c>
      <c r="P311" s="619">
        <v>0</v>
      </c>
      <c r="Q311" s="619">
        <v>0</v>
      </c>
      <c r="R311" s="619">
        <v>0</v>
      </c>
      <c r="S311" s="619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619">
        <v>0</v>
      </c>
      <c r="I312" s="619">
        <v>0</v>
      </c>
      <c r="J312" s="619">
        <v>0</v>
      </c>
      <c r="K312" s="619">
        <v>0</v>
      </c>
      <c r="L312" s="619">
        <v>0</v>
      </c>
      <c r="M312" s="619">
        <v>0</v>
      </c>
      <c r="N312" s="619">
        <v>0</v>
      </c>
      <c r="O312" s="619">
        <v>0</v>
      </c>
      <c r="P312" s="619">
        <v>0</v>
      </c>
      <c r="Q312" s="619">
        <v>0</v>
      </c>
      <c r="R312" s="619">
        <v>0</v>
      </c>
      <c r="S312" s="619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619">
        <v>0</v>
      </c>
      <c r="I313" s="619">
        <v>0</v>
      </c>
      <c r="J313" s="619">
        <v>0</v>
      </c>
      <c r="K313" s="619">
        <v>0</v>
      </c>
      <c r="L313" s="619">
        <v>0</v>
      </c>
      <c r="M313" s="619">
        <v>0</v>
      </c>
      <c r="N313" s="619">
        <v>0</v>
      </c>
      <c r="O313" s="619">
        <v>0</v>
      </c>
      <c r="P313" s="619">
        <v>0</v>
      </c>
      <c r="Q313" s="619">
        <v>0</v>
      </c>
      <c r="R313" s="619">
        <v>0</v>
      </c>
      <c r="S313" s="619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619">
        <v>0</v>
      </c>
      <c r="I314" s="619">
        <v>0</v>
      </c>
      <c r="J314" s="619">
        <v>0</v>
      </c>
      <c r="K314" s="619">
        <v>0</v>
      </c>
      <c r="L314" s="619">
        <v>0</v>
      </c>
      <c r="M314" s="619">
        <v>0</v>
      </c>
      <c r="N314" s="619">
        <v>0</v>
      </c>
      <c r="O314" s="619">
        <v>0</v>
      </c>
      <c r="P314" s="619">
        <v>0</v>
      </c>
      <c r="Q314" s="619">
        <v>0</v>
      </c>
      <c r="R314" s="619">
        <v>0</v>
      </c>
      <c r="S314" s="619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619">
        <v>0</v>
      </c>
      <c r="I315" s="619">
        <v>0</v>
      </c>
      <c r="J315" s="619">
        <v>0</v>
      </c>
      <c r="K315" s="619">
        <v>0</v>
      </c>
      <c r="L315" s="619">
        <v>0</v>
      </c>
      <c r="M315" s="619">
        <v>0</v>
      </c>
      <c r="N315" s="619">
        <v>0</v>
      </c>
      <c r="O315" s="619">
        <v>0</v>
      </c>
      <c r="P315" s="619">
        <v>0</v>
      </c>
      <c r="Q315" s="619">
        <v>0</v>
      </c>
      <c r="R315" s="619">
        <v>0</v>
      </c>
      <c r="S315" s="619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619">
        <v>0</v>
      </c>
      <c r="I316" s="619">
        <v>0</v>
      </c>
      <c r="J316" s="619">
        <v>0</v>
      </c>
      <c r="K316" s="619">
        <v>0</v>
      </c>
      <c r="L316" s="619">
        <v>0</v>
      </c>
      <c r="M316" s="619">
        <v>0</v>
      </c>
      <c r="N316" s="619">
        <v>0</v>
      </c>
      <c r="O316" s="619">
        <v>0</v>
      </c>
      <c r="P316" s="619">
        <v>0</v>
      </c>
      <c r="Q316" s="619">
        <v>0</v>
      </c>
      <c r="R316" s="619">
        <v>0</v>
      </c>
      <c r="S316" s="619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98</v>
      </c>
      <c r="H320" s="46">
        <f t="shared" ref="H320:S320" si="17">+H155</f>
        <v>3</v>
      </c>
      <c r="I320" s="46">
        <f t="shared" si="17"/>
        <v>7</v>
      </c>
      <c r="J320" s="46">
        <f t="shared" si="17"/>
        <v>6</v>
      </c>
      <c r="K320" s="46">
        <f t="shared" si="17"/>
        <v>8</v>
      </c>
      <c r="L320" s="46">
        <f t="shared" si="17"/>
        <v>7</v>
      </c>
      <c r="M320" s="46">
        <f t="shared" si="17"/>
        <v>7</v>
      </c>
      <c r="N320" s="46">
        <f t="shared" si="17"/>
        <v>7</v>
      </c>
      <c r="O320" s="46">
        <f t="shared" si="17"/>
        <v>7</v>
      </c>
      <c r="P320" s="46">
        <f t="shared" si="17"/>
        <v>10</v>
      </c>
      <c r="Q320" s="46">
        <f t="shared" si="17"/>
        <v>13</v>
      </c>
      <c r="R320" s="46">
        <f t="shared" si="17"/>
        <v>18</v>
      </c>
      <c r="S320" s="46">
        <f t="shared" si="17"/>
        <v>4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6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6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6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98</v>
      </c>
      <c r="H327" s="110">
        <f t="shared" ref="H327:S327" si="20">IF((H319+H320-H321)&lt;0,"Revise porque este valor no puede ser negativo",H319+H320-H321)</f>
        <v>3</v>
      </c>
      <c r="I327" s="110">
        <f t="shared" si="20"/>
        <v>7</v>
      </c>
      <c r="J327" s="110">
        <f t="shared" si="20"/>
        <v>6</v>
      </c>
      <c r="K327" s="110">
        <f t="shared" si="20"/>
        <v>8</v>
      </c>
      <c r="L327" s="110">
        <f t="shared" si="20"/>
        <v>7</v>
      </c>
      <c r="M327" s="110">
        <f t="shared" si="20"/>
        <v>7</v>
      </c>
      <c r="N327" s="110">
        <f t="shared" si="20"/>
        <v>7</v>
      </c>
      <c r="O327" s="110">
        <f t="shared" si="20"/>
        <v>7</v>
      </c>
      <c r="P327" s="110">
        <f t="shared" si="20"/>
        <v>10</v>
      </c>
      <c r="Q327" s="110">
        <f t="shared" si="20"/>
        <v>13</v>
      </c>
      <c r="R327" s="110">
        <f t="shared" si="20"/>
        <v>18</v>
      </c>
      <c r="S327" s="110">
        <f t="shared" si="20"/>
        <v>4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6</v>
      </c>
      <c r="I330" s="104">
        <f t="shared" ref="I330:S330" si="21">+H338</f>
        <v>6</v>
      </c>
      <c r="J330" s="104">
        <f t="shared" si="21"/>
        <v>5</v>
      </c>
      <c r="K330" s="104">
        <f t="shared" si="21"/>
        <v>3</v>
      </c>
      <c r="L330" s="104">
        <f t="shared" si="21"/>
        <v>2</v>
      </c>
      <c r="M330" s="104">
        <f t="shared" si="21"/>
        <v>1</v>
      </c>
      <c r="N330" s="104">
        <f t="shared" si="21"/>
        <v>3</v>
      </c>
      <c r="O330" s="104">
        <f t="shared" si="21"/>
        <v>5</v>
      </c>
      <c r="P330" s="104">
        <f t="shared" si="21"/>
        <v>7</v>
      </c>
      <c r="Q330" s="104">
        <f t="shared" si="21"/>
        <v>9</v>
      </c>
      <c r="R330" s="104">
        <f t="shared" si="21"/>
        <v>11</v>
      </c>
      <c r="S330" s="104">
        <f t="shared" si="21"/>
        <v>10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42</v>
      </c>
      <c r="H331" s="46">
        <f t="shared" ref="H331:S331" si="22">+H209</f>
        <v>0</v>
      </c>
      <c r="I331" s="46">
        <f t="shared" si="22"/>
        <v>1</v>
      </c>
      <c r="J331" s="46">
        <f t="shared" si="22"/>
        <v>0</v>
      </c>
      <c r="K331" s="46">
        <f t="shared" si="22"/>
        <v>1</v>
      </c>
      <c r="L331" s="46">
        <f t="shared" si="22"/>
        <v>2</v>
      </c>
      <c r="M331" s="46">
        <f t="shared" si="22"/>
        <v>4</v>
      </c>
      <c r="N331" s="46">
        <f t="shared" si="22"/>
        <v>5</v>
      </c>
      <c r="O331" s="46">
        <f t="shared" si="22"/>
        <v>6</v>
      </c>
      <c r="P331" s="46">
        <f t="shared" si="22"/>
        <v>3</v>
      </c>
      <c r="Q331" s="46">
        <f t="shared" si="22"/>
        <v>7</v>
      </c>
      <c r="R331" s="46">
        <f t="shared" si="22"/>
        <v>9</v>
      </c>
      <c r="S331" s="46">
        <f t="shared" si="22"/>
        <v>1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36</v>
      </c>
      <c r="H333" s="46">
        <f t="shared" ref="H333:S333" si="24">SUM(H334:H337)</f>
        <v>0</v>
      </c>
      <c r="I333" s="46">
        <f t="shared" si="24"/>
        <v>2</v>
      </c>
      <c r="J333" s="46">
        <f t="shared" si="24"/>
        <v>2</v>
      </c>
      <c r="K333" s="46">
        <f t="shared" si="24"/>
        <v>2</v>
      </c>
      <c r="L333" s="46">
        <f t="shared" si="24"/>
        <v>3</v>
      </c>
      <c r="M333" s="46">
        <f t="shared" si="24"/>
        <v>2</v>
      </c>
      <c r="N333" s="46">
        <f t="shared" si="24"/>
        <v>3</v>
      </c>
      <c r="O333" s="46">
        <f t="shared" si="24"/>
        <v>4</v>
      </c>
      <c r="P333" s="46">
        <f t="shared" si="24"/>
        <v>1</v>
      </c>
      <c r="Q333" s="46">
        <f t="shared" si="24"/>
        <v>5</v>
      </c>
      <c r="R333" s="46">
        <f t="shared" si="24"/>
        <v>10</v>
      </c>
      <c r="S333" s="46">
        <f t="shared" si="24"/>
        <v>1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v>15</v>
      </c>
      <c r="H334" s="103">
        <v>0</v>
      </c>
      <c r="I334" s="103">
        <v>1</v>
      </c>
      <c r="J334" s="103">
        <v>0</v>
      </c>
      <c r="K334" s="103">
        <v>1</v>
      </c>
      <c r="L334" s="103">
        <v>2</v>
      </c>
      <c r="M334" s="103">
        <v>2</v>
      </c>
      <c r="N334" s="103">
        <v>1</v>
      </c>
      <c r="O334" s="103">
        <v>2</v>
      </c>
      <c r="P334" s="103">
        <v>1</v>
      </c>
      <c r="Q334" s="103">
        <v>2</v>
      </c>
      <c r="R334" s="103">
        <v>1</v>
      </c>
      <c r="S334" s="103">
        <v>1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v>20</v>
      </c>
      <c r="H336" s="103">
        <v>0</v>
      </c>
      <c r="I336" s="103">
        <v>1</v>
      </c>
      <c r="J336" s="103">
        <v>1</v>
      </c>
      <c r="K336" s="103">
        <v>1</v>
      </c>
      <c r="L336" s="103">
        <v>1</v>
      </c>
      <c r="M336" s="103">
        <v>0</v>
      </c>
      <c r="N336" s="103">
        <v>2</v>
      </c>
      <c r="O336" s="103">
        <v>2</v>
      </c>
      <c r="P336" s="103">
        <v>0</v>
      </c>
      <c r="Q336" s="103">
        <v>3</v>
      </c>
      <c r="R336" s="103">
        <v>9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v>1</v>
      </c>
      <c r="H337" s="103">
        <v>0</v>
      </c>
      <c r="I337" s="103">
        <v>0</v>
      </c>
      <c r="J337" s="103">
        <v>1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6</v>
      </c>
      <c r="H338" s="59">
        <f t="shared" ref="H338:S338" si="26">IF((H330+H331+H332-H333)&lt;0,"Revise porque este valor no puede ser negativo",H330+H331+H332-H333)</f>
        <v>6</v>
      </c>
      <c r="I338" s="59">
        <f t="shared" si="26"/>
        <v>5</v>
      </c>
      <c r="J338" s="59">
        <f t="shared" si="26"/>
        <v>3</v>
      </c>
      <c r="K338" s="59">
        <f t="shared" si="26"/>
        <v>2</v>
      </c>
      <c r="L338" s="59">
        <f t="shared" si="26"/>
        <v>1</v>
      </c>
      <c r="M338" s="59">
        <f t="shared" si="26"/>
        <v>3</v>
      </c>
      <c r="N338" s="59">
        <f t="shared" si="26"/>
        <v>5</v>
      </c>
      <c r="O338" s="59">
        <f t="shared" si="26"/>
        <v>7</v>
      </c>
      <c r="P338" s="59">
        <f t="shared" si="26"/>
        <v>9</v>
      </c>
      <c r="Q338" s="59">
        <f t="shared" si="26"/>
        <v>11</v>
      </c>
      <c r="R338" s="59">
        <f t="shared" si="26"/>
        <v>10</v>
      </c>
      <c r="S338" s="59">
        <f t="shared" si="26"/>
        <v>10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3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123</v>
      </c>
      <c r="H341" s="46">
        <f t="shared" ref="H341:S341" si="28">+H263</f>
        <v>2</v>
      </c>
      <c r="I341" s="46">
        <f t="shared" si="28"/>
        <v>10</v>
      </c>
      <c r="J341" s="46">
        <f t="shared" si="28"/>
        <v>8</v>
      </c>
      <c r="K341" s="46">
        <f t="shared" si="28"/>
        <v>13</v>
      </c>
      <c r="L341" s="46">
        <f t="shared" si="28"/>
        <v>8</v>
      </c>
      <c r="M341" s="46">
        <f t="shared" si="28"/>
        <v>10</v>
      </c>
      <c r="N341" s="46">
        <f t="shared" si="28"/>
        <v>9</v>
      </c>
      <c r="O341" s="46">
        <f t="shared" si="28"/>
        <v>12</v>
      </c>
      <c r="P341" s="46">
        <f t="shared" si="28"/>
        <v>9</v>
      </c>
      <c r="Q341" s="46">
        <f t="shared" si="28"/>
        <v>13</v>
      </c>
      <c r="R341" s="46">
        <f t="shared" si="28"/>
        <v>18</v>
      </c>
      <c r="S341" s="46">
        <f t="shared" si="28"/>
        <v>8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120</v>
      </c>
      <c r="H344" s="112">
        <f t="shared" ref="H344:S344" si="31">SUM(H345:H347)</f>
        <v>5</v>
      </c>
      <c r="I344" s="112">
        <f t="shared" si="31"/>
        <v>10</v>
      </c>
      <c r="J344" s="112">
        <f t="shared" si="31"/>
        <v>8</v>
      </c>
      <c r="K344" s="112">
        <f t="shared" si="31"/>
        <v>13</v>
      </c>
      <c r="L344" s="112">
        <f t="shared" si="31"/>
        <v>8</v>
      </c>
      <c r="M344" s="112">
        <f t="shared" si="31"/>
        <v>10</v>
      </c>
      <c r="N344" s="112">
        <f t="shared" si="31"/>
        <v>9</v>
      </c>
      <c r="O344" s="112">
        <f t="shared" si="31"/>
        <v>12</v>
      </c>
      <c r="P344" s="112">
        <f t="shared" si="31"/>
        <v>9</v>
      </c>
      <c r="Q344" s="112">
        <f t="shared" si="31"/>
        <v>13</v>
      </c>
      <c r="R344" s="112">
        <f t="shared" si="31"/>
        <v>18</v>
      </c>
      <c r="S344" s="112">
        <f t="shared" si="31"/>
        <v>8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v>106</v>
      </c>
      <c r="H345" s="103">
        <v>3</v>
      </c>
      <c r="I345" s="103">
        <v>8</v>
      </c>
      <c r="J345" s="103">
        <v>8</v>
      </c>
      <c r="K345" s="103">
        <v>10</v>
      </c>
      <c r="L345" s="103">
        <v>8</v>
      </c>
      <c r="M345" s="103">
        <v>10</v>
      </c>
      <c r="N345" s="103">
        <v>9</v>
      </c>
      <c r="O345" s="103">
        <v>10</v>
      </c>
      <c r="P345" s="103">
        <v>9</v>
      </c>
      <c r="Q345" s="103">
        <v>10</v>
      </c>
      <c r="R345" s="103">
        <v>16</v>
      </c>
      <c r="S345" s="103">
        <v>8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v>14</v>
      </c>
      <c r="H346" s="103">
        <v>2</v>
      </c>
      <c r="I346" s="103">
        <v>2</v>
      </c>
      <c r="J346" s="103">
        <v>0</v>
      </c>
      <c r="K346" s="103">
        <v>3</v>
      </c>
      <c r="L346" s="103">
        <v>0</v>
      </c>
      <c r="M346" s="103">
        <v>0</v>
      </c>
      <c r="N346" s="103">
        <v>0</v>
      </c>
      <c r="O346" s="103">
        <v>2</v>
      </c>
      <c r="P346" s="103">
        <v>0</v>
      </c>
      <c r="Q346" s="103">
        <v>3</v>
      </c>
      <c r="R346" s="103">
        <v>2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ref="G347" si="32">SUM(H347:S347)</f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3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622">
        <v>4</v>
      </c>
      <c r="H359" s="623">
        <v>0</v>
      </c>
      <c r="I359" s="623">
        <v>0</v>
      </c>
      <c r="J359" s="623">
        <v>1</v>
      </c>
      <c r="K359" s="623">
        <v>0</v>
      </c>
      <c r="L359" s="623">
        <v>0</v>
      </c>
      <c r="M359" s="623">
        <v>0</v>
      </c>
      <c r="N359" s="623">
        <v>1</v>
      </c>
      <c r="O359" s="623">
        <v>0</v>
      </c>
      <c r="P359" s="623">
        <v>0</v>
      </c>
      <c r="Q359" s="623">
        <v>1</v>
      </c>
      <c r="R359" s="623">
        <v>0</v>
      </c>
      <c r="S359" s="623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v>12</v>
      </c>
      <c r="H360" s="623">
        <v>0</v>
      </c>
      <c r="I360" s="623">
        <v>1</v>
      </c>
      <c r="J360" s="623">
        <v>1</v>
      </c>
      <c r="K360" s="623">
        <v>1</v>
      </c>
      <c r="L360" s="623">
        <v>1</v>
      </c>
      <c r="M360" s="623">
        <v>1</v>
      </c>
      <c r="N360" s="623">
        <v>1</v>
      </c>
      <c r="O360" s="623">
        <v>1</v>
      </c>
      <c r="P360" s="623">
        <v>1</v>
      </c>
      <c r="Q360" s="623">
        <v>2</v>
      </c>
      <c r="R360" s="623">
        <v>1</v>
      </c>
      <c r="S360" s="623">
        <v>1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v>1</v>
      </c>
      <c r="H361" s="623">
        <v>0</v>
      </c>
      <c r="I361" s="623">
        <v>0</v>
      </c>
      <c r="J361" s="623">
        <v>0</v>
      </c>
      <c r="K361" s="623">
        <v>0</v>
      </c>
      <c r="L361" s="623">
        <v>1</v>
      </c>
      <c r="M361" s="623">
        <v>0</v>
      </c>
      <c r="N361" s="623">
        <v>0</v>
      </c>
      <c r="O361" s="623">
        <v>0</v>
      </c>
      <c r="P361" s="623">
        <v>0</v>
      </c>
      <c r="Q361" s="623">
        <v>0</v>
      </c>
      <c r="R361" s="623">
        <v>0</v>
      </c>
      <c r="S361" s="623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v>60</v>
      </c>
      <c r="H362" s="623">
        <v>0</v>
      </c>
      <c r="I362" s="623">
        <v>0</v>
      </c>
      <c r="J362" s="623">
        <v>0</v>
      </c>
      <c r="K362" s="623">
        <v>0</v>
      </c>
      <c r="L362" s="623">
        <v>60</v>
      </c>
      <c r="M362" s="623">
        <v>0</v>
      </c>
      <c r="N362" s="623">
        <v>0</v>
      </c>
      <c r="O362" s="623">
        <v>0</v>
      </c>
      <c r="P362" s="623">
        <v>0</v>
      </c>
      <c r="Q362" s="623">
        <v>0</v>
      </c>
      <c r="R362" s="623">
        <v>0</v>
      </c>
      <c r="S362" s="623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ref="G363:G381" si="39">+H363+I363+J363+K363+L363+M363+N363+O363+P363+Q363+R363+S363</f>
        <v>0</v>
      </c>
      <c r="H363" s="623">
        <v>0</v>
      </c>
      <c r="I363" s="623">
        <v>0</v>
      </c>
      <c r="J363" s="623">
        <v>0</v>
      </c>
      <c r="K363" s="623">
        <v>0</v>
      </c>
      <c r="L363" s="623">
        <v>0</v>
      </c>
      <c r="M363" s="623">
        <v>0</v>
      </c>
      <c r="N363" s="623">
        <v>0</v>
      </c>
      <c r="O363" s="623">
        <v>0</v>
      </c>
      <c r="P363" s="623">
        <v>0</v>
      </c>
      <c r="Q363" s="623">
        <v>0</v>
      </c>
      <c r="R363" s="623">
        <v>0</v>
      </c>
      <c r="S363" s="623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v>6</v>
      </c>
      <c r="H364" s="623">
        <v>0</v>
      </c>
      <c r="I364" s="623">
        <v>0</v>
      </c>
      <c r="J364" s="623">
        <v>1</v>
      </c>
      <c r="K364" s="623">
        <v>0</v>
      </c>
      <c r="L364" s="623">
        <v>1</v>
      </c>
      <c r="M364" s="623">
        <v>0</v>
      </c>
      <c r="N364" s="623">
        <v>1</v>
      </c>
      <c r="O364" s="623">
        <v>0</v>
      </c>
      <c r="P364" s="623">
        <v>1</v>
      </c>
      <c r="Q364" s="623">
        <v>1</v>
      </c>
      <c r="R364" s="623">
        <v>1</v>
      </c>
      <c r="S364" s="623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840</v>
      </c>
      <c r="H365" s="623">
        <v>70</v>
      </c>
      <c r="I365" s="623">
        <v>70</v>
      </c>
      <c r="J365" s="623">
        <v>70</v>
      </c>
      <c r="K365" s="623">
        <v>70</v>
      </c>
      <c r="L365" s="623">
        <v>70</v>
      </c>
      <c r="M365" s="623">
        <v>70</v>
      </c>
      <c r="N365" s="623">
        <v>70</v>
      </c>
      <c r="O365" s="623">
        <v>70</v>
      </c>
      <c r="P365" s="623">
        <v>70</v>
      </c>
      <c r="Q365" s="623">
        <v>70</v>
      </c>
      <c r="R365" s="623">
        <v>70</v>
      </c>
      <c r="S365" s="623">
        <v>70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24</v>
      </c>
      <c r="H366" s="623">
        <v>2</v>
      </c>
      <c r="I366" s="623">
        <v>2</v>
      </c>
      <c r="J366" s="623">
        <v>2</v>
      </c>
      <c r="K366" s="623">
        <v>2</v>
      </c>
      <c r="L366" s="623">
        <v>2</v>
      </c>
      <c r="M366" s="623">
        <v>2</v>
      </c>
      <c r="N366" s="623">
        <v>2</v>
      </c>
      <c r="O366" s="623">
        <v>2</v>
      </c>
      <c r="P366" s="623">
        <v>2</v>
      </c>
      <c r="Q366" s="623">
        <v>2</v>
      </c>
      <c r="R366" s="623">
        <v>2</v>
      </c>
      <c r="S366" s="623">
        <v>2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v>1</v>
      </c>
      <c r="H367" s="623">
        <v>0</v>
      </c>
      <c r="I367" s="623">
        <v>0</v>
      </c>
      <c r="J367" s="623">
        <v>0</v>
      </c>
      <c r="K367" s="623">
        <v>0</v>
      </c>
      <c r="L367" s="623">
        <v>0</v>
      </c>
      <c r="M367" s="623">
        <v>0</v>
      </c>
      <c r="N367" s="623">
        <v>0</v>
      </c>
      <c r="O367" s="623">
        <v>0</v>
      </c>
      <c r="P367" s="623">
        <v>1</v>
      </c>
      <c r="Q367" s="623">
        <v>0</v>
      </c>
      <c r="R367" s="623">
        <v>0</v>
      </c>
      <c r="S367" s="623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v>3</v>
      </c>
      <c r="H368" s="623">
        <v>0</v>
      </c>
      <c r="I368" s="623">
        <v>0</v>
      </c>
      <c r="J368" s="623">
        <v>1</v>
      </c>
      <c r="K368" s="623">
        <v>0</v>
      </c>
      <c r="L368" s="623">
        <v>0</v>
      </c>
      <c r="M368" s="623">
        <v>0</v>
      </c>
      <c r="N368" s="623">
        <v>1</v>
      </c>
      <c r="O368" s="623">
        <v>0</v>
      </c>
      <c r="P368" s="623">
        <v>0</v>
      </c>
      <c r="Q368" s="623">
        <v>0</v>
      </c>
      <c r="R368" s="623">
        <v>1</v>
      </c>
      <c r="S368" s="623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v>3</v>
      </c>
      <c r="H369" s="623">
        <v>0</v>
      </c>
      <c r="I369" s="623">
        <v>0</v>
      </c>
      <c r="J369" s="623">
        <v>1</v>
      </c>
      <c r="K369" s="623">
        <v>0</v>
      </c>
      <c r="L369" s="623">
        <v>0</v>
      </c>
      <c r="M369" s="623">
        <v>0</v>
      </c>
      <c r="N369" s="623">
        <v>1</v>
      </c>
      <c r="O369" s="623">
        <v>0</v>
      </c>
      <c r="P369" s="623">
        <v>0</v>
      </c>
      <c r="Q369" s="623">
        <v>0</v>
      </c>
      <c r="R369" s="623">
        <v>1</v>
      </c>
      <c r="S369" s="623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v>4</v>
      </c>
      <c r="H370" s="623">
        <v>0</v>
      </c>
      <c r="I370" s="623">
        <v>0</v>
      </c>
      <c r="J370" s="623">
        <v>1</v>
      </c>
      <c r="K370" s="623">
        <v>1</v>
      </c>
      <c r="L370" s="623">
        <v>0</v>
      </c>
      <c r="M370" s="623">
        <v>0</v>
      </c>
      <c r="N370" s="623">
        <v>1</v>
      </c>
      <c r="O370" s="623">
        <v>0</v>
      </c>
      <c r="P370" s="623">
        <v>1</v>
      </c>
      <c r="Q370" s="623">
        <v>0</v>
      </c>
      <c r="R370" s="623">
        <v>0</v>
      </c>
      <c r="S370" s="623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623">
        <v>0</v>
      </c>
      <c r="I371" s="623">
        <v>0</v>
      </c>
      <c r="J371" s="623">
        <v>0</v>
      </c>
      <c r="K371" s="623">
        <v>0</v>
      </c>
      <c r="L371" s="623">
        <v>0</v>
      </c>
      <c r="M371" s="623">
        <v>0</v>
      </c>
      <c r="N371" s="623">
        <v>0</v>
      </c>
      <c r="O371" s="623">
        <v>0</v>
      </c>
      <c r="P371" s="623">
        <v>0</v>
      </c>
      <c r="Q371" s="623">
        <v>0</v>
      </c>
      <c r="R371" s="623">
        <v>0</v>
      </c>
      <c r="S371" s="623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623">
        <v>0</v>
      </c>
      <c r="I372" s="623">
        <v>0</v>
      </c>
      <c r="J372" s="623">
        <v>0</v>
      </c>
      <c r="K372" s="623">
        <v>0</v>
      </c>
      <c r="L372" s="623">
        <v>0</v>
      </c>
      <c r="M372" s="623">
        <v>0</v>
      </c>
      <c r="N372" s="623">
        <v>0</v>
      </c>
      <c r="O372" s="623">
        <v>0</v>
      </c>
      <c r="P372" s="623">
        <v>0</v>
      </c>
      <c r="Q372" s="623">
        <v>0</v>
      </c>
      <c r="R372" s="623">
        <v>0</v>
      </c>
      <c r="S372" s="623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623">
        <v>0</v>
      </c>
      <c r="I373" s="623">
        <v>0</v>
      </c>
      <c r="J373" s="623">
        <v>0</v>
      </c>
      <c r="K373" s="623">
        <v>0</v>
      </c>
      <c r="L373" s="623">
        <v>0</v>
      </c>
      <c r="M373" s="623">
        <v>0</v>
      </c>
      <c r="N373" s="623">
        <v>0</v>
      </c>
      <c r="O373" s="623">
        <v>0</v>
      </c>
      <c r="P373" s="623">
        <v>0</v>
      </c>
      <c r="Q373" s="623">
        <v>0</v>
      </c>
      <c r="R373" s="623">
        <v>0</v>
      </c>
      <c r="S373" s="623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623">
        <v>0</v>
      </c>
      <c r="I374" s="623">
        <v>0</v>
      </c>
      <c r="J374" s="623">
        <v>0</v>
      </c>
      <c r="K374" s="623">
        <v>0</v>
      </c>
      <c r="L374" s="623">
        <v>0</v>
      </c>
      <c r="M374" s="623">
        <v>0</v>
      </c>
      <c r="N374" s="623">
        <v>0</v>
      </c>
      <c r="O374" s="623">
        <v>0</v>
      </c>
      <c r="P374" s="623">
        <v>0</v>
      </c>
      <c r="Q374" s="623">
        <v>0</v>
      </c>
      <c r="R374" s="623">
        <v>0</v>
      </c>
      <c r="S374" s="623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623">
        <v>0</v>
      </c>
      <c r="I375" s="623">
        <v>0</v>
      </c>
      <c r="J375" s="623">
        <v>0</v>
      </c>
      <c r="K375" s="623">
        <v>0</v>
      </c>
      <c r="L375" s="623">
        <v>0</v>
      </c>
      <c r="M375" s="623">
        <v>0</v>
      </c>
      <c r="N375" s="623">
        <v>0</v>
      </c>
      <c r="O375" s="623">
        <v>0</v>
      </c>
      <c r="P375" s="623">
        <v>0</v>
      </c>
      <c r="Q375" s="623">
        <v>0</v>
      </c>
      <c r="R375" s="623">
        <v>0</v>
      </c>
      <c r="S375" s="623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623">
        <v>0</v>
      </c>
      <c r="I376" s="623">
        <v>0</v>
      </c>
      <c r="J376" s="623">
        <v>0</v>
      </c>
      <c r="K376" s="623">
        <v>0</v>
      </c>
      <c r="L376" s="623">
        <v>0</v>
      </c>
      <c r="M376" s="623">
        <v>0</v>
      </c>
      <c r="N376" s="623">
        <v>0</v>
      </c>
      <c r="O376" s="623">
        <v>0</v>
      </c>
      <c r="P376" s="623">
        <v>0</v>
      </c>
      <c r="Q376" s="623">
        <v>0</v>
      </c>
      <c r="R376" s="623">
        <v>0</v>
      </c>
      <c r="S376" s="623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623">
        <v>0</v>
      </c>
      <c r="I377" s="623">
        <v>0</v>
      </c>
      <c r="J377" s="623">
        <v>0</v>
      </c>
      <c r="K377" s="623">
        <v>0</v>
      </c>
      <c r="L377" s="623">
        <v>0</v>
      </c>
      <c r="M377" s="623">
        <v>0</v>
      </c>
      <c r="N377" s="623">
        <v>0</v>
      </c>
      <c r="O377" s="623">
        <v>0</v>
      </c>
      <c r="P377" s="623">
        <v>0</v>
      </c>
      <c r="Q377" s="623">
        <v>0</v>
      </c>
      <c r="R377" s="623">
        <v>0</v>
      </c>
      <c r="S377" s="623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623">
        <v>0</v>
      </c>
      <c r="I378" s="623">
        <v>0</v>
      </c>
      <c r="J378" s="623">
        <v>0</v>
      </c>
      <c r="K378" s="623">
        <v>0</v>
      </c>
      <c r="L378" s="623">
        <v>0</v>
      </c>
      <c r="M378" s="623">
        <v>0</v>
      </c>
      <c r="N378" s="623">
        <v>0</v>
      </c>
      <c r="O378" s="623">
        <v>0</v>
      </c>
      <c r="P378" s="623">
        <v>0</v>
      </c>
      <c r="Q378" s="623">
        <v>0</v>
      </c>
      <c r="R378" s="623">
        <v>0</v>
      </c>
      <c r="S378" s="623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624">
        <v>10</v>
      </c>
      <c r="H379" s="623">
        <v>0</v>
      </c>
      <c r="I379" s="623">
        <v>1</v>
      </c>
      <c r="J379" s="623">
        <v>1</v>
      </c>
      <c r="K379" s="623">
        <v>1</v>
      </c>
      <c r="L379" s="623">
        <v>1</v>
      </c>
      <c r="M379" s="623">
        <v>1</v>
      </c>
      <c r="N379" s="623">
        <v>1</v>
      </c>
      <c r="O379" s="623">
        <v>1</v>
      </c>
      <c r="P379" s="623">
        <v>1</v>
      </c>
      <c r="Q379" s="623">
        <v>1</v>
      </c>
      <c r="R379" s="623">
        <v>1</v>
      </c>
      <c r="S379" s="623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v>4</v>
      </c>
      <c r="H380" s="623">
        <v>0</v>
      </c>
      <c r="I380" s="623">
        <v>0</v>
      </c>
      <c r="J380" s="623">
        <v>1</v>
      </c>
      <c r="K380" s="623">
        <v>0</v>
      </c>
      <c r="L380" s="623">
        <v>1</v>
      </c>
      <c r="M380" s="623">
        <v>0</v>
      </c>
      <c r="N380" s="623">
        <v>0</v>
      </c>
      <c r="O380" s="623">
        <v>1</v>
      </c>
      <c r="P380" s="623">
        <v>0</v>
      </c>
      <c r="Q380" s="623">
        <v>0</v>
      </c>
      <c r="R380" s="623">
        <v>1</v>
      </c>
      <c r="S380" s="623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623">
        <v>0</v>
      </c>
      <c r="I381" s="623">
        <v>0</v>
      </c>
      <c r="J381" s="623">
        <v>0</v>
      </c>
      <c r="K381" s="623">
        <v>0</v>
      </c>
      <c r="L381" s="623">
        <v>0</v>
      </c>
      <c r="M381" s="623">
        <v>0</v>
      </c>
      <c r="N381" s="623">
        <v>0</v>
      </c>
      <c r="O381" s="623">
        <v>0</v>
      </c>
      <c r="P381" s="623">
        <v>0</v>
      </c>
      <c r="Q381" s="623">
        <v>0</v>
      </c>
      <c r="R381" s="623">
        <v>0</v>
      </c>
      <c r="S381" s="623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4</v>
      </c>
      <c r="H387" s="613">
        <v>0</v>
      </c>
      <c r="I387" s="613">
        <v>0</v>
      </c>
      <c r="J387" s="613">
        <v>1</v>
      </c>
      <c r="K387" s="613">
        <v>0</v>
      </c>
      <c r="L387" s="613">
        <v>1</v>
      </c>
      <c r="M387" s="613">
        <v>0</v>
      </c>
      <c r="N387" s="613">
        <v>1</v>
      </c>
      <c r="O387" s="613">
        <v>0</v>
      </c>
      <c r="P387" s="613">
        <v>0</v>
      </c>
      <c r="Q387" s="613">
        <v>0</v>
      </c>
      <c r="R387" s="613">
        <v>1</v>
      </c>
      <c r="S387" s="613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4</v>
      </c>
      <c r="H388" s="625">
        <v>0</v>
      </c>
      <c r="I388" s="625">
        <v>0</v>
      </c>
      <c r="J388" s="625">
        <v>1</v>
      </c>
      <c r="K388" s="625">
        <v>0</v>
      </c>
      <c r="L388" s="625">
        <v>1</v>
      </c>
      <c r="M388" s="625">
        <v>0</v>
      </c>
      <c r="N388" s="625">
        <v>1</v>
      </c>
      <c r="O388" s="625">
        <v>0</v>
      </c>
      <c r="P388" s="625">
        <v>0</v>
      </c>
      <c r="Q388" s="625">
        <v>0</v>
      </c>
      <c r="R388" s="625">
        <v>1</v>
      </c>
      <c r="S388" s="62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ref="G389:G396" si="40">+H389+I389+J389+K389+L389+M389+N389+O389+P389+Q389+R389+S389</f>
        <v>0</v>
      </c>
      <c r="H389" s="625">
        <v>0</v>
      </c>
      <c r="I389" s="625">
        <v>0</v>
      </c>
      <c r="J389" s="625">
        <v>0</v>
      </c>
      <c r="K389" s="625">
        <v>0</v>
      </c>
      <c r="L389" s="625">
        <v>0</v>
      </c>
      <c r="M389" s="625">
        <v>0</v>
      </c>
      <c r="N389" s="625">
        <v>0</v>
      </c>
      <c r="O389" s="625">
        <v>0</v>
      </c>
      <c r="P389" s="625">
        <v>0</v>
      </c>
      <c r="Q389" s="625">
        <v>0</v>
      </c>
      <c r="R389" s="625">
        <v>0</v>
      </c>
      <c r="S389" s="62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625">
        <v>0</v>
      </c>
      <c r="I390" s="625">
        <v>0</v>
      </c>
      <c r="J390" s="625">
        <v>0</v>
      </c>
      <c r="K390" s="625">
        <v>0</v>
      </c>
      <c r="L390" s="625">
        <v>0</v>
      </c>
      <c r="M390" s="625">
        <v>0</v>
      </c>
      <c r="N390" s="625">
        <v>0</v>
      </c>
      <c r="O390" s="625">
        <v>0</v>
      </c>
      <c r="P390" s="625">
        <v>0</v>
      </c>
      <c r="Q390" s="625">
        <v>0</v>
      </c>
      <c r="R390" s="625">
        <v>0</v>
      </c>
      <c r="S390" s="62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0</v>
      </c>
      <c r="H391" s="625">
        <v>0</v>
      </c>
      <c r="I391" s="625">
        <v>0</v>
      </c>
      <c r="J391" s="625">
        <v>0</v>
      </c>
      <c r="K391" s="625">
        <v>0</v>
      </c>
      <c r="L391" s="625">
        <v>0</v>
      </c>
      <c r="M391" s="625">
        <v>0</v>
      </c>
      <c r="N391" s="625">
        <v>0</v>
      </c>
      <c r="O391" s="625">
        <v>0</v>
      </c>
      <c r="P391" s="625">
        <v>0</v>
      </c>
      <c r="Q391" s="625">
        <v>0</v>
      </c>
      <c r="R391" s="625">
        <v>0</v>
      </c>
      <c r="S391" s="62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625">
        <v>0</v>
      </c>
      <c r="I392" s="625">
        <v>0</v>
      </c>
      <c r="J392" s="625">
        <v>0</v>
      </c>
      <c r="K392" s="625">
        <v>0</v>
      </c>
      <c r="L392" s="625">
        <v>0</v>
      </c>
      <c r="M392" s="625">
        <v>0</v>
      </c>
      <c r="N392" s="625">
        <v>0</v>
      </c>
      <c r="O392" s="625">
        <v>0</v>
      </c>
      <c r="P392" s="625">
        <v>0</v>
      </c>
      <c r="Q392" s="625">
        <v>0</v>
      </c>
      <c r="R392" s="625">
        <v>0</v>
      </c>
      <c r="S392" s="625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0</v>
      </c>
      <c r="H393" s="625">
        <v>0</v>
      </c>
      <c r="I393" s="625">
        <v>0</v>
      </c>
      <c r="J393" s="625">
        <v>0</v>
      </c>
      <c r="K393" s="625">
        <v>0</v>
      </c>
      <c r="L393" s="625">
        <v>0</v>
      </c>
      <c r="M393" s="625">
        <v>0</v>
      </c>
      <c r="N393" s="625">
        <v>0</v>
      </c>
      <c r="O393" s="625">
        <v>0</v>
      </c>
      <c r="P393" s="625">
        <v>0</v>
      </c>
      <c r="Q393" s="625">
        <v>0</v>
      </c>
      <c r="R393" s="625">
        <v>0</v>
      </c>
      <c r="S393" s="62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8</v>
      </c>
      <c r="H394" s="4">
        <v>4</v>
      </c>
      <c r="I394" s="4">
        <v>8</v>
      </c>
      <c r="J394" s="4">
        <v>8</v>
      </c>
      <c r="K394" s="4">
        <v>8</v>
      </c>
      <c r="L394" s="4">
        <v>8</v>
      </c>
      <c r="M394" s="4">
        <v>8</v>
      </c>
      <c r="N394" s="4">
        <v>8</v>
      </c>
      <c r="O394" s="4">
        <v>8</v>
      </c>
      <c r="P394" s="4">
        <v>8</v>
      </c>
      <c r="Q394" s="4">
        <v>8</v>
      </c>
      <c r="R394" s="4">
        <v>8</v>
      </c>
      <c r="S394" s="4">
        <v>4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625">
        <v>1</v>
      </c>
      <c r="I395" s="625">
        <v>1</v>
      </c>
      <c r="J395" s="625">
        <v>1</v>
      </c>
      <c r="K395" s="625">
        <v>1</v>
      </c>
      <c r="L395" s="625">
        <v>1</v>
      </c>
      <c r="M395" s="625">
        <v>1</v>
      </c>
      <c r="N395" s="625">
        <v>1</v>
      </c>
      <c r="O395" s="625">
        <v>1</v>
      </c>
      <c r="P395" s="625">
        <v>1</v>
      </c>
      <c r="Q395" s="625">
        <v>1</v>
      </c>
      <c r="R395" s="625">
        <v>1</v>
      </c>
      <c r="S395" s="625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625">
        <v>0</v>
      </c>
      <c r="I396" s="625">
        <v>0</v>
      </c>
      <c r="J396" s="625">
        <v>0</v>
      </c>
      <c r="K396" s="625">
        <v>0</v>
      </c>
      <c r="L396" s="625">
        <v>0</v>
      </c>
      <c r="M396" s="625">
        <v>0</v>
      </c>
      <c r="N396" s="625">
        <v>0</v>
      </c>
      <c r="O396" s="625">
        <v>0</v>
      </c>
      <c r="P396" s="625">
        <v>0</v>
      </c>
      <c r="Q396" s="625">
        <v>0</v>
      </c>
      <c r="R396" s="625">
        <v>0</v>
      </c>
      <c r="S396" s="625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18</v>
      </c>
      <c r="H397" s="625">
        <v>10</v>
      </c>
      <c r="I397" s="625">
        <v>18</v>
      </c>
      <c r="J397" s="625">
        <v>18</v>
      </c>
      <c r="K397" s="625">
        <v>18</v>
      </c>
      <c r="L397" s="625">
        <v>18</v>
      </c>
      <c r="M397" s="625">
        <v>18</v>
      </c>
      <c r="N397" s="625">
        <v>18</v>
      </c>
      <c r="O397" s="625">
        <v>18</v>
      </c>
      <c r="P397" s="625">
        <v>18</v>
      </c>
      <c r="Q397" s="625">
        <v>18</v>
      </c>
      <c r="R397" s="625">
        <v>18</v>
      </c>
      <c r="S397" s="625">
        <v>18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506" priority="14" operator="equal">
      <formula>"REVISE PORQUE ESTE VALOR NO PUEDE SER NEGATIVO"</formula>
    </cfRule>
    <cfRule type="cellIs" dxfId="505" priority="18" operator="lessThan">
      <formula>0</formula>
    </cfRule>
  </conditionalFormatting>
  <conditionalFormatting sqref="G327:S327">
    <cfRule type="cellIs" dxfId="504" priority="17" operator="lessThan">
      <formula>0</formula>
    </cfRule>
  </conditionalFormatting>
  <conditionalFormatting sqref="G338:S338">
    <cfRule type="cellIs" dxfId="503" priority="13" operator="equal">
      <formula>"Revise porque este valor no puede ser negativo"</formula>
    </cfRule>
    <cfRule type="cellIs" dxfId="502" priority="16" operator="lessThan">
      <formula>0</formula>
    </cfRule>
  </conditionalFormatting>
  <conditionalFormatting sqref="G338:S338">
    <cfRule type="cellIs" dxfId="501" priority="15" operator="lessThan">
      <formula>0</formula>
    </cfRule>
  </conditionalFormatting>
  <conditionalFormatting sqref="G348:S348">
    <cfRule type="cellIs" dxfId="500" priority="10" operator="equal">
      <formula>"Revise porque este valor no puede ser negativo"</formula>
    </cfRule>
    <cfRule type="cellIs" dxfId="499" priority="12" operator="lessThan">
      <formula>0</formula>
    </cfRule>
  </conditionalFormatting>
  <conditionalFormatting sqref="G348:S348">
    <cfRule type="cellIs" dxfId="498" priority="11" operator="lessThan">
      <formula>0</formula>
    </cfRule>
  </conditionalFormatting>
  <conditionalFormatting sqref="G357 I357:S357">
    <cfRule type="cellIs" dxfId="497" priority="7" operator="equal">
      <formula>"Revise porque este valor no puede ser negativo"</formula>
    </cfRule>
    <cfRule type="cellIs" dxfId="496" priority="9" operator="lessThan">
      <formula>0</formula>
    </cfRule>
  </conditionalFormatting>
  <conditionalFormatting sqref="G357 I357:S357">
    <cfRule type="cellIs" dxfId="495" priority="8" operator="lessThan">
      <formula>0</formula>
    </cfRule>
  </conditionalFormatting>
  <conditionalFormatting sqref="H357">
    <cfRule type="cellIs" dxfId="494" priority="4" operator="equal">
      <formula>"Revise porque este valor no puede ser negativo"</formula>
    </cfRule>
    <cfRule type="cellIs" dxfId="493" priority="6" operator="lessThan">
      <formula>0</formula>
    </cfRule>
  </conditionalFormatting>
  <conditionalFormatting sqref="H357">
    <cfRule type="cellIs" dxfId="492" priority="5" operator="lessThan">
      <formula>0</formula>
    </cfRule>
  </conditionalFormatting>
  <conditionalFormatting sqref="G24:S24">
    <cfRule type="cellIs" dxfId="491" priority="1" operator="equal">
      <formula>"REVISE PORQUE ESTE VALOR NO PUEDE SER NEGATIVO"</formula>
    </cfRule>
    <cfRule type="cellIs" dxfId="490" priority="3" operator="lessThan">
      <formula>0</formula>
    </cfRule>
  </conditionalFormatting>
  <conditionalFormatting sqref="G24:S24">
    <cfRule type="cellIs" dxfId="489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7"/>
  <sheetViews>
    <sheetView topLeftCell="E375" zoomScale="50" zoomScaleNormal="50" workbookViewId="0">
      <selection activeCell="C398" sqref="C398:S398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27.5703125" style="1" customWidth="1"/>
    <col min="4" max="4" width="39" style="53" customWidth="1"/>
    <col min="5" max="5" width="27.140625" style="54" customWidth="1"/>
    <col min="6" max="6" width="89.7109375" style="1" bestFit="1" customWidth="1"/>
    <col min="7" max="7" width="16.71093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1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240</v>
      </c>
      <c r="H12" s="69">
        <v>20</v>
      </c>
      <c r="I12" s="69">
        <v>20</v>
      </c>
      <c r="J12" s="69">
        <v>20</v>
      </c>
      <c r="K12" s="69">
        <v>20</v>
      </c>
      <c r="L12" s="69">
        <v>20</v>
      </c>
      <c r="M12" s="69">
        <v>20</v>
      </c>
      <c r="N12" s="69">
        <v>20</v>
      </c>
      <c r="O12" s="69">
        <v>20</v>
      </c>
      <c r="P12" s="69">
        <v>20</v>
      </c>
      <c r="Q12" s="69">
        <v>20</v>
      </c>
      <c r="R12" s="69">
        <v>20</v>
      </c>
      <c r="S12" s="69">
        <v>20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24</v>
      </c>
      <c r="H13" s="5">
        <v>2</v>
      </c>
      <c r="I13" s="5">
        <v>2</v>
      </c>
      <c r="J13" s="5">
        <v>2</v>
      </c>
      <c r="K13" s="5">
        <v>2</v>
      </c>
      <c r="L13" s="5">
        <v>2</v>
      </c>
      <c r="M13" s="5">
        <v>2</v>
      </c>
      <c r="N13" s="5">
        <v>2</v>
      </c>
      <c r="O13" s="5">
        <v>2</v>
      </c>
      <c r="P13" s="5">
        <v>2</v>
      </c>
      <c r="Q13" s="5">
        <v>2</v>
      </c>
      <c r="R13" s="5">
        <v>2</v>
      </c>
      <c r="S13" s="5">
        <v>2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10</v>
      </c>
      <c r="H14" s="5">
        <v>0</v>
      </c>
      <c r="I14" s="5">
        <v>0</v>
      </c>
      <c r="J14" s="5">
        <v>1</v>
      </c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5">
        <v>1</v>
      </c>
      <c r="S14" s="5">
        <v>1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2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1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4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1</v>
      </c>
      <c r="N16" s="5">
        <v>0</v>
      </c>
      <c r="O16" s="5">
        <v>1</v>
      </c>
      <c r="P16" s="5">
        <v>0</v>
      </c>
      <c r="Q16" s="5">
        <v>1</v>
      </c>
      <c r="R16" s="5">
        <v>0</v>
      </c>
      <c r="S16" s="5">
        <v>1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10</v>
      </c>
      <c r="H17" s="5">
        <v>0</v>
      </c>
      <c r="I17" s="5">
        <v>0</v>
      </c>
      <c r="J17" s="5">
        <v>1</v>
      </c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5">
        <v>1</v>
      </c>
      <c r="S17" s="5">
        <v>1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6</v>
      </c>
      <c r="H18" s="5">
        <v>0</v>
      </c>
      <c r="I18" s="5">
        <v>1</v>
      </c>
      <c r="J18" s="5">
        <v>0</v>
      </c>
      <c r="K18" s="5">
        <v>1</v>
      </c>
      <c r="L18" s="5">
        <v>0</v>
      </c>
      <c r="M18" s="5">
        <v>1</v>
      </c>
      <c r="N18" s="5">
        <v>0</v>
      </c>
      <c r="O18" s="5">
        <v>1</v>
      </c>
      <c r="P18" s="5">
        <v>0</v>
      </c>
      <c r="Q18" s="5">
        <v>1</v>
      </c>
      <c r="R18" s="5">
        <v>0</v>
      </c>
      <c r="S18" s="5">
        <v>1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4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1</v>
      </c>
      <c r="Q19" s="5">
        <v>1</v>
      </c>
      <c r="R19" s="5">
        <v>1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150</v>
      </c>
      <c r="H20" s="5">
        <v>10</v>
      </c>
      <c r="I20" s="5">
        <v>10</v>
      </c>
      <c r="J20" s="5">
        <v>10</v>
      </c>
      <c r="K20" s="5">
        <v>10</v>
      </c>
      <c r="L20" s="5">
        <v>10</v>
      </c>
      <c r="M20" s="5">
        <v>10</v>
      </c>
      <c r="N20" s="5">
        <v>15</v>
      </c>
      <c r="O20" s="5">
        <v>15</v>
      </c>
      <c r="P20" s="5">
        <v>15</v>
      </c>
      <c r="Q20" s="5">
        <v>15</v>
      </c>
      <c r="R20" s="5">
        <v>15</v>
      </c>
      <c r="S20" s="5">
        <v>15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1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1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1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1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>
        <v>0</v>
      </c>
      <c r="I25" s="14">
        <v>0</v>
      </c>
      <c r="J25" s="14"/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/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150</v>
      </c>
      <c r="H33" s="118">
        <f t="shared" ref="H33:S33" si="2">H20</f>
        <v>10</v>
      </c>
      <c r="I33" s="118">
        <f t="shared" si="2"/>
        <v>10</v>
      </c>
      <c r="J33" s="118">
        <f t="shared" si="2"/>
        <v>10</v>
      </c>
      <c r="K33" s="118">
        <f t="shared" si="2"/>
        <v>10</v>
      </c>
      <c r="L33" s="118">
        <f t="shared" si="2"/>
        <v>10</v>
      </c>
      <c r="M33" s="118">
        <f t="shared" si="2"/>
        <v>10</v>
      </c>
      <c r="N33" s="118">
        <f t="shared" si="2"/>
        <v>15</v>
      </c>
      <c r="O33" s="118">
        <f t="shared" si="2"/>
        <v>15</v>
      </c>
      <c r="P33" s="118">
        <f t="shared" si="2"/>
        <v>15</v>
      </c>
      <c r="Q33" s="118">
        <f t="shared" si="2"/>
        <v>15</v>
      </c>
      <c r="R33" s="118">
        <f t="shared" si="2"/>
        <v>15</v>
      </c>
      <c r="S33" s="118">
        <f t="shared" si="2"/>
        <v>15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6" si="3">SUM(H34:S34)</f>
        <v>1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1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3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4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1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150</v>
      </c>
      <c r="H37" s="5">
        <v>10</v>
      </c>
      <c r="I37" s="5">
        <v>10</v>
      </c>
      <c r="J37" s="5">
        <v>10</v>
      </c>
      <c r="K37" s="5">
        <v>10</v>
      </c>
      <c r="L37" s="5">
        <v>10</v>
      </c>
      <c r="M37" s="5">
        <v>10</v>
      </c>
      <c r="N37" s="5">
        <v>15</v>
      </c>
      <c r="O37" s="5">
        <v>15</v>
      </c>
      <c r="P37" s="5">
        <v>15</v>
      </c>
      <c r="Q37" s="5">
        <v>15</v>
      </c>
      <c r="R37" s="5">
        <v>15</v>
      </c>
      <c r="S37" s="5">
        <v>15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8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5">
        <v>1</v>
      </c>
      <c r="S38" s="5">
        <v>1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6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1</v>
      </c>
      <c r="O40" s="5">
        <v>1</v>
      </c>
      <c r="P40" s="5">
        <v>1</v>
      </c>
      <c r="Q40" s="5">
        <v>1</v>
      </c>
      <c r="R40" s="5">
        <v>1</v>
      </c>
      <c r="S40" s="5">
        <v>1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23</v>
      </c>
      <c r="H41" s="5">
        <v>1</v>
      </c>
      <c r="I41" s="5">
        <v>1</v>
      </c>
      <c r="J41" s="5">
        <v>1</v>
      </c>
      <c r="K41" s="5">
        <v>1</v>
      </c>
      <c r="L41" s="5">
        <v>2</v>
      </c>
      <c r="M41" s="5">
        <v>2</v>
      </c>
      <c r="N41" s="5">
        <v>2</v>
      </c>
      <c r="O41" s="5">
        <v>2</v>
      </c>
      <c r="P41" s="5">
        <v>2</v>
      </c>
      <c r="Q41" s="5">
        <v>3</v>
      </c>
      <c r="R41" s="5">
        <v>3</v>
      </c>
      <c r="S41" s="5">
        <v>3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6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1</v>
      </c>
      <c r="O42" s="5">
        <v>1</v>
      </c>
      <c r="P42" s="5">
        <v>1</v>
      </c>
      <c r="Q42" s="5">
        <v>1</v>
      </c>
      <c r="R42" s="5">
        <v>1</v>
      </c>
      <c r="S42" s="5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>SUM(H47:S47)</f>
        <v>12</v>
      </c>
      <c r="H47" s="5">
        <v>1</v>
      </c>
      <c r="I47" s="5">
        <v>1</v>
      </c>
      <c r="J47" s="5">
        <v>1</v>
      </c>
      <c r="K47" s="5">
        <v>1</v>
      </c>
      <c r="L47" s="5">
        <v>1</v>
      </c>
      <c r="M47" s="5">
        <v>1</v>
      </c>
      <c r="N47" s="5">
        <v>1</v>
      </c>
      <c r="O47" s="5">
        <v>1</v>
      </c>
      <c r="P47" s="5">
        <v>1</v>
      </c>
      <c r="Q47" s="5">
        <v>1</v>
      </c>
      <c r="R47" s="5">
        <v>1</v>
      </c>
      <c r="S47" s="5">
        <v>1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4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4"/>
        <v>1</v>
      </c>
      <c r="H55" s="5"/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4"/>
        <v>2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1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4"/>
        <v>6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1</v>
      </c>
      <c r="O57" s="5">
        <v>1</v>
      </c>
      <c r="P57" s="5">
        <v>1</v>
      </c>
      <c r="Q57" s="5">
        <v>1</v>
      </c>
      <c r="R57" s="5">
        <v>1</v>
      </c>
      <c r="S57" s="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4"/>
        <v>1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4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4"/>
        <v>1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4"/>
        <v>3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4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4"/>
        <v>3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1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4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4"/>
        <v>3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1</v>
      </c>
      <c r="S65" s="5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4"/>
        <v>3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1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4"/>
        <v>2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4"/>
        <v>1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4"/>
        <v>3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1</v>
      </c>
      <c r="S69" s="5">
        <v>1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4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4"/>
        <v>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4"/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4"/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4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4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4"/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4"/>
        <v>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4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4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4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4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/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5">G22+G41+G62</f>
        <v>24</v>
      </c>
      <c r="H89" s="118">
        <f t="shared" si="5"/>
        <v>1</v>
      </c>
      <c r="I89" s="118">
        <f t="shared" si="5"/>
        <v>1</v>
      </c>
      <c r="J89" s="118">
        <f t="shared" si="5"/>
        <v>1</v>
      </c>
      <c r="K89" s="118">
        <f t="shared" si="5"/>
        <v>1</v>
      </c>
      <c r="L89" s="118">
        <f t="shared" si="5"/>
        <v>2</v>
      </c>
      <c r="M89" s="118">
        <f t="shared" si="5"/>
        <v>2</v>
      </c>
      <c r="N89" s="118">
        <f t="shared" si="5"/>
        <v>2</v>
      </c>
      <c r="O89" s="118">
        <f t="shared" si="5"/>
        <v>2</v>
      </c>
      <c r="P89" s="118">
        <f t="shared" si="5"/>
        <v>2</v>
      </c>
      <c r="Q89" s="118">
        <f t="shared" si="5"/>
        <v>3</v>
      </c>
      <c r="R89" s="118">
        <f t="shared" si="5"/>
        <v>3</v>
      </c>
      <c r="S89" s="118">
        <f t="shared" si="5"/>
        <v>4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6">+H91+I91+J91+K91+L91+M91+N91+O91+P91+Q91+R91+S91</f>
        <v>2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6"/>
        <v>22</v>
      </c>
      <c r="H92" s="5">
        <v>1</v>
      </c>
      <c r="I92" s="5">
        <v>1</v>
      </c>
      <c r="J92" s="5">
        <v>2</v>
      </c>
      <c r="K92" s="5">
        <v>2</v>
      </c>
      <c r="L92" s="5">
        <v>2</v>
      </c>
      <c r="M92" s="5">
        <v>2</v>
      </c>
      <c r="N92" s="5">
        <v>2</v>
      </c>
      <c r="O92" s="5">
        <v>2</v>
      </c>
      <c r="P92" s="5">
        <v>2</v>
      </c>
      <c r="Q92" s="5">
        <v>2</v>
      </c>
      <c r="R92" s="5">
        <v>2</v>
      </c>
      <c r="S92" s="5">
        <v>2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6"/>
        <v>24</v>
      </c>
      <c r="H93" s="5">
        <v>2</v>
      </c>
      <c r="I93" s="5">
        <v>2</v>
      </c>
      <c r="J93" s="5">
        <v>2</v>
      </c>
      <c r="K93" s="5">
        <v>2</v>
      </c>
      <c r="L93" s="5">
        <v>2</v>
      </c>
      <c r="M93" s="5">
        <v>2</v>
      </c>
      <c r="N93" s="5">
        <v>2</v>
      </c>
      <c r="O93" s="5">
        <v>2</v>
      </c>
      <c r="P93" s="5">
        <v>2</v>
      </c>
      <c r="Q93" s="5">
        <v>2</v>
      </c>
      <c r="R93" s="5">
        <v>2</v>
      </c>
      <c r="S93" s="5">
        <v>2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6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6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6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597">
        <f>SUM(H102:S102)</f>
        <v>6</v>
      </c>
      <c r="H102" s="598">
        <v>0</v>
      </c>
      <c r="I102" s="598">
        <v>0</v>
      </c>
      <c r="J102" s="598">
        <v>0</v>
      </c>
      <c r="K102" s="598">
        <v>0</v>
      </c>
      <c r="L102" s="598">
        <v>0</v>
      </c>
      <c r="M102" s="598"/>
      <c r="N102" s="598">
        <v>1</v>
      </c>
      <c r="O102" s="598">
        <v>1</v>
      </c>
      <c r="P102" s="598">
        <v>1</v>
      </c>
      <c r="Q102" s="598">
        <v>1</v>
      </c>
      <c r="R102" s="598">
        <v>1</v>
      </c>
      <c r="S102" s="599">
        <v>1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600">
        <f t="shared" ref="G103:G166" si="7">SUM(H103:S103)</f>
        <v>6</v>
      </c>
      <c r="H103" s="601">
        <v>0</v>
      </c>
      <c r="I103" s="601">
        <v>0</v>
      </c>
      <c r="J103" s="601">
        <v>0</v>
      </c>
      <c r="K103" s="601">
        <v>0</v>
      </c>
      <c r="L103" s="601">
        <v>0</v>
      </c>
      <c r="M103" s="601">
        <v>0</v>
      </c>
      <c r="N103" s="601">
        <v>1</v>
      </c>
      <c r="O103" s="601">
        <v>1</v>
      </c>
      <c r="P103" s="601">
        <v>1</v>
      </c>
      <c r="Q103" s="601">
        <v>1</v>
      </c>
      <c r="R103" s="601">
        <v>1</v>
      </c>
      <c r="S103" s="602">
        <v>1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600">
        <f t="shared" si="7"/>
        <v>4</v>
      </c>
      <c r="H104" s="601">
        <v>0</v>
      </c>
      <c r="I104" s="601">
        <v>0</v>
      </c>
      <c r="J104" s="601">
        <v>0</v>
      </c>
      <c r="K104" s="601">
        <v>0</v>
      </c>
      <c r="L104" s="601">
        <v>0</v>
      </c>
      <c r="M104" s="601">
        <v>0</v>
      </c>
      <c r="N104" s="601">
        <v>0</v>
      </c>
      <c r="O104" s="601">
        <v>0</v>
      </c>
      <c r="P104" s="601">
        <v>1</v>
      </c>
      <c r="Q104" s="601">
        <v>1</v>
      </c>
      <c r="R104" s="601">
        <v>1</v>
      </c>
      <c r="S104" s="602">
        <v>1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600">
        <f t="shared" si="7"/>
        <v>6</v>
      </c>
      <c r="H105" s="601">
        <v>0</v>
      </c>
      <c r="I105" s="601">
        <v>0</v>
      </c>
      <c r="J105" s="601">
        <v>0</v>
      </c>
      <c r="K105" s="601">
        <v>0</v>
      </c>
      <c r="L105" s="601">
        <v>0</v>
      </c>
      <c r="M105" s="601">
        <v>0</v>
      </c>
      <c r="N105" s="601">
        <v>1</v>
      </c>
      <c r="O105" s="601">
        <v>1</v>
      </c>
      <c r="P105" s="601">
        <v>1</v>
      </c>
      <c r="Q105" s="601">
        <v>1</v>
      </c>
      <c r="R105" s="601">
        <v>1</v>
      </c>
      <c r="S105" s="602">
        <v>1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600">
        <f t="shared" si="7"/>
        <v>4</v>
      </c>
      <c r="H106" s="601">
        <v>0</v>
      </c>
      <c r="I106" s="601">
        <v>0</v>
      </c>
      <c r="J106" s="601">
        <v>0</v>
      </c>
      <c r="K106" s="601">
        <v>0</v>
      </c>
      <c r="L106" s="601">
        <v>0</v>
      </c>
      <c r="M106" s="601">
        <v>0</v>
      </c>
      <c r="N106" s="601">
        <v>0</v>
      </c>
      <c r="O106" s="601">
        <v>0</v>
      </c>
      <c r="P106" s="601">
        <v>1</v>
      </c>
      <c r="Q106" s="601">
        <v>1</v>
      </c>
      <c r="R106" s="601">
        <v>1</v>
      </c>
      <c r="S106" s="602">
        <v>1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600">
        <f t="shared" si="7"/>
        <v>3</v>
      </c>
      <c r="H107" s="601">
        <v>0</v>
      </c>
      <c r="I107" s="601">
        <v>0</v>
      </c>
      <c r="J107" s="601">
        <v>0</v>
      </c>
      <c r="K107" s="601">
        <v>0</v>
      </c>
      <c r="L107" s="601">
        <v>0</v>
      </c>
      <c r="M107" s="601">
        <v>0</v>
      </c>
      <c r="N107" s="601">
        <v>0</v>
      </c>
      <c r="O107" s="601">
        <v>0</v>
      </c>
      <c r="P107" s="601">
        <v>0</v>
      </c>
      <c r="Q107" s="601">
        <v>1</v>
      </c>
      <c r="R107" s="601">
        <v>1</v>
      </c>
      <c r="S107" s="602">
        <v>1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600">
        <f t="shared" si="7"/>
        <v>3</v>
      </c>
      <c r="H108" s="601">
        <v>0</v>
      </c>
      <c r="I108" s="601">
        <v>0</v>
      </c>
      <c r="J108" s="601">
        <v>0</v>
      </c>
      <c r="K108" s="601">
        <v>0</v>
      </c>
      <c r="L108" s="601">
        <v>0</v>
      </c>
      <c r="M108" s="601">
        <v>0</v>
      </c>
      <c r="N108" s="601">
        <v>0</v>
      </c>
      <c r="O108" s="601">
        <v>0</v>
      </c>
      <c r="P108" s="601">
        <v>0</v>
      </c>
      <c r="Q108" s="601">
        <v>1</v>
      </c>
      <c r="R108" s="601">
        <v>1</v>
      </c>
      <c r="S108" s="602">
        <v>1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600">
        <f t="shared" si="7"/>
        <v>0</v>
      </c>
      <c r="H109" s="601">
        <v>0</v>
      </c>
      <c r="I109" s="601">
        <v>0</v>
      </c>
      <c r="J109" s="601">
        <v>0</v>
      </c>
      <c r="K109" s="601">
        <v>0</v>
      </c>
      <c r="L109" s="601">
        <v>0</v>
      </c>
      <c r="M109" s="601">
        <v>0</v>
      </c>
      <c r="N109" s="601">
        <v>0</v>
      </c>
      <c r="O109" s="601">
        <v>0</v>
      </c>
      <c r="P109" s="601">
        <v>0</v>
      </c>
      <c r="Q109" s="601">
        <v>0</v>
      </c>
      <c r="R109" s="601">
        <v>0</v>
      </c>
      <c r="S109" s="602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600">
        <f t="shared" si="7"/>
        <v>1</v>
      </c>
      <c r="H110" s="601">
        <v>0</v>
      </c>
      <c r="I110" s="601">
        <v>0</v>
      </c>
      <c r="J110" s="601">
        <v>0</v>
      </c>
      <c r="K110" s="601">
        <v>0</v>
      </c>
      <c r="L110" s="601">
        <v>0</v>
      </c>
      <c r="M110" s="601">
        <v>0</v>
      </c>
      <c r="N110" s="601">
        <v>0</v>
      </c>
      <c r="O110" s="601">
        <v>0</v>
      </c>
      <c r="P110" s="601">
        <v>0</v>
      </c>
      <c r="Q110" s="601">
        <v>0</v>
      </c>
      <c r="R110" s="601">
        <v>0</v>
      </c>
      <c r="S110" s="602">
        <v>1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600">
        <f t="shared" si="7"/>
        <v>3</v>
      </c>
      <c r="H111" s="601">
        <v>0</v>
      </c>
      <c r="I111" s="601">
        <v>0</v>
      </c>
      <c r="J111" s="601">
        <v>0</v>
      </c>
      <c r="K111" s="601">
        <v>0</v>
      </c>
      <c r="L111" s="601">
        <v>0</v>
      </c>
      <c r="M111" s="601">
        <v>0</v>
      </c>
      <c r="N111" s="601">
        <v>0</v>
      </c>
      <c r="O111" s="601">
        <v>0</v>
      </c>
      <c r="P111" s="601">
        <v>0</v>
      </c>
      <c r="Q111" s="601">
        <v>1</v>
      </c>
      <c r="R111" s="601">
        <v>1</v>
      </c>
      <c r="S111" s="602">
        <v>1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600">
        <v>0</v>
      </c>
      <c r="H112" s="601">
        <v>0</v>
      </c>
      <c r="I112" s="601">
        <v>0</v>
      </c>
      <c r="J112" s="601">
        <v>0</v>
      </c>
      <c r="K112" s="601">
        <v>0</v>
      </c>
      <c r="L112" s="601">
        <v>0</v>
      </c>
      <c r="M112" s="601">
        <v>0</v>
      </c>
      <c r="N112" s="601">
        <v>0</v>
      </c>
      <c r="O112" s="601">
        <v>0</v>
      </c>
      <c r="P112" s="601">
        <v>0</v>
      </c>
      <c r="Q112" s="601">
        <v>0</v>
      </c>
      <c r="R112" s="601">
        <v>0</v>
      </c>
      <c r="S112" s="602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600">
        <f t="shared" si="7"/>
        <v>0</v>
      </c>
      <c r="H113" s="601">
        <v>0</v>
      </c>
      <c r="I113" s="601">
        <v>0</v>
      </c>
      <c r="J113" s="601">
        <v>0</v>
      </c>
      <c r="K113" s="601">
        <v>0</v>
      </c>
      <c r="L113" s="601">
        <v>0</v>
      </c>
      <c r="M113" s="601">
        <v>0</v>
      </c>
      <c r="N113" s="601">
        <v>0</v>
      </c>
      <c r="O113" s="601">
        <v>0</v>
      </c>
      <c r="P113" s="601">
        <v>0</v>
      </c>
      <c r="Q113" s="601">
        <v>0</v>
      </c>
      <c r="R113" s="601">
        <v>0</v>
      </c>
      <c r="S113" s="602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600">
        <f t="shared" si="7"/>
        <v>0</v>
      </c>
      <c r="H114" s="601">
        <v>0</v>
      </c>
      <c r="I114" s="601">
        <v>0</v>
      </c>
      <c r="J114" s="601">
        <v>0</v>
      </c>
      <c r="K114" s="601">
        <v>0</v>
      </c>
      <c r="L114" s="601">
        <v>0</v>
      </c>
      <c r="M114" s="601">
        <v>0</v>
      </c>
      <c r="N114" s="601">
        <v>0</v>
      </c>
      <c r="O114" s="601">
        <v>0</v>
      </c>
      <c r="P114" s="601">
        <v>0</v>
      </c>
      <c r="Q114" s="601">
        <v>0</v>
      </c>
      <c r="R114" s="601">
        <v>0</v>
      </c>
      <c r="S114" s="602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600">
        <f t="shared" si="7"/>
        <v>0</v>
      </c>
      <c r="H115" s="601">
        <v>0</v>
      </c>
      <c r="I115" s="601">
        <v>0</v>
      </c>
      <c r="J115" s="601">
        <v>0</v>
      </c>
      <c r="K115" s="601">
        <v>0</v>
      </c>
      <c r="L115" s="601">
        <v>0</v>
      </c>
      <c r="M115" s="601">
        <v>0</v>
      </c>
      <c r="N115" s="601">
        <v>0</v>
      </c>
      <c r="O115" s="601">
        <v>0</v>
      </c>
      <c r="P115" s="601">
        <v>0</v>
      </c>
      <c r="Q115" s="601">
        <v>0</v>
      </c>
      <c r="R115" s="601">
        <v>0</v>
      </c>
      <c r="S115" s="602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600">
        <f t="shared" si="7"/>
        <v>10</v>
      </c>
      <c r="H116" s="601">
        <v>0</v>
      </c>
      <c r="I116" s="601">
        <v>0</v>
      </c>
      <c r="J116" s="601">
        <v>1</v>
      </c>
      <c r="K116" s="601">
        <v>1</v>
      </c>
      <c r="L116" s="601">
        <v>1</v>
      </c>
      <c r="M116" s="601">
        <v>1</v>
      </c>
      <c r="N116" s="601">
        <v>1</v>
      </c>
      <c r="O116" s="601">
        <v>1</v>
      </c>
      <c r="P116" s="601">
        <v>1</v>
      </c>
      <c r="Q116" s="601">
        <v>1</v>
      </c>
      <c r="R116" s="601">
        <v>1</v>
      </c>
      <c r="S116" s="602">
        <v>1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600">
        <f t="shared" si="7"/>
        <v>5</v>
      </c>
      <c r="H117" s="601">
        <v>0</v>
      </c>
      <c r="I117" s="601">
        <v>0</v>
      </c>
      <c r="J117" s="601">
        <v>0</v>
      </c>
      <c r="K117" s="601">
        <v>0</v>
      </c>
      <c r="L117" s="601">
        <v>0</v>
      </c>
      <c r="M117" s="601">
        <v>0</v>
      </c>
      <c r="N117" s="601">
        <v>0</v>
      </c>
      <c r="O117" s="601">
        <v>1</v>
      </c>
      <c r="P117" s="601">
        <v>1</v>
      </c>
      <c r="Q117" s="601">
        <v>1</v>
      </c>
      <c r="R117" s="601">
        <v>1</v>
      </c>
      <c r="S117" s="602">
        <v>1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600">
        <f t="shared" si="7"/>
        <v>12</v>
      </c>
      <c r="H118" s="601">
        <v>1</v>
      </c>
      <c r="I118" s="601">
        <v>1</v>
      </c>
      <c r="J118" s="601">
        <v>1</v>
      </c>
      <c r="K118" s="601">
        <v>1</v>
      </c>
      <c r="L118" s="601">
        <v>1</v>
      </c>
      <c r="M118" s="601">
        <v>1</v>
      </c>
      <c r="N118" s="601">
        <v>1</v>
      </c>
      <c r="O118" s="601">
        <v>1</v>
      </c>
      <c r="P118" s="601">
        <v>1</v>
      </c>
      <c r="Q118" s="601">
        <v>1</v>
      </c>
      <c r="R118" s="601">
        <v>1</v>
      </c>
      <c r="S118" s="602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600">
        <f t="shared" si="7"/>
        <v>12</v>
      </c>
      <c r="H119" s="601">
        <v>1</v>
      </c>
      <c r="I119" s="601">
        <v>1</v>
      </c>
      <c r="J119" s="601">
        <v>1</v>
      </c>
      <c r="K119" s="601">
        <v>1</v>
      </c>
      <c r="L119" s="601">
        <v>1</v>
      </c>
      <c r="M119" s="601">
        <v>1</v>
      </c>
      <c r="N119" s="601">
        <v>1</v>
      </c>
      <c r="O119" s="601">
        <v>1</v>
      </c>
      <c r="P119" s="601">
        <v>1</v>
      </c>
      <c r="Q119" s="601">
        <v>1</v>
      </c>
      <c r="R119" s="601">
        <v>1</v>
      </c>
      <c r="S119" s="602">
        <v>1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600">
        <f t="shared" si="7"/>
        <v>4</v>
      </c>
      <c r="H120" s="601">
        <v>0</v>
      </c>
      <c r="I120" s="601">
        <v>0</v>
      </c>
      <c r="J120" s="601">
        <v>0</v>
      </c>
      <c r="K120" s="601">
        <v>0</v>
      </c>
      <c r="L120" s="601">
        <v>0</v>
      </c>
      <c r="M120" s="601">
        <v>0</v>
      </c>
      <c r="N120" s="601">
        <v>0</v>
      </c>
      <c r="O120" s="601">
        <v>0</v>
      </c>
      <c r="P120" s="601">
        <v>1</v>
      </c>
      <c r="Q120" s="601">
        <v>1</v>
      </c>
      <c r="R120" s="601">
        <v>1</v>
      </c>
      <c r="S120" s="602">
        <v>1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600">
        <f t="shared" si="7"/>
        <v>0</v>
      </c>
      <c r="H121" s="601">
        <v>0</v>
      </c>
      <c r="I121" s="601">
        <v>0</v>
      </c>
      <c r="J121" s="601">
        <v>0</v>
      </c>
      <c r="K121" s="601">
        <v>0</v>
      </c>
      <c r="L121" s="601">
        <v>0</v>
      </c>
      <c r="M121" s="601">
        <v>0</v>
      </c>
      <c r="N121" s="601">
        <v>0</v>
      </c>
      <c r="O121" s="601">
        <v>0</v>
      </c>
      <c r="P121" s="601">
        <v>0</v>
      </c>
      <c r="Q121" s="601">
        <v>0</v>
      </c>
      <c r="R121" s="601">
        <v>0</v>
      </c>
      <c r="S121" s="602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600">
        <f t="shared" si="7"/>
        <v>3</v>
      </c>
      <c r="H122" s="601">
        <v>0</v>
      </c>
      <c r="I122" s="601">
        <v>0</v>
      </c>
      <c r="J122" s="601">
        <v>0</v>
      </c>
      <c r="K122" s="601">
        <v>0</v>
      </c>
      <c r="L122" s="601">
        <v>0</v>
      </c>
      <c r="M122" s="601">
        <v>0</v>
      </c>
      <c r="N122" s="601">
        <v>0</v>
      </c>
      <c r="O122" s="601">
        <v>0</v>
      </c>
      <c r="P122" s="601">
        <v>0</v>
      </c>
      <c r="Q122" s="601">
        <v>1</v>
      </c>
      <c r="R122" s="601">
        <v>1</v>
      </c>
      <c r="S122" s="602">
        <v>1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600">
        <f t="shared" si="7"/>
        <v>4</v>
      </c>
      <c r="H123" s="601">
        <v>0</v>
      </c>
      <c r="I123" s="601">
        <v>0</v>
      </c>
      <c r="J123" s="601">
        <v>0</v>
      </c>
      <c r="K123" s="601">
        <v>0</v>
      </c>
      <c r="L123" s="601">
        <v>0</v>
      </c>
      <c r="M123" s="601">
        <v>0</v>
      </c>
      <c r="N123" s="601">
        <v>0</v>
      </c>
      <c r="O123" s="601">
        <v>0</v>
      </c>
      <c r="P123" s="601">
        <v>1</v>
      </c>
      <c r="Q123" s="601">
        <v>1</v>
      </c>
      <c r="R123" s="601">
        <v>1</v>
      </c>
      <c r="S123" s="602">
        <v>1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600">
        <f t="shared" si="7"/>
        <v>1</v>
      </c>
      <c r="H124" s="601">
        <v>0</v>
      </c>
      <c r="I124" s="601">
        <v>0</v>
      </c>
      <c r="J124" s="601">
        <v>0</v>
      </c>
      <c r="K124" s="601">
        <v>0</v>
      </c>
      <c r="L124" s="601">
        <v>0</v>
      </c>
      <c r="M124" s="601">
        <v>0</v>
      </c>
      <c r="N124" s="601">
        <v>0</v>
      </c>
      <c r="O124" s="601">
        <v>0</v>
      </c>
      <c r="P124" s="601">
        <v>0</v>
      </c>
      <c r="Q124" s="601">
        <v>0</v>
      </c>
      <c r="R124" s="601">
        <v>0</v>
      </c>
      <c r="S124" s="602">
        <v>1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600">
        <f t="shared" si="7"/>
        <v>10</v>
      </c>
      <c r="H125" s="601">
        <v>0</v>
      </c>
      <c r="I125" s="601">
        <v>0</v>
      </c>
      <c r="J125" s="601">
        <v>1</v>
      </c>
      <c r="K125" s="601">
        <v>1</v>
      </c>
      <c r="L125" s="601">
        <v>1</v>
      </c>
      <c r="M125" s="601">
        <v>1</v>
      </c>
      <c r="N125" s="601">
        <v>1</v>
      </c>
      <c r="O125" s="601">
        <v>1</v>
      </c>
      <c r="P125" s="601">
        <v>1</v>
      </c>
      <c r="Q125" s="601">
        <v>1</v>
      </c>
      <c r="R125" s="601">
        <v>1</v>
      </c>
      <c r="S125" s="602">
        <v>1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600">
        <f t="shared" si="7"/>
        <v>0</v>
      </c>
      <c r="H126" s="601">
        <v>0</v>
      </c>
      <c r="I126" s="601">
        <v>0</v>
      </c>
      <c r="J126" s="601">
        <v>0</v>
      </c>
      <c r="K126" s="601">
        <v>0</v>
      </c>
      <c r="L126" s="601">
        <v>0</v>
      </c>
      <c r="M126" s="601">
        <v>0</v>
      </c>
      <c r="N126" s="601">
        <v>0</v>
      </c>
      <c r="O126" s="601">
        <v>0</v>
      </c>
      <c r="P126" s="601">
        <v>0</v>
      </c>
      <c r="Q126" s="601">
        <v>0</v>
      </c>
      <c r="R126" s="601">
        <v>0</v>
      </c>
      <c r="S126" s="602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600">
        <f t="shared" si="7"/>
        <v>0</v>
      </c>
      <c r="H127" s="601">
        <v>0</v>
      </c>
      <c r="I127" s="601">
        <v>0</v>
      </c>
      <c r="J127" s="601">
        <v>0</v>
      </c>
      <c r="K127" s="601">
        <v>0</v>
      </c>
      <c r="L127" s="601">
        <v>0</v>
      </c>
      <c r="M127" s="601">
        <v>0</v>
      </c>
      <c r="N127" s="601">
        <v>0</v>
      </c>
      <c r="O127" s="601">
        <v>0</v>
      </c>
      <c r="P127" s="601">
        <v>0</v>
      </c>
      <c r="Q127" s="601">
        <v>0</v>
      </c>
      <c r="R127" s="601">
        <v>0</v>
      </c>
      <c r="S127" s="602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600">
        <f t="shared" si="7"/>
        <v>0</v>
      </c>
      <c r="H128" s="601">
        <v>0</v>
      </c>
      <c r="I128" s="601">
        <v>0</v>
      </c>
      <c r="J128" s="601">
        <v>0</v>
      </c>
      <c r="K128" s="601">
        <v>0</v>
      </c>
      <c r="L128" s="601">
        <v>0</v>
      </c>
      <c r="M128" s="601">
        <v>0</v>
      </c>
      <c r="N128" s="601">
        <v>0</v>
      </c>
      <c r="O128" s="601">
        <v>0</v>
      </c>
      <c r="P128" s="601">
        <v>0</v>
      </c>
      <c r="Q128" s="601">
        <v>0</v>
      </c>
      <c r="R128" s="601">
        <v>0</v>
      </c>
      <c r="S128" s="602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600">
        <f t="shared" si="7"/>
        <v>1</v>
      </c>
      <c r="H129" s="601">
        <v>0</v>
      </c>
      <c r="I129" s="601">
        <v>0</v>
      </c>
      <c r="J129" s="601">
        <v>0</v>
      </c>
      <c r="K129" s="601">
        <v>0</v>
      </c>
      <c r="L129" s="601">
        <v>0</v>
      </c>
      <c r="M129" s="601">
        <v>0</v>
      </c>
      <c r="N129" s="601">
        <v>0</v>
      </c>
      <c r="O129" s="601">
        <v>0</v>
      </c>
      <c r="P129" s="601">
        <v>0</v>
      </c>
      <c r="Q129" s="601">
        <v>0</v>
      </c>
      <c r="R129" s="601">
        <v>0</v>
      </c>
      <c r="S129" s="602">
        <v>1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600">
        <f t="shared" si="7"/>
        <v>1</v>
      </c>
      <c r="H130" s="601">
        <v>0</v>
      </c>
      <c r="I130" s="601">
        <v>0</v>
      </c>
      <c r="J130" s="601">
        <v>0</v>
      </c>
      <c r="K130" s="601">
        <v>0</v>
      </c>
      <c r="L130" s="601">
        <v>0</v>
      </c>
      <c r="M130" s="601">
        <v>0</v>
      </c>
      <c r="N130" s="601">
        <v>0</v>
      </c>
      <c r="O130" s="601">
        <v>0</v>
      </c>
      <c r="P130" s="601">
        <v>0</v>
      </c>
      <c r="Q130" s="601">
        <v>0</v>
      </c>
      <c r="R130" s="601">
        <v>0</v>
      </c>
      <c r="S130" s="602">
        <v>1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600">
        <f t="shared" si="7"/>
        <v>1</v>
      </c>
      <c r="H131" s="601">
        <v>0</v>
      </c>
      <c r="I131" s="601">
        <v>0</v>
      </c>
      <c r="J131" s="601">
        <v>0</v>
      </c>
      <c r="K131" s="601">
        <v>0</v>
      </c>
      <c r="L131" s="601">
        <v>0</v>
      </c>
      <c r="M131" s="601">
        <v>0</v>
      </c>
      <c r="N131" s="601">
        <v>0</v>
      </c>
      <c r="O131" s="601">
        <v>0</v>
      </c>
      <c r="P131" s="601">
        <v>0</v>
      </c>
      <c r="Q131" s="601">
        <v>0</v>
      </c>
      <c r="R131" s="601">
        <v>0</v>
      </c>
      <c r="S131" s="602">
        <v>1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600">
        <f t="shared" si="7"/>
        <v>1</v>
      </c>
      <c r="H132" s="601">
        <v>0</v>
      </c>
      <c r="I132" s="601">
        <v>0</v>
      </c>
      <c r="J132" s="601">
        <v>0</v>
      </c>
      <c r="K132" s="601">
        <v>0</v>
      </c>
      <c r="L132" s="601">
        <v>0</v>
      </c>
      <c r="M132" s="601">
        <v>0</v>
      </c>
      <c r="N132" s="601">
        <v>0</v>
      </c>
      <c r="O132" s="601">
        <v>0</v>
      </c>
      <c r="P132" s="601">
        <v>0</v>
      </c>
      <c r="Q132" s="601">
        <v>0</v>
      </c>
      <c r="R132" s="601">
        <v>0</v>
      </c>
      <c r="S132" s="602">
        <v>1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600">
        <f t="shared" si="7"/>
        <v>1</v>
      </c>
      <c r="H133" s="601">
        <v>0</v>
      </c>
      <c r="I133" s="601">
        <v>0</v>
      </c>
      <c r="J133" s="601">
        <v>0</v>
      </c>
      <c r="K133" s="601">
        <v>0</v>
      </c>
      <c r="L133" s="601">
        <v>0</v>
      </c>
      <c r="M133" s="601">
        <v>0</v>
      </c>
      <c r="N133" s="601">
        <v>0</v>
      </c>
      <c r="O133" s="601">
        <v>0</v>
      </c>
      <c r="P133" s="601">
        <v>0</v>
      </c>
      <c r="Q133" s="601">
        <v>0</v>
      </c>
      <c r="R133" s="601">
        <v>0</v>
      </c>
      <c r="S133" s="602">
        <v>1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600">
        <f t="shared" si="7"/>
        <v>1</v>
      </c>
      <c r="H134" s="601">
        <v>0</v>
      </c>
      <c r="I134" s="601">
        <v>0</v>
      </c>
      <c r="J134" s="601">
        <v>0</v>
      </c>
      <c r="K134" s="601">
        <v>0</v>
      </c>
      <c r="L134" s="601">
        <v>0</v>
      </c>
      <c r="M134" s="601">
        <v>0</v>
      </c>
      <c r="N134" s="601">
        <v>0</v>
      </c>
      <c r="O134" s="601">
        <v>0</v>
      </c>
      <c r="P134" s="601">
        <v>0</v>
      </c>
      <c r="Q134" s="601">
        <v>0</v>
      </c>
      <c r="R134" s="601">
        <v>0</v>
      </c>
      <c r="S134" s="602">
        <v>1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600">
        <f t="shared" si="7"/>
        <v>0</v>
      </c>
      <c r="H135" s="601">
        <v>0</v>
      </c>
      <c r="I135" s="601">
        <v>0</v>
      </c>
      <c r="J135" s="601">
        <v>0</v>
      </c>
      <c r="K135" s="601">
        <v>0</v>
      </c>
      <c r="L135" s="601">
        <v>0</v>
      </c>
      <c r="M135" s="601">
        <v>0</v>
      </c>
      <c r="N135" s="601">
        <v>0</v>
      </c>
      <c r="O135" s="601">
        <v>0</v>
      </c>
      <c r="P135" s="601">
        <v>0</v>
      </c>
      <c r="Q135" s="601">
        <v>0</v>
      </c>
      <c r="R135" s="601">
        <v>0</v>
      </c>
      <c r="S135" s="602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600">
        <f t="shared" si="7"/>
        <v>0</v>
      </c>
      <c r="H136" s="601">
        <v>0</v>
      </c>
      <c r="I136" s="601">
        <v>0</v>
      </c>
      <c r="J136" s="601">
        <v>0</v>
      </c>
      <c r="K136" s="601">
        <v>0</v>
      </c>
      <c r="L136" s="601">
        <v>0</v>
      </c>
      <c r="M136" s="601">
        <v>0</v>
      </c>
      <c r="N136" s="601">
        <v>0</v>
      </c>
      <c r="O136" s="601">
        <v>0</v>
      </c>
      <c r="P136" s="601">
        <v>0</v>
      </c>
      <c r="Q136" s="601">
        <v>0</v>
      </c>
      <c r="R136" s="601">
        <v>0</v>
      </c>
      <c r="S136" s="602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600">
        <f t="shared" si="7"/>
        <v>0</v>
      </c>
      <c r="H137" s="601">
        <v>0</v>
      </c>
      <c r="I137" s="601">
        <v>0</v>
      </c>
      <c r="J137" s="601">
        <v>0</v>
      </c>
      <c r="K137" s="601">
        <v>0</v>
      </c>
      <c r="L137" s="601">
        <v>0</v>
      </c>
      <c r="M137" s="601">
        <v>0</v>
      </c>
      <c r="N137" s="601">
        <v>0</v>
      </c>
      <c r="O137" s="601">
        <v>0</v>
      </c>
      <c r="P137" s="601">
        <v>0</v>
      </c>
      <c r="Q137" s="601">
        <v>0</v>
      </c>
      <c r="R137" s="601">
        <v>0</v>
      </c>
      <c r="S137" s="602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600">
        <f t="shared" si="7"/>
        <v>0</v>
      </c>
      <c r="H138" s="601">
        <v>0</v>
      </c>
      <c r="I138" s="601">
        <v>0</v>
      </c>
      <c r="J138" s="601">
        <v>0</v>
      </c>
      <c r="K138" s="601">
        <v>0</v>
      </c>
      <c r="L138" s="601">
        <v>0</v>
      </c>
      <c r="M138" s="601">
        <v>0</v>
      </c>
      <c r="N138" s="601">
        <v>0</v>
      </c>
      <c r="O138" s="601">
        <v>0</v>
      </c>
      <c r="P138" s="601">
        <v>0</v>
      </c>
      <c r="Q138" s="601">
        <v>0</v>
      </c>
      <c r="R138" s="601">
        <v>0</v>
      </c>
      <c r="S138" s="602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600">
        <f t="shared" si="7"/>
        <v>3</v>
      </c>
      <c r="H139" s="601">
        <v>0</v>
      </c>
      <c r="I139" s="601">
        <v>0</v>
      </c>
      <c r="J139" s="601">
        <v>0</v>
      </c>
      <c r="K139" s="601">
        <v>0</v>
      </c>
      <c r="L139" s="601">
        <v>0</v>
      </c>
      <c r="M139" s="601">
        <v>0</v>
      </c>
      <c r="N139" s="601">
        <v>0</v>
      </c>
      <c r="O139" s="601">
        <v>0</v>
      </c>
      <c r="P139" s="601">
        <v>0</v>
      </c>
      <c r="Q139" s="601">
        <v>1</v>
      </c>
      <c r="R139" s="601">
        <v>1</v>
      </c>
      <c r="S139" s="602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600">
        <f t="shared" si="7"/>
        <v>4</v>
      </c>
      <c r="H140" s="601">
        <v>0</v>
      </c>
      <c r="I140" s="601">
        <v>0</v>
      </c>
      <c r="J140" s="601">
        <v>0</v>
      </c>
      <c r="K140" s="601">
        <v>0</v>
      </c>
      <c r="L140" s="601">
        <v>0</v>
      </c>
      <c r="M140" s="601">
        <v>0</v>
      </c>
      <c r="N140" s="601">
        <v>0</v>
      </c>
      <c r="O140" s="601">
        <v>0</v>
      </c>
      <c r="P140" s="601">
        <v>1</v>
      </c>
      <c r="Q140" s="601">
        <v>1</v>
      </c>
      <c r="R140" s="601">
        <v>1</v>
      </c>
      <c r="S140" s="602">
        <v>1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600">
        <f t="shared" si="7"/>
        <v>6</v>
      </c>
      <c r="H141" s="601">
        <v>0</v>
      </c>
      <c r="I141" s="601">
        <v>0</v>
      </c>
      <c r="J141" s="601">
        <v>0</v>
      </c>
      <c r="K141" s="601">
        <v>0</v>
      </c>
      <c r="L141" s="601">
        <v>0</v>
      </c>
      <c r="M141" s="601">
        <v>0</v>
      </c>
      <c r="N141" s="601">
        <v>1</v>
      </c>
      <c r="O141" s="601">
        <v>1</v>
      </c>
      <c r="P141" s="601">
        <v>1</v>
      </c>
      <c r="Q141" s="601">
        <v>1</v>
      </c>
      <c r="R141" s="601">
        <v>1</v>
      </c>
      <c r="S141" s="602">
        <v>1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600">
        <f t="shared" si="7"/>
        <v>5</v>
      </c>
      <c r="H142" s="601">
        <v>0</v>
      </c>
      <c r="I142" s="601">
        <v>0</v>
      </c>
      <c r="J142" s="601">
        <v>0</v>
      </c>
      <c r="K142" s="601">
        <v>0</v>
      </c>
      <c r="L142" s="601">
        <v>0</v>
      </c>
      <c r="M142" s="601">
        <v>0</v>
      </c>
      <c r="N142" s="601">
        <v>0</v>
      </c>
      <c r="O142" s="601">
        <v>1</v>
      </c>
      <c r="P142" s="601">
        <v>1</v>
      </c>
      <c r="Q142" s="601">
        <v>1</v>
      </c>
      <c r="R142" s="601">
        <v>1</v>
      </c>
      <c r="S142" s="602">
        <v>1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600">
        <f t="shared" si="7"/>
        <v>0</v>
      </c>
      <c r="H143" s="601">
        <v>0</v>
      </c>
      <c r="I143" s="601">
        <v>0</v>
      </c>
      <c r="J143" s="601">
        <v>0</v>
      </c>
      <c r="K143" s="601">
        <v>0</v>
      </c>
      <c r="L143" s="601">
        <v>0</v>
      </c>
      <c r="M143" s="601">
        <v>0</v>
      </c>
      <c r="N143" s="601">
        <v>0</v>
      </c>
      <c r="O143" s="601">
        <v>0</v>
      </c>
      <c r="P143" s="601">
        <v>0</v>
      </c>
      <c r="Q143" s="601">
        <v>0</v>
      </c>
      <c r="R143" s="601">
        <v>0</v>
      </c>
      <c r="S143" s="602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600">
        <f t="shared" si="7"/>
        <v>0</v>
      </c>
      <c r="H144" s="601">
        <v>0</v>
      </c>
      <c r="I144" s="601">
        <v>0</v>
      </c>
      <c r="J144" s="601">
        <v>0</v>
      </c>
      <c r="K144" s="601">
        <v>0</v>
      </c>
      <c r="L144" s="601">
        <v>0</v>
      </c>
      <c r="M144" s="601">
        <v>0</v>
      </c>
      <c r="N144" s="601">
        <v>0</v>
      </c>
      <c r="O144" s="601">
        <v>0</v>
      </c>
      <c r="P144" s="601">
        <v>0</v>
      </c>
      <c r="Q144" s="601">
        <v>0</v>
      </c>
      <c r="R144" s="601">
        <v>0</v>
      </c>
      <c r="S144" s="602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600">
        <f t="shared" si="7"/>
        <v>0</v>
      </c>
      <c r="H145" s="601">
        <v>0</v>
      </c>
      <c r="I145" s="601">
        <v>0</v>
      </c>
      <c r="J145" s="601">
        <v>0</v>
      </c>
      <c r="K145" s="601">
        <v>0</v>
      </c>
      <c r="L145" s="601">
        <v>0</v>
      </c>
      <c r="M145" s="601">
        <v>0</v>
      </c>
      <c r="N145" s="601">
        <v>0</v>
      </c>
      <c r="O145" s="601">
        <v>0</v>
      </c>
      <c r="P145" s="601">
        <v>0</v>
      </c>
      <c r="Q145" s="601">
        <v>0</v>
      </c>
      <c r="R145" s="601">
        <v>0</v>
      </c>
      <c r="S145" s="602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600">
        <f t="shared" si="7"/>
        <v>0</v>
      </c>
      <c r="H146" s="601">
        <v>0</v>
      </c>
      <c r="I146" s="601">
        <v>0</v>
      </c>
      <c r="J146" s="601">
        <v>0</v>
      </c>
      <c r="K146" s="601">
        <v>0</v>
      </c>
      <c r="L146" s="601">
        <v>0</v>
      </c>
      <c r="M146" s="601">
        <v>0</v>
      </c>
      <c r="N146" s="601">
        <v>0</v>
      </c>
      <c r="O146" s="601">
        <v>0</v>
      </c>
      <c r="P146" s="601">
        <v>0</v>
      </c>
      <c r="Q146" s="601">
        <v>0</v>
      </c>
      <c r="R146" s="601">
        <v>0</v>
      </c>
      <c r="S146" s="602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600">
        <f t="shared" si="7"/>
        <v>0</v>
      </c>
      <c r="H147" s="601">
        <v>0</v>
      </c>
      <c r="I147" s="601">
        <v>0</v>
      </c>
      <c r="J147" s="601">
        <v>0</v>
      </c>
      <c r="K147" s="601">
        <v>0</v>
      </c>
      <c r="L147" s="601">
        <v>0</v>
      </c>
      <c r="M147" s="601">
        <v>0</v>
      </c>
      <c r="N147" s="601">
        <v>0</v>
      </c>
      <c r="O147" s="601">
        <v>0</v>
      </c>
      <c r="P147" s="601">
        <v>0</v>
      </c>
      <c r="Q147" s="601">
        <v>0</v>
      </c>
      <c r="R147" s="601">
        <v>0</v>
      </c>
      <c r="S147" s="602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600">
        <f t="shared" si="7"/>
        <v>4</v>
      </c>
      <c r="H148" s="601">
        <v>0</v>
      </c>
      <c r="I148" s="601">
        <v>0</v>
      </c>
      <c r="J148" s="601">
        <v>0</v>
      </c>
      <c r="K148" s="601">
        <v>0</v>
      </c>
      <c r="L148" s="601">
        <v>0</v>
      </c>
      <c r="M148" s="601">
        <v>0</v>
      </c>
      <c r="N148" s="601">
        <v>0</v>
      </c>
      <c r="O148" s="601">
        <v>0</v>
      </c>
      <c r="P148" s="601">
        <v>1</v>
      </c>
      <c r="Q148" s="601">
        <v>1</v>
      </c>
      <c r="R148" s="601">
        <v>1</v>
      </c>
      <c r="S148" s="602">
        <v>1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600">
        <f t="shared" si="7"/>
        <v>18</v>
      </c>
      <c r="H149" s="601">
        <v>0</v>
      </c>
      <c r="I149" s="601">
        <v>1</v>
      </c>
      <c r="J149" s="601">
        <v>1</v>
      </c>
      <c r="K149" s="601">
        <v>1</v>
      </c>
      <c r="L149" s="601">
        <v>2</v>
      </c>
      <c r="M149" s="601">
        <v>1</v>
      </c>
      <c r="N149" s="601">
        <v>2</v>
      </c>
      <c r="O149" s="601">
        <v>2</v>
      </c>
      <c r="P149" s="601">
        <v>2</v>
      </c>
      <c r="Q149" s="601">
        <v>2</v>
      </c>
      <c r="R149" s="601">
        <v>2</v>
      </c>
      <c r="S149" s="602">
        <v>2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600">
        <f t="shared" si="7"/>
        <v>2</v>
      </c>
      <c r="H150" s="601">
        <v>0</v>
      </c>
      <c r="I150" s="601">
        <v>0</v>
      </c>
      <c r="J150" s="601">
        <v>0</v>
      </c>
      <c r="K150" s="601">
        <v>0</v>
      </c>
      <c r="L150" s="601">
        <v>0</v>
      </c>
      <c r="M150" s="601">
        <v>0</v>
      </c>
      <c r="N150" s="601">
        <v>0</v>
      </c>
      <c r="O150" s="601">
        <v>0</v>
      </c>
      <c r="P150" s="601">
        <v>0</v>
      </c>
      <c r="Q150" s="601">
        <v>0</v>
      </c>
      <c r="R150" s="601">
        <v>1</v>
      </c>
      <c r="S150" s="602">
        <v>1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600">
        <f t="shared" si="7"/>
        <v>3</v>
      </c>
      <c r="H151" s="601">
        <v>0</v>
      </c>
      <c r="I151" s="601">
        <v>0</v>
      </c>
      <c r="J151" s="601">
        <v>0</v>
      </c>
      <c r="K151" s="601">
        <v>0</v>
      </c>
      <c r="L151" s="601">
        <v>0</v>
      </c>
      <c r="M151" s="601">
        <v>0</v>
      </c>
      <c r="N151" s="601">
        <v>0</v>
      </c>
      <c r="O151" s="601">
        <v>0</v>
      </c>
      <c r="P151" s="601">
        <v>0</v>
      </c>
      <c r="Q151" s="601">
        <v>1</v>
      </c>
      <c r="R151" s="601">
        <v>1</v>
      </c>
      <c r="S151" s="602">
        <v>1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600">
        <f t="shared" si="7"/>
        <v>4</v>
      </c>
      <c r="H152" s="601">
        <v>0</v>
      </c>
      <c r="I152" s="601">
        <v>0</v>
      </c>
      <c r="J152" s="601">
        <v>0</v>
      </c>
      <c r="K152" s="601">
        <v>0</v>
      </c>
      <c r="L152" s="601">
        <v>0</v>
      </c>
      <c r="M152" s="601">
        <v>0</v>
      </c>
      <c r="N152" s="601">
        <v>0</v>
      </c>
      <c r="O152" s="601">
        <v>0</v>
      </c>
      <c r="P152" s="601">
        <v>1</v>
      </c>
      <c r="Q152" s="601">
        <v>1</v>
      </c>
      <c r="R152" s="601">
        <v>1</v>
      </c>
      <c r="S152" s="602">
        <v>1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600">
        <f t="shared" si="7"/>
        <v>2</v>
      </c>
      <c r="H153" s="601">
        <v>0</v>
      </c>
      <c r="I153" s="601">
        <v>0</v>
      </c>
      <c r="J153" s="601">
        <v>0</v>
      </c>
      <c r="K153" s="601">
        <v>0</v>
      </c>
      <c r="L153" s="601">
        <v>0</v>
      </c>
      <c r="M153" s="601">
        <v>0</v>
      </c>
      <c r="N153" s="601">
        <v>0</v>
      </c>
      <c r="O153" s="601">
        <v>0</v>
      </c>
      <c r="P153" s="601">
        <v>0</v>
      </c>
      <c r="Q153" s="601">
        <v>0</v>
      </c>
      <c r="R153" s="601">
        <v>1</v>
      </c>
      <c r="S153" s="602">
        <v>1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603">
        <f t="shared" si="7"/>
        <v>0</v>
      </c>
      <c r="H154" s="604">
        <v>0</v>
      </c>
      <c r="I154" s="604">
        <v>0</v>
      </c>
      <c r="J154" s="604">
        <v>0</v>
      </c>
      <c r="K154" s="604">
        <v>0</v>
      </c>
      <c r="L154" s="604">
        <v>0</v>
      </c>
      <c r="M154" s="604">
        <v>0</v>
      </c>
      <c r="N154" s="604">
        <v>0</v>
      </c>
      <c r="O154" s="604">
        <v>0</v>
      </c>
      <c r="P154" s="604">
        <v>0</v>
      </c>
      <c r="Q154" s="604">
        <v>0</v>
      </c>
      <c r="R154" s="604">
        <v>0</v>
      </c>
      <c r="S154" s="605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154</v>
      </c>
      <c r="H155" s="93">
        <f t="shared" ref="H155:S155" si="8">SUM(H102:H154)</f>
        <v>2</v>
      </c>
      <c r="I155" s="93">
        <f t="shared" si="8"/>
        <v>3</v>
      </c>
      <c r="J155" s="93">
        <f t="shared" si="8"/>
        <v>5</v>
      </c>
      <c r="K155" s="93">
        <f t="shared" si="8"/>
        <v>5</v>
      </c>
      <c r="L155" s="93">
        <f t="shared" si="8"/>
        <v>6</v>
      </c>
      <c r="M155" s="93">
        <f t="shared" si="8"/>
        <v>5</v>
      </c>
      <c r="N155" s="93">
        <f t="shared" si="8"/>
        <v>10</v>
      </c>
      <c r="O155" s="93">
        <f t="shared" si="8"/>
        <v>12</v>
      </c>
      <c r="P155" s="93">
        <f t="shared" si="8"/>
        <v>19</v>
      </c>
      <c r="Q155" s="93">
        <f t="shared" si="8"/>
        <v>25</v>
      </c>
      <c r="R155" s="93">
        <f t="shared" si="8"/>
        <v>27</v>
      </c>
      <c r="S155" s="94">
        <f t="shared" si="8"/>
        <v>35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597">
        <f t="shared" si="7"/>
        <v>18</v>
      </c>
      <c r="H156" s="598">
        <v>1</v>
      </c>
      <c r="I156" s="598">
        <v>1</v>
      </c>
      <c r="J156" s="598">
        <v>1</v>
      </c>
      <c r="K156" s="598">
        <v>1</v>
      </c>
      <c r="L156" s="598">
        <v>2</v>
      </c>
      <c r="M156" s="598">
        <v>1</v>
      </c>
      <c r="N156" s="598">
        <v>2</v>
      </c>
      <c r="O156" s="598">
        <v>1</v>
      </c>
      <c r="P156" s="598">
        <v>2</v>
      </c>
      <c r="Q156" s="598">
        <v>2</v>
      </c>
      <c r="R156" s="598">
        <v>2</v>
      </c>
      <c r="S156" s="599">
        <v>2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600">
        <f t="shared" si="7"/>
        <v>5</v>
      </c>
      <c r="H157" s="601">
        <v>0</v>
      </c>
      <c r="I157" s="601">
        <v>0</v>
      </c>
      <c r="J157" s="601">
        <v>0</v>
      </c>
      <c r="K157" s="601">
        <v>0</v>
      </c>
      <c r="L157" s="601">
        <v>0</v>
      </c>
      <c r="M157" s="601">
        <v>0</v>
      </c>
      <c r="N157" s="601">
        <v>0</v>
      </c>
      <c r="O157" s="601">
        <v>1</v>
      </c>
      <c r="P157" s="601">
        <v>1</v>
      </c>
      <c r="Q157" s="601">
        <v>1</v>
      </c>
      <c r="R157" s="601">
        <v>1</v>
      </c>
      <c r="S157" s="602">
        <v>1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600">
        <f t="shared" si="7"/>
        <v>1</v>
      </c>
      <c r="H158" s="601">
        <v>0</v>
      </c>
      <c r="I158" s="601">
        <v>0</v>
      </c>
      <c r="J158" s="601">
        <v>0</v>
      </c>
      <c r="K158" s="601">
        <v>0</v>
      </c>
      <c r="L158" s="601">
        <v>0</v>
      </c>
      <c r="M158" s="601">
        <v>0</v>
      </c>
      <c r="N158" s="601">
        <v>0</v>
      </c>
      <c r="O158" s="601">
        <v>0</v>
      </c>
      <c r="P158" s="601">
        <v>0</v>
      </c>
      <c r="Q158" s="601">
        <v>0</v>
      </c>
      <c r="R158" s="601">
        <v>0</v>
      </c>
      <c r="S158" s="602">
        <v>1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600">
        <f t="shared" si="7"/>
        <v>6</v>
      </c>
      <c r="H159" s="601">
        <v>0</v>
      </c>
      <c r="I159" s="601">
        <v>0</v>
      </c>
      <c r="J159" s="601">
        <v>0</v>
      </c>
      <c r="K159" s="601">
        <v>0</v>
      </c>
      <c r="L159" s="601">
        <v>0</v>
      </c>
      <c r="M159" s="601">
        <v>0</v>
      </c>
      <c r="N159" s="601">
        <v>1</v>
      </c>
      <c r="O159" s="601">
        <v>1</v>
      </c>
      <c r="P159" s="601">
        <v>1</v>
      </c>
      <c r="Q159" s="601">
        <v>1</v>
      </c>
      <c r="R159" s="601">
        <v>1</v>
      </c>
      <c r="S159" s="602">
        <v>1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600">
        <f t="shared" si="7"/>
        <v>0</v>
      </c>
      <c r="H160" s="601">
        <v>0</v>
      </c>
      <c r="I160" s="601">
        <v>0</v>
      </c>
      <c r="J160" s="601">
        <v>0</v>
      </c>
      <c r="K160" s="601">
        <v>0</v>
      </c>
      <c r="L160" s="601">
        <v>0</v>
      </c>
      <c r="M160" s="601">
        <v>0</v>
      </c>
      <c r="N160" s="601">
        <v>0</v>
      </c>
      <c r="O160" s="601">
        <v>0</v>
      </c>
      <c r="P160" s="601">
        <v>0</v>
      </c>
      <c r="Q160" s="601">
        <v>0</v>
      </c>
      <c r="R160" s="601">
        <v>0</v>
      </c>
      <c r="S160" s="602">
        <v>0</v>
      </c>
      <c r="T160" s="1444"/>
    </row>
    <row r="161" spans="1:21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600">
        <f t="shared" si="7"/>
        <v>2</v>
      </c>
      <c r="H161" s="292">
        <v>0</v>
      </c>
      <c r="I161" s="292">
        <v>0</v>
      </c>
      <c r="J161" s="292">
        <v>0</v>
      </c>
      <c r="K161" s="292">
        <v>0</v>
      </c>
      <c r="L161" s="292">
        <v>0</v>
      </c>
      <c r="M161" s="292">
        <v>0</v>
      </c>
      <c r="N161" s="292">
        <v>0</v>
      </c>
      <c r="O161" s="292">
        <v>0</v>
      </c>
      <c r="P161" s="292">
        <v>0</v>
      </c>
      <c r="Q161" s="292">
        <v>0</v>
      </c>
      <c r="R161" s="292">
        <v>1</v>
      </c>
      <c r="S161" s="293">
        <v>1</v>
      </c>
      <c r="T161" s="1444"/>
    </row>
    <row r="162" spans="1:21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600">
        <f t="shared" si="7"/>
        <v>1</v>
      </c>
      <c r="H162" s="292">
        <v>0</v>
      </c>
      <c r="I162" s="292">
        <v>0</v>
      </c>
      <c r="J162" s="292">
        <v>0</v>
      </c>
      <c r="K162" s="292">
        <v>0</v>
      </c>
      <c r="L162" s="292">
        <v>0</v>
      </c>
      <c r="M162" s="292">
        <v>0</v>
      </c>
      <c r="N162" s="292">
        <v>0</v>
      </c>
      <c r="O162" s="292">
        <v>0</v>
      </c>
      <c r="P162" s="292">
        <v>0</v>
      </c>
      <c r="Q162" s="292">
        <v>0</v>
      </c>
      <c r="R162" s="292">
        <v>0</v>
      </c>
      <c r="S162" s="293">
        <v>1</v>
      </c>
      <c r="T162" s="1444"/>
    </row>
    <row r="163" spans="1:21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600">
        <f t="shared" si="7"/>
        <v>0</v>
      </c>
      <c r="H163" s="292">
        <v>0</v>
      </c>
      <c r="I163" s="292">
        <v>0</v>
      </c>
      <c r="J163" s="292">
        <v>0</v>
      </c>
      <c r="K163" s="292">
        <v>0</v>
      </c>
      <c r="L163" s="292">
        <v>0</v>
      </c>
      <c r="M163" s="292">
        <v>0</v>
      </c>
      <c r="N163" s="292">
        <v>0</v>
      </c>
      <c r="O163" s="292">
        <v>0</v>
      </c>
      <c r="P163" s="292">
        <v>0</v>
      </c>
      <c r="Q163" s="292">
        <v>0</v>
      </c>
      <c r="R163" s="292">
        <v>0</v>
      </c>
      <c r="S163" s="293">
        <v>0</v>
      </c>
      <c r="T163" s="1444"/>
      <c r="U163" s="1">
        <v>0</v>
      </c>
    </row>
    <row r="164" spans="1:21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600">
        <f t="shared" si="7"/>
        <v>2</v>
      </c>
      <c r="H164" s="292">
        <v>0</v>
      </c>
      <c r="I164" s="292">
        <v>0</v>
      </c>
      <c r="J164" s="292">
        <v>0</v>
      </c>
      <c r="K164" s="292">
        <v>0</v>
      </c>
      <c r="L164" s="292">
        <v>0</v>
      </c>
      <c r="M164" s="292">
        <v>0</v>
      </c>
      <c r="N164" s="292">
        <v>0</v>
      </c>
      <c r="O164" s="292">
        <v>0</v>
      </c>
      <c r="P164" s="292">
        <v>0</v>
      </c>
      <c r="Q164" s="292">
        <v>0</v>
      </c>
      <c r="R164" s="292">
        <v>1</v>
      </c>
      <c r="S164" s="293">
        <v>1</v>
      </c>
      <c r="T164" s="1444"/>
    </row>
    <row r="165" spans="1:21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600">
        <f t="shared" si="7"/>
        <v>0</v>
      </c>
      <c r="H165" s="292">
        <v>0</v>
      </c>
      <c r="I165" s="292">
        <v>0</v>
      </c>
      <c r="J165" s="292">
        <v>0</v>
      </c>
      <c r="K165" s="292">
        <v>0</v>
      </c>
      <c r="L165" s="292">
        <v>0</v>
      </c>
      <c r="M165" s="292">
        <v>0</v>
      </c>
      <c r="N165" s="292">
        <v>0</v>
      </c>
      <c r="O165" s="292">
        <v>0</v>
      </c>
      <c r="P165" s="292">
        <v>0</v>
      </c>
      <c r="Q165" s="292">
        <v>0</v>
      </c>
      <c r="R165" s="292">
        <v>0</v>
      </c>
      <c r="S165" s="293">
        <v>0</v>
      </c>
      <c r="T165" s="1444"/>
    </row>
    <row r="166" spans="1:21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600">
        <f t="shared" si="7"/>
        <v>0</v>
      </c>
      <c r="H166" s="601">
        <v>0</v>
      </c>
      <c r="I166" s="601">
        <v>0</v>
      </c>
      <c r="J166" s="601">
        <v>0</v>
      </c>
      <c r="K166" s="601">
        <v>0</v>
      </c>
      <c r="L166" s="601">
        <v>0</v>
      </c>
      <c r="M166" s="601">
        <v>0</v>
      </c>
      <c r="N166" s="601">
        <v>0</v>
      </c>
      <c r="O166" s="601">
        <v>0</v>
      </c>
      <c r="P166" s="601">
        <v>0</v>
      </c>
      <c r="Q166" s="601">
        <v>0</v>
      </c>
      <c r="R166" s="601">
        <v>0</v>
      </c>
      <c r="S166" s="602">
        <v>0</v>
      </c>
      <c r="T166" s="1444"/>
    </row>
    <row r="167" spans="1:21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600">
        <f t="shared" ref="G167:G230" si="9">SUM(H167:S167)</f>
        <v>0</v>
      </c>
      <c r="H167" s="601">
        <v>0</v>
      </c>
      <c r="I167" s="601">
        <v>0</v>
      </c>
      <c r="J167" s="601">
        <v>0</v>
      </c>
      <c r="K167" s="601">
        <v>0</v>
      </c>
      <c r="L167" s="601">
        <v>0</v>
      </c>
      <c r="M167" s="601">
        <v>0</v>
      </c>
      <c r="N167" s="601">
        <v>0</v>
      </c>
      <c r="O167" s="601">
        <v>0</v>
      </c>
      <c r="P167" s="601">
        <v>0</v>
      </c>
      <c r="Q167" s="601">
        <v>0</v>
      </c>
      <c r="R167" s="601">
        <v>0</v>
      </c>
      <c r="S167" s="602">
        <v>0</v>
      </c>
      <c r="T167" s="1444"/>
    </row>
    <row r="168" spans="1:21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600">
        <f t="shared" si="9"/>
        <v>0</v>
      </c>
      <c r="H168" s="601">
        <v>0</v>
      </c>
      <c r="I168" s="601">
        <v>0</v>
      </c>
      <c r="J168" s="601">
        <v>0</v>
      </c>
      <c r="K168" s="601">
        <v>0</v>
      </c>
      <c r="L168" s="601">
        <v>0</v>
      </c>
      <c r="M168" s="601">
        <v>0</v>
      </c>
      <c r="N168" s="601">
        <v>0</v>
      </c>
      <c r="O168" s="601">
        <v>0</v>
      </c>
      <c r="P168" s="601">
        <v>0</v>
      </c>
      <c r="Q168" s="601">
        <v>0</v>
      </c>
      <c r="R168" s="601">
        <v>0</v>
      </c>
      <c r="S168" s="602">
        <v>0</v>
      </c>
      <c r="T168" s="1444"/>
    </row>
    <row r="169" spans="1:21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600">
        <f t="shared" si="9"/>
        <v>0</v>
      </c>
      <c r="H169" s="601">
        <v>0</v>
      </c>
      <c r="I169" s="601">
        <v>0</v>
      </c>
      <c r="J169" s="601">
        <v>0</v>
      </c>
      <c r="K169" s="601">
        <v>0</v>
      </c>
      <c r="L169" s="601">
        <v>0</v>
      </c>
      <c r="M169" s="601">
        <v>0</v>
      </c>
      <c r="N169" s="601">
        <v>0</v>
      </c>
      <c r="O169" s="601">
        <v>0</v>
      </c>
      <c r="P169" s="601">
        <v>0</v>
      </c>
      <c r="Q169" s="601">
        <v>0</v>
      </c>
      <c r="R169" s="601">
        <v>0</v>
      </c>
      <c r="S169" s="602">
        <v>0</v>
      </c>
      <c r="T169" s="1444"/>
    </row>
    <row r="170" spans="1:21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600">
        <f t="shared" si="9"/>
        <v>3</v>
      </c>
      <c r="H170" s="292">
        <v>0</v>
      </c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1</v>
      </c>
      <c r="R170" s="292">
        <v>1</v>
      </c>
      <c r="S170" s="293">
        <v>1</v>
      </c>
      <c r="T170" s="1444"/>
    </row>
    <row r="171" spans="1:21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600">
        <f t="shared" si="9"/>
        <v>6</v>
      </c>
      <c r="H171" s="292">
        <v>0</v>
      </c>
      <c r="I171" s="292">
        <v>0</v>
      </c>
      <c r="J171" s="292">
        <v>0</v>
      </c>
      <c r="K171" s="292">
        <v>0</v>
      </c>
      <c r="L171" s="292">
        <v>0</v>
      </c>
      <c r="M171" s="292">
        <v>0</v>
      </c>
      <c r="N171" s="292">
        <v>1</v>
      </c>
      <c r="O171" s="292">
        <v>1</v>
      </c>
      <c r="P171" s="292">
        <v>1</v>
      </c>
      <c r="Q171" s="292">
        <v>1</v>
      </c>
      <c r="R171" s="292">
        <v>1</v>
      </c>
      <c r="S171" s="293">
        <v>1</v>
      </c>
      <c r="T171" s="1444"/>
    </row>
    <row r="172" spans="1:21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600">
        <f t="shared" si="9"/>
        <v>0</v>
      </c>
      <c r="H172" s="292">
        <v>0</v>
      </c>
      <c r="I172" s="292">
        <v>0</v>
      </c>
      <c r="J172" s="292">
        <v>0</v>
      </c>
      <c r="K172" s="292">
        <v>0</v>
      </c>
      <c r="L172" s="292">
        <v>0</v>
      </c>
      <c r="M172" s="292">
        <v>0</v>
      </c>
      <c r="N172" s="292">
        <v>0</v>
      </c>
      <c r="O172" s="292">
        <v>0</v>
      </c>
      <c r="P172" s="292">
        <v>0</v>
      </c>
      <c r="Q172" s="292">
        <v>0</v>
      </c>
      <c r="R172" s="292">
        <v>0</v>
      </c>
      <c r="S172" s="293">
        <v>0</v>
      </c>
      <c r="T172" s="1444"/>
    </row>
    <row r="173" spans="1:21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600">
        <f t="shared" si="9"/>
        <v>3</v>
      </c>
      <c r="H173" s="292">
        <v>0</v>
      </c>
      <c r="I173" s="292">
        <v>0</v>
      </c>
      <c r="J173" s="292">
        <v>0</v>
      </c>
      <c r="K173" s="292">
        <v>0</v>
      </c>
      <c r="L173" s="292">
        <v>0</v>
      </c>
      <c r="M173" s="292">
        <v>0</v>
      </c>
      <c r="N173" s="292">
        <v>0</v>
      </c>
      <c r="O173" s="292">
        <v>0</v>
      </c>
      <c r="P173" s="292">
        <v>0</v>
      </c>
      <c r="Q173" s="292">
        <v>1</v>
      </c>
      <c r="R173" s="292">
        <v>1</v>
      </c>
      <c r="S173" s="293">
        <v>1</v>
      </c>
      <c r="T173" s="1444"/>
    </row>
    <row r="174" spans="1:21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600">
        <f t="shared" si="9"/>
        <v>0</v>
      </c>
      <c r="H174" s="292">
        <v>0</v>
      </c>
      <c r="I174" s="292">
        <v>0</v>
      </c>
      <c r="J174" s="292">
        <v>0</v>
      </c>
      <c r="K174" s="292">
        <v>0</v>
      </c>
      <c r="L174" s="292">
        <v>0</v>
      </c>
      <c r="M174" s="292">
        <v>0</v>
      </c>
      <c r="N174" s="292">
        <v>0</v>
      </c>
      <c r="O174" s="292">
        <v>0</v>
      </c>
      <c r="P174" s="292">
        <v>0</v>
      </c>
      <c r="Q174" s="292">
        <v>0</v>
      </c>
      <c r="R174" s="292">
        <v>0</v>
      </c>
      <c r="S174" s="293">
        <v>0</v>
      </c>
      <c r="T174" s="1444"/>
    </row>
    <row r="175" spans="1:21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600">
        <f t="shared" si="9"/>
        <v>0</v>
      </c>
      <c r="H175" s="292">
        <v>0</v>
      </c>
      <c r="I175" s="292">
        <v>0</v>
      </c>
      <c r="J175" s="292">
        <v>0</v>
      </c>
      <c r="K175" s="292">
        <v>0</v>
      </c>
      <c r="L175" s="292">
        <v>0</v>
      </c>
      <c r="M175" s="292">
        <v>0</v>
      </c>
      <c r="N175" s="292">
        <v>0</v>
      </c>
      <c r="O175" s="292">
        <v>0</v>
      </c>
      <c r="P175" s="292">
        <v>0</v>
      </c>
      <c r="Q175" s="292">
        <v>0</v>
      </c>
      <c r="R175" s="292">
        <v>0</v>
      </c>
      <c r="S175" s="293">
        <v>0</v>
      </c>
      <c r="T175" s="1444"/>
    </row>
    <row r="176" spans="1:21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600">
        <f t="shared" si="9"/>
        <v>0</v>
      </c>
      <c r="H176" s="292">
        <v>0</v>
      </c>
      <c r="I176" s="292">
        <v>0</v>
      </c>
      <c r="J176" s="292">
        <v>0</v>
      </c>
      <c r="K176" s="292">
        <v>0</v>
      </c>
      <c r="L176" s="292">
        <v>0</v>
      </c>
      <c r="M176" s="292">
        <v>0</v>
      </c>
      <c r="N176" s="292">
        <v>0</v>
      </c>
      <c r="O176" s="292">
        <v>0</v>
      </c>
      <c r="P176" s="292">
        <v>0</v>
      </c>
      <c r="Q176" s="292">
        <v>0</v>
      </c>
      <c r="R176" s="292">
        <v>0</v>
      </c>
      <c r="S176" s="293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600">
        <f t="shared" si="9"/>
        <v>1</v>
      </c>
      <c r="H177" s="292">
        <v>0</v>
      </c>
      <c r="I177" s="292">
        <v>0</v>
      </c>
      <c r="J177" s="292">
        <v>0</v>
      </c>
      <c r="K177" s="292">
        <v>0</v>
      </c>
      <c r="L177" s="292">
        <v>0</v>
      </c>
      <c r="M177" s="292">
        <v>0</v>
      </c>
      <c r="N177" s="292">
        <v>0</v>
      </c>
      <c r="O177" s="292">
        <v>0</v>
      </c>
      <c r="P177" s="292">
        <v>0</v>
      </c>
      <c r="Q177" s="292">
        <v>0</v>
      </c>
      <c r="R177" s="292">
        <v>0</v>
      </c>
      <c r="S177" s="293">
        <v>1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600">
        <f t="shared" si="9"/>
        <v>0</v>
      </c>
      <c r="H178" s="292">
        <v>0</v>
      </c>
      <c r="I178" s="292">
        <v>0</v>
      </c>
      <c r="J178" s="292">
        <v>0</v>
      </c>
      <c r="K178" s="292">
        <v>0</v>
      </c>
      <c r="L178" s="292">
        <v>0</v>
      </c>
      <c r="M178" s="292">
        <v>0</v>
      </c>
      <c r="N178" s="292">
        <v>0</v>
      </c>
      <c r="O178" s="292">
        <v>0</v>
      </c>
      <c r="P178" s="292">
        <v>0</v>
      </c>
      <c r="Q178" s="292">
        <v>0</v>
      </c>
      <c r="R178" s="292">
        <v>0</v>
      </c>
      <c r="S178" s="293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600">
        <f t="shared" si="9"/>
        <v>4</v>
      </c>
      <c r="H179" s="292">
        <v>0</v>
      </c>
      <c r="I179" s="292">
        <v>0</v>
      </c>
      <c r="J179" s="292">
        <v>0</v>
      </c>
      <c r="K179" s="292">
        <v>0</v>
      </c>
      <c r="L179" s="292">
        <v>0</v>
      </c>
      <c r="M179" s="292">
        <v>0</v>
      </c>
      <c r="N179" s="292">
        <v>0</v>
      </c>
      <c r="O179" s="292">
        <v>0</v>
      </c>
      <c r="P179" s="292">
        <v>1</v>
      </c>
      <c r="Q179" s="292">
        <v>1</v>
      </c>
      <c r="R179" s="292">
        <v>1</v>
      </c>
      <c r="S179" s="293">
        <v>1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600">
        <f t="shared" si="9"/>
        <v>0</v>
      </c>
      <c r="H180" s="292">
        <v>0</v>
      </c>
      <c r="I180" s="292">
        <v>0</v>
      </c>
      <c r="J180" s="292">
        <v>0</v>
      </c>
      <c r="K180" s="292">
        <v>0</v>
      </c>
      <c r="L180" s="292">
        <v>0</v>
      </c>
      <c r="M180" s="292">
        <v>0</v>
      </c>
      <c r="N180" s="292">
        <v>0</v>
      </c>
      <c r="O180" s="292">
        <v>0</v>
      </c>
      <c r="P180" s="292">
        <v>0</v>
      </c>
      <c r="Q180" s="292">
        <v>0</v>
      </c>
      <c r="R180" s="292">
        <v>0</v>
      </c>
      <c r="S180" s="293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600">
        <f t="shared" si="9"/>
        <v>0</v>
      </c>
      <c r="H181" s="292">
        <v>0</v>
      </c>
      <c r="I181" s="292">
        <v>0</v>
      </c>
      <c r="J181" s="292">
        <v>0</v>
      </c>
      <c r="K181" s="292">
        <v>0</v>
      </c>
      <c r="L181" s="292">
        <v>0</v>
      </c>
      <c r="M181" s="292">
        <v>0</v>
      </c>
      <c r="N181" s="292">
        <v>0</v>
      </c>
      <c r="O181" s="292">
        <v>0</v>
      </c>
      <c r="P181" s="292">
        <v>0</v>
      </c>
      <c r="Q181" s="292">
        <v>0</v>
      </c>
      <c r="R181" s="292">
        <v>0</v>
      </c>
      <c r="S181" s="293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600">
        <f t="shared" si="9"/>
        <v>0</v>
      </c>
      <c r="H182" s="292">
        <v>0</v>
      </c>
      <c r="I182" s="292">
        <v>0</v>
      </c>
      <c r="J182" s="292">
        <v>0</v>
      </c>
      <c r="K182" s="292">
        <v>0</v>
      </c>
      <c r="L182" s="292">
        <v>0</v>
      </c>
      <c r="M182" s="292">
        <v>0</v>
      </c>
      <c r="N182" s="292">
        <v>0</v>
      </c>
      <c r="O182" s="292">
        <v>0</v>
      </c>
      <c r="P182" s="292">
        <v>0</v>
      </c>
      <c r="Q182" s="292">
        <v>0</v>
      </c>
      <c r="R182" s="292">
        <v>0</v>
      </c>
      <c r="S182" s="293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600">
        <f t="shared" si="9"/>
        <v>1</v>
      </c>
      <c r="H183" s="292">
        <v>0</v>
      </c>
      <c r="I183" s="292">
        <v>0</v>
      </c>
      <c r="J183" s="292">
        <v>0</v>
      </c>
      <c r="K183" s="292">
        <v>0</v>
      </c>
      <c r="L183" s="292">
        <v>0</v>
      </c>
      <c r="M183" s="292">
        <v>0</v>
      </c>
      <c r="N183" s="292">
        <v>0</v>
      </c>
      <c r="O183" s="292">
        <v>0</v>
      </c>
      <c r="P183" s="292">
        <v>0</v>
      </c>
      <c r="Q183" s="292">
        <v>0</v>
      </c>
      <c r="R183" s="292">
        <v>0</v>
      </c>
      <c r="S183" s="293">
        <v>1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600">
        <f t="shared" si="9"/>
        <v>0</v>
      </c>
      <c r="H184" s="292">
        <v>0</v>
      </c>
      <c r="I184" s="292">
        <v>0</v>
      </c>
      <c r="J184" s="292">
        <v>0</v>
      </c>
      <c r="K184" s="292">
        <v>0</v>
      </c>
      <c r="L184" s="292">
        <v>0</v>
      </c>
      <c r="M184" s="292">
        <v>0</v>
      </c>
      <c r="N184" s="292">
        <v>0</v>
      </c>
      <c r="O184" s="292">
        <v>0</v>
      </c>
      <c r="P184" s="292">
        <v>0</v>
      </c>
      <c r="Q184" s="292">
        <v>0</v>
      </c>
      <c r="R184" s="292">
        <v>0</v>
      </c>
      <c r="S184" s="293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600">
        <f t="shared" si="9"/>
        <v>2</v>
      </c>
      <c r="H185" s="292">
        <v>0</v>
      </c>
      <c r="I185" s="292">
        <v>0</v>
      </c>
      <c r="J185" s="292">
        <v>0</v>
      </c>
      <c r="K185" s="292">
        <v>0</v>
      </c>
      <c r="L185" s="292">
        <v>0</v>
      </c>
      <c r="M185" s="292">
        <v>0</v>
      </c>
      <c r="N185" s="292">
        <v>0</v>
      </c>
      <c r="O185" s="292">
        <v>0</v>
      </c>
      <c r="P185" s="292">
        <v>0</v>
      </c>
      <c r="Q185" s="292">
        <v>0</v>
      </c>
      <c r="R185" s="292">
        <v>1</v>
      </c>
      <c r="S185" s="293">
        <v>1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600">
        <f t="shared" si="9"/>
        <v>0</v>
      </c>
      <c r="H186" s="292">
        <v>0</v>
      </c>
      <c r="I186" s="292">
        <v>0</v>
      </c>
      <c r="J186" s="292">
        <v>0</v>
      </c>
      <c r="K186" s="292">
        <v>0</v>
      </c>
      <c r="L186" s="292">
        <v>0</v>
      </c>
      <c r="M186" s="292">
        <v>0</v>
      </c>
      <c r="N186" s="292">
        <v>0</v>
      </c>
      <c r="O186" s="292">
        <v>0</v>
      </c>
      <c r="P186" s="292">
        <v>0</v>
      </c>
      <c r="Q186" s="292">
        <v>0</v>
      </c>
      <c r="R186" s="292">
        <v>0</v>
      </c>
      <c r="S186" s="293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600">
        <f t="shared" si="9"/>
        <v>0</v>
      </c>
      <c r="H187" s="292">
        <v>0</v>
      </c>
      <c r="I187" s="292">
        <v>0</v>
      </c>
      <c r="J187" s="292">
        <v>0</v>
      </c>
      <c r="K187" s="292">
        <v>0</v>
      </c>
      <c r="L187" s="292">
        <v>0</v>
      </c>
      <c r="M187" s="292">
        <v>0</v>
      </c>
      <c r="N187" s="292">
        <v>0</v>
      </c>
      <c r="O187" s="292">
        <v>0</v>
      </c>
      <c r="P187" s="292">
        <v>0</v>
      </c>
      <c r="Q187" s="292">
        <v>0</v>
      </c>
      <c r="R187" s="292">
        <v>0</v>
      </c>
      <c r="S187" s="293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600">
        <f t="shared" si="9"/>
        <v>1</v>
      </c>
      <c r="H188" s="292">
        <v>0</v>
      </c>
      <c r="I188" s="292">
        <v>0</v>
      </c>
      <c r="J188" s="292">
        <v>0</v>
      </c>
      <c r="K188" s="292">
        <v>0</v>
      </c>
      <c r="L188" s="292">
        <v>0</v>
      </c>
      <c r="M188" s="292">
        <v>0</v>
      </c>
      <c r="N188" s="292">
        <v>0</v>
      </c>
      <c r="O188" s="292">
        <v>0</v>
      </c>
      <c r="P188" s="292">
        <v>0</v>
      </c>
      <c r="Q188" s="292">
        <v>0</v>
      </c>
      <c r="R188" s="292">
        <v>0</v>
      </c>
      <c r="S188" s="293">
        <v>1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600">
        <f t="shared" si="9"/>
        <v>0</v>
      </c>
      <c r="H189" s="292">
        <v>0</v>
      </c>
      <c r="I189" s="292">
        <v>0</v>
      </c>
      <c r="J189" s="292">
        <v>0</v>
      </c>
      <c r="K189" s="292">
        <v>0</v>
      </c>
      <c r="L189" s="292">
        <v>0</v>
      </c>
      <c r="M189" s="292">
        <v>0</v>
      </c>
      <c r="N189" s="292">
        <v>0</v>
      </c>
      <c r="O189" s="292">
        <v>0</v>
      </c>
      <c r="P189" s="292">
        <v>0</v>
      </c>
      <c r="Q189" s="292">
        <v>0</v>
      </c>
      <c r="R189" s="292">
        <v>0</v>
      </c>
      <c r="S189" s="293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600">
        <f t="shared" si="9"/>
        <v>0</v>
      </c>
      <c r="H190" s="292">
        <v>0</v>
      </c>
      <c r="I190" s="292">
        <v>0</v>
      </c>
      <c r="J190" s="292">
        <v>0</v>
      </c>
      <c r="K190" s="292">
        <v>0</v>
      </c>
      <c r="L190" s="292">
        <v>0</v>
      </c>
      <c r="M190" s="292">
        <v>0</v>
      </c>
      <c r="N190" s="292">
        <v>0</v>
      </c>
      <c r="O190" s="292">
        <v>0</v>
      </c>
      <c r="P190" s="292">
        <v>0</v>
      </c>
      <c r="Q190" s="292">
        <v>0</v>
      </c>
      <c r="R190" s="292">
        <v>0</v>
      </c>
      <c r="S190" s="293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600">
        <f t="shared" si="9"/>
        <v>0</v>
      </c>
      <c r="H191" s="292">
        <v>0</v>
      </c>
      <c r="I191" s="292">
        <v>0</v>
      </c>
      <c r="J191" s="292">
        <v>0</v>
      </c>
      <c r="K191" s="292">
        <v>0</v>
      </c>
      <c r="L191" s="292">
        <v>0</v>
      </c>
      <c r="M191" s="292">
        <v>0</v>
      </c>
      <c r="N191" s="292">
        <v>0</v>
      </c>
      <c r="O191" s="292">
        <v>0</v>
      </c>
      <c r="P191" s="292">
        <v>0</v>
      </c>
      <c r="Q191" s="292">
        <v>0</v>
      </c>
      <c r="R191" s="292">
        <v>0</v>
      </c>
      <c r="S191" s="293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600">
        <f t="shared" si="9"/>
        <v>0</v>
      </c>
      <c r="H192" s="292">
        <v>0</v>
      </c>
      <c r="I192" s="292">
        <v>0</v>
      </c>
      <c r="J192" s="292">
        <v>0</v>
      </c>
      <c r="K192" s="292">
        <v>0</v>
      </c>
      <c r="L192" s="292">
        <v>0</v>
      </c>
      <c r="M192" s="292">
        <v>0</v>
      </c>
      <c r="N192" s="292">
        <v>0</v>
      </c>
      <c r="O192" s="292">
        <v>0</v>
      </c>
      <c r="P192" s="292">
        <v>0</v>
      </c>
      <c r="Q192" s="292">
        <v>0</v>
      </c>
      <c r="R192" s="292">
        <v>0</v>
      </c>
      <c r="S192" s="293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600">
        <f t="shared" si="9"/>
        <v>0</v>
      </c>
      <c r="H193" s="292">
        <v>0</v>
      </c>
      <c r="I193" s="292">
        <v>0</v>
      </c>
      <c r="J193" s="292">
        <v>0</v>
      </c>
      <c r="K193" s="292">
        <v>0</v>
      </c>
      <c r="L193" s="292">
        <v>0</v>
      </c>
      <c r="M193" s="292">
        <v>0</v>
      </c>
      <c r="N193" s="292">
        <v>0</v>
      </c>
      <c r="O193" s="292">
        <v>0</v>
      </c>
      <c r="P193" s="292">
        <v>0</v>
      </c>
      <c r="Q193" s="292">
        <v>0</v>
      </c>
      <c r="R193" s="292">
        <v>0</v>
      </c>
      <c r="S193" s="293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600">
        <f t="shared" si="9"/>
        <v>2</v>
      </c>
      <c r="H194" s="292">
        <v>0</v>
      </c>
      <c r="I194" s="292">
        <v>0</v>
      </c>
      <c r="J194" s="292">
        <v>0</v>
      </c>
      <c r="K194" s="292">
        <v>0</v>
      </c>
      <c r="L194" s="292">
        <v>0</v>
      </c>
      <c r="M194" s="292">
        <v>0</v>
      </c>
      <c r="N194" s="292">
        <v>0</v>
      </c>
      <c r="O194" s="292">
        <v>0</v>
      </c>
      <c r="P194" s="292">
        <v>0</v>
      </c>
      <c r="Q194" s="292">
        <v>0</v>
      </c>
      <c r="R194" s="292">
        <v>1</v>
      </c>
      <c r="S194" s="293">
        <v>1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600">
        <f t="shared" si="9"/>
        <v>2</v>
      </c>
      <c r="H195" s="292">
        <v>0</v>
      </c>
      <c r="I195" s="292">
        <v>0</v>
      </c>
      <c r="J195" s="292">
        <v>0</v>
      </c>
      <c r="K195" s="292">
        <v>0</v>
      </c>
      <c r="L195" s="292">
        <v>0</v>
      </c>
      <c r="M195" s="292">
        <v>0</v>
      </c>
      <c r="N195" s="292">
        <v>0</v>
      </c>
      <c r="O195" s="292">
        <v>0</v>
      </c>
      <c r="P195" s="292">
        <v>0</v>
      </c>
      <c r="Q195" s="292">
        <v>0</v>
      </c>
      <c r="R195" s="292">
        <v>1</v>
      </c>
      <c r="S195" s="293">
        <v>1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600">
        <f t="shared" si="9"/>
        <v>1</v>
      </c>
      <c r="H196" s="292">
        <v>0</v>
      </c>
      <c r="I196" s="292">
        <v>0</v>
      </c>
      <c r="J196" s="292">
        <v>0</v>
      </c>
      <c r="K196" s="292">
        <v>0</v>
      </c>
      <c r="L196" s="292">
        <v>0</v>
      </c>
      <c r="M196" s="292">
        <v>0</v>
      </c>
      <c r="N196" s="292">
        <v>0</v>
      </c>
      <c r="O196" s="292">
        <v>0</v>
      </c>
      <c r="P196" s="292">
        <v>0</v>
      </c>
      <c r="Q196" s="292">
        <v>0</v>
      </c>
      <c r="R196" s="292">
        <v>0</v>
      </c>
      <c r="S196" s="293">
        <v>1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600">
        <f t="shared" si="9"/>
        <v>0</v>
      </c>
      <c r="H197" s="292">
        <v>0</v>
      </c>
      <c r="I197" s="292">
        <v>0</v>
      </c>
      <c r="J197" s="292">
        <v>0</v>
      </c>
      <c r="K197" s="292">
        <v>0</v>
      </c>
      <c r="L197" s="292">
        <v>0</v>
      </c>
      <c r="M197" s="292">
        <v>0</v>
      </c>
      <c r="N197" s="292">
        <v>0</v>
      </c>
      <c r="O197" s="292">
        <v>0</v>
      </c>
      <c r="P197" s="292">
        <v>0</v>
      </c>
      <c r="Q197" s="292">
        <v>0</v>
      </c>
      <c r="R197" s="292">
        <v>0</v>
      </c>
      <c r="S197" s="293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600">
        <f t="shared" si="9"/>
        <v>0</v>
      </c>
      <c r="H198" s="292">
        <v>0</v>
      </c>
      <c r="I198" s="292">
        <v>0</v>
      </c>
      <c r="J198" s="292">
        <v>0</v>
      </c>
      <c r="K198" s="292">
        <v>0</v>
      </c>
      <c r="L198" s="292">
        <v>0</v>
      </c>
      <c r="M198" s="292">
        <v>0</v>
      </c>
      <c r="N198" s="292">
        <v>0</v>
      </c>
      <c r="O198" s="292">
        <v>0</v>
      </c>
      <c r="P198" s="292">
        <v>0</v>
      </c>
      <c r="Q198" s="292">
        <v>0</v>
      </c>
      <c r="R198" s="292">
        <v>0</v>
      </c>
      <c r="S198" s="293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600">
        <f t="shared" si="9"/>
        <v>0</v>
      </c>
      <c r="H199" s="292">
        <v>0</v>
      </c>
      <c r="I199" s="292">
        <v>0</v>
      </c>
      <c r="J199" s="292">
        <v>0</v>
      </c>
      <c r="K199" s="292">
        <v>0</v>
      </c>
      <c r="L199" s="292">
        <v>0</v>
      </c>
      <c r="M199" s="292">
        <v>0</v>
      </c>
      <c r="N199" s="292">
        <v>0</v>
      </c>
      <c r="O199" s="292">
        <v>0</v>
      </c>
      <c r="P199" s="292">
        <v>0</v>
      </c>
      <c r="Q199" s="292">
        <v>0</v>
      </c>
      <c r="R199" s="292">
        <v>0</v>
      </c>
      <c r="S199" s="293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600">
        <f t="shared" si="9"/>
        <v>0</v>
      </c>
      <c r="H200" s="292">
        <v>0</v>
      </c>
      <c r="I200" s="292">
        <v>0</v>
      </c>
      <c r="J200" s="292">
        <v>0</v>
      </c>
      <c r="K200" s="292">
        <v>0</v>
      </c>
      <c r="L200" s="292">
        <v>0</v>
      </c>
      <c r="M200" s="292">
        <v>0</v>
      </c>
      <c r="N200" s="292">
        <v>0</v>
      </c>
      <c r="O200" s="292">
        <v>0</v>
      </c>
      <c r="P200" s="292">
        <v>0</v>
      </c>
      <c r="Q200" s="292">
        <v>0</v>
      </c>
      <c r="R200" s="292">
        <v>0</v>
      </c>
      <c r="S200" s="293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600">
        <f t="shared" si="9"/>
        <v>0</v>
      </c>
      <c r="H201" s="292">
        <v>0</v>
      </c>
      <c r="I201" s="292">
        <v>0</v>
      </c>
      <c r="J201" s="292">
        <v>0</v>
      </c>
      <c r="K201" s="292">
        <v>0</v>
      </c>
      <c r="L201" s="292">
        <v>0</v>
      </c>
      <c r="M201" s="292">
        <v>0</v>
      </c>
      <c r="N201" s="292">
        <v>0</v>
      </c>
      <c r="O201" s="292">
        <v>0</v>
      </c>
      <c r="P201" s="292">
        <v>0</v>
      </c>
      <c r="Q201" s="292">
        <v>0</v>
      </c>
      <c r="R201" s="292">
        <v>0</v>
      </c>
      <c r="S201" s="293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600">
        <f t="shared" si="9"/>
        <v>1</v>
      </c>
      <c r="H202" s="292">
        <v>0</v>
      </c>
      <c r="I202" s="292">
        <v>0</v>
      </c>
      <c r="J202" s="292">
        <v>0</v>
      </c>
      <c r="K202" s="292">
        <v>0</v>
      </c>
      <c r="L202" s="292">
        <v>0</v>
      </c>
      <c r="M202" s="292">
        <v>0</v>
      </c>
      <c r="N202" s="292">
        <v>0</v>
      </c>
      <c r="O202" s="292">
        <v>0</v>
      </c>
      <c r="P202" s="292">
        <v>0</v>
      </c>
      <c r="Q202" s="292">
        <v>0</v>
      </c>
      <c r="R202" s="292">
        <v>0</v>
      </c>
      <c r="S202" s="293">
        <v>1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600">
        <f t="shared" si="9"/>
        <v>12</v>
      </c>
      <c r="H203" s="292">
        <v>1</v>
      </c>
      <c r="I203" s="292">
        <v>1</v>
      </c>
      <c r="J203" s="292">
        <v>1</v>
      </c>
      <c r="K203" s="292">
        <v>1</v>
      </c>
      <c r="L203" s="292">
        <v>1</v>
      </c>
      <c r="M203" s="292">
        <v>1</v>
      </c>
      <c r="N203" s="292">
        <v>1</v>
      </c>
      <c r="O203" s="292">
        <v>1</v>
      </c>
      <c r="P203" s="292">
        <v>1</v>
      </c>
      <c r="Q203" s="292">
        <v>1</v>
      </c>
      <c r="R203" s="292">
        <v>1</v>
      </c>
      <c r="S203" s="293">
        <v>1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600">
        <f t="shared" si="9"/>
        <v>2</v>
      </c>
      <c r="H204" s="292">
        <v>0</v>
      </c>
      <c r="I204" s="292">
        <v>0</v>
      </c>
      <c r="J204" s="292">
        <v>0</v>
      </c>
      <c r="K204" s="292">
        <v>0</v>
      </c>
      <c r="L204" s="292">
        <v>0</v>
      </c>
      <c r="M204" s="292">
        <v>0</v>
      </c>
      <c r="N204" s="292">
        <v>0</v>
      </c>
      <c r="O204" s="292">
        <v>0</v>
      </c>
      <c r="P204" s="292">
        <v>0</v>
      </c>
      <c r="Q204" s="292">
        <v>0</v>
      </c>
      <c r="R204" s="292">
        <v>1</v>
      </c>
      <c r="S204" s="293">
        <v>1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600">
        <f t="shared" si="9"/>
        <v>0</v>
      </c>
      <c r="H205" s="292">
        <v>0</v>
      </c>
      <c r="I205" s="292">
        <v>0</v>
      </c>
      <c r="J205" s="292">
        <v>0</v>
      </c>
      <c r="K205" s="292">
        <v>0</v>
      </c>
      <c r="L205" s="292">
        <v>0</v>
      </c>
      <c r="M205" s="292">
        <v>0</v>
      </c>
      <c r="N205" s="292">
        <v>0</v>
      </c>
      <c r="O205" s="292">
        <v>0</v>
      </c>
      <c r="P205" s="292">
        <v>0</v>
      </c>
      <c r="Q205" s="292">
        <v>0</v>
      </c>
      <c r="R205" s="292">
        <v>0</v>
      </c>
      <c r="S205" s="293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600">
        <f t="shared" si="9"/>
        <v>1</v>
      </c>
      <c r="H206" s="292">
        <v>0</v>
      </c>
      <c r="I206" s="292">
        <v>0</v>
      </c>
      <c r="J206" s="292">
        <v>0</v>
      </c>
      <c r="K206" s="292">
        <v>0</v>
      </c>
      <c r="L206" s="292">
        <v>0</v>
      </c>
      <c r="M206" s="292">
        <v>0</v>
      </c>
      <c r="N206" s="292">
        <v>0</v>
      </c>
      <c r="O206" s="292">
        <v>0</v>
      </c>
      <c r="P206" s="292">
        <v>0</v>
      </c>
      <c r="Q206" s="292">
        <v>0</v>
      </c>
      <c r="R206" s="292">
        <v>0</v>
      </c>
      <c r="S206" s="293">
        <v>1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600">
        <f t="shared" si="9"/>
        <v>0</v>
      </c>
      <c r="H207" s="292">
        <v>0</v>
      </c>
      <c r="I207" s="292">
        <v>0</v>
      </c>
      <c r="J207" s="292">
        <v>0</v>
      </c>
      <c r="K207" s="292">
        <v>0</v>
      </c>
      <c r="L207" s="292">
        <v>0</v>
      </c>
      <c r="M207" s="292">
        <v>0</v>
      </c>
      <c r="N207" s="292">
        <v>0</v>
      </c>
      <c r="O207" s="292">
        <v>0</v>
      </c>
      <c r="P207" s="292">
        <v>0</v>
      </c>
      <c r="Q207" s="292">
        <v>0</v>
      </c>
      <c r="R207" s="292">
        <v>0</v>
      </c>
      <c r="S207" s="293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603">
        <f t="shared" si="9"/>
        <v>0</v>
      </c>
      <c r="H208" s="626">
        <v>0</v>
      </c>
      <c r="I208" s="626">
        <v>0</v>
      </c>
      <c r="J208" s="626">
        <v>0</v>
      </c>
      <c r="K208" s="626">
        <v>0</v>
      </c>
      <c r="L208" s="626">
        <v>0</v>
      </c>
      <c r="M208" s="626">
        <v>0</v>
      </c>
      <c r="N208" s="626">
        <v>0</v>
      </c>
      <c r="O208" s="626">
        <v>0</v>
      </c>
      <c r="P208" s="626">
        <v>0</v>
      </c>
      <c r="Q208" s="626">
        <v>0</v>
      </c>
      <c r="R208" s="626">
        <v>0</v>
      </c>
      <c r="S208" s="627">
        <v>0</v>
      </c>
      <c r="T208" s="1444"/>
    </row>
    <row r="209" spans="1:22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77</v>
      </c>
      <c r="H209" s="93">
        <f t="shared" ref="H209:S209" si="10">SUM(H156:H208)</f>
        <v>2</v>
      </c>
      <c r="I209" s="93">
        <f t="shared" si="10"/>
        <v>2</v>
      </c>
      <c r="J209" s="93">
        <f t="shared" si="10"/>
        <v>2</v>
      </c>
      <c r="K209" s="93">
        <f t="shared" si="10"/>
        <v>2</v>
      </c>
      <c r="L209" s="93">
        <f t="shared" si="10"/>
        <v>3</v>
      </c>
      <c r="M209" s="93">
        <f t="shared" si="10"/>
        <v>2</v>
      </c>
      <c r="N209" s="93">
        <f t="shared" si="10"/>
        <v>5</v>
      </c>
      <c r="O209" s="93">
        <f t="shared" si="10"/>
        <v>5</v>
      </c>
      <c r="P209" s="93">
        <f t="shared" si="10"/>
        <v>7</v>
      </c>
      <c r="Q209" s="93">
        <f t="shared" si="10"/>
        <v>9</v>
      </c>
      <c r="R209" s="93">
        <f t="shared" si="10"/>
        <v>15</v>
      </c>
      <c r="S209" s="94">
        <f t="shared" si="10"/>
        <v>23</v>
      </c>
      <c r="T209" s="1444"/>
    </row>
    <row r="210" spans="1:22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598">
        <f t="shared" si="9"/>
        <v>1</v>
      </c>
      <c r="H210" s="290">
        <v>0</v>
      </c>
      <c r="I210" s="290">
        <v>0</v>
      </c>
      <c r="J210" s="290">
        <v>0</v>
      </c>
      <c r="K210" s="290">
        <v>0</v>
      </c>
      <c r="L210" s="290">
        <v>0</v>
      </c>
      <c r="M210" s="290">
        <v>0</v>
      </c>
      <c r="N210" s="290">
        <v>0</v>
      </c>
      <c r="O210" s="290">
        <v>0</v>
      </c>
      <c r="P210" s="290">
        <v>0</v>
      </c>
      <c r="Q210" s="290">
        <v>0</v>
      </c>
      <c r="R210" s="290">
        <v>0</v>
      </c>
      <c r="S210" s="291">
        <v>1</v>
      </c>
      <c r="T210" s="1444"/>
    </row>
    <row r="211" spans="1:22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598">
        <f t="shared" si="9"/>
        <v>1</v>
      </c>
      <c r="H211" s="292">
        <v>0</v>
      </c>
      <c r="I211" s="292">
        <v>0</v>
      </c>
      <c r="J211" s="292">
        <v>0</v>
      </c>
      <c r="K211" s="292">
        <v>0</v>
      </c>
      <c r="L211" s="292">
        <v>0</v>
      </c>
      <c r="M211" s="292">
        <v>0</v>
      </c>
      <c r="N211" s="292">
        <v>0</v>
      </c>
      <c r="O211" s="292">
        <v>0</v>
      </c>
      <c r="P211" s="292">
        <v>0</v>
      </c>
      <c r="Q211" s="292">
        <v>0</v>
      </c>
      <c r="R211" s="292">
        <v>0</v>
      </c>
      <c r="S211" s="293">
        <v>1</v>
      </c>
      <c r="T211" s="1444"/>
    </row>
    <row r="212" spans="1:22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598">
        <f t="shared" si="9"/>
        <v>0</v>
      </c>
      <c r="H212" s="292">
        <v>0</v>
      </c>
      <c r="I212" s="292">
        <v>0</v>
      </c>
      <c r="J212" s="292">
        <v>0</v>
      </c>
      <c r="K212" s="292">
        <v>0</v>
      </c>
      <c r="L212" s="292">
        <v>0</v>
      </c>
      <c r="M212" s="292">
        <v>0</v>
      </c>
      <c r="N212" s="292">
        <v>0</v>
      </c>
      <c r="O212" s="292">
        <v>0</v>
      </c>
      <c r="P212" s="292">
        <v>0</v>
      </c>
      <c r="Q212" s="292">
        <v>0</v>
      </c>
      <c r="R212" s="292">
        <v>0</v>
      </c>
      <c r="S212" s="293">
        <v>0</v>
      </c>
      <c r="T212" s="1444"/>
    </row>
    <row r="213" spans="1:22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598">
        <f t="shared" si="9"/>
        <v>1</v>
      </c>
      <c r="H213" s="292">
        <v>0</v>
      </c>
      <c r="I213" s="292">
        <v>0</v>
      </c>
      <c r="J213" s="292">
        <v>0</v>
      </c>
      <c r="K213" s="292">
        <v>0</v>
      </c>
      <c r="L213" s="292">
        <v>0</v>
      </c>
      <c r="M213" s="292">
        <v>0</v>
      </c>
      <c r="N213" s="292">
        <v>0</v>
      </c>
      <c r="O213" s="292">
        <v>0</v>
      </c>
      <c r="P213" s="292">
        <v>0</v>
      </c>
      <c r="Q213" s="292">
        <v>0</v>
      </c>
      <c r="R213" s="292">
        <v>0</v>
      </c>
      <c r="S213" s="293">
        <v>1</v>
      </c>
      <c r="T213" s="1444"/>
    </row>
    <row r="214" spans="1:22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598">
        <f t="shared" si="9"/>
        <v>0</v>
      </c>
      <c r="H214" s="292">
        <v>0</v>
      </c>
      <c r="I214" s="292">
        <v>0</v>
      </c>
      <c r="J214" s="292">
        <v>0</v>
      </c>
      <c r="K214" s="292">
        <v>0</v>
      </c>
      <c r="L214" s="292">
        <v>0</v>
      </c>
      <c r="M214" s="292">
        <v>0</v>
      </c>
      <c r="N214" s="292">
        <v>0</v>
      </c>
      <c r="O214" s="292">
        <v>0</v>
      </c>
      <c r="P214" s="292">
        <v>0</v>
      </c>
      <c r="Q214" s="292">
        <v>0</v>
      </c>
      <c r="R214" s="292">
        <v>0</v>
      </c>
      <c r="S214" s="293">
        <v>0</v>
      </c>
      <c r="T214" s="1444"/>
      <c r="U214" s="1">
        <v>0</v>
      </c>
    </row>
    <row r="215" spans="1:22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598">
        <f t="shared" si="9"/>
        <v>1</v>
      </c>
      <c r="H215" s="292">
        <v>0</v>
      </c>
      <c r="I215" s="292">
        <v>0</v>
      </c>
      <c r="J215" s="292">
        <v>0</v>
      </c>
      <c r="K215" s="292">
        <v>0</v>
      </c>
      <c r="L215" s="292">
        <v>0</v>
      </c>
      <c r="M215" s="292">
        <v>0</v>
      </c>
      <c r="N215" s="292">
        <v>0</v>
      </c>
      <c r="O215" s="292">
        <v>0</v>
      </c>
      <c r="P215" s="292">
        <v>0</v>
      </c>
      <c r="Q215" s="292">
        <v>0</v>
      </c>
      <c r="R215" s="292">
        <v>0</v>
      </c>
      <c r="S215" s="293">
        <v>1</v>
      </c>
      <c r="T215" s="1444"/>
      <c r="U215" s="1">
        <v>0</v>
      </c>
      <c r="V215" s="1">
        <v>0</v>
      </c>
    </row>
    <row r="216" spans="1:22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598">
        <f t="shared" si="9"/>
        <v>1</v>
      </c>
      <c r="H216" s="292">
        <v>0</v>
      </c>
      <c r="I216" s="292">
        <v>0</v>
      </c>
      <c r="J216" s="292">
        <v>0</v>
      </c>
      <c r="K216" s="292">
        <v>0</v>
      </c>
      <c r="L216" s="292">
        <v>0</v>
      </c>
      <c r="M216" s="292">
        <v>0</v>
      </c>
      <c r="N216" s="292">
        <v>0</v>
      </c>
      <c r="O216" s="292">
        <v>0</v>
      </c>
      <c r="P216" s="292">
        <v>0</v>
      </c>
      <c r="Q216" s="292">
        <v>0</v>
      </c>
      <c r="R216" s="292">
        <v>0</v>
      </c>
      <c r="S216" s="293">
        <v>1</v>
      </c>
      <c r="T216" s="1444"/>
    </row>
    <row r="217" spans="1:22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598">
        <f t="shared" si="9"/>
        <v>0</v>
      </c>
      <c r="H217" s="292">
        <v>0</v>
      </c>
      <c r="I217" s="292">
        <v>0</v>
      </c>
      <c r="J217" s="292">
        <v>0</v>
      </c>
      <c r="K217" s="292">
        <v>0</v>
      </c>
      <c r="L217" s="292">
        <v>0</v>
      </c>
      <c r="M217" s="292">
        <v>0</v>
      </c>
      <c r="N217" s="292">
        <v>0</v>
      </c>
      <c r="O217" s="292">
        <v>0</v>
      </c>
      <c r="P217" s="292">
        <v>0</v>
      </c>
      <c r="Q217" s="292">
        <v>0</v>
      </c>
      <c r="R217" s="292">
        <v>0</v>
      </c>
      <c r="S217" s="293">
        <v>0</v>
      </c>
      <c r="T217" s="1444"/>
    </row>
    <row r="218" spans="1:22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598">
        <f t="shared" si="9"/>
        <v>1</v>
      </c>
      <c r="H218" s="292">
        <v>0</v>
      </c>
      <c r="I218" s="292">
        <v>0</v>
      </c>
      <c r="J218" s="292">
        <v>0</v>
      </c>
      <c r="K218" s="292">
        <v>0</v>
      </c>
      <c r="L218" s="292">
        <v>0</v>
      </c>
      <c r="M218" s="292">
        <v>0</v>
      </c>
      <c r="N218" s="292">
        <v>0</v>
      </c>
      <c r="O218" s="292">
        <v>0</v>
      </c>
      <c r="P218" s="292">
        <v>0</v>
      </c>
      <c r="Q218" s="292">
        <v>0</v>
      </c>
      <c r="R218" s="292">
        <v>0</v>
      </c>
      <c r="S218" s="293">
        <v>1</v>
      </c>
      <c r="T218" s="1444"/>
    </row>
    <row r="219" spans="1:22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598">
        <f t="shared" si="9"/>
        <v>0</v>
      </c>
      <c r="H219" s="292">
        <v>0</v>
      </c>
      <c r="I219" s="292">
        <v>0</v>
      </c>
      <c r="J219" s="292">
        <v>0</v>
      </c>
      <c r="K219" s="292">
        <v>0</v>
      </c>
      <c r="L219" s="292">
        <v>0</v>
      </c>
      <c r="M219" s="292">
        <v>0</v>
      </c>
      <c r="N219" s="292">
        <v>0</v>
      </c>
      <c r="O219" s="292">
        <v>0</v>
      </c>
      <c r="P219" s="292">
        <v>0</v>
      </c>
      <c r="Q219" s="292">
        <v>0</v>
      </c>
      <c r="R219" s="292">
        <v>0</v>
      </c>
      <c r="S219" s="293">
        <v>0</v>
      </c>
      <c r="T219" s="1444"/>
    </row>
    <row r="220" spans="1:22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598">
        <f t="shared" si="9"/>
        <v>0</v>
      </c>
      <c r="H220" s="292">
        <v>0</v>
      </c>
      <c r="I220" s="292">
        <v>0</v>
      </c>
      <c r="J220" s="292">
        <v>0</v>
      </c>
      <c r="K220" s="292">
        <v>0</v>
      </c>
      <c r="L220" s="292">
        <v>0</v>
      </c>
      <c r="M220" s="292">
        <v>0</v>
      </c>
      <c r="N220" s="292">
        <v>0</v>
      </c>
      <c r="O220" s="292">
        <v>0</v>
      </c>
      <c r="P220" s="292">
        <v>0</v>
      </c>
      <c r="Q220" s="292">
        <v>0</v>
      </c>
      <c r="R220" s="292">
        <v>0</v>
      </c>
      <c r="S220" s="293">
        <v>0</v>
      </c>
      <c r="T220" s="1444"/>
    </row>
    <row r="221" spans="1:22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598">
        <f t="shared" si="9"/>
        <v>0</v>
      </c>
      <c r="H221" s="292">
        <v>0</v>
      </c>
      <c r="I221" s="292">
        <v>0</v>
      </c>
      <c r="J221" s="292">
        <v>0</v>
      </c>
      <c r="K221" s="292">
        <v>0</v>
      </c>
      <c r="L221" s="292">
        <v>0</v>
      </c>
      <c r="M221" s="292">
        <v>0</v>
      </c>
      <c r="N221" s="292">
        <v>0</v>
      </c>
      <c r="O221" s="292">
        <v>0</v>
      </c>
      <c r="P221" s="292">
        <v>0</v>
      </c>
      <c r="Q221" s="292">
        <v>0</v>
      </c>
      <c r="R221" s="292">
        <v>0</v>
      </c>
      <c r="S221" s="293">
        <v>0</v>
      </c>
      <c r="T221" s="1444"/>
    </row>
    <row r="222" spans="1:22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598">
        <f t="shared" si="9"/>
        <v>0</v>
      </c>
      <c r="H222" s="292">
        <v>0</v>
      </c>
      <c r="I222" s="292">
        <v>0</v>
      </c>
      <c r="J222" s="292">
        <v>0</v>
      </c>
      <c r="K222" s="292">
        <v>0</v>
      </c>
      <c r="L222" s="292">
        <v>0</v>
      </c>
      <c r="M222" s="292">
        <v>0</v>
      </c>
      <c r="N222" s="292">
        <v>0</v>
      </c>
      <c r="O222" s="292">
        <v>0</v>
      </c>
      <c r="P222" s="292">
        <v>0</v>
      </c>
      <c r="Q222" s="292">
        <v>0</v>
      </c>
      <c r="R222" s="292">
        <v>0</v>
      </c>
      <c r="S222" s="293">
        <v>0</v>
      </c>
      <c r="T222" s="1444"/>
    </row>
    <row r="223" spans="1:22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598">
        <f t="shared" si="9"/>
        <v>0</v>
      </c>
      <c r="H223" s="292">
        <v>0</v>
      </c>
      <c r="I223" s="292">
        <v>0</v>
      </c>
      <c r="J223" s="292">
        <v>0</v>
      </c>
      <c r="K223" s="292">
        <v>0</v>
      </c>
      <c r="L223" s="292">
        <v>0</v>
      </c>
      <c r="M223" s="292">
        <v>0</v>
      </c>
      <c r="N223" s="292">
        <v>0</v>
      </c>
      <c r="O223" s="292">
        <v>0</v>
      </c>
      <c r="P223" s="292">
        <v>0</v>
      </c>
      <c r="Q223" s="292">
        <v>0</v>
      </c>
      <c r="R223" s="292">
        <v>0</v>
      </c>
      <c r="S223" s="293">
        <v>0</v>
      </c>
      <c r="T223" s="1444"/>
    </row>
    <row r="224" spans="1:22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598">
        <f t="shared" si="9"/>
        <v>1</v>
      </c>
      <c r="H224" s="292">
        <v>0</v>
      </c>
      <c r="I224" s="292">
        <v>0</v>
      </c>
      <c r="J224" s="292">
        <v>0</v>
      </c>
      <c r="K224" s="292">
        <v>0</v>
      </c>
      <c r="L224" s="292">
        <v>0</v>
      </c>
      <c r="M224" s="292">
        <v>0</v>
      </c>
      <c r="N224" s="292">
        <v>0</v>
      </c>
      <c r="O224" s="292">
        <v>0</v>
      </c>
      <c r="P224" s="292">
        <v>0</v>
      </c>
      <c r="Q224" s="292">
        <v>0</v>
      </c>
      <c r="R224" s="292">
        <v>0</v>
      </c>
      <c r="S224" s="293">
        <v>1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598">
        <f t="shared" si="9"/>
        <v>1</v>
      </c>
      <c r="H225" s="292">
        <v>0</v>
      </c>
      <c r="I225" s="292">
        <v>0</v>
      </c>
      <c r="J225" s="292">
        <v>0</v>
      </c>
      <c r="K225" s="292">
        <v>0</v>
      </c>
      <c r="L225" s="292">
        <v>0</v>
      </c>
      <c r="M225" s="292">
        <v>0</v>
      </c>
      <c r="N225" s="292">
        <v>0</v>
      </c>
      <c r="O225" s="292">
        <v>0</v>
      </c>
      <c r="P225" s="292">
        <v>0</v>
      </c>
      <c r="Q225" s="292">
        <v>0</v>
      </c>
      <c r="R225" s="292">
        <v>0</v>
      </c>
      <c r="S225" s="293">
        <v>1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598">
        <f t="shared" si="9"/>
        <v>0</v>
      </c>
      <c r="H226" s="292">
        <v>0</v>
      </c>
      <c r="I226" s="292">
        <v>0</v>
      </c>
      <c r="J226" s="292">
        <v>0</v>
      </c>
      <c r="K226" s="292">
        <v>0</v>
      </c>
      <c r="L226" s="292">
        <v>0</v>
      </c>
      <c r="M226" s="292">
        <v>0</v>
      </c>
      <c r="N226" s="292">
        <v>0</v>
      </c>
      <c r="O226" s="292">
        <v>0</v>
      </c>
      <c r="P226" s="292">
        <v>0</v>
      </c>
      <c r="Q226" s="292">
        <v>0</v>
      </c>
      <c r="R226" s="292">
        <v>0</v>
      </c>
      <c r="S226" s="293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598">
        <f t="shared" si="9"/>
        <v>0</v>
      </c>
      <c r="H227" s="292">
        <v>0</v>
      </c>
      <c r="I227" s="292">
        <v>0</v>
      </c>
      <c r="J227" s="292">
        <v>0</v>
      </c>
      <c r="K227" s="292">
        <v>0</v>
      </c>
      <c r="L227" s="292">
        <v>0</v>
      </c>
      <c r="M227" s="292">
        <v>0</v>
      </c>
      <c r="N227" s="292">
        <v>0</v>
      </c>
      <c r="O227" s="292">
        <v>0</v>
      </c>
      <c r="P227" s="292">
        <v>0</v>
      </c>
      <c r="Q227" s="292">
        <v>0</v>
      </c>
      <c r="R227" s="292">
        <v>0</v>
      </c>
      <c r="S227" s="293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598">
        <f t="shared" si="9"/>
        <v>0</v>
      </c>
      <c r="H228" s="292">
        <v>0</v>
      </c>
      <c r="I228" s="292">
        <v>0</v>
      </c>
      <c r="J228" s="292">
        <v>0</v>
      </c>
      <c r="K228" s="292">
        <v>0</v>
      </c>
      <c r="L228" s="292">
        <v>0</v>
      </c>
      <c r="M228" s="292">
        <v>0</v>
      </c>
      <c r="N228" s="292">
        <v>0</v>
      </c>
      <c r="O228" s="292">
        <v>0</v>
      </c>
      <c r="P228" s="292">
        <v>0</v>
      </c>
      <c r="Q228" s="292">
        <v>0</v>
      </c>
      <c r="R228" s="292">
        <v>0</v>
      </c>
      <c r="S228" s="293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598">
        <f t="shared" si="9"/>
        <v>0</v>
      </c>
      <c r="H229" s="292">
        <v>0</v>
      </c>
      <c r="I229" s="292">
        <v>0</v>
      </c>
      <c r="J229" s="292">
        <v>0</v>
      </c>
      <c r="K229" s="292">
        <v>0</v>
      </c>
      <c r="L229" s="292">
        <v>0</v>
      </c>
      <c r="M229" s="292">
        <v>0</v>
      </c>
      <c r="N229" s="292">
        <v>0</v>
      </c>
      <c r="O229" s="292">
        <v>0</v>
      </c>
      <c r="P229" s="292">
        <v>0</v>
      </c>
      <c r="Q229" s="292">
        <v>0</v>
      </c>
      <c r="R229" s="292">
        <v>0</v>
      </c>
      <c r="S229" s="293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598">
        <f t="shared" si="9"/>
        <v>0</v>
      </c>
      <c r="H230" s="292">
        <v>0</v>
      </c>
      <c r="I230" s="292">
        <v>0</v>
      </c>
      <c r="J230" s="292">
        <v>0</v>
      </c>
      <c r="K230" s="292">
        <v>0</v>
      </c>
      <c r="L230" s="292">
        <v>0</v>
      </c>
      <c r="M230" s="292">
        <v>0</v>
      </c>
      <c r="N230" s="292">
        <v>0</v>
      </c>
      <c r="O230" s="292">
        <v>0</v>
      </c>
      <c r="P230" s="292">
        <v>0</v>
      </c>
      <c r="Q230" s="292">
        <v>0</v>
      </c>
      <c r="R230" s="292">
        <v>0</v>
      </c>
      <c r="S230" s="293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598">
        <f t="shared" ref="G231:G262" si="11">SUM(H231:S231)</f>
        <v>0</v>
      </c>
      <c r="H231" s="292">
        <v>0</v>
      </c>
      <c r="I231" s="292">
        <v>0</v>
      </c>
      <c r="J231" s="292">
        <v>0</v>
      </c>
      <c r="K231" s="292">
        <v>0</v>
      </c>
      <c r="L231" s="292">
        <v>0</v>
      </c>
      <c r="M231" s="292">
        <v>0</v>
      </c>
      <c r="N231" s="292">
        <v>0</v>
      </c>
      <c r="O231" s="292">
        <v>0</v>
      </c>
      <c r="P231" s="292">
        <v>0</v>
      </c>
      <c r="Q231" s="292">
        <v>0</v>
      </c>
      <c r="R231" s="292">
        <v>0</v>
      </c>
      <c r="S231" s="293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598">
        <f t="shared" si="11"/>
        <v>0</v>
      </c>
      <c r="H232" s="292">
        <v>0</v>
      </c>
      <c r="I232" s="292">
        <v>0</v>
      </c>
      <c r="J232" s="292">
        <v>0</v>
      </c>
      <c r="K232" s="292">
        <v>0</v>
      </c>
      <c r="L232" s="292">
        <v>0</v>
      </c>
      <c r="M232" s="292">
        <v>0</v>
      </c>
      <c r="N232" s="292">
        <v>0</v>
      </c>
      <c r="O232" s="292">
        <v>0</v>
      </c>
      <c r="P232" s="292">
        <v>0</v>
      </c>
      <c r="Q232" s="292">
        <v>0</v>
      </c>
      <c r="R232" s="292">
        <v>0</v>
      </c>
      <c r="S232" s="293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598">
        <f t="shared" si="11"/>
        <v>1</v>
      </c>
      <c r="H233" s="292">
        <v>0</v>
      </c>
      <c r="I233" s="292">
        <v>0</v>
      </c>
      <c r="J233" s="292">
        <v>0</v>
      </c>
      <c r="K233" s="292">
        <v>0</v>
      </c>
      <c r="L233" s="292">
        <v>0</v>
      </c>
      <c r="M233" s="292">
        <v>0</v>
      </c>
      <c r="N233" s="292">
        <v>0</v>
      </c>
      <c r="O233" s="292">
        <v>0</v>
      </c>
      <c r="P233" s="292">
        <v>0</v>
      </c>
      <c r="Q233" s="292">
        <v>0</v>
      </c>
      <c r="R233" s="292">
        <v>0</v>
      </c>
      <c r="S233" s="293">
        <v>1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598">
        <f t="shared" si="11"/>
        <v>0</v>
      </c>
      <c r="H234" s="292">
        <v>0</v>
      </c>
      <c r="I234" s="292">
        <v>0</v>
      </c>
      <c r="J234" s="292">
        <v>0</v>
      </c>
      <c r="K234" s="292">
        <v>0</v>
      </c>
      <c r="L234" s="292">
        <v>0</v>
      </c>
      <c r="M234" s="292">
        <v>0</v>
      </c>
      <c r="N234" s="292">
        <v>0</v>
      </c>
      <c r="O234" s="292">
        <v>0</v>
      </c>
      <c r="P234" s="292">
        <v>0</v>
      </c>
      <c r="Q234" s="292">
        <v>0</v>
      </c>
      <c r="R234" s="292">
        <v>0</v>
      </c>
      <c r="S234" s="293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598">
        <f t="shared" si="11"/>
        <v>0</v>
      </c>
      <c r="H235" s="292">
        <v>0</v>
      </c>
      <c r="I235" s="292">
        <v>0</v>
      </c>
      <c r="J235" s="292">
        <v>0</v>
      </c>
      <c r="K235" s="292">
        <v>0</v>
      </c>
      <c r="L235" s="292">
        <v>0</v>
      </c>
      <c r="M235" s="292">
        <v>0</v>
      </c>
      <c r="N235" s="292">
        <v>0</v>
      </c>
      <c r="O235" s="292">
        <v>0</v>
      </c>
      <c r="P235" s="292">
        <v>0</v>
      </c>
      <c r="Q235" s="292">
        <v>0</v>
      </c>
      <c r="R235" s="292">
        <v>0</v>
      </c>
      <c r="S235" s="293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598">
        <f t="shared" si="11"/>
        <v>0</v>
      </c>
      <c r="H236" s="292">
        <v>0</v>
      </c>
      <c r="I236" s="292">
        <v>0</v>
      </c>
      <c r="J236" s="292">
        <v>0</v>
      </c>
      <c r="K236" s="292">
        <v>0</v>
      </c>
      <c r="L236" s="292">
        <v>0</v>
      </c>
      <c r="M236" s="292">
        <v>0</v>
      </c>
      <c r="N236" s="292">
        <v>0</v>
      </c>
      <c r="O236" s="292">
        <v>0</v>
      </c>
      <c r="P236" s="292">
        <v>0</v>
      </c>
      <c r="Q236" s="292">
        <v>0</v>
      </c>
      <c r="R236" s="292">
        <v>0</v>
      </c>
      <c r="S236" s="293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598">
        <f t="shared" si="11"/>
        <v>0</v>
      </c>
      <c r="H237" s="292">
        <v>0</v>
      </c>
      <c r="I237" s="292">
        <v>0</v>
      </c>
      <c r="J237" s="292">
        <v>0</v>
      </c>
      <c r="K237" s="292">
        <v>0</v>
      </c>
      <c r="L237" s="292">
        <v>0</v>
      </c>
      <c r="M237" s="292">
        <v>0</v>
      </c>
      <c r="N237" s="292">
        <v>0</v>
      </c>
      <c r="O237" s="292">
        <v>0</v>
      </c>
      <c r="P237" s="292">
        <v>0</v>
      </c>
      <c r="Q237" s="292">
        <v>0</v>
      </c>
      <c r="R237" s="292">
        <v>0</v>
      </c>
      <c r="S237" s="293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598">
        <f t="shared" si="11"/>
        <v>0</v>
      </c>
      <c r="H238" s="292">
        <v>0</v>
      </c>
      <c r="I238" s="292">
        <v>0</v>
      </c>
      <c r="J238" s="292">
        <v>0</v>
      </c>
      <c r="K238" s="292">
        <v>0</v>
      </c>
      <c r="L238" s="292">
        <v>0</v>
      </c>
      <c r="M238" s="292">
        <v>0</v>
      </c>
      <c r="N238" s="292">
        <v>0</v>
      </c>
      <c r="O238" s="292">
        <v>0</v>
      </c>
      <c r="P238" s="292">
        <v>0</v>
      </c>
      <c r="Q238" s="292">
        <v>0</v>
      </c>
      <c r="R238" s="292">
        <v>0</v>
      </c>
      <c r="S238" s="293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598">
        <f t="shared" si="11"/>
        <v>0</v>
      </c>
      <c r="H239" s="292">
        <v>0</v>
      </c>
      <c r="I239" s="292">
        <v>0</v>
      </c>
      <c r="J239" s="292">
        <v>0</v>
      </c>
      <c r="K239" s="292">
        <v>0</v>
      </c>
      <c r="L239" s="292">
        <v>0</v>
      </c>
      <c r="M239" s="292">
        <v>0</v>
      </c>
      <c r="N239" s="292">
        <v>0</v>
      </c>
      <c r="O239" s="292">
        <v>0</v>
      </c>
      <c r="P239" s="292">
        <v>0</v>
      </c>
      <c r="Q239" s="292">
        <v>0</v>
      </c>
      <c r="R239" s="292">
        <v>0</v>
      </c>
      <c r="S239" s="293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598">
        <f t="shared" si="11"/>
        <v>0</v>
      </c>
      <c r="H240" s="292">
        <v>0</v>
      </c>
      <c r="I240" s="292">
        <v>0</v>
      </c>
      <c r="J240" s="292">
        <v>0</v>
      </c>
      <c r="K240" s="292">
        <v>0</v>
      </c>
      <c r="L240" s="292">
        <v>0</v>
      </c>
      <c r="M240" s="292">
        <v>0</v>
      </c>
      <c r="N240" s="292">
        <v>0</v>
      </c>
      <c r="O240" s="292">
        <v>0</v>
      </c>
      <c r="P240" s="292">
        <v>0</v>
      </c>
      <c r="Q240" s="292">
        <v>0</v>
      </c>
      <c r="R240" s="292">
        <v>0</v>
      </c>
      <c r="S240" s="293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598">
        <f t="shared" si="11"/>
        <v>0</v>
      </c>
      <c r="H241" s="292">
        <v>0</v>
      </c>
      <c r="I241" s="292">
        <v>0</v>
      </c>
      <c r="J241" s="292">
        <v>0</v>
      </c>
      <c r="K241" s="292">
        <v>0</v>
      </c>
      <c r="L241" s="292">
        <v>0</v>
      </c>
      <c r="M241" s="292">
        <v>0</v>
      </c>
      <c r="N241" s="292">
        <v>0</v>
      </c>
      <c r="O241" s="292">
        <v>0</v>
      </c>
      <c r="P241" s="292">
        <v>0</v>
      </c>
      <c r="Q241" s="292">
        <v>0</v>
      </c>
      <c r="R241" s="292">
        <v>0</v>
      </c>
      <c r="S241" s="293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598">
        <f t="shared" si="11"/>
        <v>0</v>
      </c>
      <c r="H242" s="292">
        <v>0</v>
      </c>
      <c r="I242" s="292">
        <v>0</v>
      </c>
      <c r="J242" s="292">
        <v>0</v>
      </c>
      <c r="K242" s="292">
        <v>0</v>
      </c>
      <c r="L242" s="292">
        <v>0</v>
      </c>
      <c r="M242" s="292">
        <v>0</v>
      </c>
      <c r="N242" s="292">
        <v>0</v>
      </c>
      <c r="O242" s="292">
        <v>0</v>
      </c>
      <c r="P242" s="292">
        <v>0</v>
      </c>
      <c r="Q242" s="292">
        <v>0</v>
      </c>
      <c r="R242" s="292">
        <v>0</v>
      </c>
      <c r="S242" s="293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598">
        <f t="shared" si="11"/>
        <v>1</v>
      </c>
      <c r="H243" s="292">
        <v>0</v>
      </c>
      <c r="I243" s="292">
        <v>0</v>
      </c>
      <c r="J243" s="292">
        <v>0</v>
      </c>
      <c r="K243" s="292">
        <v>0</v>
      </c>
      <c r="L243" s="292">
        <v>0</v>
      </c>
      <c r="M243" s="292">
        <v>0</v>
      </c>
      <c r="N243" s="292">
        <v>0</v>
      </c>
      <c r="O243" s="292">
        <v>0</v>
      </c>
      <c r="P243" s="292">
        <v>0</v>
      </c>
      <c r="Q243" s="292">
        <v>0</v>
      </c>
      <c r="R243" s="292">
        <v>0</v>
      </c>
      <c r="S243" s="293">
        <v>1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598">
        <f t="shared" si="11"/>
        <v>0</v>
      </c>
      <c r="H244" s="292">
        <v>0</v>
      </c>
      <c r="I244" s="292">
        <v>0</v>
      </c>
      <c r="J244" s="292">
        <v>0</v>
      </c>
      <c r="K244" s="292">
        <v>0</v>
      </c>
      <c r="L244" s="292">
        <v>0</v>
      </c>
      <c r="M244" s="292">
        <v>0</v>
      </c>
      <c r="N244" s="292">
        <v>0</v>
      </c>
      <c r="O244" s="292">
        <v>0</v>
      </c>
      <c r="P244" s="292">
        <v>0</v>
      </c>
      <c r="Q244" s="292">
        <v>0</v>
      </c>
      <c r="R244" s="292">
        <v>0</v>
      </c>
      <c r="S244" s="293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598">
        <f t="shared" si="11"/>
        <v>0</v>
      </c>
      <c r="H245" s="292">
        <v>0</v>
      </c>
      <c r="I245" s="292">
        <v>0</v>
      </c>
      <c r="J245" s="292">
        <v>0</v>
      </c>
      <c r="K245" s="292">
        <v>0</v>
      </c>
      <c r="L245" s="292">
        <v>0</v>
      </c>
      <c r="M245" s="292">
        <v>0</v>
      </c>
      <c r="N245" s="292">
        <v>0</v>
      </c>
      <c r="O245" s="292">
        <v>0</v>
      </c>
      <c r="P245" s="292">
        <v>0</v>
      </c>
      <c r="Q245" s="292">
        <v>0</v>
      </c>
      <c r="R245" s="292">
        <v>0</v>
      </c>
      <c r="S245" s="293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598">
        <f t="shared" si="11"/>
        <v>0</v>
      </c>
      <c r="H246" s="292">
        <v>0</v>
      </c>
      <c r="I246" s="292">
        <v>0</v>
      </c>
      <c r="J246" s="292">
        <v>0</v>
      </c>
      <c r="K246" s="292">
        <v>0</v>
      </c>
      <c r="L246" s="292">
        <v>0</v>
      </c>
      <c r="M246" s="292">
        <v>0</v>
      </c>
      <c r="N246" s="292">
        <v>0</v>
      </c>
      <c r="O246" s="292">
        <v>0</v>
      </c>
      <c r="P246" s="292">
        <v>0</v>
      </c>
      <c r="Q246" s="292">
        <v>0</v>
      </c>
      <c r="R246" s="292">
        <v>0</v>
      </c>
      <c r="S246" s="293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598">
        <f t="shared" si="11"/>
        <v>0</v>
      </c>
      <c r="H247" s="292">
        <v>0</v>
      </c>
      <c r="I247" s="292">
        <v>0</v>
      </c>
      <c r="J247" s="292">
        <v>0</v>
      </c>
      <c r="K247" s="292">
        <v>0</v>
      </c>
      <c r="L247" s="292">
        <v>0</v>
      </c>
      <c r="M247" s="292">
        <v>0</v>
      </c>
      <c r="N247" s="292">
        <v>0</v>
      </c>
      <c r="O247" s="292">
        <v>0</v>
      </c>
      <c r="P247" s="292">
        <v>0</v>
      </c>
      <c r="Q247" s="292">
        <v>0</v>
      </c>
      <c r="R247" s="292">
        <v>0</v>
      </c>
      <c r="S247" s="293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598">
        <f t="shared" si="11"/>
        <v>1</v>
      </c>
      <c r="H248" s="292">
        <v>0</v>
      </c>
      <c r="I248" s="292">
        <v>0</v>
      </c>
      <c r="J248" s="292">
        <v>0</v>
      </c>
      <c r="K248" s="292">
        <v>0</v>
      </c>
      <c r="L248" s="292">
        <v>0</v>
      </c>
      <c r="M248" s="292">
        <v>0</v>
      </c>
      <c r="N248" s="292">
        <v>0</v>
      </c>
      <c r="O248" s="292">
        <v>0</v>
      </c>
      <c r="P248" s="292">
        <v>0</v>
      </c>
      <c r="Q248" s="292">
        <v>0</v>
      </c>
      <c r="R248" s="292">
        <v>0</v>
      </c>
      <c r="S248" s="293">
        <v>1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598">
        <f t="shared" si="11"/>
        <v>1</v>
      </c>
      <c r="H249" s="292">
        <v>0</v>
      </c>
      <c r="I249" s="292">
        <v>0</v>
      </c>
      <c r="J249" s="292">
        <v>0</v>
      </c>
      <c r="K249" s="292">
        <v>0</v>
      </c>
      <c r="L249" s="292">
        <v>0</v>
      </c>
      <c r="M249" s="292">
        <v>0</v>
      </c>
      <c r="N249" s="292">
        <v>0</v>
      </c>
      <c r="O249" s="292">
        <v>0</v>
      </c>
      <c r="P249" s="292">
        <v>0</v>
      </c>
      <c r="Q249" s="292">
        <v>0</v>
      </c>
      <c r="R249" s="292">
        <v>0</v>
      </c>
      <c r="S249" s="293">
        <v>1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598">
        <f t="shared" si="11"/>
        <v>0</v>
      </c>
      <c r="H250" s="292">
        <v>0</v>
      </c>
      <c r="I250" s="292">
        <v>0</v>
      </c>
      <c r="J250" s="292">
        <v>0</v>
      </c>
      <c r="K250" s="292">
        <v>0</v>
      </c>
      <c r="L250" s="292">
        <v>0</v>
      </c>
      <c r="M250" s="292">
        <v>0</v>
      </c>
      <c r="N250" s="292">
        <v>0</v>
      </c>
      <c r="O250" s="292">
        <v>0</v>
      </c>
      <c r="P250" s="292">
        <v>0</v>
      </c>
      <c r="Q250" s="292">
        <v>0</v>
      </c>
      <c r="R250" s="292">
        <v>0</v>
      </c>
      <c r="S250" s="293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598">
        <f t="shared" si="11"/>
        <v>0</v>
      </c>
      <c r="H251" s="292">
        <v>0</v>
      </c>
      <c r="I251" s="292">
        <v>0</v>
      </c>
      <c r="J251" s="292">
        <v>0</v>
      </c>
      <c r="K251" s="292">
        <v>0</v>
      </c>
      <c r="L251" s="292">
        <v>0</v>
      </c>
      <c r="M251" s="292">
        <v>0</v>
      </c>
      <c r="N251" s="292">
        <v>0</v>
      </c>
      <c r="O251" s="292">
        <v>0</v>
      </c>
      <c r="P251" s="292">
        <v>0</v>
      </c>
      <c r="Q251" s="292">
        <v>0</v>
      </c>
      <c r="R251" s="292">
        <v>0</v>
      </c>
      <c r="S251" s="293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598">
        <f t="shared" si="11"/>
        <v>0</v>
      </c>
      <c r="H252" s="292">
        <v>0</v>
      </c>
      <c r="I252" s="292">
        <v>0</v>
      </c>
      <c r="J252" s="292">
        <v>0</v>
      </c>
      <c r="K252" s="292">
        <v>0</v>
      </c>
      <c r="L252" s="292">
        <v>0</v>
      </c>
      <c r="M252" s="292">
        <v>0</v>
      </c>
      <c r="N252" s="292">
        <v>0</v>
      </c>
      <c r="O252" s="292">
        <v>0</v>
      </c>
      <c r="P252" s="292">
        <v>0</v>
      </c>
      <c r="Q252" s="292">
        <v>0</v>
      </c>
      <c r="R252" s="292">
        <v>0</v>
      </c>
      <c r="S252" s="293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598">
        <f t="shared" si="11"/>
        <v>0</v>
      </c>
      <c r="H253" s="292">
        <v>0</v>
      </c>
      <c r="I253" s="292">
        <v>0</v>
      </c>
      <c r="J253" s="292">
        <v>0</v>
      </c>
      <c r="K253" s="292">
        <v>0</v>
      </c>
      <c r="L253" s="292">
        <v>0</v>
      </c>
      <c r="M253" s="292">
        <v>0</v>
      </c>
      <c r="N253" s="292">
        <v>0</v>
      </c>
      <c r="O253" s="292">
        <v>0</v>
      </c>
      <c r="P253" s="292">
        <v>0</v>
      </c>
      <c r="Q253" s="292">
        <v>0</v>
      </c>
      <c r="R253" s="292">
        <v>0</v>
      </c>
      <c r="S253" s="293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598">
        <f t="shared" si="11"/>
        <v>0</v>
      </c>
      <c r="H254" s="292">
        <v>0</v>
      </c>
      <c r="I254" s="292">
        <v>0</v>
      </c>
      <c r="J254" s="292">
        <v>0</v>
      </c>
      <c r="K254" s="292">
        <v>0</v>
      </c>
      <c r="L254" s="292">
        <v>0</v>
      </c>
      <c r="M254" s="292">
        <v>0</v>
      </c>
      <c r="N254" s="292">
        <v>0</v>
      </c>
      <c r="O254" s="292">
        <v>0</v>
      </c>
      <c r="P254" s="292">
        <v>0</v>
      </c>
      <c r="Q254" s="292">
        <v>0</v>
      </c>
      <c r="R254" s="292">
        <v>0</v>
      </c>
      <c r="S254" s="293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598">
        <f t="shared" si="11"/>
        <v>0</v>
      </c>
      <c r="H255" s="292">
        <v>0</v>
      </c>
      <c r="I255" s="292">
        <v>0</v>
      </c>
      <c r="J255" s="292">
        <v>0</v>
      </c>
      <c r="K255" s="292">
        <v>0</v>
      </c>
      <c r="L255" s="292">
        <v>0</v>
      </c>
      <c r="M255" s="292">
        <v>0</v>
      </c>
      <c r="N255" s="292">
        <v>0</v>
      </c>
      <c r="O255" s="292">
        <v>0</v>
      </c>
      <c r="P255" s="292">
        <v>0</v>
      </c>
      <c r="Q255" s="292">
        <v>0</v>
      </c>
      <c r="R255" s="292">
        <v>0</v>
      </c>
      <c r="S255" s="293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598">
        <f t="shared" si="11"/>
        <v>0</v>
      </c>
      <c r="H256" s="292">
        <v>0</v>
      </c>
      <c r="I256" s="292">
        <v>0</v>
      </c>
      <c r="J256" s="292">
        <v>0</v>
      </c>
      <c r="K256" s="292">
        <v>0</v>
      </c>
      <c r="L256" s="292">
        <v>0</v>
      </c>
      <c r="M256" s="292">
        <v>0</v>
      </c>
      <c r="N256" s="292">
        <v>0</v>
      </c>
      <c r="O256" s="292">
        <v>0</v>
      </c>
      <c r="P256" s="292">
        <v>0</v>
      </c>
      <c r="Q256" s="292">
        <v>0</v>
      </c>
      <c r="R256" s="292">
        <v>0</v>
      </c>
      <c r="S256" s="293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598">
        <f t="shared" si="11"/>
        <v>2</v>
      </c>
      <c r="H257" s="292">
        <v>0</v>
      </c>
      <c r="I257" s="292">
        <v>0</v>
      </c>
      <c r="J257" s="292">
        <v>0</v>
      </c>
      <c r="K257" s="292">
        <v>0</v>
      </c>
      <c r="L257" s="292">
        <v>0</v>
      </c>
      <c r="M257" s="292">
        <v>0</v>
      </c>
      <c r="N257" s="292">
        <v>0</v>
      </c>
      <c r="O257" s="292">
        <v>0</v>
      </c>
      <c r="P257" s="292">
        <v>0</v>
      </c>
      <c r="Q257" s="292">
        <v>0</v>
      </c>
      <c r="R257" s="292">
        <v>1</v>
      </c>
      <c r="S257" s="293">
        <v>1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598">
        <f t="shared" si="11"/>
        <v>1</v>
      </c>
      <c r="H258" s="292">
        <v>0</v>
      </c>
      <c r="I258" s="292">
        <v>0</v>
      </c>
      <c r="J258" s="292">
        <v>0</v>
      </c>
      <c r="K258" s="292">
        <v>0</v>
      </c>
      <c r="L258" s="292">
        <v>0</v>
      </c>
      <c r="M258" s="292">
        <v>0</v>
      </c>
      <c r="N258" s="292">
        <v>0</v>
      </c>
      <c r="O258" s="292">
        <v>0</v>
      </c>
      <c r="P258" s="292">
        <v>0</v>
      </c>
      <c r="Q258" s="292">
        <v>0</v>
      </c>
      <c r="R258" s="292">
        <v>0</v>
      </c>
      <c r="S258" s="293">
        <v>1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598">
        <f t="shared" si="11"/>
        <v>0</v>
      </c>
      <c r="H259" s="292">
        <v>0</v>
      </c>
      <c r="I259" s="292">
        <v>0</v>
      </c>
      <c r="J259" s="292">
        <v>0</v>
      </c>
      <c r="K259" s="292">
        <v>0</v>
      </c>
      <c r="L259" s="292">
        <v>0</v>
      </c>
      <c r="M259" s="292">
        <v>0</v>
      </c>
      <c r="N259" s="292">
        <v>0</v>
      </c>
      <c r="O259" s="292">
        <v>0</v>
      </c>
      <c r="P259" s="292">
        <v>0</v>
      </c>
      <c r="Q259" s="292">
        <v>0</v>
      </c>
      <c r="R259" s="292">
        <v>0</v>
      </c>
      <c r="S259" s="293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598">
        <f t="shared" si="11"/>
        <v>0</v>
      </c>
      <c r="H260" s="292">
        <v>0</v>
      </c>
      <c r="I260" s="292">
        <v>0</v>
      </c>
      <c r="J260" s="292">
        <v>0</v>
      </c>
      <c r="K260" s="292">
        <v>0</v>
      </c>
      <c r="L260" s="292">
        <v>0</v>
      </c>
      <c r="M260" s="292">
        <v>0</v>
      </c>
      <c r="N260" s="292">
        <v>0</v>
      </c>
      <c r="O260" s="292">
        <v>0</v>
      </c>
      <c r="P260" s="292">
        <v>0</v>
      </c>
      <c r="Q260" s="292">
        <v>0</v>
      </c>
      <c r="R260" s="292">
        <v>0</v>
      </c>
      <c r="S260" s="293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598">
        <f t="shared" si="11"/>
        <v>0</v>
      </c>
      <c r="H261" s="292">
        <v>0</v>
      </c>
      <c r="I261" s="292">
        <v>0</v>
      </c>
      <c r="J261" s="292">
        <v>0</v>
      </c>
      <c r="K261" s="292">
        <v>0</v>
      </c>
      <c r="L261" s="292">
        <v>0</v>
      </c>
      <c r="M261" s="292">
        <v>0</v>
      </c>
      <c r="N261" s="292">
        <v>0</v>
      </c>
      <c r="O261" s="292">
        <v>0</v>
      </c>
      <c r="P261" s="292">
        <v>0</v>
      </c>
      <c r="Q261" s="292">
        <v>0</v>
      </c>
      <c r="R261" s="292">
        <v>0</v>
      </c>
      <c r="S261" s="293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628">
        <f t="shared" si="11"/>
        <v>0</v>
      </c>
      <c r="H262" s="292">
        <v>0</v>
      </c>
      <c r="I262" s="292">
        <v>0</v>
      </c>
      <c r="J262" s="292">
        <v>0</v>
      </c>
      <c r="K262" s="292">
        <v>0</v>
      </c>
      <c r="L262" s="292">
        <v>0</v>
      </c>
      <c r="M262" s="292">
        <v>0</v>
      </c>
      <c r="N262" s="292">
        <v>0</v>
      </c>
      <c r="O262" s="292">
        <v>0</v>
      </c>
      <c r="P262" s="292">
        <v>0</v>
      </c>
      <c r="Q262" s="292">
        <v>0</v>
      </c>
      <c r="R262" s="292">
        <v>0</v>
      </c>
      <c r="S262" s="293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15</v>
      </c>
      <c r="H263" s="93">
        <f t="shared" ref="H263:S263" si="12">SUM(H210:H262)</f>
        <v>0</v>
      </c>
      <c r="I263" s="93">
        <f t="shared" si="12"/>
        <v>0</v>
      </c>
      <c r="J263" s="93">
        <f t="shared" si="12"/>
        <v>0</v>
      </c>
      <c r="K263" s="93">
        <f t="shared" si="12"/>
        <v>0</v>
      </c>
      <c r="L263" s="93">
        <f t="shared" si="12"/>
        <v>0</v>
      </c>
      <c r="M263" s="93">
        <f t="shared" si="12"/>
        <v>0</v>
      </c>
      <c r="N263" s="93">
        <f t="shared" si="12"/>
        <v>0</v>
      </c>
      <c r="O263" s="93">
        <f t="shared" si="12"/>
        <v>0</v>
      </c>
      <c r="P263" s="93">
        <f t="shared" si="12"/>
        <v>0</v>
      </c>
      <c r="Q263" s="93">
        <f t="shared" si="12"/>
        <v>0</v>
      </c>
      <c r="R263" s="93">
        <f t="shared" si="12"/>
        <v>1</v>
      </c>
      <c r="S263" s="94">
        <f t="shared" si="12"/>
        <v>14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597">
        <f t="shared" ref="G264:G316" si="13">SUM(H264:S264)</f>
        <v>2</v>
      </c>
      <c r="H264" s="290">
        <v>0</v>
      </c>
      <c r="I264" s="290">
        <v>0</v>
      </c>
      <c r="J264" s="290">
        <v>0</v>
      </c>
      <c r="K264" s="290">
        <v>0</v>
      </c>
      <c r="L264" s="290">
        <v>0</v>
      </c>
      <c r="M264" s="290">
        <v>0</v>
      </c>
      <c r="N264" s="290">
        <v>0</v>
      </c>
      <c r="O264" s="290">
        <v>0</v>
      </c>
      <c r="P264" s="290">
        <v>0</v>
      </c>
      <c r="Q264" s="290">
        <v>0</v>
      </c>
      <c r="R264" s="290">
        <v>1</v>
      </c>
      <c r="S264" s="290">
        <v>1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600">
        <f t="shared" si="13"/>
        <v>1</v>
      </c>
      <c r="H265" s="292">
        <v>0</v>
      </c>
      <c r="I265" s="292">
        <v>0</v>
      </c>
      <c r="J265" s="292">
        <v>0</v>
      </c>
      <c r="K265" s="292">
        <v>0</v>
      </c>
      <c r="L265" s="292">
        <v>0</v>
      </c>
      <c r="M265" s="292">
        <v>0</v>
      </c>
      <c r="N265" s="292">
        <v>0</v>
      </c>
      <c r="O265" s="292">
        <v>0</v>
      </c>
      <c r="P265" s="292">
        <v>0</v>
      </c>
      <c r="Q265" s="292">
        <v>0</v>
      </c>
      <c r="R265" s="292">
        <v>0</v>
      </c>
      <c r="S265" s="292">
        <v>1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600">
        <f t="shared" si="13"/>
        <v>1</v>
      </c>
      <c r="H266" s="292">
        <v>0</v>
      </c>
      <c r="I266" s="292">
        <v>0</v>
      </c>
      <c r="J266" s="292">
        <v>0</v>
      </c>
      <c r="K266" s="292">
        <v>0</v>
      </c>
      <c r="L266" s="292">
        <v>0</v>
      </c>
      <c r="M266" s="292">
        <v>0</v>
      </c>
      <c r="N266" s="292">
        <v>0</v>
      </c>
      <c r="O266" s="292">
        <v>0</v>
      </c>
      <c r="P266" s="292">
        <v>0</v>
      </c>
      <c r="Q266" s="292">
        <v>0</v>
      </c>
      <c r="R266" s="292">
        <v>0</v>
      </c>
      <c r="S266" s="292">
        <v>1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600">
        <f t="shared" si="13"/>
        <v>3</v>
      </c>
      <c r="H267" s="292">
        <v>0</v>
      </c>
      <c r="I267" s="292">
        <v>0</v>
      </c>
      <c r="J267" s="292">
        <v>0</v>
      </c>
      <c r="K267" s="292">
        <v>0</v>
      </c>
      <c r="L267" s="292">
        <v>0</v>
      </c>
      <c r="M267" s="292">
        <v>0</v>
      </c>
      <c r="N267" s="292">
        <v>0</v>
      </c>
      <c r="O267" s="292">
        <v>0</v>
      </c>
      <c r="P267" s="292">
        <v>0</v>
      </c>
      <c r="Q267" s="292">
        <v>1</v>
      </c>
      <c r="R267" s="292">
        <v>1</v>
      </c>
      <c r="S267" s="292">
        <v>1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600">
        <f t="shared" si="13"/>
        <v>0</v>
      </c>
      <c r="H268" s="292">
        <v>0</v>
      </c>
      <c r="I268" s="292">
        <v>0</v>
      </c>
      <c r="J268" s="292">
        <v>0</v>
      </c>
      <c r="K268" s="292">
        <v>0</v>
      </c>
      <c r="L268" s="292">
        <v>0</v>
      </c>
      <c r="M268" s="292">
        <v>0</v>
      </c>
      <c r="N268" s="292">
        <v>0</v>
      </c>
      <c r="O268" s="292">
        <v>0</v>
      </c>
      <c r="P268" s="292">
        <v>0</v>
      </c>
      <c r="Q268" s="292">
        <v>0</v>
      </c>
      <c r="R268" s="292">
        <v>0</v>
      </c>
      <c r="S268" s="292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600">
        <f t="shared" si="13"/>
        <v>1</v>
      </c>
      <c r="H269" s="292">
        <v>0</v>
      </c>
      <c r="I269" s="292">
        <v>0</v>
      </c>
      <c r="J269" s="292">
        <v>0</v>
      </c>
      <c r="K269" s="292">
        <v>0</v>
      </c>
      <c r="L269" s="292">
        <v>0</v>
      </c>
      <c r="M269" s="292">
        <v>0</v>
      </c>
      <c r="N269" s="292">
        <v>0</v>
      </c>
      <c r="O269" s="292">
        <v>0</v>
      </c>
      <c r="P269" s="292">
        <v>0</v>
      </c>
      <c r="Q269" s="292">
        <v>0</v>
      </c>
      <c r="R269" s="292">
        <v>0</v>
      </c>
      <c r="S269" s="292">
        <v>1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600">
        <f t="shared" si="13"/>
        <v>1</v>
      </c>
      <c r="H270" s="292">
        <v>0</v>
      </c>
      <c r="I270" s="292">
        <v>0</v>
      </c>
      <c r="J270" s="292">
        <v>0</v>
      </c>
      <c r="K270" s="292">
        <v>0</v>
      </c>
      <c r="L270" s="292">
        <v>0</v>
      </c>
      <c r="M270" s="292">
        <v>0</v>
      </c>
      <c r="N270" s="292">
        <v>0</v>
      </c>
      <c r="O270" s="292">
        <v>0</v>
      </c>
      <c r="P270" s="292">
        <v>0</v>
      </c>
      <c r="Q270" s="292">
        <v>0</v>
      </c>
      <c r="R270" s="292">
        <v>0</v>
      </c>
      <c r="S270" s="292">
        <v>1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600">
        <f t="shared" si="13"/>
        <v>0</v>
      </c>
      <c r="H271" s="292">
        <v>0</v>
      </c>
      <c r="I271" s="292">
        <v>0</v>
      </c>
      <c r="J271" s="292">
        <v>0</v>
      </c>
      <c r="K271" s="292">
        <v>0</v>
      </c>
      <c r="L271" s="292">
        <v>0</v>
      </c>
      <c r="M271" s="292">
        <v>0</v>
      </c>
      <c r="N271" s="292">
        <v>0</v>
      </c>
      <c r="O271" s="292">
        <v>0</v>
      </c>
      <c r="P271" s="292">
        <v>0</v>
      </c>
      <c r="Q271" s="292">
        <v>0</v>
      </c>
      <c r="R271" s="292">
        <v>0</v>
      </c>
      <c r="S271" s="293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600">
        <f t="shared" si="13"/>
        <v>0</v>
      </c>
      <c r="H272" s="292">
        <v>0</v>
      </c>
      <c r="I272" s="292">
        <v>0</v>
      </c>
      <c r="J272" s="292">
        <v>0</v>
      </c>
      <c r="K272" s="292">
        <v>0</v>
      </c>
      <c r="L272" s="292">
        <v>0</v>
      </c>
      <c r="M272" s="292">
        <v>0</v>
      </c>
      <c r="N272" s="292">
        <v>0</v>
      </c>
      <c r="O272" s="292">
        <v>0</v>
      </c>
      <c r="P272" s="292">
        <v>0</v>
      </c>
      <c r="Q272" s="292">
        <v>0</v>
      </c>
      <c r="R272" s="292">
        <v>0</v>
      </c>
      <c r="S272" s="293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600">
        <f t="shared" si="13"/>
        <v>0</v>
      </c>
      <c r="H273" s="292">
        <v>0</v>
      </c>
      <c r="I273" s="292">
        <v>0</v>
      </c>
      <c r="J273" s="292">
        <v>0</v>
      </c>
      <c r="K273" s="292">
        <v>0</v>
      </c>
      <c r="L273" s="292">
        <v>0</v>
      </c>
      <c r="M273" s="292">
        <v>0</v>
      </c>
      <c r="N273" s="292">
        <v>0</v>
      </c>
      <c r="O273" s="292">
        <v>0</v>
      </c>
      <c r="P273" s="292">
        <v>0</v>
      </c>
      <c r="Q273" s="292">
        <v>0</v>
      </c>
      <c r="R273" s="292">
        <v>0</v>
      </c>
      <c r="S273" s="293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600">
        <f t="shared" si="13"/>
        <v>0</v>
      </c>
      <c r="H274" s="292">
        <v>0</v>
      </c>
      <c r="I274" s="292">
        <v>0</v>
      </c>
      <c r="J274" s="292">
        <v>0</v>
      </c>
      <c r="K274" s="292">
        <v>0</v>
      </c>
      <c r="L274" s="292">
        <v>0</v>
      </c>
      <c r="M274" s="292">
        <v>0</v>
      </c>
      <c r="N274" s="292">
        <v>0</v>
      </c>
      <c r="O274" s="292">
        <v>0</v>
      </c>
      <c r="P274" s="292">
        <v>0</v>
      </c>
      <c r="Q274" s="292">
        <v>0</v>
      </c>
      <c r="R274" s="292">
        <v>0</v>
      </c>
      <c r="S274" s="293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600">
        <f t="shared" si="13"/>
        <v>0</v>
      </c>
      <c r="H275" s="292">
        <v>0</v>
      </c>
      <c r="I275" s="292">
        <v>0</v>
      </c>
      <c r="J275" s="292">
        <v>0</v>
      </c>
      <c r="K275" s="292">
        <v>0</v>
      </c>
      <c r="L275" s="292">
        <v>0</v>
      </c>
      <c r="M275" s="292">
        <v>0</v>
      </c>
      <c r="N275" s="292">
        <v>0</v>
      </c>
      <c r="O275" s="292">
        <v>0</v>
      </c>
      <c r="P275" s="292">
        <v>0</v>
      </c>
      <c r="Q275" s="292">
        <v>0</v>
      </c>
      <c r="R275" s="292">
        <v>0</v>
      </c>
      <c r="S275" s="293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600">
        <f t="shared" si="13"/>
        <v>0</v>
      </c>
      <c r="H276" s="292">
        <v>0</v>
      </c>
      <c r="I276" s="292">
        <v>0</v>
      </c>
      <c r="J276" s="292">
        <v>0</v>
      </c>
      <c r="K276" s="292">
        <v>0</v>
      </c>
      <c r="L276" s="292">
        <v>0</v>
      </c>
      <c r="M276" s="292">
        <v>0</v>
      </c>
      <c r="N276" s="292">
        <v>0</v>
      </c>
      <c r="O276" s="292">
        <v>0</v>
      </c>
      <c r="P276" s="292">
        <v>0</v>
      </c>
      <c r="Q276" s="292">
        <v>0</v>
      </c>
      <c r="R276" s="292">
        <v>0</v>
      </c>
      <c r="S276" s="293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600">
        <f t="shared" si="13"/>
        <v>0</v>
      </c>
      <c r="H277" s="292">
        <v>0</v>
      </c>
      <c r="I277" s="292">
        <v>0</v>
      </c>
      <c r="J277" s="292">
        <v>0</v>
      </c>
      <c r="K277" s="292">
        <v>0</v>
      </c>
      <c r="L277" s="292">
        <v>0</v>
      </c>
      <c r="M277" s="292">
        <v>0</v>
      </c>
      <c r="N277" s="292">
        <v>0</v>
      </c>
      <c r="O277" s="292">
        <v>0</v>
      </c>
      <c r="P277" s="292">
        <v>0</v>
      </c>
      <c r="Q277" s="292">
        <v>0</v>
      </c>
      <c r="R277" s="292">
        <v>0</v>
      </c>
      <c r="S277" s="293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600">
        <f t="shared" si="13"/>
        <v>1</v>
      </c>
      <c r="H278" s="292">
        <v>0</v>
      </c>
      <c r="I278" s="292">
        <v>0</v>
      </c>
      <c r="J278" s="292">
        <v>0</v>
      </c>
      <c r="K278" s="292">
        <v>0</v>
      </c>
      <c r="L278" s="292">
        <v>0</v>
      </c>
      <c r="M278" s="292">
        <v>0</v>
      </c>
      <c r="N278" s="292">
        <v>0</v>
      </c>
      <c r="O278" s="292">
        <v>0</v>
      </c>
      <c r="P278" s="292">
        <v>0</v>
      </c>
      <c r="Q278" s="292">
        <v>0</v>
      </c>
      <c r="R278" s="292">
        <v>0</v>
      </c>
      <c r="S278" s="292">
        <v>1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600">
        <f t="shared" si="13"/>
        <v>1</v>
      </c>
      <c r="H279" s="292">
        <v>0</v>
      </c>
      <c r="I279" s="292">
        <v>0</v>
      </c>
      <c r="J279" s="292">
        <v>0</v>
      </c>
      <c r="K279" s="292">
        <v>0</v>
      </c>
      <c r="L279" s="292">
        <v>0</v>
      </c>
      <c r="M279" s="292">
        <v>0</v>
      </c>
      <c r="N279" s="292">
        <v>0</v>
      </c>
      <c r="O279" s="292">
        <v>0</v>
      </c>
      <c r="P279" s="292">
        <v>0</v>
      </c>
      <c r="Q279" s="292">
        <v>0</v>
      </c>
      <c r="R279" s="292">
        <v>0</v>
      </c>
      <c r="S279" s="292">
        <v>1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600">
        <f t="shared" si="13"/>
        <v>1</v>
      </c>
      <c r="H280" s="292">
        <v>0</v>
      </c>
      <c r="I280" s="292">
        <v>0</v>
      </c>
      <c r="J280" s="292">
        <v>0</v>
      </c>
      <c r="K280" s="292">
        <v>0</v>
      </c>
      <c r="L280" s="292">
        <v>0</v>
      </c>
      <c r="M280" s="292">
        <v>0</v>
      </c>
      <c r="N280" s="292">
        <v>0</v>
      </c>
      <c r="O280" s="292">
        <v>0</v>
      </c>
      <c r="P280" s="292">
        <v>0</v>
      </c>
      <c r="Q280" s="292">
        <v>0</v>
      </c>
      <c r="R280" s="292">
        <v>0</v>
      </c>
      <c r="S280" s="292">
        <v>1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600">
        <f t="shared" si="13"/>
        <v>0</v>
      </c>
      <c r="H281" s="292">
        <v>0</v>
      </c>
      <c r="I281" s="292">
        <v>0</v>
      </c>
      <c r="J281" s="292">
        <v>0</v>
      </c>
      <c r="K281" s="292">
        <v>0</v>
      </c>
      <c r="L281" s="292">
        <v>0</v>
      </c>
      <c r="M281" s="292">
        <v>0</v>
      </c>
      <c r="N281" s="292">
        <v>0</v>
      </c>
      <c r="O281" s="292">
        <v>0</v>
      </c>
      <c r="P281" s="292">
        <v>0</v>
      </c>
      <c r="Q281" s="292">
        <v>0</v>
      </c>
      <c r="R281" s="292">
        <v>0</v>
      </c>
      <c r="S281" s="293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600">
        <f t="shared" si="13"/>
        <v>0</v>
      </c>
      <c r="H282" s="292">
        <v>0</v>
      </c>
      <c r="I282" s="292">
        <v>0</v>
      </c>
      <c r="J282" s="292">
        <v>0</v>
      </c>
      <c r="K282" s="292">
        <v>0</v>
      </c>
      <c r="L282" s="292">
        <v>0</v>
      </c>
      <c r="M282" s="292">
        <v>0</v>
      </c>
      <c r="N282" s="292">
        <v>0</v>
      </c>
      <c r="O282" s="292">
        <v>0</v>
      </c>
      <c r="P282" s="292">
        <v>0</v>
      </c>
      <c r="Q282" s="292">
        <v>0</v>
      </c>
      <c r="R282" s="292">
        <v>0</v>
      </c>
      <c r="S282" s="293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600">
        <f t="shared" si="13"/>
        <v>0</v>
      </c>
      <c r="H283" s="292">
        <v>0</v>
      </c>
      <c r="I283" s="292">
        <v>0</v>
      </c>
      <c r="J283" s="292">
        <v>0</v>
      </c>
      <c r="K283" s="292">
        <v>0</v>
      </c>
      <c r="L283" s="292">
        <v>0</v>
      </c>
      <c r="M283" s="292">
        <v>0</v>
      </c>
      <c r="N283" s="292">
        <v>0</v>
      </c>
      <c r="O283" s="292">
        <v>0</v>
      </c>
      <c r="P283" s="292">
        <v>0</v>
      </c>
      <c r="Q283" s="292">
        <v>0</v>
      </c>
      <c r="R283" s="292">
        <v>0</v>
      </c>
      <c r="S283" s="293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600">
        <f t="shared" si="13"/>
        <v>0</v>
      </c>
      <c r="H284" s="292">
        <v>0</v>
      </c>
      <c r="I284" s="292">
        <v>0</v>
      </c>
      <c r="J284" s="292">
        <v>0</v>
      </c>
      <c r="K284" s="292">
        <v>0</v>
      </c>
      <c r="L284" s="292">
        <v>0</v>
      </c>
      <c r="M284" s="292">
        <v>0</v>
      </c>
      <c r="N284" s="292">
        <v>0</v>
      </c>
      <c r="O284" s="292">
        <v>0</v>
      </c>
      <c r="P284" s="292">
        <v>0</v>
      </c>
      <c r="Q284" s="292">
        <v>0</v>
      </c>
      <c r="R284" s="292">
        <v>0</v>
      </c>
      <c r="S284" s="292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600">
        <f t="shared" si="13"/>
        <v>1</v>
      </c>
      <c r="H285" s="292">
        <v>0</v>
      </c>
      <c r="I285" s="292">
        <v>0</v>
      </c>
      <c r="J285" s="292">
        <v>0</v>
      </c>
      <c r="K285" s="292">
        <v>0</v>
      </c>
      <c r="L285" s="292">
        <v>0</v>
      </c>
      <c r="M285" s="292">
        <v>0</v>
      </c>
      <c r="N285" s="292">
        <v>0</v>
      </c>
      <c r="O285" s="292">
        <v>0</v>
      </c>
      <c r="P285" s="292">
        <v>0</v>
      </c>
      <c r="Q285" s="292">
        <v>0</v>
      </c>
      <c r="R285" s="292">
        <v>0</v>
      </c>
      <c r="S285" s="292">
        <v>1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600">
        <f t="shared" si="13"/>
        <v>0</v>
      </c>
      <c r="H286" s="292">
        <v>0</v>
      </c>
      <c r="I286" s="292">
        <v>0</v>
      </c>
      <c r="J286" s="292">
        <v>0</v>
      </c>
      <c r="K286" s="292">
        <v>0</v>
      </c>
      <c r="L286" s="292">
        <v>0</v>
      </c>
      <c r="M286" s="292">
        <v>0</v>
      </c>
      <c r="N286" s="292">
        <v>0</v>
      </c>
      <c r="O286" s="292">
        <v>0</v>
      </c>
      <c r="P286" s="292">
        <v>0</v>
      </c>
      <c r="Q286" s="292">
        <v>0</v>
      </c>
      <c r="R286" s="292">
        <v>0</v>
      </c>
      <c r="S286" s="292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600">
        <f t="shared" si="13"/>
        <v>1</v>
      </c>
      <c r="H287" s="292">
        <v>0</v>
      </c>
      <c r="I287" s="292">
        <v>0</v>
      </c>
      <c r="J287" s="292">
        <v>0</v>
      </c>
      <c r="K287" s="292">
        <v>0</v>
      </c>
      <c r="L287" s="292">
        <v>0</v>
      </c>
      <c r="M287" s="292">
        <v>0</v>
      </c>
      <c r="N287" s="292">
        <v>0</v>
      </c>
      <c r="O287" s="292">
        <v>0</v>
      </c>
      <c r="P287" s="292">
        <v>0</v>
      </c>
      <c r="Q287" s="292">
        <v>0</v>
      </c>
      <c r="R287" s="292">
        <v>0</v>
      </c>
      <c r="S287" s="292">
        <v>1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600">
        <f t="shared" si="13"/>
        <v>0</v>
      </c>
      <c r="H288" s="292">
        <v>0</v>
      </c>
      <c r="I288" s="292">
        <v>0</v>
      </c>
      <c r="J288" s="292">
        <v>0</v>
      </c>
      <c r="K288" s="292">
        <v>0</v>
      </c>
      <c r="L288" s="292">
        <v>0</v>
      </c>
      <c r="M288" s="292">
        <v>0</v>
      </c>
      <c r="N288" s="292">
        <v>0</v>
      </c>
      <c r="O288" s="292">
        <v>0</v>
      </c>
      <c r="P288" s="292">
        <v>0</v>
      </c>
      <c r="Q288" s="292">
        <v>0</v>
      </c>
      <c r="R288" s="292">
        <v>0</v>
      </c>
      <c r="S288" s="293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600">
        <f t="shared" si="13"/>
        <v>0</v>
      </c>
      <c r="H289" s="292">
        <v>0</v>
      </c>
      <c r="I289" s="292">
        <v>0</v>
      </c>
      <c r="J289" s="292">
        <v>0</v>
      </c>
      <c r="K289" s="292">
        <v>0</v>
      </c>
      <c r="L289" s="292">
        <v>0</v>
      </c>
      <c r="M289" s="292">
        <v>0</v>
      </c>
      <c r="N289" s="292">
        <v>0</v>
      </c>
      <c r="O289" s="292">
        <v>0</v>
      </c>
      <c r="P289" s="292">
        <v>0</v>
      </c>
      <c r="Q289" s="292">
        <v>0</v>
      </c>
      <c r="R289" s="292">
        <v>0</v>
      </c>
      <c r="S289" s="293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600">
        <f t="shared" si="13"/>
        <v>0</v>
      </c>
      <c r="H290" s="292">
        <v>0</v>
      </c>
      <c r="I290" s="292">
        <v>0</v>
      </c>
      <c r="J290" s="292">
        <v>0</v>
      </c>
      <c r="K290" s="292">
        <v>0</v>
      </c>
      <c r="L290" s="292">
        <v>0</v>
      </c>
      <c r="M290" s="292">
        <v>0</v>
      </c>
      <c r="N290" s="292">
        <v>0</v>
      </c>
      <c r="O290" s="292">
        <v>0</v>
      </c>
      <c r="P290" s="292">
        <v>0</v>
      </c>
      <c r="Q290" s="292">
        <v>0</v>
      </c>
      <c r="R290" s="292">
        <v>0</v>
      </c>
      <c r="S290" s="292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600">
        <f t="shared" si="13"/>
        <v>0</v>
      </c>
      <c r="H291" s="292">
        <v>0</v>
      </c>
      <c r="I291" s="292">
        <v>0</v>
      </c>
      <c r="J291" s="292">
        <v>0</v>
      </c>
      <c r="K291" s="292">
        <v>0</v>
      </c>
      <c r="L291" s="292">
        <v>0</v>
      </c>
      <c r="M291" s="292">
        <v>0</v>
      </c>
      <c r="N291" s="292">
        <v>0</v>
      </c>
      <c r="O291" s="292">
        <v>0</v>
      </c>
      <c r="P291" s="292">
        <v>0</v>
      </c>
      <c r="Q291" s="292">
        <v>0</v>
      </c>
      <c r="R291" s="292">
        <v>0</v>
      </c>
      <c r="S291" s="292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600">
        <f t="shared" si="13"/>
        <v>0</v>
      </c>
      <c r="H292" s="292">
        <v>0</v>
      </c>
      <c r="I292" s="292">
        <v>0</v>
      </c>
      <c r="J292" s="292">
        <v>0</v>
      </c>
      <c r="K292" s="292">
        <v>0</v>
      </c>
      <c r="L292" s="292">
        <v>0</v>
      </c>
      <c r="M292" s="292">
        <v>0</v>
      </c>
      <c r="N292" s="292">
        <v>0</v>
      </c>
      <c r="O292" s="292">
        <v>0</v>
      </c>
      <c r="P292" s="292">
        <v>0</v>
      </c>
      <c r="Q292" s="292">
        <v>0</v>
      </c>
      <c r="R292" s="292">
        <v>0</v>
      </c>
      <c r="S292" s="293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600">
        <f t="shared" si="13"/>
        <v>0</v>
      </c>
      <c r="H293" s="292">
        <v>0</v>
      </c>
      <c r="I293" s="292">
        <v>0</v>
      </c>
      <c r="J293" s="292">
        <v>0</v>
      </c>
      <c r="K293" s="292">
        <v>0</v>
      </c>
      <c r="L293" s="292">
        <v>0</v>
      </c>
      <c r="M293" s="292">
        <v>0</v>
      </c>
      <c r="N293" s="292">
        <v>0</v>
      </c>
      <c r="O293" s="292">
        <v>0</v>
      </c>
      <c r="P293" s="292">
        <v>0</v>
      </c>
      <c r="Q293" s="292">
        <v>0</v>
      </c>
      <c r="R293" s="292">
        <v>0</v>
      </c>
      <c r="S293" s="293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600">
        <f t="shared" si="13"/>
        <v>0</v>
      </c>
      <c r="H294" s="292">
        <v>0</v>
      </c>
      <c r="I294" s="292">
        <v>0</v>
      </c>
      <c r="J294" s="292">
        <v>0</v>
      </c>
      <c r="K294" s="292">
        <v>0</v>
      </c>
      <c r="L294" s="292">
        <v>0</v>
      </c>
      <c r="M294" s="292">
        <v>0</v>
      </c>
      <c r="N294" s="292">
        <v>0</v>
      </c>
      <c r="O294" s="292">
        <v>0</v>
      </c>
      <c r="P294" s="292">
        <v>0</v>
      </c>
      <c r="Q294" s="292">
        <v>0</v>
      </c>
      <c r="R294" s="292">
        <v>0</v>
      </c>
      <c r="S294" s="293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600">
        <f t="shared" si="13"/>
        <v>0</v>
      </c>
      <c r="H295" s="292">
        <v>0</v>
      </c>
      <c r="I295" s="292">
        <v>0</v>
      </c>
      <c r="J295" s="292">
        <v>0</v>
      </c>
      <c r="K295" s="292">
        <v>0</v>
      </c>
      <c r="L295" s="292">
        <v>0</v>
      </c>
      <c r="M295" s="292">
        <v>0</v>
      </c>
      <c r="N295" s="292">
        <v>0</v>
      </c>
      <c r="O295" s="292">
        <v>0</v>
      </c>
      <c r="P295" s="292">
        <v>0</v>
      </c>
      <c r="Q295" s="292">
        <v>0</v>
      </c>
      <c r="R295" s="292">
        <v>0</v>
      </c>
      <c r="S295" s="292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600">
        <f t="shared" si="13"/>
        <v>0</v>
      </c>
      <c r="H296" s="292">
        <v>0</v>
      </c>
      <c r="I296" s="292">
        <v>0</v>
      </c>
      <c r="J296" s="292">
        <v>0</v>
      </c>
      <c r="K296" s="292">
        <v>0</v>
      </c>
      <c r="L296" s="292">
        <v>0</v>
      </c>
      <c r="M296" s="292">
        <v>0</v>
      </c>
      <c r="N296" s="292">
        <v>0</v>
      </c>
      <c r="O296" s="292">
        <v>0</v>
      </c>
      <c r="P296" s="292">
        <v>0</v>
      </c>
      <c r="Q296" s="292">
        <v>0</v>
      </c>
      <c r="R296" s="292">
        <v>0</v>
      </c>
      <c r="S296" s="292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600">
        <f t="shared" si="13"/>
        <v>0</v>
      </c>
      <c r="H297" s="292">
        <v>0</v>
      </c>
      <c r="I297" s="292">
        <v>0</v>
      </c>
      <c r="J297" s="292">
        <v>0</v>
      </c>
      <c r="K297" s="292">
        <v>0</v>
      </c>
      <c r="L297" s="292">
        <v>0</v>
      </c>
      <c r="M297" s="292">
        <v>0</v>
      </c>
      <c r="N297" s="292">
        <v>0</v>
      </c>
      <c r="O297" s="292">
        <v>0</v>
      </c>
      <c r="P297" s="292">
        <v>0</v>
      </c>
      <c r="Q297" s="292">
        <v>0</v>
      </c>
      <c r="R297" s="292">
        <v>0</v>
      </c>
      <c r="S297" s="293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600">
        <f t="shared" si="13"/>
        <v>0</v>
      </c>
      <c r="H298" s="292">
        <v>0</v>
      </c>
      <c r="I298" s="292">
        <v>0</v>
      </c>
      <c r="J298" s="292">
        <v>0</v>
      </c>
      <c r="K298" s="292">
        <v>0</v>
      </c>
      <c r="L298" s="292">
        <v>0</v>
      </c>
      <c r="M298" s="292">
        <v>0</v>
      </c>
      <c r="N298" s="292">
        <v>0</v>
      </c>
      <c r="O298" s="292">
        <v>0</v>
      </c>
      <c r="P298" s="292">
        <v>0</v>
      </c>
      <c r="Q298" s="292">
        <v>0</v>
      </c>
      <c r="R298" s="292">
        <v>0</v>
      </c>
      <c r="S298" s="293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600">
        <f t="shared" si="13"/>
        <v>0</v>
      </c>
      <c r="H299" s="292">
        <v>0</v>
      </c>
      <c r="I299" s="292">
        <v>0</v>
      </c>
      <c r="J299" s="292">
        <v>0</v>
      </c>
      <c r="K299" s="292">
        <v>0</v>
      </c>
      <c r="L299" s="292">
        <v>0</v>
      </c>
      <c r="M299" s="292">
        <v>0</v>
      </c>
      <c r="N299" s="292">
        <v>0</v>
      </c>
      <c r="O299" s="292">
        <v>0</v>
      </c>
      <c r="P299" s="292">
        <v>0</v>
      </c>
      <c r="Q299" s="292">
        <v>0</v>
      </c>
      <c r="R299" s="292">
        <v>0</v>
      </c>
      <c r="S299" s="292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600">
        <f t="shared" si="13"/>
        <v>0</v>
      </c>
      <c r="H300" s="292">
        <v>0</v>
      </c>
      <c r="I300" s="292">
        <v>0</v>
      </c>
      <c r="J300" s="292">
        <v>0</v>
      </c>
      <c r="K300" s="292">
        <v>0</v>
      </c>
      <c r="L300" s="292">
        <v>0</v>
      </c>
      <c r="M300" s="292">
        <v>0</v>
      </c>
      <c r="N300" s="292">
        <v>0</v>
      </c>
      <c r="O300" s="292">
        <v>0</v>
      </c>
      <c r="P300" s="292">
        <v>0</v>
      </c>
      <c r="Q300" s="292">
        <v>0</v>
      </c>
      <c r="R300" s="292">
        <v>0</v>
      </c>
      <c r="S300" s="292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600">
        <f t="shared" si="13"/>
        <v>0</v>
      </c>
      <c r="H301" s="292">
        <v>0</v>
      </c>
      <c r="I301" s="292">
        <v>0</v>
      </c>
      <c r="J301" s="292">
        <v>0</v>
      </c>
      <c r="K301" s="292">
        <v>0</v>
      </c>
      <c r="L301" s="292">
        <v>0</v>
      </c>
      <c r="M301" s="292">
        <v>0</v>
      </c>
      <c r="N301" s="292">
        <v>0</v>
      </c>
      <c r="O301" s="292">
        <v>0</v>
      </c>
      <c r="P301" s="292">
        <v>0</v>
      </c>
      <c r="Q301" s="292">
        <v>0</v>
      </c>
      <c r="R301" s="292">
        <v>0</v>
      </c>
      <c r="S301" s="293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600">
        <f t="shared" si="13"/>
        <v>1</v>
      </c>
      <c r="H302" s="292">
        <v>0</v>
      </c>
      <c r="I302" s="292">
        <v>0</v>
      </c>
      <c r="J302" s="292">
        <v>0</v>
      </c>
      <c r="K302" s="292">
        <v>0</v>
      </c>
      <c r="L302" s="292">
        <v>0</v>
      </c>
      <c r="M302" s="292">
        <v>0</v>
      </c>
      <c r="N302" s="292">
        <v>0</v>
      </c>
      <c r="O302" s="292">
        <v>0</v>
      </c>
      <c r="P302" s="292">
        <v>0</v>
      </c>
      <c r="Q302" s="292">
        <v>0</v>
      </c>
      <c r="R302" s="292">
        <v>0</v>
      </c>
      <c r="S302" s="292">
        <v>1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600">
        <f t="shared" si="13"/>
        <v>2</v>
      </c>
      <c r="H303" s="292">
        <v>0</v>
      </c>
      <c r="I303" s="292">
        <v>0</v>
      </c>
      <c r="J303" s="292">
        <v>0</v>
      </c>
      <c r="K303" s="292">
        <v>0</v>
      </c>
      <c r="L303" s="292">
        <v>0</v>
      </c>
      <c r="M303" s="292">
        <v>0</v>
      </c>
      <c r="N303" s="292">
        <v>0</v>
      </c>
      <c r="O303" s="292">
        <v>0</v>
      </c>
      <c r="P303" s="292">
        <v>0</v>
      </c>
      <c r="Q303" s="292">
        <v>0</v>
      </c>
      <c r="R303" s="292">
        <v>1</v>
      </c>
      <c r="S303" s="292">
        <v>1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600">
        <f t="shared" si="13"/>
        <v>1</v>
      </c>
      <c r="H304" s="292">
        <v>0</v>
      </c>
      <c r="I304" s="292">
        <v>0</v>
      </c>
      <c r="J304" s="292">
        <v>0</v>
      </c>
      <c r="K304" s="292">
        <v>0</v>
      </c>
      <c r="L304" s="292">
        <v>0</v>
      </c>
      <c r="M304" s="292">
        <v>0</v>
      </c>
      <c r="N304" s="292">
        <v>0</v>
      </c>
      <c r="O304" s="292">
        <v>0</v>
      </c>
      <c r="P304" s="292">
        <v>0</v>
      </c>
      <c r="Q304" s="292">
        <v>0</v>
      </c>
      <c r="R304" s="292">
        <v>0</v>
      </c>
      <c r="S304" s="292">
        <v>1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600">
        <f t="shared" si="13"/>
        <v>0</v>
      </c>
      <c r="H305" s="292">
        <v>0</v>
      </c>
      <c r="I305" s="292">
        <v>0</v>
      </c>
      <c r="J305" s="292">
        <v>0</v>
      </c>
      <c r="K305" s="292">
        <v>0</v>
      </c>
      <c r="L305" s="292">
        <v>0</v>
      </c>
      <c r="M305" s="292">
        <v>0</v>
      </c>
      <c r="N305" s="292">
        <v>0</v>
      </c>
      <c r="O305" s="292">
        <v>0</v>
      </c>
      <c r="P305" s="292">
        <v>0</v>
      </c>
      <c r="Q305" s="292">
        <v>0</v>
      </c>
      <c r="R305" s="292">
        <v>0</v>
      </c>
      <c r="S305" s="293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600">
        <f t="shared" si="13"/>
        <v>0</v>
      </c>
      <c r="H306" s="292">
        <v>0</v>
      </c>
      <c r="I306" s="292">
        <v>0</v>
      </c>
      <c r="J306" s="292">
        <v>0</v>
      </c>
      <c r="K306" s="292">
        <v>0</v>
      </c>
      <c r="L306" s="292">
        <v>0</v>
      </c>
      <c r="M306" s="292">
        <v>0</v>
      </c>
      <c r="N306" s="292">
        <v>0</v>
      </c>
      <c r="O306" s="292">
        <v>0</v>
      </c>
      <c r="P306" s="292">
        <v>0</v>
      </c>
      <c r="Q306" s="292">
        <v>0</v>
      </c>
      <c r="R306" s="292">
        <v>0</v>
      </c>
      <c r="S306" s="293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600">
        <f t="shared" si="13"/>
        <v>0</v>
      </c>
      <c r="H307" s="292">
        <v>0</v>
      </c>
      <c r="I307" s="292">
        <v>0</v>
      </c>
      <c r="J307" s="292">
        <v>0</v>
      </c>
      <c r="K307" s="292">
        <v>0</v>
      </c>
      <c r="L307" s="292">
        <v>0</v>
      </c>
      <c r="M307" s="292">
        <v>0</v>
      </c>
      <c r="N307" s="292">
        <v>0</v>
      </c>
      <c r="O307" s="292">
        <v>0</v>
      </c>
      <c r="P307" s="292">
        <v>0</v>
      </c>
      <c r="Q307" s="292">
        <v>0</v>
      </c>
      <c r="R307" s="292">
        <v>0</v>
      </c>
      <c r="S307" s="292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600">
        <f t="shared" si="13"/>
        <v>0</v>
      </c>
      <c r="H308" s="292">
        <v>0</v>
      </c>
      <c r="I308" s="292">
        <v>0</v>
      </c>
      <c r="J308" s="292">
        <v>0</v>
      </c>
      <c r="K308" s="292">
        <v>0</v>
      </c>
      <c r="L308" s="292">
        <v>0</v>
      </c>
      <c r="M308" s="292">
        <v>0</v>
      </c>
      <c r="N308" s="292">
        <v>0</v>
      </c>
      <c r="O308" s="292">
        <v>0</v>
      </c>
      <c r="P308" s="292">
        <v>0</v>
      </c>
      <c r="Q308" s="292">
        <v>0</v>
      </c>
      <c r="R308" s="292">
        <v>0</v>
      </c>
      <c r="S308" s="292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600">
        <f t="shared" si="13"/>
        <v>0</v>
      </c>
      <c r="H309" s="292">
        <v>0</v>
      </c>
      <c r="I309" s="292">
        <v>0</v>
      </c>
      <c r="J309" s="292">
        <v>0</v>
      </c>
      <c r="K309" s="292">
        <v>0</v>
      </c>
      <c r="L309" s="292">
        <v>0</v>
      </c>
      <c r="M309" s="292">
        <v>0</v>
      </c>
      <c r="N309" s="292">
        <v>0</v>
      </c>
      <c r="O309" s="292">
        <v>0</v>
      </c>
      <c r="P309" s="292">
        <v>0</v>
      </c>
      <c r="Q309" s="292">
        <v>0</v>
      </c>
      <c r="R309" s="292">
        <v>0</v>
      </c>
      <c r="S309" s="293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600">
        <f t="shared" si="13"/>
        <v>0</v>
      </c>
      <c r="H310" s="292">
        <v>0</v>
      </c>
      <c r="I310" s="292">
        <v>0</v>
      </c>
      <c r="J310" s="292">
        <v>0</v>
      </c>
      <c r="K310" s="292">
        <v>0</v>
      </c>
      <c r="L310" s="292">
        <v>0</v>
      </c>
      <c r="M310" s="292">
        <v>0</v>
      </c>
      <c r="N310" s="292">
        <v>0</v>
      </c>
      <c r="O310" s="292">
        <v>0</v>
      </c>
      <c r="P310" s="292">
        <v>0</v>
      </c>
      <c r="Q310" s="292">
        <v>0</v>
      </c>
      <c r="R310" s="292">
        <v>0</v>
      </c>
      <c r="S310" s="293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600">
        <f t="shared" si="13"/>
        <v>4</v>
      </c>
      <c r="H311" s="292">
        <v>0</v>
      </c>
      <c r="I311" s="292">
        <v>0</v>
      </c>
      <c r="J311" s="292">
        <v>0</v>
      </c>
      <c r="K311" s="292">
        <v>0</v>
      </c>
      <c r="L311" s="292">
        <v>0</v>
      </c>
      <c r="M311" s="292">
        <v>0</v>
      </c>
      <c r="N311" s="292">
        <v>0</v>
      </c>
      <c r="O311" s="292">
        <v>0</v>
      </c>
      <c r="P311" s="292">
        <v>1</v>
      </c>
      <c r="Q311" s="292">
        <v>1</v>
      </c>
      <c r="R311" s="292">
        <v>1</v>
      </c>
      <c r="S311" s="292">
        <v>1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600">
        <f t="shared" si="13"/>
        <v>1</v>
      </c>
      <c r="H312" s="292">
        <v>0</v>
      </c>
      <c r="I312" s="292">
        <v>0</v>
      </c>
      <c r="J312" s="292">
        <v>0</v>
      </c>
      <c r="K312" s="292">
        <v>0</v>
      </c>
      <c r="L312" s="292">
        <v>0</v>
      </c>
      <c r="M312" s="292">
        <v>0</v>
      </c>
      <c r="N312" s="292">
        <v>0</v>
      </c>
      <c r="O312" s="292">
        <v>0</v>
      </c>
      <c r="P312" s="292">
        <v>0</v>
      </c>
      <c r="Q312" s="292">
        <v>0</v>
      </c>
      <c r="R312" s="292">
        <v>0</v>
      </c>
      <c r="S312" s="293">
        <v>1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600">
        <f t="shared" si="13"/>
        <v>0</v>
      </c>
      <c r="H313" s="292">
        <v>0</v>
      </c>
      <c r="I313" s="292">
        <v>0</v>
      </c>
      <c r="J313" s="292">
        <v>0</v>
      </c>
      <c r="K313" s="292">
        <v>0</v>
      </c>
      <c r="L313" s="292">
        <v>0</v>
      </c>
      <c r="M313" s="292">
        <v>0</v>
      </c>
      <c r="N313" s="292">
        <v>0</v>
      </c>
      <c r="O313" s="292">
        <v>0</v>
      </c>
      <c r="P313" s="292">
        <v>0</v>
      </c>
      <c r="Q313" s="292">
        <v>0</v>
      </c>
      <c r="R313" s="292">
        <v>0</v>
      </c>
      <c r="S313" s="293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600">
        <f t="shared" si="13"/>
        <v>1</v>
      </c>
      <c r="H314" s="292">
        <v>0</v>
      </c>
      <c r="I314" s="292">
        <v>0</v>
      </c>
      <c r="J314" s="292">
        <v>0</v>
      </c>
      <c r="K314" s="292">
        <v>0</v>
      </c>
      <c r="L314" s="292">
        <v>0</v>
      </c>
      <c r="M314" s="292">
        <v>0</v>
      </c>
      <c r="N314" s="292">
        <v>0</v>
      </c>
      <c r="O314" s="292">
        <v>0</v>
      </c>
      <c r="P314" s="292">
        <v>0</v>
      </c>
      <c r="Q314" s="292">
        <v>0</v>
      </c>
      <c r="R314" s="292">
        <v>0</v>
      </c>
      <c r="S314" s="292">
        <v>1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600">
        <f t="shared" si="13"/>
        <v>0</v>
      </c>
      <c r="H315" s="292">
        <v>0</v>
      </c>
      <c r="I315" s="292">
        <v>0</v>
      </c>
      <c r="J315" s="292">
        <v>0</v>
      </c>
      <c r="K315" s="292">
        <v>0</v>
      </c>
      <c r="L315" s="292">
        <v>0</v>
      </c>
      <c r="M315" s="292">
        <v>0</v>
      </c>
      <c r="N315" s="292">
        <v>0</v>
      </c>
      <c r="O315" s="292">
        <v>0</v>
      </c>
      <c r="P315" s="292">
        <v>0</v>
      </c>
      <c r="Q315" s="292">
        <v>0</v>
      </c>
      <c r="R315" s="292">
        <v>0</v>
      </c>
      <c r="S315" s="292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603">
        <f t="shared" si="13"/>
        <v>0</v>
      </c>
      <c r="H316" s="292">
        <v>0</v>
      </c>
      <c r="I316" s="292">
        <v>0</v>
      </c>
      <c r="J316" s="292">
        <v>0</v>
      </c>
      <c r="K316" s="292">
        <v>0</v>
      </c>
      <c r="L316" s="292">
        <v>0</v>
      </c>
      <c r="M316" s="292">
        <v>0</v>
      </c>
      <c r="N316" s="292">
        <v>0</v>
      </c>
      <c r="O316" s="292">
        <v>0</v>
      </c>
      <c r="P316" s="292">
        <v>0</v>
      </c>
      <c r="Q316" s="292">
        <v>0</v>
      </c>
      <c r="R316" s="292">
        <v>0</v>
      </c>
      <c r="S316" s="293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24</v>
      </c>
      <c r="H317" s="95">
        <f t="shared" ref="H317:S317" si="14">SUM(H264:H316)</f>
        <v>0</v>
      </c>
      <c r="I317" s="78">
        <f t="shared" si="14"/>
        <v>0</v>
      </c>
      <c r="J317" s="78">
        <f t="shared" si="14"/>
        <v>0</v>
      </c>
      <c r="K317" s="78">
        <f t="shared" si="14"/>
        <v>0</v>
      </c>
      <c r="L317" s="78">
        <f t="shared" si="14"/>
        <v>0</v>
      </c>
      <c r="M317" s="78">
        <f t="shared" si="14"/>
        <v>0</v>
      </c>
      <c r="N317" s="78">
        <f t="shared" si="14"/>
        <v>0</v>
      </c>
      <c r="O317" s="78">
        <f t="shared" si="14"/>
        <v>0</v>
      </c>
      <c r="P317" s="78">
        <f t="shared" si="14"/>
        <v>1</v>
      </c>
      <c r="Q317" s="78">
        <f t="shared" si="14"/>
        <v>2</v>
      </c>
      <c r="R317" s="78">
        <f t="shared" si="14"/>
        <v>4</v>
      </c>
      <c r="S317" s="78">
        <f t="shared" si="14"/>
        <v>17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154</v>
      </c>
      <c r="H320" s="46">
        <f t="shared" ref="H320:S320" si="15">+H155</f>
        <v>2</v>
      </c>
      <c r="I320" s="46">
        <f t="shared" si="15"/>
        <v>3</v>
      </c>
      <c r="J320" s="46">
        <f t="shared" si="15"/>
        <v>5</v>
      </c>
      <c r="K320" s="46">
        <f t="shared" si="15"/>
        <v>5</v>
      </c>
      <c r="L320" s="46">
        <f t="shared" si="15"/>
        <v>6</v>
      </c>
      <c r="M320" s="46">
        <f t="shared" si="15"/>
        <v>5</v>
      </c>
      <c r="N320" s="46">
        <f t="shared" si="15"/>
        <v>10</v>
      </c>
      <c r="O320" s="46">
        <f t="shared" si="15"/>
        <v>12</v>
      </c>
      <c r="P320" s="46">
        <f t="shared" si="15"/>
        <v>19</v>
      </c>
      <c r="Q320" s="46">
        <f t="shared" si="15"/>
        <v>25</v>
      </c>
      <c r="R320" s="46">
        <f t="shared" si="15"/>
        <v>27</v>
      </c>
      <c r="S320" s="46">
        <f t="shared" si="15"/>
        <v>35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22</v>
      </c>
      <c r="H321" s="46">
        <f t="shared" ref="H321:S321" si="16">SUM(H322:H326)</f>
        <v>0</v>
      </c>
      <c r="I321" s="46">
        <f t="shared" si="16"/>
        <v>1</v>
      </c>
      <c r="J321" s="46">
        <f t="shared" si="16"/>
        <v>1</v>
      </c>
      <c r="K321" s="46">
        <f t="shared" si="16"/>
        <v>1</v>
      </c>
      <c r="L321" s="46">
        <f t="shared" si="16"/>
        <v>2</v>
      </c>
      <c r="M321" s="46">
        <f t="shared" si="16"/>
        <v>2</v>
      </c>
      <c r="N321" s="46">
        <f t="shared" si="16"/>
        <v>2</v>
      </c>
      <c r="O321" s="46">
        <f t="shared" si="16"/>
        <v>2</v>
      </c>
      <c r="P321" s="46">
        <f t="shared" si="16"/>
        <v>2</v>
      </c>
      <c r="Q321" s="46">
        <f t="shared" si="16"/>
        <v>2</v>
      </c>
      <c r="R321" s="46">
        <f t="shared" si="16"/>
        <v>3</v>
      </c>
      <c r="S321" s="46">
        <f t="shared" si="16"/>
        <v>4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629">
        <f>SUM(H322:S322)</f>
        <v>12</v>
      </c>
      <c r="H322" s="106">
        <v>0</v>
      </c>
      <c r="I322" s="106">
        <v>1</v>
      </c>
      <c r="J322" s="106">
        <v>1</v>
      </c>
      <c r="K322" s="106">
        <v>1</v>
      </c>
      <c r="L322" s="106">
        <v>1</v>
      </c>
      <c r="M322" s="106">
        <v>1</v>
      </c>
      <c r="N322" s="106">
        <v>1</v>
      </c>
      <c r="O322" s="106">
        <v>1</v>
      </c>
      <c r="P322" s="106">
        <v>1</v>
      </c>
      <c r="Q322" s="106">
        <v>1</v>
      </c>
      <c r="R322" s="106">
        <v>1</v>
      </c>
      <c r="S322" s="107">
        <v>2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629">
        <f t="shared" ref="G323:G325" si="17">SUM(H323:S323)</f>
        <v>2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1</v>
      </c>
      <c r="S323" s="107">
        <v>1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629">
        <f t="shared" si="17"/>
        <v>8</v>
      </c>
      <c r="H324" s="106">
        <v>0</v>
      </c>
      <c r="I324" s="106">
        <v>0</v>
      </c>
      <c r="J324" s="106">
        <v>0</v>
      </c>
      <c r="K324" s="106">
        <v>0</v>
      </c>
      <c r="L324" s="106">
        <v>1</v>
      </c>
      <c r="M324" s="106">
        <v>1</v>
      </c>
      <c r="N324" s="106">
        <v>1</v>
      </c>
      <c r="O324" s="106">
        <v>1</v>
      </c>
      <c r="P324" s="106">
        <v>1</v>
      </c>
      <c r="Q324" s="106">
        <v>1</v>
      </c>
      <c r="R324" s="106">
        <v>1</v>
      </c>
      <c r="S324" s="107">
        <v>1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629">
        <f t="shared" si="17"/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9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629">
        <v>0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7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132</v>
      </c>
      <c r="H327" s="110">
        <f t="shared" ref="H327:S327" si="18">IF((H319+H320-H321)&lt;0,"Revise porque este valor no puede ser negativo",H319+H320-H321)</f>
        <v>2</v>
      </c>
      <c r="I327" s="110">
        <f t="shared" si="18"/>
        <v>2</v>
      </c>
      <c r="J327" s="110">
        <f t="shared" si="18"/>
        <v>4</v>
      </c>
      <c r="K327" s="110">
        <f t="shared" si="18"/>
        <v>4</v>
      </c>
      <c r="L327" s="110">
        <f t="shared" si="18"/>
        <v>4</v>
      </c>
      <c r="M327" s="110">
        <f t="shared" si="18"/>
        <v>3</v>
      </c>
      <c r="N327" s="110">
        <f t="shared" si="18"/>
        <v>8</v>
      </c>
      <c r="O327" s="110">
        <f t="shared" si="18"/>
        <v>10</v>
      </c>
      <c r="P327" s="110">
        <f t="shared" si="18"/>
        <v>17</v>
      </c>
      <c r="Q327" s="110">
        <f t="shared" si="18"/>
        <v>23</v>
      </c>
      <c r="R327" s="110">
        <f t="shared" si="18"/>
        <v>24</v>
      </c>
      <c r="S327" s="110">
        <f t="shared" si="18"/>
        <v>31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34</v>
      </c>
      <c r="I330" s="104">
        <f t="shared" ref="I330:S330" si="19">+H338</f>
        <v>33</v>
      </c>
      <c r="J330" s="104">
        <f t="shared" si="19"/>
        <v>33</v>
      </c>
      <c r="K330" s="104">
        <f t="shared" si="19"/>
        <v>33</v>
      </c>
      <c r="L330" s="104">
        <f t="shared" si="19"/>
        <v>33</v>
      </c>
      <c r="M330" s="104">
        <f t="shared" si="19"/>
        <v>34</v>
      </c>
      <c r="N330" s="104">
        <f t="shared" si="19"/>
        <v>34</v>
      </c>
      <c r="O330" s="104">
        <f t="shared" si="19"/>
        <v>37</v>
      </c>
      <c r="P330" s="104">
        <f t="shared" si="19"/>
        <v>40</v>
      </c>
      <c r="Q330" s="104">
        <f t="shared" si="19"/>
        <v>45</v>
      </c>
      <c r="R330" s="104">
        <f t="shared" si="19"/>
        <v>52</v>
      </c>
      <c r="S330" s="104">
        <f t="shared" si="19"/>
        <v>65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77</v>
      </c>
      <c r="H331" s="46">
        <f t="shared" ref="H331:S331" si="20">+H209</f>
        <v>2</v>
      </c>
      <c r="I331" s="46">
        <f t="shared" si="20"/>
        <v>2</v>
      </c>
      <c r="J331" s="46">
        <f t="shared" si="20"/>
        <v>2</v>
      </c>
      <c r="K331" s="46">
        <f t="shared" si="20"/>
        <v>2</v>
      </c>
      <c r="L331" s="46">
        <f t="shared" si="20"/>
        <v>3</v>
      </c>
      <c r="M331" s="46">
        <f t="shared" si="20"/>
        <v>2</v>
      </c>
      <c r="N331" s="46">
        <f t="shared" si="20"/>
        <v>5</v>
      </c>
      <c r="O331" s="46">
        <f t="shared" si="20"/>
        <v>5</v>
      </c>
      <c r="P331" s="46">
        <f t="shared" si="20"/>
        <v>7</v>
      </c>
      <c r="Q331" s="46">
        <f t="shared" si="20"/>
        <v>9</v>
      </c>
      <c r="R331" s="46">
        <f t="shared" si="20"/>
        <v>15</v>
      </c>
      <c r="S331" s="46">
        <f t="shared" si="20"/>
        <v>23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12</v>
      </c>
      <c r="H332" s="46">
        <f t="shared" ref="H332:S332" si="21">+H322</f>
        <v>0</v>
      </c>
      <c r="I332" s="46">
        <f t="shared" si="21"/>
        <v>1</v>
      </c>
      <c r="J332" s="46">
        <f t="shared" si="21"/>
        <v>1</v>
      </c>
      <c r="K332" s="46">
        <f t="shared" si="21"/>
        <v>1</v>
      </c>
      <c r="L332" s="46">
        <f t="shared" si="21"/>
        <v>1</v>
      </c>
      <c r="M332" s="46">
        <f t="shared" si="21"/>
        <v>1</v>
      </c>
      <c r="N332" s="46">
        <f t="shared" si="21"/>
        <v>1</v>
      </c>
      <c r="O332" s="46">
        <f t="shared" si="21"/>
        <v>1</v>
      </c>
      <c r="P332" s="46">
        <f t="shared" si="21"/>
        <v>1</v>
      </c>
      <c r="Q332" s="46">
        <f t="shared" si="21"/>
        <v>1</v>
      </c>
      <c r="R332" s="46">
        <f t="shared" si="21"/>
        <v>1</v>
      </c>
      <c r="S332" s="46">
        <f t="shared" si="21"/>
        <v>2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v>55</v>
      </c>
      <c r="H333" s="46">
        <v>3</v>
      </c>
      <c r="I333" s="46">
        <v>3</v>
      </c>
      <c r="J333" s="46">
        <v>3</v>
      </c>
      <c r="K333" s="46">
        <v>3</v>
      </c>
      <c r="L333" s="46">
        <v>3</v>
      </c>
      <c r="M333" s="46">
        <v>3</v>
      </c>
      <c r="N333" s="46">
        <v>3</v>
      </c>
      <c r="O333" s="46">
        <v>3</v>
      </c>
      <c r="P333" s="46">
        <v>3</v>
      </c>
      <c r="Q333" s="46">
        <v>3</v>
      </c>
      <c r="R333" s="46">
        <v>3</v>
      </c>
      <c r="S333" s="46">
        <v>3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630">
        <v>140</v>
      </c>
      <c r="H334" s="103">
        <v>5</v>
      </c>
      <c r="I334" s="103">
        <v>5</v>
      </c>
      <c r="J334" s="103">
        <v>5</v>
      </c>
      <c r="K334" s="103">
        <v>5</v>
      </c>
      <c r="L334" s="103">
        <v>5</v>
      </c>
      <c r="M334" s="103">
        <v>3</v>
      </c>
      <c r="N334" s="103">
        <v>5</v>
      </c>
      <c r="O334" s="103">
        <v>5</v>
      </c>
      <c r="P334" s="103">
        <v>5</v>
      </c>
      <c r="Q334" s="103">
        <v>5</v>
      </c>
      <c r="R334" s="103">
        <v>5</v>
      </c>
      <c r="S334" s="103">
        <v>2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630">
        <f t="shared" ref="G335:G337" si="22">SUM(H335:S335)</f>
        <v>6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1</v>
      </c>
      <c r="O335" s="103">
        <v>1</v>
      </c>
      <c r="P335" s="103">
        <v>1</v>
      </c>
      <c r="Q335" s="103">
        <v>1</v>
      </c>
      <c r="R335" s="103">
        <v>1</v>
      </c>
      <c r="S335" s="103">
        <v>1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630">
        <f t="shared" si="22"/>
        <v>8</v>
      </c>
      <c r="H336" s="103">
        <v>0</v>
      </c>
      <c r="I336" s="103">
        <v>0</v>
      </c>
      <c r="J336" s="103">
        <v>0</v>
      </c>
      <c r="K336" s="103">
        <v>0</v>
      </c>
      <c r="L336" s="103">
        <v>1</v>
      </c>
      <c r="M336" s="103">
        <v>1</v>
      </c>
      <c r="N336" s="103">
        <v>1</v>
      </c>
      <c r="O336" s="103">
        <v>1</v>
      </c>
      <c r="P336" s="103">
        <v>1</v>
      </c>
      <c r="Q336" s="103">
        <v>1</v>
      </c>
      <c r="R336" s="103">
        <v>1</v>
      </c>
      <c r="S336" s="103">
        <v>1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630">
        <f t="shared" si="22"/>
        <v>2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2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631">
        <f>IF((G330+G331+G332-G333)&lt;0,"Revise porque este valor no puede ser negativo",G330+G331+G332-G333)</f>
        <v>34</v>
      </c>
      <c r="H338" s="59">
        <f t="shared" ref="H338:S338" si="23">IF((H330+H331+H332-H333)&lt;0,"Revise porque este valor no puede ser negativo",H330+H331+H332-H333)</f>
        <v>33</v>
      </c>
      <c r="I338" s="59">
        <f t="shared" si="23"/>
        <v>33</v>
      </c>
      <c r="J338" s="59">
        <f t="shared" si="23"/>
        <v>33</v>
      </c>
      <c r="K338" s="59">
        <f t="shared" si="23"/>
        <v>33</v>
      </c>
      <c r="L338" s="59">
        <f t="shared" si="23"/>
        <v>34</v>
      </c>
      <c r="M338" s="59">
        <f t="shared" si="23"/>
        <v>34</v>
      </c>
      <c r="N338" s="59">
        <f t="shared" si="23"/>
        <v>37</v>
      </c>
      <c r="O338" s="59">
        <f t="shared" si="23"/>
        <v>40</v>
      </c>
      <c r="P338" s="59">
        <f t="shared" si="23"/>
        <v>45</v>
      </c>
      <c r="Q338" s="59">
        <f t="shared" si="23"/>
        <v>52</v>
      </c>
      <c r="R338" s="59">
        <f t="shared" si="23"/>
        <v>65</v>
      </c>
      <c r="S338" s="59">
        <f t="shared" si="23"/>
        <v>87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17</v>
      </c>
      <c r="I340" s="111">
        <f t="shared" ref="I340:S340" si="24">+H348</f>
        <v>17</v>
      </c>
      <c r="J340" s="111">
        <f t="shared" si="24"/>
        <v>17</v>
      </c>
      <c r="K340" s="111">
        <f t="shared" si="24"/>
        <v>17</v>
      </c>
      <c r="L340" s="111">
        <f t="shared" si="24"/>
        <v>17</v>
      </c>
      <c r="M340" s="111">
        <f t="shared" si="24"/>
        <v>17</v>
      </c>
      <c r="N340" s="111">
        <f t="shared" si="24"/>
        <v>17</v>
      </c>
      <c r="O340" s="111">
        <f t="shared" si="24"/>
        <v>18</v>
      </c>
      <c r="P340" s="111">
        <f t="shared" si="24"/>
        <v>19</v>
      </c>
      <c r="Q340" s="111">
        <f t="shared" si="24"/>
        <v>19</v>
      </c>
      <c r="R340" s="111">
        <f t="shared" si="24"/>
        <v>19</v>
      </c>
      <c r="S340" s="111">
        <f t="shared" si="24"/>
        <v>20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15</v>
      </c>
      <c r="H341" s="46">
        <f t="shared" ref="H341:S341" si="25">+H263</f>
        <v>0</v>
      </c>
      <c r="I341" s="46">
        <f t="shared" si="25"/>
        <v>0</v>
      </c>
      <c r="J341" s="46">
        <f t="shared" si="25"/>
        <v>0</v>
      </c>
      <c r="K341" s="46">
        <f t="shared" si="25"/>
        <v>0</v>
      </c>
      <c r="L341" s="46">
        <f t="shared" si="25"/>
        <v>0</v>
      </c>
      <c r="M341" s="46">
        <f t="shared" si="25"/>
        <v>0</v>
      </c>
      <c r="N341" s="46">
        <f t="shared" si="25"/>
        <v>0</v>
      </c>
      <c r="O341" s="46">
        <f t="shared" si="25"/>
        <v>0</v>
      </c>
      <c r="P341" s="46">
        <f t="shared" si="25"/>
        <v>0</v>
      </c>
      <c r="Q341" s="46">
        <f t="shared" si="25"/>
        <v>0</v>
      </c>
      <c r="R341" s="46">
        <f t="shared" si="25"/>
        <v>1</v>
      </c>
      <c r="S341" s="46">
        <f t="shared" si="25"/>
        <v>14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2</v>
      </c>
      <c r="H342" s="46">
        <f t="shared" ref="H342:S342" si="26">+H323</f>
        <v>0</v>
      </c>
      <c r="I342" s="46">
        <f t="shared" si="26"/>
        <v>0</v>
      </c>
      <c r="J342" s="46">
        <f t="shared" si="26"/>
        <v>0</v>
      </c>
      <c r="K342" s="46">
        <f t="shared" si="26"/>
        <v>0</v>
      </c>
      <c r="L342" s="46">
        <f t="shared" si="26"/>
        <v>0</v>
      </c>
      <c r="M342" s="46">
        <f t="shared" si="26"/>
        <v>0</v>
      </c>
      <c r="N342" s="46">
        <f t="shared" si="26"/>
        <v>0</v>
      </c>
      <c r="O342" s="46">
        <f t="shared" si="26"/>
        <v>0</v>
      </c>
      <c r="P342" s="46">
        <f t="shared" si="26"/>
        <v>0</v>
      </c>
      <c r="Q342" s="46">
        <f t="shared" si="26"/>
        <v>0</v>
      </c>
      <c r="R342" s="46">
        <f t="shared" si="26"/>
        <v>1</v>
      </c>
      <c r="S342" s="46">
        <f t="shared" si="26"/>
        <v>1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6</v>
      </c>
      <c r="H343" s="46">
        <f t="shared" ref="H343:S343" si="27">+H335</f>
        <v>0</v>
      </c>
      <c r="I343" s="46">
        <f t="shared" si="27"/>
        <v>0</v>
      </c>
      <c r="J343" s="46">
        <f t="shared" si="27"/>
        <v>0</v>
      </c>
      <c r="K343" s="46">
        <f t="shared" si="27"/>
        <v>0</v>
      </c>
      <c r="L343" s="46">
        <f t="shared" si="27"/>
        <v>0</v>
      </c>
      <c r="M343" s="46">
        <f t="shared" si="27"/>
        <v>0</v>
      </c>
      <c r="N343" s="46">
        <f t="shared" si="27"/>
        <v>1</v>
      </c>
      <c r="O343" s="46">
        <f t="shared" si="27"/>
        <v>1</v>
      </c>
      <c r="P343" s="46">
        <f t="shared" si="27"/>
        <v>1</v>
      </c>
      <c r="Q343" s="46">
        <f t="shared" si="27"/>
        <v>1</v>
      </c>
      <c r="R343" s="46">
        <f t="shared" si="27"/>
        <v>1</v>
      </c>
      <c r="S343" s="46">
        <f t="shared" si="27"/>
        <v>1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6</v>
      </c>
      <c r="H344" s="112">
        <f t="shared" ref="H344:S344" si="28">SUM(H345:H347)</f>
        <v>0</v>
      </c>
      <c r="I344" s="112">
        <f t="shared" si="28"/>
        <v>0</v>
      </c>
      <c r="J344" s="112">
        <f t="shared" si="28"/>
        <v>0</v>
      </c>
      <c r="K344" s="112">
        <f t="shared" si="28"/>
        <v>0</v>
      </c>
      <c r="L344" s="112">
        <f t="shared" si="28"/>
        <v>0</v>
      </c>
      <c r="M344" s="112">
        <f t="shared" si="28"/>
        <v>0</v>
      </c>
      <c r="N344" s="112">
        <f t="shared" si="28"/>
        <v>0</v>
      </c>
      <c r="O344" s="112">
        <f t="shared" si="28"/>
        <v>0</v>
      </c>
      <c r="P344" s="112">
        <f t="shared" si="28"/>
        <v>1</v>
      </c>
      <c r="Q344" s="112">
        <f t="shared" si="28"/>
        <v>1</v>
      </c>
      <c r="R344" s="112">
        <f t="shared" si="28"/>
        <v>2</v>
      </c>
      <c r="S344" s="112">
        <f t="shared" si="28"/>
        <v>2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630">
        <v>4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1</v>
      </c>
      <c r="Q345" s="103">
        <v>1</v>
      </c>
      <c r="R345" s="103">
        <v>1</v>
      </c>
      <c r="S345" s="103">
        <v>1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630">
        <v>2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1</v>
      </c>
      <c r="S346" s="103">
        <v>1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630"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17</v>
      </c>
      <c r="H348" s="110">
        <f t="shared" ref="H348:S348" si="29">IF((H340+H341+H342+H343-H344)&lt;0,"Revise porque este valor no puede ser negativo",H340+H341+H342+H343-H344)</f>
        <v>17</v>
      </c>
      <c r="I348" s="110">
        <f t="shared" si="29"/>
        <v>17</v>
      </c>
      <c r="J348" s="110">
        <f t="shared" si="29"/>
        <v>17</v>
      </c>
      <c r="K348" s="110">
        <f t="shared" si="29"/>
        <v>17</v>
      </c>
      <c r="L348" s="110">
        <f t="shared" si="29"/>
        <v>17</v>
      </c>
      <c r="M348" s="110">
        <f t="shared" si="29"/>
        <v>17</v>
      </c>
      <c r="N348" s="110">
        <f t="shared" si="29"/>
        <v>18</v>
      </c>
      <c r="O348" s="110">
        <f t="shared" si="29"/>
        <v>19</v>
      </c>
      <c r="P348" s="110">
        <f t="shared" si="29"/>
        <v>19</v>
      </c>
      <c r="Q348" s="110">
        <f t="shared" si="29"/>
        <v>19</v>
      </c>
      <c r="R348" s="110">
        <f t="shared" si="29"/>
        <v>20</v>
      </c>
      <c r="S348" s="110">
        <f t="shared" si="29"/>
        <v>34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17</v>
      </c>
      <c r="I351" s="111">
        <f t="shared" ref="I351:S351" si="30">+H357</f>
        <v>17</v>
      </c>
      <c r="J351" s="111">
        <f t="shared" si="30"/>
        <v>17</v>
      </c>
      <c r="K351" s="111">
        <f t="shared" si="30"/>
        <v>17</v>
      </c>
      <c r="L351" s="111">
        <f t="shared" si="30"/>
        <v>17</v>
      </c>
      <c r="M351" s="111">
        <f t="shared" si="30"/>
        <v>17</v>
      </c>
      <c r="N351" s="111">
        <f t="shared" si="30"/>
        <v>17</v>
      </c>
      <c r="O351" s="111">
        <f t="shared" si="30"/>
        <v>17</v>
      </c>
      <c r="P351" s="111">
        <f t="shared" si="30"/>
        <v>16</v>
      </c>
      <c r="Q351" s="111">
        <f t="shared" si="30"/>
        <v>17</v>
      </c>
      <c r="R351" s="111">
        <f t="shared" si="30"/>
        <v>20</v>
      </c>
      <c r="S351" s="111">
        <f t="shared" si="30"/>
        <v>27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24</v>
      </c>
      <c r="H352" s="112">
        <f t="shared" ref="H352:S352" si="31">SUM(H264:H317)</f>
        <v>0</v>
      </c>
      <c r="I352" s="112">
        <f t="shared" si="31"/>
        <v>0</v>
      </c>
      <c r="J352" s="112">
        <f t="shared" si="31"/>
        <v>0</v>
      </c>
      <c r="K352" s="112">
        <f t="shared" si="31"/>
        <v>0</v>
      </c>
      <c r="L352" s="112">
        <f t="shared" si="31"/>
        <v>0</v>
      </c>
      <c r="M352" s="112">
        <f t="shared" si="31"/>
        <v>0</v>
      </c>
      <c r="N352" s="112">
        <f t="shared" si="31"/>
        <v>0</v>
      </c>
      <c r="O352" s="112">
        <f t="shared" si="31"/>
        <v>0</v>
      </c>
      <c r="P352" s="112">
        <f t="shared" si="31"/>
        <v>2</v>
      </c>
      <c r="Q352" s="112">
        <f t="shared" si="31"/>
        <v>4</v>
      </c>
      <c r="R352" s="112">
        <f t="shared" si="31"/>
        <v>8</v>
      </c>
      <c r="S352" s="112">
        <f t="shared" si="31"/>
        <v>34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7</v>
      </c>
      <c r="H353" s="113">
        <f t="shared" ref="H353:S353" si="32">SUM(H354:H356)</f>
        <v>0</v>
      </c>
      <c r="I353" s="113">
        <f t="shared" si="32"/>
        <v>0</v>
      </c>
      <c r="J353" s="113">
        <f t="shared" si="32"/>
        <v>0</v>
      </c>
      <c r="K353" s="113">
        <f t="shared" si="32"/>
        <v>0</v>
      </c>
      <c r="L353" s="113">
        <f t="shared" si="32"/>
        <v>0</v>
      </c>
      <c r="M353" s="113">
        <f t="shared" si="32"/>
        <v>0</v>
      </c>
      <c r="N353" s="113">
        <f t="shared" si="32"/>
        <v>0</v>
      </c>
      <c r="O353" s="113">
        <f t="shared" si="32"/>
        <v>1</v>
      </c>
      <c r="P353" s="113">
        <f t="shared" si="32"/>
        <v>1</v>
      </c>
      <c r="Q353" s="113">
        <f t="shared" si="32"/>
        <v>1</v>
      </c>
      <c r="R353" s="113">
        <f t="shared" si="32"/>
        <v>1</v>
      </c>
      <c r="S353" s="113">
        <f t="shared" si="32"/>
        <v>3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632">
        <f>SUM(H354:S354)</f>
        <v>6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1</v>
      </c>
      <c r="P354" s="103">
        <v>1</v>
      </c>
      <c r="Q354" s="103">
        <v>1</v>
      </c>
      <c r="R354" s="103">
        <v>1</v>
      </c>
      <c r="S354" s="103">
        <v>2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632">
        <f t="shared" ref="G355:G356" si="33">SUM(H355:S355)</f>
        <v>1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1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632">
        <f t="shared" si="33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17</v>
      </c>
      <c r="H357" s="110">
        <f t="shared" ref="H357:S357" si="34">IF((H351+H352-H353)&lt;0,"Revise porque este valor no puede ser negativo",H351+H352-H353)</f>
        <v>17</v>
      </c>
      <c r="I357" s="110">
        <f t="shared" si="34"/>
        <v>17</v>
      </c>
      <c r="J357" s="110">
        <f t="shared" si="34"/>
        <v>17</v>
      </c>
      <c r="K357" s="110">
        <f t="shared" si="34"/>
        <v>17</v>
      </c>
      <c r="L357" s="110">
        <f t="shared" si="34"/>
        <v>17</v>
      </c>
      <c r="M357" s="110">
        <f t="shared" si="34"/>
        <v>17</v>
      </c>
      <c r="N357" s="110">
        <f t="shared" si="34"/>
        <v>17</v>
      </c>
      <c r="O357" s="110">
        <f t="shared" si="34"/>
        <v>16</v>
      </c>
      <c r="P357" s="110">
        <f t="shared" si="34"/>
        <v>17</v>
      </c>
      <c r="Q357" s="110">
        <f t="shared" si="34"/>
        <v>20</v>
      </c>
      <c r="R357" s="110">
        <f t="shared" si="34"/>
        <v>27</v>
      </c>
      <c r="S357" s="110">
        <f t="shared" si="34"/>
        <v>58</v>
      </c>
      <c r="T357" s="1444"/>
    </row>
    <row r="358" spans="1:20" s="2" customFormat="1" ht="19.5" thickBot="1" x14ac:dyDescent="0.3">
      <c r="A358" s="1446"/>
      <c r="B358" s="1332"/>
      <c r="C358" s="203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96">
        <f>+H359+I359+J359+K359+L359+M359+N359+O359+P359+Q359+R359+S359</f>
        <v>4</v>
      </c>
      <c r="H359" s="260">
        <v>0</v>
      </c>
      <c r="I359" s="260">
        <v>0</v>
      </c>
      <c r="J359" s="260">
        <v>0</v>
      </c>
      <c r="K359" s="260">
        <v>0</v>
      </c>
      <c r="L359" s="260">
        <v>0</v>
      </c>
      <c r="M359" s="260">
        <v>0</v>
      </c>
      <c r="N359" s="260">
        <v>0</v>
      </c>
      <c r="O359" s="260">
        <v>0</v>
      </c>
      <c r="P359" s="260">
        <v>1</v>
      </c>
      <c r="Q359" s="260">
        <v>1</v>
      </c>
      <c r="R359" s="260">
        <v>1</v>
      </c>
      <c r="S359" s="260">
        <v>1</v>
      </c>
      <c r="T359" s="1444"/>
    </row>
    <row r="360" spans="1:20" s="2" customFormat="1" ht="19.5" thickBot="1" x14ac:dyDescent="0.3">
      <c r="A360" s="1446"/>
      <c r="B360" s="1332"/>
      <c r="C360" s="1343"/>
      <c r="D360" s="1330"/>
      <c r="E360" s="1331" t="s">
        <v>184</v>
      </c>
      <c r="F360" s="1331"/>
      <c r="G360" s="264">
        <f t="shared" ref="G360:G381" si="35">+H360+I360+J360+K360+L360+M360+N360+O360+P360+Q360+R360+S360</f>
        <v>24</v>
      </c>
      <c r="H360" s="297">
        <v>1</v>
      </c>
      <c r="I360" s="297">
        <v>1</v>
      </c>
      <c r="J360" s="297">
        <v>2</v>
      </c>
      <c r="K360" s="297">
        <v>2</v>
      </c>
      <c r="L360" s="297">
        <v>3</v>
      </c>
      <c r="M360" s="297">
        <v>2</v>
      </c>
      <c r="N360" s="297">
        <v>2</v>
      </c>
      <c r="O360" s="297">
        <v>2</v>
      </c>
      <c r="P360" s="297">
        <v>2</v>
      </c>
      <c r="Q360" s="297">
        <v>2</v>
      </c>
      <c r="R360" s="297">
        <v>2</v>
      </c>
      <c r="S360" s="297">
        <v>3</v>
      </c>
      <c r="T360" s="1444"/>
    </row>
    <row r="361" spans="1:20" s="2" customFormat="1" ht="19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264">
        <f t="shared" si="35"/>
        <v>2</v>
      </c>
      <c r="H361" s="297">
        <v>0</v>
      </c>
      <c r="I361" s="297">
        <v>0</v>
      </c>
      <c r="J361" s="297">
        <v>0</v>
      </c>
      <c r="K361" s="297">
        <v>0</v>
      </c>
      <c r="L361" s="297">
        <v>0</v>
      </c>
      <c r="M361" s="297">
        <v>0</v>
      </c>
      <c r="N361" s="297">
        <v>0</v>
      </c>
      <c r="O361" s="297">
        <v>0</v>
      </c>
      <c r="P361" s="297">
        <v>0</v>
      </c>
      <c r="Q361" s="297">
        <v>1</v>
      </c>
      <c r="R361" s="297">
        <v>0</v>
      </c>
      <c r="S361" s="297">
        <v>1</v>
      </c>
      <c r="T361" s="1444"/>
    </row>
    <row r="362" spans="1:20" s="2" customFormat="1" ht="19.5" thickBot="1" x14ac:dyDescent="0.3">
      <c r="A362" s="1446"/>
      <c r="B362" s="1332"/>
      <c r="C362" s="1343"/>
      <c r="D362" s="1346"/>
      <c r="E362" s="1331" t="s">
        <v>186</v>
      </c>
      <c r="F362" s="1331"/>
      <c r="G362" s="264">
        <f t="shared" si="35"/>
        <v>90</v>
      </c>
      <c r="H362" s="297">
        <v>0</v>
      </c>
      <c r="I362" s="297">
        <v>0</v>
      </c>
      <c r="J362" s="297">
        <v>0</v>
      </c>
      <c r="K362" s="297">
        <v>0</v>
      </c>
      <c r="L362" s="297">
        <v>0</v>
      </c>
      <c r="M362" s="297">
        <v>0</v>
      </c>
      <c r="N362" s="297">
        <v>0</v>
      </c>
      <c r="O362" s="297">
        <v>0</v>
      </c>
      <c r="P362" s="297">
        <v>0</v>
      </c>
      <c r="Q362" s="297">
        <v>45</v>
      </c>
      <c r="R362" s="297">
        <v>0</v>
      </c>
      <c r="S362" s="297">
        <v>45</v>
      </c>
      <c r="T362" s="1444"/>
    </row>
    <row r="363" spans="1:20" s="2" customFormat="1" ht="19.5" thickBot="1" x14ac:dyDescent="0.3">
      <c r="A363" s="1446"/>
      <c r="B363" s="1332"/>
      <c r="C363" s="1343"/>
      <c r="D363" s="1346"/>
      <c r="E363" s="1331" t="s">
        <v>187</v>
      </c>
      <c r="F363" s="1331"/>
      <c r="G363" s="264">
        <f t="shared" si="35"/>
        <v>0</v>
      </c>
      <c r="H363" s="297">
        <v>0</v>
      </c>
      <c r="I363" s="297">
        <v>0</v>
      </c>
      <c r="J363" s="297">
        <v>0</v>
      </c>
      <c r="K363" s="297">
        <v>0</v>
      </c>
      <c r="L363" s="297">
        <v>0</v>
      </c>
      <c r="M363" s="297">
        <v>0</v>
      </c>
      <c r="N363" s="297">
        <v>0</v>
      </c>
      <c r="O363" s="297">
        <v>0</v>
      </c>
      <c r="P363" s="297">
        <v>0</v>
      </c>
      <c r="Q363" s="297">
        <v>0</v>
      </c>
      <c r="R363" s="297">
        <v>0</v>
      </c>
      <c r="S363" s="297">
        <v>0</v>
      </c>
      <c r="T363" s="1444"/>
    </row>
    <row r="364" spans="1:20" s="2" customFormat="1" ht="19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264">
        <f t="shared" si="35"/>
        <v>12</v>
      </c>
      <c r="H364" s="297">
        <v>1</v>
      </c>
      <c r="I364" s="297">
        <v>1</v>
      </c>
      <c r="J364" s="297">
        <v>1</v>
      </c>
      <c r="K364" s="297">
        <v>1</v>
      </c>
      <c r="L364" s="297">
        <v>1</v>
      </c>
      <c r="M364" s="297">
        <v>1</v>
      </c>
      <c r="N364" s="297">
        <v>1</v>
      </c>
      <c r="O364" s="297">
        <v>1</v>
      </c>
      <c r="P364" s="297">
        <v>1</v>
      </c>
      <c r="Q364" s="297">
        <v>1</v>
      </c>
      <c r="R364" s="297">
        <v>1</v>
      </c>
      <c r="S364" s="297">
        <v>1</v>
      </c>
      <c r="T364" s="1444"/>
    </row>
    <row r="365" spans="1:20" ht="19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264">
        <f t="shared" si="35"/>
        <v>360</v>
      </c>
      <c r="H365" s="265">
        <v>30</v>
      </c>
      <c r="I365" s="265">
        <v>30</v>
      </c>
      <c r="J365" s="265">
        <v>30</v>
      </c>
      <c r="K365" s="265">
        <v>30</v>
      </c>
      <c r="L365" s="265">
        <v>30</v>
      </c>
      <c r="M365" s="265">
        <v>30</v>
      </c>
      <c r="N365" s="265">
        <v>30</v>
      </c>
      <c r="O365" s="265">
        <v>30</v>
      </c>
      <c r="P365" s="265">
        <v>30</v>
      </c>
      <c r="Q365" s="265">
        <v>30</v>
      </c>
      <c r="R365" s="265">
        <v>30</v>
      </c>
      <c r="S365" s="265">
        <v>30</v>
      </c>
      <c r="T365" s="1444"/>
    </row>
    <row r="366" spans="1:20" ht="19.5" thickBot="1" x14ac:dyDescent="0.3">
      <c r="A366" s="1446"/>
      <c r="B366" s="1332"/>
      <c r="C366" s="1343"/>
      <c r="D366" s="1330"/>
      <c r="E366" s="1331" t="s">
        <v>190</v>
      </c>
      <c r="F366" s="1331"/>
      <c r="G366" s="264">
        <f t="shared" si="35"/>
        <v>300</v>
      </c>
      <c r="H366" s="265">
        <v>25</v>
      </c>
      <c r="I366" s="265">
        <v>25</v>
      </c>
      <c r="J366" s="265">
        <v>25</v>
      </c>
      <c r="K366" s="265">
        <v>25</v>
      </c>
      <c r="L366" s="265">
        <v>25</v>
      </c>
      <c r="M366" s="265">
        <v>25</v>
      </c>
      <c r="N366" s="265">
        <v>25</v>
      </c>
      <c r="O366" s="265">
        <v>25</v>
      </c>
      <c r="P366" s="265">
        <v>25</v>
      </c>
      <c r="Q366" s="265">
        <v>25</v>
      </c>
      <c r="R366" s="265">
        <v>25</v>
      </c>
      <c r="S366" s="265">
        <v>25</v>
      </c>
      <c r="T366" s="1444"/>
    </row>
    <row r="367" spans="1:20" ht="19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264">
        <f t="shared" si="35"/>
        <v>0</v>
      </c>
      <c r="H367" s="265">
        <v>0</v>
      </c>
      <c r="I367" s="265">
        <v>0</v>
      </c>
      <c r="J367" s="265">
        <v>0</v>
      </c>
      <c r="K367" s="265">
        <v>0</v>
      </c>
      <c r="L367" s="265">
        <v>0</v>
      </c>
      <c r="M367" s="265">
        <v>0</v>
      </c>
      <c r="N367" s="265">
        <v>0</v>
      </c>
      <c r="O367" s="265">
        <v>0</v>
      </c>
      <c r="P367" s="265">
        <v>0</v>
      </c>
      <c r="Q367" s="265">
        <v>0</v>
      </c>
      <c r="R367" s="265">
        <v>0</v>
      </c>
      <c r="S367" s="265">
        <v>0</v>
      </c>
      <c r="T367" s="1444"/>
    </row>
    <row r="368" spans="1:20" ht="19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264">
        <f t="shared" si="35"/>
        <v>0</v>
      </c>
      <c r="H368" s="265">
        <v>0</v>
      </c>
      <c r="I368" s="265">
        <v>0</v>
      </c>
      <c r="J368" s="265">
        <v>0</v>
      </c>
      <c r="K368" s="265">
        <v>0</v>
      </c>
      <c r="L368" s="265">
        <v>0</v>
      </c>
      <c r="M368" s="265">
        <v>0</v>
      </c>
      <c r="N368" s="265">
        <v>0</v>
      </c>
      <c r="O368" s="265">
        <v>0</v>
      </c>
      <c r="P368" s="265">
        <v>0</v>
      </c>
      <c r="Q368" s="265">
        <v>0</v>
      </c>
      <c r="R368" s="265">
        <v>0</v>
      </c>
      <c r="S368" s="265">
        <v>0</v>
      </c>
      <c r="T368" s="1444"/>
    </row>
    <row r="369" spans="1:20" ht="19.5" thickBot="1" x14ac:dyDescent="0.3">
      <c r="A369" s="1446"/>
      <c r="B369" s="1332"/>
      <c r="C369" s="1343"/>
      <c r="D369" s="1330"/>
      <c r="E369" s="1331" t="s">
        <v>193</v>
      </c>
      <c r="F369" s="1331"/>
      <c r="G369" s="264">
        <f t="shared" si="35"/>
        <v>0</v>
      </c>
      <c r="H369" s="292">
        <v>0</v>
      </c>
      <c r="I369" s="292">
        <v>0</v>
      </c>
      <c r="J369" s="292">
        <v>0</v>
      </c>
      <c r="K369" s="292">
        <v>0</v>
      </c>
      <c r="L369" s="292">
        <v>0</v>
      </c>
      <c r="M369" s="292">
        <v>0</v>
      </c>
      <c r="N369" s="292">
        <v>0</v>
      </c>
      <c r="O369" s="292">
        <v>0</v>
      </c>
      <c r="P369" s="292">
        <v>0</v>
      </c>
      <c r="Q369" s="292">
        <v>0</v>
      </c>
      <c r="R369" s="292">
        <v>0</v>
      </c>
      <c r="S369" s="292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264">
        <f t="shared" si="35"/>
        <v>0</v>
      </c>
      <c r="H370" s="292">
        <v>0</v>
      </c>
      <c r="I370" s="292">
        <v>0</v>
      </c>
      <c r="J370" s="292">
        <v>0</v>
      </c>
      <c r="K370" s="292">
        <v>0</v>
      </c>
      <c r="L370" s="292">
        <v>0</v>
      </c>
      <c r="M370" s="292">
        <v>0</v>
      </c>
      <c r="N370" s="292">
        <v>0</v>
      </c>
      <c r="O370" s="292">
        <v>0</v>
      </c>
      <c r="P370" s="292">
        <v>0</v>
      </c>
      <c r="Q370" s="292">
        <v>0</v>
      </c>
      <c r="R370" s="292">
        <v>0</v>
      </c>
      <c r="S370" s="292">
        <v>0</v>
      </c>
      <c r="T370" s="1444"/>
    </row>
    <row r="371" spans="1:20" ht="19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264">
        <f t="shared" si="35"/>
        <v>0</v>
      </c>
      <c r="H371" s="292">
        <v>0</v>
      </c>
      <c r="I371" s="292">
        <v>0</v>
      </c>
      <c r="J371" s="292">
        <v>0</v>
      </c>
      <c r="K371" s="292">
        <v>0</v>
      </c>
      <c r="L371" s="292">
        <v>0</v>
      </c>
      <c r="M371" s="292">
        <v>0</v>
      </c>
      <c r="N371" s="292">
        <v>0</v>
      </c>
      <c r="O371" s="292">
        <v>0</v>
      </c>
      <c r="P371" s="292">
        <v>0</v>
      </c>
      <c r="Q371" s="292">
        <v>0</v>
      </c>
      <c r="R371" s="292">
        <v>0</v>
      </c>
      <c r="S371" s="292">
        <v>0</v>
      </c>
      <c r="T371" s="1444"/>
    </row>
    <row r="372" spans="1:20" ht="19.5" thickBot="1" x14ac:dyDescent="0.3">
      <c r="A372" s="1446"/>
      <c r="B372" s="1332"/>
      <c r="C372" s="1343"/>
      <c r="D372" s="1330"/>
      <c r="E372" s="1331" t="s">
        <v>196</v>
      </c>
      <c r="F372" s="1331"/>
      <c r="G372" s="264">
        <f t="shared" si="35"/>
        <v>0</v>
      </c>
      <c r="H372" s="292">
        <v>0</v>
      </c>
      <c r="I372" s="292">
        <v>0</v>
      </c>
      <c r="J372" s="292">
        <v>0</v>
      </c>
      <c r="K372" s="292">
        <v>0</v>
      </c>
      <c r="L372" s="292">
        <v>0</v>
      </c>
      <c r="M372" s="292">
        <v>0</v>
      </c>
      <c r="N372" s="292">
        <v>0</v>
      </c>
      <c r="O372" s="292">
        <v>0</v>
      </c>
      <c r="P372" s="292">
        <v>0</v>
      </c>
      <c r="Q372" s="292">
        <v>0</v>
      </c>
      <c r="R372" s="292">
        <v>0</v>
      </c>
      <c r="S372" s="292">
        <v>0</v>
      </c>
      <c r="T372" s="1444"/>
    </row>
    <row r="373" spans="1:20" ht="19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264">
        <f t="shared" si="35"/>
        <v>0</v>
      </c>
      <c r="H373" s="292">
        <v>0</v>
      </c>
      <c r="I373" s="292">
        <v>0</v>
      </c>
      <c r="J373" s="292">
        <v>0</v>
      </c>
      <c r="K373" s="292">
        <v>0</v>
      </c>
      <c r="L373" s="292">
        <v>0</v>
      </c>
      <c r="M373" s="292">
        <v>0</v>
      </c>
      <c r="N373" s="292">
        <v>0</v>
      </c>
      <c r="O373" s="292">
        <v>0</v>
      </c>
      <c r="P373" s="292">
        <v>0</v>
      </c>
      <c r="Q373" s="292">
        <v>0</v>
      </c>
      <c r="R373" s="292">
        <v>0</v>
      </c>
      <c r="S373" s="292">
        <v>0</v>
      </c>
      <c r="T373" s="1444"/>
    </row>
    <row r="374" spans="1:20" ht="19.5" thickBot="1" x14ac:dyDescent="0.3">
      <c r="A374" s="1446"/>
      <c r="B374" s="1332"/>
      <c r="C374" s="1343"/>
      <c r="D374" s="1347"/>
      <c r="E374" s="1331" t="s">
        <v>233</v>
      </c>
      <c r="F374" s="1331"/>
      <c r="G374" s="264">
        <f t="shared" si="35"/>
        <v>0</v>
      </c>
      <c r="H374" s="292">
        <v>0</v>
      </c>
      <c r="I374" s="292">
        <v>0</v>
      </c>
      <c r="J374" s="292">
        <v>0</v>
      </c>
      <c r="K374" s="292">
        <v>0</v>
      </c>
      <c r="L374" s="292">
        <v>0</v>
      </c>
      <c r="M374" s="292">
        <v>0</v>
      </c>
      <c r="N374" s="292">
        <v>0</v>
      </c>
      <c r="O374" s="292">
        <v>0</v>
      </c>
      <c r="P374" s="292">
        <v>0</v>
      </c>
      <c r="Q374" s="292">
        <v>0</v>
      </c>
      <c r="R374" s="292">
        <v>0</v>
      </c>
      <c r="S374" s="292">
        <v>0</v>
      </c>
      <c r="T374" s="1444"/>
    </row>
    <row r="375" spans="1:20" ht="19.5" thickBot="1" x14ac:dyDescent="0.3">
      <c r="A375" s="1446"/>
      <c r="B375" s="1332"/>
      <c r="C375" s="1343"/>
      <c r="D375" s="1347"/>
      <c r="E375" s="1331" t="s">
        <v>234</v>
      </c>
      <c r="F375" s="1331"/>
      <c r="G375" s="264">
        <f t="shared" si="35"/>
        <v>0</v>
      </c>
      <c r="H375" s="292">
        <v>0</v>
      </c>
      <c r="I375" s="292">
        <v>0</v>
      </c>
      <c r="J375" s="292">
        <v>0</v>
      </c>
      <c r="K375" s="292">
        <v>0</v>
      </c>
      <c r="L375" s="292">
        <v>0</v>
      </c>
      <c r="M375" s="292">
        <v>0</v>
      </c>
      <c r="N375" s="292">
        <v>0</v>
      </c>
      <c r="O375" s="292">
        <v>0</v>
      </c>
      <c r="P375" s="292">
        <v>0</v>
      </c>
      <c r="Q375" s="292">
        <v>0</v>
      </c>
      <c r="R375" s="292">
        <v>0</v>
      </c>
      <c r="S375" s="292">
        <v>0</v>
      </c>
      <c r="T375" s="1444"/>
    </row>
    <row r="376" spans="1:20" ht="19.5" thickBot="1" x14ac:dyDescent="0.3">
      <c r="A376" s="1446"/>
      <c r="B376" s="1332"/>
      <c r="C376" s="1343"/>
      <c r="D376" s="1347"/>
      <c r="E376" s="1331" t="s">
        <v>235</v>
      </c>
      <c r="F376" s="1331"/>
      <c r="G376" s="264">
        <f t="shared" si="35"/>
        <v>0</v>
      </c>
      <c r="H376" s="292">
        <v>0</v>
      </c>
      <c r="I376" s="292">
        <v>0</v>
      </c>
      <c r="J376" s="292">
        <v>0</v>
      </c>
      <c r="K376" s="292">
        <v>0</v>
      </c>
      <c r="L376" s="292">
        <v>0</v>
      </c>
      <c r="M376" s="292">
        <v>0</v>
      </c>
      <c r="N376" s="292">
        <v>0</v>
      </c>
      <c r="O376" s="292">
        <v>0</v>
      </c>
      <c r="P376" s="292">
        <v>0</v>
      </c>
      <c r="Q376" s="292">
        <v>0</v>
      </c>
      <c r="R376" s="292">
        <v>0</v>
      </c>
      <c r="S376" s="292">
        <v>0</v>
      </c>
      <c r="T376" s="1444"/>
    </row>
    <row r="377" spans="1:20" ht="19.5" thickBot="1" x14ac:dyDescent="0.3">
      <c r="A377" s="1446"/>
      <c r="B377" s="1332"/>
      <c r="C377" s="1343"/>
      <c r="D377" s="1347"/>
      <c r="E377" s="1331" t="s">
        <v>236</v>
      </c>
      <c r="F377" s="1331"/>
      <c r="G377" s="264">
        <f t="shared" si="35"/>
        <v>0</v>
      </c>
      <c r="H377" s="292">
        <v>0</v>
      </c>
      <c r="I377" s="292">
        <v>0</v>
      </c>
      <c r="J377" s="292">
        <v>0</v>
      </c>
      <c r="K377" s="292">
        <v>0</v>
      </c>
      <c r="L377" s="292">
        <v>0</v>
      </c>
      <c r="M377" s="292">
        <v>0</v>
      </c>
      <c r="N377" s="292">
        <v>0</v>
      </c>
      <c r="O377" s="292">
        <v>0</v>
      </c>
      <c r="P377" s="292">
        <v>0</v>
      </c>
      <c r="Q377" s="292">
        <v>0</v>
      </c>
      <c r="R377" s="292">
        <v>0</v>
      </c>
      <c r="S377" s="292">
        <v>0</v>
      </c>
      <c r="T377" s="1444"/>
    </row>
    <row r="378" spans="1:20" ht="19.5" thickBot="1" x14ac:dyDescent="0.3">
      <c r="A378" s="1446"/>
      <c r="B378" s="1332"/>
      <c r="C378" s="1343"/>
      <c r="D378" s="1347"/>
      <c r="E378" s="1331" t="s">
        <v>237</v>
      </c>
      <c r="F378" s="1331"/>
      <c r="G378" s="264">
        <f t="shared" si="35"/>
        <v>0</v>
      </c>
      <c r="H378" s="292">
        <v>0</v>
      </c>
      <c r="I378" s="292">
        <v>0</v>
      </c>
      <c r="J378" s="292">
        <v>0</v>
      </c>
      <c r="K378" s="292">
        <v>0</v>
      </c>
      <c r="L378" s="292">
        <v>0</v>
      </c>
      <c r="M378" s="292">
        <v>0</v>
      </c>
      <c r="N378" s="292">
        <v>0</v>
      </c>
      <c r="O378" s="292">
        <v>0</v>
      </c>
      <c r="P378" s="292">
        <v>0</v>
      </c>
      <c r="Q378" s="292">
        <v>0</v>
      </c>
      <c r="R378" s="292">
        <v>0</v>
      </c>
      <c r="S378" s="292">
        <v>0</v>
      </c>
      <c r="T378" s="1444"/>
    </row>
    <row r="379" spans="1:20" ht="19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264">
        <f t="shared" si="35"/>
        <v>0</v>
      </c>
      <c r="H379" s="292">
        <v>0</v>
      </c>
      <c r="I379" s="292">
        <v>0</v>
      </c>
      <c r="J379" s="292">
        <v>0</v>
      </c>
      <c r="K379" s="292">
        <v>0</v>
      </c>
      <c r="L379" s="292">
        <v>0</v>
      </c>
      <c r="M379" s="292">
        <v>0</v>
      </c>
      <c r="N379" s="292">
        <v>0</v>
      </c>
      <c r="O379" s="292">
        <v>0</v>
      </c>
      <c r="P379" s="292">
        <v>0</v>
      </c>
      <c r="Q379" s="292">
        <v>0</v>
      </c>
      <c r="R379" s="292">
        <v>0</v>
      </c>
      <c r="S379" s="292">
        <v>0</v>
      </c>
      <c r="T379" s="1444"/>
    </row>
    <row r="380" spans="1:20" ht="19.5" thickBot="1" x14ac:dyDescent="0.3">
      <c r="A380" s="1446"/>
      <c r="B380" s="1332"/>
      <c r="C380" s="1343"/>
      <c r="D380" s="1330"/>
      <c r="E380" s="1331" t="s">
        <v>199</v>
      </c>
      <c r="F380" s="1331"/>
      <c r="G380" s="264">
        <f t="shared" si="35"/>
        <v>6</v>
      </c>
      <c r="H380" s="265">
        <v>0</v>
      </c>
      <c r="I380" s="265">
        <v>0</v>
      </c>
      <c r="J380" s="265">
        <v>0</v>
      </c>
      <c r="K380" s="265">
        <v>0</v>
      </c>
      <c r="L380" s="265">
        <v>0</v>
      </c>
      <c r="M380" s="265">
        <v>0</v>
      </c>
      <c r="N380" s="265">
        <v>1</v>
      </c>
      <c r="O380" s="265">
        <v>0</v>
      </c>
      <c r="P380" s="265">
        <v>1</v>
      </c>
      <c r="Q380" s="265">
        <v>1</v>
      </c>
      <c r="R380" s="265">
        <v>1</v>
      </c>
      <c r="S380" s="265">
        <v>2</v>
      </c>
      <c r="T380" s="1444"/>
    </row>
    <row r="381" spans="1:20" ht="19.5" thickBot="1" x14ac:dyDescent="0.3">
      <c r="A381" s="1446"/>
      <c r="B381" s="1332"/>
      <c r="C381" s="1343"/>
      <c r="D381" s="1336"/>
      <c r="E381" s="1348" t="s">
        <v>200</v>
      </c>
      <c r="F381" s="1348"/>
      <c r="G381" s="298">
        <f t="shared" si="35"/>
        <v>0</v>
      </c>
      <c r="H381" s="270">
        <v>0</v>
      </c>
      <c r="I381" s="270">
        <v>0</v>
      </c>
      <c r="J381" s="270">
        <v>0</v>
      </c>
      <c r="K381" s="270">
        <v>0</v>
      </c>
      <c r="L381" s="270">
        <v>0</v>
      </c>
      <c r="M381" s="270">
        <v>0</v>
      </c>
      <c r="N381" s="270">
        <v>0</v>
      </c>
      <c r="O381" s="270">
        <v>0</v>
      </c>
      <c r="P381" s="270">
        <v>0</v>
      </c>
      <c r="Q381" s="270">
        <v>0</v>
      </c>
      <c r="R381" s="270">
        <v>0</v>
      </c>
      <c r="S381" s="270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263">
        <f>+H383+K383+N383+Q383</f>
        <v>4</v>
      </c>
      <c r="H383" s="1607">
        <v>1</v>
      </c>
      <c r="I383" s="1607"/>
      <c r="J383" s="1607"/>
      <c r="K383" s="1607">
        <v>1</v>
      </c>
      <c r="L383" s="1607"/>
      <c r="M383" s="1607"/>
      <c r="N383" s="1607">
        <v>1</v>
      </c>
      <c r="O383" s="1607"/>
      <c r="P383" s="1607"/>
      <c r="Q383" s="1607">
        <v>1</v>
      </c>
      <c r="R383" s="1607"/>
      <c r="S383" s="1607"/>
      <c r="T383" s="1444"/>
    </row>
    <row r="384" spans="1:20" ht="18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263">
        <f>+H384+K384+N384+Q384</f>
        <v>4</v>
      </c>
      <c r="H384" s="1607">
        <v>1</v>
      </c>
      <c r="I384" s="1607"/>
      <c r="J384" s="1607"/>
      <c r="K384" s="1607">
        <v>1</v>
      </c>
      <c r="L384" s="1607"/>
      <c r="M384" s="1607"/>
      <c r="N384" s="1607">
        <v>1</v>
      </c>
      <c r="O384" s="1607"/>
      <c r="P384" s="1607"/>
      <c r="Q384" s="1607">
        <v>1</v>
      </c>
      <c r="R384" s="1607"/>
      <c r="S384" s="1607"/>
      <c r="T384" s="1444"/>
    </row>
    <row r="385" spans="1:20" ht="18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263">
        <f>+H385</f>
        <v>1</v>
      </c>
      <c r="H385" s="1607">
        <v>1</v>
      </c>
      <c r="I385" s="1607"/>
      <c r="J385" s="1607"/>
      <c r="K385" s="1607"/>
      <c r="L385" s="1607"/>
      <c r="M385" s="1607"/>
      <c r="N385" s="1607"/>
      <c r="O385" s="1607"/>
      <c r="P385" s="1607"/>
      <c r="Q385" s="1607"/>
      <c r="R385" s="1607"/>
      <c r="S385" s="160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263">
        <f>+H386</f>
        <v>1</v>
      </c>
      <c r="H386" s="1607">
        <v>1</v>
      </c>
      <c r="I386" s="1607"/>
      <c r="J386" s="1607"/>
      <c r="K386" s="1607"/>
      <c r="L386" s="1607"/>
      <c r="M386" s="1607"/>
      <c r="N386" s="1607"/>
      <c r="O386" s="1607"/>
      <c r="P386" s="1607"/>
      <c r="Q386" s="1607"/>
      <c r="R386" s="1607"/>
      <c r="S386" s="160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278">
        <f>+H387+I387+J387+K387+L387+M387+N387+O387+P387+Q387+R387+S387</f>
        <v>8</v>
      </c>
      <c r="H387" s="265">
        <v>0</v>
      </c>
      <c r="I387" s="265">
        <v>0</v>
      </c>
      <c r="J387" s="265">
        <v>0</v>
      </c>
      <c r="K387" s="265">
        <v>0</v>
      </c>
      <c r="L387" s="265">
        <v>1</v>
      </c>
      <c r="M387" s="265">
        <v>1</v>
      </c>
      <c r="N387" s="265">
        <v>1</v>
      </c>
      <c r="O387" s="265">
        <v>1</v>
      </c>
      <c r="P387" s="265">
        <v>1</v>
      </c>
      <c r="Q387" s="265">
        <v>1</v>
      </c>
      <c r="R387" s="265">
        <v>1</v>
      </c>
      <c r="S387" s="265">
        <v>1</v>
      </c>
      <c r="T387" s="1444"/>
    </row>
    <row r="388" spans="1:20" ht="18.75" x14ac:dyDescent="0.25">
      <c r="A388" s="1446"/>
      <c r="B388" s="1322"/>
      <c r="C388" s="1326"/>
      <c r="D388" s="1306"/>
      <c r="E388" s="1306"/>
      <c r="F388" s="29" t="s">
        <v>243</v>
      </c>
      <c r="G388" s="278">
        <f t="shared" ref="G388:G397" si="36">+H388+I388+J388+K388+L388+M388+N388+O388+P388+Q388+R388+S388</f>
        <v>8</v>
      </c>
      <c r="H388" s="265">
        <v>0</v>
      </c>
      <c r="I388" s="265">
        <v>0</v>
      </c>
      <c r="J388" s="265">
        <v>0</v>
      </c>
      <c r="K388" s="265">
        <v>0</v>
      </c>
      <c r="L388" s="265">
        <v>1</v>
      </c>
      <c r="M388" s="265">
        <v>1</v>
      </c>
      <c r="N388" s="265">
        <v>1</v>
      </c>
      <c r="O388" s="265">
        <v>1</v>
      </c>
      <c r="P388" s="265">
        <v>1</v>
      </c>
      <c r="Q388" s="265">
        <v>1</v>
      </c>
      <c r="R388" s="265">
        <v>1</v>
      </c>
      <c r="S388" s="26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278">
        <f t="shared" si="36"/>
        <v>0</v>
      </c>
      <c r="H389" s="265">
        <v>0</v>
      </c>
      <c r="I389" s="265">
        <v>0</v>
      </c>
      <c r="J389" s="265">
        <v>0</v>
      </c>
      <c r="K389" s="265">
        <v>0</v>
      </c>
      <c r="L389" s="265">
        <v>0</v>
      </c>
      <c r="M389" s="265">
        <v>0</v>
      </c>
      <c r="N389" s="265">
        <v>0</v>
      </c>
      <c r="O389" s="265">
        <v>0</v>
      </c>
      <c r="P389" s="265">
        <v>0</v>
      </c>
      <c r="Q389" s="265">
        <v>0</v>
      </c>
      <c r="R389" s="265">
        <v>0</v>
      </c>
      <c r="S389" s="265">
        <v>0</v>
      </c>
      <c r="T389" s="1444"/>
    </row>
    <row r="390" spans="1:20" ht="18.75" x14ac:dyDescent="0.25">
      <c r="A390" s="1446"/>
      <c r="B390" s="1322"/>
      <c r="C390" s="1326"/>
      <c r="D390" s="1306"/>
      <c r="E390" s="1306"/>
      <c r="F390" s="121" t="s">
        <v>245</v>
      </c>
      <c r="G390" s="278">
        <f t="shared" si="36"/>
        <v>0</v>
      </c>
      <c r="H390" s="265">
        <v>0</v>
      </c>
      <c r="I390" s="265">
        <v>0</v>
      </c>
      <c r="J390" s="265">
        <v>0</v>
      </c>
      <c r="K390" s="265">
        <v>0</v>
      </c>
      <c r="L390" s="265">
        <v>0</v>
      </c>
      <c r="M390" s="265">
        <v>0</v>
      </c>
      <c r="N390" s="265">
        <v>0</v>
      </c>
      <c r="O390" s="265">
        <v>0</v>
      </c>
      <c r="P390" s="265">
        <v>0</v>
      </c>
      <c r="Q390" s="265">
        <v>0</v>
      </c>
      <c r="R390" s="265">
        <v>0</v>
      </c>
      <c r="S390" s="265">
        <v>0</v>
      </c>
      <c r="T390" s="1444"/>
    </row>
    <row r="391" spans="1:20" ht="18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278">
        <f t="shared" si="36"/>
        <v>1</v>
      </c>
      <c r="H391" s="265">
        <v>0</v>
      </c>
      <c r="I391" s="265">
        <v>0</v>
      </c>
      <c r="J391" s="265">
        <v>0</v>
      </c>
      <c r="K391" s="265">
        <v>0</v>
      </c>
      <c r="L391" s="265">
        <v>0</v>
      </c>
      <c r="M391" s="265">
        <v>0</v>
      </c>
      <c r="N391" s="265">
        <v>0</v>
      </c>
      <c r="O391" s="265">
        <v>0</v>
      </c>
      <c r="P391" s="265">
        <v>0</v>
      </c>
      <c r="Q391" s="265">
        <v>0</v>
      </c>
      <c r="R391" s="265">
        <v>0</v>
      </c>
      <c r="S391" s="265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278">
        <f t="shared" si="36"/>
        <v>0</v>
      </c>
      <c r="H392" s="297">
        <v>0</v>
      </c>
      <c r="I392" s="297">
        <v>0</v>
      </c>
      <c r="J392" s="297">
        <v>0</v>
      </c>
      <c r="K392" s="297">
        <v>0</v>
      </c>
      <c r="L392" s="297">
        <v>0</v>
      </c>
      <c r="M392" s="297">
        <v>0</v>
      </c>
      <c r="N392" s="297">
        <v>0</v>
      </c>
      <c r="O392" s="297">
        <v>0</v>
      </c>
      <c r="P392" s="297">
        <v>0</v>
      </c>
      <c r="Q392" s="297">
        <v>0</v>
      </c>
      <c r="R392" s="297">
        <v>0</v>
      </c>
      <c r="S392" s="297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278">
        <f t="shared" si="36"/>
        <v>20</v>
      </c>
      <c r="H393" s="265">
        <v>1</v>
      </c>
      <c r="I393" s="265">
        <v>1</v>
      </c>
      <c r="J393" s="265">
        <v>2</v>
      </c>
      <c r="K393" s="265">
        <v>1</v>
      </c>
      <c r="L393" s="265">
        <v>2</v>
      </c>
      <c r="M393" s="265">
        <v>1</v>
      </c>
      <c r="N393" s="265">
        <v>2</v>
      </c>
      <c r="O393" s="265">
        <v>2</v>
      </c>
      <c r="P393" s="265">
        <v>2</v>
      </c>
      <c r="Q393" s="265">
        <v>2</v>
      </c>
      <c r="R393" s="265">
        <v>2</v>
      </c>
      <c r="S393" s="265">
        <v>2</v>
      </c>
      <c r="T393" s="1444"/>
    </row>
    <row r="394" spans="1:20" ht="18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278">
        <f t="shared" si="36"/>
        <v>4</v>
      </c>
      <c r="H394" s="264">
        <v>0</v>
      </c>
      <c r="I394" s="264">
        <v>0</v>
      </c>
      <c r="J394" s="264">
        <v>0</v>
      </c>
      <c r="K394" s="264">
        <v>0</v>
      </c>
      <c r="L394" s="264">
        <v>0</v>
      </c>
      <c r="M394" s="264">
        <v>0</v>
      </c>
      <c r="N394" s="264">
        <v>0</v>
      </c>
      <c r="O394" s="264">
        <v>0</v>
      </c>
      <c r="P394" s="264">
        <v>0</v>
      </c>
      <c r="Q394" s="264">
        <v>0</v>
      </c>
      <c r="R394" s="264">
        <v>0</v>
      </c>
      <c r="S394" s="264">
        <v>4</v>
      </c>
      <c r="T394" s="1444"/>
    </row>
    <row r="395" spans="1:20" ht="18.75" x14ac:dyDescent="0.25">
      <c r="A395" s="1446"/>
      <c r="B395" s="1322"/>
      <c r="C395" s="1326"/>
      <c r="D395" s="1306"/>
      <c r="E395" s="1306"/>
      <c r="F395" s="51" t="s">
        <v>250</v>
      </c>
      <c r="G395" s="278">
        <f t="shared" si="36"/>
        <v>1</v>
      </c>
      <c r="H395" s="264">
        <v>0</v>
      </c>
      <c r="I395" s="264">
        <v>0</v>
      </c>
      <c r="J395" s="264">
        <v>0</v>
      </c>
      <c r="K395" s="264">
        <v>0</v>
      </c>
      <c r="L395" s="264">
        <v>0</v>
      </c>
      <c r="M395" s="264">
        <v>0</v>
      </c>
      <c r="N395" s="264">
        <v>0</v>
      </c>
      <c r="O395" s="264">
        <v>0</v>
      </c>
      <c r="P395" s="264">
        <v>0</v>
      </c>
      <c r="Q395" s="264">
        <v>0</v>
      </c>
      <c r="R395" s="264">
        <v>0</v>
      </c>
      <c r="S395" s="264">
        <v>1</v>
      </c>
      <c r="T395" s="1444"/>
    </row>
    <row r="396" spans="1:20" ht="18.75" x14ac:dyDescent="0.25">
      <c r="A396" s="1446"/>
      <c r="B396" s="1322"/>
      <c r="C396" s="1326"/>
      <c r="D396" s="1306"/>
      <c r="E396" s="1306"/>
      <c r="F396" s="51" t="s">
        <v>251</v>
      </c>
      <c r="G396" s="278">
        <f t="shared" si="36"/>
        <v>0</v>
      </c>
      <c r="H396" s="264">
        <v>0</v>
      </c>
      <c r="I396" s="264">
        <v>0</v>
      </c>
      <c r="J396" s="264">
        <v>0</v>
      </c>
      <c r="K396" s="264">
        <v>0</v>
      </c>
      <c r="L396" s="264">
        <v>0</v>
      </c>
      <c r="M396" s="264">
        <v>0</v>
      </c>
      <c r="N396" s="264">
        <v>0</v>
      </c>
      <c r="O396" s="264">
        <v>0</v>
      </c>
      <c r="P396" s="264">
        <v>0</v>
      </c>
      <c r="Q396" s="264">
        <v>0</v>
      </c>
      <c r="R396" s="264">
        <v>0</v>
      </c>
      <c r="S396" s="264">
        <v>0</v>
      </c>
      <c r="T396" s="1444"/>
    </row>
    <row r="397" spans="1:20" ht="18.75" x14ac:dyDescent="0.25">
      <c r="A397" s="1446"/>
      <c r="B397" s="1322"/>
      <c r="C397" s="1326"/>
      <c r="D397" s="1306"/>
      <c r="E397" s="1306"/>
      <c r="F397" s="51" t="s">
        <v>252</v>
      </c>
      <c r="G397" s="278">
        <f t="shared" si="36"/>
        <v>9</v>
      </c>
      <c r="H397" s="264">
        <v>0</v>
      </c>
      <c r="I397" s="264">
        <v>0</v>
      </c>
      <c r="J397" s="264">
        <v>0</v>
      </c>
      <c r="K397" s="264">
        <v>0</v>
      </c>
      <c r="L397" s="264">
        <v>0</v>
      </c>
      <c r="M397" s="264">
        <v>0</v>
      </c>
      <c r="N397" s="264">
        <v>0</v>
      </c>
      <c r="O397" s="264">
        <v>0</v>
      </c>
      <c r="P397" s="264">
        <v>0</v>
      </c>
      <c r="Q397" s="264">
        <v>0</v>
      </c>
      <c r="R397" s="264">
        <v>0</v>
      </c>
      <c r="S397" s="264">
        <v>9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488" priority="14" operator="equal">
      <formula>"REVISE PORQUE ESTE VALOR NO PUEDE SER NEGATIVO"</formula>
    </cfRule>
    <cfRule type="cellIs" dxfId="487" priority="18" operator="lessThan">
      <formula>0</formula>
    </cfRule>
  </conditionalFormatting>
  <conditionalFormatting sqref="G327:S327">
    <cfRule type="cellIs" dxfId="486" priority="17" operator="lessThan">
      <formula>0</formula>
    </cfRule>
  </conditionalFormatting>
  <conditionalFormatting sqref="G338:S338">
    <cfRule type="cellIs" dxfId="485" priority="13" operator="equal">
      <formula>"Revise porque este valor no puede ser negativo"</formula>
    </cfRule>
    <cfRule type="cellIs" dxfId="484" priority="16" operator="lessThan">
      <formula>0</formula>
    </cfRule>
  </conditionalFormatting>
  <conditionalFormatting sqref="G338:S338">
    <cfRule type="cellIs" dxfId="483" priority="15" operator="lessThan">
      <formula>0</formula>
    </cfRule>
  </conditionalFormatting>
  <conditionalFormatting sqref="G348:S348">
    <cfRule type="cellIs" dxfId="482" priority="10" operator="equal">
      <formula>"Revise porque este valor no puede ser negativo"</formula>
    </cfRule>
    <cfRule type="cellIs" dxfId="481" priority="12" operator="lessThan">
      <formula>0</formula>
    </cfRule>
  </conditionalFormatting>
  <conditionalFormatting sqref="G348:S348">
    <cfRule type="cellIs" dxfId="480" priority="11" operator="lessThan">
      <formula>0</formula>
    </cfRule>
  </conditionalFormatting>
  <conditionalFormatting sqref="G357 I357:S357">
    <cfRule type="cellIs" dxfId="479" priority="7" operator="equal">
      <formula>"Revise porque este valor no puede ser negativo"</formula>
    </cfRule>
    <cfRule type="cellIs" dxfId="478" priority="9" operator="lessThan">
      <formula>0</formula>
    </cfRule>
  </conditionalFormatting>
  <conditionalFormatting sqref="G357 I357:S357">
    <cfRule type="cellIs" dxfId="477" priority="8" operator="lessThan">
      <formula>0</formula>
    </cfRule>
  </conditionalFormatting>
  <conditionalFormatting sqref="H357">
    <cfRule type="cellIs" dxfId="476" priority="4" operator="equal">
      <formula>"Revise porque este valor no puede ser negativo"</formula>
    </cfRule>
    <cfRule type="cellIs" dxfId="475" priority="6" operator="lessThan">
      <formula>0</formula>
    </cfRule>
  </conditionalFormatting>
  <conditionalFormatting sqref="H357">
    <cfRule type="cellIs" dxfId="474" priority="5" operator="lessThan">
      <formula>0</formula>
    </cfRule>
  </conditionalFormatting>
  <conditionalFormatting sqref="G24:S24">
    <cfRule type="cellIs" dxfId="473" priority="1" operator="equal">
      <formula>"REVISE PORQUE ESTE VALOR NO PUEDE SER NEGATIVO"</formula>
    </cfRule>
    <cfRule type="cellIs" dxfId="472" priority="3" operator="lessThan">
      <formula>0</formula>
    </cfRule>
  </conditionalFormatting>
  <conditionalFormatting sqref="G24:S24">
    <cfRule type="cellIs" dxfId="471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60" fitToHeight="0" orientation="landscape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373" zoomScale="66" zoomScaleNormal="66" workbookViewId="0">
      <selection activeCell="T1" sqref="T1:T426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1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235</v>
      </c>
      <c r="H12" s="69">
        <v>15</v>
      </c>
      <c r="I12" s="69">
        <v>20</v>
      </c>
      <c r="J12" s="69">
        <v>20</v>
      </c>
      <c r="K12" s="69">
        <v>20</v>
      </c>
      <c r="L12" s="69">
        <v>20</v>
      </c>
      <c r="M12" s="69">
        <v>20</v>
      </c>
      <c r="N12" s="69">
        <v>20</v>
      </c>
      <c r="O12" s="69">
        <v>20</v>
      </c>
      <c r="P12" s="69">
        <v>20</v>
      </c>
      <c r="Q12" s="69">
        <v>20</v>
      </c>
      <c r="R12" s="69">
        <v>20</v>
      </c>
      <c r="S12" s="69">
        <v>20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120</v>
      </c>
      <c r="H13" s="5">
        <v>10</v>
      </c>
      <c r="I13" s="5">
        <v>10</v>
      </c>
      <c r="J13" s="5">
        <v>10</v>
      </c>
      <c r="K13" s="5">
        <v>10</v>
      </c>
      <c r="L13" s="5">
        <v>10</v>
      </c>
      <c r="M13" s="5">
        <v>10</v>
      </c>
      <c r="N13" s="5">
        <v>10</v>
      </c>
      <c r="O13" s="5">
        <v>10</v>
      </c>
      <c r="P13" s="5">
        <v>10</v>
      </c>
      <c r="Q13" s="5">
        <v>10</v>
      </c>
      <c r="R13" s="5">
        <v>10</v>
      </c>
      <c r="S13" s="5">
        <v>10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48</v>
      </c>
      <c r="H14" s="5">
        <v>4</v>
      </c>
      <c r="I14" s="5">
        <v>4</v>
      </c>
      <c r="J14" s="5">
        <v>4</v>
      </c>
      <c r="K14" s="5">
        <v>4</v>
      </c>
      <c r="L14" s="5">
        <v>4</v>
      </c>
      <c r="M14" s="5">
        <v>4</v>
      </c>
      <c r="N14" s="5">
        <v>4</v>
      </c>
      <c r="O14" s="5">
        <v>4</v>
      </c>
      <c r="P14" s="5">
        <v>4</v>
      </c>
      <c r="Q14" s="5">
        <v>4</v>
      </c>
      <c r="R14" s="5">
        <v>4</v>
      </c>
      <c r="S14" s="5">
        <v>4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12</v>
      </c>
      <c r="H15" s="5">
        <v>1</v>
      </c>
      <c r="I15" s="5">
        <v>1</v>
      </c>
      <c r="J15" s="5">
        <v>1</v>
      </c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5">
        <v>1</v>
      </c>
      <c r="S15" s="5">
        <v>1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12</v>
      </c>
      <c r="H17" s="5">
        <v>1</v>
      </c>
      <c r="I17" s="5">
        <v>1</v>
      </c>
      <c r="J17" s="5">
        <v>1</v>
      </c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5">
        <v>1</v>
      </c>
      <c r="S17" s="5">
        <v>1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48</v>
      </c>
      <c r="H20" s="5">
        <v>4</v>
      </c>
      <c r="I20" s="5">
        <v>4</v>
      </c>
      <c r="J20" s="5">
        <v>4</v>
      </c>
      <c r="K20" s="5">
        <v>4</v>
      </c>
      <c r="L20" s="5">
        <v>4</v>
      </c>
      <c r="M20" s="5">
        <v>4</v>
      </c>
      <c r="N20" s="5">
        <v>4</v>
      </c>
      <c r="O20" s="5">
        <v>4</v>
      </c>
      <c r="P20" s="5">
        <v>4</v>
      </c>
      <c r="Q20" s="5">
        <v>4</v>
      </c>
      <c r="R20" s="5">
        <v>4</v>
      </c>
      <c r="S20" s="5">
        <v>4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48</v>
      </c>
      <c r="H33" s="118">
        <f t="shared" ref="H33:S33" si="2">H20</f>
        <v>4</v>
      </c>
      <c r="I33" s="118">
        <f t="shared" si="2"/>
        <v>4</v>
      </c>
      <c r="J33" s="118">
        <f t="shared" si="2"/>
        <v>4</v>
      </c>
      <c r="K33" s="118">
        <f t="shared" si="2"/>
        <v>4</v>
      </c>
      <c r="L33" s="118">
        <f t="shared" si="2"/>
        <v>4</v>
      </c>
      <c r="M33" s="118">
        <f t="shared" si="2"/>
        <v>4</v>
      </c>
      <c r="N33" s="118">
        <f t="shared" si="2"/>
        <v>4</v>
      </c>
      <c r="O33" s="118">
        <f t="shared" si="2"/>
        <v>4</v>
      </c>
      <c r="P33" s="118">
        <f t="shared" si="2"/>
        <v>4</v>
      </c>
      <c r="Q33" s="118">
        <f t="shared" si="2"/>
        <v>4</v>
      </c>
      <c r="R33" s="118">
        <f t="shared" si="2"/>
        <v>4</v>
      </c>
      <c r="S33" s="118">
        <f t="shared" si="2"/>
        <v>4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2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1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5</v>
      </c>
      <c r="H36" s="5">
        <v>0</v>
      </c>
      <c r="I36" s="5">
        <v>1</v>
      </c>
      <c r="J36" s="5">
        <v>0</v>
      </c>
      <c r="K36" s="5">
        <v>1</v>
      </c>
      <c r="L36" s="5">
        <v>0</v>
      </c>
      <c r="M36" s="5">
        <v>1</v>
      </c>
      <c r="N36" s="5">
        <v>0</v>
      </c>
      <c r="O36" s="5">
        <v>1</v>
      </c>
      <c r="P36" s="5">
        <v>0</v>
      </c>
      <c r="Q36" s="5">
        <v>1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24</v>
      </c>
      <c r="H37" s="5">
        <v>2</v>
      </c>
      <c r="I37" s="5">
        <v>2</v>
      </c>
      <c r="J37" s="5">
        <v>2</v>
      </c>
      <c r="K37" s="5">
        <v>2</v>
      </c>
      <c r="L37" s="5">
        <v>2</v>
      </c>
      <c r="M37" s="5">
        <v>2</v>
      </c>
      <c r="N37" s="5">
        <v>2</v>
      </c>
      <c r="O37" s="5">
        <v>2</v>
      </c>
      <c r="P37" s="5">
        <v>2</v>
      </c>
      <c r="Q37" s="5">
        <v>2</v>
      </c>
      <c r="R37" s="5">
        <v>2</v>
      </c>
      <c r="S37" s="5">
        <v>2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6</v>
      </c>
      <c r="H40" s="5">
        <v>1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1</v>
      </c>
      <c r="O40" s="5">
        <v>0</v>
      </c>
      <c r="P40" s="5">
        <v>1</v>
      </c>
      <c r="Q40" s="5">
        <v>0</v>
      </c>
      <c r="R40" s="5">
        <v>1</v>
      </c>
      <c r="S40" s="5">
        <v>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/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6</v>
      </c>
      <c r="H47" s="5">
        <v>0</v>
      </c>
      <c r="I47" s="5">
        <v>1</v>
      </c>
      <c r="J47" s="5">
        <v>0</v>
      </c>
      <c r="K47" s="5">
        <v>1</v>
      </c>
      <c r="L47" s="5">
        <v>0</v>
      </c>
      <c r="M47" s="5">
        <v>1</v>
      </c>
      <c r="N47" s="5">
        <v>0</v>
      </c>
      <c r="O47" s="5">
        <v>1</v>
      </c>
      <c r="P47" s="5">
        <v>0</v>
      </c>
      <c r="Q47" s="5">
        <v>1</v>
      </c>
      <c r="R47" s="5">
        <v>0</v>
      </c>
      <c r="S47" s="5">
        <v>1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0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0</v>
      </c>
      <c r="L52" s="118">
        <f t="shared" si="4"/>
        <v>0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0</v>
      </c>
      <c r="Q52" s="118">
        <f t="shared" si="4"/>
        <v>0</v>
      </c>
      <c r="R52" s="118">
        <f t="shared" si="4"/>
        <v>0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6</v>
      </c>
      <c r="H53" s="118">
        <f t="shared" ref="H53:S53" si="5">H40</f>
        <v>1</v>
      </c>
      <c r="I53" s="118">
        <f t="shared" si="5"/>
        <v>0</v>
      </c>
      <c r="J53" s="118">
        <f t="shared" si="5"/>
        <v>1</v>
      </c>
      <c r="K53" s="118">
        <f t="shared" si="5"/>
        <v>0</v>
      </c>
      <c r="L53" s="118">
        <f t="shared" si="5"/>
        <v>1</v>
      </c>
      <c r="M53" s="118">
        <f t="shared" si="5"/>
        <v>0</v>
      </c>
      <c r="N53" s="118">
        <f t="shared" si="5"/>
        <v>1</v>
      </c>
      <c r="O53" s="118">
        <f t="shared" si="5"/>
        <v>0</v>
      </c>
      <c r="P53" s="118">
        <f t="shared" si="5"/>
        <v>1</v>
      </c>
      <c r="Q53" s="118">
        <f t="shared" si="5"/>
        <v>0</v>
      </c>
      <c r="R53" s="118">
        <f t="shared" si="5"/>
        <v>1</v>
      </c>
      <c r="S53" s="118">
        <f t="shared" si="5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4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1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6</v>
      </c>
      <c r="H60" s="5">
        <v>0</v>
      </c>
      <c r="I60" s="5">
        <v>1</v>
      </c>
      <c r="J60" s="5">
        <v>0</v>
      </c>
      <c r="K60" s="5">
        <v>1</v>
      </c>
      <c r="L60" s="5">
        <v>0</v>
      </c>
      <c r="M60" s="5">
        <v>1</v>
      </c>
      <c r="N60" s="5">
        <v>0</v>
      </c>
      <c r="O60" s="5">
        <v>1</v>
      </c>
      <c r="P60" s="5">
        <v>0</v>
      </c>
      <c r="Q60" s="5">
        <v>1</v>
      </c>
      <c r="R60" s="5">
        <v>0</v>
      </c>
      <c r="S60" s="5">
        <v>1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6</v>
      </c>
      <c r="H61" s="5">
        <v>0</v>
      </c>
      <c r="I61" s="5">
        <v>1</v>
      </c>
      <c r="J61" s="5">
        <v>0</v>
      </c>
      <c r="K61" s="5">
        <v>1</v>
      </c>
      <c r="L61" s="5">
        <v>0</v>
      </c>
      <c r="M61" s="5">
        <v>1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6</v>
      </c>
      <c r="H62" s="5">
        <v>0</v>
      </c>
      <c r="I62" s="5">
        <v>1</v>
      </c>
      <c r="J62" s="5">
        <v>0</v>
      </c>
      <c r="K62" s="5">
        <v>1</v>
      </c>
      <c r="L62" s="5">
        <v>0</v>
      </c>
      <c r="M62" s="5">
        <v>1</v>
      </c>
      <c r="N62" s="5">
        <v>0</v>
      </c>
      <c r="O62" s="5">
        <v>1</v>
      </c>
      <c r="P62" s="5">
        <v>0</v>
      </c>
      <c r="Q62" s="5">
        <v>1</v>
      </c>
      <c r="R62" s="5">
        <v>0</v>
      </c>
      <c r="S62" s="5">
        <v>1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/>
      <c r="P65" s="5">
        <v>0</v>
      </c>
      <c r="Q65" s="5">
        <v>0</v>
      </c>
      <c r="R65" s="5">
        <v>0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1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1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6</v>
      </c>
      <c r="H89" s="118">
        <f t="shared" si="7"/>
        <v>0</v>
      </c>
      <c r="I89" s="118">
        <f t="shared" si="7"/>
        <v>1</v>
      </c>
      <c r="J89" s="118">
        <f t="shared" si="7"/>
        <v>0</v>
      </c>
      <c r="K89" s="118">
        <f t="shared" si="7"/>
        <v>1</v>
      </c>
      <c r="L89" s="118">
        <f t="shared" si="7"/>
        <v>0</v>
      </c>
      <c r="M89" s="118">
        <f t="shared" si="7"/>
        <v>1</v>
      </c>
      <c r="N89" s="118">
        <f t="shared" si="7"/>
        <v>0</v>
      </c>
      <c r="O89" s="118">
        <f t="shared" si="7"/>
        <v>1</v>
      </c>
      <c r="P89" s="118">
        <f t="shared" si="7"/>
        <v>0</v>
      </c>
      <c r="Q89" s="118">
        <f t="shared" si="7"/>
        <v>1</v>
      </c>
      <c r="R89" s="118">
        <f t="shared" si="7"/>
        <v>0</v>
      </c>
      <c r="S89" s="118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2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5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1</v>
      </c>
      <c r="N92" s="5">
        <v>1</v>
      </c>
      <c r="O92" s="5">
        <v>0</v>
      </c>
      <c r="P92" s="5">
        <v>1</v>
      </c>
      <c r="Q92" s="5">
        <v>0</v>
      </c>
      <c r="R92" s="5">
        <v>0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5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1</v>
      </c>
      <c r="N93" s="5">
        <v>1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4</v>
      </c>
      <c r="H105" s="36">
        <v>0</v>
      </c>
      <c r="I105" s="36">
        <v>0</v>
      </c>
      <c r="J105" s="36">
        <v>1</v>
      </c>
      <c r="K105" s="36">
        <v>0</v>
      </c>
      <c r="L105" s="36">
        <v>0</v>
      </c>
      <c r="M105" s="36">
        <v>1</v>
      </c>
      <c r="N105" s="36">
        <v>0</v>
      </c>
      <c r="O105" s="36">
        <v>0</v>
      </c>
      <c r="P105" s="36">
        <v>1</v>
      </c>
      <c r="Q105" s="36">
        <v>0</v>
      </c>
      <c r="R105" s="36">
        <v>0</v>
      </c>
      <c r="S105" s="37">
        <v>1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60</v>
      </c>
      <c r="H106" s="36">
        <v>5</v>
      </c>
      <c r="I106" s="36">
        <v>5</v>
      </c>
      <c r="J106" s="36">
        <v>5</v>
      </c>
      <c r="K106" s="36">
        <v>5</v>
      </c>
      <c r="L106" s="36">
        <v>5</v>
      </c>
      <c r="M106" s="36">
        <v>5</v>
      </c>
      <c r="N106" s="36">
        <v>5</v>
      </c>
      <c r="O106" s="36">
        <v>5</v>
      </c>
      <c r="P106" s="36">
        <v>5</v>
      </c>
      <c r="Q106" s="36">
        <v>5</v>
      </c>
      <c r="R106" s="36">
        <v>5</v>
      </c>
      <c r="S106" s="37">
        <v>5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24</v>
      </c>
      <c r="H107" s="36">
        <v>2</v>
      </c>
      <c r="I107" s="36">
        <v>2</v>
      </c>
      <c r="J107" s="36">
        <v>2</v>
      </c>
      <c r="K107" s="36">
        <v>2</v>
      </c>
      <c r="L107" s="36">
        <v>2</v>
      </c>
      <c r="M107" s="36">
        <v>2</v>
      </c>
      <c r="N107" s="36">
        <v>2</v>
      </c>
      <c r="O107" s="36">
        <v>2</v>
      </c>
      <c r="P107" s="36">
        <v>2</v>
      </c>
      <c r="Q107" s="36">
        <v>2</v>
      </c>
      <c r="R107" s="36">
        <v>2</v>
      </c>
      <c r="S107" s="37">
        <v>2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22</v>
      </c>
      <c r="H108" s="36">
        <v>1</v>
      </c>
      <c r="I108" s="36">
        <v>1</v>
      </c>
      <c r="J108" s="36">
        <v>1</v>
      </c>
      <c r="K108" s="36">
        <v>1</v>
      </c>
      <c r="L108" s="36">
        <v>1</v>
      </c>
      <c r="M108" s="36">
        <v>11</v>
      </c>
      <c r="N108" s="36">
        <v>1</v>
      </c>
      <c r="O108" s="36">
        <v>1</v>
      </c>
      <c r="P108" s="36">
        <v>1</v>
      </c>
      <c r="Q108" s="36">
        <v>1</v>
      </c>
      <c r="R108" s="36">
        <v>1</v>
      </c>
      <c r="S108" s="37">
        <v>1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/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6</v>
      </c>
      <c r="H118" s="36">
        <v>0</v>
      </c>
      <c r="I118" s="36">
        <v>1</v>
      </c>
      <c r="J118" s="36">
        <v>0</v>
      </c>
      <c r="K118" s="36">
        <v>1</v>
      </c>
      <c r="L118" s="36">
        <v>0</v>
      </c>
      <c r="M118" s="36">
        <v>1</v>
      </c>
      <c r="N118" s="36">
        <v>0</v>
      </c>
      <c r="O118" s="36">
        <v>1</v>
      </c>
      <c r="P118" s="36">
        <v>0</v>
      </c>
      <c r="Q118" s="36">
        <v>1</v>
      </c>
      <c r="R118" s="36">
        <v>0</v>
      </c>
      <c r="S118" s="37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2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1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1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6</v>
      </c>
      <c r="H122" s="36">
        <v>0</v>
      </c>
      <c r="I122" s="36">
        <v>1</v>
      </c>
      <c r="J122" s="36">
        <v>0</v>
      </c>
      <c r="K122" s="36">
        <v>1</v>
      </c>
      <c r="L122" s="36">
        <v>0</v>
      </c>
      <c r="M122" s="36">
        <v>1</v>
      </c>
      <c r="N122" s="36">
        <v>0</v>
      </c>
      <c r="O122" s="36">
        <v>1</v>
      </c>
      <c r="P122" s="36">
        <v>0</v>
      </c>
      <c r="Q122" s="36">
        <v>1</v>
      </c>
      <c r="R122" s="36">
        <v>0</v>
      </c>
      <c r="S122" s="37">
        <v>1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6</v>
      </c>
      <c r="H123" s="36">
        <v>0</v>
      </c>
      <c r="I123" s="36">
        <v>1</v>
      </c>
      <c r="J123" s="36">
        <v>0</v>
      </c>
      <c r="K123" s="36">
        <v>1</v>
      </c>
      <c r="L123" s="36">
        <v>0</v>
      </c>
      <c r="M123" s="36">
        <v>1</v>
      </c>
      <c r="N123" s="36">
        <v>0</v>
      </c>
      <c r="O123" s="36">
        <v>1</v>
      </c>
      <c r="P123" s="36">
        <v>0</v>
      </c>
      <c r="Q123" s="36">
        <v>1</v>
      </c>
      <c r="R123" s="36">
        <v>0</v>
      </c>
      <c r="S123" s="37">
        <v>1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/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2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1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12</v>
      </c>
      <c r="H139" s="36">
        <v>1</v>
      </c>
      <c r="I139" s="36">
        <v>1</v>
      </c>
      <c r="J139" s="36">
        <v>1</v>
      </c>
      <c r="K139" s="36">
        <v>1</v>
      </c>
      <c r="L139" s="36">
        <v>1</v>
      </c>
      <c r="M139" s="36">
        <v>1</v>
      </c>
      <c r="N139" s="36">
        <v>1</v>
      </c>
      <c r="O139" s="36">
        <v>1</v>
      </c>
      <c r="P139" s="36">
        <v>1</v>
      </c>
      <c r="Q139" s="36">
        <v>1</v>
      </c>
      <c r="R139" s="36">
        <v>1</v>
      </c>
      <c r="S139" s="37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22</v>
      </c>
      <c r="H148" s="36">
        <v>1</v>
      </c>
      <c r="I148" s="36">
        <v>1</v>
      </c>
      <c r="J148" s="36">
        <v>1</v>
      </c>
      <c r="K148" s="36">
        <v>1</v>
      </c>
      <c r="L148" s="36">
        <v>1</v>
      </c>
      <c r="M148" s="36">
        <v>1</v>
      </c>
      <c r="N148" s="36">
        <v>1</v>
      </c>
      <c r="O148" s="36">
        <v>1</v>
      </c>
      <c r="P148" s="36">
        <v>1</v>
      </c>
      <c r="Q148" s="36">
        <v>11</v>
      </c>
      <c r="R148" s="36">
        <v>1</v>
      </c>
      <c r="S148" s="37">
        <v>1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12</v>
      </c>
      <c r="H149" s="36">
        <v>1</v>
      </c>
      <c r="I149" s="36">
        <v>1</v>
      </c>
      <c r="J149" s="36">
        <v>1</v>
      </c>
      <c r="K149" s="36">
        <v>1</v>
      </c>
      <c r="L149" s="36">
        <v>1</v>
      </c>
      <c r="M149" s="36">
        <v>1</v>
      </c>
      <c r="N149" s="36">
        <v>1</v>
      </c>
      <c r="O149" s="36">
        <v>1</v>
      </c>
      <c r="P149" s="36">
        <v>1</v>
      </c>
      <c r="Q149" s="36">
        <v>1</v>
      </c>
      <c r="R149" s="36">
        <v>1</v>
      </c>
      <c r="S149" s="37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12</v>
      </c>
      <c r="H150" s="36">
        <v>1</v>
      </c>
      <c r="I150" s="36">
        <v>1</v>
      </c>
      <c r="J150" s="36">
        <v>1</v>
      </c>
      <c r="K150" s="36">
        <v>1</v>
      </c>
      <c r="L150" s="36">
        <v>1</v>
      </c>
      <c r="M150" s="36">
        <v>1</v>
      </c>
      <c r="N150" s="36">
        <v>1</v>
      </c>
      <c r="O150" s="36">
        <v>1</v>
      </c>
      <c r="P150" s="36">
        <v>1</v>
      </c>
      <c r="Q150" s="36">
        <v>1</v>
      </c>
      <c r="R150" s="36">
        <v>1</v>
      </c>
      <c r="S150" s="37">
        <v>1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/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80"/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190</v>
      </c>
      <c r="H155" s="93">
        <f t="shared" ref="H155:S155" si="10">SUM(H102:H154)</f>
        <v>12</v>
      </c>
      <c r="I155" s="93">
        <f t="shared" si="10"/>
        <v>15</v>
      </c>
      <c r="J155" s="93">
        <f t="shared" si="10"/>
        <v>13</v>
      </c>
      <c r="K155" s="93">
        <f t="shared" si="10"/>
        <v>15</v>
      </c>
      <c r="L155" s="93">
        <f t="shared" si="10"/>
        <v>12</v>
      </c>
      <c r="M155" s="93">
        <f t="shared" si="10"/>
        <v>28</v>
      </c>
      <c r="N155" s="93">
        <f t="shared" si="10"/>
        <v>12</v>
      </c>
      <c r="O155" s="93">
        <f t="shared" si="10"/>
        <v>15</v>
      </c>
      <c r="P155" s="93">
        <f t="shared" si="10"/>
        <v>13</v>
      </c>
      <c r="Q155" s="93">
        <f t="shared" si="10"/>
        <v>25</v>
      </c>
      <c r="R155" s="93">
        <f t="shared" si="10"/>
        <v>12</v>
      </c>
      <c r="S155" s="94">
        <f t="shared" si="10"/>
        <v>18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6</v>
      </c>
      <c r="H156" s="82">
        <v>0</v>
      </c>
      <c r="I156" s="82">
        <v>1</v>
      </c>
      <c r="J156" s="82">
        <v>0</v>
      </c>
      <c r="K156" s="82">
        <v>1</v>
      </c>
      <c r="L156" s="82">
        <v>0</v>
      </c>
      <c r="M156" s="82">
        <v>1</v>
      </c>
      <c r="N156" s="82">
        <v>0</v>
      </c>
      <c r="O156" s="82">
        <v>1</v>
      </c>
      <c r="P156" s="82">
        <v>0</v>
      </c>
      <c r="Q156" s="82">
        <v>1</v>
      </c>
      <c r="R156" s="82">
        <v>0</v>
      </c>
      <c r="S156" s="83">
        <v>1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4</v>
      </c>
      <c r="H159" s="36">
        <v>0</v>
      </c>
      <c r="I159" s="36">
        <v>0</v>
      </c>
      <c r="J159" s="36">
        <v>1</v>
      </c>
      <c r="K159" s="36">
        <v>0</v>
      </c>
      <c r="L159" s="36">
        <v>0</v>
      </c>
      <c r="M159" s="36">
        <v>1</v>
      </c>
      <c r="N159" s="36">
        <v>0</v>
      </c>
      <c r="O159" s="36">
        <v>0</v>
      </c>
      <c r="P159" s="36">
        <v>1</v>
      </c>
      <c r="Q159" s="36">
        <v>0</v>
      </c>
      <c r="R159" s="36">
        <v>0</v>
      </c>
      <c r="S159" s="37">
        <v>1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24</v>
      </c>
      <c r="H160" s="36">
        <v>2</v>
      </c>
      <c r="I160" s="36">
        <v>2</v>
      </c>
      <c r="J160" s="36">
        <v>2</v>
      </c>
      <c r="K160" s="36">
        <v>2</v>
      </c>
      <c r="L160" s="36">
        <v>2</v>
      </c>
      <c r="M160" s="36">
        <v>2</v>
      </c>
      <c r="N160" s="36">
        <v>2</v>
      </c>
      <c r="O160" s="36">
        <v>2</v>
      </c>
      <c r="P160" s="36">
        <v>2</v>
      </c>
      <c r="Q160" s="36">
        <v>2</v>
      </c>
      <c r="R160" s="36">
        <v>2</v>
      </c>
      <c r="S160" s="37">
        <v>2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57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2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1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57">
        <v>1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57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57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57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57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57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57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57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5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5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22</v>
      </c>
      <c r="H172" s="41">
        <v>1</v>
      </c>
      <c r="I172" s="41">
        <v>1</v>
      </c>
      <c r="J172" s="41">
        <v>1</v>
      </c>
      <c r="K172" s="41">
        <v>1</v>
      </c>
      <c r="L172" s="41">
        <v>1</v>
      </c>
      <c r="M172" s="41">
        <v>1</v>
      </c>
      <c r="N172" s="41">
        <v>1</v>
      </c>
      <c r="O172" s="41">
        <v>1</v>
      </c>
      <c r="P172" s="41">
        <v>11</v>
      </c>
      <c r="Q172" s="41">
        <v>1</v>
      </c>
      <c r="R172" s="41">
        <v>1</v>
      </c>
      <c r="S172" s="57">
        <v>1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4</v>
      </c>
      <c r="H173" s="41">
        <v>0</v>
      </c>
      <c r="I173" s="41">
        <v>0</v>
      </c>
      <c r="J173" s="41">
        <v>1</v>
      </c>
      <c r="K173" s="41">
        <v>0</v>
      </c>
      <c r="L173" s="41">
        <v>0</v>
      </c>
      <c r="M173" s="41">
        <v>1</v>
      </c>
      <c r="N173" s="41">
        <v>0</v>
      </c>
      <c r="O173" s="41">
        <v>0</v>
      </c>
      <c r="P173" s="41">
        <v>1</v>
      </c>
      <c r="Q173" s="41">
        <v>0</v>
      </c>
      <c r="R173" s="41">
        <v>0</v>
      </c>
      <c r="S173" s="57">
        <v>1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57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5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5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57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57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57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5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5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57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41">
        <v>0</v>
      </c>
      <c r="I189" s="41">
        <v>0</v>
      </c>
      <c r="J189" s="41">
        <v>0</v>
      </c>
      <c r="K189" s="41">
        <v>0</v>
      </c>
      <c r="L189" s="41"/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5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57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57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41">
        <v>0</v>
      </c>
      <c r="I192" s="41">
        <v>0</v>
      </c>
      <c r="J192" s="41"/>
      <c r="K192" s="41">
        <v>0</v>
      </c>
      <c r="L192" s="41">
        <v>0</v>
      </c>
      <c r="M192" s="41"/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57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57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41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41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41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4</v>
      </c>
      <c r="H202" s="41">
        <v>0</v>
      </c>
      <c r="I202" s="41">
        <v>0</v>
      </c>
      <c r="J202" s="41">
        <v>1</v>
      </c>
      <c r="K202" s="41">
        <v>0</v>
      </c>
      <c r="L202" s="41">
        <v>0</v>
      </c>
      <c r="M202" s="41">
        <v>1</v>
      </c>
      <c r="N202" s="41">
        <v>0</v>
      </c>
      <c r="O202" s="41">
        <v>0</v>
      </c>
      <c r="P202" s="41">
        <v>1</v>
      </c>
      <c r="Q202" s="41">
        <v>0</v>
      </c>
      <c r="R202" s="41">
        <v>0</v>
      </c>
      <c r="S202" s="57">
        <v>1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4</v>
      </c>
      <c r="H203" s="41">
        <v>0</v>
      </c>
      <c r="I203" s="41">
        <v>0</v>
      </c>
      <c r="J203" s="41">
        <v>1</v>
      </c>
      <c r="K203" s="41">
        <v>0</v>
      </c>
      <c r="L203" s="41">
        <v>0</v>
      </c>
      <c r="M203" s="41">
        <v>1</v>
      </c>
      <c r="N203" s="41">
        <v>0</v>
      </c>
      <c r="O203" s="41">
        <v>0</v>
      </c>
      <c r="P203" s="41">
        <v>1</v>
      </c>
      <c r="Q203" s="41">
        <v>0</v>
      </c>
      <c r="R203" s="41">
        <v>0</v>
      </c>
      <c r="S203" s="57">
        <v>1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57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57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57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57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85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70</v>
      </c>
      <c r="H209" s="93">
        <f t="shared" ref="H209:S209" si="12">SUM(H156:H208)</f>
        <v>3</v>
      </c>
      <c r="I209" s="93">
        <f t="shared" si="12"/>
        <v>4</v>
      </c>
      <c r="J209" s="93">
        <f t="shared" si="12"/>
        <v>7</v>
      </c>
      <c r="K209" s="93">
        <f t="shared" si="12"/>
        <v>4</v>
      </c>
      <c r="L209" s="93">
        <f t="shared" si="12"/>
        <v>3</v>
      </c>
      <c r="M209" s="93">
        <f t="shared" si="12"/>
        <v>9</v>
      </c>
      <c r="N209" s="93">
        <f t="shared" si="12"/>
        <v>3</v>
      </c>
      <c r="O209" s="93">
        <f t="shared" si="12"/>
        <v>4</v>
      </c>
      <c r="P209" s="93">
        <f t="shared" si="12"/>
        <v>17</v>
      </c>
      <c r="Q209" s="93">
        <f t="shared" si="12"/>
        <v>4</v>
      </c>
      <c r="R209" s="93">
        <f t="shared" si="12"/>
        <v>3</v>
      </c>
      <c r="S209" s="94">
        <f t="shared" si="12"/>
        <v>9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0</v>
      </c>
      <c r="N210" s="56">
        <v>0</v>
      </c>
      <c r="O210" s="56">
        <v>0</v>
      </c>
      <c r="P210" s="56">
        <v>0</v>
      </c>
      <c r="Q210" s="56">
        <v>0</v>
      </c>
      <c r="R210" s="56">
        <v>0</v>
      </c>
      <c r="S210" s="87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0</v>
      </c>
      <c r="M211" s="56">
        <v>0</v>
      </c>
      <c r="N211" s="56">
        <v>0</v>
      </c>
      <c r="O211" s="56">
        <v>0</v>
      </c>
      <c r="P211" s="56">
        <v>0</v>
      </c>
      <c r="Q211" s="56">
        <v>0</v>
      </c>
      <c r="R211" s="56">
        <v>0</v>
      </c>
      <c r="S211" s="8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  <c r="N212" s="56">
        <v>0</v>
      </c>
      <c r="O212" s="56">
        <v>0</v>
      </c>
      <c r="P212" s="56">
        <v>0</v>
      </c>
      <c r="Q212" s="56">
        <v>0</v>
      </c>
      <c r="R212" s="56">
        <v>0</v>
      </c>
      <c r="S212" s="8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56">
        <v>0</v>
      </c>
      <c r="I213" s="56">
        <v>0</v>
      </c>
      <c r="J213" s="56">
        <v>0</v>
      </c>
      <c r="K213" s="56">
        <v>0</v>
      </c>
      <c r="L213" s="56">
        <v>0</v>
      </c>
      <c r="M213" s="56">
        <v>0</v>
      </c>
      <c r="N213" s="56">
        <v>0</v>
      </c>
      <c r="O213" s="56">
        <v>0</v>
      </c>
      <c r="P213" s="56">
        <v>0</v>
      </c>
      <c r="Q213" s="56">
        <v>0</v>
      </c>
      <c r="R213" s="56">
        <v>0</v>
      </c>
      <c r="S213" s="8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56">
        <v>0</v>
      </c>
      <c r="I214" s="56">
        <v>0</v>
      </c>
      <c r="J214" s="56">
        <v>0</v>
      </c>
      <c r="K214" s="56">
        <v>0</v>
      </c>
      <c r="L214" s="56">
        <v>0</v>
      </c>
      <c r="M214" s="56">
        <v>0</v>
      </c>
      <c r="N214" s="56">
        <v>0</v>
      </c>
      <c r="O214" s="56">
        <v>0</v>
      </c>
      <c r="P214" s="56">
        <v>0</v>
      </c>
      <c r="Q214" s="56">
        <v>0</v>
      </c>
      <c r="R214" s="56">
        <v>0</v>
      </c>
      <c r="S214" s="87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56">
        <v>0</v>
      </c>
      <c r="I215" s="56">
        <v>0</v>
      </c>
      <c r="J215" s="56">
        <v>0</v>
      </c>
      <c r="K215" s="56">
        <v>0</v>
      </c>
      <c r="L215" s="56">
        <v>0</v>
      </c>
      <c r="M215" s="56">
        <v>0</v>
      </c>
      <c r="N215" s="56">
        <v>0</v>
      </c>
      <c r="O215" s="56">
        <v>0</v>
      </c>
      <c r="P215" s="56">
        <v>0</v>
      </c>
      <c r="Q215" s="56">
        <v>0</v>
      </c>
      <c r="R215" s="56">
        <v>0</v>
      </c>
      <c r="S215" s="8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56">
        <v>0</v>
      </c>
      <c r="I216" s="56">
        <v>0</v>
      </c>
      <c r="J216" s="56">
        <v>0</v>
      </c>
      <c r="K216" s="56">
        <v>0</v>
      </c>
      <c r="L216" s="56">
        <v>0</v>
      </c>
      <c r="M216" s="56">
        <v>0</v>
      </c>
      <c r="N216" s="56">
        <v>0</v>
      </c>
      <c r="O216" s="56">
        <v>0</v>
      </c>
      <c r="P216" s="56">
        <v>0</v>
      </c>
      <c r="Q216" s="56">
        <v>0</v>
      </c>
      <c r="R216" s="56">
        <v>0</v>
      </c>
      <c r="S216" s="8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56">
        <v>0</v>
      </c>
      <c r="I217" s="56">
        <v>0</v>
      </c>
      <c r="J217" s="56">
        <v>0</v>
      </c>
      <c r="K217" s="56">
        <v>0</v>
      </c>
      <c r="L217" s="56">
        <v>0</v>
      </c>
      <c r="M217" s="56">
        <v>0</v>
      </c>
      <c r="N217" s="56">
        <v>0</v>
      </c>
      <c r="O217" s="56">
        <v>0</v>
      </c>
      <c r="P217" s="56">
        <v>0</v>
      </c>
      <c r="Q217" s="56">
        <v>0</v>
      </c>
      <c r="R217" s="56">
        <v>0</v>
      </c>
      <c r="S217" s="8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56">
        <v>0</v>
      </c>
      <c r="I218" s="56">
        <v>0</v>
      </c>
      <c r="J218" s="56">
        <v>0</v>
      </c>
      <c r="K218" s="56">
        <v>0</v>
      </c>
      <c r="L218" s="56">
        <v>0</v>
      </c>
      <c r="M218" s="56">
        <v>0</v>
      </c>
      <c r="N218" s="56">
        <v>0</v>
      </c>
      <c r="O218" s="56">
        <v>0</v>
      </c>
      <c r="P218" s="56">
        <v>0</v>
      </c>
      <c r="Q218" s="56">
        <v>0</v>
      </c>
      <c r="R218" s="56">
        <v>0</v>
      </c>
      <c r="S218" s="8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56">
        <v>0</v>
      </c>
      <c r="I219" s="56">
        <v>0</v>
      </c>
      <c r="J219" s="56">
        <v>0</v>
      </c>
      <c r="K219" s="56">
        <v>0</v>
      </c>
      <c r="L219" s="56">
        <v>0</v>
      </c>
      <c r="M219" s="56">
        <v>0</v>
      </c>
      <c r="N219" s="56">
        <v>0</v>
      </c>
      <c r="O219" s="56">
        <v>0</v>
      </c>
      <c r="P219" s="56">
        <v>0</v>
      </c>
      <c r="Q219" s="56">
        <v>0</v>
      </c>
      <c r="R219" s="56">
        <v>0</v>
      </c>
      <c r="S219" s="8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56">
        <v>0</v>
      </c>
      <c r="I220" s="56">
        <v>0</v>
      </c>
      <c r="J220" s="56">
        <v>0</v>
      </c>
      <c r="K220" s="56">
        <v>0</v>
      </c>
      <c r="L220" s="56">
        <v>0</v>
      </c>
      <c r="M220" s="56">
        <v>0</v>
      </c>
      <c r="N220" s="56">
        <v>0</v>
      </c>
      <c r="O220" s="56">
        <v>0</v>
      </c>
      <c r="P220" s="56">
        <v>0</v>
      </c>
      <c r="Q220" s="56">
        <v>0</v>
      </c>
      <c r="R220" s="56">
        <v>0</v>
      </c>
      <c r="S220" s="8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56">
        <v>0</v>
      </c>
      <c r="I221" s="56">
        <v>0</v>
      </c>
      <c r="J221" s="56">
        <v>0</v>
      </c>
      <c r="K221" s="56">
        <v>0</v>
      </c>
      <c r="L221" s="56">
        <v>0</v>
      </c>
      <c r="M221" s="56">
        <v>0</v>
      </c>
      <c r="N221" s="56">
        <v>0</v>
      </c>
      <c r="O221" s="56">
        <v>0</v>
      </c>
      <c r="P221" s="56">
        <v>0</v>
      </c>
      <c r="Q221" s="56">
        <v>0</v>
      </c>
      <c r="R221" s="56">
        <v>0</v>
      </c>
      <c r="S221" s="8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56">
        <v>0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  <c r="N222" s="56">
        <v>0</v>
      </c>
      <c r="O222" s="56">
        <v>0</v>
      </c>
      <c r="P222" s="56">
        <v>0</v>
      </c>
      <c r="Q222" s="56">
        <v>0</v>
      </c>
      <c r="R222" s="56">
        <v>0</v>
      </c>
      <c r="S222" s="8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56">
        <v>0</v>
      </c>
      <c r="I223" s="56">
        <v>0</v>
      </c>
      <c r="J223" s="56">
        <v>0</v>
      </c>
      <c r="K223" s="56">
        <v>0</v>
      </c>
      <c r="L223" s="56">
        <v>0</v>
      </c>
      <c r="M223" s="56">
        <v>0</v>
      </c>
      <c r="N223" s="56">
        <v>0</v>
      </c>
      <c r="O223" s="56">
        <v>0</v>
      </c>
      <c r="P223" s="56">
        <v>0</v>
      </c>
      <c r="Q223" s="56">
        <v>0</v>
      </c>
      <c r="R223" s="56">
        <v>0</v>
      </c>
      <c r="S223" s="8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56">
        <v>0</v>
      </c>
      <c r="I224" s="56">
        <v>0</v>
      </c>
      <c r="J224" s="56">
        <v>0</v>
      </c>
      <c r="K224" s="56">
        <v>0</v>
      </c>
      <c r="L224" s="56">
        <v>0</v>
      </c>
      <c r="M224" s="56">
        <v>0</v>
      </c>
      <c r="N224" s="56">
        <v>0</v>
      </c>
      <c r="O224" s="56">
        <v>0</v>
      </c>
      <c r="P224" s="56">
        <v>0</v>
      </c>
      <c r="Q224" s="56">
        <v>0</v>
      </c>
      <c r="R224" s="56">
        <v>0</v>
      </c>
      <c r="S224" s="8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0</v>
      </c>
      <c r="N225" s="56">
        <v>0</v>
      </c>
      <c r="O225" s="56">
        <v>0</v>
      </c>
      <c r="P225" s="56">
        <v>0</v>
      </c>
      <c r="Q225" s="56">
        <v>0</v>
      </c>
      <c r="R225" s="56">
        <v>0</v>
      </c>
      <c r="S225" s="8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56">
        <v>0</v>
      </c>
      <c r="I226" s="56">
        <v>0</v>
      </c>
      <c r="J226" s="56">
        <v>0</v>
      </c>
      <c r="K226" s="56">
        <v>0</v>
      </c>
      <c r="L226" s="56">
        <v>0</v>
      </c>
      <c r="M226" s="56">
        <v>0</v>
      </c>
      <c r="N226" s="56">
        <v>0</v>
      </c>
      <c r="O226" s="56">
        <v>0</v>
      </c>
      <c r="P226" s="56">
        <v>0</v>
      </c>
      <c r="Q226" s="56">
        <v>0</v>
      </c>
      <c r="R226" s="56">
        <v>0</v>
      </c>
      <c r="S226" s="87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56">
        <v>0</v>
      </c>
      <c r="I227" s="56">
        <v>0</v>
      </c>
      <c r="J227" s="56">
        <v>0</v>
      </c>
      <c r="K227" s="56">
        <v>0</v>
      </c>
      <c r="L227" s="56">
        <v>0</v>
      </c>
      <c r="M227" s="56">
        <v>0</v>
      </c>
      <c r="N227" s="56">
        <v>0</v>
      </c>
      <c r="O227" s="56">
        <v>0</v>
      </c>
      <c r="P227" s="56">
        <v>0</v>
      </c>
      <c r="Q227" s="56">
        <v>0</v>
      </c>
      <c r="R227" s="56">
        <v>0</v>
      </c>
      <c r="S227" s="8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  <c r="N228" s="56">
        <v>0</v>
      </c>
      <c r="O228" s="56">
        <v>0</v>
      </c>
      <c r="P228" s="56">
        <v>0</v>
      </c>
      <c r="Q228" s="56">
        <v>0</v>
      </c>
      <c r="R228" s="56">
        <v>0</v>
      </c>
      <c r="S228" s="8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  <c r="N229" s="56">
        <v>0</v>
      </c>
      <c r="O229" s="56">
        <v>0</v>
      </c>
      <c r="P229" s="56">
        <v>0</v>
      </c>
      <c r="Q229" s="56">
        <v>0</v>
      </c>
      <c r="R229" s="56">
        <v>0</v>
      </c>
      <c r="S229" s="8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  <c r="N230" s="56">
        <v>0</v>
      </c>
      <c r="O230" s="56">
        <v>0</v>
      </c>
      <c r="P230" s="56">
        <v>0</v>
      </c>
      <c r="Q230" s="56">
        <v>0</v>
      </c>
      <c r="R230" s="56">
        <v>0</v>
      </c>
      <c r="S230" s="8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  <c r="N231" s="56">
        <v>0</v>
      </c>
      <c r="O231" s="56">
        <v>0</v>
      </c>
      <c r="P231" s="56">
        <v>0</v>
      </c>
      <c r="Q231" s="56">
        <v>0</v>
      </c>
      <c r="R231" s="56">
        <v>0</v>
      </c>
      <c r="S231" s="8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0</v>
      </c>
      <c r="Q232" s="56">
        <v>0</v>
      </c>
      <c r="R232" s="56">
        <v>0</v>
      </c>
      <c r="S232" s="8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56">
        <v>0</v>
      </c>
      <c r="I233" s="56">
        <v>0</v>
      </c>
      <c r="J233" s="56">
        <v>0</v>
      </c>
      <c r="K233" s="56">
        <v>0</v>
      </c>
      <c r="L233" s="56">
        <v>0</v>
      </c>
      <c r="M233" s="56">
        <v>0</v>
      </c>
      <c r="N233" s="56">
        <v>0</v>
      </c>
      <c r="O233" s="56">
        <v>0</v>
      </c>
      <c r="P233" s="56">
        <v>0</v>
      </c>
      <c r="Q233" s="56">
        <v>0</v>
      </c>
      <c r="R233" s="56">
        <v>0</v>
      </c>
      <c r="S233" s="8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56">
        <v>0</v>
      </c>
      <c r="I234" s="56">
        <v>0</v>
      </c>
      <c r="J234" s="56">
        <v>0</v>
      </c>
      <c r="K234" s="56">
        <v>0</v>
      </c>
      <c r="L234" s="56">
        <v>0</v>
      </c>
      <c r="M234" s="56">
        <v>0</v>
      </c>
      <c r="N234" s="56">
        <v>0</v>
      </c>
      <c r="O234" s="56">
        <v>0</v>
      </c>
      <c r="P234" s="56">
        <v>0</v>
      </c>
      <c r="Q234" s="56">
        <v>0</v>
      </c>
      <c r="R234" s="56">
        <v>0</v>
      </c>
      <c r="S234" s="8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0</v>
      </c>
      <c r="P235" s="56">
        <v>0</v>
      </c>
      <c r="Q235" s="56">
        <v>0</v>
      </c>
      <c r="R235" s="56">
        <v>0</v>
      </c>
      <c r="S235" s="8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  <c r="N236" s="56">
        <v>0</v>
      </c>
      <c r="O236" s="56">
        <v>0</v>
      </c>
      <c r="P236" s="56">
        <v>0</v>
      </c>
      <c r="Q236" s="56">
        <v>0</v>
      </c>
      <c r="R236" s="56">
        <v>0</v>
      </c>
      <c r="S236" s="8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56">
        <v>0</v>
      </c>
      <c r="I237" s="56">
        <v>0</v>
      </c>
      <c r="J237" s="56">
        <v>0</v>
      </c>
      <c r="K237" s="56">
        <v>0</v>
      </c>
      <c r="L237" s="56">
        <v>0</v>
      </c>
      <c r="M237" s="56">
        <v>0</v>
      </c>
      <c r="N237" s="56">
        <v>0</v>
      </c>
      <c r="O237" s="56">
        <v>0</v>
      </c>
      <c r="P237" s="56">
        <v>0</v>
      </c>
      <c r="Q237" s="56">
        <v>0</v>
      </c>
      <c r="R237" s="56">
        <v>0</v>
      </c>
      <c r="S237" s="8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  <c r="N238" s="56">
        <v>0</v>
      </c>
      <c r="O238" s="56">
        <v>0</v>
      </c>
      <c r="P238" s="56">
        <v>0</v>
      </c>
      <c r="Q238" s="56">
        <v>0</v>
      </c>
      <c r="R238" s="56">
        <v>0</v>
      </c>
      <c r="S238" s="8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56">
        <v>0</v>
      </c>
      <c r="I239" s="56">
        <v>0</v>
      </c>
      <c r="J239" s="56">
        <v>0</v>
      </c>
      <c r="K239" s="56">
        <v>0</v>
      </c>
      <c r="L239" s="56">
        <v>0</v>
      </c>
      <c r="M239" s="56">
        <v>0</v>
      </c>
      <c r="N239" s="56">
        <v>0</v>
      </c>
      <c r="O239" s="56">
        <v>0</v>
      </c>
      <c r="P239" s="56">
        <v>0</v>
      </c>
      <c r="Q239" s="56">
        <v>0</v>
      </c>
      <c r="R239" s="56">
        <v>0</v>
      </c>
      <c r="S239" s="8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56">
        <v>0</v>
      </c>
      <c r="I240" s="56">
        <v>0</v>
      </c>
      <c r="J240" s="56">
        <v>0</v>
      </c>
      <c r="K240" s="56">
        <v>0</v>
      </c>
      <c r="L240" s="56">
        <v>0</v>
      </c>
      <c r="M240" s="56">
        <v>0</v>
      </c>
      <c r="N240" s="56">
        <v>0</v>
      </c>
      <c r="O240" s="56">
        <v>0</v>
      </c>
      <c r="P240" s="56">
        <v>0</v>
      </c>
      <c r="Q240" s="56">
        <v>0</v>
      </c>
      <c r="R240" s="56">
        <v>0</v>
      </c>
      <c r="S240" s="8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56">
        <v>0</v>
      </c>
      <c r="I241" s="56">
        <v>0</v>
      </c>
      <c r="J241" s="56">
        <v>0</v>
      </c>
      <c r="K241" s="56">
        <v>0</v>
      </c>
      <c r="L241" s="56">
        <v>0</v>
      </c>
      <c r="M241" s="56">
        <v>0</v>
      </c>
      <c r="N241" s="56">
        <v>0</v>
      </c>
      <c r="O241" s="56">
        <v>0</v>
      </c>
      <c r="P241" s="56">
        <v>0</v>
      </c>
      <c r="Q241" s="56">
        <v>0</v>
      </c>
      <c r="R241" s="56">
        <v>0</v>
      </c>
      <c r="S241" s="8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56">
        <v>0</v>
      </c>
      <c r="I242" s="56">
        <v>0</v>
      </c>
      <c r="J242" s="56">
        <v>0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56">
        <v>0</v>
      </c>
      <c r="S242" s="8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56">
        <v>0</v>
      </c>
      <c r="I243" s="56">
        <v>0</v>
      </c>
      <c r="J243" s="56">
        <v>0</v>
      </c>
      <c r="K243" s="56">
        <v>0</v>
      </c>
      <c r="L243" s="56">
        <v>0</v>
      </c>
      <c r="M243" s="56">
        <v>0</v>
      </c>
      <c r="N243" s="56">
        <v>0</v>
      </c>
      <c r="O243" s="56">
        <v>0</v>
      </c>
      <c r="P243" s="56">
        <v>0</v>
      </c>
      <c r="Q243" s="56">
        <v>0</v>
      </c>
      <c r="R243" s="56">
        <v>0</v>
      </c>
      <c r="S243" s="8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56">
        <v>0</v>
      </c>
      <c r="I244" s="56">
        <v>0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0</v>
      </c>
      <c r="Q244" s="56">
        <v>0</v>
      </c>
      <c r="R244" s="56">
        <v>0</v>
      </c>
      <c r="S244" s="8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56">
        <v>0</v>
      </c>
      <c r="I245" s="56">
        <v>0</v>
      </c>
      <c r="J245" s="56">
        <v>0</v>
      </c>
      <c r="K245" s="56">
        <v>0</v>
      </c>
      <c r="L245" s="56">
        <v>0</v>
      </c>
      <c r="M245" s="56">
        <v>0</v>
      </c>
      <c r="N245" s="56">
        <v>0</v>
      </c>
      <c r="O245" s="56">
        <v>0</v>
      </c>
      <c r="P245" s="56">
        <v>0</v>
      </c>
      <c r="Q245" s="56">
        <v>0</v>
      </c>
      <c r="R245" s="56">
        <v>0</v>
      </c>
      <c r="S245" s="8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56">
        <v>0</v>
      </c>
      <c r="I246" s="56">
        <v>0</v>
      </c>
      <c r="J246" s="56">
        <v>0</v>
      </c>
      <c r="K246" s="56">
        <v>0</v>
      </c>
      <c r="L246" s="56">
        <v>0</v>
      </c>
      <c r="M246" s="56">
        <v>0</v>
      </c>
      <c r="N246" s="56">
        <v>0</v>
      </c>
      <c r="O246" s="56">
        <v>0</v>
      </c>
      <c r="P246" s="56">
        <v>0</v>
      </c>
      <c r="Q246" s="56">
        <v>0</v>
      </c>
      <c r="R246" s="56">
        <v>0</v>
      </c>
      <c r="S246" s="8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56">
        <v>0</v>
      </c>
      <c r="I247" s="56">
        <v>0</v>
      </c>
      <c r="J247" s="56">
        <v>0</v>
      </c>
      <c r="K247" s="56">
        <v>0</v>
      </c>
      <c r="L247" s="56">
        <v>0</v>
      </c>
      <c r="M247" s="56">
        <v>0</v>
      </c>
      <c r="N247" s="56">
        <v>0</v>
      </c>
      <c r="O247" s="56">
        <v>0</v>
      </c>
      <c r="P247" s="56">
        <v>0</v>
      </c>
      <c r="Q247" s="56">
        <v>0</v>
      </c>
      <c r="R247" s="56">
        <v>0</v>
      </c>
      <c r="S247" s="8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56">
        <v>0</v>
      </c>
      <c r="I248" s="56">
        <v>0</v>
      </c>
      <c r="J248" s="56">
        <v>0</v>
      </c>
      <c r="K248" s="56">
        <v>0</v>
      </c>
      <c r="L248" s="56">
        <v>0</v>
      </c>
      <c r="M248" s="56">
        <v>0</v>
      </c>
      <c r="N248" s="56">
        <v>0</v>
      </c>
      <c r="O248" s="56">
        <v>0</v>
      </c>
      <c r="P248" s="56">
        <v>0</v>
      </c>
      <c r="Q248" s="56">
        <v>0</v>
      </c>
      <c r="R248" s="56">
        <v>0</v>
      </c>
      <c r="S248" s="8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56">
        <v>0</v>
      </c>
      <c r="I249" s="56">
        <v>0</v>
      </c>
      <c r="J249" s="56">
        <v>0</v>
      </c>
      <c r="K249" s="56">
        <v>0</v>
      </c>
      <c r="L249" s="56">
        <v>0</v>
      </c>
      <c r="M249" s="56">
        <v>0</v>
      </c>
      <c r="N249" s="56">
        <v>0</v>
      </c>
      <c r="O249" s="56">
        <v>0</v>
      </c>
      <c r="P249" s="56">
        <v>0</v>
      </c>
      <c r="Q249" s="56">
        <v>0</v>
      </c>
      <c r="R249" s="56">
        <v>0</v>
      </c>
      <c r="S249" s="8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56">
        <v>0</v>
      </c>
      <c r="I250" s="56">
        <v>0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8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56">
        <v>0</v>
      </c>
      <c r="I251" s="56">
        <v>0</v>
      </c>
      <c r="J251" s="56">
        <v>0</v>
      </c>
      <c r="K251" s="56">
        <v>0</v>
      </c>
      <c r="L251" s="56">
        <v>0</v>
      </c>
      <c r="M251" s="56">
        <v>0</v>
      </c>
      <c r="N251" s="56">
        <v>0</v>
      </c>
      <c r="O251" s="56">
        <v>0</v>
      </c>
      <c r="P251" s="56">
        <v>0</v>
      </c>
      <c r="Q251" s="56">
        <v>0</v>
      </c>
      <c r="R251" s="56">
        <v>0</v>
      </c>
      <c r="S251" s="8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56">
        <v>0</v>
      </c>
      <c r="I252" s="56">
        <v>0</v>
      </c>
      <c r="J252" s="56">
        <v>0</v>
      </c>
      <c r="K252" s="56">
        <v>0</v>
      </c>
      <c r="L252" s="56">
        <v>0</v>
      </c>
      <c r="M252" s="56">
        <v>0</v>
      </c>
      <c r="N252" s="56">
        <v>0</v>
      </c>
      <c r="O252" s="56">
        <v>0</v>
      </c>
      <c r="P252" s="56">
        <v>0</v>
      </c>
      <c r="Q252" s="56">
        <v>0</v>
      </c>
      <c r="R252" s="56">
        <v>0</v>
      </c>
      <c r="S252" s="8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56">
        <v>0</v>
      </c>
      <c r="I253" s="56">
        <v>0</v>
      </c>
      <c r="J253" s="56">
        <v>0</v>
      </c>
      <c r="K253" s="56">
        <v>0</v>
      </c>
      <c r="L253" s="56">
        <v>0</v>
      </c>
      <c r="M253" s="56">
        <v>0</v>
      </c>
      <c r="N253" s="56">
        <v>0</v>
      </c>
      <c r="O253" s="56">
        <v>0</v>
      </c>
      <c r="P253" s="56">
        <v>0</v>
      </c>
      <c r="Q253" s="56">
        <v>0</v>
      </c>
      <c r="R253" s="56">
        <v>0</v>
      </c>
      <c r="S253" s="8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56">
        <v>0</v>
      </c>
      <c r="I254" s="56">
        <v>0</v>
      </c>
      <c r="J254" s="56">
        <v>0</v>
      </c>
      <c r="K254" s="56">
        <v>0</v>
      </c>
      <c r="L254" s="56">
        <v>0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56">
        <v>0</v>
      </c>
      <c r="S254" s="8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56">
        <v>0</v>
      </c>
      <c r="I255" s="56">
        <v>0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0</v>
      </c>
      <c r="P255" s="56">
        <v>0</v>
      </c>
      <c r="Q255" s="56">
        <v>0</v>
      </c>
      <c r="R255" s="56">
        <v>0</v>
      </c>
      <c r="S255" s="8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56">
        <v>0</v>
      </c>
      <c r="I256" s="56">
        <v>0</v>
      </c>
      <c r="J256" s="56">
        <v>0</v>
      </c>
      <c r="K256" s="56">
        <v>0</v>
      </c>
      <c r="L256" s="56">
        <v>0</v>
      </c>
      <c r="M256" s="56">
        <v>0</v>
      </c>
      <c r="N256" s="56">
        <v>0</v>
      </c>
      <c r="O256" s="56">
        <v>0</v>
      </c>
      <c r="P256" s="56">
        <v>0</v>
      </c>
      <c r="Q256" s="56">
        <v>0</v>
      </c>
      <c r="R256" s="56">
        <v>0</v>
      </c>
      <c r="S256" s="8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56">
        <v>0</v>
      </c>
      <c r="I257" s="56">
        <v>0</v>
      </c>
      <c r="J257" s="56">
        <v>0</v>
      </c>
      <c r="K257" s="56">
        <v>0</v>
      </c>
      <c r="L257" s="56">
        <v>0</v>
      </c>
      <c r="M257" s="56">
        <v>0</v>
      </c>
      <c r="N257" s="56">
        <v>0</v>
      </c>
      <c r="O257" s="56">
        <v>0</v>
      </c>
      <c r="P257" s="56">
        <v>0</v>
      </c>
      <c r="Q257" s="56">
        <v>0</v>
      </c>
      <c r="R257" s="56">
        <v>0</v>
      </c>
      <c r="S257" s="8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56">
        <v>0</v>
      </c>
      <c r="I258" s="56">
        <v>0</v>
      </c>
      <c r="J258" s="56">
        <v>0</v>
      </c>
      <c r="K258" s="56">
        <v>0</v>
      </c>
      <c r="L258" s="56">
        <v>0</v>
      </c>
      <c r="M258" s="56">
        <v>0</v>
      </c>
      <c r="N258" s="56">
        <v>0</v>
      </c>
      <c r="O258" s="56">
        <v>0</v>
      </c>
      <c r="P258" s="56">
        <v>0</v>
      </c>
      <c r="Q258" s="56">
        <v>0</v>
      </c>
      <c r="R258" s="56">
        <v>0</v>
      </c>
      <c r="S258" s="8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56">
        <v>0</v>
      </c>
      <c r="I259" s="56">
        <v>0</v>
      </c>
      <c r="J259" s="56">
        <v>0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56">
        <v>0</v>
      </c>
      <c r="S259" s="8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56">
        <v>0</v>
      </c>
      <c r="I260" s="56">
        <v>0</v>
      </c>
      <c r="J260" s="56">
        <v>0</v>
      </c>
      <c r="K260" s="56">
        <v>0</v>
      </c>
      <c r="L260" s="56">
        <v>0</v>
      </c>
      <c r="M260" s="56">
        <v>0</v>
      </c>
      <c r="N260" s="56">
        <v>0</v>
      </c>
      <c r="O260" s="56">
        <v>0</v>
      </c>
      <c r="P260" s="56">
        <v>0</v>
      </c>
      <c r="Q260" s="56">
        <v>0</v>
      </c>
      <c r="R260" s="56">
        <v>0</v>
      </c>
      <c r="S260" s="8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56">
        <v>0</v>
      </c>
      <c r="I261" s="56">
        <v>0</v>
      </c>
      <c r="J261" s="56">
        <v>0</v>
      </c>
      <c r="K261" s="56">
        <v>0</v>
      </c>
      <c r="L261" s="56">
        <v>0</v>
      </c>
      <c r="M261" s="56">
        <v>0</v>
      </c>
      <c r="N261" s="56">
        <v>0</v>
      </c>
      <c r="O261" s="56">
        <v>0</v>
      </c>
      <c r="P261" s="56">
        <v>0</v>
      </c>
      <c r="Q261" s="56">
        <v>0</v>
      </c>
      <c r="R261" s="56">
        <v>0</v>
      </c>
      <c r="S261" s="8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56">
        <v>0</v>
      </c>
      <c r="I262" s="56">
        <v>0</v>
      </c>
      <c r="J262" s="56">
        <v>0</v>
      </c>
      <c r="K262" s="56">
        <v>0</v>
      </c>
      <c r="L262" s="56">
        <v>0</v>
      </c>
      <c r="M262" s="56">
        <v>0</v>
      </c>
      <c r="N262" s="56">
        <v>0</v>
      </c>
      <c r="O262" s="56">
        <v>0</v>
      </c>
      <c r="P262" s="56">
        <v>0</v>
      </c>
      <c r="Q262" s="56">
        <v>0</v>
      </c>
      <c r="R262" s="56">
        <v>0</v>
      </c>
      <c r="S262" s="87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0</v>
      </c>
      <c r="L263" s="93">
        <f t="shared" si="14"/>
        <v>0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3</v>
      </c>
      <c r="H268" s="41">
        <v>0</v>
      </c>
      <c r="I268" s="41">
        <v>0</v>
      </c>
      <c r="J268" s="41">
        <v>0</v>
      </c>
      <c r="K268" s="41">
        <v>1</v>
      </c>
      <c r="L268" s="41">
        <v>0</v>
      </c>
      <c r="M268" s="41">
        <v>0</v>
      </c>
      <c r="N268" s="41">
        <v>0</v>
      </c>
      <c r="O268" s="41">
        <v>1</v>
      </c>
      <c r="P268" s="41">
        <v>0</v>
      </c>
      <c r="Q268" s="41">
        <v>0</v>
      </c>
      <c r="R268" s="41">
        <v>0</v>
      </c>
      <c r="S268" s="41">
        <v>1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3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1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1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1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190</v>
      </c>
      <c r="H320" s="46">
        <f t="shared" ref="H320:S320" si="17">+H155</f>
        <v>12</v>
      </c>
      <c r="I320" s="46">
        <f t="shared" si="17"/>
        <v>15</v>
      </c>
      <c r="J320" s="46">
        <f t="shared" si="17"/>
        <v>13</v>
      </c>
      <c r="K320" s="46">
        <f t="shared" si="17"/>
        <v>15</v>
      </c>
      <c r="L320" s="46">
        <f t="shared" si="17"/>
        <v>12</v>
      </c>
      <c r="M320" s="46">
        <f t="shared" si="17"/>
        <v>28</v>
      </c>
      <c r="N320" s="46">
        <f t="shared" si="17"/>
        <v>12</v>
      </c>
      <c r="O320" s="46">
        <f t="shared" si="17"/>
        <v>15</v>
      </c>
      <c r="P320" s="46">
        <f t="shared" si="17"/>
        <v>13</v>
      </c>
      <c r="Q320" s="46">
        <f t="shared" si="17"/>
        <v>25</v>
      </c>
      <c r="R320" s="46">
        <f t="shared" si="17"/>
        <v>12</v>
      </c>
      <c r="S320" s="46">
        <f t="shared" si="17"/>
        <v>18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190</v>
      </c>
      <c r="H321" s="46">
        <f t="shared" ref="H321:S321" si="18">SUM(H322:H326)</f>
        <v>12</v>
      </c>
      <c r="I321" s="46">
        <f t="shared" si="18"/>
        <v>15</v>
      </c>
      <c r="J321" s="46">
        <f t="shared" si="18"/>
        <v>13</v>
      </c>
      <c r="K321" s="46">
        <f t="shared" si="18"/>
        <v>15</v>
      </c>
      <c r="L321" s="46">
        <f t="shared" si="18"/>
        <v>12</v>
      </c>
      <c r="M321" s="46">
        <f t="shared" si="18"/>
        <v>28</v>
      </c>
      <c r="N321" s="46">
        <f t="shared" si="18"/>
        <v>12</v>
      </c>
      <c r="O321" s="46">
        <f t="shared" si="18"/>
        <v>15</v>
      </c>
      <c r="P321" s="46">
        <f t="shared" si="18"/>
        <v>13</v>
      </c>
      <c r="Q321" s="46">
        <f t="shared" si="18"/>
        <v>25</v>
      </c>
      <c r="R321" s="46">
        <f t="shared" si="18"/>
        <v>12</v>
      </c>
      <c r="S321" s="46">
        <f t="shared" si="18"/>
        <v>18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9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190</v>
      </c>
      <c r="H326" s="106">
        <v>12</v>
      </c>
      <c r="I326" s="106">
        <v>15</v>
      </c>
      <c r="J326" s="106">
        <v>13</v>
      </c>
      <c r="K326" s="106">
        <v>15</v>
      </c>
      <c r="L326" s="106">
        <v>12</v>
      </c>
      <c r="M326" s="106">
        <v>28</v>
      </c>
      <c r="N326" s="106">
        <v>12</v>
      </c>
      <c r="O326" s="106">
        <v>15</v>
      </c>
      <c r="P326" s="106">
        <v>13</v>
      </c>
      <c r="Q326" s="106">
        <v>25</v>
      </c>
      <c r="R326" s="106">
        <v>12</v>
      </c>
      <c r="S326" s="107">
        <v>18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8</v>
      </c>
      <c r="I330" s="104">
        <f t="shared" ref="I330:S330" si="21">+H338</f>
        <v>6</v>
      </c>
      <c r="J330" s="104">
        <f t="shared" si="21"/>
        <v>5</v>
      </c>
      <c r="K330" s="104">
        <f t="shared" si="21"/>
        <v>7</v>
      </c>
      <c r="L330" s="104">
        <f t="shared" si="21"/>
        <v>6</v>
      </c>
      <c r="M330" s="104">
        <f t="shared" si="21"/>
        <v>4</v>
      </c>
      <c r="N330" s="104">
        <f t="shared" si="21"/>
        <v>7</v>
      </c>
      <c r="O330" s="104">
        <f t="shared" si="21"/>
        <v>5</v>
      </c>
      <c r="P330" s="104">
        <f t="shared" si="21"/>
        <v>4</v>
      </c>
      <c r="Q330" s="104">
        <f t="shared" si="21"/>
        <v>16</v>
      </c>
      <c r="R330" s="104">
        <f t="shared" si="21"/>
        <v>15</v>
      </c>
      <c r="S330" s="104">
        <f t="shared" si="21"/>
        <v>13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70</v>
      </c>
      <c r="H331" s="46">
        <f t="shared" ref="H331:S331" si="22">+H209</f>
        <v>3</v>
      </c>
      <c r="I331" s="46">
        <f t="shared" si="22"/>
        <v>4</v>
      </c>
      <c r="J331" s="46">
        <f t="shared" si="22"/>
        <v>7</v>
      </c>
      <c r="K331" s="46">
        <f t="shared" si="22"/>
        <v>4</v>
      </c>
      <c r="L331" s="46">
        <f t="shared" si="22"/>
        <v>3</v>
      </c>
      <c r="M331" s="46">
        <f t="shared" si="22"/>
        <v>9</v>
      </c>
      <c r="N331" s="46">
        <f t="shared" si="22"/>
        <v>3</v>
      </c>
      <c r="O331" s="46">
        <f t="shared" si="22"/>
        <v>4</v>
      </c>
      <c r="P331" s="46">
        <f t="shared" si="22"/>
        <v>17</v>
      </c>
      <c r="Q331" s="46">
        <f t="shared" si="22"/>
        <v>4</v>
      </c>
      <c r="R331" s="46">
        <f t="shared" si="22"/>
        <v>3</v>
      </c>
      <c r="S331" s="46">
        <f t="shared" si="22"/>
        <v>9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62</v>
      </c>
      <c r="H333" s="46">
        <f t="shared" ref="H333:S333" si="24">SUM(H334:H337)</f>
        <v>5</v>
      </c>
      <c r="I333" s="46">
        <f t="shared" si="24"/>
        <v>5</v>
      </c>
      <c r="J333" s="46">
        <f t="shared" si="24"/>
        <v>5</v>
      </c>
      <c r="K333" s="46">
        <f t="shared" si="24"/>
        <v>5</v>
      </c>
      <c r="L333" s="46">
        <f t="shared" si="24"/>
        <v>5</v>
      </c>
      <c r="M333" s="46">
        <f t="shared" si="24"/>
        <v>6</v>
      </c>
      <c r="N333" s="46">
        <f t="shared" si="24"/>
        <v>5</v>
      </c>
      <c r="O333" s="46">
        <f t="shared" si="24"/>
        <v>5</v>
      </c>
      <c r="P333" s="46">
        <f t="shared" si="24"/>
        <v>5</v>
      </c>
      <c r="Q333" s="46">
        <f t="shared" si="24"/>
        <v>5</v>
      </c>
      <c r="R333" s="46">
        <f t="shared" si="24"/>
        <v>5</v>
      </c>
      <c r="S333" s="46">
        <f t="shared" si="24"/>
        <v>6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60</v>
      </c>
      <c r="H334" s="103">
        <v>5</v>
      </c>
      <c r="I334" s="103">
        <v>5</v>
      </c>
      <c r="J334" s="103">
        <v>5</v>
      </c>
      <c r="K334" s="103">
        <v>5</v>
      </c>
      <c r="L334" s="103">
        <v>5</v>
      </c>
      <c r="M334" s="103">
        <v>5</v>
      </c>
      <c r="N334" s="103">
        <v>5</v>
      </c>
      <c r="O334" s="103">
        <v>5</v>
      </c>
      <c r="P334" s="103">
        <v>5</v>
      </c>
      <c r="Q334" s="103">
        <v>5</v>
      </c>
      <c r="R334" s="103">
        <v>5</v>
      </c>
      <c r="S334" s="103">
        <v>5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2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1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1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8</v>
      </c>
      <c r="H338" s="59">
        <f t="shared" ref="H338:S338" si="26">IF((H330+H331+H332-H333)&lt;0,"Revise porque este valor no puede ser negativo",H330+H331+H332-H333)</f>
        <v>6</v>
      </c>
      <c r="I338" s="59">
        <f t="shared" si="26"/>
        <v>5</v>
      </c>
      <c r="J338" s="59">
        <f t="shared" si="26"/>
        <v>7</v>
      </c>
      <c r="K338" s="59">
        <f t="shared" si="26"/>
        <v>6</v>
      </c>
      <c r="L338" s="59">
        <f t="shared" si="26"/>
        <v>4</v>
      </c>
      <c r="M338" s="59">
        <f t="shared" si="26"/>
        <v>7</v>
      </c>
      <c r="N338" s="59">
        <f t="shared" si="26"/>
        <v>5</v>
      </c>
      <c r="O338" s="59">
        <f t="shared" si="26"/>
        <v>4</v>
      </c>
      <c r="P338" s="59">
        <f t="shared" si="26"/>
        <v>16</v>
      </c>
      <c r="Q338" s="59">
        <f t="shared" si="26"/>
        <v>15</v>
      </c>
      <c r="R338" s="59">
        <f t="shared" si="26"/>
        <v>13</v>
      </c>
      <c r="S338" s="59">
        <f t="shared" si="26"/>
        <v>16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1</v>
      </c>
      <c r="M351" s="111">
        <f t="shared" si="34"/>
        <v>1</v>
      </c>
      <c r="N351" s="111">
        <f t="shared" si="34"/>
        <v>1</v>
      </c>
      <c r="O351" s="111">
        <f t="shared" si="34"/>
        <v>1</v>
      </c>
      <c r="P351" s="111">
        <f t="shared" si="34"/>
        <v>2</v>
      </c>
      <c r="Q351" s="111">
        <f t="shared" si="34"/>
        <v>2</v>
      </c>
      <c r="R351" s="111">
        <f t="shared" si="34"/>
        <v>2</v>
      </c>
      <c r="S351" s="111">
        <f t="shared" si="34"/>
        <v>2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3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2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2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2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3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1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1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1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3</v>
      </c>
      <c r="H354" s="103">
        <v>0</v>
      </c>
      <c r="I354" s="103">
        <v>0</v>
      </c>
      <c r="J354" s="103">
        <v>0</v>
      </c>
      <c r="K354" s="103">
        <v>1</v>
      </c>
      <c r="L354" s="103">
        <v>0</v>
      </c>
      <c r="M354" s="103">
        <v>0</v>
      </c>
      <c r="N354" s="103">
        <v>0</v>
      </c>
      <c r="O354" s="103">
        <v>1</v>
      </c>
      <c r="P354" s="103">
        <v>0</v>
      </c>
      <c r="Q354" s="103">
        <v>0</v>
      </c>
      <c r="R354" s="103">
        <v>0</v>
      </c>
      <c r="S354" s="103">
        <v>1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1</v>
      </c>
      <c r="L357" s="110">
        <f t="shared" si="38"/>
        <v>1</v>
      </c>
      <c r="M357" s="110">
        <f t="shared" si="38"/>
        <v>1</v>
      </c>
      <c r="N357" s="110">
        <f t="shared" si="38"/>
        <v>1</v>
      </c>
      <c r="O357" s="110">
        <f t="shared" si="38"/>
        <v>2</v>
      </c>
      <c r="P357" s="110">
        <f t="shared" si="38"/>
        <v>2</v>
      </c>
      <c r="Q357" s="110">
        <f t="shared" si="38"/>
        <v>2</v>
      </c>
      <c r="R357" s="110">
        <f t="shared" si="38"/>
        <v>2</v>
      </c>
      <c r="S357" s="110">
        <f t="shared" si="38"/>
        <v>3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S381" si="39">+H360+I360+J360+K360+L360+M360+N360+O360+P360+Q360+R360+S360</f>
        <v>22</v>
      </c>
      <c r="H360" s="31">
        <v>1</v>
      </c>
      <c r="I360" s="31">
        <v>1</v>
      </c>
      <c r="J360" s="31">
        <v>1</v>
      </c>
      <c r="K360" s="31">
        <v>1</v>
      </c>
      <c r="L360" s="31">
        <v>1</v>
      </c>
      <c r="M360" s="31">
        <v>1</v>
      </c>
      <c r="N360" s="31">
        <v>1</v>
      </c>
      <c r="O360" s="31">
        <v>1</v>
      </c>
      <c r="P360" s="31">
        <v>11</v>
      </c>
      <c r="Q360" s="31">
        <v>1</v>
      </c>
      <c r="R360" s="31">
        <v>1</v>
      </c>
      <c r="S360" s="31">
        <v>1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12</v>
      </c>
      <c r="H364" s="31">
        <v>1</v>
      </c>
      <c r="I364" s="31">
        <v>1</v>
      </c>
      <c r="J364" s="31">
        <v>1</v>
      </c>
      <c r="K364" s="31">
        <v>1</v>
      </c>
      <c r="L364" s="31">
        <v>1</v>
      </c>
      <c r="M364" s="31">
        <v>1</v>
      </c>
      <c r="N364" s="31">
        <v>1</v>
      </c>
      <c r="O364" s="31">
        <v>1</v>
      </c>
      <c r="P364" s="31">
        <v>1</v>
      </c>
      <c r="Q364" s="31">
        <v>1</v>
      </c>
      <c r="R364" s="31">
        <v>1</v>
      </c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12</v>
      </c>
      <c r="H370" s="5">
        <v>1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30">
        <f t="shared" si="39"/>
        <v>0</v>
      </c>
      <c r="I371" s="30">
        <f t="shared" si="39"/>
        <v>0</v>
      </c>
      <c r="J371" s="30">
        <f t="shared" si="39"/>
        <v>0</v>
      </c>
      <c r="K371" s="30">
        <f t="shared" si="39"/>
        <v>0</v>
      </c>
      <c r="L371" s="30">
        <f t="shared" si="39"/>
        <v>0</v>
      </c>
      <c r="M371" s="30">
        <f t="shared" si="39"/>
        <v>0</v>
      </c>
      <c r="N371" s="30">
        <f t="shared" si="39"/>
        <v>0</v>
      </c>
      <c r="O371" s="30">
        <f t="shared" si="39"/>
        <v>0</v>
      </c>
      <c r="P371" s="30">
        <f t="shared" si="39"/>
        <v>0</v>
      </c>
      <c r="Q371" s="30">
        <f t="shared" si="39"/>
        <v>0</v>
      </c>
      <c r="R371" s="30">
        <f t="shared" si="39"/>
        <v>0</v>
      </c>
      <c r="S371" s="30">
        <f t="shared" si="39"/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30">
        <f t="shared" si="39"/>
        <v>0</v>
      </c>
      <c r="I372" s="30">
        <f t="shared" si="39"/>
        <v>0</v>
      </c>
      <c r="J372" s="30">
        <f t="shared" si="39"/>
        <v>0</v>
      </c>
      <c r="K372" s="30">
        <f t="shared" si="39"/>
        <v>0</v>
      </c>
      <c r="L372" s="30">
        <f t="shared" si="39"/>
        <v>0</v>
      </c>
      <c r="M372" s="30">
        <f t="shared" si="39"/>
        <v>0</v>
      </c>
      <c r="N372" s="30">
        <f t="shared" si="39"/>
        <v>0</v>
      </c>
      <c r="O372" s="30">
        <f t="shared" si="39"/>
        <v>0</v>
      </c>
      <c r="P372" s="30">
        <f t="shared" si="39"/>
        <v>0</v>
      </c>
      <c r="Q372" s="30">
        <f t="shared" si="39"/>
        <v>0</v>
      </c>
      <c r="R372" s="30">
        <f t="shared" si="39"/>
        <v>0</v>
      </c>
      <c r="S372" s="30">
        <f t="shared" si="39"/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30">
        <f t="shared" si="39"/>
        <v>0</v>
      </c>
      <c r="I373" s="30">
        <f t="shared" si="39"/>
        <v>0</v>
      </c>
      <c r="J373" s="30">
        <f t="shared" si="39"/>
        <v>0</v>
      </c>
      <c r="K373" s="30">
        <f t="shared" si="39"/>
        <v>0</v>
      </c>
      <c r="L373" s="30">
        <f t="shared" si="39"/>
        <v>0</v>
      </c>
      <c r="M373" s="30">
        <f t="shared" si="39"/>
        <v>0</v>
      </c>
      <c r="N373" s="30">
        <f t="shared" si="39"/>
        <v>0</v>
      </c>
      <c r="O373" s="30">
        <f t="shared" si="39"/>
        <v>0</v>
      </c>
      <c r="P373" s="30">
        <f t="shared" si="39"/>
        <v>0</v>
      </c>
      <c r="Q373" s="30">
        <f t="shared" si="39"/>
        <v>0</v>
      </c>
      <c r="R373" s="30">
        <f t="shared" si="39"/>
        <v>0</v>
      </c>
      <c r="S373" s="30">
        <f t="shared" si="39"/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30">
        <f t="shared" si="39"/>
        <v>0</v>
      </c>
      <c r="I374" s="30">
        <f t="shared" si="39"/>
        <v>0</v>
      </c>
      <c r="J374" s="30">
        <f t="shared" si="39"/>
        <v>0</v>
      </c>
      <c r="K374" s="30">
        <f t="shared" si="39"/>
        <v>0</v>
      </c>
      <c r="L374" s="30">
        <f t="shared" si="39"/>
        <v>0</v>
      </c>
      <c r="M374" s="30">
        <f t="shared" si="39"/>
        <v>0</v>
      </c>
      <c r="N374" s="30">
        <f t="shared" si="39"/>
        <v>0</v>
      </c>
      <c r="O374" s="30">
        <f t="shared" si="39"/>
        <v>0</v>
      </c>
      <c r="P374" s="30">
        <f t="shared" si="39"/>
        <v>0</v>
      </c>
      <c r="Q374" s="30">
        <f t="shared" si="39"/>
        <v>0</v>
      </c>
      <c r="R374" s="30">
        <f t="shared" si="39"/>
        <v>0</v>
      </c>
      <c r="S374" s="30">
        <f t="shared" si="39"/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30">
        <f t="shared" si="39"/>
        <v>0</v>
      </c>
      <c r="I375" s="30">
        <f t="shared" si="39"/>
        <v>0</v>
      </c>
      <c r="J375" s="30">
        <f t="shared" si="39"/>
        <v>0</v>
      </c>
      <c r="K375" s="30">
        <f t="shared" si="39"/>
        <v>0</v>
      </c>
      <c r="L375" s="30">
        <f t="shared" si="39"/>
        <v>0</v>
      </c>
      <c r="M375" s="30">
        <f t="shared" si="39"/>
        <v>0</v>
      </c>
      <c r="N375" s="30">
        <f t="shared" si="39"/>
        <v>0</v>
      </c>
      <c r="O375" s="30">
        <f t="shared" si="39"/>
        <v>0</v>
      </c>
      <c r="P375" s="30">
        <f t="shared" si="39"/>
        <v>0</v>
      </c>
      <c r="Q375" s="30">
        <f t="shared" si="39"/>
        <v>0</v>
      </c>
      <c r="R375" s="30">
        <f t="shared" si="39"/>
        <v>0</v>
      </c>
      <c r="S375" s="30">
        <f t="shared" si="39"/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30">
        <f t="shared" si="39"/>
        <v>0</v>
      </c>
      <c r="I376" s="30">
        <f t="shared" si="39"/>
        <v>0</v>
      </c>
      <c r="J376" s="30">
        <f t="shared" si="39"/>
        <v>0</v>
      </c>
      <c r="K376" s="30">
        <f t="shared" si="39"/>
        <v>0</v>
      </c>
      <c r="L376" s="30">
        <f t="shared" si="39"/>
        <v>0</v>
      </c>
      <c r="M376" s="30">
        <f t="shared" si="39"/>
        <v>0</v>
      </c>
      <c r="N376" s="30">
        <f t="shared" si="39"/>
        <v>0</v>
      </c>
      <c r="O376" s="30">
        <f t="shared" si="39"/>
        <v>0</v>
      </c>
      <c r="P376" s="30">
        <f t="shared" si="39"/>
        <v>0</v>
      </c>
      <c r="Q376" s="30">
        <f t="shared" si="39"/>
        <v>0</v>
      </c>
      <c r="R376" s="30">
        <f t="shared" si="39"/>
        <v>0</v>
      </c>
      <c r="S376" s="30">
        <f t="shared" si="39"/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30">
        <f t="shared" si="39"/>
        <v>0</v>
      </c>
      <c r="I377" s="30">
        <f t="shared" si="39"/>
        <v>0</v>
      </c>
      <c r="J377" s="30">
        <f t="shared" si="39"/>
        <v>0</v>
      </c>
      <c r="K377" s="30">
        <f t="shared" si="39"/>
        <v>0</v>
      </c>
      <c r="L377" s="30">
        <f t="shared" si="39"/>
        <v>0</v>
      </c>
      <c r="M377" s="30">
        <f t="shared" si="39"/>
        <v>0</v>
      </c>
      <c r="N377" s="30">
        <f t="shared" si="39"/>
        <v>0</v>
      </c>
      <c r="O377" s="30">
        <f t="shared" si="39"/>
        <v>0</v>
      </c>
      <c r="P377" s="30">
        <f t="shared" si="39"/>
        <v>0</v>
      </c>
      <c r="Q377" s="30">
        <f t="shared" si="39"/>
        <v>0</v>
      </c>
      <c r="R377" s="30">
        <f t="shared" si="39"/>
        <v>0</v>
      </c>
      <c r="S377" s="30">
        <f t="shared" si="39"/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30">
        <f t="shared" si="39"/>
        <v>0</v>
      </c>
      <c r="I378" s="30">
        <f t="shared" si="39"/>
        <v>0</v>
      </c>
      <c r="J378" s="30">
        <f t="shared" si="39"/>
        <v>0</v>
      </c>
      <c r="K378" s="30">
        <f t="shared" si="39"/>
        <v>0</v>
      </c>
      <c r="L378" s="30">
        <f t="shared" si="39"/>
        <v>0</v>
      </c>
      <c r="M378" s="30">
        <f t="shared" si="39"/>
        <v>0</v>
      </c>
      <c r="N378" s="30">
        <f t="shared" si="39"/>
        <v>0</v>
      </c>
      <c r="O378" s="30">
        <f t="shared" si="39"/>
        <v>0</v>
      </c>
      <c r="P378" s="30">
        <f t="shared" si="39"/>
        <v>0</v>
      </c>
      <c r="Q378" s="30">
        <f t="shared" si="39"/>
        <v>0</v>
      </c>
      <c r="R378" s="30">
        <f t="shared" si="39"/>
        <v>0</v>
      </c>
      <c r="S378" s="30">
        <f t="shared" si="39"/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30">
        <f t="shared" si="39"/>
        <v>0</v>
      </c>
      <c r="I379" s="30">
        <f t="shared" si="39"/>
        <v>0</v>
      </c>
      <c r="J379" s="30">
        <f t="shared" si="39"/>
        <v>0</v>
      </c>
      <c r="K379" s="30">
        <f t="shared" si="39"/>
        <v>0</v>
      </c>
      <c r="L379" s="30">
        <f t="shared" si="39"/>
        <v>0</v>
      </c>
      <c r="M379" s="30">
        <f t="shared" si="39"/>
        <v>0</v>
      </c>
      <c r="N379" s="30">
        <f t="shared" si="39"/>
        <v>0</v>
      </c>
      <c r="O379" s="30">
        <f t="shared" si="39"/>
        <v>0</v>
      </c>
      <c r="P379" s="30">
        <f t="shared" si="39"/>
        <v>0</v>
      </c>
      <c r="Q379" s="30">
        <f t="shared" si="39"/>
        <v>0</v>
      </c>
      <c r="R379" s="30">
        <f t="shared" si="39"/>
        <v>0</v>
      </c>
      <c r="S379" s="30">
        <f t="shared" si="39"/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30">
        <f t="shared" si="39"/>
        <v>0</v>
      </c>
      <c r="I380" s="30">
        <f t="shared" si="39"/>
        <v>0</v>
      </c>
      <c r="J380" s="30">
        <f t="shared" si="39"/>
        <v>0</v>
      </c>
      <c r="K380" s="30">
        <f t="shared" si="39"/>
        <v>0</v>
      </c>
      <c r="L380" s="30">
        <f t="shared" si="39"/>
        <v>0</v>
      </c>
      <c r="M380" s="30">
        <f t="shared" si="39"/>
        <v>0</v>
      </c>
      <c r="N380" s="30">
        <f t="shared" si="39"/>
        <v>0</v>
      </c>
      <c r="O380" s="30">
        <f t="shared" si="39"/>
        <v>0</v>
      </c>
      <c r="P380" s="30">
        <f t="shared" si="39"/>
        <v>0</v>
      </c>
      <c r="Q380" s="30">
        <f t="shared" si="39"/>
        <v>0</v>
      </c>
      <c r="R380" s="30">
        <f t="shared" si="39"/>
        <v>0</v>
      </c>
      <c r="S380" s="30">
        <f t="shared" si="39"/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50">
        <f t="shared" si="39"/>
        <v>0</v>
      </c>
      <c r="I381" s="50">
        <f t="shared" si="39"/>
        <v>0</v>
      </c>
      <c r="J381" s="50">
        <f t="shared" si="39"/>
        <v>0</v>
      </c>
      <c r="K381" s="50">
        <f t="shared" si="39"/>
        <v>0</v>
      </c>
      <c r="L381" s="50">
        <f t="shared" si="39"/>
        <v>0</v>
      </c>
      <c r="M381" s="50">
        <f t="shared" si="39"/>
        <v>0</v>
      </c>
      <c r="N381" s="50">
        <f t="shared" si="39"/>
        <v>0</v>
      </c>
      <c r="O381" s="50">
        <f t="shared" si="39"/>
        <v>0</v>
      </c>
      <c r="P381" s="50">
        <f t="shared" si="39"/>
        <v>0</v>
      </c>
      <c r="Q381" s="50">
        <f t="shared" si="39"/>
        <v>0</v>
      </c>
      <c r="R381" s="50">
        <f t="shared" si="39"/>
        <v>0</v>
      </c>
      <c r="S381" s="50">
        <f t="shared" si="39"/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3</v>
      </c>
      <c r="H387" s="5">
        <v>0</v>
      </c>
      <c r="I387" s="5">
        <v>0</v>
      </c>
      <c r="J387" s="5">
        <v>0</v>
      </c>
      <c r="K387" s="5">
        <v>1</v>
      </c>
      <c r="L387" s="5">
        <v>0</v>
      </c>
      <c r="M387" s="5">
        <v>0</v>
      </c>
      <c r="N387" s="5">
        <v>0</v>
      </c>
      <c r="O387" s="5">
        <v>1</v>
      </c>
      <c r="P387" s="5">
        <v>0</v>
      </c>
      <c r="Q387" s="5">
        <v>0</v>
      </c>
      <c r="R387" s="5">
        <v>0</v>
      </c>
      <c r="S387" s="5">
        <v>1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3</v>
      </c>
      <c r="H388" s="5">
        <v>0</v>
      </c>
      <c r="I388" s="5">
        <v>0</v>
      </c>
      <c r="J388" s="5">
        <v>0</v>
      </c>
      <c r="K388" s="5">
        <v>1</v>
      </c>
      <c r="L388" s="5">
        <v>0</v>
      </c>
      <c r="M388" s="5">
        <v>0</v>
      </c>
      <c r="N388" s="5">
        <v>0</v>
      </c>
      <c r="O388" s="5">
        <v>1</v>
      </c>
      <c r="P388" s="5">
        <v>0</v>
      </c>
      <c r="Q388" s="5">
        <v>0</v>
      </c>
      <c r="R388" s="5">
        <v>0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1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1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2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1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0</v>
      </c>
      <c r="H394" s="52">
        <v>2</v>
      </c>
      <c r="I394" s="52">
        <v>2</v>
      </c>
      <c r="J394" s="52">
        <v>2</v>
      </c>
      <c r="K394" s="52">
        <v>2</v>
      </c>
      <c r="L394" s="52">
        <v>2</v>
      </c>
      <c r="M394" s="52">
        <v>2</v>
      </c>
      <c r="N394" s="52">
        <v>2</v>
      </c>
      <c r="O394" s="52">
        <v>2</v>
      </c>
      <c r="P394" s="52">
        <v>2</v>
      </c>
      <c r="Q394" s="52">
        <v>2</v>
      </c>
      <c r="R394" s="52">
        <v>2</v>
      </c>
      <c r="S394" s="52">
        <v>2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0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120</v>
      </c>
      <c r="H397" s="52">
        <v>10</v>
      </c>
      <c r="I397" s="52">
        <v>10</v>
      </c>
      <c r="J397" s="52">
        <v>10</v>
      </c>
      <c r="K397" s="52">
        <v>10</v>
      </c>
      <c r="L397" s="52">
        <v>10</v>
      </c>
      <c r="M397" s="52">
        <v>10</v>
      </c>
      <c r="N397" s="52">
        <v>10</v>
      </c>
      <c r="O397" s="52">
        <v>10</v>
      </c>
      <c r="P397" s="52">
        <v>10</v>
      </c>
      <c r="Q397" s="52">
        <v>10</v>
      </c>
      <c r="R397" s="52">
        <v>10</v>
      </c>
      <c r="S397" s="52">
        <v>10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470" priority="14" operator="equal">
      <formula>"REVISE PORQUE ESTE VALOR NO PUEDE SER NEGATIVO"</formula>
    </cfRule>
    <cfRule type="cellIs" dxfId="469" priority="18" operator="lessThan">
      <formula>0</formula>
    </cfRule>
  </conditionalFormatting>
  <conditionalFormatting sqref="G327:S327">
    <cfRule type="cellIs" dxfId="468" priority="17" operator="lessThan">
      <formula>0</formula>
    </cfRule>
  </conditionalFormatting>
  <conditionalFormatting sqref="G338:S338">
    <cfRule type="cellIs" dxfId="467" priority="13" operator="equal">
      <formula>"Revise porque este valor no puede ser negativo"</formula>
    </cfRule>
    <cfRule type="cellIs" dxfId="466" priority="16" operator="lessThan">
      <formula>0</formula>
    </cfRule>
  </conditionalFormatting>
  <conditionalFormatting sqref="G338:S338">
    <cfRule type="cellIs" dxfId="465" priority="15" operator="lessThan">
      <formula>0</formula>
    </cfRule>
  </conditionalFormatting>
  <conditionalFormatting sqref="G348:S348">
    <cfRule type="cellIs" dxfId="464" priority="10" operator="equal">
      <formula>"Revise porque este valor no puede ser negativo"</formula>
    </cfRule>
    <cfRule type="cellIs" dxfId="463" priority="12" operator="lessThan">
      <formula>0</formula>
    </cfRule>
  </conditionalFormatting>
  <conditionalFormatting sqref="G348:S348">
    <cfRule type="cellIs" dxfId="462" priority="11" operator="lessThan">
      <formula>0</formula>
    </cfRule>
  </conditionalFormatting>
  <conditionalFormatting sqref="G357 I357:S357">
    <cfRule type="cellIs" dxfId="461" priority="7" operator="equal">
      <formula>"Revise porque este valor no puede ser negativo"</formula>
    </cfRule>
    <cfRule type="cellIs" dxfId="460" priority="9" operator="lessThan">
      <formula>0</formula>
    </cfRule>
  </conditionalFormatting>
  <conditionalFormatting sqref="G357 I357:S357">
    <cfRule type="cellIs" dxfId="459" priority="8" operator="lessThan">
      <formula>0</formula>
    </cfRule>
  </conditionalFormatting>
  <conditionalFormatting sqref="H357">
    <cfRule type="cellIs" dxfId="458" priority="4" operator="equal">
      <formula>"Revise porque este valor no puede ser negativo"</formula>
    </cfRule>
    <cfRule type="cellIs" dxfId="457" priority="6" operator="lessThan">
      <formula>0</formula>
    </cfRule>
  </conditionalFormatting>
  <conditionalFormatting sqref="H357">
    <cfRule type="cellIs" dxfId="456" priority="5" operator="lessThan">
      <formula>0</formula>
    </cfRule>
  </conditionalFormatting>
  <conditionalFormatting sqref="G24:S24">
    <cfRule type="cellIs" dxfId="455" priority="1" operator="equal">
      <formula>"REVISE PORQUE ESTE VALOR NO PUEDE SER NEGATIVO"</formula>
    </cfRule>
    <cfRule type="cellIs" dxfId="454" priority="3" operator="lessThan">
      <formula>0</formula>
    </cfRule>
  </conditionalFormatting>
  <conditionalFormatting sqref="G24:S24">
    <cfRule type="cellIs" dxfId="453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G1" zoomScale="75" zoomScaleNormal="75" workbookViewId="0">
      <selection activeCell="I12" sqref="I12:S22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720</v>
      </c>
      <c r="H12" s="69">
        <v>60</v>
      </c>
      <c r="I12" s="69">
        <v>60</v>
      </c>
      <c r="J12" s="69">
        <v>60</v>
      </c>
      <c r="K12" s="69">
        <v>60</v>
      </c>
      <c r="L12" s="69">
        <v>60</v>
      </c>
      <c r="M12" s="69">
        <v>60</v>
      </c>
      <c r="N12" s="69">
        <v>60</v>
      </c>
      <c r="O12" s="69">
        <v>60</v>
      </c>
      <c r="P12" s="69">
        <v>60</v>
      </c>
      <c r="Q12" s="69">
        <v>60</v>
      </c>
      <c r="R12" s="69">
        <v>60</v>
      </c>
      <c r="S12" s="69">
        <v>60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144</v>
      </c>
      <c r="H13" s="5">
        <v>12</v>
      </c>
      <c r="I13" s="5">
        <v>12</v>
      </c>
      <c r="J13" s="5">
        <v>12</v>
      </c>
      <c r="K13" s="5">
        <v>12</v>
      </c>
      <c r="L13" s="5">
        <v>12</v>
      </c>
      <c r="M13" s="5">
        <v>12</v>
      </c>
      <c r="N13" s="5">
        <v>12</v>
      </c>
      <c r="O13" s="5">
        <v>12</v>
      </c>
      <c r="P13" s="5">
        <v>12</v>
      </c>
      <c r="Q13" s="5">
        <v>12</v>
      </c>
      <c r="R13" s="5">
        <v>12</v>
      </c>
      <c r="S13" s="5">
        <v>12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120</v>
      </c>
      <c r="H14" s="5">
        <v>10</v>
      </c>
      <c r="I14" s="5">
        <v>10</v>
      </c>
      <c r="J14" s="5">
        <v>10</v>
      </c>
      <c r="K14" s="5">
        <v>10</v>
      </c>
      <c r="L14" s="5">
        <v>10</v>
      </c>
      <c r="M14" s="5">
        <v>10</v>
      </c>
      <c r="N14" s="5">
        <v>10</v>
      </c>
      <c r="O14" s="5">
        <v>10</v>
      </c>
      <c r="P14" s="5">
        <v>10</v>
      </c>
      <c r="Q14" s="5">
        <v>10</v>
      </c>
      <c r="R14" s="5">
        <v>10</v>
      </c>
      <c r="S14" s="5">
        <v>10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84</v>
      </c>
      <c r="H15" s="5">
        <v>7</v>
      </c>
      <c r="I15" s="5">
        <v>7</v>
      </c>
      <c r="J15" s="5">
        <v>7</v>
      </c>
      <c r="K15" s="5">
        <v>7</v>
      </c>
      <c r="L15" s="5">
        <v>7</v>
      </c>
      <c r="M15" s="5">
        <v>7</v>
      </c>
      <c r="N15" s="5">
        <v>7</v>
      </c>
      <c r="O15" s="5">
        <v>7</v>
      </c>
      <c r="P15" s="5">
        <v>7</v>
      </c>
      <c r="Q15" s="5">
        <v>7</v>
      </c>
      <c r="R15" s="5">
        <v>7</v>
      </c>
      <c r="S15" s="5">
        <v>7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96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8</v>
      </c>
      <c r="N16" s="5">
        <v>8</v>
      </c>
      <c r="O16" s="5">
        <v>8</v>
      </c>
      <c r="P16" s="5">
        <v>8</v>
      </c>
      <c r="Q16" s="5">
        <v>8</v>
      </c>
      <c r="R16" s="5">
        <v>8</v>
      </c>
      <c r="S16" s="5">
        <v>8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24</v>
      </c>
      <c r="H17" s="5">
        <v>2</v>
      </c>
      <c r="I17" s="5">
        <v>2</v>
      </c>
      <c r="J17" s="5">
        <v>2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5">
        <v>2</v>
      </c>
      <c r="R17" s="5">
        <v>2</v>
      </c>
      <c r="S17" s="5">
        <v>2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24</v>
      </c>
      <c r="H18" s="5">
        <v>2</v>
      </c>
      <c r="I18" s="5">
        <v>2</v>
      </c>
      <c r="J18" s="5">
        <v>2</v>
      </c>
      <c r="K18" s="5">
        <v>2</v>
      </c>
      <c r="L18" s="5">
        <v>2</v>
      </c>
      <c r="M18" s="5">
        <v>2</v>
      </c>
      <c r="N18" s="5">
        <v>2</v>
      </c>
      <c r="O18" s="5">
        <v>2</v>
      </c>
      <c r="P18" s="5">
        <v>2</v>
      </c>
      <c r="Q18" s="5">
        <v>2</v>
      </c>
      <c r="R18" s="5">
        <v>2</v>
      </c>
      <c r="S18" s="5">
        <v>2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12</v>
      </c>
      <c r="H19" s="5">
        <v>1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144</v>
      </c>
      <c r="H20" s="5">
        <v>12</v>
      </c>
      <c r="I20" s="5">
        <v>12</v>
      </c>
      <c r="J20" s="5">
        <v>12</v>
      </c>
      <c r="K20" s="5">
        <v>12</v>
      </c>
      <c r="L20" s="5">
        <v>12</v>
      </c>
      <c r="M20" s="5">
        <v>12</v>
      </c>
      <c r="N20" s="5">
        <v>12</v>
      </c>
      <c r="O20" s="5">
        <v>12</v>
      </c>
      <c r="P20" s="5">
        <v>12</v>
      </c>
      <c r="Q20" s="5">
        <v>12</v>
      </c>
      <c r="R20" s="5">
        <v>12</v>
      </c>
      <c r="S20" s="5">
        <v>12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12</v>
      </c>
      <c r="H21" s="5">
        <v>1</v>
      </c>
      <c r="I21" s="5">
        <v>1</v>
      </c>
      <c r="J21" s="5">
        <v>1</v>
      </c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5">
        <v>1</v>
      </c>
      <c r="S21" s="5">
        <v>1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144</v>
      </c>
      <c r="H33" s="118">
        <f t="shared" ref="H33:S33" si="2">H20</f>
        <v>12</v>
      </c>
      <c r="I33" s="118">
        <f t="shared" si="2"/>
        <v>12</v>
      </c>
      <c r="J33" s="118">
        <f t="shared" si="2"/>
        <v>12</v>
      </c>
      <c r="K33" s="118">
        <f t="shared" si="2"/>
        <v>12</v>
      </c>
      <c r="L33" s="118">
        <f t="shared" si="2"/>
        <v>12</v>
      </c>
      <c r="M33" s="118">
        <f t="shared" si="2"/>
        <v>12</v>
      </c>
      <c r="N33" s="118">
        <f t="shared" si="2"/>
        <v>12</v>
      </c>
      <c r="O33" s="118">
        <f t="shared" si="2"/>
        <v>12</v>
      </c>
      <c r="P33" s="118">
        <f t="shared" si="2"/>
        <v>12</v>
      </c>
      <c r="Q33" s="118">
        <f t="shared" si="2"/>
        <v>12</v>
      </c>
      <c r="R33" s="118">
        <f t="shared" si="2"/>
        <v>12</v>
      </c>
      <c r="S33" s="118">
        <f t="shared" si="2"/>
        <v>12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8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120</v>
      </c>
      <c r="H37" s="5">
        <v>10</v>
      </c>
      <c r="I37" s="5">
        <v>10</v>
      </c>
      <c r="J37" s="5">
        <v>10</v>
      </c>
      <c r="K37" s="5">
        <v>10</v>
      </c>
      <c r="L37" s="5">
        <v>10</v>
      </c>
      <c r="M37" s="5">
        <v>10</v>
      </c>
      <c r="N37" s="5">
        <v>10</v>
      </c>
      <c r="O37" s="5">
        <v>10</v>
      </c>
      <c r="P37" s="5">
        <v>10</v>
      </c>
      <c r="Q37" s="5">
        <v>10</v>
      </c>
      <c r="R37" s="5">
        <v>10</v>
      </c>
      <c r="S37" s="5">
        <v>10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36</v>
      </c>
      <c r="H40" s="5">
        <v>3</v>
      </c>
      <c r="I40" s="5">
        <v>3</v>
      </c>
      <c r="J40" s="5">
        <v>3</v>
      </c>
      <c r="K40" s="5">
        <v>3</v>
      </c>
      <c r="L40" s="5">
        <v>3</v>
      </c>
      <c r="M40" s="5">
        <v>3</v>
      </c>
      <c r="N40" s="5">
        <v>3</v>
      </c>
      <c r="O40" s="5">
        <v>3</v>
      </c>
      <c r="P40" s="5">
        <v>3</v>
      </c>
      <c r="Q40" s="5">
        <v>3</v>
      </c>
      <c r="R40" s="5">
        <v>3</v>
      </c>
      <c r="S40" s="5">
        <v>3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6</v>
      </c>
      <c r="H41" s="5">
        <v>0</v>
      </c>
      <c r="I41" s="5">
        <v>1</v>
      </c>
      <c r="J41" s="5">
        <v>0</v>
      </c>
      <c r="K41" s="5">
        <v>1</v>
      </c>
      <c r="L41" s="5">
        <v>0</v>
      </c>
      <c r="M41" s="5">
        <v>1</v>
      </c>
      <c r="N41" s="5">
        <v>0</v>
      </c>
      <c r="O41" s="5">
        <v>1</v>
      </c>
      <c r="P41" s="5">
        <v>0</v>
      </c>
      <c r="Q41" s="5">
        <v>1</v>
      </c>
      <c r="R41" s="5">
        <v>0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24</v>
      </c>
      <c r="H47" s="5">
        <v>2</v>
      </c>
      <c r="I47" s="5">
        <v>2</v>
      </c>
      <c r="J47" s="5">
        <v>2</v>
      </c>
      <c r="K47" s="5">
        <v>2</v>
      </c>
      <c r="L47" s="5">
        <v>2</v>
      </c>
      <c r="M47" s="5">
        <v>2</v>
      </c>
      <c r="N47" s="5">
        <v>2</v>
      </c>
      <c r="O47" s="5">
        <v>2</v>
      </c>
      <c r="P47" s="5">
        <v>2</v>
      </c>
      <c r="Q47" s="5">
        <v>2</v>
      </c>
      <c r="R47" s="5">
        <v>2</v>
      </c>
      <c r="S47" s="5">
        <v>2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>
        <f t="shared" si="3"/>
        <v>1</v>
      </c>
      <c r="H48" s="9">
        <v>1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12</v>
      </c>
      <c r="H52" s="118">
        <f t="shared" ref="H52:S52" si="4">H21</f>
        <v>1</v>
      </c>
      <c r="I52" s="118">
        <f t="shared" si="4"/>
        <v>1</v>
      </c>
      <c r="J52" s="118">
        <f t="shared" si="4"/>
        <v>1</v>
      </c>
      <c r="K52" s="118">
        <f t="shared" si="4"/>
        <v>1</v>
      </c>
      <c r="L52" s="118">
        <f t="shared" si="4"/>
        <v>1</v>
      </c>
      <c r="M52" s="118">
        <f t="shared" si="4"/>
        <v>1</v>
      </c>
      <c r="N52" s="118">
        <f t="shared" si="4"/>
        <v>1</v>
      </c>
      <c r="O52" s="118">
        <f t="shared" si="4"/>
        <v>1</v>
      </c>
      <c r="P52" s="118">
        <f t="shared" si="4"/>
        <v>1</v>
      </c>
      <c r="Q52" s="118">
        <f t="shared" si="4"/>
        <v>1</v>
      </c>
      <c r="R52" s="118">
        <f t="shared" si="4"/>
        <v>1</v>
      </c>
      <c r="S52" s="118">
        <f t="shared" si="4"/>
        <v>1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36</v>
      </c>
      <c r="H53" s="118">
        <f t="shared" ref="H53:S53" si="5">H40</f>
        <v>3</v>
      </c>
      <c r="I53" s="118">
        <f t="shared" si="5"/>
        <v>3</v>
      </c>
      <c r="J53" s="118">
        <f t="shared" si="5"/>
        <v>3</v>
      </c>
      <c r="K53" s="118">
        <f t="shared" si="5"/>
        <v>3</v>
      </c>
      <c r="L53" s="118">
        <f t="shared" si="5"/>
        <v>3</v>
      </c>
      <c r="M53" s="118">
        <f t="shared" si="5"/>
        <v>3</v>
      </c>
      <c r="N53" s="118">
        <f t="shared" si="5"/>
        <v>3</v>
      </c>
      <c r="O53" s="118">
        <f t="shared" si="5"/>
        <v>3</v>
      </c>
      <c r="P53" s="118">
        <f t="shared" si="5"/>
        <v>3</v>
      </c>
      <c r="Q53" s="118">
        <f t="shared" si="5"/>
        <v>3</v>
      </c>
      <c r="R53" s="118">
        <f t="shared" si="5"/>
        <v>3</v>
      </c>
      <c r="S53" s="118">
        <f t="shared" si="5"/>
        <v>3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36</v>
      </c>
      <c r="H57" s="5">
        <v>3</v>
      </c>
      <c r="I57" s="5">
        <v>3</v>
      </c>
      <c r="J57" s="5">
        <v>3</v>
      </c>
      <c r="K57" s="5">
        <v>3</v>
      </c>
      <c r="L57" s="5">
        <v>3</v>
      </c>
      <c r="M57" s="5">
        <v>3</v>
      </c>
      <c r="N57" s="5">
        <v>3</v>
      </c>
      <c r="O57" s="5">
        <v>3</v>
      </c>
      <c r="P57" s="5">
        <v>3</v>
      </c>
      <c r="Q57" s="5">
        <v>3</v>
      </c>
      <c r="R57" s="5">
        <v>3</v>
      </c>
      <c r="S57" s="5">
        <v>3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24</v>
      </c>
      <c r="H60" s="5">
        <v>2</v>
      </c>
      <c r="I60" s="5">
        <v>2</v>
      </c>
      <c r="J60" s="5">
        <v>2</v>
      </c>
      <c r="K60" s="5">
        <v>2</v>
      </c>
      <c r="L60" s="5">
        <v>2</v>
      </c>
      <c r="M60" s="5">
        <v>2</v>
      </c>
      <c r="N60" s="5">
        <v>2</v>
      </c>
      <c r="O60" s="5">
        <v>2</v>
      </c>
      <c r="P60" s="5">
        <v>2</v>
      </c>
      <c r="Q60" s="5">
        <v>2</v>
      </c>
      <c r="R60" s="5">
        <v>2</v>
      </c>
      <c r="S60" s="5">
        <v>2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12</v>
      </c>
      <c r="H61" s="5">
        <v>1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12</v>
      </c>
      <c r="H63" s="5">
        <v>1</v>
      </c>
      <c r="I63" s="5">
        <v>1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12</v>
      </c>
      <c r="H65" s="5">
        <v>1</v>
      </c>
      <c r="I65" s="5">
        <v>1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5">
        <v>1</v>
      </c>
      <c r="S65" s="5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6</v>
      </c>
      <c r="H67" s="5">
        <v>0</v>
      </c>
      <c r="I67" s="5">
        <v>1</v>
      </c>
      <c r="J67" s="5">
        <v>0</v>
      </c>
      <c r="K67" s="5">
        <v>1</v>
      </c>
      <c r="L67" s="5">
        <v>0</v>
      </c>
      <c r="M67" s="5">
        <v>1</v>
      </c>
      <c r="N67" s="5">
        <v>0</v>
      </c>
      <c r="O67" s="5">
        <v>1</v>
      </c>
      <c r="P67" s="5">
        <v>0</v>
      </c>
      <c r="Q67" s="5">
        <v>1</v>
      </c>
      <c r="R67" s="5">
        <v>0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3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1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3</v>
      </c>
      <c r="H70" s="5">
        <v>0</v>
      </c>
      <c r="I70" s="5">
        <v>0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1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6</v>
      </c>
      <c r="H89" s="118">
        <f t="shared" si="7"/>
        <v>0</v>
      </c>
      <c r="I89" s="118">
        <f t="shared" si="7"/>
        <v>1</v>
      </c>
      <c r="J89" s="118">
        <f t="shared" si="7"/>
        <v>0</v>
      </c>
      <c r="K89" s="118">
        <f t="shared" si="7"/>
        <v>1</v>
      </c>
      <c r="L89" s="118">
        <f t="shared" si="7"/>
        <v>0</v>
      </c>
      <c r="M89" s="118">
        <f t="shared" si="7"/>
        <v>1</v>
      </c>
      <c r="N89" s="118">
        <f t="shared" si="7"/>
        <v>0</v>
      </c>
      <c r="O89" s="118">
        <f t="shared" si="7"/>
        <v>1</v>
      </c>
      <c r="P89" s="118">
        <f t="shared" si="7"/>
        <v>0</v>
      </c>
      <c r="Q89" s="118">
        <f t="shared" si="7"/>
        <v>1</v>
      </c>
      <c r="R89" s="118">
        <f t="shared" si="7"/>
        <v>0</v>
      </c>
      <c r="S89" s="118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6</v>
      </c>
      <c r="H92" s="5">
        <v>0</v>
      </c>
      <c r="I92" s="5">
        <v>1</v>
      </c>
      <c r="J92" s="5">
        <v>0</v>
      </c>
      <c r="K92" s="5">
        <v>1</v>
      </c>
      <c r="L92" s="5">
        <v>0</v>
      </c>
      <c r="M92" s="5">
        <v>1</v>
      </c>
      <c r="N92" s="5">
        <v>0</v>
      </c>
      <c r="O92" s="5">
        <v>1</v>
      </c>
      <c r="P92" s="5">
        <v>0</v>
      </c>
      <c r="Q92" s="5">
        <v>1</v>
      </c>
      <c r="R92" s="5">
        <v>0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3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3</v>
      </c>
      <c r="H94" s="5">
        <v>0</v>
      </c>
      <c r="I94" s="5">
        <v>0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1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6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56">
        <v>0</v>
      </c>
      <c r="I102" s="56">
        <v>0</v>
      </c>
      <c r="J102" s="56">
        <v>0</v>
      </c>
      <c r="K102" s="56">
        <v>0</v>
      </c>
      <c r="L102" s="56">
        <v>0</v>
      </c>
      <c r="M102" s="56">
        <v>0</v>
      </c>
      <c r="N102" s="56">
        <v>0</v>
      </c>
      <c r="O102" s="56">
        <v>0</v>
      </c>
      <c r="P102" s="56">
        <v>0</v>
      </c>
      <c r="Q102" s="56">
        <v>0</v>
      </c>
      <c r="R102" s="56">
        <v>0</v>
      </c>
      <c r="S102" s="56">
        <v>0</v>
      </c>
      <c r="T102" s="1444"/>
    </row>
    <row r="103" spans="1:20" ht="16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56">
        <v>0</v>
      </c>
      <c r="I103" s="56">
        <v>0</v>
      </c>
      <c r="J103" s="56">
        <v>0</v>
      </c>
      <c r="K103" s="56">
        <v>0</v>
      </c>
      <c r="L103" s="56">
        <v>0</v>
      </c>
      <c r="M103" s="56">
        <v>0</v>
      </c>
      <c r="N103" s="56">
        <v>0</v>
      </c>
      <c r="O103" s="56">
        <v>0</v>
      </c>
      <c r="P103" s="56">
        <v>0</v>
      </c>
      <c r="Q103" s="56">
        <v>0</v>
      </c>
      <c r="R103" s="56">
        <v>0</v>
      </c>
      <c r="S103" s="56">
        <v>0</v>
      </c>
      <c r="T103" s="1444"/>
    </row>
    <row r="104" spans="1:20" ht="16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56">
        <v>0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  <c r="N104" s="56">
        <v>0</v>
      </c>
      <c r="O104" s="56">
        <v>0</v>
      </c>
      <c r="P104" s="56">
        <v>0</v>
      </c>
      <c r="Q104" s="56">
        <v>0</v>
      </c>
      <c r="R104" s="56">
        <v>0</v>
      </c>
      <c r="S104" s="56">
        <v>0</v>
      </c>
      <c r="T104" s="1444"/>
    </row>
    <row r="105" spans="1:20" ht="16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0</v>
      </c>
      <c r="H105" s="56">
        <v>0</v>
      </c>
      <c r="I105" s="56">
        <v>0</v>
      </c>
      <c r="J105" s="56">
        <v>0</v>
      </c>
      <c r="K105" s="56">
        <v>0</v>
      </c>
      <c r="L105" s="56">
        <v>0</v>
      </c>
      <c r="M105" s="56">
        <v>0</v>
      </c>
      <c r="N105" s="56">
        <v>0</v>
      </c>
      <c r="O105" s="56">
        <v>0</v>
      </c>
      <c r="P105" s="56">
        <v>0</v>
      </c>
      <c r="Q105" s="56">
        <v>0</v>
      </c>
      <c r="R105" s="56">
        <v>0</v>
      </c>
      <c r="S105" s="56">
        <v>0</v>
      </c>
      <c r="T105" s="1444"/>
    </row>
    <row r="106" spans="1:20" ht="16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0</v>
      </c>
      <c r="H106" s="56">
        <v>0</v>
      </c>
      <c r="I106" s="56">
        <v>0</v>
      </c>
      <c r="J106" s="56">
        <v>0</v>
      </c>
      <c r="K106" s="56">
        <v>0</v>
      </c>
      <c r="L106" s="56">
        <v>0</v>
      </c>
      <c r="M106" s="56">
        <v>0</v>
      </c>
      <c r="N106" s="56">
        <v>0</v>
      </c>
      <c r="O106" s="56">
        <v>0</v>
      </c>
      <c r="P106" s="56">
        <v>0</v>
      </c>
      <c r="Q106" s="56">
        <v>0</v>
      </c>
      <c r="R106" s="56">
        <v>0</v>
      </c>
      <c r="S106" s="56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0</v>
      </c>
      <c r="H107" s="56">
        <v>0</v>
      </c>
      <c r="I107" s="56">
        <v>0</v>
      </c>
      <c r="J107" s="56">
        <v>0</v>
      </c>
      <c r="K107" s="56">
        <v>0</v>
      </c>
      <c r="L107" s="56">
        <v>0</v>
      </c>
      <c r="M107" s="56">
        <v>0</v>
      </c>
      <c r="N107" s="56">
        <v>0</v>
      </c>
      <c r="O107" s="56">
        <v>0</v>
      </c>
      <c r="P107" s="56">
        <v>0</v>
      </c>
      <c r="Q107" s="56">
        <v>0</v>
      </c>
      <c r="R107" s="56">
        <v>0</v>
      </c>
      <c r="S107" s="56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56">
        <v>0</v>
      </c>
      <c r="I108" s="56">
        <v>0</v>
      </c>
      <c r="J108" s="56">
        <v>0</v>
      </c>
      <c r="K108" s="56">
        <v>0</v>
      </c>
      <c r="L108" s="56">
        <v>0</v>
      </c>
      <c r="M108" s="56">
        <v>0</v>
      </c>
      <c r="N108" s="56">
        <v>0</v>
      </c>
      <c r="O108" s="56">
        <v>0</v>
      </c>
      <c r="P108" s="56">
        <v>0</v>
      </c>
      <c r="Q108" s="56">
        <v>0</v>
      </c>
      <c r="R108" s="56">
        <v>0</v>
      </c>
      <c r="S108" s="56">
        <v>0</v>
      </c>
      <c r="T108" s="1444"/>
    </row>
    <row r="109" spans="1:20" ht="16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56">
        <v>0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N109" s="56">
        <v>0</v>
      </c>
      <c r="O109" s="56">
        <v>0</v>
      </c>
      <c r="P109" s="56">
        <v>0</v>
      </c>
      <c r="Q109" s="56">
        <v>0</v>
      </c>
      <c r="R109" s="56">
        <v>0</v>
      </c>
      <c r="S109" s="56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56">
        <v>0</v>
      </c>
      <c r="I110" s="56">
        <v>0</v>
      </c>
      <c r="J110" s="56">
        <v>0</v>
      </c>
      <c r="K110" s="56">
        <v>0</v>
      </c>
      <c r="L110" s="56">
        <v>0</v>
      </c>
      <c r="M110" s="56">
        <v>0</v>
      </c>
      <c r="N110" s="56">
        <v>0</v>
      </c>
      <c r="O110" s="56">
        <v>0</v>
      </c>
      <c r="P110" s="56">
        <v>0</v>
      </c>
      <c r="Q110" s="56">
        <v>0</v>
      </c>
      <c r="R110" s="56">
        <v>0</v>
      </c>
      <c r="S110" s="56">
        <v>0</v>
      </c>
      <c r="T110" s="1444"/>
    </row>
    <row r="111" spans="1:20" ht="16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56">
        <v>0</v>
      </c>
      <c r="I111" s="56">
        <v>0</v>
      </c>
      <c r="J111" s="56">
        <v>0</v>
      </c>
      <c r="K111" s="56">
        <v>0</v>
      </c>
      <c r="L111" s="56">
        <v>0</v>
      </c>
      <c r="M111" s="56">
        <v>0</v>
      </c>
      <c r="N111" s="56">
        <v>0</v>
      </c>
      <c r="O111" s="56">
        <v>0</v>
      </c>
      <c r="P111" s="56">
        <v>0</v>
      </c>
      <c r="Q111" s="56">
        <v>0</v>
      </c>
      <c r="R111" s="56">
        <v>0</v>
      </c>
      <c r="S111" s="56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56">
        <v>0</v>
      </c>
      <c r="I112" s="56">
        <v>0</v>
      </c>
      <c r="J112" s="56">
        <v>0</v>
      </c>
      <c r="K112" s="56">
        <v>0</v>
      </c>
      <c r="L112" s="56">
        <v>0</v>
      </c>
      <c r="M112" s="56">
        <v>0</v>
      </c>
      <c r="N112" s="56">
        <v>0</v>
      </c>
      <c r="O112" s="56">
        <v>0</v>
      </c>
      <c r="P112" s="56">
        <v>0</v>
      </c>
      <c r="Q112" s="56">
        <v>0</v>
      </c>
      <c r="R112" s="56">
        <v>0</v>
      </c>
      <c r="S112" s="56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56">
        <v>0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  <c r="N113" s="56">
        <v>0</v>
      </c>
      <c r="O113" s="56">
        <v>0</v>
      </c>
      <c r="P113" s="56">
        <v>0</v>
      </c>
      <c r="Q113" s="56">
        <v>0</v>
      </c>
      <c r="R113" s="56">
        <v>0</v>
      </c>
      <c r="S113" s="56">
        <v>0</v>
      </c>
      <c r="T113" s="1444"/>
    </row>
    <row r="114" spans="1:20" ht="16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56">
        <v>0</v>
      </c>
      <c r="I114" s="56">
        <v>0</v>
      </c>
      <c r="J114" s="56">
        <v>0</v>
      </c>
      <c r="K114" s="56">
        <v>0</v>
      </c>
      <c r="L114" s="56">
        <v>0</v>
      </c>
      <c r="M114" s="56">
        <v>0</v>
      </c>
      <c r="N114" s="56">
        <v>0</v>
      </c>
      <c r="O114" s="56">
        <v>0</v>
      </c>
      <c r="P114" s="56">
        <v>0</v>
      </c>
      <c r="Q114" s="56">
        <v>0</v>
      </c>
      <c r="R114" s="56">
        <v>0</v>
      </c>
      <c r="S114" s="56">
        <v>0</v>
      </c>
      <c r="T114" s="1444"/>
    </row>
    <row r="115" spans="1:20" ht="16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56">
        <v>0</v>
      </c>
      <c r="I115" s="56">
        <v>0</v>
      </c>
      <c r="J115" s="56">
        <v>0</v>
      </c>
      <c r="K115" s="56">
        <v>0</v>
      </c>
      <c r="L115" s="56">
        <v>0</v>
      </c>
      <c r="M115" s="56">
        <v>0</v>
      </c>
      <c r="N115" s="56">
        <v>0</v>
      </c>
      <c r="O115" s="56">
        <v>0</v>
      </c>
      <c r="P115" s="56">
        <v>0</v>
      </c>
      <c r="Q115" s="56">
        <v>0</v>
      </c>
      <c r="R115" s="56">
        <v>0</v>
      </c>
      <c r="S115" s="56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56">
        <v>0</v>
      </c>
      <c r="I116" s="56">
        <v>0</v>
      </c>
      <c r="J116" s="56">
        <v>0</v>
      </c>
      <c r="K116" s="56">
        <v>0</v>
      </c>
      <c r="L116" s="56">
        <v>0</v>
      </c>
      <c r="M116" s="56">
        <v>0</v>
      </c>
      <c r="N116" s="56">
        <v>0</v>
      </c>
      <c r="O116" s="56">
        <v>0</v>
      </c>
      <c r="P116" s="56">
        <v>0</v>
      </c>
      <c r="Q116" s="56">
        <v>0</v>
      </c>
      <c r="R116" s="56">
        <v>0</v>
      </c>
      <c r="S116" s="56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56">
        <v>0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N117" s="56">
        <v>0</v>
      </c>
      <c r="O117" s="56">
        <v>0</v>
      </c>
      <c r="P117" s="56">
        <v>0</v>
      </c>
      <c r="Q117" s="56">
        <v>0</v>
      </c>
      <c r="R117" s="56">
        <v>0</v>
      </c>
      <c r="S117" s="56">
        <v>0</v>
      </c>
      <c r="T117" s="1444"/>
    </row>
    <row r="118" spans="1:20" ht="16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0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  <c r="N118" s="56">
        <v>0</v>
      </c>
      <c r="O118" s="56">
        <v>0</v>
      </c>
      <c r="P118" s="56">
        <v>0</v>
      </c>
      <c r="Q118" s="56">
        <v>0</v>
      </c>
      <c r="R118" s="56">
        <v>0</v>
      </c>
      <c r="S118" s="56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0</v>
      </c>
      <c r="H119" s="56">
        <v>0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  <c r="N119" s="56">
        <v>0</v>
      </c>
      <c r="O119" s="56">
        <v>0</v>
      </c>
      <c r="P119" s="56">
        <v>0</v>
      </c>
      <c r="Q119" s="56">
        <v>0</v>
      </c>
      <c r="R119" s="56">
        <v>0</v>
      </c>
      <c r="S119" s="56">
        <v>0</v>
      </c>
      <c r="T119" s="1444"/>
    </row>
    <row r="120" spans="1:20" ht="16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56">
        <v>0</v>
      </c>
      <c r="I120" s="56">
        <v>0</v>
      </c>
      <c r="J120" s="56">
        <v>0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0</v>
      </c>
      <c r="R120" s="56">
        <v>0</v>
      </c>
      <c r="S120" s="56">
        <v>0</v>
      </c>
      <c r="T120" s="1444"/>
    </row>
    <row r="121" spans="1:20" ht="16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56">
        <v>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  <c r="N121" s="56">
        <v>0</v>
      </c>
      <c r="O121" s="56">
        <v>0</v>
      </c>
      <c r="P121" s="56">
        <v>0</v>
      </c>
      <c r="Q121" s="56">
        <v>0</v>
      </c>
      <c r="R121" s="56">
        <v>0</v>
      </c>
      <c r="S121" s="56">
        <v>0</v>
      </c>
      <c r="T121" s="1444"/>
    </row>
    <row r="122" spans="1:20" ht="16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56">
        <v>0</v>
      </c>
      <c r="I122" s="56">
        <v>0</v>
      </c>
      <c r="J122" s="56">
        <v>0</v>
      </c>
      <c r="K122" s="56">
        <v>0</v>
      </c>
      <c r="L122" s="56">
        <v>0</v>
      </c>
      <c r="M122" s="56">
        <v>0</v>
      </c>
      <c r="N122" s="56">
        <v>0</v>
      </c>
      <c r="O122" s="56">
        <v>0</v>
      </c>
      <c r="P122" s="56">
        <v>0</v>
      </c>
      <c r="Q122" s="56">
        <v>0</v>
      </c>
      <c r="R122" s="56">
        <v>0</v>
      </c>
      <c r="S122" s="56">
        <v>0</v>
      </c>
      <c r="T122" s="1444"/>
    </row>
    <row r="123" spans="1:20" ht="16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  <c r="N123" s="56">
        <v>0</v>
      </c>
      <c r="O123" s="56">
        <v>0</v>
      </c>
      <c r="P123" s="56">
        <v>0</v>
      </c>
      <c r="Q123" s="56">
        <v>0</v>
      </c>
      <c r="R123" s="56">
        <v>0</v>
      </c>
      <c r="S123" s="56">
        <v>0</v>
      </c>
      <c r="T123" s="1444"/>
    </row>
    <row r="124" spans="1:20" ht="16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56">
        <v>0</v>
      </c>
      <c r="I124" s="56">
        <v>0</v>
      </c>
      <c r="J124" s="56">
        <v>0</v>
      </c>
      <c r="K124" s="56">
        <v>0</v>
      </c>
      <c r="L124" s="56">
        <v>0</v>
      </c>
      <c r="M124" s="56">
        <v>0</v>
      </c>
      <c r="N124" s="56">
        <v>0</v>
      </c>
      <c r="O124" s="56">
        <v>0</v>
      </c>
      <c r="P124" s="56">
        <v>0</v>
      </c>
      <c r="Q124" s="56">
        <v>0</v>
      </c>
      <c r="R124" s="56">
        <v>0</v>
      </c>
      <c r="S124" s="56">
        <v>0</v>
      </c>
      <c r="T124" s="1444"/>
    </row>
    <row r="125" spans="1:20" ht="16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56">
        <v>0</v>
      </c>
      <c r="N125" s="56">
        <v>0</v>
      </c>
      <c r="O125" s="56">
        <v>0</v>
      </c>
      <c r="P125" s="56">
        <v>0</v>
      </c>
      <c r="Q125" s="56">
        <v>0</v>
      </c>
      <c r="R125" s="56">
        <v>0</v>
      </c>
      <c r="S125" s="56">
        <v>0</v>
      </c>
      <c r="T125" s="1444"/>
    </row>
    <row r="126" spans="1:20" ht="16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56">
        <v>0</v>
      </c>
      <c r="I126" s="56">
        <v>0</v>
      </c>
      <c r="J126" s="56">
        <v>0</v>
      </c>
      <c r="K126" s="56">
        <v>0</v>
      </c>
      <c r="L126" s="56">
        <v>0</v>
      </c>
      <c r="M126" s="56">
        <v>0</v>
      </c>
      <c r="N126" s="56">
        <v>0</v>
      </c>
      <c r="O126" s="56">
        <v>0</v>
      </c>
      <c r="P126" s="56">
        <v>0</v>
      </c>
      <c r="Q126" s="56">
        <v>0</v>
      </c>
      <c r="R126" s="56">
        <v>0</v>
      </c>
      <c r="S126" s="56">
        <v>0</v>
      </c>
      <c r="T126" s="1444"/>
    </row>
    <row r="127" spans="1:20" ht="16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56">
        <v>0</v>
      </c>
      <c r="I127" s="56">
        <v>0</v>
      </c>
      <c r="J127" s="56">
        <v>0</v>
      </c>
      <c r="K127" s="56">
        <v>0</v>
      </c>
      <c r="L127" s="56">
        <v>0</v>
      </c>
      <c r="M127" s="56">
        <v>0</v>
      </c>
      <c r="N127" s="56">
        <v>0</v>
      </c>
      <c r="O127" s="56">
        <v>0</v>
      </c>
      <c r="P127" s="56">
        <v>0</v>
      </c>
      <c r="Q127" s="56">
        <v>0</v>
      </c>
      <c r="R127" s="56">
        <v>0</v>
      </c>
      <c r="S127" s="56">
        <v>0</v>
      </c>
      <c r="T127" s="1444"/>
    </row>
    <row r="128" spans="1:20" ht="16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56">
        <v>0</v>
      </c>
      <c r="I128" s="56">
        <v>0</v>
      </c>
      <c r="J128" s="56">
        <v>0</v>
      </c>
      <c r="K128" s="56">
        <v>0</v>
      </c>
      <c r="L128" s="56">
        <v>0</v>
      </c>
      <c r="M128" s="56">
        <v>0</v>
      </c>
      <c r="N128" s="56">
        <v>0</v>
      </c>
      <c r="O128" s="56">
        <v>0</v>
      </c>
      <c r="P128" s="56">
        <v>0</v>
      </c>
      <c r="Q128" s="56">
        <v>0</v>
      </c>
      <c r="R128" s="56">
        <v>0</v>
      </c>
      <c r="S128" s="56">
        <v>0</v>
      </c>
      <c r="T128" s="1444"/>
    </row>
    <row r="129" spans="1:20" ht="16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56">
        <v>0</v>
      </c>
      <c r="I129" s="56">
        <v>0</v>
      </c>
      <c r="J129" s="56">
        <v>0</v>
      </c>
      <c r="K129" s="56">
        <v>0</v>
      </c>
      <c r="L129" s="56">
        <v>0</v>
      </c>
      <c r="M129" s="56">
        <v>0</v>
      </c>
      <c r="N129" s="56">
        <v>0</v>
      </c>
      <c r="O129" s="56">
        <v>0</v>
      </c>
      <c r="P129" s="56">
        <v>0</v>
      </c>
      <c r="Q129" s="56">
        <v>0</v>
      </c>
      <c r="R129" s="56">
        <v>0</v>
      </c>
      <c r="S129" s="56">
        <v>0</v>
      </c>
      <c r="T129" s="1444"/>
    </row>
    <row r="130" spans="1:20" ht="16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56">
        <v>0</v>
      </c>
      <c r="I130" s="56">
        <v>0</v>
      </c>
      <c r="J130" s="56">
        <v>0</v>
      </c>
      <c r="K130" s="56">
        <v>0</v>
      </c>
      <c r="L130" s="56">
        <v>0</v>
      </c>
      <c r="M130" s="56">
        <v>0</v>
      </c>
      <c r="N130" s="56">
        <v>0</v>
      </c>
      <c r="O130" s="56">
        <v>0</v>
      </c>
      <c r="P130" s="56">
        <v>0</v>
      </c>
      <c r="Q130" s="56">
        <v>0</v>
      </c>
      <c r="R130" s="56">
        <v>0</v>
      </c>
      <c r="S130" s="56">
        <v>0</v>
      </c>
      <c r="T130" s="1444"/>
    </row>
    <row r="131" spans="1:20" ht="16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56">
        <v>0</v>
      </c>
      <c r="I131" s="56">
        <v>0</v>
      </c>
      <c r="J131" s="56">
        <v>0</v>
      </c>
      <c r="K131" s="56">
        <v>0</v>
      </c>
      <c r="L131" s="56">
        <v>0</v>
      </c>
      <c r="M131" s="56">
        <v>0</v>
      </c>
      <c r="N131" s="56">
        <v>0</v>
      </c>
      <c r="O131" s="56">
        <v>0</v>
      </c>
      <c r="P131" s="56">
        <v>0</v>
      </c>
      <c r="Q131" s="56">
        <v>0</v>
      </c>
      <c r="R131" s="56">
        <v>0</v>
      </c>
      <c r="S131" s="56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56">
        <v>0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  <c r="N132" s="56">
        <v>0</v>
      </c>
      <c r="O132" s="56">
        <v>0</v>
      </c>
      <c r="P132" s="56">
        <v>0</v>
      </c>
      <c r="Q132" s="56">
        <v>0</v>
      </c>
      <c r="R132" s="56">
        <v>0</v>
      </c>
      <c r="S132" s="56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56">
        <v>0</v>
      </c>
      <c r="I133" s="56">
        <v>0</v>
      </c>
      <c r="J133" s="56">
        <v>0</v>
      </c>
      <c r="K133" s="56">
        <v>0</v>
      </c>
      <c r="L133" s="56">
        <v>0</v>
      </c>
      <c r="M133" s="56">
        <v>0</v>
      </c>
      <c r="N133" s="56">
        <v>0</v>
      </c>
      <c r="O133" s="56">
        <v>0</v>
      </c>
      <c r="P133" s="56">
        <v>0</v>
      </c>
      <c r="Q133" s="56">
        <v>0</v>
      </c>
      <c r="R133" s="56">
        <v>0</v>
      </c>
      <c r="S133" s="56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0</v>
      </c>
      <c r="H134" s="56">
        <v>0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N134" s="56">
        <v>0</v>
      </c>
      <c r="O134" s="56">
        <v>0</v>
      </c>
      <c r="P134" s="56">
        <v>0</v>
      </c>
      <c r="Q134" s="56">
        <v>0</v>
      </c>
      <c r="R134" s="56">
        <v>0</v>
      </c>
      <c r="S134" s="56">
        <v>0</v>
      </c>
      <c r="T134" s="1444"/>
    </row>
    <row r="135" spans="1:20" ht="16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56">
        <v>0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  <c r="N135" s="56">
        <v>0</v>
      </c>
      <c r="O135" s="56">
        <v>0</v>
      </c>
      <c r="P135" s="56">
        <v>0</v>
      </c>
      <c r="Q135" s="56">
        <v>0</v>
      </c>
      <c r="R135" s="56">
        <v>0</v>
      </c>
      <c r="S135" s="56">
        <v>0</v>
      </c>
      <c r="T135" s="1444"/>
    </row>
    <row r="136" spans="1:20" ht="16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56">
        <v>0</v>
      </c>
      <c r="I136" s="56">
        <v>0</v>
      </c>
      <c r="J136" s="56">
        <v>0</v>
      </c>
      <c r="K136" s="56">
        <v>0</v>
      </c>
      <c r="L136" s="56">
        <v>0</v>
      </c>
      <c r="M136" s="56">
        <v>0</v>
      </c>
      <c r="N136" s="56">
        <v>0</v>
      </c>
      <c r="O136" s="56">
        <v>0</v>
      </c>
      <c r="P136" s="56">
        <v>0</v>
      </c>
      <c r="Q136" s="56">
        <v>0</v>
      </c>
      <c r="R136" s="56">
        <v>0</v>
      </c>
      <c r="S136" s="56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56">
        <v>0</v>
      </c>
      <c r="I137" s="56">
        <v>0</v>
      </c>
      <c r="J137" s="56">
        <v>0</v>
      </c>
      <c r="K137" s="56">
        <v>0</v>
      </c>
      <c r="L137" s="56">
        <v>0</v>
      </c>
      <c r="M137" s="56">
        <v>0</v>
      </c>
      <c r="N137" s="56">
        <v>0</v>
      </c>
      <c r="O137" s="56">
        <v>0</v>
      </c>
      <c r="P137" s="56">
        <v>0</v>
      </c>
      <c r="Q137" s="56">
        <v>0</v>
      </c>
      <c r="R137" s="56">
        <v>0</v>
      </c>
      <c r="S137" s="56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56">
        <v>0</v>
      </c>
      <c r="I138" s="56">
        <v>0</v>
      </c>
      <c r="J138" s="56">
        <v>0</v>
      </c>
      <c r="K138" s="56">
        <v>0</v>
      </c>
      <c r="L138" s="56">
        <v>0</v>
      </c>
      <c r="M138" s="56">
        <v>0</v>
      </c>
      <c r="N138" s="56">
        <v>0</v>
      </c>
      <c r="O138" s="56">
        <v>0</v>
      </c>
      <c r="P138" s="56">
        <v>0</v>
      </c>
      <c r="Q138" s="56">
        <v>0</v>
      </c>
      <c r="R138" s="56">
        <v>0</v>
      </c>
      <c r="S138" s="56">
        <v>0</v>
      </c>
      <c r="T138" s="1444"/>
    </row>
    <row r="139" spans="1:20" ht="16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0</v>
      </c>
      <c r="H139" s="56">
        <v>0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  <c r="N139" s="56">
        <v>0</v>
      </c>
      <c r="O139" s="56">
        <v>0</v>
      </c>
      <c r="P139" s="56">
        <v>0</v>
      </c>
      <c r="Q139" s="56">
        <v>0</v>
      </c>
      <c r="R139" s="56">
        <v>0</v>
      </c>
      <c r="S139" s="56">
        <v>0</v>
      </c>
      <c r="T139" s="1444"/>
    </row>
    <row r="140" spans="1:20" ht="16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0</v>
      </c>
      <c r="H140" s="56">
        <v>0</v>
      </c>
      <c r="I140" s="56">
        <v>0</v>
      </c>
      <c r="J140" s="56">
        <v>0</v>
      </c>
      <c r="K140" s="56">
        <v>0</v>
      </c>
      <c r="L140" s="56">
        <v>0</v>
      </c>
      <c r="M140" s="56">
        <v>0</v>
      </c>
      <c r="N140" s="56">
        <v>0</v>
      </c>
      <c r="O140" s="56">
        <v>0</v>
      </c>
      <c r="P140" s="56">
        <v>0</v>
      </c>
      <c r="Q140" s="56">
        <v>0</v>
      </c>
      <c r="R140" s="56">
        <v>0</v>
      </c>
      <c r="S140" s="56">
        <v>0</v>
      </c>
      <c r="T140" s="1444"/>
    </row>
    <row r="141" spans="1:20" ht="16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56">
        <v>0</v>
      </c>
      <c r="I141" s="56">
        <v>0</v>
      </c>
      <c r="J141" s="56">
        <v>0</v>
      </c>
      <c r="K141" s="56">
        <v>0</v>
      </c>
      <c r="L141" s="56">
        <v>0</v>
      </c>
      <c r="M141" s="56">
        <v>0</v>
      </c>
      <c r="N141" s="56">
        <v>0</v>
      </c>
      <c r="O141" s="56">
        <v>0</v>
      </c>
      <c r="P141" s="56">
        <v>0</v>
      </c>
      <c r="Q141" s="56">
        <v>0</v>
      </c>
      <c r="R141" s="56">
        <v>0</v>
      </c>
      <c r="S141" s="56">
        <v>0</v>
      </c>
      <c r="T141" s="1444"/>
    </row>
    <row r="142" spans="1:20" ht="16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56">
        <v>0</v>
      </c>
      <c r="I142" s="56">
        <v>0</v>
      </c>
      <c r="J142" s="56">
        <v>0</v>
      </c>
      <c r="K142" s="56">
        <v>0</v>
      </c>
      <c r="L142" s="56">
        <v>0</v>
      </c>
      <c r="M142" s="56">
        <v>0</v>
      </c>
      <c r="N142" s="56">
        <v>0</v>
      </c>
      <c r="O142" s="56">
        <v>0</v>
      </c>
      <c r="P142" s="56">
        <v>0</v>
      </c>
      <c r="Q142" s="56">
        <v>0</v>
      </c>
      <c r="R142" s="56">
        <v>0</v>
      </c>
      <c r="S142" s="56">
        <v>0</v>
      </c>
      <c r="T142" s="1444"/>
    </row>
    <row r="143" spans="1:20" ht="16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56">
        <v>0</v>
      </c>
      <c r="I143" s="56">
        <v>0</v>
      </c>
      <c r="J143" s="56">
        <v>0</v>
      </c>
      <c r="K143" s="56">
        <v>0</v>
      </c>
      <c r="L143" s="56">
        <v>0</v>
      </c>
      <c r="M143" s="56">
        <v>0</v>
      </c>
      <c r="N143" s="56">
        <v>0</v>
      </c>
      <c r="O143" s="56">
        <v>0</v>
      </c>
      <c r="P143" s="56">
        <v>0</v>
      </c>
      <c r="Q143" s="56">
        <v>0</v>
      </c>
      <c r="R143" s="56">
        <v>0</v>
      </c>
      <c r="S143" s="56">
        <v>0</v>
      </c>
      <c r="T143" s="1444"/>
    </row>
    <row r="144" spans="1:20" ht="16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56">
        <v>0</v>
      </c>
      <c r="I144" s="56">
        <v>0</v>
      </c>
      <c r="J144" s="56">
        <v>0</v>
      </c>
      <c r="K144" s="56">
        <v>0</v>
      </c>
      <c r="L144" s="56">
        <v>0</v>
      </c>
      <c r="M144" s="56">
        <v>0</v>
      </c>
      <c r="N144" s="56">
        <v>0</v>
      </c>
      <c r="O144" s="56">
        <v>0</v>
      </c>
      <c r="P144" s="56">
        <v>0</v>
      </c>
      <c r="Q144" s="56">
        <v>0</v>
      </c>
      <c r="R144" s="56">
        <v>0</v>
      </c>
      <c r="S144" s="56">
        <v>0</v>
      </c>
      <c r="T144" s="1444"/>
    </row>
    <row r="145" spans="1:20" ht="16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56">
        <v>0</v>
      </c>
      <c r="I145" s="56">
        <v>0</v>
      </c>
      <c r="J145" s="56">
        <v>0</v>
      </c>
      <c r="K145" s="56">
        <v>0</v>
      </c>
      <c r="L145" s="56">
        <v>0</v>
      </c>
      <c r="M145" s="56">
        <v>0</v>
      </c>
      <c r="N145" s="56">
        <v>0</v>
      </c>
      <c r="O145" s="56">
        <v>0</v>
      </c>
      <c r="P145" s="56">
        <v>0</v>
      </c>
      <c r="Q145" s="56">
        <v>0</v>
      </c>
      <c r="R145" s="56">
        <v>0</v>
      </c>
      <c r="S145" s="56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56">
        <v>0</v>
      </c>
      <c r="I146" s="56">
        <v>0</v>
      </c>
      <c r="J146" s="56">
        <v>0</v>
      </c>
      <c r="K146" s="56">
        <v>0</v>
      </c>
      <c r="L146" s="56">
        <v>0</v>
      </c>
      <c r="M146" s="56">
        <v>0</v>
      </c>
      <c r="N146" s="56">
        <v>0</v>
      </c>
      <c r="O146" s="56">
        <v>0</v>
      </c>
      <c r="P146" s="56">
        <v>0</v>
      </c>
      <c r="Q146" s="56">
        <v>0</v>
      </c>
      <c r="R146" s="56">
        <v>0</v>
      </c>
      <c r="S146" s="56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56">
        <v>0</v>
      </c>
      <c r="I147" s="56">
        <v>0</v>
      </c>
      <c r="J147" s="56">
        <v>0</v>
      </c>
      <c r="K147" s="56">
        <v>0</v>
      </c>
      <c r="L147" s="56">
        <v>0</v>
      </c>
      <c r="M147" s="56">
        <v>0</v>
      </c>
      <c r="N147" s="56">
        <v>0</v>
      </c>
      <c r="O147" s="56">
        <v>0</v>
      </c>
      <c r="P147" s="56">
        <v>0</v>
      </c>
      <c r="Q147" s="56">
        <v>0</v>
      </c>
      <c r="R147" s="56">
        <v>0</v>
      </c>
      <c r="S147" s="56">
        <v>0</v>
      </c>
      <c r="T147" s="1444"/>
    </row>
    <row r="148" spans="1:20" ht="16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0</v>
      </c>
      <c r="H148" s="56">
        <v>0</v>
      </c>
      <c r="I148" s="56">
        <v>0</v>
      </c>
      <c r="J148" s="56">
        <v>0</v>
      </c>
      <c r="K148" s="56">
        <v>0</v>
      </c>
      <c r="L148" s="56">
        <v>0</v>
      </c>
      <c r="M148" s="56">
        <v>0</v>
      </c>
      <c r="N148" s="56">
        <v>0</v>
      </c>
      <c r="O148" s="56">
        <v>0</v>
      </c>
      <c r="P148" s="56">
        <v>0</v>
      </c>
      <c r="Q148" s="56">
        <v>0</v>
      </c>
      <c r="R148" s="56">
        <v>0</v>
      </c>
      <c r="S148" s="56">
        <v>0</v>
      </c>
      <c r="T148" s="1444"/>
    </row>
    <row r="149" spans="1:20" ht="16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0</v>
      </c>
      <c r="H149" s="56">
        <v>0</v>
      </c>
      <c r="I149" s="56">
        <v>0</v>
      </c>
      <c r="J149" s="56">
        <v>0</v>
      </c>
      <c r="K149" s="56">
        <v>0</v>
      </c>
      <c r="L149" s="56">
        <v>0</v>
      </c>
      <c r="M149" s="56">
        <v>0</v>
      </c>
      <c r="N149" s="56">
        <v>0</v>
      </c>
      <c r="O149" s="56">
        <v>0</v>
      </c>
      <c r="P149" s="56">
        <v>0</v>
      </c>
      <c r="Q149" s="56">
        <v>0</v>
      </c>
      <c r="R149" s="56">
        <v>0</v>
      </c>
      <c r="S149" s="56">
        <v>0</v>
      </c>
      <c r="T149" s="1444"/>
    </row>
    <row r="150" spans="1:20" ht="16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56">
        <v>0</v>
      </c>
      <c r="I150" s="56">
        <v>0</v>
      </c>
      <c r="J150" s="56">
        <v>0</v>
      </c>
      <c r="K150" s="56">
        <v>0</v>
      </c>
      <c r="L150" s="56">
        <v>0</v>
      </c>
      <c r="M150" s="56">
        <v>0</v>
      </c>
      <c r="N150" s="56">
        <v>0</v>
      </c>
      <c r="O150" s="56">
        <v>0</v>
      </c>
      <c r="P150" s="56">
        <v>0</v>
      </c>
      <c r="Q150" s="56">
        <v>0</v>
      </c>
      <c r="R150" s="56">
        <v>0</v>
      </c>
      <c r="S150" s="56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56">
        <v>0</v>
      </c>
      <c r="I151" s="56">
        <v>0</v>
      </c>
      <c r="J151" s="56">
        <v>0</v>
      </c>
      <c r="K151" s="56">
        <v>0</v>
      </c>
      <c r="L151" s="56">
        <v>0</v>
      </c>
      <c r="M151" s="56">
        <v>0</v>
      </c>
      <c r="N151" s="56">
        <v>0</v>
      </c>
      <c r="O151" s="56">
        <v>0</v>
      </c>
      <c r="P151" s="56">
        <v>0</v>
      </c>
      <c r="Q151" s="56">
        <v>0</v>
      </c>
      <c r="R151" s="56">
        <v>0</v>
      </c>
      <c r="S151" s="56">
        <v>0</v>
      </c>
      <c r="T151" s="1444"/>
    </row>
    <row r="152" spans="1:20" ht="16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56">
        <v>0</v>
      </c>
      <c r="I152" s="56">
        <v>0</v>
      </c>
      <c r="J152" s="56">
        <v>0</v>
      </c>
      <c r="K152" s="56">
        <v>0</v>
      </c>
      <c r="L152" s="56">
        <v>0</v>
      </c>
      <c r="M152" s="56">
        <v>0</v>
      </c>
      <c r="N152" s="56">
        <v>0</v>
      </c>
      <c r="O152" s="56">
        <v>0</v>
      </c>
      <c r="P152" s="56">
        <v>0</v>
      </c>
      <c r="Q152" s="56">
        <v>0</v>
      </c>
      <c r="R152" s="56">
        <v>0</v>
      </c>
      <c r="S152" s="56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56">
        <v>0</v>
      </c>
      <c r="I153" s="56">
        <v>0</v>
      </c>
      <c r="J153" s="56">
        <v>0</v>
      </c>
      <c r="K153" s="56">
        <v>0</v>
      </c>
      <c r="L153" s="56">
        <v>0</v>
      </c>
      <c r="M153" s="56">
        <v>0</v>
      </c>
      <c r="N153" s="56">
        <v>0</v>
      </c>
      <c r="O153" s="56">
        <v>0</v>
      </c>
      <c r="P153" s="56">
        <v>0</v>
      </c>
      <c r="Q153" s="56">
        <v>0</v>
      </c>
      <c r="R153" s="56">
        <v>0</v>
      </c>
      <c r="S153" s="56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56">
        <v>0</v>
      </c>
      <c r="I154" s="56">
        <v>0</v>
      </c>
      <c r="J154" s="56">
        <v>0</v>
      </c>
      <c r="K154" s="56">
        <v>0</v>
      </c>
      <c r="L154" s="56">
        <v>0</v>
      </c>
      <c r="M154" s="56">
        <v>0</v>
      </c>
      <c r="N154" s="56">
        <v>0</v>
      </c>
      <c r="O154" s="56">
        <v>0</v>
      </c>
      <c r="P154" s="56">
        <v>0</v>
      </c>
      <c r="Q154" s="56">
        <v>0</v>
      </c>
      <c r="R154" s="56">
        <v>0</v>
      </c>
      <c r="S154" s="56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0</v>
      </c>
      <c r="H155" s="93">
        <f t="shared" ref="H155:S155" si="10">SUM(H102:H154)</f>
        <v>0</v>
      </c>
      <c r="I155" s="93">
        <f t="shared" si="10"/>
        <v>0</v>
      </c>
      <c r="J155" s="93">
        <f t="shared" si="10"/>
        <v>0</v>
      </c>
      <c r="K155" s="93">
        <f t="shared" si="10"/>
        <v>0</v>
      </c>
      <c r="L155" s="93">
        <f t="shared" si="10"/>
        <v>0</v>
      </c>
      <c r="M155" s="93">
        <f t="shared" si="10"/>
        <v>0</v>
      </c>
      <c r="N155" s="93">
        <f t="shared" si="10"/>
        <v>0</v>
      </c>
      <c r="O155" s="93">
        <f t="shared" si="10"/>
        <v>0</v>
      </c>
      <c r="P155" s="93">
        <f t="shared" si="10"/>
        <v>0</v>
      </c>
      <c r="Q155" s="93">
        <f t="shared" si="10"/>
        <v>0</v>
      </c>
      <c r="R155" s="93">
        <f t="shared" si="10"/>
        <v>0</v>
      </c>
      <c r="S155" s="94">
        <f t="shared" si="10"/>
        <v>0</v>
      </c>
      <c r="T155" s="1444"/>
    </row>
    <row r="156" spans="1:20" ht="16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0</v>
      </c>
      <c r="H156" s="56">
        <v>0</v>
      </c>
      <c r="I156" s="56">
        <v>0</v>
      </c>
      <c r="J156" s="56">
        <v>0</v>
      </c>
      <c r="K156" s="56">
        <v>0</v>
      </c>
      <c r="L156" s="56">
        <v>0</v>
      </c>
      <c r="M156" s="56">
        <v>0</v>
      </c>
      <c r="N156" s="56">
        <v>0</v>
      </c>
      <c r="O156" s="56">
        <v>0</v>
      </c>
      <c r="P156" s="56">
        <v>0</v>
      </c>
      <c r="Q156" s="56">
        <v>0</v>
      </c>
      <c r="R156" s="56">
        <v>0</v>
      </c>
      <c r="S156" s="56">
        <v>0</v>
      </c>
      <c r="T156" s="1444"/>
    </row>
    <row r="157" spans="1:20" ht="16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56">
        <v>0</v>
      </c>
      <c r="I157" s="56">
        <v>0</v>
      </c>
      <c r="J157" s="56">
        <v>0</v>
      </c>
      <c r="K157" s="56">
        <v>0</v>
      </c>
      <c r="L157" s="56">
        <v>0</v>
      </c>
      <c r="M157" s="56">
        <v>0</v>
      </c>
      <c r="N157" s="56">
        <v>0</v>
      </c>
      <c r="O157" s="56">
        <v>0</v>
      </c>
      <c r="P157" s="56">
        <v>0</v>
      </c>
      <c r="Q157" s="56">
        <v>0</v>
      </c>
      <c r="R157" s="56">
        <v>0</v>
      </c>
      <c r="S157" s="56">
        <v>0</v>
      </c>
      <c r="T157" s="1444"/>
    </row>
    <row r="158" spans="1:20" ht="16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56">
        <v>0</v>
      </c>
      <c r="I158" s="56">
        <v>0</v>
      </c>
      <c r="J158" s="56">
        <v>0</v>
      </c>
      <c r="K158" s="56">
        <v>0</v>
      </c>
      <c r="L158" s="56">
        <v>0</v>
      </c>
      <c r="M158" s="56">
        <v>0</v>
      </c>
      <c r="N158" s="56">
        <v>0</v>
      </c>
      <c r="O158" s="56">
        <v>0</v>
      </c>
      <c r="P158" s="56">
        <v>0</v>
      </c>
      <c r="Q158" s="56">
        <v>0</v>
      </c>
      <c r="R158" s="56">
        <v>0</v>
      </c>
      <c r="S158" s="56">
        <v>0</v>
      </c>
      <c r="T158" s="1444"/>
    </row>
    <row r="159" spans="1:20" ht="16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56">
        <v>0</v>
      </c>
      <c r="I159" s="56">
        <v>0</v>
      </c>
      <c r="J159" s="56">
        <v>0</v>
      </c>
      <c r="K159" s="56">
        <v>0</v>
      </c>
      <c r="L159" s="56">
        <v>0</v>
      </c>
      <c r="M159" s="56">
        <v>0</v>
      </c>
      <c r="N159" s="56">
        <v>0</v>
      </c>
      <c r="O159" s="56">
        <v>0</v>
      </c>
      <c r="P159" s="56">
        <v>0</v>
      </c>
      <c r="Q159" s="56">
        <v>0</v>
      </c>
      <c r="R159" s="56">
        <v>0</v>
      </c>
      <c r="S159" s="56">
        <v>0</v>
      </c>
      <c r="T159" s="1444"/>
    </row>
    <row r="160" spans="1:20" ht="16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0</v>
      </c>
      <c r="H160" s="56">
        <v>0</v>
      </c>
      <c r="I160" s="56">
        <v>0</v>
      </c>
      <c r="J160" s="56">
        <v>0</v>
      </c>
      <c r="K160" s="56">
        <v>0</v>
      </c>
      <c r="L160" s="56">
        <v>0</v>
      </c>
      <c r="M160" s="56">
        <v>0</v>
      </c>
      <c r="N160" s="56">
        <v>0</v>
      </c>
      <c r="O160" s="56">
        <v>0</v>
      </c>
      <c r="P160" s="56">
        <v>0</v>
      </c>
      <c r="Q160" s="56">
        <v>0</v>
      </c>
      <c r="R160" s="56">
        <v>0</v>
      </c>
      <c r="S160" s="56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56">
        <v>0</v>
      </c>
      <c r="I161" s="56">
        <v>0</v>
      </c>
      <c r="J161" s="56">
        <v>0</v>
      </c>
      <c r="K161" s="56">
        <v>0</v>
      </c>
      <c r="L161" s="56">
        <v>0</v>
      </c>
      <c r="M161" s="56">
        <v>0</v>
      </c>
      <c r="N161" s="56">
        <v>0</v>
      </c>
      <c r="O161" s="56">
        <v>0</v>
      </c>
      <c r="P161" s="56">
        <v>0</v>
      </c>
      <c r="Q161" s="56">
        <v>0</v>
      </c>
      <c r="R161" s="56">
        <v>0</v>
      </c>
      <c r="S161" s="56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0</v>
      </c>
      <c r="M162" s="56">
        <v>0</v>
      </c>
      <c r="N162" s="56">
        <v>0</v>
      </c>
      <c r="O162" s="56">
        <v>0</v>
      </c>
      <c r="P162" s="56">
        <v>0</v>
      </c>
      <c r="Q162" s="56">
        <v>0</v>
      </c>
      <c r="R162" s="56">
        <v>0</v>
      </c>
      <c r="S162" s="56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  <c r="N163" s="56">
        <v>0</v>
      </c>
      <c r="O163" s="56">
        <v>0</v>
      </c>
      <c r="P163" s="56">
        <v>0</v>
      </c>
      <c r="Q163" s="56">
        <v>0</v>
      </c>
      <c r="R163" s="56">
        <v>0</v>
      </c>
      <c r="S163" s="56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56">
        <v>0</v>
      </c>
      <c r="I164" s="56">
        <v>0</v>
      </c>
      <c r="J164" s="56">
        <v>0</v>
      </c>
      <c r="K164" s="56">
        <v>0</v>
      </c>
      <c r="L164" s="56">
        <v>0</v>
      </c>
      <c r="M164" s="56">
        <v>0</v>
      </c>
      <c r="N164" s="56">
        <v>0</v>
      </c>
      <c r="O164" s="56">
        <v>0</v>
      </c>
      <c r="P164" s="56">
        <v>0</v>
      </c>
      <c r="Q164" s="56">
        <v>0</v>
      </c>
      <c r="R164" s="56">
        <v>0</v>
      </c>
      <c r="S164" s="56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56">
        <v>0</v>
      </c>
      <c r="I165" s="56">
        <v>0</v>
      </c>
      <c r="J165" s="56">
        <v>0</v>
      </c>
      <c r="K165" s="56">
        <v>0</v>
      </c>
      <c r="L165" s="56">
        <v>0</v>
      </c>
      <c r="M165" s="56">
        <v>0</v>
      </c>
      <c r="N165" s="56">
        <v>0</v>
      </c>
      <c r="O165" s="56">
        <v>0</v>
      </c>
      <c r="P165" s="56">
        <v>0</v>
      </c>
      <c r="Q165" s="56">
        <v>0</v>
      </c>
      <c r="R165" s="56">
        <v>0</v>
      </c>
      <c r="S165" s="56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N166" s="56">
        <v>0</v>
      </c>
      <c r="O166" s="56">
        <v>0</v>
      </c>
      <c r="P166" s="56">
        <v>0</v>
      </c>
      <c r="Q166" s="56">
        <v>0</v>
      </c>
      <c r="R166" s="56">
        <v>0</v>
      </c>
      <c r="S166" s="56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56">
        <v>0</v>
      </c>
      <c r="I167" s="56">
        <v>0</v>
      </c>
      <c r="J167" s="56">
        <v>0</v>
      </c>
      <c r="K167" s="56">
        <v>0</v>
      </c>
      <c r="L167" s="56">
        <v>0</v>
      </c>
      <c r="M167" s="56">
        <v>0</v>
      </c>
      <c r="N167" s="56">
        <v>0</v>
      </c>
      <c r="O167" s="56">
        <v>0</v>
      </c>
      <c r="P167" s="56">
        <v>0</v>
      </c>
      <c r="Q167" s="56">
        <v>0</v>
      </c>
      <c r="R167" s="56">
        <v>0</v>
      </c>
      <c r="S167" s="56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56">
        <v>0</v>
      </c>
      <c r="I168" s="56">
        <v>0</v>
      </c>
      <c r="J168" s="56">
        <v>0</v>
      </c>
      <c r="K168" s="56">
        <v>0</v>
      </c>
      <c r="L168" s="56">
        <v>0</v>
      </c>
      <c r="M168" s="56">
        <v>0</v>
      </c>
      <c r="N168" s="56">
        <v>0</v>
      </c>
      <c r="O168" s="56">
        <v>0</v>
      </c>
      <c r="P168" s="56">
        <v>0</v>
      </c>
      <c r="Q168" s="56">
        <v>0</v>
      </c>
      <c r="R168" s="56">
        <v>0</v>
      </c>
      <c r="S168" s="56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56">
        <v>0</v>
      </c>
      <c r="I169" s="56">
        <v>0</v>
      </c>
      <c r="J169" s="56">
        <v>0</v>
      </c>
      <c r="K169" s="56">
        <v>0</v>
      </c>
      <c r="L169" s="56">
        <v>0</v>
      </c>
      <c r="M169" s="56">
        <v>0</v>
      </c>
      <c r="N169" s="56">
        <v>0</v>
      </c>
      <c r="O169" s="56">
        <v>0</v>
      </c>
      <c r="P169" s="56">
        <v>0</v>
      </c>
      <c r="Q169" s="56">
        <v>0</v>
      </c>
      <c r="R169" s="56">
        <v>0</v>
      </c>
      <c r="S169" s="56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56">
        <v>0</v>
      </c>
      <c r="I170" s="56">
        <v>0</v>
      </c>
      <c r="J170" s="56">
        <v>0</v>
      </c>
      <c r="K170" s="56">
        <v>0</v>
      </c>
      <c r="L170" s="56">
        <v>0</v>
      </c>
      <c r="M170" s="56">
        <v>0</v>
      </c>
      <c r="N170" s="56">
        <v>0</v>
      </c>
      <c r="O170" s="56">
        <v>0</v>
      </c>
      <c r="P170" s="56">
        <v>0</v>
      </c>
      <c r="Q170" s="56">
        <v>0</v>
      </c>
      <c r="R170" s="56">
        <v>0</v>
      </c>
      <c r="S170" s="56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56">
        <v>0</v>
      </c>
      <c r="I171" s="56">
        <v>0</v>
      </c>
      <c r="J171" s="56">
        <v>0</v>
      </c>
      <c r="K171" s="56">
        <v>0</v>
      </c>
      <c r="L171" s="56">
        <v>0</v>
      </c>
      <c r="M171" s="56">
        <v>0</v>
      </c>
      <c r="N171" s="56">
        <v>0</v>
      </c>
      <c r="O171" s="56">
        <v>0</v>
      </c>
      <c r="P171" s="56">
        <v>0</v>
      </c>
      <c r="Q171" s="56">
        <v>0</v>
      </c>
      <c r="R171" s="56">
        <v>0</v>
      </c>
      <c r="S171" s="56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56">
        <v>0</v>
      </c>
      <c r="I172" s="56">
        <v>0</v>
      </c>
      <c r="J172" s="56">
        <v>0</v>
      </c>
      <c r="K172" s="56">
        <v>0</v>
      </c>
      <c r="L172" s="56">
        <v>0</v>
      </c>
      <c r="M172" s="56">
        <v>0</v>
      </c>
      <c r="N172" s="56">
        <v>0</v>
      </c>
      <c r="O172" s="56">
        <v>0</v>
      </c>
      <c r="P172" s="56">
        <v>0</v>
      </c>
      <c r="Q172" s="56">
        <v>0</v>
      </c>
      <c r="R172" s="56">
        <v>0</v>
      </c>
      <c r="S172" s="56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56">
        <v>0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  <c r="N173" s="56">
        <v>0</v>
      </c>
      <c r="O173" s="56">
        <v>0</v>
      </c>
      <c r="P173" s="56">
        <v>0</v>
      </c>
      <c r="Q173" s="56">
        <v>0</v>
      </c>
      <c r="R173" s="56">
        <v>0</v>
      </c>
      <c r="S173" s="56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56">
        <v>0</v>
      </c>
      <c r="I174" s="56">
        <v>0</v>
      </c>
      <c r="J174" s="56">
        <v>0</v>
      </c>
      <c r="K174" s="56">
        <v>0</v>
      </c>
      <c r="L174" s="56">
        <v>0</v>
      </c>
      <c r="M174" s="56">
        <v>0</v>
      </c>
      <c r="N174" s="56">
        <v>0</v>
      </c>
      <c r="O174" s="56">
        <v>0</v>
      </c>
      <c r="P174" s="56">
        <v>0</v>
      </c>
      <c r="Q174" s="56">
        <v>0</v>
      </c>
      <c r="R174" s="56">
        <v>0</v>
      </c>
      <c r="S174" s="56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56">
        <v>0</v>
      </c>
      <c r="I175" s="56">
        <v>0</v>
      </c>
      <c r="J175" s="56">
        <v>0</v>
      </c>
      <c r="K175" s="56">
        <v>0</v>
      </c>
      <c r="L175" s="56">
        <v>0</v>
      </c>
      <c r="M175" s="56">
        <v>0</v>
      </c>
      <c r="N175" s="56">
        <v>0</v>
      </c>
      <c r="O175" s="56">
        <v>0</v>
      </c>
      <c r="P175" s="56">
        <v>0</v>
      </c>
      <c r="Q175" s="56">
        <v>0</v>
      </c>
      <c r="R175" s="56">
        <v>0</v>
      </c>
      <c r="S175" s="56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56">
        <v>0</v>
      </c>
      <c r="I176" s="56">
        <v>0</v>
      </c>
      <c r="J176" s="56">
        <v>0</v>
      </c>
      <c r="K176" s="56">
        <v>0</v>
      </c>
      <c r="L176" s="56">
        <v>0</v>
      </c>
      <c r="M176" s="56">
        <v>0</v>
      </c>
      <c r="N176" s="56">
        <v>0</v>
      </c>
      <c r="O176" s="56">
        <v>0</v>
      </c>
      <c r="P176" s="56">
        <v>0</v>
      </c>
      <c r="Q176" s="56">
        <v>0</v>
      </c>
      <c r="R176" s="56">
        <v>0</v>
      </c>
      <c r="S176" s="56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56">
        <v>0</v>
      </c>
      <c r="I177" s="56">
        <v>0</v>
      </c>
      <c r="J177" s="56">
        <v>0</v>
      </c>
      <c r="K177" s="56">
        <v>0</v>
      </c>
      <c r="L177" s="56">
        <v>0</v>
      </c>
      <c r="M177" s="56">
        <v>0</v>
      </c>
      <c r="N177" s="56">
        <v>0</v>
      </c>
      <c r="O177" s="56">
        <v>0</v>
      </c>
      <c r="P177" s="56">
        <v>0</v>
      </c>
      <c r="Q177" s="56">
        <v>0</v>
      </c>
      <c r="R177" s="56">
        <v>0</v>
      </c>
      <c r="S177" s="56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56">
        <v>0</v>
      </c>
      <c r="I178" s="56">
        <v>0</v>
      </c>
      <c r="J178" s="56">
        <v>0</v>
      </c>
      <c r="K178" s="56">
        <v>0</v>
      </c>
      <c r="L178" s="56">
        <v>0</v>
      </c>
      <c r="M178" s="56">
        <v>0</v>
      </c>
      <c r="N178" s="56">
        <v>0</v>
      </c>
      <c r="O178" s="56">
        <v>0</v>
      </c>
      <c r="P178" s="56">
        <v>0</v>
      </c>
      <c r="Q178" s="56">
        <v>0</v>
      </c>
      <c r="R178" s="56">
        <v>0</v>
      </c>
      <c r="S178" s="56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56">
        <v>0</v>
      </c>
      <c r="I179" s="56">
        <v>0</v>
      </c>
      <c r="J179" s="56">
        <v>0</v>
      </c>
      <c r="K179" s="56">
        <v>0</v>
      </c>
      <c r="L179" s="56">
        <v>0</v>
      </c>
      <c r="M179" s="56">
        <v>0</v>
      </c>
      <c r="N179" s="56">
        <v>0</v>
      </c>
      <c r="O179" s="56">
        <v>0</v>
      </c>
      <c r="P179" s="56">
        <v>0</v>
      </c>
      <c r="Q179" s="56">
        <v>0</v>
      </c>
      <c r="R179" s="56">
        <v>0</v>
      </c>
      <c r="S179" s="56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56">
        <v>0</v>
      </c>
      <c r="I180" s="56">
        <v>0</v>
      </c>
      <c r="J180" s="56">
        <v>0</v>
      </c>
      <c r="K180" s="56">
        <v>0</v>
      </c>
      <c r="L180" s="56">
        <v>0</v>
      </c>
      <c r="M180" s="56">
        <v>0</v>
      </c>
      <c r="N180" s="56">
        <v>0</v>
      </c>
      <c r="O180" s="56">
        <v>0</v>
      </c>
      <c r="P180" s="56">
        <v>0</v>
      </c>
      <c r="Q180" s="56">
        <v>0</v>
      </c>
      <c r="R180" s="56">
        <v>0</v>
      </c>
      <c r="S180" s="56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56">
        <v>0</v>
      </c>
      <c r="I181" s="56">
        <v>0</v>
      </c>
      <c r="J181" s="56">
        <v>0</v>
      </c>
      <c r="K181" s="56">
        <v>0</v>
      </c>
      <c r="L181" s="56">
        <v>0</v>
      </c>
      <c r="M181" s="56">
        <v>0</v>
      </c>
      <c r="N181" s="56">
        <v>0</v>
      </c>
      <c r="O181" s="56">
        <v>0</v>
      </c>
      <c r="P181" s="56">
        <v>0</v>
      </c>
      <c r="Q181" s="56">
        <v>0</v>
      </c>
      <c r="R181" s="56">
        <v>0</v>
      </c>
      <c r="S181" s="56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56">
        <v>0</v>
      </c>
      <c r="I182" s="56">
        <v>0</v>
      </c>
      <c r="J182" s="56">
        <v>0</v>
      </c>
      <c r="K182" s="56">
        <v>0</v>
      </c>
      <c r="L182" s="56">
        <v>0</v>
      </c>
      <c r="M182" s="56">
        <v>0</v>
      </c>
      <c r="N182" s="56">
        <v>0</v>
      </c>
      <c r="O182" s="56">
        <v>0</v>
      </c>
      <c r="P182" s="56">
        <v>0</v>
      </c>
      <c r="Q182" s="56">
        <v>0</v>
      </c>
      <c r="R182" s="56">
        <v>0</v>
      </c>
      <c r="S182" s="56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56">
        <v>0</v>
      </c>
      <c r="I183" s="56">
        <v>0</v>
      </c>
      <c r="J183" s="56">
        <v>0</v>
      </c>
      <c r="K183" s="56">
        <v>0</v>
      </c>
      <c r="L183" s="56">
        <v>0</v>
      </c>
      <c r="M183" s="56">
        <v>0</v>
      </c>
      <c r="N183" s="56">
        <v>0</v>
      </c>
      <c r="O183" s="56">
        <v>0</v>
      </c>
      <c r="P183" s="56">
        <v>0</v>
      </c>
      <c r="Q183" s="56">
        <v>0</v>
      </c>
      <c r="R183" s="56">
        <v>0</v>
      </c>
      <c r="S183" s="56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56">
        <v>0</v>
      </c>
      <c r="I184" s="56">
        <v>0</v>
      </c>
      <c r="J184" s="56">
        <v>0</v>
      </c>
      <c r="K184" s="56">
        <v>0</v>
      </c>
      <c r="L184" s="56">
        <v>0</v>
      </c>
      <c r="M184" s="56">
        <v>0</v>
      </c>
      <c r="N184" s="56">
        <v>0</v>
      </c>
      <c r="O184" s="56">
        <v>0</v>
      </c>
      <c r="P184" s="56">
        <v>0</v>
      </c>
      <c r="Q184" s="56">
        <v>0</v>
      </c>
      <c r="R184" s="56">
        <v>0</v>
      </c>
      <c r="S184" s="56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56">
        <v>0</v>
      </c>
      <c r="I185" s="56">
        <v>0</v>
      </c>
      <c r="J185" s="56">
        <v>0</v>
      </c>
      <c r="K185" s="56">
        <v>0</v>
      </c>
      <c r="L185" s="56">
        <v>0</v>
      </c>
      <c r="M185" s="56">
        <v>0</v>
      </c>
      <c r="N185" s="56">
        <v>0</v>
      </c>
      <c r="O185" s="56">
        <v>0</v>
      </c>
      <c r="P185" s="56">
        <v>0</v>
      </c>
      <c r="Q185" s="56">
        <v>0</v>
      </c>
      <c r="R185" s="56">
        <v>0</v>
      </c>
      <c r="S185" s="56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56">
        <v>0</v>
      </c>
      <c r="I186" s="56">
        <v>0</v>
      </c>
      <c r="J186" s="56">
        <v>0</v>
      </c>
      <c r="K186" s="56">
        <v>0</v>
      </c>
      <c r="L186" s="56">
        <v>0</v>
      </c>
      <c r="M186" s="56">
        <v>0</v>
      </c>
      <c r="N186" s="56">
        <v>0</v>
      </c>
      <c r="O186" s="56">
        <v>0</v>
      </c>
      <c r="P186" s="56">
        <v>0</v>
      </c>
      <c r="Q186" s="56">
        <v>0</v>
      </c>
      <c r="R186" s="56">
        <v>0</v>
      </c>
      <c r="S186" s="56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0</v>
      </c>
      <c r="N187" s="56">
        <v>0</v>
      </c>
      <c r="O187" s="56">
        <v>0</v>
      </c>
      <c r="P187" s="56">
        <v>0</v>
      </c>
      <c r="Q187" s="56">
        <v>0</v>
      </c>
      <c r="R187" s="56">
        <v>0</v>
      </c>
      <c r="S187" s="56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56">
        <v>0</v>
      </c>
      <c r="I188" s="56">
        <v>0</v>
      </c>
      <c r="J188" s="56">
        <v>0</v>
      </c>
      <c r="K188" s="56">
        <v>0</v>
      </c>
      <c r="L188" s="56">
        <v>0</v>
      </c>
      <c r="M188" s="56">
        <v>0</v>
      </c>
      <c r="N188" s="56">
        <v>0</v>
      </c>
      <c r="O188" s="56">
        <v>0</v>
      </c>
      <c r="P188" s="56">
        <v>0</v>
      </c>
      <c r="Q188" s="56">
        <v>0</v>
      </c>
      <c r="R188" s="56">
        <v>0</v>
      </c>
      <c r="S188" s="56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56">
        <v>0</v>
      </c>
      <c r="I189" s="56">
        <v>0</v>
      </c>
      <c r="J189" s="56">
        <v>0</v>
      </c>
      <c r="K189" s="56">
        <v>0</v>
      </c>
      <c r="L189" s="56">
        <v>0</v>
      </c>
      <c r="M189" s="56">
        <v>0</v>
      </c>
      <c r="N189" s="56">
        <v>0</v>
      </c>
      <c r="O189" s="56">
        <v>0</v>
      </c>
      <c r="P189" s="56">
        <v>0</v>
      </c>
      <c r="Q189" s="56">
        <v>0</v>
      </c>
      <c r="R189" s="56">
        <v>0</v>
      </c>
      <c r="S189" s="56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56">
        <v>0</v>
      </c>
      <c r="I190" s="56">
        <v>0</v>
      </c>
      <c r="J190" s="56">
        <v>0</v>
      </c>
      <c r="K190" s="56">
        <v>0</v>
      </c>
      <c r="L190" s="56">
        <v>0</v>
      </c>
      <c r="M190" s="56">
        <v>0</v>
      </c>
      <c r="N190" s="56">
        <v>0</v>
      </c>
      <c r="O190" s="56">
        <v>0</v>
      </c>
      <c r="P190" s="56">
        <v>0</v>
      </c>
      <c r="Q190" s="56">
        <v>0</v>
      </c>
      <c r="R190" s="56">
        <v>0</v>
      </c>
      <c r="S190" s="56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56">
        <v>0</v>
      </c>
      <c r="I191" s="56">
        <v>0</v>
      </c>
      <c r="J191" s="56">
        <v>0</v>
      </c>
      <c r="K191" s="56">
        <v>0</v>
      </c>
      <c r="L191" s="56">
        <v>0</v>
      </c>
      <c r="M191" s="56">
        <v>0</v>
      </c>
      <c r="N191" s="56">
        <v>0</v>
      </c>
      <c r="O191" s="56">
        <v>0</v>
      </c>
      <c r="P191" s="56">
        <v>0</v>
      </c>
      <c r="Q191" s="56">
        <v>0</v>
      </c>
      <c r="R191" s="56">
        <v>0</v>
      </c>
      <c r="S191" s="56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56">
        <v>0</v>
      </c>
      <c r="I192" s="56">
        <v>0</v>
      </c>
      <c r="J192" s="56">
        <v>0</v>
      </c>
      <c r="K192" s="56">
        <v>0</v>
      </c>
      <c r="L192" s="56">
        <v>0</v>
      </c>
      <c r="M192" s="56">
        <v>0</v>
      </c>
      <c r="N192" s="56">
        <v>0</v>
      </c>
      <c r="O192" s="56">
        <v>0</v>
      </c>
      <c r="P192" s="56">
        <v>0</v>
      </c>
      <c r="Q192" s="56">
        <v>0</v>
      </c>
      <c r="R192" s="56">
        <v>0</v>
      </c>
      <c r="S192" s="56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56">
        <v>0</v>
      </c>
      <c r="I193" s="56">
        <v>0</v>
      </c>
      <c r="J193" s="56">
        <v>0</v>
      </c>
      <c r="K193" s="56">
        <v>0</v>
      </c>
      <c r="L193" s="56">
        <v>0</v>
      </c>
      <c r="M193" s="56">
        <v>0</v>
      </c>
      <c r="N193" s="56">
        <v>0</v>
      </c>
      <c r="O193" s="56">
        <v>0</v>
      </c>
      <c r="P193" s="56">
        <v>0</v>
      </c>
      <c r="Q193" s="56">
        <v>0</v>
      </c>
      <c r="R193" s="56">
        <v>0</v>
      </c>
      <c r="S193" s="56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56">
        <v>0</v>
      </c>
      <c r="I194" s="56">
        <v>0</v>
      </c>
      <c r="J194" s="56">
        <v>0</v>
      </c>
      <c r="K194" s="56">
        <v>0</v>
      </c>
      <c r="L194" s="56">
        <v>0</v>
      </c>
      <c r="M194" s="56">
        <v>0</v>
      </c>
      <c r="N194" s="56">
        <v>0</v>
      </c>
      <c r="O194" s="56">
        <v>0</v>
      </c>
      <c r="P194" s="56">
        <v>0</v>
      </c>
      <c r="Q194" s="56">
        <v>0</v>
      </c>
      <c r="R194" s="56">
        <v>0</v>
      </c>
      <c r="S194" s="56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56">
        <v>0</v>
      </c>
      <c r="I195" s="56">
        <v>0</v>
      </c>
      <c r="J195" s="56">
        <v>0</v>
      </c>
      <c r="K195" s="56">
        <v>0</v>
      </c>
      <c r="L195" s="56">
        <v>0</v>
      </c>
      <c r="M195" s="56">
        <v>0</v>
      </c>
      <c r="N195" s="56">
        <v>0</v>
      </c>
      <c r="O195" s="56">
        <v>0</v>
      </c>
      <c r="P195" s="56">
        <v>0</v>
      </c>
      <c r="Q195" s="56">
        <v>0</v>
      </c>
      <c r="R195" s="56">
        <v>0</v>
      </c>
      <c r="S195" s="56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56">
        <v>0</v>
      </c>
      <c r="I196" s="56">
        <v>0</v>
      </c>
      <c r="J196" s="56">
        <v>0</v>
      </c>
      <c r="K196" s="56">
        <v>0</v>
      </c>
      <c r="L196" s="56">
        <v>0</v>
      </c>
      <c r="M196" s="56">
        <v>0</v>
      </c>
      <c r="N196" s="56">
        <v>0</v>
      </c>
      <c r="O196" s="56">
        <v>0</v>
      </c>
      <c r="P196" s="56">
        <v>0</v>
      </c>
      <c r="Q196" s="56">
        <v>0</v>
      </c>
      <c r="R196" s="56">
        <v>0</v>
      </c>
      <c r="S196" s="56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56">
        <v>0</v>
      </c>
      <c r="I197" s="56">
        <v>0</v>
      </c>
      <c r="J197" s="56">
        <v>0</v>
      </c>
      <c r="K197" s="56">
        <v>0</v>
      </c>
      <c r="L197" s="56">
        <v>0</v>
      </c>
      <c r="M197" s="56">
        <v>0</v>
      </c>
      <c r="N197" s="56">
        <v>0</v>
      </c>
      <c r="O197" s="56">
        <v>0</v>
      </c>
      <c r="P197" s="56">
        <v>0</v>
      </c>
      <c r="Q197" s="56">
        <v>0</v>
      </c>
      <c r="R197" s="56">
        <v>0</v>
      </c>
      <c r="S197" s="56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56">
        <v>0</v>
      </c>
      <c r="I198" s="56">
        <v>0</v>
      </c>
      <c r="J198" s="56">
        <v>0</v>
      </c>
      <c r="K198" s="56">
        <v>0</v>
      </c>
      <c r="L198" s="56">
        <v>0</v>
      </c>
      <c r="M198" s="56">
        <v>0</v>
      </c>
      <c r="N198" s="56">
        <v>0</v>
      </c>
      <c r="O198" s="56">
        <v>0</v>
      </c>
      <c r="P198" s="56">
        <v>0</v>
      </c>
      <c r="Q198" s="56">
        <v>0</v>
      </c>
      <c r="R198" s="56">
        <v>0</v>
      </c>
      <c r="S198" s="56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56">
        <v>0</v>
      </c>
      <c r="I199" s="56">
        <v>0</v>
      </c>
      <c r="J199" s="56">
        <v>0</v>
      </c>
      <c r="K199" s="56">
        <v>0</v>
      </c>
      <c r="L199" s="56">
        <v>0</v>
      </c>
      <c r="M199" s="56">
        <v>0</v>
      </c>
      <c r="N199" s="56">
        <v>0</v>
      </c>
      <c r="O199" s="56">
        <v>0</v>
      </c>
      <c r="P199" s="56">
        <v>0</v>
      </c>
      <c r="Q199" s="56">
        <v>0</v>
      </c>
      <c r="R199" s="56">
        <v>0</v>
      </c>
      <c r="S199" s="56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N200" s="56">
        <v>0</v>
      </c>
      <c r="O200" s="56">
        <v>0</v>
      </c>
      <c r="P200" s="56">
        <v>0</v>
      </c>
      <c r="Q200" s="56">
        <v>0</v>
      </c>
      <c r="R200" s="56">
        <v>0</v>
      </c>
      <c r="S200" s="56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56">
        <v>0</v>
      </c>
      <c r="I201" s="56">
        <v>0</v>
      </c>
      <c r="J201" s="56">
        <v>0</v>
      </c>
      <c r="K201" s="56">
        <v>0</v>
      </c>
      <c r="L201" s="56">
        <v>0</v>
      </c>
      <c r="M201" s="56">
        <v>0</v>
      </c>
      <c r="N201" s="56">
        <v>0</v>
      </c>
      <c r="O201" s="56">
        <v>0</v>
      </c>
      <c r="P201" s="56">
        <v>0</v>
      </c>
      <c r="Q201" s="56">
        <v>0</v>
      </c>
      <c r="R201" s="56">
        <v>0</v>
      </c>
      <c r="S201" s="56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  <c r="N202" s="56">
        <v>0</v>
      </c>
      <c r="O202" s="56">
        <v>0</v>
      </c>
      <c r="P202" s="56">
        <v>0</v>
      </c>
      <c r="Q202" s="56">
        <v>0</v>
      </c>
      <c r="R202" s="56">
        <v>0</v>
      </c>
      <c r="S202" s="56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56">
        <v>0</v>
      </c>
      <c r="I203" s="56">
        <v>0</v>
      </c>
      <c r="J203" s="56">
        <v>0</v>
      </c>
      <c r="K203" s="56">
        <v>0</v>
      </c>
      <c r="L203" s="56">
        <v>0</v>
      </c>
      <c r="M203" s="56">
        <v>0</v>
      </c>
      <c r="N203" s="56">
        <v>0</v>
      </c>
      <c r="O203" s="56">
        <v>0</v>
      </c>
      <c r="P203" s="56">
        <v>0</v>
      </c>
      <c r="Q203" s="56">
        <v>0</v>
      </c>
      <c r="R203" s="56">
        <v>0</v>
      </c>
      <c r="S203" s="56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  <c r="N204" s="56">
        <v>0</v>
      </c>
      <c r="O204" s="56">
        <v>0</v>
      </c>
      <c r="P204" s="56">
        <v>0</v>
      </c>
      <c r="Q204" s="56">
        <v>0</v>
      </c>
      <c r="R204" s="56">
        <v>0</v>
      </c>
      <c r="S204" s="56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56">
        <v>0</v>
      </c>
      <c r="I205" s="56">
        <v>0</v>
      </c>
      <c r="J205" s="56">
        <v>0</v>
      </c>
      <c r="K205" s="56">
        <v>0</v>
      </c>
      <c r="L205" s="56">
        <v>0</v>
      </c>
      <c r="M205" s="56">
        <v>0</v>
      </c>
      <c r="N205" s="56">
        <v>0</v>
      </c>
      <c r="O205" s="56">
        <v>0</v>
      </c>
      <c r="P205" s="56">
        <v>0</v>
      </c>
      <c r="Q205" s="56">
        <v>0</v>
      </c>
      <c r="R205" s="56">
        <v>0</v>
      </c>
      <c r="S205" s="56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  <c r="N206" s="56">
        <v>0</v>
      </c>
      <c r="O206" s="56">
        <v>0</v>
      </c>
      <c r="P206" s="56">
        <v>0</v>
      </c>
      <c r="Q206" s="56">
        <v>0</v>
      </c>
      <c r="R206" s="56">
        <v>0</v>
      </c>
      <c r="S206" s="56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56">
        <v>0</v>
      </c>
      <c r="I207" s="56">
        <v>0</v>
      </c>
      <c r="J207" s="56">
        <v>0</v>
      </c>
      <c r="K207" s="56">
        <v>0</v>
      </c>
      <c r="L207" s="56">
        <v>0</v>
      </c>
      <c r="M207" s="56">
        <v>0</v>
      </c>
      <c r="N207" s="56">
        <v>0</v>
      </c>
      <c r="O207" s="56">
        <v>0</v>
      </c>
      <c r="P207" s="56">
        <v>0</v>
      </c>
      <c r="Q207" s="56">
        <v>0</v>
      </c>
      <c r="R207" s="56">
        <v>0</v>
      </c>
      <c r="S207" s="56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56">
        <v>0</v>
      </c>
      <c r="I208" s="56">
        <v>0</v>
      </c>
      <c r="J208" s="56">
        <v>0</v>
      </c>
      <c r="K208" s="56">
        <v>0</v>
      </c>
      <c r="L208" s="56">
        <v>0</v>
      </c>
      <c r="M208" s="56">
        <v>0</v>
      </c>
      <c r="N208" s="56">
        <v>0</v>
      </c>
      <c r="O208" s="56">
        <v>0</v>
      </c>
      <c r="P208" s="56">
        <v>0</v>
      </c>
      <c r="Q208" s="56">
        <v>0</v>
      </c>
      <c r="R208" s="56">
        <v>0</v>
      </c>
      <c r="S208" s="56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0</v>
      </c>
      <c r="H209" s="93">
        <f t="shared" ref="H209:S209" si="12">SUM(H156:H208)</f>
        <v>0</v>
      </c>
      <c r="I209" s="93">
        <f t="shared" si="12"/>
        <v>0</v>
      </c>
      <c r="J209" s="93">
        <f t="shared" si="12"/>
        <v>0</v>
      </c>
      <c r="K209" s="93">
        <f t="shared" si="12"/>
        <v>0</v>
      </c>
      <c r="L209" s="93">
        <f t="shared" si="12"/>
        <v>0</v>
      </c>
      <c r="M209" s="93">
        <f t="shared" si="12"/>
        <v>0</v>
      </c>
      <c r="N209" s="93">
        <f t="shared" si="12"/>
        <v>0</v>
      </c>
      <c r="O209" s="93">
        <f t="shared" si="12"/>
        <v>0</v>
      </c>
      <c r="P209" s="93">
        <f t="shared" si="12"/>
        <v>0</v>
      </c>
      <c r="Q209" s="93">
        <f t="shared" si="12"/>
        <v>0</v>
      </c>
      <c r="R209" s="93">
        <f t="shared" si="12"/>
        <v>0</v>
      </c>
      <c r="S209" s="94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0</v>
      </c>
      <c r="N210" s="56">
        <v>0</v>
      </c>
      <c r="O210" s="56">
        <v>0</v>
      </c>
      <c r="P210" s="56">
        <v>0</v>
      </c>
      <c r="Q210" s="56">
        <v>0</v>
      </c>
      <c r="R210" s="56">
        <v>0</v>
      </c>
      <c r="S210" s="56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0</v>
      </c>
      <c r="M211" s="56">
        <v>0</v>
      </c>
      <c r="N211" s="56">
        <v>0</v>
      </c>
      <c r="O211" s="56">
        <v>0</v>
      </c>
      <c r="P211" s="56">
        <v>0</v>
      </c>
      <c r="Q211" s="56">
        <v>0</v>
      </c>
      <c r="R211" s="56">
        <v>0</v>
      </c>
      <c r="S211" s="56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  <c r="N212" s="56">
        <v>0</v>
      </c>
      <c r="O212" s="56">
        <v>0</v>
      </c>
      <c r="P212" s="56">
        <v>0</v>
      </c>
      <c r="Q212" s="56">
        <v>0</v>
      </c>
      <c r="R212" s="56">
        <v>0</v>
      </c>
      <c r="S212" s="56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56">
        <v>0</v>
      </c>
      <c r="I213" s="56">
        <v>0</v>
      </c>
      <c r="J213" s="56">
        <v>0</v>
      </c>
      <c r="K213" s="56">
        <v>0</v>
      </c>
      <c r="L213" s="56">
        <v>0</v>
      </c>
      <c r="M213" s="56">
        <v>0</v>
      </c>
      <c r="N213" s="56">
        <v>0</v>
      </c>
      <c r="O213" s="56">
        <v>0</v>
      </c>
      <c r="P213" s="56">
        <v>0</v>
      </c>
      <c r="Q213" s="56">
        <v>0</v>
      </c>
      <c r="R213" s="56">
        <v>0</v>
      </c>
      <c r="S213" s="56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56">
        <v>0</v>
      </c>
      <c r="I214" s="56">
        <v>0</v>
      </c>
      <c r="J214" s="56">
        <v>0</v>
      </c>
      <c r="K214" s="56">
        <v>0</v>
      </c>
      <c r="L214" s="56">
        <v>0</v>
      </c>
      <c r="M214" s="56">
        <v>0</v>
      </c>
      <c r="N214" s="56">
        <v>0</v>
      </c>
      <c r="O214" s="56">
        <v>0</v>
      </c>
      <c r="P214" s="56">
        <v>0</v>
      </c>
      <c r="Q214" s="56">
        <v>0</v>
      </c>
      <c r="R214" s="56">
        <v>0</v>
      </c>
      <c r="S214" s="56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56">
        <v>0</v>
      </c>
      <c r="I215" s="56">
        <v>0</v>
      </c>
      <c r="J215" s="56">
        <v>0</v>
      </c>
      <c r="K215" s="56">
        <v>0</v>
      </c>
      <c r="L215" s="56">
        <v>0</v>
      </c>
      <c r="M215" s="56">
        <v>0</v>
      </c>
      <c r="N215" s="56">
        <v>0</v>
      </c>
      <c r="O215" s="56">
        <v>0</v>
      </c>
      <c r="P215" s="56">
        <v>0</v>
      </c>
      <c r="Q215" s="56">
        <v>0</v>
      </c>
      <c r="R215" s="56">
        <v>0</v>
      </c>
      <c r="S215" s="56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56">
        <v>0</v>
      </c>
      <c r="I216" s="56">
        <v>0</v>
      </c>
      <c r="J216" s="56">
        <v>0</v>
      </c>
      <c r="K216" s="56">
        <v>0</v>
      </c>
      <c r="L216" s="56">
        <v>0</v>
      </c>
      <c r="M216" s="56">
        <v>0</v>
      </c>
      <c r="N216" s="56">
        <v>0</v>
      </c>
      <c r="O216" s="56">
        <v>0</v>
      </c>
      <c r="P216" s="56">
        <v>0</v>
      </c>
      <c r="Q216" s="56">
        <v>0</v>
      </c>
      <c r="R216" s="56">
        <v>0</v>
      </c>
      <c r="S216" s="56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56">
        <v>0</v>
      </c>
      <c r="I217" s="56">
        <v>0</v>
      </c>
      <c r="J217" s="56">
        <v>0</v>
      </c>
      <c r="K217" s="56">
        <v>0</v>
      </c>
      <c r="L217" s="56">
        <v>0</v>
      </c>
      <c r="M217" s="56">
        <v>0</v>
      </c>
      <c r="N217" s="56">
        <v>0</v>
      </c>
      <c r="O217" s="56">
        <v>0</v>
      </c>
      <c r="P217" s="56">
        <v>0</v>
      </c>
      <c r="Q217" s="56">
        <v>0</v>
      </c>
      <c r="R217" s="56">
        <v>0</v>
      </c>
      <c r="S217" s="56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56">
        <v>0</v>
      </c>
      <c r="I218" s="56">
        <v>0</v>
      </c>
      <c r="J218" s="56">
        <v>0</v>
      </c>
      <c r="K218" s="56">
        <v>0</v>
      </c>
      <c r="L218" s="56">
        <v>0</v>
      </c>
      <c r="M218" s="56">
        <v>0</v>
      </c>
      <c r="N218" s="56">
        <v>0</v>
      </c>
      <c r="O218" s="56">
        <v>0</v>
      </c>
      <c r="P218" s="56">
        <v>0</v>
      </c>
      <c r="Q218" s="56">
        <v>0</v>
      </c>
      <c r="R218" s="56">
        <v>0</v>
      </c>
      <c r="S218" s="56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56">
        <v>0</v>
      </c>
      <c r="I219" s="56">
        <v>0</v>
      </c>
      <c r="J219" s="56">
        <v>0</v>
      </c>
      <c r="K219" s="56">
        <v>0</v>
      </c>
      <c r="L219" s="56">
        <v>0</v>
      </c>
      <c r="M219" s="56">
        <v>0</v>
      </c>
      <c r="N219" s="56">
        <v>0</v>
      </c>
      <c r="O219" s="56">
        <v>0</v>
      </c>
      <c r="P219" s="56">
        <v>0</v>
      </c>
      <c r="Q219" s="56">
        <v>0</v>
      </c>
      <c r="R219" s="56">
        <v>0</v>
      </c>
      <c r="S219" s="56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56">
        <v>0</v>
      </c>
      <c r="I220" s="56">
        <v>0</v>
      </c>
      <c r="J220" s="56">
        <v>0</v>
      </c>
      <c r="K220" s="56">
        <v>0</v>
      </c>
      <c r="L220" s="56">
        <v>0</v>
      </c>
      <c r="M220" s="56">
        <v>0</v>
      </c>
      <c r="N220" s="56">
        <v>0</v>
      </c>
      <c r="O220" s="56">
        <v>0</v>
      </c>
      <c r="P220" s="56">
        <v>0</v>
      </c>
      <c r="Q220" s="56">
        <v>0</v>
      </c>
      <c r="R220" s="56">
        <v>0</v>
      </c>
      <c r="S220" s="56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56">
        <v>0</v>
      </c>
      <c r="I221" s="56">
        <v>0</v>
      </c>
      <c r="J221" s="56">
        <v>0</v>
      </c>
      <c r="K221" s="56">
        <v>0</v>
      </c>
      <c r="L221" s="56">
        <v>0</v>
      </c>
      <c r="M221" s="56">
        <v>0</v>
      </c>
      <c r="N221" s="56">
        <v>0</v>
      </c>
      <c r="O221" s="56">
        <v>0</v>
      </c>
      <c r="P221" s="56">
        <v>0</v>
      </c>
      <c r="Q221" s="56">
        <v>0</v>
      </c>
      <c r="R221" s="56">
        <v>0</v>
      </c>
      <c r="S221" s="56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56">
        <v>0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  <c r="N222" s="56">
        <v>0</v>
      </c>
      <c r="O222" s="56">
        <v>0</v>
      </c>
      <c r="P222" s="56">
        <v>0</v>
      </c>
      <c r="Q222" s="56">
        <v>0</v>
      </c>
      <c r="R222" s="56">
        <v>0</v>
      </c>
      <c r="S222" s="56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56">
        <v>0</v>
      </c>
      <c r="I223" s="56">
        <v>0</v>
      </c>
      <c r="J223" s="56">
        <v>0</v>
      </c>
      <c r="K223" s="56">
        <v>0</v>
      </c>
      <c r="L223" s="56">
        <v>0</v>
      </c>
      <c r="M223" s="56">
        <v>0</v>
      </c>
      <c r="N223" s="56">
        <v>0</v>
      </c>
      <c r="O223" s="56">
        <v>0</v>
      </c>
      <c r="P223" s="56">
        <v>0</v>
      </c>
      <c r="Q223" s="56">
        <v>0</v>
      </c>
      <c r="R223" s="56">
        <v>0</v>
      </c>
      <c r="S223" s="56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56">
        <v>0</v>
      </c>
      <c r="I224" s="56">
        <v>0</v>
      </c>
      <c r="J224" s="56">
        <v>0</v>
      </c>
      <c r="K224" s="56">
        <v>0</v>
      </c>
      <c r="L224" s="56">
        <v>0</v>
      </c>
      <c r="M224" s="56">
        <v>0</v>
      </c>
      <c r="N224" s="56">
        <v>0</v>
      </c>
      <c r="O224" s="56">
        <v>0</v>
      </c>
      <c r="P224" s="56">
        <v>0</v>
      </c>
      <c r="Q224" s="56">
        <v>0</v>
      </c>
      <c r="R224" s="56">
        <v>0</v>
      </c>
      <c r="S224" s="56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0</v>
      </c>
      <c r="N225" s="56">
        <v>0</v>
      </c>
      <c r="O225" s="56">
        <v>0</v>
      </c>
      <c r="P225" s="56">
        <v>0</v>
      </c>
      <c r="Q225" s="56">
        <v>0</v>
      </c>
      <c r="R225" s="56">
        <v>0</v>
      </c>
      <c r="S225" s="56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56">
        <v>0</v>
      </c>
      <c r="I226" s="56">
        <v>0</v>
      </c>
      <c r="J226" s="56">
        <v>0</v>
      </c>
      <c r="K226" s="56">
        <v>0</v>
      </c>
      <c r="L226" s="56">
        <v>0</v>
      </c>
      <c r="M226" s="56">
        <v>0</v>
      </c>
      <c r="N226" s="56">
        <v>0</v>
      </c>
      <c r="O226" s="56">
        <v>0</v>
      </c>
      <c r="P226" s="56">
        <v>0</v>
      </c>
      <c r="Q226" s="56">
        <v>0</v>
      </c>
      <c r="R226" s="56">
        <v>0</v>
      </c>
      <c r="S226" s="56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56">
        <v>0</v>
      </c>
      <c r="I227" s="56">
        <v>0</v>
      </c>
      <c r="J227" s="56">
        <v>0</v>
      </c>
      <c r="K227" s="56">
        <v>0</v>
      </c>
      <c r="L227" s="56">
        <v>0</v>
      </c>
      <c r="M227" s="56">
        <v>0</v>
      </c>
      <c r="N227" s="56">
        <v>0</v>
      </c>
      <c r="O227" s="56">
        <v>0</v>
      </c>
      <c r="P227" s="56">
        <v>0</v>
      </c>
      <c r="Q227" s="56">
        <v>0</v>
      </c>
      <c r="R227" s="56">
        <v>0</v>
      </c>
      <c r="S227" s="56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  <c r="N228" s="56">
        <v>0</v>
      </c>
      <c r="O228" s="56">
        <v>0</v>
      </c>
      <c r="P228" s="56">
        <v>0</v>
      </c>
      <c r="Q228" s="56">
        <v>0</v>
      </c>
      <c r="R228" s="56">
        <v>0</v>
      </c>
      <c r="S228" s="56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  <c r="N229" s="56">
        <v>0</v>
      </c>
      <c r="O229" s="56">
        <v>0</v>
      </c>
      <c r="P229" s="56">
        <v>0</v>
      </c>
      <c r="Q229" s="56">
        <v>0</v>
      </c>
      <c r="R229" s="56">
        <v>0</v>
      </c>
      <c r="S229" s="56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  <c r="N230" s="56">
        <v>0</v>
      </c>
      <c r="O230" s="56">
        <v>0</v>
      </c>
      <c r="P230" s="56">
        <v>0</v>
      </c>
      <c r="Q230" s="56">
        <v>0</v>
      </c>
      <c r="R230" s="56">
        <v>0</v>
      </c>
      <c r="S230" s="56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  <c r="N231" s="56">
        <v>0</v>
      </c>
      <c r="O231" s="56">
        <v>0</v>
      </c>
      <c r="P231" s="56">
        <v>0</v>
      </c>
      <c r="Q231" s="56">
        <v>0</v>
      </c>
      <c r="R231" s="56">
        <v>0</v>
      </c>
      <c r="S231" s="56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0</v>
      </c>
      <c r="Q232" s="56">
        <v>0</v>
      </c>
      <c r="R232" s="56">
        <v>0</v>
      </c>
      <c r="S232" s="56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56">
        <v>0</v>
      </c>
      <c r="I233" s="56">
        <v>0</v>
      </c>
      <c r="J233" s="56">
        <v>0</v>
      </c>
      <c r="K233" s="56">
        <v>0</v>
      </c>
      <c r="L233" s="56">
        <v>0</v>
      </c>
      <c r="M233" s="56">
        <v>0</v>
      </c>
      <c r="N233" s="56">
        <v>0</v>
      </c>
      <c r="O233" s="56">
        <v>0</v>
      </c>
      <c r="P233" s="56">
        <v>0</v>
      </c>
      <c r="Q233" s="56">
        <v>0</v>
      </c>
      <c r="R233" s="56">
        <v>0</v>
      </c>
      <c r="S233" s="56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56">
        <v>0</v>
      </c>
      <c r="I234" s="56">
        <v>0</v>
      </c>
      <c r="J234" s="56">
        <v>0</v>
      </c>
      <c r="K234" s="56">
        <v>0</v>
      </c>
      <c r="L234" s="56">
        <v>0</v>
      </c>
      <c r="M234" s="56">
        <v>0</v>
      </c>
      <c r="N234" s="56">
        <v>0</v>
      </c>
      <c r="O234" s="56">
        <v>0</v>
      </c>
      <c r="P234" s="56">
        <v>0</v>
      </c>
      <c r="Q234" s="56">
        <v>0</v>
      </c>
      <c r="R234" s="56">
        <v>0</v>
      </c>
      <c r="S234" s="56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0</v>
      </c>
      <c r="P235" s="56">
        <v>0</v>
      </c>
      <c r="Q235" s="56">
        <v>0</v>
      </c>
      <c r="R235" s="56">
        <v>0</v>
      </c>
      <c r="S235" s="56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  <c r="N236" s="56">
        <v>0</v>
      </c>
      <c r="O236" s="56">
        <v>0</v>
      </c>
      <c r="P236" s="56">
        <v>0</v>
      </c>
      <c r="Q236" s="56">
        <v>0</v>
      </c>
      <c r="R236" s="56">
        <v>0</v>
      </c>
      <c r="S236" s="56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56">
        <v>0</v>
      </c>
      <c r="I237" s="56">
        <v>0</v>
      </c>
      <c r="J237" s="56">
        <v>0</v>
      </c>
      <c r="K237" s="56">
        <v>0</v>
      </c>
      <c r="L237" s="56">
        <v>0</v>
      </c>
      <c r="M237" s="56">
        <v>0</v>
      </c>
      <c r="N237" s="56">
        <v>0</v>
      </c>
      <c r="O237" s="56">
        <v>0</v>
      </c>
      <c r="P237" s="56">
        <v>0</v>
      </c>
      <c r="Q237" s="56">
        <v>0</v>
      </c>
      <c r="R237" s="56">
        <v>0</v>
      </c>
      <c r="S237" s="56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  <c r="N238" s="56">
        <v>0</v>
      </c>
      <c r="O238" s="56">
        <v>0</v>
      </c>
      <c r="P238" s="56">
        <v>0</v>
      </c>
      <c r="Q238" s="56">
        <v>0</v>
      </c>
      <c r="R238" s="56">
        <v>0</v>
      </c>
      <c r="S238" s="56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56">
        <v>0</v>
      </c>
      <c r="I239" s="56">
        <v>0</v>
      </c>
      <c r="J239" s="56">
        <v>0</v>
      </c>
      <c r="K239" s="56">
        <v>0</v>
      </c>
      <c r="L239" s="56">
        <v>0</v>
      </c>
      <c r="M239" s="56">
        <v>0</v>
      </c>
      <c r="N239" s="56">
        <v>0</v>
      </c>
      <c r="O239" s="56">
        <v>0</v>
      </c>
      <c r="P239" s="56">
        <v>0</v>
      </c>
      <c r="Q239" s="56">
        <v>0</v>
      </c>
      <c r="R239" s="56">
        <v>0</v>
      </c>
      <c r="S239" s="56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56">
        <v>0</v>
      </c>
      <c r="I240" s="56">
        <v>0</v>
      </c>
      <c r="J240" s="56">
        <v>0</v>
      </c>
      <c r="K240" s="56">
        <v>0</v>
      </c>
      <c r="L240" s="56">
        <v>0</v>
      </c>
      <c r="M240" s="56">
        <v>0</v>
      </c>
      <c r="N240" s="56">
        <v>0</v>
      </c>
      <c r="O240" s="56">
        <v>0</v>
      </c>
      <c r="P240" s="56">
        <v>0</v>
      </c>
      <c r="Q240" s="56">
        <v>0</v>
      </c>
      <c r="R240" s="56">
        <v>0</v>
      </c>
      <c r="S240" s="56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56">
        <v>0</v>
      </c>
      <c r="I241" s="56">
        <v>0</v>
      </c>
      <c r="J241" s="56">
        <v>0</v>
      </c>
      <c r="K241" s="56">
        <v>0</v>
      </c>
      <c r="L241" s="56">
        <v>0</v>
      </c>
      <c r="M241" s="56">
        <v>0</v>
      </c>
      <c r="N241" s="56">
        <v>0</v>
      </c>
      <c r="O241" s="56">
        <v>0</v>
      </c>
      <c r="P241" s="56">
        <v>0</v>
      </c>
      <c r="Q241" s="56">
        <v>0</v>
      </c>
      <c r="R241" s="56">
        <v>0</v>
      </c>
      <c r="S241" s="56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56">
        <v>0</v>
      </c>
      <c r="I242" s="56">
        <v>0</v>
      </c>
      <c r="J242" s="56">
        <v>0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56">
        <v>0</v>
      </c>
      <c r="S242" s="56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56">
        <v>0</v>
      </c>
      <c r="I243" s="56">
        <v>0</v>
      </c>
      <c r="J243" s="56">
        <v>0</v>
      </c>
      <c r="K243" s="56">
        <v>0</v>
      </c>
      <c r="L243" s="56">
        <v>0</v>
      </c>
      <c r="M243" s="56">
        <v>0</v>
      </c>
      <c r="N243" s="56">
        <v>0</v>
      </c>
      <c r="O243" s="56">
        <v>0</v>
      </c>
      <c r="P243" s="56">
        <v>0</v>
      </c>
      <c r="Q243" s="56">
        <v>0</v>
      </c>
      <c r="R243" s="56">
        <v>0</v>
      </c>
      <c r="S243" s="56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56">
        <v>0</v>
      </c>
      <c r="I244" s="56">
        <v>0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0</v>
      </c>
      <c r="Q244" s="56">
        <v>0</v>
      </c>
      <c r="R244" s="56">
        <v>0</v>
      </c>
      <c r="S244" s="56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56">
        <v>0</v>
      </c>
      <c r="I245" s="56">
        <v>0</v>
      </c>
      <c r="J245" s="56">
        <v>0</v>
      </c>
      <c r="K245" s="56">
        <v>0</v>
      </c>
      <c r="L245" s="56">
        <v>0</v>
      </c>
      <c r="M245" s="56">
        <v>0</v>
      </c>
      <c r="N245" s="56">
        <v>0</v>
      </c>
      <c r="O245" s="56">
        <v>0</v>
      </c>
      <c r="P245" s="56">
        <v>0</v>
      </c>
      <c r="Q245" s="56">
        <v>0</v>
      </c>
      <c r="R245" s="56">
        <v>0</v>
      </c>
      <c r="S245" s="56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56">
        <v>0</v>
      </c>
      <c r="I246" s="56">
        <v>0</v>
      </c>
      <c r="J246" s="56">
        <v>0</v>
      </c>
      <c r="K246" s="56">
        <v>0</v>
      </c>
      <c r="L246" s="56">
        <v>0</v>
      </c>
      <c r="M246" s="56">
        <v>0</v>
      </c>
      <c r="N246" s="56">
        <v>0</v>
      </c>
      <c r="O246" s="56">
        <v>0</v>
      </c>
      <c r="P246" s="56">
        <v>0</v>
      </c>
      <c r="Q246" s="56">
        <v>0</v>
      </c>
      <c r="R246" s="56">
        <v>0</v>
      </c>
      <c r="S246" s="56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56">
        <v>0</v>
      </c>
      <c r="I247" s="56">
        <v>0</v>
      </c>
      <c r="J247" s="56">
        <v>0</v>
      </c>
      <c r="K247" s="56">
        <v>0</v>
      </c>
      <c r="L247" s="56">
        <v>0</v>
      </c>
      <c r="M247" s="56">
        <v>0</v>
      </c>
      <c r="N247" s="56">
        <v>0</v>
      </c>
      <c r="O247" s="56">
        <v>0</v>
      </c>
      <c r="P247" s="56">
        <v>0</v>
      </c>
      <c r="Q247" s="56">
        <v>0</v>
      </c>
      <c r="R247" s="56">
        <v>0</v>
      </c>
      <c r="S247" s="56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56">
        <v>0</v>
      </c>
      <c r="I248" s="56">
        <v>0</v>
      </c>
      <c r="J248" s="56">
        <v>0</v>
      </c>
      <c r="K248" s="56">
        <v>0</v>
      </c>
      <c r="L248" s="56">
        <v>0</v>
      </c>
      <c r="M248" s="56">
        <v>0</v>
      </c>
      <c r="N248" s="56">
        <v>0</v>
      </c>
      <c r="O248" s="56">
        <v>0</v>
      </c>
      <c r="P248" s="56">
        <v>0</v>
      </c>
      <c r="Q248" s="56">
        <v>0</v>
      </c>
      <c r="R248" s="56">
        <v>0</v>
      </c>
      <c r="S248" s="56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56">
        <v>0</v>
      </c>
      <c r="I249" s="56">
        <v>0</v>
      </c>
      <c r="J249" s="56">
        <v>0</v>
      </c>
      <c r="K249" s="56">
        <v>0</v>
      </c>
      <c r="L249" s="56">
        <v>0</v>
      </c>
      <c r="M249" s="56">
        <v>0</v>
      </c>
      <c r="N249" s="56">
        <v>0</v>
      </c>
      <c r="O249" s="56">
        <v>0</v>
      </c>
      <c r="P249" s="56">
        <v>0</v>
      </c>
      <c r="Q249" s="56">
        <v>0</v>
      </c>
      <c r="R249" s="56">
        <v>0</v>
      </c>
      <c r="S249" s="56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56">
        <v>0</v>
      </c>
      <c r="I250" s="56">
        <v>0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56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56">
        <v>0</v>
      </c>
      <c r="I251" s="56">
        <v>0</v>
      </c>
      <c r="J251" s="56">
        <v>0</v>
      </c>
      <c r="K251" s="56">
        <v>0</v>
      </c>
      <c r="L251" s="56">
        <v>0</v>
      </c>
      <c r="M251" s="56">
        <v>0</v>
      </c>
      <c r="N251" s="56">
        <v>0</v>
      </c>
      <c r="O251" s="56">
        <v>0</v>
      </c>
      <c r="P251" s="56">
        <v>0</v>
      </c>
      <c r="Q251" s="56">
        <v>0</v>
      </c>
      <c r="R251" s="56">
        <v>0</v>
      </c>
      <c r="S251" s="56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56">
        <v>0</v>
      </c>
      <c r="I252" s="56">
        <v>0</v>
      </c>
      <c r="J252" s="56">
        <v>0</v>
      </c>
      <c r="K252" s="56">
        <v>0</v>
      </c>
      <c r="L252" s="56">
        <v>0</v>
      </c>
      <c r="M252" s="56">
        <v>0</v>
      </c>
      <c r="N252" s="56">
        <v>0</v>
      </c>
      <c r="O252" s="56">
        <v>0</v>
      </c>
      <c r="P252" s="56">
        <v>0</v>
      </c>
      <c r="Q252" s="56">
        <v>0</v>
      </c>
      <c r="R252" s="56">
        <v>0</v>
      </c>
      <c r="S252" s="56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56">
        <v>0</v>
      </c>
      <c r="I253" s="56">
        <v>0</v>
      </c>
      <c r="J253" s="56">
        <v>0</v>
      </c>
      <c r="K253" s="56">
        <v>0</v>
      </c>
      <c r="L253" s="56">
        <v>0</v>
      </c>
      <c r="M253" s="56">
        <v>0</v>
      </c>
      <c r="N253" s="56">
        <v>0</v>
      </c>
      <c r="O253" s="56">
        <v>0</v>
      </c>
      <c r="P253" s="56">
        <v>0</v>
      </c>
      <c r="Q253" s="56">
        <v>0</v>
      </c>
      <c r="R253" s="56">
        <v>0</v>
      </c>
      <c r="S253" s="56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56">
        <v>0</v>
      </c>
      <c r="I254" s="56">
        <v>0</v>
      </c>
      <c r="J254" s="56">
        <v>0</v>
      </c>
      <c r="K254" s="56">
        <v>0</v>
      </c>
      <c r="L254" s="56">
        <v>0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56">
        <v>0</v>
      </c>
      <c r="S254" s="56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56">
        <v>0</v>
      </c>
      <c r="I255" s="56">
        <v>0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0</v>
      </c>
      <c r="P255" s="56">
        <v>0</v>
      </c>
      <c r="Q255" s="56">
        <v>0</v>
      </c>
      <c r="R255" s="56">
        <v>0</v>
      </c>
      <c r="S255" s="56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56">
        <v>0</v>
      </c>
      <c r="I256" s="56">
        <v>0</v>
      </c>
      <c r="J256" s="56">
        <v>0</v>
      </c>
      <c r="K256" s="56">
        <v>0</v>
      </c>
      <c r="L256" s="56">
        <v>0</v>
      </c>
      <c r="M256" s="56">
        <v>0</v>
      </c>
      <c r="N256" s="56">
        <v>0</v>
      </c>
      <c r="O256" s="56">
        <v>0</v>
      </c>
      <c r="P256" s="56">
        <v>0</v>
      </c>
      <c r="Q256" s="56">
        <v>0</v>
      </c>
      <c r="R256" s="56">
        <v>0</v>
      </c>
      <c r="S256" s="56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56">
        <v>0</v>
      </c>
      <c r="I257" s="56">
        <v>0</v>
      </c>
      <c r="J257" s="56">
        <v>0</v>
      </c>
      <c r="K257" s="56">
        <v>0</v>
      </c>
      <c r="L257" s="56">
        <v>0</v>
      </c>
      <c r="M257" s="56">
        <v>0</v>
      </c>
      <c r="N257" s="56">
        <v>0</v>
      </c>
      <c r="O257" s="56">
        <v>0</v>
      </c>
      <c r="P257" s="56">
        <v>0</v>
      </c>
      <c r="Q257" s="56">
        <v>0</v>
      </c>
      <c r="R257" s="56">
        <v>0</v>
      </c>
      <c r="S257" s="56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56">
        <v>0</v>
      </c>
      <c r="I258" s="56">
        <v>0</v>
      </c>
      <c r="J258" s="56">
        <v>0</v>
      </c>
      <c r="K258" s="56">
        <v>0</v>
      </c>
      <c r="L258" s="56">
        <v>0</v>
      </c>
      <c r="M258" s="56">
        <v>0</v>
      </c>
      <c r="N258" s="56">
        <v>0</v>
      </c>
      <c r="O258" s="56">
        <v>0</v>
      </c>
      <c r="P258" s="56">
        <v>0</v>
      </c>
      <c r="Q258" s="56">
        <v>0</v>
      </c>
      <c r="R258" s="56">
        <v>0</v>
      </c>
      <c r="S258" s="56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56">
        <v>0</v>
      </c>
      <c r="I259" s="56">
        <v>0</v>
      </c>
      <c r="J259" s="56">
        <v>0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56">
        <v>0</v>
      </c>
      <c r="S259" s="56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56">
        <v>0</v>
      </c>
      <c r="I260" s="56">
        <v>0</v>
      </c>
      <c r="J260" s="56">
        <v>0</v>
      </c>
      <c r="K260" s="56">
        <v>0</v>
      </c>
      <c r="L260" s="56">
        <v>0</v>
      </c>
      <c r="M260" s="56">
        <v>0</v>
      </c>
      <c r="N260" s="56">
        <v>0</v>
      </c>
      <c r="O260" s="56">
        <v>0</v>
      </c>
      <c r="P260" s="56">
        <v>0</v>
      </c>
      <c r="Q260" s="56">
        <v>0</v>
      </c>
      <c r="R260" s="56">
        <v>0</v>
      </c>
      <c r="S260" s="56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56">
        <v>0</v>
      </c>
      <c r="I261" s="56">
        <v>0</v>
      </c>
      <c r="J261" s="56">
        <v>0</v>
      </c>
      <c r="K261" s="56">
        <v>0</v>
      </c>
      <c r="L261" s="56">
        <v>0</v>
      </c>
      <c r="M261" s="56">
        <v>0</v>
      </c>
      <c r="N261" s="56">
        <v>0</v>
      </c>
      <c r="O261" s="56">
        <v>0</v>
      </c>
      <c r="P261" s="56">
        <v>0</v>
      </c>
      <c r="Q261" s="56">
        <v>0</v>
      </c>
      <c r="R261" s="56">
        <v>0</v>
      </c>
      <c r="S261" s="56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56">
        <v>0</v>
      </c>
      <c r="I262" s="56">
        <v>0</v>
      </c>
      <c r="J262" s="56">
        <v>0</v>
      </c>
      <c r="K262" s="56">
        <v>0</v>
      </c>
      <c r="L262" s="56">
        <v>0</v>
      </c>
      <c r="M262" s="56">
        <v>0</v>
      </c>
      <c r="N262" s="56">
        <v>0</v>
      </c>
      <c r="O262" s="56">
        <v>0</v>
      </c>
      <c r="P262" s="56">
        <v>0</v>
      </c>
      <c r="Q262" s="56">
        <v>0</v>
      </c>
      <c r="R262" s="56">
        <v>0</v>
      </c>
      <c r="S262" s="56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0</v>
      </c>
      <c r="L263" s="93">
        <f t="shared" si="14"/>
        <v>0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0</v>
      </c>
      <c r="H320" s="46">
        <f t="shared" ref="H320:S320" si="17">+H155</f>
        <v>0</v>
      </c>
      <c r="I320" s="46">
        <f t="shared" si="17"/>
        <v>0</v>
      </c>
      <c r="J320" s="46">
        <f t="shared" si="17"/>
        <v>0</v>
      </c>
      <c r="K320" s="46">
        <f t="shared" si="17"/>
        <v>0</v>
      </c>
      <c r="L320" s="46">
        <f t="shared" si="17"/>
        <v>0</v>
      </c>
      <c r="M320" s="46">
        <f t="shared" si="17"/>
        <v>0</v>
      </c>
      <c r="N320" s="46">
        <f t="shared" si="17"/>
        <v>0</v>
      </c>
      <c r="O320" s="46">
        <f t="shared" si="17"/>
        <v>0</v>
      </c>
      <c r="P320" s="46">
        <f t="shared" si="17"/>
        <v>0</v>
      </c>
      <c r="Q320" s="46">
        <f t="shared" si="17"/>
        <v>0</v>
      </c>
      <c r="R320" s="46">
        <f t="shared" si="17"/>
        <v>0</v>
      </c>
      <c r="S320" s="46">
        <f t="shared" si="17"/>
        <v>0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6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6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6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0</v>
      </c>
      <c r="J330" s="104">
        <f t="shared" si="21"/>
        <v>0</v>
      </c>
      <c r="K330" s="104">
        <f t="shared" si="21"/>
        <v>0</v>
      </c>
      <c r="L330" s="104">
        <f t="shared" si="21"/>
        <v>0</v>
      </c>
      <c r="M330" s="104">
        <f t="shared" si="21"/>
        <v>0</v>
      </c>
      <c r="N330" s="104">
        <f t="shared" si="21"/>
        <v>0</v>
      </c>
      <c r="O330" s="104">
        <f t="shared" si="21"/>
        <v>0</v>
      </c>
      <c r="P330" s="104">
        <f t="shared" si="21"/>
        <v>0</v>
      </c>
      <c r="Q330" s="104">
        <f t="shared" si="21"/>
        <v>0</v>
      </c>
      <c r="R330" s="104">
        <f t="shared" si="21"/>
        <v>0</v>
      </c>
      <c r="S330" s="104">
        <f t="shared" si="2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0</v>
      </c>
      <c r="H331" s="46">
        <f t="shared" ref="H331:S331" si="22">+H209</f>
        <v>0</v>
      </c>
      <c r="I331" s="46">
        <f t="shared" si="22"/>
        <v>0</v>
      </c>
      <c r="J331" s="46">
        <f t="shared" si="22"/>
        <v>0</v>
      </c>
      <c r="K331" s="46">
        <f t="shared" si="22"/>
        <v>0</v>
      </c>
      <c r="L331" s="46">
        <f t="shared" si="22"/>
        <v>0</v>
      </c>
      <c r="M331" s="46">
        <f t="shared" si="22"/>
        <v>0</v>
      </c>
      <c r="N331" s="46">
        <f t="shared" si="22"/>
        <v>0</v>
      </c>
      <c r="O331" s="46">
        <f t="shared" si="22"/>
        <v>0</v>
      </c>
      <c r="P331" s="46">
        <f t="shared" si="22"/>
        <v>0</v>
      </c>
      <c r="Q331" s="46">
        <f t="shared" si="22"/>
        <v>0</v>
      </c>
      <c r="R331" s="46">
        <f t="shared" si="22"/>
        <v>0</v>
      </c>
      <c r="S331" s="46">
        <f t="shared" si="2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0</v>
      </c>
      <c r="H333" s="46">
        <f t="shared" ref="H333:S333" si="24">SUM(H334:H337)</f>
        <v>0</v>
      </c>
      <c r="I333" s="46">
        <f t="shared" si="24"/>
        <v>0</v>
      </c>
      <c r="J333" s="46">
        <f t="shared" si="24"/>
        <v>0</v>
      </c>
      <c r="K333" s="46">
        <f t="shared" si="24"/>
        <v>0</v>
      </c>
      <c r="L333" s="46">
        <f t="shared" si="24"/>
        <v>0</v>
      </c>
      <c r="M333" s="46">
        <f t="shared" si="24"/>
        <v>0</v>
      </c>
      <c r="N333" s="46">
        <f t="shared" si="24"/>
        <v>0</v>
      </c>
      <c r="O333" s="46">
        <f t="shared" si="24"/>
        <v>0</v>
      </c>
      <c r="P333" s="46">
        <f t="shared" si="24"/>
        <v>0</v>
      </c>
      <c r="Q333" s="46">
        <f t="shared" si="24"/>
        <v>0</v>
      </c>
      <c r="R333" s="46">
        <f t="shared" si="24"/>
        <v>0</v>
      </c>
      <c r="S333" s="46">
        <f t="shared" si="24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0</v>
      </c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0</v>
      </c>
      <c r="I338" s="59">
        <f t="shared" si="26"/>
        <v>0</v>
      </c>
      <c r="J338" s="59">
        <f t="shared" si="26"/>
        <v>0</v>
      </c>
      <c r="K338" s="59">
        <f t="shared" si="26"/>
        <v>0</v>
      </c>
      <c r="L338" s="59">
        <f t="shared" si="26"/>
        <v>0</v>
      </c>
      <c r="M338" s="59">
        <f t="shared" si="26"/>
        <v>0</v>
      </c>
      <c r="N338" s="59">
        <f t="shared" si="26"/>
        <v>0</v>
      </c>
      <c r="O338" s="59">
        <f t="shared" si="26"/>
        <v>0</v>
      </c>
      <c r="P338" s="59">
        <f t="shared" si="26"/>
        <v>0</v>
      </c>
      <c r="Q338" s="59">
        <f t="shared" si="26"/>
        <v>0</v>
      </c>
      <c r="R338" s="59">
        <f t="shared" si="26"/>
        <v>0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24</v>
      </c>
      <c r="H359" s="25">
        <v>2</v>
      </c>
      <c r="I359" s="25">
        <v>2</v>
      </c>
      <c r="J359" s="25">
        <v>2</v>
      </c>
      <c r="K359" s="25">
        <v>2</v>
      </c>
      <c r="L359" s="25">
        <v>2</v>
      </c>
      <c r="M359" s="25">
        <v>2</v>
      </c>
      <c r="N359" s="25">
        <v>2</v>
      </c>
      <c r="O359" s="25">
        <v>2</v>
      </c>
      <c r="P359" s="25">
        <v>2</v>
      </c>
      <c r="Q359" s="25">
        <v>2</v>
      </c>
      <c r="R359" s="25">
        <v>2</v>
      </c>
      <c r="S359" s="25">
        <v>2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24</v>
      </c>
      <c r="H360" s="31">
        <v>2</v>
      </c>
      <c r="I360" s="31">
        <v>2</v>
      </c>
      <c r="J360" s="31">
        <v>2</v>
      </c>
      <c r="K360" s="31">
        <v>2</v>
      </c>
      <c r="L360" s="31">
        <v>2</v>
      </c>
      <c r="M360" s="31">
        <v>2</v>
      </c>
      <c r="N360" s="31">
        <v>2</v>
      </c>
      <c r="O360" s="31">
        <v>2</v>
      </c>
      <c r="P360" s="31">
        <v>2</v>
      </c>
      <c r="Q360" s="31">
        <v>2</v>
      </c>
      <c r="R360" s="31">
        <v>2</v>
      </c>
      <c r="S360" s="31">
        <v>2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40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20</v>
      </c>
      <c r="O361" s="31">
        <v>0</v>
      </c>
      <c r="P361" s="31">
        <v>0</v>
      </c>
      <c r="Q361" s="31">
        <v>0</v>
      </c>
      <c r="R361" s="31">
        <v>0</v>
      </c>
      <c r="S361" s="31">
        <v>20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20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10</v>
      </c>
      <c r="O362" s="31">
        <v>0</v>
      </c>
      <c r="P362" s="31">
        <v>0</v>
      </c>
      <c r="Q362" s="31">
        <v>0</v>
      </c>
      <c r="R362" s="31">
        <v>0</v>
      </c>
      <c r="S362" s="31">
        <v>10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24</v>
      </c>
      <c r="H364" s="31">
        <v>2</v>
      </c>
      <c r="I364" s="31">
        <v>2</v>
      </c>
      <c r="J364" s="31">
        <v>2</v>
      </c>
      <c r="K364" s="31">
        <v>2</v>
      </c>
      <c r="L364" s="31">
        <v>2</v>
      </c>
      <c r="M364" s="31">
        <v>2</v>
      </c>
      <c r="N364" s="31">
        <v>2</v>
      </c>
      <c r="O364" s="31">
        <v>2</v>
      </c>
      <c r="P364" s="31">
        <v>2</v>
      </c>
      <c r="Q364" s="31">
        <v>2</v>
      </c>
      <c r="R364" s="31">
        <v>2</v>
      </c>
      <c r="S364" s="31">
        <v>2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360</v>
      </c>
      <c r="H365" s="5">
        <v>30</v>
      </c>
      <c r="I365" s="5">
        <v>30</v>
      </c>
      <c r="J365" s="5">
        <v>30</v>
      </c>
      <c r="K365" s="5">
        <v>30</v>
      </c>
      <c r="L365" s="5">
        <v>30</v>
      </c>
      <c r="M365" s="5">
        <v>30</v>
      </c>
      <c r="N365" s="5">
        <v>30</v>
      </c>
      <c r="O365" s="5">
        <v>30</v>
      </c>
      <c r="P365" s="5">
        <v>30</v>
      </c>
      <c r="Q365" s="5">
        <v>30</v>
      </c>
      <c r="R365" s="5">
        <v>30</v>
      </c>
      <c r="S365" s="5">
        <v>30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180</v>
      </c>
      <c r="H366" s="5">
        <v>15</v>
      </c>
      <c r="I366" s="5">
        <v>15</v>
      </c>
      <c r="J366" s="5">
        <v>15</v>
      </c>
      <c r="K366" s="5">
        <v>15</v>
      </c>
      <c r="L366" s="5">
        <v>15</v>
      </c>
      <c r="M366" s="5">
        <v>15</v>
      </c>
      <c r="N366" s="5">
        <v>15</v>
      </c>
      <c r="O366" s="5">
        <v>15</v>
      </c>
      <c r="P366" s="5">
        <v>15</v>
      </c>
      <c r="Q366" s="5">
        <v>15</v>
      </c>
      <c r="R366" s="5">
        <v>15</v>
      </c>
      <c r="S366" s="5">
        <v>15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>
        <v>1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6</v>
      </c>
      <c r="H387" s="5">
        <v>0</v>
      </c>
      <c r="I387" s="5">
        <v>1</v>
      </c>
      <c r="J387" s="5">
        <v>0</v>
      </c>
      <c r="K387" s="5">
        <v>1</v>
      </c>
      <c r="L387" s="5">
        <v>0</v>
      </c>
      <c r="M387" s="5">
        <v>1</v>
      </c>
      <c r="N387" s="5">
        <v>0</v>
      </c>
      <c r="O387" s="5">
        <v>1</v>
      </c>
      <c r="P387" s="5">
        <v>0</v>
      </c>
      <c r="Q387" s="5">
        <v>1</v>
      </c>
      <c r="R387" s="5">
        <v>0</v>
      </c>
      <c r="S387" s="5">
        <v>1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6</v>
      </c>
      <c r="H388" s="5">
        <v>0</v>
      </c>
      <c r="I388" s="5">
        <v>1</v>
      </c>
      <c r="J388" s="5">
        <v>0</v>
      </c>
      <c r="K388" s="5">
        <v>1</v>
      </c>
      <c r="L388" s="5">
        <v>0</v>
      </c>
      <c r="M388" s="5">
        <v>1</v>
      </c>
      <c r="N388" s="5">
        <v>0</v>
      </c>
      <c r="O388" s="5">
        <v>1</v>
      </c>
      <c r="P388" s="5">
        <v>0</v>
      </c>
      <c r="Q388" s="5">
        <v>1</v>
      </c>
      <c r="R388" s="5">
        <v>0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48</v>
      </c>
      <c r="H394" s="52">
        <v>4</v>
      </c>
      <c r="I394" s="52">
        <v>4</v>
      </c>
      <c r="J394" s="52">
        <v>4</v>
      </c>
      <c r="K394" s="52">
        <v>4</v>
      </c>
      <c r="L394" s="52">
        <v>4</v>
      </c>
      <c r="M394" s="52">
        <v>4</v>
      </c>
      <c r="N394" s="52">
        <v>4</v>
      </c>
      <c r="O394" s="52">
        <v>4</v>
      </c>
      <c r="P394" s="52">
        <v>4</v>
      </c>
      <c r="Q394" s="52">
        <v>4</v>
      </c>
      <c r="R394" s="52">
        <v>4</v>
      </c>
      <c r="S394" s="52">
        <v>4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108</v>
      </c>
      <c r="H397" s="52">
        <v>9</v>
      </c>
      <c r="I397" s="52">
        <v>9</v>
      </c>
      <c r="J397" s="52">
        <v>9</v>
      </c>
      <c r="K397" s="52">
        <v>9</v>
      </c>
      <c r="L397" s="52">
        <v>9</v>
      </c>
      <c r="M397" s="52">
        <v>9</v>
      </c>
      <c r="N397" s="52">
        <v>9</v>
      </c>
      <c r="O397" s="52">
        <v>9</v>
      </c>
      <c r="P397" s="52">
        <v>9</v>
      </c>
      <c r="Q397" s="52">
        <v>9</v>
      </c>
      <c r="R397" s="52">
        <v>9</v>
      </c>
      <c r="S397" s="52">
        <v>9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452" priority="14" operator="equal">
      <formula>"REVISE PORQUE ESTE VALOR NO PUEDE SER NEGATIVO"</formula>
    </cfRule>
    <cfRule type="cellIs" dxfId="451" priority="18" operator="lessThan">
      <formula>0</formula>
    </cfRule>
  </conditionalFormatting>
  <conditionalFormatting sqref="G327:S327">
    <cfRule type="cellIs" dxfId="450" priority="17" operator="lessThan">
      <formula>0</formula>
    </cfRule>
  </conditionalFormatting>
  <conditionalFormatting sqref="G338:S338">
    <cfRule type="cellIs" dxfId="449" priority="13" operator="equal">
      <formula>"Revise porque este valor no puede ser negativo"</formula>
    </cfRule>
    <cfRule type="cellIs" dxfId="448" priority="16" operator="lessThan">
      <formula>0</formula>
    </cfRule>
  </conditionalFormatting>
  <conditionalFormatting sqref="G338:S338">
    <cfRule type="cellIs" dxfId="447" priority="15" operator="lessThan">
      <formula>0</formula>
    </cfRule>
  </conditionalFormatting>
  <conditionalFormatting sqref="G348:S348">
    <cfRule type="cellIs" dxfId="446" priority="10" operator="equal">
      <formula>"Revise porque este valor no puede ser negativo"</formula>
    </cfRule>
    <cfRule type="cellIs" dxfId="445" priority="12" operator="lessThan">
      <formula>0</formula>
    </cfRule>
  </conditionalFormatting>
  <conditionalFormatting sqref="G348:S348">
    <cfRule type="cellIs" dxfId="444" priority="11" operator="lessThan">
      <formula>0</formula>
    </cfRule>
  </conditionalFormatting>
  <conditionalFormatting sqref="G357 I357:S357">
    <cfRule type="cellIs" dxfId="443" priority="7" operator="equal">
      <formula>"Revise porque este valor no puede ser negativo"</formula>
    </cfRule>
    <cfRule type="cellIs" dxfId="442" priority="9" operator="lessThan">
      <formula>0</formula>
    </cfRule>
  </conditionalFormatting>
  <conditionalFormatting sqref="G357 I357:S357">
    <cfRule type="cellIs" dxfId="441" priority="8" operator="lessThan">
      <formula>0</formula>
    </cfRule>
  </conditionalFormatting>
  <conditionalFormatting sqref="H357">
    <cfRule type="cellIs" dxfId="440" priority="4" operator="equal">
      <formula>"Revise porque este valor no puede ser negativo"</formula>
    </cfRule>
    <cfRule type="cellIs" dxfId="439" priority="6" operator="lessThan">
      <formula>0</formula>
    </cfRule>
  </conditionalFormatting>
  <conditionalFormatting sqref="H357">
    <cfRule type="cellIs" dxfId="438" priority="5" operator="lessThan">
      <formula>0</formula>
    </cfRule>
  </conditionalFormatting>
  <conditionalFormatting sqref="G24:S24">
    <cfRule type="cellIs" dxfId="437" priority="1" operator="equal">
      <formula>"REVISE PORQUE ESTE VALOR NO PUEDE SER NEGATIVO"</formula>
    </cfRule>
    <cfRule type="cellIs" dxfId="436" priority="3" operator="lessThan">
      <formula>0</formula>
    </cfRule>
  </conditionalFormatting>
  <conditionalFormatting sqref="G24:S24">
    <cfRule type="cellIs" dxfId="435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343" zoomScaleNormal="100" workbookViewId="0">
      <selection activeCell="H400" sqref="H400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810</v>
      </c>
      <c r="H12" s="69">
        <v>68</v>
      </c>
      <c r="I12" s="69">
        <v>67</v>
      </c>
      <c r="J12" s="69">
        <v>68</v>
      </c>
      <c r="K12" s="69">
        <v>67</v>
      </c>
      <c r="L12" s="69">
        <v>68</v>
      </c>
      <c r="M12" s="69">
        <v>68</v>
      </c>
      <c r="N12" s="69">
        <v>67</v>
      </c>
      <c r="O12" s="69">
        <v>68</v>
      </c>
      <c r="P12" s="69">
        <v>67</v>
      </c>
      <c r="Q12" s="69">
        <v>68</v>
      </c>
      <c r="R12" s="69">
        <v>67</v>
      </c>
      <c r="S12" s="69">
        <v>67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150</v>
      </c>
      <c r="H13" s="5">
        <v>12</v>
      </c>
      <c r="I13" s="5">
        <v>13</v>
      </c>
      <c r="J13" s="5">
        <v>12</v>
      </c>
      <c r="K13" s="5">
        <v>13</v>
      </c>
      <c r="L13" s="5">
        <v>12</v>
      </c>
      <c r="M13" s="5">
        <v>13</v>
      </c>
      <c r="N13" s="5">
        <v>12</v>
      </c>
      <c r="O13" s="5">
        <v>13</v>
      </c>
      <c r="P13" s="5">
        <v>12</v>
      </c>
      <c r="Q13" s="5">
        <v>13</v>
      </c>
      <c r="R13" s="5">
        <v>12</v>
      </c>
      <c r="S13" s="5">
        <v>13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144</v>
      </c>
      <c r="H14" s="5">
        <v>12</v>
      </c>
      <c r="I14" s="5">
        <v>12</v>
      </c>
      <c r="J14" s="5">
        <v>12</v>
      </c>
      <c r="K14" s="5">
        <v>12</v>
      </c>
      <c r="L14" s="5">
        <v>12</v>
      </c>
      <c r="M14" s="5">
        <v>12</v>
      </c>
      <c r="N14" s="5">
        <v>12</v>
      </c>
      <c r="O14" s="5">
        <v>12</v>
      </c>
      <c r="P14" s="5">
        <v>12</v>
      </c>
      <c r="Q14" s="5">
        <v>12</v>
      </c>
      <c r="R14" s="5">
        <v>12</v>
      </c>
      <c r="S14" s="5">
        <v>12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10</v>
      </c>
      <c r="H16" s="5">
        <v>0</v>
      </c>
      <c r="I16" s="5">
        <v>1</v>
      </c>
      <c r="J16" s="5">
        <v>1</v>
      </c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5">
        <v>1</v>
      </c>
      <c r="S16" s="5">
        <v>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60</v>
      </c>
      <c r="H17" s="5">
        <v>5</v>
      </c>
      <c r="I17" s="5">
        <v>5</v>
      </c>
      <c r="J17" s="5">
        <v>5</v>
      </c>
      <c r="K17" s="5">
        <v>5</v>
      </c>
      <c r="L17" s="5">
        <v>5</v>
      </c>
      <c r="M17" s="5">
        <v>5</v>
      </c>
      <c r="N17" s="5">
        <v>5</v>
      </c>
      <c r="O17" s="5">
        <v>5</v>
      </c>
      <c r="P17" s="5">
        <v>5</v>
      </c>
      <c r="Q17" s="5">
        <v>5</v>
      </c>
      <c r="R17" s="5">
        <v>5</v>
      </c>
      <c r="S17" s="5">
        <v>5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336</v>
      </c>
      <c r="H18" s="5">
        <v>0</v>
      </c>
      <c r="I18" s="5">
        <v>34</v>
      </c>
      <c r="J18" s="5">
        <v>34</v>
      </c>
      <c r="K18" s="5">
        <v>34</v>
      </c>
      <c r="L18" s="5">
        <v>34</v>
      </c>
      <c r="M18" s="5">
        <v>30</v>
      </c>
      <c r="N18" s="5">
        <v>34</v>
      </c>
      <c r="O18" s="5">
        <v>34</v>
      </c>
      <c r="P18" s="5">
        <v>34</v>
      </c>
      <c r="Q18" s="5">
        <v>34</v>
      </c>
      <c r="R18" s="5">
        <v>34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110</v>
      </c>
      <c r="H20" s="5">
        <v>9</v>
      </c>
      <c r="I20" s="5">
        <v>9</v>
      </c>
      <c r="J20" s="5">
        <v>9</v>
      </c>
      <c r="K20" s="5">
        <v>9</v>
      </c>
      <c r="L20" s="5">
        <v>9</v>
      </c>
      <c r="M20" s="5">
        <v>9</v>
      </c>
      <c r="N20" s="5">
        <v>10</v>
      </c>
      <c r="O20" s="5">
        <v>9</v>
      </c>
      <c r="P20" s="5">
        <v>9</v>
      </c>
      <c r="Q20" s="5">
        <v>9</v>
      </c>
      <c r="R20" s="5">
        <v>10</v>
      </c>
      <c r="S20" s="5">
        <v>9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2</v>
      </c>
      <c r="H25" s="14">
        <v>0</v>
      </c>
      <c r="I25" s="14">
        <v>0</v>
      </c>
      <c r="J25" s="14">
        <v>1</v>
      </c>
      <c r="K25" s="14">
        <v>0</v>
      </c>
      <c r="L25" s="14">
        <v>0</v>
      </c>
      <c r="M25" s="14">
        <v>0</v>
      </c>
      <c r="N25" s="14">
        <v>0</v>
      </c>
      <c r="O25" s="14">
        <v>1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2</v>
      </c>
      <c r="H26" s="14">
        <v>0</v>
      </c>
      <c r="I26" s="14">
        <v>0</v>
      </c>
      <c r="J26" s="5">
        <v>0</v>
      </c>
      <c r="K26" s="5">
        <v>1</v>
      </c>
      <c r="L26" s="14">
        <v>0</v>
      </c>
      <c r="M26" s="14">
        <v>0</v>
      </c>
      <c r="N26" s="14">
        <v>0</v>
      </c>
      <c r="O26" s="5">
        <v>0</v>
      </c>
      <c r="P26" s="5">
        <v>1</v>
      </c>
      <c r="Q26" s="14">
        <v>0</v>
      </c>
      <c r="R26" s="14">
        <v>0</v>
      </c>
      <c r="S26" s="14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14">
        <v>0</v>
      </c>
      <c r="I27" s="14">
        <v>0</v>
      </c>
      <c r="J27" s="5">
        <v>0</v>
      </c>
      <c r="K27" s="5">
        <v>0</v>
      </c>
      <c r="L27" s="14">
        <v>0</v>
      </c>
      <c r="M27" s="14">
        <v>0</v>
      </c>
      <c r="N27" s="14">
        <v>0</v>
      </c>
      <c r="O27" s="5">
        <v>0</v>
      </c>
      <c r="P27" s="5">
        <v>0</v>
      </c>
      <c r="Q27" s="14">
        <v>0</v>
      </c>
      <c r="R27" s="14">
        <v>0</v>
      </c>
      <c r="S27" s="14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14">
        <v>0</v>
      </c>
      <c r="I28" s="14">
        <v>0</v>
      </c>
      <c r="J28" s="5">
        <v>0</v>
      </c>
      <c r="K28" s="5">
        <v>0</v>
      </c>
      <c r="L28" s="14">
        <v>0</v>
      </c>
      <c r="M28" s="14">
        <v>0</v>
      </c>
      <c r="N28" s="14">
        <v>0</v>
      </c>
      <c r="O28" s="5">
        <v>0</v>
      </c>
      <c r="P28" s="5">
        <v>0</v>
      </c>
      <c r="Q28" s="14">
        <v>0</v>
      </c>
      <c r="R28" s="14">
        <v>0</v>
      </c>
      <c r="S28" s="14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2</v>
      </c>
      <c r="H29" s="14">
        <v>0</v>
      </c>
      <c r="I29" s="14">
        <v>0</v>
      </c>
      <c r="J29" s="5">
        <v>1</v>
      </c>
      <c r="K29" s="5">
        <v>0</v>
      </c>
      <c r="L29" s="14">
        <v>0</v>
      </c>
      <c r="M29" s="14">
        <v>0</v>
      </c>
      <c r="N29" s="14">
        <v>0</v>
      </c>
      <c r="O29" s="7">
        <v>1</v>
      </c>
      <c r="P29" s="7">
        <v>0</v>
      </c>
      <c r="Q29" s="14">
        <v>0</v>
      </c>
      <c r="R29" s="14">
        <v>0</v>
      </c>
      <c r="S29" s="14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110</v>
      </c>
      <c r="H33" s="118">
        <f t="shared" ref="H33:S33" si="2">H20</f>
        <v>9</v>
      </c>
      <c r="I33" s="118">
        <f t="shared" si="2"/>
        <v>9</v>
      </c>
      <c r="J33" s="118">
        <f t="shared" si="2"/>
        <v>9</v>
      </c>
      <c r="K33" s="118">
        <f t="shared" si="2"/>
        <v>9</v>
      </c>
      <c r="L33" s="118">
        <f t="shared" si="2"/>
        <v>9</v>
      </c>
      <c r="M33" s="118">
        <f t="shared" si="2"/>
        <v>9</v>
      </c>
      <c r="N33" s="118">
        <f t="shared" si="2"/>
        <v>10</v>
      </c>
      <c r="O33" s="118">
        <f t="shared" si="2"/>
        <v>9</v>
      </c>
      <c r="P33" s="118">
        <f t="shared" si="2"/>
        <v>9</v>
      </c>
      <c r="Q33" s="118">
        <f t="shared" si="2"/>
        <v>9</v>
      </c>
      <c r="R33" s="118">
        <f t="shared" si="2"/>
        <v>10</v>
      </c>
      <c r="S33" s="118">
        <f t="shared" si="2"/>
        <v>9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6</v>
      </c>
      <c r="H34" s="5">
        <v>0</v>
      </c>
      <c r="I34" s="5">
        <v>1</v>
      </c>
      <c r="J34" s="5">
        <v>0</v>
      </c>
      <c r="K34" s="5">
        <v>1</v>
      </c>
      <c r="L34" s="5">
        <v>0</v>
      </c>
      <c r="M34" s="5">
        <v>1</v>
      </c>
      <c r="N34" s="5">
        <v>0</v>
      </c>
      <c r="O34" s="5">
        <v>1</v>
      </c>
      <c r="P34" s="5">
        <v>0</v>
      </c>
      <c r="Q34" s="5">
        <v>1</v>
      </c>
      <c r="R34" s="5">
        <v>0</v>
      </c>
      <c r="S34" s="5">
        <v>1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60</v>
      </c>
      <c r="H37" s="5">
        <v>0</v>
      </c>
      <c r="I37" s="5">
        <v>6</v>
      </c>
      <c r="J37" s="5">
        <v>6</v>
      </c>
      <c r="K37" s="5">
        <v>6</v>
      </c>
      <c r="L37" s="5">
        <v>6</v>
      </c>
      <c r="M37" s="5">
        <v>6</v>
      </c>
      <c r="N37" s="5">
        <v>6</v>
      </c>
      <c r="O37" s="5">
        <v>6</v>
      </c>
      <c r="P37" s="5">
        <v>6</v>
      </c>
      <c r="Q37" s="5">
        <v>6</v>
      </c>
      <c r="R37" s="5">
        <v>6</v>
      </c>
      <c r="S37" s="5">
        <v>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46</v>
      </c>
      <c r="H40" s="5">
        <v>3</v>
      </c>
      <c r="I40" s="5">
        <v>4</v>
      </c>
      <c r="J40" s="5">
        <v>4</v>
      </c>
      <c r="K40" s="5">
        <v>4</v>
      </c>
      <c r="L40" s="5">
        <v>4</v>
      </c>
      <c r="M40" s="5">
        <v>4</v>
      </c>
      <c r="N40" s="5">
        <v>4</v>
      </c>
      <c r="O40" s="5">
        <v>4</v>
      </c>
      <c r="P40" s="5">
        <v>4</v>
      </c>
      <c r="Q40" s="5">
        <v>4</v>
      </c>
      <c r="R40" s="5">
        <v>4</v>
      </c>
      <c r="S40" s="5">
        <v>3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10</v>
      </c>
      <c r="H41" s="5">
        <v>0</v>
      </c>
      <c r="I41" s="5">
        <v>1</v>
      </c>
      <c r="J41" s="5">
        <v>1</v>
      </c>
      <c r="K41" s="5">
        <v>1</v>
      </c>
      <c r="L41" s="5">
        <v>1</v>
      </c>
      <c r="M41" s="5">
        <v>1</v>
      </c>
      <c r="N41" s="5">
        <v>1</v>
      </c>
      <c r="O41" s="5">
        <v>1</v>
      </c>
      <c r="P41" s="5">
        <v>1</v>
      </c>
      <c r="Q41" s="5">
        <v>1</v>
      </c>
      <c r="R41" s="5">
        <v>1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1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5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30</v>
      </c>
      <c r="H47" s="5">
        <v>0</v>
      </c>
      <c r="I47" s="5">
        <v>3</v>
      </c>
      <c r="J47" s="5">
        <v>3</v>
      </c>
      <c r="K47" s="5">
        <v>3</v>
      </c>
      <c r="L47" s="5">
        <v>3</v>
      </c>
      <c r="M47" s="5">
        <v>3</v>
      </c>
      <c r="N47" s="5">
        <v>3</v>
      </c>
      <c r="O47" s="5">
        <v>3</v>
      </c>
      <c r="P47" s="5">
        <v>3</v>
      </c>
      <c r="Q47" s="5">
        <v>3</v>
      </c>
      <c r="R47" s="5">
        <v>3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0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0</v>
      </c>
      <c r="L52" s="118">
        <f t="shared" si="4"/>
        <v>0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0</v>
      </c>
      <c r="Q52" s="118">
        <f t="shared" si="4"/>
        <v>0</v>
      </c>
      <c r="R52" s="118">
        <f t="shared" si="4"/>
        <v>0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46</v>
      </c>
      <c r="H53" s="118">
        <f t="shared" ref="H53:S53" si="5">H40</f>
        <v>3</v>
      </c>
      <c r="I53" s="118">
        <f t="shared" si="5"/>
        <v>4</v>
      </c>
      <c r="J53" s="118">
        <f t="shared" si="5"/>
        <v>4</v>
      </c>
      <c r="K53" s="118">
        <f t="shared" si="5"/>
        <v>4</v>
      </c>
      <c r="L53" s="118">
        <f t="shared" si="5"/>
        <v>4</v>
      </c>
      <c r="M53" s="118">
        <f t="shared" si="5"/>
        <v>4</v>
      </c>
      <c r="N53" s="118">
        <f t="shared" si="5"/>
        <v>4</v>
      </c>
      <c r="O53" s="118">
        <f t="shared" si="5"/>
        <v>4</v>
      </c>
      <c r="P53" s="118">
        <f t="shared" si="5"/>
        <v>4</v>
      </c>
      <c r="Q53" s="118">
        <f t="shared" si="5"/>
        <v>4</v>
      </c>
      <c r="R53" s="118">
        <f t="shared" si="5"/>
        <v>4</v>
      </c>
      <c r="S53" s="118">
        <f t="shared" si="5"/>
        <v>3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24</v>
      </c>
      <c r="H57" s="5">
        <v>2</v>
      </c>
      <c r="I57" s="5">
        <v>2</v>
      </c>
      <c r="J57" s="5">
        <v>2</v>
      </c>
      <c r="K57" s="5">
        <v>2</v>
      </c>
      <c r="L57" s="5">
        <v>2</v>
      </c>
      <c r="M57" s="5">
        <v>2</v>
      </c>
      <c r="N57" s="5">
        <v>2</v>
      </c>
      <c r="O57" s="5">
        <v>2</v>
      </c>
      <c r="P57" s="5">
        <v>2</v>
      </c>
      <c r="Q57" s="5">
        <v>2</v>
      </c>
      <c r="R57" s="5">
        <v>2</v>
      </c>
      <c r="S57" s="5">
        <v>2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20</v>
      </c>
      <c r="H60" s="5">
        <v>0</v>
      </c>
      <c r="I60" s="5">
        <v>2</v>
      </c>
      <c r="J60" s="5">
        <v>2</v>
      </c>
      <c r="K60" s="5">
        <v>2</v>
      </c>
      <c r="L60" s="5">
        <v>2</v>
      </c>
      <c r="M60" s="5">
        <v>2</v>
      </c>
      <c r="N60" s="5">
        <v>2</v>
      </c>
      <c r="O60" s="5">
        <v>2</v>
      </c>
      <c r="P60" s="5">
        <v>2</v>
      </c>
      <c r="Q60" s="5">
        <v>2</v>
      </c>
      <c r="R60" s="5">
        <v>2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13</v>
      </c>
      <c r="H61" s="5">
        <v>1</v>
      </c>
      <c r="I61" s="5">
        <v>1</v>
      </c>
      <c r="J61" s="5">
        <v>1</v>
      </c>
      <c r="K61" s="5">
        <v>1</v>
      </c>
      <c r="L61" s="5">
        <v>1</v>
      </c>
      <c r="M61" s="5">
        <v>2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1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12</v>
      </c>
      <c r="H63" s="5">
        <v>1</v>
      </c>
      <c r="I63" s="5">
        <v>1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12</v>
      </c>
      <c r="H65" s="5">
        <v>1</v>
      </c>
      <c r="I65" s="5">
        <v>1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5">
        <v>1</v>
      </c>
      <c r="S65" s="5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12</v>
      </c>
      <c r="H66" s="5">
        <v>1</v>
      </c>
      <c r="I66" s="5">
        <v>1</v>
      </c>
      <c r="J66" s="5">
        <v>1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5">
        <v>1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11</v>
      </c>
      <c r="H67" s="5">
        <v>1</v>
      </c>
      <c r="I67" s="5">
        <v>1</v>
      </c>
      <c r="J67" s="5">
        <v>1</v>
      </c>
      <c r="K67" s="5">
        <v>1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5">
        <v>1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9</v>
      </c>
      <c r="H68" s="5">
        <v>0</v>
      </c>
      <c r="I68" s="5">
        <v>1</v>
      </c>
      <c r="J68" s="5">
        <v>1</v>
      </c>
      <c r="K68" s="5">
        <v>0</v>
      </c>
      <c r="L68" s="5">
        <v>1</v>
      </c>
      <c r="M68" s="5">
        <v>1</v>
      </c>
      <c r="N68" s="5">
        <v>1</v>
      </c>
      <c r="O68" s="5">
        <v>1</v>
      </c>
      <c r="P68" s="5">
        <v>1</v>
      </c>
      <c r="Q68" s="5">
        <v>1</v>
      </c>
      <c r="R68" s="5">
        <v>1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10</v>
      </c>
      <c r="H69" s="5">
        <v>0</v>
      </c>
      <c r="I69" s="5">
        <v>1</v>
      </c>
      <c r="J69" s="5">
        <v>1</v>
      </c>
      <c r="K69" s="5">
        <v>1</v>
      </c>
      <c r="L69" s="5">
        <v>1</v>
      </c>
      <c r="M69" s="5">
        <v>1</v>
      </c>
      <c r="N69" s="5">
        <v>1</v>
      </c>
      <c r="O69" s="5">
        <v>1</v>
      </c>
      <c r="P69" s="5">
        <v>1</v>
      </c>
      <c r="Q69" s="5">
        <v>1</v>
      </c>
      <c r="R69" s="5">
        <v>1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3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1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3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1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3</v>
      </c>
      <c r="H73" s="5">
        <v>0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1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11</v>
      </c>
      <c r="H89" s="118">
        <f t="shared" si="7"/>
        <v>0</v>
      </c>
      <c r="I89" s="118">
        <f t="shared" si="7"/>
        <v>1</v>
      </c>
      <c r="J89" s="118">
        <f t="shared" si="7"/>
        <v>1</v>
      </c>
      <c r="K89" s="118">
        <f t="shared" si="7"/>
        <v>1</v>
      </c>
      <c r="L89" s="118">
        <f t="shared" si="7"/>
        <v>1</v>
      </c>
      <c r="M89" s="118">
        <f t="shared" si="7"/>
        <v>2</v>
      </c>
      <c r="N89" s="118">
        <f t="shared" si="7"/>
        <v>1</v>
      </c>
      <c r="O89" s="118">
        <f t="shared" si="7"/>
        <v>1</v>
      </c>
      <c r="P89" s="118">
        <f t="shared" si="7"/>
        <v>1</v>
      </c>
      <c r="Q89" s="118">
        <f t="shared" si="7"/>
        <v>1</v>
      </c>
      <c r="R89" s="118">
        <f t="shared" si="7"/>
        <v>1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5</v>
      </c>
      <c r="H91" s="5">
        <v>0</v>
      </c>
      <c r="I91" s="5">
        <v>1</v>
      </c>
      <c r="J91" s="5">
        <v>0</v>
      </c>
      <c r="K91" s="5">
        <v>1</v>
      </c>
      <c r="L91" s="5">
        <v>0</v>
      </c>
      <c r="M91" s="5">
        <v>1</v>
      </c>
      <c r="N91" s="5">
        <v>0</v>
      </c>
      <c r="O91" s="5">
        <v>1</v>
      </c>
      <c r="P91" s="5">
        <v>0</v>
      </c>
      <c r="Q91" s="5">
        <v>1</v>
      </c>
      <c r="R91" s="5">
        <v>0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6</v>
      </c>
      <c r="H92" s="5">
        <v>0</v>
      </c>
      <c r="I92" s="5">
        <v>1</v>
      </c>
      <c r="J92" s="5">
        <v>0</v>
      </c>
      <c r="K92" s="5">
        <v>1</v>
      </c>
      <c r="L92" s="5">
        <v>0</v>
      </c>
      <c r="M92" s="5">
        <v>1</v>
      </c>
      <c r="N92" s="5">
        <v>1</v>
      </c>
      <c r="O92" s="5">
        <v>1</v>
      </c>
      <c r="P92" s="5">
        <v>0</v>
      </c>
      <c r="Q92" s="5">
        <v>1</v>
      </c>
      <c r="R92" s="5">
        <v>0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5</v>
      </c>
      <c r="H93" s="5">
        <v>0</v>
      </c>
      <c r="I93" s="5">
        <v>1</v>
      </c>
      <c r="J93" s="5">
        <v>0</v>
      </c>
      <c r="K93" s="5">
        <v>1</v>
      </c>
      <c r="L93" s="5">
        <v>0</v>
      </c>
      <c r="M93" s="5">
        <v>1</v>
      </c>
      <c r="N93" s="5">
        <v>0</v>
      </c>
      <c r="O93" s="5">
        <v>1</v>
      </c>
      <c r="P93" s="5">
        <v>0</v>
      </c>
      <c r="Q93" s="5">
        <v>1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1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1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1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1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4</v>
      </c>
      <c r="H103" s="36">
        <v>0</v>
      </c>
      <c r="I103" s="36">
        <v>1</v>
      </c>
      <c r="J103" s="36">
        <v>0</v>
      </c>
      <c r="K103" s="36">
        <v>0</v>
      </c>
      <c r="L103" s="36">
        <v>1</v>
      </c>
      <c r="M103" s="36">
        <v>0</v>
      </c>
      <c r="N103" s="36">
        <v>0</v>
      </c>
      <c r="O103" s="36">
        <v>1</v>
      </c>
      <c r="P103" s="36">
        <v>0</v>
      </c>
      <c r="Q103" s="36">
        <v>0</v>
      </c>
      <c r="R103" s="36">
        <v>1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10</v>
      </c>
      <c r="H105" s="36">
        <v>0</v>
      </c>
      <c r="I105" s="36">
        <v>1</v>
      </c>
      <c r="J105" s="36">
        <v>1</v>
      </c>
      <c r="K105" s="36">
        <v>1</v>
      </c>
      <c r="L105" s="36">
        <v>1</v>
      </c>
      <c r="M105" s="36">
        <v>1</v>
      </c>
      <c r="N105" s="36">
        <v>1</v>
      </c>
      <c r="O105" s="36">
        <v>1</v>
      </c>
      <c r="P105" s="36">
        <v>1</v>
      </c>
      <c r="Q105" s="36">
        <v>1</v>
      </c>
      <c r="R105" s="36">
        <v>1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1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3</v>
      </c>
      <c r="H107" s="36">
        <v>0</v>
      </c>
      <c r="I107" s="36">
        <v>1</v>
      </c>
      <c r="J107" s="36">
        <v>0</v>
      </c>
      <c r="K107" s="36">
        <v>0</v>
      </c>
      <c r="L107" s="36">
        <v>0</v>
      </c>
      <c r="M107" s="36">
        <v>1</v>
      </c>
      <c r="N107" s="36">
        <v>0</v>
      </c>
      <c r="O107" s="36">
        <v>0</v>
      </c>
      <c r="P107" s="36">
        <v>0</v>
      </c>
      <c r="Q107" s="36">
        <v>1</v>
      </c>
      <c r="R107" s="36">
        <v>0</v>
      </c>
      <c r="S107" s="36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3</v>
      </c>
      <c r="H118" s="36">
        <v>0</v>
      </c>
      <c r="I118" s="36">
        <v>0</v>
      </c>
      <c r="J118" s="36">
        <v>0</v>
      </c>
      <c r="K118" s="36">
        <v>1</v>
      </c>
      <c r="L118" s="36">
        <v>0</v>
      </c>
      <c r="M118" s="36">
        <v>0</v>
      </c>
      <c r="N118" s="36">
        <v>0</v>
      </c>
      <c r="O118" s="36">
        <v>1</v>
      </c>
      <c r="P118" s="36">
        <v>0</v>
      </c>
      <c r="Q118" s="36">
        <v>0</v>
      </c>
      <c r="R118" s="36">
        <v>0</v>
      </c>
      <c r="S118" s="37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2</v>
      </c>
      <c r="H119" s="36">
        <v>0</v>
      </c>
      <c r="I119" s="36">
        <v>0</v>
      </c>
      <c r="J119" s="36">
        <v>0</v>
      </c>
      <c r="K119" s="36">
        <v>0</v>
      </c>
      <c r="L119" s="36">
        <v>1</v>
      </c>
      <c r="M119" s="36">
        <v>0</v>
      </c>
      <c r="N119" s="36">
        <v>0</v>
      </c>
      <c r="O119" s="36">
        <v>0</v>
      </c>
      <c r="P119" s="36">
        <v>0</v>
      </c>
      <c r="Q119" s="36">
        <v>1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1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1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5</v>
      </c>
      <c r="H123" s="36">
        <v>0</v>
      </c>
      <c r="I123" s="36">
        <v>0</v>
      </c>
      <c r="J123" s="36">
        <v>1</v>
      </c>
      <c r="K123" s="36">
        <v>0</v>
      </c>
      <c r="L123" s="36">
        <v>0</v>
      </c>
      <c r="M123" s="36">
        <v>1</v>
      </c>
      <c r="N123" s="36">
        <v>1</v>
      </c>
      <c r="O123" s="36">
        <v>0</v>
      </c>
      <c r="P123" s="36">
        <v>1</v>
      </c>
      <c r="Q123" s="36">
        <v>0</v>
      </c>
      <c r="R123" s="36">
        <v>0</v>
      </c>
      <c r="S123" s="37">
        <v>1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5</v>
      </c>
      <c r="H132" s="36">
        <v>0</v>
      </c>
      <c r="I132" s="36">
        <v>0</v>
      </c>
      <c r="J132" s="36">
        <v>1</v>
      </c>
      <c r="K132" s="36">
        <v>0</v>
      </c>
      <c r="L132" s="36">
        <v>0</v>
      </c>
      <c r="M132" s="36">
        <v>1</v>
      </c>
      <c r="N132" s="36">
        <v>1</v>
      </c>
      <c r="O132" s="36">
        <v>0</v>
      </c>
      <c r="P132" s="36">
        <v>0</v>
      </c>
      <c r="Q132" s="36">
        <v>1</v>
      </c>
      <c r="R132" s="36">
        <v>0</v>
      </c>
      <c r="S132" s="37">
        <v>1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5</v>
      </c>
      <c r="H134" s="36">
        <v>0</v>
      </c>
      <c r="I134" s="36">
        <v>0</v>
      </c>
      <c r="J134" s="36">
        <v>1</v>
      </c>
      <c r="K134" s="36">
        <v>0</v>
      </c>
      <c r="L134" s="36">
        <v>0</v>
      </c>
      <c r="M134" s="36">
        <v>1</v>
      </c>
      <c r="N134" s="36">
        <v>1</v>
      </c>
      <c r="O134" s="36">
        <v>0</v>
      </c>
      <c r="P134" s="36">
        <v>0</v>
      </c>
      <c r="Q134" s="36">
        <v>1</v>
      </c>
      <c r="R134" s="36">
        <v>0</v>
      </c>
      <c r="S134" s="37">
        <v>1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10</v>
      </c>
      <c r="H139" s="36">
        <v>0</v>
      </c>
      <c r="I139" s="36">
        <v>1</v>
      </c>
      <c r="J139" s="36">
        <v>1</v>
      </c>
      <c r="K139" s="36">
        <v>1</v>
      </c>
      <c r="L139" s="36">
        <v>1</v>
      </c>
      <c r="M139" s="36">
        <v>1</v>
      </c>
      <c r="N139" s="36">
        <v>1</v>
      </c>
      <c r="O139" s="36">
        <v>1</v>
      </c>
      <c r="P139" s="36">
        <v>1</v>
      </c>
      <c r="Q139" s="36">
        <v>1</v>
      </c>
      <c r="R139" s="36">
        <v>1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5</v>
      </c>
      <c r="H140" s="36">
        <v>0</v>
      </c>
      <c r="I140" s="36">
        <v>0</v>
      </c>
      <c r="J140" s="36">
        <v>1</v>
      </c>
      <c r="K140" s="36">
        <v>0</v>
      </c>
      <c r="L140" s="36">
        <v>0</v>
      </c>
      <c r="M140" s="36">
        <v>1</v>
      </c>
      <c r="N140" s="36">
        <v>1</v>
      </c>
      <c r="O140" s="36">
        <v>0</v>
      </c>
      <c r="P140" s="36">
        <v>0</v>
      </c>
      <c r="Q140" s="36">
        <v>1</v>
      </c>
      <c r="R140" s="36">
        <v>0</v>
      </c>
      <c r="S140" s="37">
        <v>1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2</v>
      </c>
      <c r="H141" s="36">
        <v>0</v>
      </c>
      <c r="I141" s="36">
        <v>0</v>
      </c>
      <c r="J141" s="36">
        <v>0</v>
      </c>
      <c r="K141" s="36">
        <v>0</v>
      </c>
      <c r="L141" s="36">
        <v>1</v>
      </c>
      <c r="M141" s="36">
        <v>0</v>
      </c>
      <c r="N141" s="36">
        <v>0</v>
      </c>
      <c r="O141" s="36">
        <v>0</v>
      </c>
      <c r="P141" s="36">
        <v>0</v>
      </c>
      <c r="Q141" s="36">
        <v>1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5</v>
      </c>
      <c r="H145" s="36">
        <v>0</v>
      </c>
      <c r="I145" s="36">
        <v>0</v>
      </c>
      <c r="J145" s="36">
        <v>1</v>
      </c>
      <c r="K145" s="36">
        <v>0</v>
      </c>
      <c r="L145" s="36">
        <v>0</v>
      </c>
      <c r="M145" s="36">
        <v>1</v>
      </c>
      <c r="N145" s="36">
        <v>1</v>
      </c>
      <c r="O145" s="36">
        <v>0</v>
      </c>
      <c r="P145" s="36">
        <v>0</v>
      </c>
      <c r="Q145" s="36">
        <v>1</v>
      </c>
      <c r="R145" s="36">
        <v>0</v>
      </c>
      <c r="S145" s="37">
        <v>1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12</v>
      </c>
      <c r="H146" s="36">
        <v>1</v>
      </c>
      <c r="I146" s="36">
        <v>1</v>
      </c>
      <c r="J146" s="36">
        <v>1</v>
      </c>
      <c r="K146" s="36">
        <v>1</v>
      </c>
      <c r="L146" s="36">
        <v>1</v>
      </c>
      <c r="M146" s="36">
        <v>1</v>
      </c>
      <c r="N146" s="36">
        <v>1</v>
      </c>
      <c r="O146" s="36">
        <v>1</v>
      </c>
      <c r="P146" s="36">
        <v>1</v>
      </c>
      <c r="Q146" s="36">
        <v>1</v>
      </c>
      <c r="R146" s="36">
        <v>1</v>
      </c>
      <c r="S146" s="36">
        <v>1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11</v>
      </c>
      <c r="H148" s="36">
        <v>0</v>
      </c>
      <c r="I148" s="36">
        <v>1</v>
      </c>
      <c r="J148" s="36">
        <v>1</v>
      </c>
      <c r="K148" s="36">
        <v>1</v>
      </c>
      <c r="L148" s="36">
        <v>1</v>
      </c>
      <c r="M148" s="36">
        <v>1</v>
      </c>
      <c r="N148" s="36">
        <v>1</v>
      </c>
      <c r="O148" s="36">
        <v>1</v>
      </c>
      <c r="P148" s="36">
        <v>1</v>
      </c>
      <c r="Q148" s="36">
        <v>1</v>
      </c>
      <c r="R148" s="36">
        <v>1</v>
      </c>
      <c r="S148" s="37">
        <v>1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27</v>
      </c>
      <c r="H149" s="36">
        <v>1</v>
      </c>
      <c r="I149" s="36">
        <v>1</v>
      </c>
      <c r="J149" s="36">
        <v>1</v>
      </c>
      <c r="K149" s="36">
        <v>4</v>
      </c>
      <c r="L149" s="36">
        <v>4</v>
      </c>
      <c r="M149" s="36">
        <v>1</v>
      </c>
      <c r="N149" s="36">
        <v>1</v>
      </c>
      <c r="O149" s="36">
        <v>4</v>
      </c>
      <c r="P149" s="36">
        <v>4</v>
      </c>
      <c r="Q149" s="36">
        <v>1</v>
      </c>
      <c r="R149" s="36">
        <v>4</v>
      </c>
      <c r="S149" s="36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24</v>
      </c>
      <c r="H150" s="36">
        <v>2</v>
      </c>
      <c r="I150" s="36">
        <v>4</v>
      </c>
      <c r="J150" s="36">
        <v>2</v>
      </c>
      <c r="K150" s="36">
        <v>2</v>
      </c>
      <c r="L150" s="36">
        <v>2</v>
      </c>
      <c r="M150" s="36">
        <v>2</v>
      </c>
      <c r="N150" s="36">
        <v>2</v>
      </c>
      <c r="O150" s="36">
        <v>2</v>
      </c>
      <c r="P150" s="36">
        <v>2</v>
      </c>
      <c r="Q150" s="36">
        <v>2</v>
      </c>
      <c r="R150" s="36">
        <v>2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5</v>
      </c>
      <c r="H151" s="36">
        <v>0</v>
      </c>
      <c r="I151" s="36">
        <v>0</v>
      </c>
      <c r="J151" s="36">
        <v>1</v>
      </c>
      <c r="K151" s="36">
        <v>0</v>
      </c>
      <c r="L151" s="36">
        <v>0</v>
      </c>
      <c r="M151" s="36">
        <v>1</v>
      </c>
      <c r="N151" s="36">
        <v>1</v>
      </c>
      <c r="O151" s="36">
        <v>0</v>
      </c>
      <c r="P151" s="36">
        <v>0</v>
      </c>
      <c r="Q151" s="36">
        <v>1</v>
      </c>
      <c r="R151" s="36">
        <v>0</v>
      </c>
      <c r="S151" s="37">
        <v>1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141</v>
      </c>
      <c r="H155" s="93">
        <f t="shared" ref="H155:S155" si="10">SUM(H102:H154)</f>
        <v>4</v>
      </c>
      <c r="I155" s="93">
        <f t="shared" si="10"/>
        <v>11</v>
      </c>
      <c r="J155" s="93">
        <f t="shared" si="10"/>
        <v>13</v>
      </c>
      <c r="K155" s="93">
        <f t="shared" si="10"/>
        <v>11</v>
      </c>
      <c r="L155" s="93">
        <f t="shared" si="10"/>
        <v>13</v>
      </c>
      <c r="M155" s="93">
        <f t="shared" si="10"/>
        <v>17</v>
      </c>
      <c r="N155" s="93">
        <f t="shared" si="10"/>
        <v>13</v>
      </c>
      <c r="O155" s="93">
        <f t="shared" si="10"/>
        <v>12</v>
      </c>
      <c r="P155" s="93">
        <f t="shared" si="10"/>
        <v>11</v>
      </c>
      <c r="Q155" s="93">
        <f t="shared" si="10"/>
        <v>15</v>
      </c>
      <c r="R155" s="93">
        <f t="shared" si="10"/>
        <v>11</v>
      </c>
      <c r="S155" s="94">
        <f t="shared" si="10"/>
        <v>10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5</v>
      </c>
      <c r="H156" s="82">
        <v>0</v>
      </c>
      <c r="I156" s="82">
        <v>0</v>
      </c>
      <c r="J156" s="82">
        <v>1</v>
      </c>
      <c r="K156" s="82">
        <v>0</v>
      </c>
      <c r="L156" s="82">
        <v>0</v>
      </c>
      <c r="M156" s="82">
        <v>1</v>
      </c>
      <c r="N156" s="82">
        <v>1</v>
      </c>
      <c r="O156" s="82">
        <v>0</v>
      </c>
      <c r="P156" s="82">
        <v>0</v>
      </c>
      <c r="Q156" s="82">
        <v>1</v>
      </c>
      <c r="R156" s="82">
        <v>0</v>
      </c>
      <c r="S156" s="83">
        <v>1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4</v>
      </c>
      <c r="H159" s="36">
        <v>0</v>
      </c>
      <c r="I159" s="36">
        <v>1</v>
      </c>
      <c r="J159" s="36">
        <v>0</v>
      </c>
      <c r="K159" s="36">
        <v>0</v>
      </c>
      <c r="L159" s="36">
        <v>1</v>
      </c>
      <c r="M159" s="36">
        <v>0</v>
      </c>
      <c r="N159" s="36">
        <v>0</v>
      </c>
      <c r="O159" s="36">
        <v>1</v>
      </c>
      <c r="P159" s="36">
        <v>0</v>
      </c>
      <c r="Q159" s="36">
        <v>0</v>
      </c>
      <c r="R159" s="36">
        <v>1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1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1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633">
        <v>0</v>
      </c>
      <c r="I161" s="633">
        <v>0</v>
      </c>
      <c r="J161" s="633">
        <v>0</v>
      </c>
      <c r="K161" s="633">
        <v>0</v>
      </c>
      <c r="L161" s="633">
        <v>0</v>
      </c>
      <c r="M161" s="633">
        <v>0</v>
      </c>
      <c r="N161" s="633">
        <v>0</v>
      </c>
      <c r="O161" s="633">
        <v>0</v>
      </c>
      <c r="P161" s="633">
        <v>0</v>
      </c>
      <c r="Q161" s="633">
        <v>0</v>
      </c>
      <c r="R161" s="633">
        <v>0</v>
      </c>
      <c r="S161" s="634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633">
        <v>0</v>
      </c>
      <c r="I162" s="633">
        <v>0</v>
      </c>
      <c r="J162" s="633">
        <v>0</v>
      </c>
      <c r="K162" s="633">
        <v>0</v>
      </c>
      <c r="L162" s="633">
        <v>0</v>
      </c>
      <c r="M162" s="633">
        <v>0</v>
      </c>
      <c r="N162" s="633">
        <v>0</v>
      </c>
      <c r="O162" s="633">
        <v>0</v>
      </c>
      <c r="P162" s="633">
        <v>0</v>
      </c>
      <c r="Q162" s="633">
        <v>0</v>
      </c>
      <c r="R162" s="633">
        <v>0</v>
      </c>
      <c r="S162" s="633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633">
        <v>0</v>
      </c>
      <c r="I163" s="633">
        <v>0</v>
      </c>
      <c r="J163" s="633">
        <v>0</v>
      </c>
      <c r="K163" s="633">
        <v>0</v>
      </c>
      <c r="L163" s="633">
        <v>0</v>
      </c>
      <c r="M163" s="633">
        <v>0</v>
      </c>
      <c r="N163" s="633">
        <v>0</v>
      </c>
      <c r="O163" s="633">
        <v>0</v>
      </c>
      <c r="P163" s="633">
        <v>0</v>
      </c>
      <c r="Q163" s="633">
        <v>0</v>
      </c>
      <c r="R163" s="633">
        <v>0</v>
      </c>
      <c r="S163" s="633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633">
        <v>0</v>
      </c>
      <c r="I164" s="633">
        <v>0</v>
      </c>
      <c r="J164" s="633">
        <v>0</v>
      </c>
      <c r="K164" s="633">
        <v>0</v>
      </c>
      <c r="L164" s="633">
        <v>0</v>
      </c>
      <c r="M164" s="633">
        <v>0</v>
      </c>
      <c r="N164" s="633">
        <v>0</v>
      </c>
      <c r="O164" s="633">
        <v>0</v>
      </c>
      <c r="P164" s="633">
        <v>0</v>
      </c>
      <c r="Q164" s="633">
        <v>0</v>
      </c>
      <c r="R164" s="633">
        <v>0</v>
      </c>
      <c r="S164" s="633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633">
        <v>0</v>
      </c>
      <c r="I165" s="633">
        <v>0</v>
      </c>
      <c r="J165" s="633">
        <v>0</v>
      </c>
      <c r="K165" s="633">
        <v>0</v>
      </c>
      <c r="L165" s="633">
        <v>0</v>
      </c>
      <c r="M165" s="633">
        <v>0</v>
      </c>
      <c r="N165" s="633">
        <v>0</v>
      </c>
      <c r="O165" s="633">
        <v>0</v>
      </c>
      <c r="P165" s="633">
        <v>0</v>
      </c>
      <c r="Q165" s="633">
        <v>0</v>
      </c>
      <c r="R165" s="633">
        <v>0</v>
      </c>
      <c r="S165" s="633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633">
        <v>0</v>
      </c>
      <c r="I166" s="633">
        <v>0</v>
      </c>
      <c r="J166" s="633">
        <v>0</v>
      </c>
      <c r="K166" s="633">
        <v>0</v>
      </c>
      <c r="L166" s="633">
        <v>0</v>
      </c>
      <c r="M166" s="633">
        <v>0</v>
      </c>
      <c r="N166" s="633">
        <v>0</v>
      </c>
      <c r="O166" s="633">
        <v>0</v>
      </c>
      <c r="P166" s="633">
        <v>0</v>
      </c>
      <c r="Q166" s="633">
        <v>0</v>
      </c>
      <c r="R166" s="633">
        <v>0</v>
      </c>
      <c r="S166" s="633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633">
        <v>0</v>
      </c>
      <c r="I167" s="633">
        <v>0</v>
      </c>
      <c r="J167" s="633">
        <v>0</v>
      </c>
      <c r="K167" s="633">
        <v>0</v>
      </c>
      <c r="L167" s="633">
        <v>0</v>
      </c>
      <c r="M167" s="633">
        <v>0</v>
      </c>
      <c r="N167" s="633">
        <v>0</v>
      </c>
      <c r="O167" s="633">
        <v>0</v>
      </c>
      <c r="P167" s="633">
        <v>0</v>
      </c>
      <c r="Q167" s="633">
        <v>0</v>
      </c>
      <c r="R167" s="633">
        <v>0</v>
      </c>
      <c r="S167" s="633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633">
        <v>0</v>
      </c>
      <c r="I168" s="633">
        <v>0</v>
      </c>
      <c r="J168" s="633">
        <v>0</v>
      </c>
      <c r="K168" s="633">
        <v>0</v>
      </c>
      <c r="L168" s="633">
        <v>0</v>
      </c>
      <c r="M168" s="633">
        <v>0</v>
      </c>
      <c r="N168" s="633">
        <v>0</v>
      </c>
      <c r="O168" s="633">
        <v>0</v>
      </c>
      <c r="P168" s="633">
        <v>0</v>
      </c>
      <c r="Q168" s="633">
        <v>0</v>
      </c>
      <c r="R168" s="633">
        <v>0</v>
      </c>
      <c r="S168" s="633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633">
        <v>0</v>
      </c>
      <c r="I169" s="633">
        <v>0</v>
      </c>
      <c r="J169" s="633">
        <v>0</v>
      </c>
      <c r="K169" s="633">
        <v>0</v>
      </c>
      <c r="L169" s="633">
        <v>0</v>
      </c>
      <c r="M169" s="633">
        <v>0</v>
      </c>
      <c r="N169" s="633">
        <v>0</v>
      </c>
      <c r="O169" s="633">
        <v>0</v>
      </c>
      <c r="P169" s="633">
        <v>0</v>
      </c>
      <c r="Q169" s="633">
        <v>0</v>
      </c>
      <c r="R169" s="633">
        <v>0</v>
      </c>
      <c r="S169" s="633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633">
        <v>0</v>
      </c>
      <c r="I170" s="633">
        <v>0</v>
      </c>
      <c r="J170" s="633">
        <v>0</v>
      </c>
      <c r="K170" s="633">
        <v>0</v>
      </c>
      <c r="L170" s="633">
        <v>0</v>
      </c>
      <c r="M170" s="633">
        <v>0</v>
      </c>
      <c r="N170" s="633">
        <v>0</v>
      </c>
      <c r="O170" s="633">
        <v>0</v>
      </c>
      <c r="P170" s="633">
        <v>0</v>
      </c>
      <c r="Q170" s="633">
        <v>0</v>
      </c>
      <c r="R170" s="633">
        <v>0</v>
      </c>
      <c r="S170" s="633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633">
        <v>0</v>
      </c>
      <c r="I171" s="633">
        <v>0</v>
      </c>
      <c r="J171" s="633">
        <v>0</v>
      </c>
      <c r="K171" s="633">
        <v>0</v>
      </c>
      <c r="L171" s="633">
        <v>0</v>
      </c>
      <c r="M171" s="633">
        <v>0</v>
      </c>
      <c r="N171" s="633">
        <v>0</v>
      </c>
      <c r="O171" s="633">
        <v>0</v>
      </c>
      <c r="P171" s="633">
        <v>0</v>
      </c>
      <c r="Q171" s="633">
        <v>0</v>
      </c>
      <c r="R171" s="633">
        <v>0</v>
      </c>
      <c r="S171" s="633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3</v>
      </c>
      <c r="H172" s="633">
        <v>0</v>
      </c>
      <c r="I172" s="633">
        <v>0</v>
      </c>
      <c r="J172" s="633">
        <v>0</v>
      </c>
      <c r="K172" s="633">
        <v>1</v>
      </c>
      <c r="L172" s="633">
        <v>0</v>
      </c>
      <c r="M172" s="633">
        <v>0</v>
      </c>
      <c r="N172" s="633">
        <v>0</v>
      </c>
      <c r="O172" s="633">
        <v>1</v>
      </c>
      <c r="P172" s="633">
        <v>0</v>
      </c>
      <c r="Q172" s="633">
        <v>0</v>
      </c>
      <c r="R172" s="633">
        <v>0</v>
      </c>
      <c r="S172" s="634">
        <v>1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3</v>
      </c>
      <c r="H173" s="633">
        <v>0</v>
      </c>
      <c r="I173" s="633">
        <v>0</v>
      </c>
      <c r="J173" s="633">
        <v>0</v>
      </c>
      <c r="K173" s="633">
        <v>1</v>
      </c>
      <c r="L173" s="633">
        <v>0</v>
      </c>
      <c r="M173" s="633">
        <v>0</v>
      </c>
      <c r="N173" s="633">
        <v>0</v>
      </c>
      <c r="O173" s="633">
        <v>1</v>
      </c>
      <c r="P173" s="633">
        <v>0</v>
      </c>
      <c r="Q173" s="633">
        <v>0</v>
      </c>
      <c r="R173" s="633">
        <v>0</v>
      </c>
      <c r="S173" s="634">
        <v>1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633">
        <v>0</v>
      </c>
      <c r="I174" s="633">
        <v>0</v>
      </c>
      <c r="J174" s="633">
        <v>0</v>
      </c>
      <c r="K174" s="633">
        <v>0</v>
      </c>
      <c r="L174" s="633">
        <v>0</v>
      </c>
      <c r="M174" s="633">
        <v>0</v>
      </c>
      <c r="N174" s="633">
        <v>0</v>
      </c>
      <c r="O174" s="633">
        <v>0</v>
      </c>
      <c r="P174" s="633">
        <v>0</v>
      </c>
      <c r="Q174" s="633">
        <v>0</v>
      </c>
      <c r="R174" s="633">
        <v>0</v>
      </c>
      <c r="S174" s="633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633">
        <v>0</v>
      </c>
      <c r="I175" s="633">
        <v>0</v>
      </c>
      <c r="J175" s="633">
        <v>0</v>
      </c>
      <c r="K175" s="633">
        <v>0</v>
      </c>
      <c r="L175" s="633">
        <v>0</v>
      </c>
      <c r="M175" s="633">
        <v>0</v>
      </c>
      <c r="N175" s="633">
        <v>0</v>
      </c>
      <c r="O175" s="633">
        <v>0</v>
      </c>
      <c r="P175" s="633">
        <v>0</v>
      </c>
      <c r="Q175" s="633">
        <v>0</v>
      </c>
      <c r="R175" s="633">
        <v>0</v>
      </c>
      <c r="S175" s="633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633">
        <v>0</v>
      </c>
      <c r="I176" s="633">
        <v>0</v>
      </c>
      <c r="J176" s="633">
        <v>0</v>
      </c>
      <c r="K176" s="633">
        <v>0</v>
      </c>
      <c r="L176" s="633">
        <v>0</v>
      </c>
      <c r="M176" s="633">
        <v>0</v>
      </c>
      <c r="N176" s="633">
        <v>0</v>
      </c>
      <c r="O176" s="633">
        <v>0</v>
      </c>
      <c r="P176" s="633">
        <v>0</v>
      </c>
      <c r="Q176" s="633">
        <v>0</v>
      </c>
      <c r="R176" s="633">
        <v>0</v>
      </c>
      <c r="S176" s="633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633">
        <v>0</v>
      </c>
      <c r="I177" s="633">
        <v>0</v>
      </c>
      <c r="J177" s="633">
        <v>0</v>
      </c>
      <c r="K177" s="633">
        <v>0</v>
      </c>
      <c r="L177" s="633">
        <v>0</v>
      </c>
      <c r="M177" s="633">
        <v>0</v>
      </c>
      <c r="N177" s="633">
        <v>0</v>
      </c>
      <c r="O177" s="633">
        <v>0</v>
      </c>
      <c r="P177" s="633">
        <v>0</v>
      </c>
      <c r="Q177" s="633">
        <v>0</v>
      </c>
      <c r="R177" s="633">
        <v>0</v>
      </c>
      <c r="S177" s="633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633">
        <v>0</v>
      </c>
      <c r="I178" s="633">
        <v>0</v>
      </c>
      <c r="J178" s="633">
        <v>0</v>
      </c>
      <c r="K178" s="633">
        <v>0</v>
      </c>
      <c r="L178" s="633">
        <v>0</v>
      </c>
      <c r="M178" s="633">
        <v>0</v>
      </c>
      <c r="N178" s="633">
        <v>0</v>
      </c>
      <c r="O178" s="633">
        <v>0</v>
      </c>
      <c r="P178" s="633">
        <v>0</v>
      </c>
      <c r="Q178" s="633">
        <v>0</v>
      </c>
      <c r="R178" s="633">
        <v>0</v>
      </c>
      <c r="S178" s="633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633">
        <v>0</v>
      </c>
      <c r="I179" s="633">
        <v>0</v>
      </c>
      <c r="J179" s="633">
        <v>0</v>
      </c>
      <c r="K179" s="633">
        <v>0</v>
      </c>
      <c r="L179" s="633">
        <v>0</v>
      </c>
      <c r="M179" s="633">
        <v>0</v>
      </c>
      <c r="N179" s="633">
        <v>0</v>
      </c>
      <c r="O179" s="633">
        <v>0</v>
      </c>
      <c r="P179" s="633">
        <v>0</v>
      </c>
      <c r="Q179" s="633">
        <v>0</v>
      </c>
      <c r="R179" s="633">
        <v>0</v>
      </c>
      <c r="S179" s="633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633">
        <v>0</v>
      </c>
      <c r="I180" s="633">
        <v>0</v>
      </c>
      <c r="J180" s="633">
        <v>0</v>
      </c>
      <c r="K180" s="633">
        <v>0</v>
      </c>
      <c r="L180" s="633">
        <v>0</v>
      </c>
      <c r="M180" s="633">
        <v>0</v>
      </c>
      <c r="N180" s="633">
        <v>0</v>
      </c>
      <c r="O180" s="633">
        <v>0</v>
      </c>
      <c r="P180" s="633">
        <v>0</v>
      </c>
      <c r="Q180" s="633">
        <v>0</v>
      </c>
      <c r="R180" s="633">
        <v>0</v>
      </c>
      <c r="S180" s="633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633">
        <v>0</v>
      </c>
      <c r="I181" s="633">
        <v>0</v>
      </c>
      <c r="J181" s="633">
        <v>0</v>
      </c>
      <c r="K181" s="633">
        <v>0</v>
      </c>
      <c r="L181" s="633">
        <v>0</v>
      </c>
      <c r="M181" s="633">
        <v>0</v>
      </c>
      <c r="N181" s="633">
        <v>0</v>
      </c>
      <c r="O181" s="633">
        <v>0</v>
      </c>
      <c r="P181" s="633">
        <v>0</v>
      </c>
      <c r="Q181" s="633">
        <v>0</v>
      </c>
      <c r="R181" s="633">
        <v>0</v>
      </c>
      <c r="S181" s="633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633">
        <v>0</v>
      </c>
      <c r="I182" s="633">
        <v>0</v>
      </c>
      <c r="J182" s="633">
        <v>0</v>
      </c>
      <c r="K182" s="633">
        <v>0</v>
      </c>
      <c r="L182" s="633">
        <v>0</v>
      </c>
      <c r="M182" s="633">
        <v>0</v>
      </c>
      <c r="N182" s="633">
        <v>0</v>
      </c>
      <c r="O182" s="633">
        <v>0</v>
      </c>
      <c r="P182" s="633">
        <v>0</v>
      </c>
      <c r="Q182" s="633">
        <v>0</v>
      </c>
      <c r="R182" s="633">
        <v>0</v>
      </c>
      <c r="S182" s="633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633">
        <v>0</v>
      </c>
      <c r="I183" s="633">
        <v>0</v>
      </c>
      <c r="J183" s="633">
        <v>0</v>
      </c>
      <c r="K183" s="633">
        <v>0</v>
      </c>
      <c r="L183" s="633">
        <v>0</v>
      </c>
      <c r="M183" s="633">
        <v>0</v>
      </c>
      <c r="N183" s="633">
        <v>0</v>
      </c>
      <c r="O183" s="633">
        <v>0</v>
      </c>
      <c r="P183" s="633">
        <v>0</v>
      </c>
      <c r="Q183" s="633">
        <v>0</v>
      </c>
      <c r="R183" s="633">
        <v>0</v>
      </c>
      <c r="S183" s="633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633">
        <v>0</v>
      </c>
      <c r="I184" s="633">
        <v>0</v>
      </c>
      <c r="J184" s="633">
        <v>0</v>
      </c>
      <c r="K184" s="633">
        <v>0</v>
      </c>
      <c r="L184" s="633">
        <v>0</v>
      </c>
      <c r="M184" s="633">
        <v>0</v>
      </c>
      <c r="N184" s="633">
        <v>0</v>
      </c>
      <c r="O184" s="633">
        <v>0</v>
      </c>
      <c r="P184" s="633">
        <v>0</v>
      </c>
      <c r="Q184" s="633">
        <v>0</v>
      </c>
      <c r="R184" s="633">
        <v>0</v>
      </c>
      <c r="S184" s="633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633">
        <v>0</v>
      </c>
      <c r="I185" s="633">
        <v>0</v>
      </c>
      <c r="J185" s="633">
        <v>0</v>
      </c>
      <c r="K185" s="633">
        <v>0</v>
      </c>
      <c r="L185" s="633">
        <v>0</v>
      </c>
      <c r="M185" s="633">
        <v>0</v>
      </c>
      <c r="N185" s="633">
        <v>0</v>
      </c>
      <c r="O185" s="633">
        <v>0</v>
      </c>
      <c r="P185" s="633">
        <v>0</v>
      </c>
      <c r="Q185" s="633">
        <v>0</v>
      </c>
      <c r="R185" s="633">
        <v>0</v>
      </c>
      <c r="S185" s="633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633">
        <v>0</v>
      </c>
      <c r="I186" s="633">
        <v>0</v>
      </c>
      <c r="J186" s="633">
        <v>0</v>
      </c>
      <c r="K186" s="633">
        <v>0</v>
      </c>
      <c r="L186" s="633">
        <v>0</v>
      </c>
      <c r="M186" s="633">
        <v>0</v>
      </c>
      <c r="N186" s="633">
        <v>0</v>
      </c>
      <c r="O186" s="633">
        <v>0</v>
      </c>
      <c r="P186" s="633">
        <v>0</v>
      </c>
      <c r="Q186" s="633">
        <v>0</v>
      </c>
      <c r="R186" s="633">
        <v>0</v>
      </c>
      <c r="S186" s="633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633">
        <v>0</v>
      </c>
      <c r="I187" s="633">
        <v>0</v>
      </c>
      <c r="J187" s="633">
        <v>0</v>
      </c>
      <c r="K187" s="633">
        <v>0</v>
      </c>
      <c r="L187" s="633">
        <v>0</v>
      </c>
      <c r="M187" s="633">
        <v>0</v>
      </c>
      <c r="N187" s="633">
        <v>0</v>
      </c>
      <c r="O187" s="633">
        <v>0</v>
      </c>
      <c r="P187" s="633">
        <v>0</v>
      </c>
      <c r="Q187" s="633">
        <v>0</v>
      </c>
      <c r="R187" s="633">
        <v>0</v>
      </c>
      <c r="S187" s="633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5</v>
      </c>
      <c r="H188" s="633">
        <v>0</v>
      </c>
      <c r="I188" s="633">
        <v>0</v>
      </c>
      <c r="J188" s="633">
        <v>1</v>
      </c>
      <c r="K188" s="633">
        <v>0</v>
      </c>
      <c r="L188" s="633">
        <v>1</v>
      </c>
      <c r="M188" s="633">
        <v>0</v>
      </c>
      <c r="N188" s="633">
        <v>1</v>
      </c>
      <c r="O188" s="633">
        <v>0</v>
      </c>
      <c r="P188" s="633">
        <v>1</v>
      </c>
      <c r="Q188" s="633">
        <v>0</v>
      </c>
      <c r="R188" s="633">
        <v>1</v>
      </c>
      <c r="S188" s="633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633">
        <v>0</v>
      </c>
      <c r="I189" s="633">
        <v>0</v>
      </c>
      <c r="J189" s="633">
        <v>0</v>
      </c>
      <c r="K189" s="633">
        <v>0</v>
      </c>
      <c r="L189" s="633">
        <v>0</v>
      </c>
      <c r="M189" s="633">
        <v>0</v>
      </c>
      <c r="N189" s="633">
        <v>0</v>
      </c>
      <c r="O189" s="633">
        <v>0</v>
      </c>
      <c r="P189" s="633">
        <v>0</v>
      </c>
      <c r="Q189" s="633">
        <v>0</v>
      </c>
      <c r="R189" s="633">
        <v>0</v>
      </c>
      <c r="S189" s="633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633">
        <v>0</v>
      </c>
      <c r="I190" s="633">
        <v>0</v>
      </c>
      <c r="J190" s="633">
        <v>0</v>
      </c>
      <c r="K190" s="633">
        <v>0</v>
      </c>
      <c r="L190" s="633">
        <v>0</v>
      </c>
      <c r="M190" s="633">
        <v>0</v>
      </c>
      <c r="N190" s="633">
        <v>0</v>
      </c>
      <c r="O190" s="633">
        <v>0</v>
      </c>
      <c r="P190" s="633">
        <v>0</v>
      </c>
      <c r="Q190" s="633">
        <v>0</v>
      </c>
      <c r="R190" s="633">
        <v>0</v>
      </c>
      <c r="S190" s="633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633">
        <v>0</v>
      </c>
      <c r="I191" s="633">
        <v>0</v>
      </c>
      <c r="J191" s="633">
        <v>0</v>
      </c>
      <c r="K191" s="633">
        <v>0</v>
      </c>
      <c r="L191" s="633">
        <v>0</v>
      </c>
      <c r="M191" s="633">
        <v>0</v>
      </c>
      <c r="N191" s="633">
        <v>0</v>
      </c>
      <c r="O191" s="633">
        <v>0</v>
      </c>
      <c r="P191" s="633">
        <v>0</v>
      </c>
      <c r="Q191" s="633">
        <v>0</v>
      </c>
      <c r="R191" s="633">
        <v>0</v>
      </c>
      <c r="S191" s="633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633">
        <v>0</v>
      </c>
      <c r="I192" s="633">
        <v>0</v>
      </c>
      <c r="J192" s="633">
        <v>0</v>
      </c>
      <c r="K192" s="633">
        <v>0</v>
      </c>
      <c r="L192" s="633">
        <v>0</v>
      </c>
      <c r="M192" s="633">
        <v>0</v>
      </c>
      <c r="N192" s="633">
        <v>0</v>
      </c>
      <c r="O192" s="633">
        <v>0</v>
      </c>
      <c r="P192" s="633">
        <v>0</v>
      </c>
      <c r="Q192" s="633">
        <v>0</v>
      </c>
      <c r="R192" s="633">
        <v>0</v>
      </c>
      <c r="S192" s="633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633">
        <v>0</v>
      </c>
      <c r="I193" s="633">
        <v>0</v>
      </c>
      <c r="J193" s="633">
        <v>0</v>
      </c>
      <c r="K193" s="633">
        <v>0</v>
      </c>
      <c r="L193" s="633">
        <v>0</v>
      </c>
      <c r="M193" s="633">
        <v>0</v>
      </c>
      <c r="N193" s="633">
        <v>0</v>
      </c>
      <c r="O193" s="633">
        <v>0</v>
      </c>
      <c r="P193" s="633">
        <v>0</v>
      </c>
      <c r="Q193" s="633">
        <v>0</v>
      </c>
      <c r="R193" s="633">
        <v>0</v>
      </c>
      <c r="S193" s="633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633">
        <v>0</v>
      </c>
      <c r="I194" s="633">
        <v>0</v>
      </c>
      <c r="J194" s="633">
        <v>0</v>
      </c>
      <c r="K194" s="633">
        <v>0</v>
      </c>
      <c r="L194" s="633">
        <v>0</v>
      </c>
      <c r="M194" s="633">
        <v>0</v>
      </c>
      <c r="N194" s="633">
        <v>0</v>
      </c>
      <c r="O194" s="633">
        <v>0</v>
      </c>
      <c r="P194" s="633">
        <v>0</v>
      </c>
      <c r="Q194" s="633">
        <v>0</v>
      </c>
      <c r="R194" s="633">
        <v>0</v>
      </c>
      <c r="S194" s="633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633">
        <v>0</v>
      </c>
      <c r="I195" s="633">
        <v>0</v>
      </c>
      <c r="J195" s="633">
        <v>0</v>
      </c>
      <c r="K195" s="633">
        <v>0</v>
      </c>
      <c r="L195" s="633">
        <v>0</v>
      </c>
      <c r="M195" s="633">
        <v>0</v>
      </c>
      <c r="N195" s="633">
        <v>0</v>
      </c>
      <c r="O195" s="633">
        <v>0</v>
      </c>
      <c r="P195" s="633">
        <v>0</v>
      </c>
      <c r="Q195" s="633">
        <v>0</v>
      </c>
      <c r="R195" s="633">
        <v>0</v>
      </c>
      <c r="S195" s="633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633">
        <v>0</v>
      </c>
      <c r="I196" s="633">
        <v>0</v>
      </c>
      <c r="J196" s="633">
        <v>0</v>
      </c>
      <c r="K196" s="633">
        <v>0</v>
      </c>
      <c r="L196" s="633">
        <v>0</v>
      </c>
      <c r="M196" s="633">
        <v>0</v>
      </c>
      <c r="N196" s="633">
        <v>0</v>
      </c>
      <c r="O196" s="633">
        <v>0</v>
      </c>
      <c r="P196" s="633">
        <v>0</v>
      </c>
      <c r="Q196" s="633">
        <v>0</v>
      </c>
      <c r="R196" s="633">
        <v>0</v>
      </c>
      <c r="S196" s="633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633">
        <v>0</v>
      </c>
      <c r="I197" s="633">
        <v>0</v>
      </c>
      <c r="J197" s="633">
        <v>0</v>
      </c>
      <c r="K197" s="633">
        <v>0</v>
      </c>
      <c r="L197" s="633">
        <v>0</v>
      </c>
      <c r="M197" s="633">
        <v>0</v>
      </c>
      <c r="N197" s="633">
        <v>0</v>
      </c>
      <c r="O197" s="633">
        <v>0</v>
      </c>
      <c r="P197" s="633">
        <v>0</v>
      </c>
      <c r="Q197" s="633">
        <v>0</v>
      </c>
      <c r="R197" s="633">
        <v>0</v>
      </c>
      <c r="S197" s="633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633">
        <v>0</v>
      </c>
      <c r="I198" s="633">
        <v>0</v>
      </c>
      <c r="J198" s="633">
        <v>0</v>
      </c>
      <c r="K198" s="633">
        <v>0</v>
      </c>
      <c r="L198" s="633">
        <v>0</v>
      </c>
      <c r="M198" s="633">
        <v>0</v>
      </c>
      <c r="N198" s="633">
        <v>0</v>
      </c>
      <c r="O198" s="633">
        <v>0</v>
      </c>
      <c r="P198" s="633">
        <v>0</v>
      </c>
      <c r="Q198" s="633">
        <v>0</v>
      </c>
      <c r="R198" s="633">
        <v>0</v>
      </c>
      <c r="S198" s="633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633">
        <v>0</v>
      </c>
      <c r="I199" s="633">
        <v>0</v>
      </c>
      <c r="J199" s="633">
        <v>0</v>
      </c>
      <c r="K199" s="633">
        <v>0</v>
      </c>
      <c r="L199" s="633">
        <v>0</v>
      </c>
      <c r="M199" s="633">
        <v>0</v>
      </c>
      <c r="N199" s="633">
        <v>0</v>
      </c>
      <c r="O199" s="633">
        <v>0</v>
      </c>
      <c r="P199" s="633">
        <v>0</v>
      </c>
      <c r="Q199" s="633">
        <v>0</v>
      </c>
      <c r="R199" s="633">
        <v>0</v>
      </c>
      <c r="S199" s="633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633">
        <v>0</v>
      </c>
      <c r="I200" s="633">
        <v>0</v>
      </c>
      <c r="J200" s="633">
        <v>0</v>
      </c>
      <c r="K200" s="633">
        <v>0</v>
      </c>
      <c r="L200" s="633">
        <v>0</v>
      </c>
      <c r="M200" s="633">
        <v>0</v>
      </c>
      <c r="N200" s="633">
        <v>0</v>
      </c>
      <c r="O200" s="633">
        <v>0</v>
      </c>
      <c r="P200" s="633">
        <v>0</v>
      </c>
      <c r="Q200" s="633">
        <v>0</v>
      </c>
      <c r="R200" s="633">
        <v>0</v>
      </c>
      <c r="S200" s="633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633">
        <v>0</v>
      </c>
      <c r="I201" s="633">
        <v>0</v>
      </c>
      <c r="J201" s="633">
        <v>0</v>
      </c>
      <c r="K201" s="633">
        <v>0</v>
      </c>
      <c r="L201" s="633">
        <v>0</v>
      </c>
      <c r="M201" s="633">
        <v>0</v>
      </c>
      <c r="N201" s="633">
        <v>0</v>
      </c>
      <c r="O201" s="633">
        <v>0</v>
      </c>
      <c r="P201" s="633">
        <v>0</v>
      </c>
      <c r="Q201" s="633">
        <v>0</v>
      </c>
      <c r="R201" s="633">
        <v>0</v>
      </c>
      <c r="S201" s="633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633">
        <v>0</v>
      </c>
      <c r="I202" s="633">
        <v>0</v>
      </c>
      <c r="J202" s="633">
        <v>0</v>
      </c>
      <c r="K202" s="633">
        <v>0</v>
      </c>
      <c r="L202" s="633">
        <v>0</v>
      </c>
      <c r="M202" s="633">
        <v>0</v>
      </c>
      <c r="N202" s="633">
        <v>0</v>
      </c>
      <c r="O202" s="633">
        <v>0</v>
      </c>
      <c r="P202" s="633">
        <v>0</v>
      </c>
      <c r="Q202" s="633">
        <v>0</v>
      </c>
      <c r="R202" s="633">
        <v>0</v>
      </c>
      <c r="S202" s="633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633">
        <v>0</v>
      </c>
      <c r="I203" s="633">
        <v>0</v>
      </c>
      <c r="J203" s="633">
        <v>0</v>
      </c>
      <c r="K203" s="633">
        <v>0</v>
      </c>
      <c r="L203" s="633">
        <v>0</v>
      </c>
      <c r="M203" s="633">
        <v>0</v>
      </c>
      <c r="N203" s="633">
        <v>0</v>
      </c>
      <c r="O203" s="633">
        <v>0</v>
      </c>
      <c r="P203" s="633">
        <v>0</v>
      </c>
      <c r="Q203" s="633">
        <v>0</v>
      </c>
      <c r="R203" s="633">
        <v>0</v>
      </c>
      <c r="S203" s="633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19</v>
      </c>
      <c r="H204" s="633">
        <v>0</v>
      </c>
      <c r="I204" s="633">
        <v>1</v>
      </c>
      <c r="J204" s="633">
        <v>2</v>
      </c>
      <c r="K204" s="633">
        <v>2</v>
      </c>
      <c r="L204" s="633">
        <v>2</v>
      </c>
      <c r="M204" s="633">
        <v>2</v>
      </c>
      <c r="N204" s="633">
        <v>2</v>
      </c>
      <c r="O204" s="633">
        <v>2</v>
      </c>
      <c r="P204" s="633">
        <v>2</v>
      </c>
      <c r="Q204" s="633">
        <v>2</v>
      </c>
      <c r="R204" s="633">
        <v>2</v>
      </c>
      <c r="S204" s="633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5</v>
      </c>
      <c r="H205" s="633">
        <v>0</v>
      </c>
      <c r="I205" s="633">
        <v>0</v>
      </c>
      <c r="J205" s="633">
        <v>1</v>
      </c>
      <c r="K205" s="633">
        <v>0</v>
      </c>
      <c r="L205" s="633">
        <v>1</v>
      </c>
      <c r="M205" s="633">
        <v>0</v>
      </c>
      <c r="N205" s="633">
        <v>1</v>
      </c>
      <c r="O205" s="633">
        <v>0</v>
      </c>
      <c r="P205" s="633">
        <v>1</v>
      </c>
      <c r="Q205" s="633">
        <v>0</v>
      </c>
      <c r="R205" s="633">
        <v>1</v>
      </c>
      <c r="S205" s="633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633">
        <v>0</v>
      </c>
      <c r="I206" s="633">
        <v>0</v>
      </c>
      <c r="J206" s="633">
        <v>0</v>
      </c>
      <c r="K206" s="633">
        <v>0</v>
      </c>
      <c r="L206" s="633">
        <v>0</v>
      </c>
      <c r="M206" s="633">
        <v>0</v>
      </c>
      <c r="N206" s="633">
        <v>0</v>
      </c>
      <c r="O206" s="633">
        <v>0</v>
      </c>
      <c r="P206" s="633">
        <v>0</v>
      </c>
      <c r="Q206" s="633">
        <v>0</v>
      </c>
      <c r="R206" s="633">
        <v>0</v>
      </c>
      <c r="S206" s="633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633">
        <v>0</v>
      </c>
      <c r="I207" s="633">
        <v>0</v>
      </c>
      <c r="J207" s="633">
        <v>0</v>
      </c>
      <c r="K207" s="633">
        <v>0</v>
      </c>
      <c r="L207" s="633">
        <v>0</v>
      </c>
      <c r="M207" s="633">
        <v>0</v>
      </c>
      <c r="N207" s="633">
        <v>0</v>
      </c>
      <c r="O207" s="633">
        <v>0</v>
      </c>
      <c r="P207" s="633">
        <v>0</v>
      </c>
      <c r="Q207" s="633">
        <v>0</v>
      </c>
      <c r="R207" s="633">
        <v>0</v>
      </c>
      <c r="S207" s="633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635">
        <v>0</v>
      </c>
      <c r="I208" s="635">
        <v>0</v>
      </c>
      <c r="J208" s="635">
        <v>0</v>
      </c>
      <c r="K208" s="635">
        <v>0</v>
      </c>
      <c r="L208" s="635">
        <v>0</v>
      </c>
      <c r="M208" s="635">
        <v>0</v>
      </c>
      <c r="N208" s="635">
        <v>0</v>
      </c>
      <c r="O208" s="635">
        <v>0</v>
      </c>
      <c r="P208" s="635">
        <v>0</v>
      </c>
      <c r="Q208" s="635">
        <v>0</v>
      </c>
      <c r="R208" s="635">
        <v>0</v>
      </c>
      <c r="S208" s="635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45</v>
      </c>
      <c r="H209" s="93">
        <f t="shared" ref="H209:S209" si="12">SUM(H156:H208)</f>
        <v>0</v>
      </c>
      <c r="I209" s="93">
        <f t="shared" si="12"/>
        <v>2</v>
      </c>
      <c r="J209" s="93">
        <f t="shared" si="12"/>
        <v>5</v>
      </c>
      <c r="K209" s="93">
        <f t="shared" si="12"/>
        <v>4</v>
      </c>
      <c r="L209" s="93">
        <f t="shared" si="12"/>
        <v>5</v>
      </c>
      <c r="M209" s="93">
        <f t="shared" si="12"/>
        <v>4</v>
      </c>
      <c r="N209" s="93">
        <f t="shared" si="12"/>
        <v>5</v>
      </c>
      <c r="O209" s="93">
        <f t="shared" si="12"/>
        <v>5</v>
      </c>
      <c r="P209" s="93">
        <f t="shared" si="12"/>
        <v>4</v>
      </c>
      <c r="Q209" s="93">
        <f t="shared" si="12"/>
        <v>3</v>
      </c>
      <c r="R209" s="93">
        <f t="shared" si="12"/>
        <v>5</v>
      </c>
      <c r="S209" s="94">
        <f t="shared" si="12"/>
        <v>3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4</v>
      </c>
      <c r="H210" s="636">
        <v>0</v>
      </c>
      <c r="I210" s="636">
        <v>1</v>
      </c>
      <c r="J210" s="636">
        <v>0</v>
      </c>
      <c r="K210" s="636">
        <v>0</v>
      </c>
      <c r="L210" s="636">
        <v>1</v>
      </c>
      <c r="M210" s="636">
        <v>0</v>
      </c>
      <c r="N210" s="636">
        <v>0</v>
      </c>
      <c r="O210" s="636">
        <v>1</v>
      </c>
      <c r="P210" s="636">
        <v>0</v>
      </c>
      <c r="Q210" s="636">
        <v>0</v>
      </c>
      <c r="R210" s="636">
        <v>1</v>
      </c>
      <c r="S210" s="637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638">
        <v>0</v>
      </c>
      <c r="I211" s="638">
        <v>0</v>
      </c>
      <c r="J211" s="638">
        <v>0</v>
      </c>
      <c r="K211" s="638">
        <v>0</v>
      </c>
      <c r="L211" s="638">
        <v>0</v>
      </c>
      <c r="M211" s="638">
        <v>0</v>
      </c>
      <c r="N211" s="638">
        <v>0</v>
      </c>
      <c r="O211" s="638">
        <v>0</v>
      </c>
      <c r="P211" s="638">
        <v>0</v>
      </c>
      <c r="Q211" s="638">
        <v>0</v>
      </c>
      <c r="R211" s="638">
        <v>0</v>
      </c>
      <c r="S211" s="638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638">
        <v>0</v>
      </c>
      <c r="I212" s="638">
        <v>0</v>
      </c>
      <c r="J212" s="638">
        <v>0</v>
      </c>
      <c r="K212" s="638">
        <v>0</v>
      </c>
      <c r="L212" s="638">
        <v>0</v>
      </c>
      <c r="M212" s="638">
        <v>0</v>
      </c>
      <c r="N212" s="638">
        <v>0</v>
      </c>
      <c r="O212" s="638">
        <v>0</v>
      </c>
      <c r="P212" s="638">
        <v>0</v>
      </c>
      <c r="Q212" s="638">
        <v>0</v>
      </c>
      <c r="R212" s="638">
        <v>0</v>
      </c>
      <c r="S212" s="638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1</v>
      </c>
      <c r="H213" s="638">
        <v>0</v>
      </c>
      <c r="I213" s="638">
        <v>0</v>
      </c>
      <c r="J213" s="638">
        <v>0</v>
      </c>
      <c r="K213" s="638">
        <v>0</v>
      </c>
      <c r="L213" s="638">
        <v>0</v>
      </c>
      <c r="M213" s="638">
        <v>1</v>
      </c>
      <c r="N213" s="638">
        <v>0</v>
      </c>
      <c r="O213" s="638">
        <v>0</v>
      </c>
      <c r="P213" s="638">
        <v>0</v>
      </c>
      <c r="Q213" s="638">
        <v>0</v>
      </c>
      <c r="R213" s="638">
        <v>0</v>
      </c>
      <c r="S213" s="638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8</v>
      </c>
      <c r="H214" s="638">
        <v>0</v>
      </c>
      <c r="I214" s="638">
        <v>1</v>
      </c>
      <c r="J214" s="638">
        <v>1</v>
      </c>
      <c r="K214" s="638">
        <v>0</v>
      </c>
      <c r="L214" s="638">
        <v>1</v>
      </c>
      <c r="M214" s="638">
        <v>1</v>
      </c>
      <c r="N214" s="638">
        <v>0</v>
      </c>
      <c r="O214" s="638">
        <v>1</v>
      </c>
      <c r="P214" s="638">
        <v>1</v>
      </c>
      <c r="Q214" s="638">
        <v>0</v>
      </c>
      <c r="R214" s="638">
        <v>1</v>
      </c>
      <c r="S214" s="638">
        <v>1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638">
        <v>0</v>
      </c>
      <c r="I215" s="638">
        <v>0</v>
      </c>
      <c r="J215" s="638">
        <v>0</v>
      </c>
      <c r="K215" s="638">
        <v>0</v>
      </c>
      <c r="L215" s="638">
        <v>0</v>
      </c>
      <c r="M215" s="638">
        <v>0</v>
      </c>
      <c r="N215" s="638">
        <v>0</v>
      </c>
      <c r="O215" s="638">
        <v>0</v>
      </c>
      <c r="P215" s="638">
        <v>0</v>
      </c>
      <c r="Q215" s="638">
        <v>0</v>
      </c>
      <c r="R215" s="638">
        <v>0</v>
      </c>
      <c r="S215" s="638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638">
        <v>0</v>
      </c>
      <c r="I216" s="638">
        <v>0</v>
      </c>
      <c r="J216" s="638">
        <v>0</v>
      </c>
      <c r="K216" s="638">
        <v>0</v>
      </c>
      <c r="L216" s="638">
        <v>0</v>
      </c>
      <c r="M216" s="638">
        <v>0</v>
      </c>
      <c r="N216" s="638">
        <v>0</v>
      </c>
      <c r="O216" s="638">
        <v>0</v>
      </c>
      <c r="P216" s="638">
        <v>0</v>
      </c>
      <c r="Q216" s="638">
        <v>0</v>
      </c>
      <c r="R216" s="638">
        <v>0</v>
      </c>
      <c r="S216" s="638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638">
        <v>0</v>
      </c>
      <c r="I217" s="638">
        <v>0</v>
      </c>
      <c r="J217" s="638">
        <v>0</v>
      </c>
      <c r="K217" s="638">
        <v>0</v>
      </c>
      <c r="L217" s="638">
        <v>0</v>
      </c>
      <c r="M217" s="638">
        <v>0</v>
      </c>
      <c r="N217" s="638">
        <v>0</v>
      </c>
      <c r="O217" s="638">
        <v>0</v>
      </c>
      <c r="P217" s="638">
        <v>0</v>
      </c>
      <c r="Q217" s="638">
        <v>0</v>
      </c>
      <c r="R217" s="638">
        <v>0</v>
      </c>
      <c r="S217" s="638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638">
        <v>0</v>
      </c>
      <c r="I218" s="638">
        <v>0</v>
      </c>
      <c r="J218" s="638">
        <v>0</v>
      </c>
      <c r="K218" s="638">
        <v>0</v>
      </c>
      <c r="L218" s="638">
        <v>0</v>
      </c>
      <c r="M218" s="638">
        <v>0</v>
      </c>
      <c r="N218" s="638">
        <v>0</v>
      </c>
      <c r="O218" s="638">
        <v>0</v>
      </c>
      <c r="P218" s="638">
        <v>0</v>
      </c>
      <c r="Q218" s="638">
        <v>0</v>
      </c>
      <c r="R218" s="638">
        <v>0</v>
      </c>
      <c r="S218" s="638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638">
        <v>0</v>
      </c>
      <c r="I219" s="638">
        <v>0</v>
      </c>
      <c r="J219" s="638">
        <v>0</v>
      </c>
      <c r="K219" s="638">
        <v>0</v>
      </c>
      <c r="L219" s="638">
        <v>0</v>
      </c>
      <c r="M219" s="638">
        <v>0</v>
      </c>
      <c r="N219" s="638">
        <v>0</v>
      </c>
      <c r="O219" s="638">
        <v>0</v>
      </c>
      <c r="P219" s="638">
        <v>0</v>
      </c>
      <c r="Q219" s="638">
        <v>0</v>
      </c>
      <c r="R219" s="638">
        <v>0</v>
      </c>
      <c r="S219" s="638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638">
        <v>0</v>
      </c>
      <c r="I220" s="638">
        <v>0</v>
      </c>
      <c r="J220" s="638">
        <v>0</v>
      </c>
      <c r="K220" s="638">
        <v>0</v>
      </c>
      <c r="L220" s="638">
        <v>0</v>
      </c>
      <c r="M220" s="638">
        <v>0</v>
      </c>
      <c r="N220" s="638">
        <v>0</v>
      </c>
      <c r="O220" s="638">
        <v>0</v>
      </c>
      <c r="P220" s="638">
        <v>0</v>
      </c>
      <c r="Q220" s="638">
        <v>0</v>
      </c>
      <c r="R220" s="638">
        <v>0</v>
      </c>
      <c r="S220" s="638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638">
        <v>0</v>
      </c>
      <c r="I221" s="638">
        <v>0</v>
      </c>
      <c r="J221" s="638">
        <v>0</v>
      </c>
      <c r="K221" s="638">
        <v>0</v>
      </c>
      <c r="L221" s="638">
        <v>0</v>
      </c>
      <c r="M221" s="638">
        <v>0</v>
      </c>
      <c r="N221" s="638">
        <v>0</v>
      </c>
      <c r="O221" s="638">
        <v>0</v>
      </c>
      <c r="P221" s="638">
        <v>0</v>
      </c>
      <c r="Q221" s="638">
        <v>0</v>
      </c>
      <c r="R221" s="638">
        <v>0</v>
      </c>
      <c r="S221" s="638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638">
        <v>0</v>
      </c>
      <c r="I222" s="638">
        <v>0</v>
      </c>
      <c r="J222" s="638">
        <v>0</v>
      </c>
      <c r="K222" s="638">
        <v>0</v>
      </c>
      <c r="L222" s="638">
        <v>0</v>
      </c>
      <c r="M222" s="638">
        <v>0</v>
      </c>
      <c r="N222" s="638">
        <v>0</v>
      </c>
      <c r="O222" s="638">
        <v>0</v>
      </c>
      <c r="P222" s="638">
        <v>0</v>
      </c>
      <c r="Q222" s="638">
        <v>0</v>
      </c>
      <c r="R222" s="638">
        <v>0</v>
      </c>
      <c r="S222" s="638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638">
        <v>0</v>
      </c>
      <c r="I223" s="638">
        <v>0</v>
      </c>
      <c r="J223" s="638">
        <v>0</v>
      </c>
      <c r="K223" s="638">
        <v>0</v>
      </c>
      <c r="L223" s="638">
        <v>0</v>
      </c>
      <c r="M223" s="638">
        <v>0</v>
      </c>
      <c r="N223" s="638">
        <v>0</v>
      </c>
      <c r="O223" s="638">
        <v>0</v>
      </c>
      <c r="P223" s="638">
        <v>0</v>
      </c>
      <c r="Q223" s="638">
        <v>0</v>
      </c>
      <c r="R223" s="638">
        <v>0</v>
      </c>
      <c r="S223" s="638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638">
        <v>0</v>
      </c>
      <c r="I224" s="638">
        <v>0</v>
      </c>
      <c r="J224" s="638">
        <v>0</v>
      </c>
      <c r="K224" s="638">
        <v>0</v>
      </c>
      <c r="L224" s="638">
        <v>0</v>
      </c>
      <c r="M224" s="638">
        <v>0</v>
      </c>
      <c r="N224" s="638">
        <v>0</v>
      </c>
      <c r="O224" s="638">
        <v>0</v>
      </c>
      <c r="P224" s="638">
        <v>0</v>
      </c>
      <c r="Q224" s="638">
        <v>0</v>
      </c>
      <c r="R224" s="638">
        <v>0</v>
      </c>
      <c r="S224" s="638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638">
        <v>0</v>
      </c>
      <c r="I225" s="638">
        <v>0</v>
      </c>
      <c r="J225" s="638">
        <v>0</v>
      </c>
      <c r="K225" s="638">
        <v>0</v>
      </c>
      <c r="L225" s="638">
        <v>0</v>
      </c>
      <c r="M225" s="638">
        <v>0</v>
      </c>
      <c r="N225" s="638">
        <v>0</v>
      </c>
      <c r="O225" s="638">
        <v>0</v>
      </c>
      <c r="P225" s="638">
        <v>0</v>
      </c>
      <c r="Q225" s="638">
        <v>0</v>
      </c>
      <c r="R225" s="638">
        <v>0</v>
      </c>
      <c r="S225" s="638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638">
        <v>0</v>
      </c>
      <c r="I226" s="638">
        <v>0</v>
      </c>
      <c r="J226" s="638">
        <v>0</v>
      </c>
      <c r="K226" s="638">
        <v>0</v>
      </c>
      <c r="L226" s="638">
        <v>0</v>
      </c>
      <c r="M226" s="638">
        <v>0</v>
      </c>
      <c r="N226" s="638">
        <v>0</v>
      </c>
      <c r="O226" s="638">
        <v>0</v>
      </c>
      <c r="P226" s="638">
        <v>0</v>
      </c>
      <c r="Q226" s="638">
        <v>0</v>
      </c>
      <c r="R226" s="638">
        <v>0</v>
      </c>
      <c r="S226" s="638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2</v>
      </c>
      <c r="H227" s="638">
        <v>0</v>
      </c>
      <c r="I227" s="638">
        <v>0</v>
      </c>
      <c r="J227" s="638">
        <v>0</v>
      </c>
      <c r="K227" s="638">
        <v>0</v>
      </c>
      <c r="L227" s="638">
        <v>1</v>
      </c>
      <c r="M227" s="638">
        <v>0</v>
      </c>
      <c r="N227" s="638">
        <v>0</v>
      </c>
      <c r="O227" s="638">
        <v>0</v>
      </c>
      <c r="P227" s="638">
        <v>0</v>
      </c>
      <c r="Q227" s="638">
        <v>1</v>
      </c>
      <c r="R227" s="638">
        <v>0</v>
      </c>
      <c r="S227" s="638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638">
        <v>0</v>
      </c>
      <c r="I228" s="638">
        <v>0</v>
      </c>
      <c r="J228" s="638">
        <v>0</v>
      </c>
      <c r="K228" s="638">
        <v>0</v>
      </c>
      <c r="L228" s="638">
        <v>0</v>
      </c>
      <c r="M228" s="638">
        <v>0</v>
      </c>
      <c r="N228" s="638">
        <v>0</v>
      </c>
      <c r="O228" s="638">
        <v>0</v>
      </c>
      <c r="P228" s="638">
        <v>0</v>
      </c>
      <c r="Q228" s="638">
        <v>0</v>
      </c>
      <c r="R228" s="638">
        <v>0</v>
      </c>
      <c r="S228" s="638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638">
        <v>0</v>
      </c>
      <c r="I229" s="638">
        <v>0</v>
      </c>
      <c r="J229" s="638">
        <v>0</v>
      </c>
      <c r="K229" s="638">
        <v>0</v>
      </c>
      <c r="L229" s="638">
        <v>0</v>
      </c>
      <c r="M229" s="638">
        <v>0</v>
      </c>
      <c r="N229" s="638">
        <v>0</v>
      </c>
      <c r="O229" s="638">
        <v>0</v>
      </c>
      <c r="P229" s="638">
        <v>0</v>
      </c>
      <c r="Q229" s="638">
        <v>0</v>
      </c>
      <c r="R229" s="638">
        <v>0</v>
      </c>
      <c r="S229" s="638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638">
        <v>0</v>
      </c>
      <c r="I230" s="638">
        <v>0</v>
      </c>
      <c r="J230" s="638">
        <v>0</v>
      </c>
      <c r="K230" s="638">
        <v>0</v>
      </c>
      <c r="L230" s="638">
        <v>0</v>
      </c>
      <c r="M230" s="638">
        <v>0</v>
      </c>
      <c r="N230" s="638">
        <v>0</v>
      </c>
      <c r="O230" s="638">
        <v>0</v>
      </c>
      <c r="P230" s="638">
        <v>0</v>
      </c>
      <c r="Q230" s="638">
        <v>0</v>
      </c>
      <c r="R230" s="638">
        <v>0</v>
      </c>
      <c r="S230" s="638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5</v>
      </c>
      <c r="H231" s="638">
        <v>0</v>
      </c>
      <c r="I231" s="638">
        <v>1</v>
      </c>
      <c r="J231" s="638">
        <v>0</v>
      </c>
      <c r="K231" s="638">
        <v>1</v>
      </c>
      <c r="L231" s="638">
        <v>0</v>
      </c>
      <c r="M231" s="638">
        <v>1</v>
      </c>
      <c r="N231" s="638">
        <v>0</v>
      </c>
      <c r="O231" s="638">
        <v>1</v>
      </c>
      <c r="P231" s="638">
        <v>0</v>
      </c>
      <c r="Q231" s="638">
        <v>1</v>
      </c>
      <c r="R231" s="638">
        <v>0</v>
      </c>
      <c r="S231" s="638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638">
        <v>0</v>
      </c>
      <c r="I232" s="638">
        <v>0</v>
      </c>
      <c r="J232" s="638">
        <v>0</v>
      </c>
      <c r="K232" s="638">
        <v>0</v>
      </c>
      <c r="L232" s="638">
        <v>0</v>
      </c>
      <c r="M232" s="638">
        <v>0</v>
      </c>
      <c r="N232" s="638">
        <v>0</v>
      </c>
      <c r="O232" s="638">
        <v>0</v>
      </c>
      <c r="P232" s="638">
        <v>0</v>
      </c>
      <c r="Q232" s="638">
        <v>0</v>
      </c>
      <c r="R232" s="638">
        <v>0</v>
      </c>
      <c r="S232" s="638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638">
        <v>0</v>
      </c>
      <c r="I233" s="638">
        <v>0</v>
      </c>
      <c r="J233" s="638">
        <v>0</v>
      </c>
      <c r="K233" s="638">
        <v>0</v>
      </c>
      <c r="L233" s="638">
        <v>0</v>
      </c>
      <c r="M233" s="638">
        <v>0</v>
      </c>
      <c r="N233" s="638">
        <v>0</v>
      </c>
      <c r="O233" s="638">
        <v>0</v>
      </c>
      <c r="P233" s="638">
        <v>0</v>
      </c>
      <c r="Q233" s="638">
        <v>0</v>
      </c>
      <c r="R233" s="638">
        <v>0</v>
      </c>
      <c r="S233" s="638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638">
        <v>0</v>
      </c>
      <c r="I234" s="638">
        <v>0</v>
      </c>
      <c r="J234" s="638">
        <v>0</v>
      </c>
      <c r="K234" s="638">
        <v>0</v>
      </c>
      <c r="L234" s="638">
        <v>0</v>
      </c>
      <c r="M234" s="638">
        <v>0</v>
      </c>
      <c r="N234" s="638">
        <v>0</v>
      </c>
      <c r="O234" s="638">
        <v>0</v>
      </c>
      <c r="P234" s="638">
        <v>0</v>
      </c>
      <c r="Q234" s="638">
        <v>0</v>
      </c>
      <c r="R234" s="638">
        <v>0</v>
      </c>
      <c r="S234" s="638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638">
        <v>0</v>
      </c>
      <c r="I235" s="638">
        <v>0</v>
      </c>
      <c r="J235" s="638">
        <v>0</v>
      </c>
      <c r="K235" s="638">
        <v>0</v>
      </c>
      <c r="L235" s="638">
        <v>0</v>
      </c>
      <c r="M235" s="638">
        <v>0</v>
      </c>
      <c r="N235" s="638">
        <v>0</v>
      </c>
      <c r="O235" s="638">
        <v>0</v>
      </c>
      <c r="P235" s="638">
        <v>0</v>
      </c>
      <c r="Q235" s="638">
        <v>0</v>
      </c>
      <c r="R235" s="638">
        <v>0</v>
      </c>
      <c r="S235" s="638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638">
        <v>0</v>
      </c>
      <c r="I236" s="638">
        <v>0</v>
      </c>
      <c r="J236" s="638">
        <v>0</v>
      </c>
      <c r="K236" s="638">
        <v>0</v>
      </c>
      <c r="L236" s="638">
        <v>0</v>
      </c>
      <c r="M236" s="638">
        <v>0</v>
      </c>
      <c r="N236" s="638">
        <v>0</v>
      </c>
      <c r="O236" s="638">
        <v>0</v>
      </c>
      <c r="P236" s="638">
        <v>0</v>
      </c>
      <c r="Q236" s="638">
        <v>0</v>
      </c>
      <c r="R236" s="638">
        <v>0</v>
      </c>
      <c r="S236" s="638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638">
        <v>0</v>
      </c>
      <c r="I237" s="638">
        <v>0</v>
      </c>
      <c r="J237" s="638">
        <v>0</v>
      </c>
      <c r="K237" s="638">
        <v>0</v>
      </c>
      <c r="L237" s="638">
        <v>0</v>
      </c>
      <c r="M237" s="638">
        <v>0</v>
      </c>
      <c r="N237" s="638">
        <v>0</v>
      </c>
      <c r="O237" s="638">
        <v>0</v>
      </c>
      <c r="P237" s="638">
        <v>0</v>
      </c>
      <c r="Q237" s="638">
        <v>0</v>
      </c>
      <c r="R237" s="638">
        <v>0</v>
      </c>
      <c r="S237" s="638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638">
        <v>0</v>
      </c>
      <c r="I238" s="638">
        <v>0</v>
      </c>
      <c r="J238" s="638">
        <v>0</v>
      </c>
      <c r="K238" s="638">
        <v>0</v>
      </c>
      <c r="L238" s="638">
        <v>0</v>
      </c>
      <c r="M238" s="638">
        <v>0</v>
      </c>
      <c r="N238" s="638">
        <v>0</v>
      </c>
      <c r="O238" s="638">
        <v>0</v>
      </c>
      <c r="P238" s="638">
        <v>0</v>
      </c>
      <c r="Q238" s="638">
        <v>0</v>
      </c>
      <c r="R238" s="638">
        <v>0</v>
      </c>
      <c r="S238" s="638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638">
        <v>0</v>
      </c>
      <c r="I239" s="638">
        <v>0</v>
      </c>
      <c r="J239" s="638">
        <v>0</v>
      </c>
      <c r="K239" s="638">
        <v>0</v>
      </c>
      <c r="L239" s="638">
        <v>0</v>
      </c>
      <c r="M239" s="638">
        <v>0</v>
      </c>
      <c r="N239" s="638">
        <v>0</v>
      </c>
      <c r="O239" s="638">
        <v>0</v>
      </c>
      <c r="P239" s="638">
        <v>0</v>
      </c>
      <c r="Q239" s="638">
        <v>0</v>
      </c>
      <c r="R239" s="638">
        <v>0</v>
      </c>
      <c r="S239" s="638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5</v>
      </c>
      <c r="H240" s="638">
        <v>0</v>
      </c>
      <c r="I240" s="638">
        <v>1</v>
      </c>
      <c r="J240" s="638">
        <v>0</v>
      </c>
      <c r="K240" s="638">
        <v>1</v>
      </c>
      <c r="L240" s="638">
        <v>0</v>
      </c>
      <c r="M240" s="638">
        <v>1</v>
      </c>
      <c r="N240" s="638">
        <v>0</v>
      </c>
      <c r="O240" s="638">
        <v>1</v>
      </c>
      <c r="P240" s="638">
        <v>0</v>
      </c>
      <c r="Q240" s="638">
        <v>1</v>
      </c>
      <c r="R240" s="638">
        <v>0</v>
      </c>
      <c r="S240" s="638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638">
        <v>0</v>
      </c>
      <c r="I241" s="638">
        <v>0</v>
      </c>
      <c r="J241" s="638">
        <v>0</v>
      </c>
      <c r="K241" s="638">
        <v>0</v>
      </c>
      <c r="L241" s="638">
        <v>0</v>
      </c>
      <c r="M241" s="638">
        <v>0</v>
      </c>
      <c r="N241" s="638">
        <v>0</v>
      </c>
      <c r="O241" s="638">
        <v>0</v>
      </c>
      <c r="P241" s="638">
        <v>0</v>
      </c>
      <c r="Q241" s="638">
        <v>0</v>
      </c>
      <c r="R241" s="638">
        <v>0</v>
      </c>
      <c r="S241" s="638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638">
        <v>0</v>
      </c>
      <c r="I242" s="638">
        <v>0</v>
      </c>
      <c r="J242" s="638">
        <v>0</v>
      </c>
      <c r="K242" s="638">
        <v>0</v>
      </c>
      <c r="L242" s="638">
        <v>0</v>
      </c>
      <c r="M242" s="638">
        <v>0</v>
      </c>
      <c r="N242" s="638">
        <v>0</v>
      </c>
      <c r="O242" s="638">
        <v>0</v>
      </c>
      <c r="P242" s="638">
        <v>0</v>
      </c>
      <c r="Q242" s="638">
        <v>0</v>
      </c>
      <c r="R242" s="638">
        <v>0</v>
      </c>
      <c r="S242" s="638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638">
        <v>0</v>
      </c>
      <c r="I243" s="638">
        <v>0</v>
      </c>
      <c r="J243" s="638">
        <v>0</v>
      </c>
      <c r="K243" s="638">
        <v>0</v>
      </c>
      <c r="L243" s="638">
        <v>0</v>
      </c>
      <c r="M243" s="638">
        <v>0</v>
      </c>
      <c r="N243" s="638">
        <v>0</v>
      </c>
      <c r="O243" s="638">
        <v>0</v>
      </c>
      <c r="P243" s="638">
        <v>0</v>
      </c>
      <c r="Q243" s="638">
        <v>0</v>
      </c>
      <c r="R243" s="638">
        <v>0</v>
      </c>
      <c r="S243" s="638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638">
        <v>0</v>
      </c>
      <c r="I244" s="638">
        <v>0</v>
      </c>
      <c r="J244" s="638">
        <v>0</v>
      </c>
      <c r="K244" s="638">
        <v>0</v>
      </c>
      <c r="L244" s="638">
        <v>0</v>
      </c>
      <c r="M244" s="638">
        <v>0</v>
      </c>
      <c r="N244" s="638">
        <v>0</v>
      </c>
      <c r="O244" s="638">
        <v>0</v>
      </c>
      <c r="P244" s="638">
        <v>0</v>
      </c>
      <c r="Q244" s="638">
        <v>0</v>
      </c>
      <c r="R244" s="638">
        <v>0</v>
      </c>
      <c r="S244" s="638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10</v>
      </c>
      <c r="H245" s="638">
        <v>0</v>
      </c>
      <c r="I245" s="638">
        <v>1</v>
      </c>
      <c r="J245" s="638">
        <v>1</v>
      </c>
      <c r="K245" s="638">
        <v>1</v>
      </c>
      <c r="L245" s="638">
        <v>1</v>
      </c>
      <c r="M245" s="638">
        <v>1</v>
      </c>
      <c r="N245" s="638">
        <v>1</v>
      </c>
      <c r="O245" s="638">
        <v>1</v>
      </c>
      <c r="P245" s="638">
        <v>1</v>
      </c>
      <c r="Q245" s="638">
        <v>1</v>
      </c>
      <c r="R245" s="638">
        <v>1</v>
      </c>
      <c r="S245" s="638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638">
        <v>0</v>
      </c>
      <c r="I246" s="638">
        <v>0</v>
      </c>
      <c r="J246" s="638">
        <v>0</v>
      </c>
      <c r="K246" s="638">
        <v>0</v>
      </c>
      <c r="L246" s="638">
        <v>0</v>
      </c>
      <c r="M246" s="638">
        <v>0</v>
      </c>
      <c r="N246" s="638">
        <v>0</v>
      </c>
      <c r="O246" s="638">
        <v>0</v>
      </c>
      <c r="P246" s="638">
        <v>0</v>
      </c>
      <c r="Q246" s="638">
        <v>0</v>
      </c>
      <c r="R246" s="638">
        <v>0</v>
      </c>
      <c r="S246" s="638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638">
        <v>0</v>
      </c>
      <c r="I247" s="638">
        <v>0</v>
      </c>
      <c r="J247" s="638">
        <v>0</v>
      </c>
      <c r="K247" s="638">
        <v>0</v>
      </c>
      <c r="L247" s="638">
        <v>0</v>
      </c>
      <c r="M247" s="638">
        <v>0</v>
      </c>
      <c r="N247" s="638">
        <v>0</v>
      </c>
      <c r="O247" s="638">
        <v>0</v>
      </c>
      <c r="P247" s="638">
        <v>0</v>
      </c>
      <c r="Q247" s="638">
        <v>0</v>
      </c>
      <c r="R247" s="638">
        <v>0</v>
      </c>
      <c r="S247" s="638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5</v>
      </c>
      <c r="H248" s="638">
        <v>0</v>
      </c>
      <c r="I248" s="638">
        <v>0</v>
      </c>
      <c r="J248" s="638">
        <v>1</v>
      </c>
      <c r="K248" s="638">
        <v>0</v>
      </c>
      <c r="L248" s="638">
        <v>1</v>
      </c>
      <c r="M248" s="638">
        <v>0</v>
      </c>
      <c r="N248" s="638">
        <v>1</v>
      </c>
      <c r="O248" s="638">
        <v>0</v>
      </c>
      <c r="P248" s="638">
        <v>1</v>
      </c>
      <c r="Q248" s="638">
        <v>0</v>
      </c>
      <c r="R248" s="638">
        <v>1</v>
      </c>
      <c r="S248" s="638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2</v>
      </c>
      <c r="H249" s="638">
        <v>0</v>
      </c>
      <c r="I249" s="638">
        <v>0</v>
      </c>
      <c r="J249" s="638">
        <v>0</v>
      </c>
      <c r="K249" s="638">
        <v>1</v>
      </c>
      <c r="L249" s="638">
        <v>0</v>
      </c>
      <c r="M249" s="638">
        <v>0</v>
      </c>
      <c r="N249" s="638">
        <v>0</v>
      </c>
      <c r="O249" s="638">
        <v>0</v>
      </c>
      <c r="P249" s="638">
        <v>1</v>
      </c>
      <c r="Q249" s="638">
        <v>0</v>
      </c>
      <c r="R249" s="638">
        <v>0</v>
      </c>
      <c r="S249" s="638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638">
        <v>0</v>
      </c>
      <c r="I250" s="638">
        <v>0</v>
      </c>
      <c r="J250" s="638">
        <v>0</v>
      </c>
      <c r="K250" s="638">
        <v>0</v>
      </c>
      <c r="L250" s="638">
        <v>0</v>
      </c>
      <c r="M250" s="638">
        <v>0</v>
      </c>
      <c r="N250" s="638">
        <v>0</v>
      </c>
      <c r="O250" s="638">
        <v>0</v>
      </c>
      <c r="P250" s="638">
        <v>0</v>
      </c>
      <c r="Q250" s="638">
        <v>0</v>
      </c>
      <c r="R250" s="638">
        <v>0</v>
      </c>
      <c r="S250" s="638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638">
        <v>0</v>
      </c>
      <c r="I251" s="638">
        <v>0</v>
      </c>
      <c r="J251" s="638">
        <v>0</v>
      </c>
      <c r="K251" s="638">
        <v>0</v>
      </c>
      <c r="L251" s="638">
        <v>0</v>
      </c>
      <c r="M251" s="638">
        <v>0</v>
      </c>
      <c r="N251" s="638">
        <v>0</v>
      </c>
      <c r="O251" s="638">
        <v>0</v>
      </c>
      <c r="P251" s="638">
        <v>0</v>
      </c>
      <c r="Q251" s="638">
        <v>0</v>
      </c>
      <c r="R251" s="638">
        <v>0</v>
      </c>
      <c r="S251" s="638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638">
        <v>0</v>
      </c>
      <c r="I252" s="638">
        <v>0</v>
      </c>
      <c r="J252" s="638">
        <v>0</v>
      </c>
      <c r="K252" s="638">
        <v>0</v>
      </c>
      <c r="L252" s="638">
        <v>0</v>
      </c>
      <c r="M252" s="638">
        <v>0</v>
      </c>
      <c r="N252" s="638">
        <v>0</v>
      </c>
      <c r="O252" s="638">
        <v>0</v>
      </c>
      <c r="P252" s="638">
        <v>0</v>
      </c>
      <c r="Q252" s="638">
        <v>0</v>
      </c>
      <c r="R252" s="638">
        <v>0</v>
      </c>
      <c r="S252" s="638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638">
        <v>0</v>
      </c>
      <c r="I253" s="638">
        <v>0</v>
      </c>
      <c r="J253" s="638">
        <v>0</v>
      </c>
      <c r="K253" s="638">
        <v>0</v>
      </c>
      <c r="L253" s="638">
        <v>0</v>
      </c>
      <c r="M253" s="638">
        <v>0</v>
      </c>
      <c r="N253" s="638">
        <v>0</v>
      </c>
      <c r="O253" s="638">
        <v>0</v>
      </c>
      <c r="P253" s="638">
        <v>0</v>
      </c>
      <c r="Q253" s="638">
        <v>0</v>
      </c>
      <c r="R253" s="638">
        <v>0</v>
      </c>
      <c r="S253" s="638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638">
        <v>0</v>
      </c>
      <c r="I254" s="638">
        <v>0</v>
      </c>
      <c r="J254" s="638">
        <v>0</v>
      </c>
      <c r="K254" s="638">
        <v>0</v>
      </c>
      <c r="L254" s="638">
        <v>0</v>
      </c>
      <c r="M254" s="638">
        <v>0</v>
      </c>
      <c r="N254" s="638">
        <v>0</v>
      </c>
      <c r="O254" s="638">
        <v>0</v>
      </c>
      <c r="P254" s="638">
        <v>0</v>
      </c>
      <c r="Q254" s="638">
        <v>0</v>
      </c>
      <c r="R254" s="638">
        <v>0</v>
      </c>
      <c r="S254" s="638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638">
        <v>0</v>
      </c>
      <c r="I255" s="638">
        <v>0</v>
      </c>
      <c r="J255" s="638">
        <v>0</v>
      </c>
      <c r="K255" s="638">
        <v>0</v>
      </c>
      <c r="L255" s="638">
        <v>0</v>
      </c>
      <c r="M255" s="638">
        <v>0</v>
      </c>
      <c r="N255" s="638">
        <v>0</v>
      </c>
      <c r="O255" s="638">
        <v>0</v>
      </c>
      <c r="P255" s="638">
        <v>0</v>
      </c>
      <c r="Q255" s="638">
        <v>0</v>
      </c>
      <c r="R255" s="638">
        <v>0</v>
      </c>
      <c r="S255" s="638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638">
        <v>0</v>
      </c>
      <c r="I256" s="638">
        <v>0</v>
      </c>
      <c r="J256" s="638">
        <v>0</v>
      </c>
      <c r="K256" s="638">
        <v>0</v>
      </c>
      <c r="L256" s="638">
        <v>0</v>
      </c>
      <c r="M256" s="638">
        <v>0</v>
      </c>
      <c r="N256" s="638">
        <v>0</v>
      </c>
      <c r="O256" s="638">
        <v>0</v>
      </c>
      <c r="P256" s="638">
        <v>0</v>
      </c>
      <c r="Q256" s="638">
        <v>0</v>
      </c>
      <c r="R256" s="638">
        <v>0</v>
      </c>
      <c r="S256" s="638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638">
        <v>0</v>
      </c>
      <c r="I257" s="638">
        <v>0</v>
      </c>
      <c r="J257" s="638">
        <v>0</v>
      </c>
      <c r="K257" s="638">
        <v>0</v>
      </c>
      <c r="L257" s="638">
        <v>0</v>
      </c>
      <c r="M257" s="638">
        <v>0</v>
      </c>
      <c r="N257" s="638">
        <v>0</v>
      </c>
      <c r="O257" s="638">
        <v>0</v>
      </c>
      <c r="P257" s="638">
        <v>0</v>
      </c>
      <c r="Q257" s="638">
        <v>0</v>
      </c>
      <c r="R257" s="638">
        <v>0</v>
      </c>
      <c r="S257" s="638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20</v>
      </c>
      <c r="H258" s="638">
        <v>0</v>
      </c>
      <c r="I258" s="638">
        <v>2</v>
      </c>
      <c r="J258" s="638">
        <v>2</v>
      </c>
      <c r="K258" s="638">
        <v>2</v>
      </c>
      <c r="L258" s="638">
        <v>2</v>
      </c>
      <c r="M258" s="638">
        <v>2</v>
      </c>
      <c r="N258" s="638">
        <v>2</v>
      </c>
      <c r="O258" s="638">
        <v>2</v>
      </c>
      <c r="P258" s="638">
        <v>2</v>
      </c>
      <c r="Q258" s="638">
        <v>2</v>
      </c>
      <c r="R258" s="638">
        <v>2</v>
      </c>
      <c r="S258" s="638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638">
        <v>0</v>
      </c>
      <c r="I259" s="638">
        <v>0</v>
      </c>
      <c r="J259" s="638">
        <v>0</v>
      </c>
      <c r="K259" s="638">
        <v>0</v>
      </c>
      <c r="L259" s="638">
        <v>0</v>
      </c>
      <c r="M259" s="638">
        <v>0</v>
      </c>
      <c r="N259" s="638">
        <v>0</v>
      </c>
      <c r="O259" s="638">
        <v>0</v>
      </c>
      <c r="P259" s="638">
        <v>0</v>
      </c>
      <c r="Q259" s="638">
        <v>0</v>
      </c>
      <c r="R259" s="638">
        <v>0</v>
      </c>
      <c r="S259" s="638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638">
        <v>0</v>
      </c>
      <c r="I260" s="638">
        <v>0</v>
      </c>
      <c r="J260" s="638">
        <v>0</v>
      </c>
      <c r="K260" s="638">
        <v>0</v>
      </c>
      <c r="L260" s="638">
        <v>0</v>
      </c>
      <c r="M260" s="638">
        <v>0</v>
      </c>
      <c r="N260" s="638">
        <v>0</v>
      </c>
      <c r="O260" s="638">
        <v>0</v>
      </c>
      <c r="P260" s="638">
        <v>0</v>
      </c>
      <c r="Q260" s="638">
        <v>0</v>
      </c>
      <c r="R260" s="638">
        <v>0</v>
      </c>
      <c r="S260" s="638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638">
        <v>0</v>
      </c>
      <c r="I261" s="638">
        <v>0</v>
      </c>
      <c r="J261" s="638">
        <v>0</v>
      </c>
      <c r="K261" s="638">
        <v>0</v>
      </c>
      <c r="L261" s="638">
        <v>0</v>
      </c>
      <c r="M261" s="638">
        <v>0</v>
      </c>
      <c r="N261" s="638">
        <v>0</v>
      </c>
      <c r="O261" s="638">
        <v>0</v>
      </c>
      <c r="P261" s="638">
        <v>0</v>
      </c>
      <c r="Q261" s="638">
        <v>0</v>
      </c>
      <c r="R261" s="638">
        <v>0</v>
      </c>
      <c r="S261" s="638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638">
        <v>0</v>
      </c>
      <c r="I262" s="638">
        <v>0</v>
      </c>
      <c r="J262" s="638">
        <v>0</v>
      </c>
      <c r="K262" s="638">
        <v>0</v>
      </c>
      <c r="L262" s="638">
        <v>0</v>
      </c>
      <c r="M262" s="638">
        <v>0</v>
      </c>
      <c r="N262" s="638">
        <v>0</v>
      </c>
      <c r="O262" s="638">
        <v>0</v>
      </c>
      <c r="P262" s="638">
        <v>0</v>
      </c>
      <c r="Q262" s="638">
        <v>0</v>
      </c>
      <c r="R262" s="638">
        <v>0</v>
      </c>
      <c r="S262" s="638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62</v>
      </c>
      <c r="H263" s="93">
        <f t="shared" ref="H263:S263" si="14">SUM(H210:H262)</f>
        <v>0</v>
      </c>
      <c r="I263" s="93">
        <f t="shared" si="14"/>
        <v>7</v>
      </c>
      <c r="J263" s="93">
        <f t="shared" si="14"/>
        <v>5</v>
      </c>
      <c r="K263" s="93">
        <f t="shared" si="14"/>
        <v>6</v>
      </c>
      <c r="L263" s="93">
        <f t="shared" si="14"/>
        <v>7</v>
      </c>
      <c r="M263" s="93">
        <f t="shared" si="14"/>
        <v>7</v>
      </c>
      <c r="N263" s="93">
        <f t="shared" si="14"/>
        <v>4</v>
      </c>
      <c r="O263" s="93">
        <f t="shared" si="14"/>
        <v>7</v>
      </c>
      <c r="P263" s="93">
        <f t="shared" si="14"/>
        <v>6</v>
      </c>
      <c r="Q263" s="93">
        <f t="shared" si="14"/>
        <v>6</v>
      </c>
      <c r="R263" s="93">
        <f t="shared" si="14"/>
        <v>6</v>
      </c>
      <c r="S263" s="94">
        <f t="shared" si="14"/>
        <v>1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636">
        <v>0</v>
      </c>
      <c r="I264" s="636">
        <v>0</v>
      </c>
      <c r="J264" s="636">
        <v>0</v>
      </c>
      <c r="K264" s="636">
        <v>0</v>
      </c>
      <c r="L264" s="636">
        <v>0</v>
      </c>
      <c r="M264" s="636">
        <v>0</v>
      </c>
      <c r="N264" s="636">
        <v>0</v>
      </c>
      <c r="O264" s="636">
        <v>0</v>
      </c>
      <c r="P264" s="636">
        <v>0</v>
      </c>
      <c r="Q264" s="636">
        <v>0</v>
      </c>
      <c r="R264" s="636">
        <v>0</v>
      </c>
      <c r="S264" s="63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636">
        <v>0</v>
      </c>
      <c r="I265" s="636">
        <v>0</v>
      </c>
      <c r="J265" s="636">
        <v>0</v>
      </c>
      <c r="K265" s="636">
        <v>0</v>
      </c>
      <c r="L265" s="636">
        <v>0</v>
      </c>
      <c r="M265" s="636">
        <v>0</v>
      </c>
      <c r="N265" s="636">
        <v>0</v>
      </c>
      <c r="O265" s="636">
        <v>0</v>
      </c>
      <c r="P265" s="636">
        <v>0</v>
      </c>
      <c r="Q265" s="636">
        <v>0</v>
      </c>
      <c r="R265" s="636">
        <v>0</v>
      </c>
      <c r="S265" s="636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636">
        <v>0</v>
      </c>
      <c r="I266" s="636">
        <v>0</v>
      </c>
      <c r="J266" s="636">
        <v>0</v>
      </c>
      <c r="K266" s="636">
        <v>0</v>
      </c>
      <c r="L266" s="636">
        <v>0</v>
      </c>
      <c r="M266" s="636">
        <v>0</v>
      </c>
      <c r="N266" s="636">
        <v>0</v>
      </c>
      <c r="O266" s="636">
        <v>0</v>
      </c>
      <c r="P266" s="636">
        <v>0</v>
      </c>
      <c r="Q266" s="636">
        <v>0</v>
      </c>
      <c r="R266" s="636">
        <v>0</v>
      </c>
      <c r="S266" s="636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636">
        <v>0</v>
      </c>
      <c r="I267" s="636">
        <v>0</v>
      </c>
      <c r="J267" s="636">
        <v>0</v>
      </c>
      <c r="K267" s="636">
        <v>0</v>
      </c>
      <c r="L267" s="636">
        <v>0</v>
      </c>
      <c r="M267" s="636">
        <v>0</v>
      </c>
      <c r="N267" s="636">
        <v>0</v>
      </c>
      <c r="O267" s="636">
        <v>0</v>
      </c>
      <c r="P267" s="636">
        <v>0</v>
      </c>
      <c r="Q267" s="636">
        <v>0</v>
      </c>
      <c r="R267" s="636">
        <v>0</v>
      </c>
      <c r="S267" s="636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636">
        <v>0</v>
      </c>
      <c r="I268" s="636">
        <v>0</v>
      </c>
      <c r="J268" s="636">
        <v>0</v>
      </c>
      <c r="K268" s="636">
        <v>0</v>
      </c>
      <c r="L268" s="636">
        <v>0</v>
      </c>
      <c r="M268" s="636">
        <v>0</v>
      </c>
      <c r="N268" s="636">
        <v>0</v>
      </c>
      <c r="O268" s="636">
        <v>0</v>
      </c>
      <c r="P268" s="636">
        <v>0</v>
      </c>
      <c r="Q268" s="636">
        <v>0</v>
      </c>
      <c r="R268" s="636">
        <v>0</v>
      </c>
      <c r="S268" s="636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636">
        <v>0</v>
      </c>
      <c r="I269" s="636">
        <v>0</v>
      </c>
      <c r="J269" s="636">
        <v>0</v>
      </c>
      <c r="K269" s="636">
        <v>0</v>
      </c>
      <c r="L269" s="636">
        <v>0</v>
      </c>
      <c r="M269" s="636">
        <v>0</v>
      </c>
      <c r="N269" s="636">
        <v>0</v>
      </c>
      <c r="O269" s="636">
        <v>0</v>
      </c>
      <c r="P269" s="636">
        <v>0</v>
      </c>
      <c r="Q269" s="636">
        <v>0</v>
      </c>
      <c r="R269" s="636">
        <v>0</v>
      </c>
      <c r="S269" s="636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636">
        <v>0</v>
      </c>
      <c r="I270" s="636">
        <v>0</v>
      </c>
      <c r="J270" s="636">
        <v>0</v>
      </c>
      <c r="K270" s="636">
        <v>0</v>
      </c>
      <c r="L270" s="636">
        <v>0</v>
      </c>
      <c r="M270" s="636">
        <v>0</v>
      </c>
      <c r="N270" s="636">
        <v>0</v>
      </c>
      <c r="O270" s="636">
        <v>0</v>
      </c>
      <c r="P270" s="636">
        <v>0</v>
      </c>
      <c r="Q270" s="636">
        <v>0</v>
      </c>
      <c r="R270" s="636">
        <v>0</v>
      </c>
      <c r="S270" s="636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636">
        <v>0</v>
      </c>
      <c r="I271" s="636">
        <v>0</v>
      </c>
      <c r="J271" s="636">
        <v>0</v>
      </c>
      <c r="K271" s="636">
        <v>0</v>
      </c>
      <c r="L271" s="636">
        <v>0</v>
      </c>
      <c r="M271" s="636">
        <v>0</v>
      </c>
      <c r="N271" s="636">
        <v>0</v>
      </c>
      <c r="O271" s="636">
        <v>0</v>
      </c>
      <c r="P271" s="636">
        <v>0</v>
      </c>
      <c r="Q271" s="636">
        <v>0</v>
      </c>
      <c r="R271" s="636">
        <v>0</v>
      </c>
      <c r="S271" s="636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636">
        <v>0</v>
      </c>
      <c r="I272" s="636">
        <v>0</v>
      </c>
      <c r="J272" s="636">
        <v>0</v>
      </c>
      <c r="K272" s="636">
        <v>0</v>
      </c>
      <c r="L272" s="636">
        <v>0</v>
      </c>
      <c r="M272" s="636">
        <v>0</v>
      </c>
      <c r="N272" s="636">
        <v>0</v>
      </c>
      <c r="O272" s="636">
        <v>0</v>
      </c>
      <c r="P272" s="636">
        <v>0</v>
      </c>
      <c r="Q272" s="636">
        <v>0</v>
      </c>
      <c r="R272" s="636">
        <v>0</v>
      </c>
      <c r="S272" s="636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636">
        <v>0</v>
      </c>
      <c r="I273" s="636">
        <v>0</v>
      </c>
      <c r="J273" s="636">
        <v>0</v>
      </c>
      <c r="K273" s="636">
        <v>0</v>
      </c>
      <c r="L273" s="636">
        <v>0</v>
      </c>
      <c r="M273" s="636">
        <v>0</v>
      </c>
      <c r="N273" s="636">
        <v>0</v>
      </c>
      <c r="O273" s="636">
        <v>0</v>
      </c>
      <c r="P273" s="636">
        <v>0</v>
      </c>
      <c r="Q273" s="636">
        <v>0</v>
      </c>
      <c r="R273" s="636">
        <v>0</v>
      </c>
      <c r="S273" s="636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636">
        <v>0</v>
      </c>
      <c r="I274" s="636">
        <v>0</v>
      </c>
      <c r="J274" s="636">
        <v>0</v>
      </c>
      <c r="K274" s="636">
        <v>0</v>
      </c>
      <c r="L274" s="636">
        <v>0</v>
      </c>
      <c r="M274" s="636">
        <v>0</v>
      </c>
      <c r="N274" s="636">
        <v>0</v>
      </c>
      <c r="O274" s="636">
        <v>0</v>
      </c>
      <c r="P274" s="636">
        <v>0</v>
      </c>
      <c r="Q274" s="636">
        <v>0</v>
      </c>
      <c r="R274" s="636">
        <v>0</v>
      </c>
      <c r="S274" s="636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636">
        <v>0</v>
      </c>
      <c r="I275" s="636">
        <v>0</v>
      </c>
      <c r="J275" s="636">
        <v>0</v>
      </c>
      <c r="K275" s="636">
        <v>0</v>
      </c>
      <c r="L275" s="636">
        <v>0</v>
      </c>
      <c r="M275" s="636">
        <v>0</v>
      </c>
      <c r="N275" s="636">
        <v>0</v>
      </c>
      <c r="O275" s="636">
        <v>0</v>
      </c>
      <c r="P275" s="636">
        <v>0</v>
      </c>
      <c r="Q275" s="636">
        <v>0</v>
      </c>
      <c r="R275" s="636">
        <v>0</v>
      </c>
      <c r="S275" s="636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636">
        <v>0</v>
      </c>
      <c r="I276" s="636">
        <v>0</v>
      </c>
      <c r="J276" s="636">
        <v>0</v>
      </c>
      <c r="K276" s="636">
        <v>0</v>
      </c>
      <c r="L276" s="636">
        <v>0</v>
      </c>
      <c r="M276" s="636">
        <v>0</v>
      </c>
      <c r="N276" s="636">
        <v>0</v>
      </c>
      <c r="O276" s="636">
        <v>0</v>
      </c>
      <c r="P276" s="636">
        <v>0</v>
      </c>
      <c r="Q276" s="636">
        <v>0</v>
      </c>
      <c r="R276" s="636">
        <v>0</v>
      </c>
      <c r="S276" s="636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636">
        <v>0</v>
      </c>
      <c r="I277" s="636">
        <v>0</v>
      </c>
      <c r="J277" s="636">
        <v>0</v>
      </c>
      <c r="K277" s="636">
        <v>0</v>
      </c>
      <c r="L277" s="636">
        <v>0</v>
      </c>
      <c r="M277" s="636">
        <v>0</v>
      </c>
      <c r="N277" s="636">
        <v>0</v>
      </c>
      <c r="O277" s="636">
        <v>0</v>
      </c>
      <c r="P277" s="636">
        <v>0</v>
      </c>
      <c r="Q277" s="636">
        <v>0</v>
      </c>
      <c r="R277" s="636">
        <v>0</v>
      </c>
      <c r="S277" s="636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636">
        <v>0</v>
      </c>
      <c r="I278" s="636">
        <v>0</v>
      </c>
      <c r="J278" s="636">
        <v>0</v>
      </c>
      <c r="K278" s="636">
        <v>0</v>
      </c>
      <c r="L278" s="636">
        <v>0</v>
      </c>
      <c r="M278" s="636">
        <v>0</v>
      </c>
      <c r="N278" s="636">
        <v>0</v>
      </c>
      <c r="O278" s="636">
        <v>0</v>
      </c>
      <c r="P278" s="636">
        <v>0</v>
      </c>
      <c r="Q278" s="636">
        <v>0</v>
      </c>
      <c r="R278" s="636">
        <v>0</v>
      </c>
      <c r="S278" s="636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636">
        <v>0</v>
      </c>
      <c r="I279" s="636">
        <v>0</v>
      </c>
      <c r="J279" s="636">
        <v>0</v>
      </c>
      <c r="K279" s="636">
        <v>0</v>
      </c>
      <c r="L279" s="636">
        <v>0</v>
      </c>
      <c r="M279" s="636">
        <v>0</v>
      </c>
      <c r="N279" s="636">
        <v>0</v>
      </c>
      <c r="O279" s="636">
        <v>0</v>
      </c>
      <c r="P279" s="636">
        <v>0</v>
      </c>
      <c r="Q279" s="636">
        <v>0</v>
      </c>
      <c r="R279" s="636">
        <v>0</v>
      </c>
      <c r="S279" s="636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636">
        <v>0</v>
      </c>
      <c r="I280" s="636">
        <v>0</v>
      </c>
      <c r="J280" s="636">
        <v>0</v>
      </c>
      <c r="K280" s="636">
        <v>0</v>
      </c>
      <c r="L280" s="636">
        <v>0</v>
      </c>
      <c r="M280" s="636">
        <v>0</v>
      </c>
      <c r="N280" s="636">
        <v>0</v>
      </c>
      <c r="O280" s="636">
        <v>0</v>
      </c>
      <c r="P280" s="636">
        <v>0</v>
      </c>
      <c r="Q280" s="636">
        <v>0</v>
      </c>
      <c r="R280" s="636">
        <v>0</v>
      </c>
      <c r="S280" s="636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636">
        <v>0</v>
      </c>
      <c r="I281" s="636">
        <v>0</v>
      </c>
      <c r="J281" s="636">
        <v>0</v>
      </c>
      <c r="K281" s="636">
        <v>0</v>
      </c>
      <c r="L281" s="636">
        <v>0</v>
      </c>
      <c r="M281" s="636">
        <v>0</v>
      </c>
      <c r="N281" s="636">
        <v>0</v>
      </c>
      <c r="O281" s="636">
        <v>0</v>
      </c>
      <c r="P281" s="636">
        <v>0</v>
      </c>
      <c r="Q281" s="636">
        <v>0</v>
      </c>
      <c r="R281" s="636">
        <v>0</v>
      </c>
      <c r="S281" s="636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636">
        <v>0</v>
      </c>
      <c r="I282" s="636">
        <v>0</v>
      </c>
      <c r="J282" s="636">
        <v>0</v>
      </c>
      <c r="K282" s="636">
        <v>0</v>
      </c>
      <c r="L282" s="636">
        <v>0</v>
      </c>
      <c r="M282" s="636">
        <v>0</v>
      </c>
      <c r="N282" s="636">
        <v>0</v>
      </c>
      <c r="O282" s="636">
        <v>0</v>
      </c>
      <c r="P282" s="636">
        <v>0</v>
      </c>
      <c r="Q282" s="636">
        <v>0</v>
      </c>
      <c r="R282" s="636">
        <v>0</v>
      </c>
      <c r="S282" s="636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636">
        <v>0</v>
      </c>
      <c r="I283" s="636">
        <v>0</v>
      </c>
      <c r="J283" s="636">
        <v>0</v>
      </c>
      <c r="K283" s="636">
        <v>0</v>
      </c>
      <c r="L283" s="636">
        <v>0</v>
      </c>
      <c r="M283" s="636">
        <v>0</v>
      </c>
      <c r="N283" s="636">
        <v>0</v>
      </c>
      <c r="O283" s="636">
        <v>0</v>
      </c>
      <c r="P283" s="636">
        <v>0</v>
      </c>
      <c r="Q283" s="636">
        <v>0</v>
      </c>
      <c r="R283" s="636">
        <v>0</v>
      </c>
      <c r="S283" s="636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636">
        <v>0</v>
      </c>
      <c r="I284" s="636">
        <v>0</v>
      </c>
      <c r="J284" s="636">
        <v>0</v>
      </c>
      <c r="K284" s="636">
        <v>0</v>
      </c>
      <c r="L284" s="636">
        <v>0</v>
      </c>
      <c r="M284" s="636">
        <v>0</v>
      </c>
      <c r="N284" s="636">
        <v>0</v>
      </c>
      <c r="O284" s="636">
        <v>0</v>
      </c>
      <c r="P284" s="636">
        <v>0</v>
      </c>
      <c r="Q284" s="636">
        <v>0</v>
      </c>
      <c r="R284" s="636">
        <v>0</v>
      </c>
      <c r="S284" s="636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636">
        <v>0</v>
      </c>
      <c r="I285" s="636">
        <v>0</v>
      </c>
      <c r="J285" s="636">
        <v>0</v>
      </c>
      <c r="K285" s="636">
        <v>0</v>
      </c>
      <c r="L285" s="636">
        <v>0</v>
      </c>
      <c r="M285" s="636">
        <v>0</v>
      </c>
      <c r="N285" s="636">
        <v>0</v>
      </c>
      <c r="O285" s="636">
        <v>0</v>
      </c>
      <c r="P285" s="636">
        <v>0</v>
      </c>
      <c r="Q285" s="636">
        <v>0</v>
      </c>
      <c r="R285" s="636">
        <v>0</v>
      </c>
      <c r="S285" s="636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636">
        <v>0</v>
      </c>
      <c r="I286" s="636">
        <v>0</v>
      </c>
      <c r="J286" s="636">
        <v>0</v>
      </c>
      <c r="K286" s="636">
        <v>0</v>
      </c>
      <c r="L286" s="636">
        <v>0</v>
      </c>
      <c r="M286" s="636">
        <v>0</v>
      </c>
      <c r="N286" s="636">
        <v>0</v>
      </c>
      <c r="O286" s="636">
        <v>0</v>
      </c>
      <c r="P286" s="636">
        <v>0</v>
      </c>
      <c r="Q286" s="636">
        <v>0</v>
      </c>
      <c r="R286" s="636">
        <v>0</v>
      </c>
      <c r="S286" s="636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636">
        <v>0</v>
      </c>
      <c r="I287" s="636">
        <v>0</v>
      </c>
      <c r="J287" s="636">
        <v>0</v>
      </c>
      <c r="K287" s="636">
        <v>0</v>
      </c>
      <c r="L287" s="636">
        <v>0</v>
      </c>
      <c r="M287" s="636">
        <v>0</v>
      </c>
      <c r="N287" s="636">
        <v>0</v>
      </c>
      <c r="O287" s="636">
        <v>0</v>
      </c>
      <c r="P287" s="636">
        <v>0</v>
      </c>
      <c r="Q287" s="636">
        <v>0</v>
      </c>
      <c r="R287" s="636">
        <v>0</v>
      </c>
      <c r="S287" s="636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636">
        <v>0</v>
      </c>
      <c r="I288" s="636">
        <v>0</v>
      </c>
      <c r="J288" s="636">
        <v>0</v>
      </c>
      <c r="K288" s="636">
        <v>0</v>
      </c>
      <c r="L288" s="636">
        <v>0</v>
      </c>
      <c r="M288" s="636">
        <v>0</v>
      </c>
      <c r="N288" s="636">
        <v>0</v>
      </c>
      <c r="O288" s="636">
        <v>0</v>
      </c>
      <c r="P288" s="636">
        <v>0</v>
      </c>
      <c r="Q288" s="636">
        <v>0</v>
      </c>
      <c r="R288" s="636">
        <v>0</v>
      </c>
      <c r="S288" s="636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636">
        <v>0</v>
      </c>
      <c r="I289" s="636">
        <v>0</v>
      </c>
      <c r="J289" s="636">
        <v>0</v>
      </c>
      <c r="K289" s="636">
        <v>0</v>
      </c>
      <c r="L289" s="636">
        <v>0</v>
      </c>
      <c r="M289" s="636">
        <v>0</v>
      </c>
      <c r="N289" s="636">
        <v>0</v>
      </c>
      <c r="O289" s="636">
        <v>0</v>
      </c>
      <c r="P289" s="636">
        <v>0</v>
      </c>
      <c r="Q289" s="636">
        <v>0</v>
      </c>
      <c r="R289" s="636">
        <v>0</v>
      </c>
      <c r="S289" s="636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636">
        <v>0</v>
      </c>
      <c r="I290" s="636">
        <v>0</v>
      </c>
      <c r="J290" s="636">
        <v>0</v>
      </c>
      <c r="K290" s="636">
        <v>0</v>
      </c>
      <c r="L290" s="636">
        <v>0</v>
      </c>
      <c r="M290" s="636">
        <v>0</v>
      </c>
      <c r="N290" s="636">
        <v>0</v>
      </c>
      <c r="O290" s="636">
        <v>0</v>
      </c>
      <c r="P290" s="636">
        <v>0</v>
      </c>
      <c r="Q290" s="636">
        <v>0</v>
      </c>
      <c r="R290" s="636">
        <v>0</v>
      </c>
      <c r="S290" s="636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636">
        <v>0</v>
      </c>
      <c r="I291" s="636">
        <v>0</v>
      </c>
      <c r="J291" s="636">
        <v>0</v>
      </c>
      <c r="K291" s="636">
        <v>0</v>
      </c>
      <c r="L291" s="636">
        <v>0</v>
      </c>
      <c r="M291" s="636">
        <v>0</v>
      </c>
      <c r="N291" s="636">
        <v>0</v>
      </c>
      <c r="O291" s="636">
        <v>0</v>
      </c>
      <c r="P291" s="636">
        <v>0</v>
      </c>
      <c r="Q291" s="636">
        <v>0</v>
      </c>
      <c r="R291" s="636">
        <v>0</v>
      </c>
      <c r="S291" s="636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636">
        <v>0</v>
      </c>
      <c r="I292" s="636">
        <v>0</v>
      </c>
      <c r="J292" s="636">
        <v>0</v>
      </c>
      <c r="K292" s="636">
        <v>0</v>
      </c>
      <c r="L292" s="636">
        <v>0</v>
      </c>
      <c r="M292" s="636">
        <v>0</v>
      </c>
      <c r="N292" s="636">
        <v>0</v>
      </c>
      <c r="O292" s="636">
        <v>0</v>
      </c>
      <c r="P292" s="636">
        <v>0</v>
      </c>
      <c r="Q292" s="636">
        <v>0</v>
      </c>
      <c r="R292" s="636">
        <v>0</v>
      </c>
      <c r="S292" s="636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636">
        <v>0</v>
      </c>
      <c r="I293" s="636">
        <v>0</v>
      </c>
      <c r="J293" s="636">
        <v>0</v>
      </c>
      <c r="K293" s="636">
        <v>0</v>
      </c>
      <c r="L293" s="636">
        <v>0</v>
      </c>
      <c r="M293" s="636">
        <v>0</v>
      </c>
      <c r="N293" s="636">
        <v>0</v>
      </c>
      <c r="O293" s="636">
        <v>0</v>
      </c>
      <c r="P293" s="636">
        <v>0</v>
      </c>
      <c r="Q293" s="636">
        <v>0</v>
      </c>
      <c r="R293" s="636">
        <v>0</v>
      </c>
      <c r="S293" s="636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636">
        <v>0</v>
      </c>
      <c r="I294" s="636">
        <v>0</v>
      </c>
      <c r="J294" s="636">
        <v>0</v>
      </c>
      <c r="K294" s="636">
        <v>0</v>
      </c>
      <c r="L294" s="636">
        <v>0</v>
      </c>
      <c r="M294" s="636">
        <v>0</v>
      </c>
      <c r="N294" s="636">
        <v>0</v>
      </c>
      <c r="O294" s="636">
        <v>0</v>
      </c>
      <c r="P294" s="636">
        <v>0</v>
      </c>
      <c r="Q294" s="636">
        <v>0</v>
      </c>
      <c r="R294" s="636">
        <v>0</v>
      </c>
      <c r="S294" s="636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636">
        <v>0</v>
      </c>
      <c r="I295" s="636">
        <v>0</v>
      </c>
      <c r="J295" s="636">
        <v>0</v>
      </c>
      <c r="K295" s="636">
        <v>0</v>
      </c>
      <c r="L295" s="636">
        <v>0</v>
      </c>
      <c r="M295" s="636">
        <v>0</v>
      </c>
      <c r="N295" s="636">
        <v>0</v>
      </c>
      <c r="O295" s="636">
        <v>0</v>
      </c>
      <c r="P295" s="636">
        <v>0</v>
      </c>
      <c r="Q295" s="636">
        <v>0</v>
      </c>
      <c r="R295" s="636">
        <v>0</v>
      </c>
      <c r="S295" s="636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636">
        <v>0</v>
      </c>
      <c r="I296" s="636">
        <v>0</v>
      </c>
      <c r="J296" s="636">
        <v>0</v>
      </c>
      <c r="K296" s="636">
        <v>0</v>
      </c>
      <c r="L296" s="636">
        <v>0</v>
      </c>
      <c r="M296" s="636">
        <v>0</v>
      </c>
      <c r="N296" s="636">
        <v>0</v>
      </c>
      <c r="O296" s="636">
        <v>0</v>
      </c>
      <c r="P296" s="636">
        <v>0</v>
      </c>
      <c r="Q296" s="636">
        <v>0</v>
      </c>
      <c r="R296" s="636">
        <v>0</v>
      </c>
      <c r="S296" s="636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636">
        <v>0</v>
      </c>
      <c r="I297" s="636">
        <v>0</v>
      </c>
      <c r="J297" s="636">
        <v>0</v>
      </c>
      <c r="K297" s="636">
        <v>0</v>
      </c>
      <c r="L297" s="636">
        <v>0</v>
      </c>
      <c r="M297" s="636">
        <v>0</v>
      </c>
      <c r="N297" s="636">
        <v>0</v>
      </c>
      <c r="O297" s="636">
        <v>0</v>
      </c>
      <c r="P297" s="636">
        <v>0</v>
      </c>
      <c r="Q297" s="636">
        <v>0</v>
      </c>
      <c r="R297" s="636">
        <v>0</v>
      </c>
      <c r="S297" s="636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636">
        <v>0</v>
      </c>
      <c r="I298" s="636">
        <v>0</v>
      </c>
      <c r="J298" s="636">
        <v>0</v>
      </c>
      <c r="K298" s="636">
        <v>0</v>
      </c>
      <c r="L298" s="636">
        <v>0</v>
      </c>
      <c r="M298" s="636">
        <v>0</v>
      </c>
      <c r="N298" s="636">
        <v>0</v>
      </c>
      <c r="O298" s="636">
        <v>0</v>
      </c>
      <c r="P298" s="636">
        <v>0</v>
      </c>
      <c r="Q298" s="636">
        <v>0</v>
      </c>
      <c r="R298" s="636">
        <v>0</v>
      </c>
      <c r="S298" s="636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636">
        <v>0</v>
      </c>
      <c r="I299" s="636">
        <v>0</v>
      </c>
      <c r="J299" s="636">
        <v>0</v>
      </c>
      <c r="K299" s="636">
        <v>0</v>
      </c>
      <c r="L299" s="636">
        <v>0</v>
      </c>
      <c r="M299" s="636">
        <v>0</v>
      </c>
      <c r="N299" s="636">
        <v>0</v>
      </c>
      <c r="O299" s="636">
        <v>0</v>
      </c>
      <c r="P299" s="636">
        <v>0</v>
      </c>
      <c r="Q299" s="636">
        <v>0</v>
      </c>
      <c r="R299" s="636">
        <v>0</v>
      </c>
      <c r="S299" s="636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636">
        <v>0</v>
      </c>
      <c r="I300" s="636">
        <v>0</v>
      </c>
      <c r="J300" s="636">
        <v>0</v>
      </c>
      <c r="K300" s="636">
        <v>0</v>
      </c>
      <c r="L300" s="636">
        <v>0</v>
      </c>
      <c r="M300" s="636">
        <v>0</v>
      </c>
      <c r="N300" s="636">
        <v>0</v>
      </c>
      <c r="O300" s="636">
        <v>0</v>
      </c>
      <c r="P300" s="636">
        <v>0</v>
      </c>
      <c r="Q300" s="636">
        <v>0</v>
      </c>
      <c r="R300" s="636">
        <v>0</v>
      </c>
      <c r="S300" s="636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636">
        <v>0</v>
      </c>
      <c r="I301" s="636">
        <v>0</v>
      </c>
      <c r="J301" s="636">
        <v>0</v>
      </c>
      <c r="K301" s="636">
        <v>0</v>
      </c>
      <c r="L301" s="636">
        <v>0</v>
      </c>
      <c r="M301" s="636">
        <v>0</v>
      </c>
      <c r="N301" s="636">
        <v>0</v>
      </c>
      <c r="O301" s="636">
        <v>0</v>
      </c>
      <c r="P301" s="636">
        <v>0</v>
      </c>
      <c r="Q301" s="636">
        <v>0</v>
      </c>
      <c r="R301" s="636">
        <v>0</v>
      </c>
      <c r="S301" s="636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636">
        <v>0</v>
      </c>
      <c r="I302" s="636">
        <v>0</v>
      </c>
      <c r="J302" s="636">
        <v>0</v>
      </c>
      <c r="K302" s="636">
        <v>0</v>
      </c>
      <c r="L302" s="636">
        <v>0</v>
      </c>
      <c r="M302" s="636">
        <v>0</v>
      </c>
      <c r="N302" s="636">
        <v>0</v>
      </c>
      <c r="O302" s="636">
        <v>0</v>
      </c>
      <c r="P302" s="636">
        <v>0</v>
      </c>
      <c r="Q302" s="636">
        <v>0</v>
      </c>
      <c r="R302" s="636">
        <v>0</v>
      </c>
      <c r="S302" s="636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636">
        <v>0</v>
      </c>
      <c r="I303" s="636">
        <v>0</v>
      </c>
      <c r="J303" s="636">
        <v>0</v>
      </c>
      <c r="K303" s="636">
        <v>0</v>
      </c>
      <c r="L303" s="636">
        <v>0</v>
      </c>
      <c r="M303" s="636">
        <v>0</v>
      </c>
      <c r="N303" s="636">
        <v>0</v>
      </c>
      <c r="O303" s="636">
        <v>0</v>
      </c>
      <c r="P303" s="636">
        <v>0</v>
      </c>
      <c r="Q303" s="636">
        <v>0</v>
      </c>
      <c r="R303" s="636">
        <v>0</v>
      </c>
      <c r="S303" s="636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636">
        <v>0</v>
      </c>
      <c r="I304" s="636">
        <v>0</v>
      </c>
      <c r="J304" s="636">
        <v>0</v>
      </c>
      <c r="K304" s="636">
        <v>0</v>
      </c>
      <c r="L304" s="636">
        <v>0</v>
      </c>
      <c r="M304" s="636">
        <v>0</v>
      </c>
      <c r="N304" s="636">
        <v>0</v>
      </c>
      <c r="O304" s="636">
        <v>0</v>
      </c>
      <c r="P304" s="636">
        <v>0</v>
      </c>
      <c r="Q304" s="636">
        <v>0</v>
      </c>
      <c r="R304" s="636">
        <v>0</v>
      </c>
      <c r="S304" s="636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636">
        <v>0</v>
      </c>
      <c r="I305" s="636">
        <v>0</v>
      </c>
      <c r="J305" s="636">
        <v>0</v>
      </c>
      <c r="K305" s="636">
        <v>0</v>
      </c>
      <c r="L305" s="636">
        <v>0</v>
      </c>
      <c r="M305" s="636">
        <v>0</v>
      </c>
      <c r="N305" s="636">
        <v>0</v>
      </c>
      <c r="O305" s="636">
        <v>0</v>
      </c>
      <c r="P305" s="636">
        <v>0</v>
      </c>
      <c r="Q305" s="636">
        <v>0</v>
      </c>
      <c r="R305" s="636">
        <v>0</v>
      </c>
      <c r="S305" s="636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636">
        <v>0</v>
      </c>
      <c r="I306" s="636">
        <v>0</v>
      </c>
      <c r="J306" s="636">
        <v>0</v>
      </c>
      <c r="K306" s="636">
        <v>0</v>
      </c>
      <c r="L306" s="636">
        <v>0</v>
      </c>
      <c r="M306" s="636">
        <v>0</v>
      </c>
      <c r="N306" s="636">
        <v>0</v>
      </c>
      <c r="O306" s="636">
        <v>0</v>
      </c>
      <c r="P306" s="636">
        <v>0</v>
      </c>
      <c r="Q306" s="636">
        <v>0</v>
      </c>
      <c r="R306" s="636">
        <v>0</v>
      </c>
      <c r="S306" s="636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636">
        <v>0</v>
      </c>
      <c r="I307" s="636">
        <v>0</v>
      </c>
      <c r="J307" s="636">
        <v>0</v>
      </c>
      <c r="K307" s="636">
        <v>0</v>
      </c>
      <c r="L307" s="636">
        <v>0</v>
      </c>
      <c r="M307" s="636">
        <v>0</v>
      </c>
      <c r="N307" s="636">
        <v>0</v>
      </c>
      <c r="O307" s="636">
        <v>0</v>
      </c>
      <c r="P307" s="636">
        <v>0</v>
      </c>
      <c r="Q307" s="636">
        <v>0</v>
      </c>
      <c r="R307" s="636">
        <v>0</v>
      </c>
      <c r="S307" s="636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636">
        <v>0</v>
      </c>
      <c r="I308" s="636">
        <v>0</v>
      </c>
      <c r="J308" s="636">
        <v>0</v>
      </c>
      <c r="K308" s="636">
        <v>0</v>
      </c>
      <c r="L308" s="636">
        <v>0</v>
      </c>
      <c r="M308" s="636">
        <v>0</v>
      </c>
      <c r="N308" s="636">
        <v>0</v>
      </c>
      <c r="O308" s="636">
        <v>0</v>
      </c>
      <c r="P308" s="636">
        <v>0</v>
      </c>
      <c r="Q308" s="636">
        <v>0</v>
      </c>
      <c r="R308" s="636">
        <v>0</v>
      </c>
      <c r="S308" s="636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636">
        <v>0</v>
      </c>
      <c r="I309" s="636">
        <v>0</v>
      </c>
      <c r="J309" s="636">
        <v>0</v>
      </c>
      <c r="K309" s="636">
        <v>0</v>
      </c>
      <c r="L309" s="636">
        <v>0</v>
      </c>
      <c r="M309" s="636">
        <v>0</v>
      </c>
      <c r="N309" s="636">
        <v>0</v>
      </c>
      <c r="O309" s="636">
        <v>0</v>
      </c>
      <c r="P309" s="636">
        <v>0</v>
      </c>
      <c r="Q309" s="636">
        <v>0</v>
      </c>
      <c r="R309" s="636">
        <v>0</v>
      </c>
      <c r="S309" s="636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636">
        <v>0</v>
      </c>
      <c r="I310" s="636">
        <v>0</v>
      </c>
      <c r="J310" s="636">
        <v>0</v>
      </c>
      <c r="K310" s="636">
        <v>0</v>
      </c>
      <c r="L310" s="636">
        <v>0</v>
      </c>
      <c r="M310" s="636">
        <v>0</v>
      </c>
      <c r="N310" s="636">
        <v>0</v>
      </c>
      <c r="O310" s="636">
        <v>0</v>
      </c>
      <c r="P310" s="636">
        <v>0</v>
      </c>
      <c r="Q310" s="636">
        <v>0</v>
      </c>
      <c r="R310" s="636">
        <v>0</v>
      </c>
      <c r="S310" s="636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636">
        <v>0</v>
      </c>
      <c r="I311" s="636">
        <v>0</v>
      </c>
      <c r="J311" s="636">
        <v>0</v>
      </c>
      <c r="K311" s="636">
        <v>0</v>
      </c>
      <c r="L311" s="636">
        <v>0</v>
      </c>
      <c r="M311" s="636">
        <v>0</v>
      </c>
      <c r="N311" s="636">
        <v>0</v>
      </c>
      <c r="O311" s="636">
        <v>0</v>
      </c>
      <c r="P311" s="636">
        <v>0</v>
      </c>
      <c r="Q311" s="636">
        <v>0</v>
      </c>
      <c r="R311" s="636">
        <v>0</v>
      </c>
      <c r="S311" s="636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636">
        <v>0</v>
      </c>
      <c r="I312" s="636">
        <v>0</v>
      </c>
      <c r="J312" s="636">
        <v>0</v>
      </c>
      <c r="K312" s="636">
        <v>0</v>
      </c>
      <c r="L312" s="636">
        <v>0</v>
      </c>
      <c r="M312" s="636">
        <v>0</v>
      </c>
      <c r="N312" s="636">
        <v>0</v>
      </c>
      <c r="O312" s="636">
        <v>0</v>
      </c>
      <c r="P312" s="636">
        <v>0</v>
      </c>
      <c r="Q312" s="636">
        <v>0</v>
      </c>
      <c r="R312" s="636">
        <v>0</v>
      </c>
      <c r="S312" s="636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636">
        <v>0</v>
      </c>
      <c r="I313" s="636">
        <v>0</v>
      </c>
      <c r="J313" s="636">
        <v>0</v>
      </c>
      <c r="K313" s="636">
        <v>0</v>
      </c>
      <c r="L313" s="636">
        <v>0</v>
      </c>
      <c r="M313" s="636">
        <v>0</v>
      </c>
      <c r="N313" s="636">
        <v>0</v>
      </c>
      <c r="O313" s="636">
        <v>0</v>
      </c>
      <c r="P313" s="636">
        <v>0</v>
      </c>
      <c r="Q313" s="636">
        <v>0</v>
      </c>
      <c r="R313" s="636">
        <v>0</v>
      </c>
      <c r="S313" s="636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636">
        <v>0</v>
      </c>
      <c r="I314" s="636">
        <v>0</v>
      </c>
      <c r="J314" s="636">
        <v>0</v>
      </c>
      <c r="K314" s="636">
        <v>0</v>
      </c>
      <c r="L314" s="636">
        <v>0</v>
      </c>
      <c r="M314" s="636">
        <v>0</v>
      </c>
      <c r="N314" s="636">
        <v>0</v>
      </c>
      <c r="O314" s="636">
        <v>0</v>
      </c>
      <c r="P314" s="636">
        <v>0</v>
      </c>
      <c r="Q314" s="636">
        <v>0</v>
      </c>
      <c r="R314" s="636">
        <v>0</v>
      </c>
      <c r="S314" s="636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636">
        <v>0</v>
      </c>
      <c r="I315" s="636">
        <v>0</v>
      </c>
      <c r="J315" s="636">
        <v>0</v>
      </c>
      <c r="K315" s="636">
        <v>0</v>
      </c>
      <c r="L315" s="636">
        <v>0</v>
      </c>
      <c r="M315" s="636">
        <v>0</v>
      </c>
      <c r="N315" s="636">
        <v>0</v>
      </c>
      <c r="O315" s="636">
        <v>0</v>
      </c>
      <c r="P315" s="636">
        <v>0</v>
      </c>
      <c r="Q315" s="636">
        <v>0</v>
      </c>
      <c r="R315" s="636">
        <v>0</v>
      </c>
      <c r="S315" s="636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636">
        <v>0</v>
      </c>
      <c r="I316" s="636">
        <v>0</v>
      </c>
      <c r="J316" s="636">
        <v>0</v>
      </c>
      <c r="K316" s="636">
        <v>0</v>
      </c>
      <c r="L316" s="636">
        <v>0</v>
      </c>
      <c r="M316" s="636">
        <v>0</v>
      </c>
      <c r="N316" s="636">
        <v>0</v>
      </c>
      <c r="O316" s="636">
        <v>0</v>
      </c>
      <c r="P316" s="636">
        <v>0</v>
      </c>
      <c r="Q316" s="636">
        <v>0</v>
      </c>
      <c r="R316" s="636">
        <v>0</v>
      </c>
      <c r="S316" s="636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141</v>
      </c>
      <c r="H320" s="46">
        <f t="shared" ref="H320:S320" si="17">+H155</f>
        <v>4</v>
      </c>
      <c r="I320" s="46">
        <f t="shared" si="17"/>
        <v>11</v>
      </c>
      <c r="J320" s="46">
        <f t="shared" si="17"/>
        <v>13</v>
      </c>
      <c r="K320" s="46">
        <f t="shared" si="17"/>
        <v>11</v>
      </c>
      <c r="L320" s="46">
        <f t="shared" si="17"/>
        <v>13</v>
      </c>
      <c r="M320" s="46">
        <f t="shared" si="17"/>
        <v>17</v>
      </c>
      <c r="N320" s="46">
        <f t="shared" si="17"/>
        <v>13</v>
      </c>
      <c r="O320" s="46">
        <f t="shared" si="17"/>
        <v>12</v>
      </c>
      <c r="P320" s="46">
        <f t="shared" si="17"/>
        <v>11</v>
      </c>
      <c r="Q320" s="46">
        <f t="shared" si="17"/>
        <v>15</v>
      </c>
      <c r="R320" s="46">
        <f t="shared" si="17"/>
        <v>11</v>
      </c>
      <c r="S320" s="46">
        <f t="shared" si="17"/>
        <v>10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108</v>
      </c>
      <c r="H321" s="46">
        <f t="shared" ref="H321:S321" si="18">SUM(H322:H326)</f>
        <v>0</v>
      </c>
      <c r="I321" s="46">
        <f t="shared" si="18"/>
        <v>10</v>
      </c>
      <c r="J321" s="46">
        <f t="shared" si="18"/>
        <v>10</v>
      </c>
      <c r="K321" s="46">
        <f t="shared" si="18"/>
        <v>10</v>
      </c>
      <c r="L321" s="46">
        <f t="shared" si="18"/>
        <v>12</v>
      </c>
      <c r="M321" s="46">
        <f t="shared" si="18"/>
        <v>11</v>
      </c>
      <c r="N321" s="46">
        <f t="shared" si="18"/>
        <v>9</v>
      </c>
      <c r="O321" s="46">
        <f t="shared" si="18"/>
        <v>12</v>
      </c>
      <c r="P321" s="46">
        <f t="shared" si="18"/>
        <v>10</v>
      </c>
      <c r="Q321" s="46">
        <f t="shared" si="18"/>
        <v>9</v>
      </c>
      <c r="R321" s="46">
        <f t="shared" si="18"/>
        <v>11</v>
      </c>
      <c r="S321" s="46">
        <f t="shared" si="18"/>
        <v>4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46</v>
      </c>
      <c r="H322" s="478">
        <v>0</v>
      </c>
      <c r="I322" s="478">
        <v>3</v>
      </c>
      <c r="J322" s="478">
        <v>5</v>
      </c>
      <c r="K322" s="478">
        <v>4</v>
      </c>
      <c r="L322" s="478">
        <v>5</v>
      </c>
      <c r="M322" s="478">
        <v>4</v>
      </c>
      <c r="N322" s="478">
        <v>5</v>
      </c>
      <c r="O322" s="478">
        <v>5</v>
      </c>
      <c r="P322" s="478">
        <v>4</v>
      </c>
      <c r="Q322" s="478">
        <v>3</v>
      </c>
      <c r="R322" s="478">
        <v>5</v>
      </c>
      <c r="S322" s="479">
        <v>3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62</v>
      </c>
      <c r="H323" s="478">
        <v>0</v>
      </c>
      <c r="I323" s="478">
        <v>7</v>
      </c>
      <c r="J323" s="478">
        <v>5</v>
      </c>
      <c r="K323" s="478">
        <v>6</v>
      </c>
      <c r="L323" s="478">
        <v>7</v>
      </c>
      <c r="M323" s="478">
        <v>7</v>
      </c>
      <c r="N323" s="478">
        <v>4</v>
      </c>
      <c r="O323" s="478">
        <v>7</v>
      </c>
      <c r="P323" s="478">
        <v>6</v>
      </c>
      <c r="Q323" s="478">
        <v>6</v>
      </c>
      <c r="R323" s="478">
        <v>6</v>
      </c>
      <c r="S323" s="479">
        <v>1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478">
        <v>0</v>
      </c>
      <c r="I324" s="478">
        <v>0</v>
      </c>
      <c r="J324" s="478">
        <v>0</v>
      </c>
      <c r="K324" s="478">
        <v>0</v>
      </c>
      <c r="L324" s="478">
        <v>0</v>
      </c>
      <c r="M324" s="478">
        <v>0</v>
      </c>
      <c r="N324" s="478">
        <v>0</v>
      </c>
      <c r="O324" s="478">
        <v>0</v>
      </c>
      <c r="P324" s="478">
        <v>0</v>
      </c>
      <c r="Q324" s="478">
        <v>0</v>
      </c>
      <c r="R324" s="478">
        <v>0</v>
      </c>
      <c r="S324" s="478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478">
        <v>0</v>
      </c>
      <c r="I325" s="478">
        <v>0</v>
      </c>
      <c r="J325" s="478">
        <v>0</v>
      </c>
      <c r="K325" s="478">
        <v>0</v>
      </c>
      <c r="L325" s="478">
        <v>0</v>
      </c>
      <c r="M325" s="478">
        <v>0</v>
      </c>
      <c r="N325" s="478">
        <v>0</v>
      </c>
      <c r="O325" s="478">
        <v>0</v>
      </c>
      <c r="P325" s="478">
        <v>0</v>
      </c>
      <c r="Q325" s="478">
        <v>0</v>
      </c>
      <c r="R325" s="478">
        <v>0</v>
      </c>
      <c r="S325" s="478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478">
        <v>0</v>
      </c>
      <c r="I326" s="478">
        <v>0</v>
      </c>
      <c r="J326" s="478">
        <v>0</v>
      </c>
      <c r="K326" s="478">
        <v>0</v>
      </c>
      <c r="L326" s="478">
        <v>0</v>
      </c>
      <c r="M326" s="478">
        <v>0</v>
      </c>
      <c r="N326" s="478">
        <v>0</v>
      </c>
      <c r="O326" s="478">
        <v>0</v>
      </c>
      <c r="P326" s="478">
        <v>0</v>
      </c>
      <c r="Q326" s="478">
        <v>0</v>
      </c>
      <c r="R326" s="478">
        <v>0</v>
      </c>
      <c r="S326" s="478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33</v>
      </c>
      <c r="H327" s="110">
        <f t="shared" ref="H327:S327" si="20">IF((H319+H320-H321)&lt;0,"Revise porque este valor no puede ser negativo",H319+H320-H321)</f>
        <v>4</v>
      </c>
      <c r="I327" s="110">
        <f t="shared" si="20"/>
        <v>1</v>
      </c>
      <c r="J327" s="110">
        <f t="shared" si="20"/>
        <v>3</v>
      </c>
      <c r="K327" s="110">
        <f t="shared" si="20"/>
        <v>1</v>
      </c>
      <c r="L327" s="110">
        <f t="shared" si="20"/>
        <v>1</v>
      </c>
      <c r="M327" s="110">
        <f t="shared" si="20"/>
        <v>6</v>
      </c>
      <c r="N327" s="110">
        <f t="shared" si="20"/>
        <v>4</v>
      </c>
      <c r="O327" s="110">
        <f t="shared" si="20"/>
        <v>0</v>
      </c>
      <c r="P327" s="110">
        <f t="shared" si="20"/>
        <v>1</v>
      </c>
      <c r="Q327" s="110">
        <f t="shared" si="20"/>
        <v>6</v>
      </c>
      <c r="R327" s="110">
        <f t="shared" si="20"/>
        <v>0</v>
      </c>
      <c r="S327" s="110">
        <f t="shared" si="20"/>
        <v>6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45</v>
      </c>
      <c r="I330" s="104">
        <f t="shared" ref="I330:S330" si="21">+H338</f>
        <v>45</v>
      </c>
      <c r="J330" s="104">
        <f t="shared" si="21"/>
        <v>47</v>
      </c>
      <c r="K330" s="104">
        <f t="shared" si="21"/>
        <v>52</v>
      </c>
      <c r="L330" s="104">
        <f t="shared" si="21"/>
        <v>56</v>
      </c>
      <c r="M330" s="104">
        <f t="shared" si="21"/>
        <v>61</v>
      </c>
      <c r="N330" s="104">
        <f t="shared" si="21"/>
        <v>65</v>
      </c>
      <c r="O330" s="104">
        <f t="shared" si="21"/>
        <v>70</v>
      </c>
      <c r="P330" s="104">
        <f t="shared" si="21"/>
        <v>75</v>
      </c>
      <c r="Q330" s="104">
        <f t="shared" si="21"/>
        <v>79</v>
      </c>
      <c r="R330" s="104">
        <f t="shared" si="21"/>
        <v>82</v>
      </c>
      <c r="S330" s="104">
        <f t="shared" si="21"/>
        <v>87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45</v>
      </c>
      <c r="H331" s="46">
        <f t="shared" ref="H331:S331" si="22">+H209</f>
        <v>0</v>
      </c>
      <c r="I331" s="46">
        <f t="shared" si="22"/>
        <v>2</v>
      </c>
      <c r="J331" s="46">
        <f t="shared" si="22"/>
        <v>5</v>
      </c>
      <c r="K331" s="46">
        <f t="shared" si="22"/>
        <v>4</v>
      </c>
      <c r="L331" s="46">
        <f t="shared" si="22"/>
        <v>5</v>
      </c>
      <c r="M331" s="46">
        <f t="shared" si="22"/>
        <v>4</v>
      </c>
      <c r="N331" s="46">
        <f t="shared" si="22"/>
        <v>5</v>
      </c>
      <c r="O331" s="46">
        <f t="shared" si="22"/>
        <v>5</v>
      </c>
      <c r="P331" s="46">
        <f t="shared" si="22"/>
        <v>4</v>
      </c>
      <c r="Q331" s="46">
        <f t="shared" si="22"/>
        <v>3</v>
      </c>
      <c r="R331" s="46">
        <f t="shared" si="22"/>
        <v>5</v>
      </c>
      <c r="S331" s="46">
        <f t="shared" si="22"/>
        <v>3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46</v>
      </c>
      <c r="H332" s="46">
        <f t="shared" ref="H332:S332" si="23">+H322</f>
        <v>0</v>
      </c>
      <c r="I332" s="46">
        <f t="shared" si="23"/>
        <v>3</v>
      </c>
      <c r="J332" s="46">
        <f t="shared" si="23"/>
        <v>5</v>
      </c>
      <c r="K332" s="46">
        <f t="shared" si="23"/>
        <v>4</v>
      </c>
      <c r="L332" s="46">
        <f t="shared" si="23"/>
        <v>5</v>
      </c>
      <c r="M332" s="46">
        <f t="shared" si="23"/>
        <v>4</v>
      </c>
      <c r="N332" s="46">
        <f t="shared" si="23"/>
        <v>5</v>
      </c>
      <c r="O332" s="46">
        <f t="shared" si="23"/>
        <v>5</v>
      </c>
      <c r="P332" s="46">
        <f t="shared" si="23"/>
        <v>4</v>
      </c>
      <c r="Q332" s="46">
        <f t="shared" si="23"/>
        <v>3</v>
      </c>
      <c r="R332" s="46">
        <f t="shared" si="23"/>
        <v>5</v>
      </c>
      <c r="S332" s="46">
        <f t="shared" si="23"/>
        <v>3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46</v>
      </c>
      <c r="H333" s="46">
        <f t="shared" ref="H333:S333" si="24">SUM(H334:H337)</f>
        <v>0</v>
      </c>
      <c r="I333" s="46">
        <f t="shared" si="24"/>
        <v>3</v>
      </c>
      <c r="J333" s="46">
        <f t="shared" si="24"/>
        <v>5</v>
      </c>
      <c r="K333" s="46">
        <f t="shared" si="24"/>
        <v>4</v>
      </c>
      <c r="L333" s="46">
        <f t="shared" si="24"/>
        <v>5</v>
      </c>
      <c r="M333" s="46">
        <f t="shared" si="24"/>
        <v>4</v>
      </c>
      <c r="N333" s="46">
        <f t="shared" si="24"/>
        <v>5</v>
      </c>
      <c r="O333" s="46">
        <f t="shared" si="24"/>
        <v>5</v>
      </c>
      <c r="P333" s="46">
        <f t="shared" si="24"/>
        <v>4</v>
      </c>
      <c r="Q333" s="46">
        <f t="shared" si="24"/>
        <v>3</v>
      </c>
      <c r="R333" s="46">
        <f t="shared" si="24"/>
        <v>5</v>
      </c>
      <c r="S333" s="46">
        <f t="shared" si="24"/>
        <v>3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46</v>
      </c>
      <c r="H334" s="30">
        <v>0</v>
      </c>
      <c r="I334" s="30">
        <v>3</v>
      </c>
      <c r="J334" s="30">
        <v>5</v>
      </c>
      <c r="K334" s="30">
        <v>4</v>
      </c>
      <c r="L334" s="30">
        <v>5</v>
      </c>
      <c r="M334" s="30">
        <v>4</v>
      </c>
      <c r="N334" s="30">
        <v>5</v>
      </c>
      <c r="O334" s="30">
        <v>5</v>
      </c>
      <c r="P334" s="30">
        <v>4</v>
      </c>
      <c r="Q334" s="30">
        <v>3</v>
      </c>
      <c r="R334" s="30">
        <v>5</v>
      </c>
      <c r="S334" s="30">
        <v>3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45</v>
      </c>
      <c r="H338" s="59">
        <f t="shared" ref="H338:S338" si="26">IF((H330+H331+H332-H333)&lt;0,"Revise porque este valor no puede ser negativo",H330+H331+H332-H333)</f>
        <v>45</v>
      </c>
      <c r="I338" s="59">
        <f t="shared" si="26"/>
        <v>47</v>
      </c>
      <c r="J338" s="59">
        <f t="shared" si="26"/>
        <v>52</v>
      </c>
      <c r="K338" s="59">
        <f t="shared" si="26"/>
        <v>56</v>
      </c>
      <c r="L338" s="59">
        <f t="shared" si="26"/>
        <v>61</v>
      </c>
      <c r="M338" s="59">
        <f t="shared" si="26"/>
        <v>65</v>
      </c>
      <c r="N338" s="59">
        <f t="shared" si="26"/>
        <v>70</v>
      </c>
      <c r="O338" s="59">
        <f t="shared" si="26"/>
        <v>75</v>
      </c>
      <c r="P338" s="59">
        <f t="shared" si="26"/>
        <v>79</v>
      </c>
      <c r="Q338" s="59">
        <f t="shared" si="26"/>
        <v>82</v>
      </c>
      <c r="R338" s="59">
        <f t="shared" si="26"/>
        <v>87</v>
      </c>
      <c r="S338" s="59">
        <f t="shared" si="26"/>
        <v>90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68</v>
      </c>
      <c r="I340" s="111">
        <f t="shared" ref="I340:S340" si="27">+H348</f>
        <v>68</v>
      </c>
      <c r="J340" s="111">
        <f t="shared" si="27"/>
        <v>75</v>
      </c>
      <c r="K340" s="111">
        <f t="shared" si="27"/>
        <v>80</v>
      </c>
      <c r="L340" s="111">
        <f t="shared" si="27"/>
        <v>86</v>
      </c>
      <c r="M340" s="111">
        <f t="shared" si="27"/>
        <v>96</v>
      </c>
      <c r="N340" s="111">
        <f t="shared" si="27"/>
        <v>106</v>
      </c>
      <c r="O340" s="111">
        <f t="shared" si="27"/>
        <v>110</v>
      </c>
      <c r="P340" s="111">
        <f t="shared" si="27"/>
        <v>117</v>
      </c>
      <c r="Q340" s="111">
        <f t="shared" si="27"/>
        <v>123</v>
      </c>
      <c r="R340" s="111">
        <f t="shared" si="27"/>
        <v>129</v>
      </c>
      <c r="S340" s="111">
        <f t="shared" si="27"/>
        <v>135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62</v>
      </c>
      <c r="H341" s="46">
        <f t="shared" ref="H341:S341" si="28">+H263</f>
        <v>0</v>
      </c>
      <c r="I341" s="46">
        <f t="shared" si="28"/>
        <v>7</v>
      </c>
      <c r="J341" s="46">
        <f t="shared" si="28"/>
        <v>5</v>
      </c>
      <c r="K341" s="46">
        <f t="shared" si="28"/>
        <v>6</v>
      </c>
      <c r="L341" s="46">
        <f t="shared" si="28"/>
        <v>7</v>
      </c>
      <c r="M341" s="46">
        <f t="shared" si="28"/>
        <v>7</v>
      </c>
      <c r="N341" s="46">
        <f t="shared" si="28"/>
        <v>4</v>
      </c>
      <c r="O341" s="46">
        <f t="shared" si="28"/>
        <v>7</v>
      </c>
      <c r="P341" s="46">
        <f t="shared" si="28"/>
        <v>6</v>
      </c>
      <c r="Q341" s="46">
        <f t="shared" si="28"/>
        <v>6</v>
      </c>
      <c r="R341" s="46">
        <f t="shared" si="28"/>
        <v>6</v>
      </c>
      <c r="S341" s="46">
        <f t="shared" si="28"/>
        <v>1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62</v>
      </c>
      <c r="H342" s="46">
        <f t="shared" ref="H342:S342" si="29">+H323</f>
        <v>0</v>
      </c>
      <c r="I342" s="46">
        <f t="shared" si="29"/>
        <v>7</v>
      </c>
      <c r="J342" s="46">
        <f t="shared" si="29"/>
        <v>5</v>
      </c>
      <c r="K342" s="46">
        <f t="shared" si="29"/>
        <v>6</v>
      </c>
      <c r="L342" s="46">
        <f t="shared" si="29"/>
        <v>7</v>
      </c>
      <c r="M342" s="46">
        <f t="shared" si="29"/>
        <v>7</v>
      </c>
      <c r="N342" s="46">
        <f t="shared" si="29"/>
        <v>4</v>
      </c>
      <c r="O342" s="46">
        <f t="shared" si="29"/>
        <v>7</v>
      </c>
      <c r="P342" s="46">
        <f t="shared" si="29"/>
        <v>6</v>
      </c>
      <c r="Q342" s="46">
        <f t="shared" si="29"/>
        <v>6</v>
      </c>
      <c r="R342" s="46">
        <f t="shared" si="29"/>
        <v>6</v>
      </c>
      <c r="S342" s="46">
        <f t="shared" si="29"/>
        <v>1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56</v>
      </c>
      <c r="H344" s="112">
        <f t="shared" ref="H344:S344" si="31">SUM(H345:H347)</f>
        <v>0</v>
      </c>
      <c r="I344" s="112">
        <f t="shared" si="31"/>
        <v>7</v>
      </c>
      <c r="J344" s="112">
        <f t="shared" si="31"/>
        <v>5</v>
      </c>
      <c r="K344" s="112">
        <f t="shared" si="31"/>
        <v>6</v>
      </c>
      <c r="L344" s="112">
        <f t="shared" si="31"/>
        <v>4</v>
      </c>
      <c r="M344" s="112">
        <f t="shared" si="31"/>
        <v>4</v>
      </c>
      <c r="N344" s="112">
        <f t="shared" si="31"/>
        <v>4</v>
      </c>
      <c r="O344" s="112">
        <f t="shared" si="31"/>
        <v>7</v>
      </c>
      <c r="P344" s="112">
        <f t="shared" si="31"/>
        <v>6</v>
      </c>
      <c r="Q344" s="112">
        <f t="shared" si="31"/>
        <v>6</v>
      </c>
      <c r="R344" s="112">
        <f t="shared" si="31"/>
        <v>6</v>
      </c>
      <c r="S344" s="112">
        <f t="shared" si="31"/>
        <v>1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56</v>
      </c>
      <c r="H345" s="30">
        <v>0</v>
      </c>
      <c r="I345" s="30">
        <v>7</v>
      </c>
      <c r="J345" s="30">
        <v>5</v>
      </c>
      <c r="K345" s="30">
        <v>6</v>
      </c>
      <c r="L345" s="30">
        <v>4</v>
      </c>
      <c r="M345" s="30">
        <v>4</v>
      </c>
      <c r="N345" s="30">
        <v>4</v>
      </c>
      <c r="O345" s="30">
        <v>7</v>
      </c>
      <c r="P345" s="30">
        <v>6</v>
      </c>
      <c r="Q345" s="30">
        <v>6</v>
      </c>
      <c r="R345" s="30">
        <v>6</v>
      </c>
      <c r="S345" s="30">
        <v>1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68</v>
      </c>
      <c r="H348" s="110">
        <f t="shared" ref="H348:S348" si="33">IF((H340+H341+H342+H343-H344)&lt;0,"Revise porque este valor no puede ser negativo",H340+H341+H342+H343-H344)</f>
        <v>68</v>
      </c>
      <c r="I348" s="110">
        <f t="shared" si="33"/>
        <v>75</v>
      </c>
      <c r="J348" s="110">
        <f t="shared" si="33"/>
        <v>80</v>
      </c>
      <c r="K348" s="110">
        <f t="shared" si="33"/>
        <v>86</v>
      </c>
      <c r="L348" s="110">
        <f t="shared" si="33"/>
        <v>96</v>
      </c>
      <c r="M348" s="110">
        <f t="shared" si="33"/>
        <v>106</v>
      </c>
      <c r="N348" s="110">
        <f t="shared" si="33"/>
        <v>110</v>
      </c>
      <c r="O348" s="110">
        <f t="shared" si="33"/>
        <v>117</v>
      </c>
      <c r="P348" s="110">
        <f t="shared" si="33"/>
        <v>123</v>
      </c>
      <c r="Q348" s="110">
        <f t="shared" si="33"/>
        <v>129</v>
      </c>
      <c r="R348" s="110">
        <f t="shared" si="33"/>
        <v>135</v>
      </c>
      <c r="S348" s="110">
        <f t="shared" si="33"/>
        <v>136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2</v>
      </c>
      <c r="H359" s="639">
        <v>0</v>
      </c>
      <c r="I359" s="639">
        <v>0</v>
      </c>
      <c r="J359" s="639">
        <v>0</v>
      </c>
      <c r="K359" s="639">
        <v>0</v>
      </c>
      <c r="L359" s="639">
        <v>1</v>
      </c>
      <c r="M359" s="639">
        <v>0</v>
      </c>
      <c r="N359" s="639">
        <v>0</v>
      </c>
      <c r="O359" s="639">
        <v>0</v>
      </c>
      <c r="P359" s="639">
        <v>0</v>
      </c>
      <c r="Q359" s="639">
        <v>1</v>
      </c>
      <c r="R359" s="639">
        <v>0</v>
      </c>
      <c r="S359" s="639">
        <v>0</v>
      </c>
      <c r="T359" s="1444"/>
    </row>
    <row r="360" spans="1:20" s="2" customFormat="1" ht="19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10</v>
      </c>
      <c r="H360" s="640">
        <v>0</v>
      </c>
      <c r="I360" s="640">
        <v>1</v>
      </c>
      <c r="J360" s="640">
        <v>1</v>
      </c>
      <c r="K360" s="640">
        <v>1</v>
      </c>
      <c r="L360" s="640">
        <v>1</v>
      </c>
      <c r="M360" s="640">
        <v>1</v>
      </c>
      <c r="N360" s="640">
        <v>1</v>
      </c>
      <c r="O360" s="640">
        <v>1</v>
      </c>
      <c r="P360" s="640">
        <v>1</v>
      </c>
      <c r="Q360" s="640">
        <v>1</v>
      </c>
      <c r="R360" s="640">
        <v>1</v>
      </c>
      <c r="S360" s="640">
        <v>0</v>
      </c>
      <c r="T360" s="1444"/>
    </row>
    <row r="361" spans="1:20" s="2" customFormat="1" ht="19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2</v>
      </c>
      <c r="H361" s="640">
        <v>0</v>
      </c>
      <c r="I361" s="640">
        <v>2</v>
      </c>
      <c r="J361" s="640">
        <v>0</v>
      </c>
      <c r="K361" s="640">
        <v>0</v>
      </c>
      <c r="L361" s="640">
        <v>0</v>
      </c>
      <c r="M361" s="640">
        <v>0</v>
      </c>
      <c r="N361" s="640">
        <v>0</v>
      </c>
      <c r="O361" s="640">
        <v>0</v>
      </c>
      <c r="P361" s="640">
        <v>0</v>
      </c>
      <c r="Q361" s="640">
        <v>0</v>
      </c>
      <c r="R361" s="640">
        <v>0</v>
      </c>
      <c r="S361" s="640">
        <v>0</v>
      </c>
      <c r="T361" s="1444"/>
    </row>
    <row r="362" spans="1:20" s="2" customFormat="1" ht="19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24</v>
      </c>
      <c r="H362" s="640">
        <v>0</v>
      </c>
      <c r="I362" s="640">
        <v>24</v>
      </c>
      <c r="J362" s="640">
        <v>0</v>
      </c>
      <c r="K362" s="640">
        <v>0</v>
      </c>
      <c r="L362" s="640">
        <v>0</v>
      </c>
      <c r="M362" s="640">
        <v>0</v>
      </c>
      <c r="N362" s="640">
        <v>0</v>
      </c>
      <c r="O362" s="640">
        <v>0</v>
      </c>
      <c r="P362" s="640">
        <v>0</v>
      </c>
      <c r="Q362" s="640">
        <v>0</v>
      </c>
      <c r="R362" s="640">
        <v>0</v>
      </c>
      <c r="S362" s="640">
        <v>0</v>
      </c>
      <c r="T362" s="1444"/>
    </row>
    <row r="363" spans="1:20" s="2" customFormat="1" ht="19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640">
        <v>0</v>
      </c>
      <c r="I363" s="640">
        <v>0</v>
      </c>
      <c r="J363" s="640">
        <v>0</v>
      </c>
      <c r="K363" s="640">
        <v>0</v>
      </c>
      <c r="L363" s="640">
        <v>0</v>
      </c>
      <c r="M363" s="640">
        <v>0</v>
      </c>
      <c r="N363" s="640">
        <v>0</v>
      </c>
      <c r="O363" s="640">
        <v>0</v>
      </c>
      <c r="P363" s="640">
        <v>0</v>
      </c>
      <c r="Q363" s="640">
        <v>0</v>
      </c>
      <c r="R363" s="640">
        <v>0</v>
      </c>
      <c r="S363" s="640">
        <v>0</v>
      </c>
      <c r="T363" s="1444"/>
    </row>
    <row r="364" spans="1:20" s="2" customFormat="1" ht="19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6</v>
      </c>
      <c r="H364" s="640">
        <v>0</v>
      </c>
      <c r="I364" s="640">
        <v>1</v>
      </c>
      <c r="J364" s="640">
        <v>0</v>
      </c>
      <c r="K364" s="640">
        <v>1</v>
      </c>
      <c r="L364" s="640">
        <v>0</v>
      </c>
      <c r="M364" s="640">
        <v>1</v>
      </c>
      <c r="N364" s="640">
        <v>0</v>
      </c>
      <c r="O364" s="640">
        <v>1</v>
      </c>
      <c r="P364" s="640">
        <v>0</v>
      </c>
      <c r="Q364" s="640">
        <v>1</v>
      </c>
      <c r="R364" s="640">
        <v>0</v>
      </c>
      <c r="S364" s="640">
        <v>1</v>
      </c>
      <c r="T364" s="1444"/>
    </row>
    <row r="365" spans="1:20" ht="19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500</v>
      </c>
      <c r="H365" s="641">
        <v>0</v>
      </c>
      <c r="I365" s="641">
        <v>50</v>
      </c>
      <c r="J365" s="641">
        <v>50</v>
      </c>
      <c r="K365" s="641">
        <v>50</v>
      </c>
      <c r="L365" s="641">
        <v>50</v>
      </c>
      <c r="M365" s="641">
        <v>50</v>
      </c>
      <c r="N365" s="641">
        <v>50</v>
      </c>
      <c r="O365" s="641">
        <v>50</v>
      </c>
      <c r="P365" s="641">
        <v>50</v>
      </c>
      <c r="Q365" s="641">
        <v>50</v>
      </c>
      <c r="R365" s="641">
        <v>50</v>
      </c>
      <c r="S365" s="641">
        <v>0</v>
      </c>
      <c r="T365" s="1444"/>
    </row>
    <row r="366" spans="1:20" ht="19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50</v>
      </c>
      <c r="H366" s="641">
        <v>0</v>
      </c>
      <c r="I366" s="641">
        <v>5</v>
      </c>
      <c r="J366" s="641">
        <v>5</v>
      </c>
      <c r="K366" s="641">
        <v>5</v>
      </c>
      <c r="L366" s="641">
        <v>5</v>
      </c>
      <c r="M366" s="641">
        <v>5</v>
      </c>
      <c r="N366" s="641">
        <v>5</v>
      </c>
      <c r="O366" s="641">
        <v>5</v>
      </c>
      <c r="P366" s="641">
        <v>5</v>
      </c>
      <c r="Q366" s="641">
        <v>5</v>
      </c>
      <c r="R366" s="641">
        <v>5</v>
      </c>
      <c r="S366" s="641">
        <v>0</v>
      </c>
      <c r="T366" s="1444"/>
    </row>
    <row r="367" spans="1:20" ht="19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641">
        <v>0</v>
      </c>
      <c r="I367" s="641">
        <v>0</v>
      </c>
      <c r="J367" s="641">
        <v>0</v>
      </c>
      <c r="K367" s="641">
        <v>0</v>
      </c>
      <c r="L367" s="641">
        <v>0</v>
      </c>
      <c r="M367" s="641">
        <v>0</v>
      </c>
      <c r="N367" s="641">
        <v>0</v>
      </c>
      <c r="O367" s="641">
        <v>0</v>
      </c>
      <c r="P367" s="641">
        <v>0</v>
      </c>
      <c r="Q367" s="641">
        <v>0</v>
      </c>
      <c r="R367" s="641">
        <v>0</v>
      </c>
      <c r="S367" s="641">
        <v>0</v>
      </c>
      <c r="T367" s="1444"/>
    </row>
    <row r="368" spans="1:20" ht="19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641">
        <v>0</v>
      </c>
      <c r="I368" s="641">
        <v>0</v>
      </c>
      <c r="J368" s="641">
        <v>0</v>
      </c>
      <c r="K368" s="641">
        <v>0</v>
      </c>
      <c r="L368" s="641">
        <v>0</v>
      </c>
      <c r="M368" s="641">
        <v>0</v>
      </c>
      <c r="N368" s="641">
        <v>0</v>
      </c>
      <c r="O368" s="641">
        <v>0</v>
      </c>
      <c r="P368" s="641">
        <v>0</v>
      </c>
      <c r="Q368" s="641">
        <v>0</v>
      </c>
      <c r="R368" s="641">
        <v>0</v>
      </c>
      <c r="S368" s="641">
        <v>0</v>
      </c>
      <c r="T368" s="1444"/>
    </row>
    <row r="369" spans="1:20" ht="19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641">
        <v>0</v>
      </c>
      <c r="I369" s="641">
        <v>0</v>
      </c>
      <c r="J369" s="641">
        <v>0</v>
      </c>
      <c r="K369" s="641">
        <v>0</v>
      </c>
      <c r="L369" s="641">
        <v>0</v>
      </c>
      <c r="M369" s="641">
        <v>0</v>
      </c>
      <c r="N369" s="641">
        <v>0</v>
      </c>
      <c r="O369" s="641">
        <v>0</v>
      </c>
      <c r="P369" s="641">
        <v>0</v>
      </c>
      <c r="Q369" s="641">
        <v>0</v>
      </c>
      <c r="R369" s="641">
        <v>0</v>
      </c>
      <c r="S369" s="641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0</v>
      </c>
      <c r="H370" s="641">
        <v>0</v>
      </c>
      <c r="I370" s="641">
        <v>0</v>
      </c>
      <c r="J370" s="641">
        <v>0</v>
      </c>
      <c r="K370" s="641">
        <v>0</v>
      </c>
      <c r="L370" s="641">
        <v>0</v>
      </c>
      <c r="M370" s="641">
        <v>0</v>
      </c>
      <c r="N370" s="641">
        <v>0</v>
      </c>
      <c r="O370" s="641">
        <v>0</v>
      </c>
      <c r="P370" s="641">
        <v>0</v>
      </c>
      <c r="Q370" s="641">
        <v>0</v>
      </c>
      <c r="R370" s="641">
        <v>0</v>
      </c>
      <c r="S370" s="641">
        <v>0</v>
      </c>
      <c r="T370" s="1444"/>
    </row>
    <row r="371" spans="1:20" ht="19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641">
        <v>0</v>
      </c>
      <c r="I371" s="641">
        <v>0</v>
      </c>
      <c r="J371" s="641">
        <v>0</v>
      </c>
      <c r="K371" s="641">
        <v>0</v>
      </c>
      <c r="L371" s="641">
        <v>0</v>
      </c>
      <c r="M371" s="641">
        <v>0</v>
      </c>
      <c r="N371" s="641">
        <v>0</v>
      </c>
      <c r="O371" s="641">
        <v>0</v>
      </c>
      <c r="P371" s="641">
        <v>0</v>
      </c>
      <c r="Q371" s="641">
        <v>0</v>
      </c>
      <c r="R371" s="641">
        <v>0</v>
      </c>
      <c r="S371" s="641">
        <v>0</v>
      </c>
      <c r="T371" s="1444"/>
    </row>
    <row r="372" spans="1:20" ht="19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641">
        <v>0</v>
      </c>
      <c r="I372" s="641">
        <v>0</v>
      </c>
      <c r="J372" s="641">
        <v>0</v>
      </c>
      <c r="K372" s="641">
        <v>0</v>
      </c>
      <c r="L372" s="641">
        <v>0</v>
      </c>
      <c r="M372" s="641">
        <v>0</v>
      </c>
      <c r="N372" s="641">
        <v>0</v>
      </c>
      <c r="O372" s="641">
        <v>0</v>
      </c>
      <c r="P372" s="641">
        <v>0</v>
      </c>
      <c r="Q372" s="641">
        <v>0</v>
      </c>
      <c r="R372" s="641">
        <v>0</v>
      </c>
      <c r="S372" s="641">
        <v>0</v>
      </c>
      <c r="T372" s="1444"/>
    </row>
    <row r="373" spans="1:20" ht="19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641">
        <v>0</v>
      </c>
      <c r="I373" s="641">
        <v>0</v>
      </c>
      <c r="J373" s="641">
        <v>0</v>
      </c>
      <c r="K373" s="641">
        <v>0</v>
      </c>
      <c r="L373" s="641">
        <v>0</v>
      </c>
      <c r="M373" s="641">
        <v>0</v>
      </c>
      <c r="N373" s="641">
        <v>0</v>
      </c>
      <c r="O373" s="641">
        <v>0</v>
      </c>
      <c r="P373" s="641">
        <v>0</v>
      </c>
      <c r="Q373" s="641">
        <v>0</v>
      </c>
      <c r="R373" s="641">
        <v>0</v>
      </c>
      <c r="S373" s="641">
        <v>0</v>
      </c>
      <c r="T373" s="1444"/>
    </row>
    <row r="374" spans="1:20" ht="19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641">
        <v>0</v>
      </c>
      <c r="I374" s="641">
        <v>0</v>
      </c>
      <c r="J374" s="641">
        <v>0</v>
      </c>
      <c r="K374" s="641">
        <v>0</v>
      </c>
      <c r="L374" s="641">
        <v>0</v>
      </c>
      <c r="M374" s="641">
        <v>0</v>
      </c>
      <c r="N374" s="641">
        <v>0</v>
      </c>
      <c r="O374" s="641">
        <v>0</v>
      </c>
      <c r="P374" s="641">
        <v>0</v>
      </c>
      <c r="Q374" s="641">
        <v>0</v>
      </c>
      <c r="R374" s="641">
        <v>0</v>
      </c>
      <c r="S374" s="641">
        <v>0</v>
      </c>
      <c r="T374" s="1444"/>
    </row>
    <row r="375" spans="1:20" ht="19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641">
        <v>0</v>
      </c>
      <c r="I375" s="641">
        <v>0</v>
      </c>
      <c r="J375" s="641">
        <v>0</v>
      </c>
      <c r="K375" s="641">
        <v>0</v>
      </c>
      <c r="L375" s="641">
        <v>0</v>
      </c>
      <c r="M375" s="641">
        <v>0</v>
      </c>
      <c r="N375" s="641">
        <v>0</v>
      </c>
      <c r="O375" s="641">
        <v>0</v>
      </c>
      <c r="P375" s="641">
        <v>0</v>
      </c>
      <c r="Q375" s="641">
        <v>0</v>
      </c>
      <c r="R375" s="641">
        <v>0</v>
      </c>
      <c r="S375" s="641">
        <v>0</v>
      </c>
      <c r="T375" s="1444"/>
    </row>
    <row r="376" spans="1:20" ht="19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641">
        <v>0</v>
      </c>
      <c r="I376" s="641">
        <v>0</v>
      </c>
      <c r="J376" s="641">
        <v>0</v>
      </c>
      <c r="K376" s="641">
        <v>0</v>
      </c>
      <c r="L376" s="641">
        <v>0</v>
      </c>
      <c r="M376" s="641">
        <v>0</v>
      </c>
      <c r="N376" s="641">
        <v>0</v>
      </c>
      <c r="O376" s="641">
        <v>0</v>
      </c>
      <c r="P376" s="641">
        <v>0</v>
      </c>
      <c r="Q376" s="641">
        <v>0</v>
      </c>
      <c r="R376" s="641">
        <v>0</v>
      </c>
      <c r="S376" s="641">
        <v>0</v>
      </c>
      <c r="T376" s="1444"/>
    </row>
    <row r="377" spans="1:20" ht="19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641">
        <v>0</v>
      </c>
      <c r="I377" s="641">
        <v>0</v>
      </c>
      <c r="J377" s="641">
        <v>0</v>
      </c>
      <c r="K377" s="641">
        <v>0</v>
      </c>
      <c r="L377" s="641">
        <v>0</v>
      </c>
      <c r="M377" s="641">
        <v>0</v>
      </c>
      <c r="N377" s="641">
        <v>0</v>
      </c>
      <c r="O377" s="641">
        <v>0</v>
      </c>
      <c r="P377" s="641">
        <v>0</v>
      </c>
      <c r="Q377" s="641">
        <v>0</v>
      </c>
      <c r="R377" s="641">
        <v>0</v>
      </c>
      <c r="S377" s="641">
        <v>0</v>
      </c>
      <c r="T377" s="1444"/>
    </row>
    <row r="378" spans="1:20" ht="19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641">
        <v>0</v>
      </c>
      <c r="I378" s="641">
        <v>0</v>
      </c>
      <c r="J378" s="641">
        <v>0</v>
      </c>
      <c r="K378" s="641">
        <v>0</v>
      </c>
      <c r="L378" s="641">
        <v>0</v>
      </c>
      <c r="M378" s="641">
        <v>0</v>
      </c>
      <c r="N378" s="641">
        <v>0</v>
      </c>
      <c r="O378" s="641">
        <v>0</v>
      </c>
      <c r="P378" s="641">
        <v>0</v>
      </c>
      <c r="Q378" s="641">
        <v>0</v>
      </c>
      <c r="R378" s="641">
        <v>0</v>
      </c>
      <c r="S378" s="641">
        <v>0</v>
      </c>
      <c r="T378" s="1444"/>
    </row>
    <row r="379" spans="1:20" ht="19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400</v>
      </c>
      <c r="H379" s="641">
        <v>0</v>
      </c>
      <c r="I379" s="641">
        <v>40</v>
      </c>
      <c r="J379" s="641">
        <v>40</v>
      </c>
      <c r="K379" s="641">
        <v>40</v>
      </c>
      <c r="L379" s="641">
        <v>40</v>
      </c>
      <c r="M379" s="641">
        <v>40</v>
      </c>
      <c r="N379" s="641">
        <v>40</v>
      </c>
      <c r="O379" s="641">
        <v>40</v>
      </c>
      <c r="P379" s="641">
        <v>40</v>
      </c>
      <c r="Q379" s="641">
        <v>40</v>
      </c>
      <c r="R379" s="641">
        <v>40</v>
      </c>
      <c r="S379" s="641">
        <v>0</v>
      </c>
      <c r="T379" s="1444"/>
    </row>
    <row r="380" spans="1:20" ht="19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400</v>
      </c>
      <c r="H380" s="641">
        <v>0</v>
      </c>
      <c r="I380" s="641">
        <v>40</v>
      </c>
      <c r="J380" s="641">
        <v>40</v>
      </c>
      <c r="K380" s="641">
        <v>40</v>
      </c>
      <c r="L380" s="641">
        <v>40</v>
      </c>
      <c r="M380" s="641">
        <v>40</v>
      </c>
      <c r="N380" s="641">
        <v>40</v>
      </c>
      <c r="O380" s="641">
        <v>40</v>
      </c>
      <c r="P380" s="641">
        <v>40</v>
      </c>
      <c r="Q380" s="641">
        <v>40</v>
      </c>
      <c r="R380" s="641">
        <v>40</v>
      </c>
      <c r="S380" s="641">
        <v>0</v>
      </c>
      <c r="T380" s="1444"/>
    </row>
    <row r="381" spans="1:20" ht="19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2</v>
      </c>
      <c r="H381" s="642">
        <v>0</v>
      </c>
      <c r="I381" s="642">
        <v>0</v>
      </c>
      <c r="J381" s="642">
        <v>0</v>
      </c>
      <c r="K381" s="642">
        <v>0</v>
      </c>
      <c r="L381" s="642">
        <v>0</v>
      </c>
      <c r="M381" s="642">
        <v>2</v>
      </c>
      <c r="N381" s="642">
        <v>0</v>
      </c>
      <c r="O381" s="642">
        <v>0</v>
      </c>
      <c r="P381" s="642">
        <v>0</v>
      </c>
      <c r="Q381" s="642">
        <v>0</v>
      </c>
      <c r="R381" s="642">
        <v>0</v>
      </c>
      <c r="S381" s="642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30</v>
      </c>
      <c r="H387" s="5">
        <v>0</v>
      </c>
      <c r="I387" s="5">
        <v>3</v>
      </c>
      <c r="J387" s="5">
        <v>3</v>
      </c>
      <c r="K387" s="5">
        <v>3</v>
      </c>
      <c r="L387" s="5">
        <v>3</v>
      </c>
      <c r="M387" s="5">
        <v>3</v>
      </c>
      <c r="N387" s="5">
        <v>3</v>
      </c>
      <c r="O387" s="5">
        <v>3</v>
      </c>
      <c r="P387" s="5">
        <v>3</v>
      </c>
      <c r="Q387" s="5">
        <v>3</v>
      </c>
      <c r="R387" s="5">
        <v>3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30</v>
      </c>
      <c r="H388" s="5">
        <v>0</v>
      </c>
      <c r="I388" s="5">
        <v>3</v>
      </c>
      <c r="J388" s="5">
        <v>3</v>
      </c>
      <c r="K388" s="5">
        <v>3</v>
      </c>
      <c r="L388" s="5">
        <v>3</v>
      </c>
      <c r="M388" s="5">
        <v>3</v>
      </c>
      <c r="N388" s="5">
        <v>3</v>
      </c>
      <c r="O388" s="5">
        <v>3</v>
      </c>
      <c r="P388" s="5">
        <v>3</v>
      </c>
      <c r="Q388" s="5">
        <v>3</v>
      </c>
      <c r="R388" s="5">
        <v>3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3</v>
      </c>
      <c r="H391" s="5">
        <v>0</v>
      </c>
      <c r="I391" s="5">
        <v>0</v>
      </c>
      <c r="J391" s="5">
        <v>0</v>
      </c>
      <c r="K391" s="5">
        <v>1</v>
      </c>
      <c r="L391" s="5">
        <v>0</v>
      </c>
      <c r="M391" s="5">
        <v>0</v>
      </c>
      <c r="N391" s="5">
        <v>0</v>
      </c>
      <c r="O391" s="5">
        <v>1</v>
      </c>
      <c r="P391" s="5">
        <v>0</v>
      </c>
      <c r="Q391" s="5">
        <v>0</v>
      </c>
      <c r="R391" s="5">
        <v>0</v>
      </c>
      <c r="S391" s="5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5</v>
      </c>
      <c r="H393" s="5">
        <v>0</v>
      </c>
      <c r="I393" s="5">
        <v>1</v>
      </c>
      <c r="J393" s="5">
        <v>0</v>
      </c>
      <c r="K393" s="5">
        <v>1</v>
      </c>
      <c r="L393" s="5">
        <v>0</v>
      </c>
      <c r="M393" s="5">
        <v>1</v>
      </c>
      <c r="N393" s="5">
        <v>0</v>
      </c>
      <c r="O393" s="5">
        <v>1</v>
      </c>
      <c r="P393" s="5">
        <v>0</v>
      </c>
      <c r="Q393" s="5">
        <v>1</v>
      </c>
      <c r="R393" s="5">
        <v>0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4</v>
      </c>
      <c r="H394" s="52">
        <v>4</v>
      </c>
      <c r="I394" s="52">
        <v>0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1</v>
      </c>
      <c r="H395" s="52">
        <v>1</v>
      </c>
      <c r="I395" s="52">
        <v>0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11</v>
      </c>
      <c r="H397" s="52">
        <v>11</v>
      </c>
      <c r="I397" s="52">
        <v>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434" priority="14" operator="equal">
      <formula>"REVISE PORQUE ESTE VALOR NO PUEDE SER NEGATIVO"</formula>
    </cfRule>
    <cfRule type="cellIs" dxfId="433" priority="18" operator="lessThan">
      <formula>0</formula>
    </cfRule>
  </conditionalFormatting>
  <conditionalFormatting sqref="G327:S327">
    <cfRule type="cellIs" dxfId="432" priority="17" operator="lessThan">
      <formula>0</formula>
    </cfRule>
  </conditionalFormatting>
  <conditionalFormatting sqref="G338:S338">
    <cfRule type="cellIs" dxfId="431" priority="13" operator="equal">
      <formula>"Revise porque este valor no puede ser negativo"</formula>
    </cfRule>
    <cfRule type="cellIs" dxfId="430" priority="16" operator="lessThan">
      <formula>0</formula>
    </cfRule>
  </conditionalFormatting>
  <conditionalFormatting sqref="G338:S338">
    <cfRule type="cellIs" dxfId="429" priority="15" operator="lessThan">
      <formula>0</formula>
    </cfRule>
  </conditionalFormatting>
  <conditionalFormatting sqref="G348:S348">
    <cfRule type="cellIs" dxfId="428" priority="10" operator="equal">
      <formula>"Revise porque este valor no puede ser negativo"</formula>
    </cfRule>
    <cfRule type="cellIs" dxfId="427" priority="12" operator="lessThan">
      <formula>0</formula>
    </cfRule>
  </conditionalFormatting>
  <conditionalFormatting sqref="G348:S348">
    <cfRule type="cellIs" dxfId="426" priority="11" operator="lessThan">
      <formula>0</formula>
    </cfRule>
  </conditionalFormatting>
  <conditionalFormatting sqref="G357 I357:S357">
    <cfRule type="cellIs" dxfId="425" priority="7" operator="equal">
      <formula>"Revise porque este valor no puede ser negativo"</formula>
    </cfRule>
    <cfRule type="cellIs" dxfId="424" priority="9" operator="lessThan">
      <formula>0</formula>
    </cfRule>
  </conditionalFormatting>
  <conditionalFormatting sqref="G357 I357:S357">
    <cfRule type="cellIs" dxfId="423" priority="8" operator="lessThan">
      <formula>0</formula>
    </cfRule>
  </conditionalFormatting>
  <conditionalFormatting sqref="H357">
    <cfRule type="cellIs" dxfId="422" priority="4" operator="equal">
      <formula>"Revise porque este valor no puede ser negativo"</formula>
    </cfRule>
    <cfRule type="cellIs" dxfId="421" priority="6" operator="lessThan">
      <formula>0</formula>
    </cfRule>
  </conditionalFormatting>
  <conditionalFormatting sqref="H357">
    <cfRule type="cellIs" dxfId="420" priority="5" operator="lessThan">
      <formula>0</formula>
    </cfRule>
  </conditionalFormatting>
  <conditionalFormatting sqref="G24:S24">
    <cfRule type="cellIs" dxfId="419" priority="1" operator="equal">
      <formula>"REVISE PORQUE ESTE VALOR NO PUEDE SER NEGATIVO"</formula>
    </cfRule>
    <cfRule type="cellIs" dxfId="418" priority="3" operator="lessThan">
      <formula>0</formula>
    </cfRule>
  </conditionalFormatting>
  <conditionalFormatting sqref="G24:S24">
    <cfRule type="cellIs" dxfId="417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zoomScale="60" zoomScaleNormal="60" workbookViewId="0">
      <selection sqref="A1:S1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>
        <v>0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600</v>
      </c>
      <c r="H12" s="69">
        <v>50</v>
      </c>
      <c r="I12" s="69">
        <v>50</v>
      </c>
      <c r="J12" s="69">
        <v>50</v>
      </c>
      <c r="K12" s="69">
        <v>50</v>
      </c>
      <c r="L12" s="69">
        <v>50</v>
      </c>
      <c r="M12" s="69">
        <v>50</v>
      </c>
      <c r="N12" s="69">
        <v>50</v>
      </c>
      <c r="O12" s="69">
        <v>50</v>
      </c>
      <c r="P12" s="69">
        <v>50</v>
      </c>
      <c r="Q12" s="69">
        <v>50</v>
      </c>
      <c r="R12" s="69">
        <v>50</v>
      </c>
      <c r="S12" s="69">
        <v>50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156</v>
      </c>
      <c r="H13" s="5">
        <v>13</v>
      </c>
      <c r="I13" s="5">
        <v>13</v>
      </c>
      <c r="J13" s="5">
        <v>13</v>
      </c>
      <c r="K13" s="5">
        <v>13</v>
      </c>
      <c r="L13" s="5">
        <v>13</v>
      </c>
      <c r="M13" s="5">
        <v>13</v>
      </c>
      <c r="N13" s="5">
        <v>13</v>
      </c>
      <c r="O13" s="5">
        <v>13</v>
      </c>
      <c r="P13" s="5">
        <v>13</v>
      </c>
      <c r="Q13" s="5">
        <v>13</v>
      </c>
      <c r="R13" s="5">
        <v>13</v>
      </c>
      <c r="S13" s="5">
        <v>13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48</v>
      </c>
      <c r="H14" s="5">
        <v>4</v>
      </c>
      <c r="I14" s="5">
        <v>4</v>
      </c>
      <c r="J14" s="5">
        <v>4</v>
      </c>
      <c r="K14" s="5">
        <v>4</v>
      </c>
      <c r="L14" s="5">
        <v>4</v>
      </c>
      <c r="M14" s="5">
        <v>4</v>
      </c>
      <c r="N14" s="5">
        <v>4</v>
      </c>
      <c r="O14" s="5">
        <v>4</v>
      </c>
      <c r="P14" s="5">
        <v>4</v>
      </c>
      <c r="Q14" s="5">
        <v>4</v>
      </c>
      <c r="R14" s="5">
        <v>4</v>
      </c>
      <c r="S14" s="5">
        <v>4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36</v>
      </c>
      <c r="H15" s="5">
        <v>3</v>
      </c>
      <c r="I15" s="5">
        <v>3</v>
      </c>
      <c r="J15" s="5">
        <v>3</v>
      </c>
      <c r="K15" s="5">
        <v>3</v>
      </c>
      <c r="L15" s="5">
        <v>3</v>
      </c>
      <c r="M15" s="5">
        <v>3</v>
      </c>
      <c r="N15" s="5">
        <v>3</v>
      </c>
      <c r="O15" s="5">
        <v>3</v>
      </c>
      <c r="P15" s="5">
        <v>3</v>
      </c>
      <c r="Q15" s="5">
        <v>3</v>
      </c>
      <c r="R15" s="5">
        <v>3</v>
      </c>
      <c r="S15" s="5">
        <v>3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12</v>
      </c>
      <c r="H16" s="5">
        <v>1</v>
      </c>
      <c r="I16" s="5">
        <v>1</v>
      </c>
      <c r="J16" s="5">
        <v>1</v>
      </c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5">
        <v>1</v>
      </c>
      <c r="S16" s="5">
        <v>1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132</v>
      </c>
      <c r="H17" s="5">
        <v>11</v>
      </c>
      <c r="I17" s="5">
        <v>11</v>
      </c>
      <c r="J17" s="5">
        <v>11</v>
      </c>
      <c r="K17" s="5">
        <v>11</v>
      </c>
      <c r="L17" s="5">
        <v>11</v>
      </c>
      <c r="M17" s="5">
        <v>11</v>
      </c>
      <c r="N17" s="5">
        <v>11</v>
      </c>
      <c r="O17" s="5">
        <v>11</v>
      </c>
      <c r="P17" s="5">
        <v>11</v>
      </c>
      <c r="Q17" s="5">
        <v>11</v>
      </c>
      <c r="R17" s="5">
        <v>11</v>
      </c>
      <c r="S17" s="5">
        <v>11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12</v>
      </c>
      <c r="H18" s="5">
        <v>1</v>
      </c>
      <c r="I18" s="5">
        <v>1</v>
      </c>
      <c r="J18" s="5">
        <v>1</v>
      </c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5">
        <v>1</v>
      </c>
      <c r="S18" s="5">
        <v>1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36</v>
      </c>
      <c r="H19" s="5">
        <v>3</v>
      </c>
      <c r="I19" s="5">
        <v>3</v>
      </c>
      <c r="J19" s="5">
        <v>3</v>
      </c>
      <c r="K19" s="5">
        <v>3</v>
      </c>
      <c r="L19" s="5">
        <v>3</v>
      </c>
      <c r="M19" s="5">
        <v>3</v>
      </c>
      <c r="N19" s="5">
        <v>3</v>
      </c>
      <c r="O19" s="5">
        <v>3</v>
      </c>
      <c r="P19" s="5">
        <v>3</v>
      </c>
      <c r="Q19" s="5">
        <v>3</v>
      </c>
      <c r="R19" s="5">
        <v>3</v>
      </c>
      <c r="S19" s="5">
        <v>3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164</v>
      </c>
      <c r="H20" s="5">
        <v>14</v>
      </c>
      <c r="I20" s="5">
        <v>14</v>
      </c>
      <c r="J20" s="5">
        <v>14</v>
      </c>
      <c r="K20" s="5">
        <v>14</v>
      </c>
      <c r="L20" s="5">
        <v>14</v>
      </c>
      <c r="M20" s="5">
        <v>14</v>
      </c>
      <c r="N20" s="5">
        <v>14</v>
      </c>
      <c r="O20" s="5">
        <v>14</v>
      </c>
      <c r="P20" s="5">
        <v>13</v>
      </c>
      <c r="Q20" s="5">
        <v>13</v>
      </c>
      <c r="R20" s="5">
        <v>13</v>
      </c>
      <c r="S20" s="5">
        <v>13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4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1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>
        <f>SUM(G13:G22)</f>
        <v>600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>
        <f>G12-G23+G11</f>
        <v>0</v>
      </c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1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1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1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1</v>
      </c>
      <c r="H27" s="14">
        <v>0</v>
      </c>
      <c r="I27" s="14">
        <v>0</v>
      </c>
      <c r="J27" s="14">
        <v>0</v>
      </c>
      <c r="K27" s="14">
        <v>0</v>
      </c>
      <c r="L27" s="14">
        <v>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>
        <v>100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164</v>
      </c>
      <c r="H33" s="118">
        <f t="shared" ref="H33:S33" si="2">H20</f>
        <v>14</v>
      </c>
      <c r="I33" s="118">
        <f t="shared" si="2"/>
        <v>14</v>
      </c>
      <c r="J33" s="118">
        <f t="shared" si="2"/>
        <v>14</v>
      </c>
      <c r="K33" s="118">
        <f t="shared" si="2"/>
        <v>14</v>
      </c>
      <c r="L33" s="118">
        <f t="shared" si="2"/>
        <v>14</v>
      </c>
      <c r="M33" s="118">
        <f t="shared" si="2"/>
        <v>14</v>
      </c>
      <c r="N33" s="118">
        <f t="shared" si="2"/>
        <v>14</v>
      </c>
      <c r="O33" s="118">
        <f t="shared" si="2"/>
        <v>14</v>
      </c>
      <c r="P33" s="118">
        <f t="shared" si="2"/>
        <v>13</v>
      </c>
      <c r="Q33" s="118">
        <f t="shared" si="2"/>
        <v>13</v>
      </c>
      <c r="R33" s="118">
        <f t="shared" si="2"/>
        <v>13</v>
      </c>
      <c r="S33" s="118">
        <f t="shared" si="2"/>
        <v>13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7</v>
      </c>
      <c r="H34" s="5">
        <v>0</v>
      </c>
      <c r="I34" s="5">
        <v>1</v>
      </c>
      <c r="J34" s="5">
        <v>0</v>
      </c>
      <c r="K34" s="5">
        <v>1</v>
      </c>
      <c r="L34" s="5">
        <v>0</v>
      </c>
      <c r="M34" s="5">
        <v>1</v>
      </c>
      <c r="N34" s="5">
        <v>0</v>
      </c>
      <c r="O34" s="5">
        <v>1</v>
      </c>
      <c r="P34" s="5">
        <v>0</v>
      </c>
      <c r="Q34" s="5">
        <v>1</v>
      </c>
      <c r="R34" s="5">
        <v>1</v>
      </c>
      <c r="S34" s="5">
        <v>1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1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1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108</v>
      </c>
      <c r="H37" s="5">
        <v>9</v>
      </c>
      <c r="I37" s="5">
        <v>9</v>
      </c>
      <c r="J37" s="5">
        <v>9</v>
      </c>
      <c r="K37" s="5">
        <v>9</v>
      </c>
      <c r="L37" s="5">
        <v>9</v>
      </c>
      <c r="M37" s="5">
        <v>9</v>
      </c>
      <c r="N37" s="5">
        <v>9</v>
      </c>
      <c r="O37" s="5">
        <v>9</v>
      </c>
      <c r="P37" s="5">
        <v>9</v>
      </c>
      <c r="Q37" s="5">
        <v>9</v>
      </c>
      <c r="R37" s="5">
        <v>9</v>
      </c>
      <c r="S37" s="5">
        <v>9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1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1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1</v>
      </c>
      <c r="P39" s="5">
        <v>0</v>
      </c>
      <c r="Q39" s="5">
        <v>1</v>
      </c>
      <c r="R39" s="5">
        <v>0</v>
      </c>
      <c r="S39" s="5">
        <v>1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20</v>
      </c>
      <c r="H40" s="5">
        <v>0</v>
      </c>
      <c r="I40" s="5">
        <v>2</v>
      </c>
      <c r="J40" s="5">
        <v>0</v>
      </c>
      <c r="K40" s="5">
        <v>2</v>
      </c>
      <c r="L40" s="5">
        <v>2</v>
      </c>
      <c r="M40" s="5">
        <v>2</v>
      </c>
      <c r="N40" s="5">
        <v>2</v>
      </c>
      <c r="O40" s="5">
        <v>2</v>
      </c>
      <c r="P40" s="5">
        <v>2</v>
      </c>
      <c r="Q40" s="5">
        <v>2</v>
      </c>
      <c r="R40" s="5">
        <v>2</v>
      </c>
      <c r="S40" s="5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15</v>
      </c>
      <c r="H41" s="5">
        <v>1</v>
      </c>
      <c r="I41" s="5">
        <v>1</v>
      </c>
      <c r="J41" s="5">
        <v>2</v>
      </c>
      <c r="K41" s="5">
        <v>1</v>
      </c>
      <c r="L41" s="5">
        <v>1</v>
      </c>
      <c r="M41" s="5">
        <v>2</v>
      </c>
      <c r="N41" s="5">
        <v>1</v>
      </c>
      <c r="O41" s="5">
        <v>1</v>
      </c>
      <c r="P41" s="5">
        <v>2</v>
      </c>
      <c r="Q41" s="5">
        <v>1</v>
      </c>
      <c r="R41" s="5">
        <v>1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17</v>
      </c>
      <c r="H47" s="5">
        <v>1</v>
      </c>
      <c r="I47" s="5">
        <v>2</v>
      </c>
      <c r="J47" s="5">
        <v>1</v>
      </c>
      <c r="K47" s="5">
        <v>2</v>
      </c>
      <c r="L47" s="5">
        <v>1</v>
      </c>
      <c r="M47" s="5">
        <v>2</v>
      </c>
      <c r="N47" s="5">
        <v>1</v>
      </c>
      <c r="O47" s="5">
        <v>2</v>
      </c>
      <c r="P47" s="5">
        <v>1</v>
      </c>
      <c r="Q47" s="5">
        <v>1</v>
      </c>
      <c r="R47" s="5">
        <v>1</v>
      </c>
      <c r="S47" s="5">
        <v>2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>
        <f>SUM(G35:G41)</f>
        <v>149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>
        <f>G32+G33-G48</f>
        <v>115</v>
      </c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>
        <v>30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4</v>
      </c>
      <c r="H52" s="118">
        <f t="shared" ref="H52:S52" si="4">H21</f>
        <v>0</v>
      </c>
      <c r="I52" s="118">
        <f t="shared" si="4"/>
        <v>0</v>
      </c>
      <c r="J52" s="118">
        <f t="shared" si="4"/>
        <v>1</v>
      </c>
      <c r="K52" s="118">
        <f t="shared" si="4"/>
        <v>0</v>
      </c>
      <c r="L52" s="118">
        <f t="shared" si="4"/>
        <v>0</v>
      </c>
      <c r="M52" s="118">
        <f t="shared" si="4"/>
        <v>1</v>
      </c>
      <c r="N52" s="118">
        <f t="shared" si="4"/>
        <v>0</v>
      </c>
      <c r="O52" s="118">
        <f t="shared" si="4"/>
        <v>0</v>
      </c>
      <c r="P52" s="118">
        <f t="shared" si="4"/>
        <v>1</v>
      </c>
      <c r="Q52" s="118">
        <f t="shared" si="4"/>
        <v>0</v>
      </c>
      <c r="R52" s="118">
        <f t="shared" si="4"/>
        <v>1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20</v>
      </c>
      <c r="H53" s="118">
        <f t="shared" ref="H53:S53" si="5">H40</f>
        <v>0</v>
      </c>
      <c r="I53" s="118">
        <f t="shared" si="5"/>
        <v>2</v>
      </c>
      <c r="J53" s="118">
        <f t="shared" si="5"/>
        <v>0</v>
      </c>
      <c r="K53" s="118">
        <f t="shared" si="5"/>
        <v>2</v>
      </c>
      <c r="L53" s="118">
        <f t="shared" si="5"/>
        <v>2</v>
      </c>
      <c r="M53" s="118">
        <f t="shared" si="5"/>
        <v>2</v>
      </c>
      <c r="N53" s="118">
        <f t="shared" si="5"/>
        <v>2</v>
      </c>
      <c r="O53" s="118">
        <f t="shared" si="5"/>
        <v>2</v>
      </c>
      <c r="P53" s="118">
        <f t="shared" si="5"/>
        <v>2</v>
      </c>
      <c r="Q53" s="118">
        <f t="shared" si="5"/>
        <v>2</v>
      </c>
      <c r="R53" s="118">
        <f t="shared" si="5"/>
        <v>2</v>
      </c>
      <c r="S53" s="118">
        <f t="shared" si="5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2</v>
      </c>
      <c r="H54" s="5">
        <v>0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12</v>
      </c>
      <c r="H57" s="5">
        <v>1</v>
      </c>
      <c r="I57" s="5">
        <v>1</v>
      </c>
      <c r="J57" s="5">
        <v>1</v>
      </c>
      <c r="K57" s="5">
        <v>1</v>
      </c>
      <c r="L57" s="5">
        <v>1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5">
        <v>1</v>
      </c>
      <c r="S57" s="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2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6</v>
      </c>
      <c r="H60" s="5">
        <v>1</v>
      </c>
      <c r="I60" s="5">
        <v>0</v>
      </c>
      <c r="J60" s="5">
        <v>1</v>
      </c>
      <c r="K60" s="5">
        <v>0</v>
      </c>
      <c r="L60" s="5">
        <v>1</v>
      </c>
      <c r="M60" s="5">
        <v>0</v>
      </c>
      <c r="N60" s="5">
        <v>1</v>
      </c>
      <c r="O60" s="5">
        <v>0</v>
      </c>
      <c r="P60" s="5">
        <v>1</v>
      </c>
      <c r="Q60" s="5">
        <v>0</v>
      </c>
      <c r="R60" s="5">
        <v>1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7</v>
      </c>
      <c r="H61" s="5">
        <v>0</v>
      </c>
      <c r="I61" s="5">
        <v>1</v>
      </c>
      <c r="J61" s="5">
        <v>1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1</v>
      </c>
      <c r="Q61" s="5">
        <v>0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3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1</v>
      </c>
      <c r="R63" s="5">
        <v>0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3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1</v>
      </c>
      <c r="R65" s="5">
        <v>0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1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494">
        <f t="shared" si="6"/>
        <v>2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1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2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1</v>
      </c>
      <c r="P69" s="5">
        <v>0</v>
      </c>
      <c r="Q69" s="5">
        <v>1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1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>
        <f>G56+G57+G58+G55+G59+G67+G68</f>
        <v>16</v>
      </c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>
        <f>G51+G52+G53+G54-G82</f>
        <v>40</v>
      </c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15</v>
      </c>
      <c r="H89" s="118">
        <f t="shared" si="7"/>
        <v>1</v>
      </c>
      <c r="I89" s="118">
        <f t="shared" si="7"/>
        <v>1</v>
      </c>
      <c r="J89" s="118">
        <f t="shared" si="7"/>
        <v>2</v>
      </c>
      <c r="K89" s="118">
        <f t="shared" si="7"/>
        <v>1</v>
      </c>
      <c r="L89" s="118">
        <f t="shared" si="7"/>
        <v>1</v>
      </c>
      <c r="M89" s="118">
        <f t="shared" si="7"/>
        <v>2</v>
      </c>
      <c r="N89" s="118">
        <f t="shared" si="7"/>
        <v>1</v>
      </c>
      <c r="O89" s="118">
        <f t="shared" si="7"/>
        <v>1</v>
      </c>
      <c r="P89" s="118">
        <f t="shared" si="7"/>
        <v>2</v>
      </c>
      <c r="Q89" s="118">
        <f t="shared" si="7"/>
        <v>1</v>
      </c>
      <c r="R89" s="118">
        <f t="shared" si="7"/>
        <v>1</v>
      </c>
      <c r="S89" s="118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94">
        <f t="shared" ref="G91:G97" si="8">+H91+I91+J91+K91+L91+M91+N91+O91+P91+Q91+R91+S91</f>
        <v>5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1</v>
      </c>
      <c r="N91" s="5">
        <v>1</v>
      </c>
      <c r="O91" s="5">
        <v>0</v>
      </c>
      <c r="P91" s="5">
        <v>1</v>
      </c>
      <c r="Q91" s="5">
        <v>0</v>
      </c>
      <c r="R91" s="5">
        <v>1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94">
        <f t="shared" si="8"/>
        <v>10</v>
      </c>
      <c r="H92" s="5">
        <v>0</v>
      </c>
      <c r="I92" s="5">
        <v>1</v>
      </c>
      <c r="J92" s="5">
        <v>1</v>
      </c>
      <c r="K92" s="5">
        <v>1</v>
      </c>
      <c r="L92" s="5">
        <v>1</v>
      </c>
      <c r="M92" s="5">
        <v>1</v>
      </c>
      <c r="N92" s="5">
        <v>1</v>
      </c>
      <c r="O92" s="5">
        <v>1</v>
      </c>
      <c r="P92" s="5">
        <v>1</v>
      </c>
      <c r="Q92" s="5">
        <v>1</v>
      </c>
      <c r="R92" s="5">
        <v>1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5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1</v>
      </c>
      <c r="N93" s="5">
        <v>1</v>
      </c>
      <c r="O93" s="5">
        <v>1</v>
      </c>
      <c r="P93" s="5">
        <v>1</v>
      </c>
      <c r="Q93" s="5">
        <v>0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1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>
        <f>G91+G92+G95+G96+G97</f>
        <v>15</v>
      </c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>
        <f>G88+G89+G90-G98</f>
        <v>0</v>
      </c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598">
        <v>0</v>
      </c>
      <c r="I102" s="598">
        <v>0</v>
      </c>
      <c r="J102" s="598">
        <v>0</v>
      </c>
      <c r="K102" s="598">
        <v>0</v>
      </c>
      <c r="L102" s="598">
        <v>0</v>
      </c>
      <c r="M102" s="598">
        <v>0</v>
      </c>
      <c r="N102" s="598">
        <v>0</v>
      </c>
      <c r="O102" s="598">
        <v>0</v>
      </c>
      <c r="P102" s="598">
        <v>0</v>
      </c>
      <c r="Q102" s="598">
        <v>0</v>
      </c>
      <c r="R102" s="598">
        <v>0</v>
      </c>
      <c r="S102" s="599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598">
        <v>0</v>
      </c>
      <c r="I103" s="598">
        <v>0</v>
      </c>
      <c r="J103" s="598">
        <v>0</v>
      </c>
      <c r="K103" s="598">
        <v>0</v>
      </c>
      <c r="L103" s="598">
        <v>0</v>
      </c>
      <c r="M103" s="598">
        <v>0</v>
      </c>
      <c r="N103" s="598">
        <v>0</v>
      </c>
      <c r="O103" s="598">
        <v>0</v>
      </c>
      <c r="P103" s="598">
        <v>0</v>
      </c>
      <c r="Q103" s="598">
        <v>0</v>
      </c>
      <c r="R103" s="598">
        <v>0</v>
      </c>
      <c r="S103" s="599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598">
        <v>0</v>
      </c>
      <c r="I104" s="598">
        <v>0</v>
      </c>
      <c r="J104" s="598">
        <v>0</v>
      </c>
      <c r="K104" s="598">
        <v>0</v>
      </c>
      <c r="L104" s="598">
        <v>0</v>
      </c>
      <c r="M104" s="598">
        <v>0</v>
      </c>
      <c r="N104" s="598">
        <v>0</v>
      </c>
      <c r="O104" s="598">
        <v>0</v>
      </c>
      <c r="P104" s="598">
        <v>0</v>
      </c>
      <c r="Q104" s="598">
        <v>0</v>
      </c>
      <c r="R104" s="598">
        <v>0</v>
      </c>
      <c r="S104" s="599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0</v>
      </c>
      <c r="H105" s="598">
        <v>0</v>
      </c>
      <c r="I105" s="598">
        <v>0</v>
      </c>
      <c r="J105" s="598">
        <v>0</v>
      </c>
      <c r="K105" s="598">
        <v>0</v>
      </c>
      <c r="L105" s="598">
        <v>0</v>
      </c>
      <c r="M105" s="598">
        <v>0</v>
      </c>
      <c r="N105" s="598">
        <v>0</v>
      </c>
      <c r="O105" s="598">
        <v>0</v>
      </c>
      <c r="P105" s="598">
        <v>0</v>
      </c>
      <c r="Q105" s="598">
        <v>0</v>
      </c>
      <c r="R105" s="598">
        <v>0</v>
      </c>
      <c r="S105" s="599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216</v>
      </c>
      <c r="H106" s="598">
        <v>18</v>
      </c>
      <c r="I106" s="598">
        <v>18</v>
      </c>
      <c r="J106" s="598">
        <v>18</v>
      </c>
      <c r="K106" s="598">
        <v>18</v>
      </c>
      <c r="L106" s="598">
        <v>18</v>
      </c>
      <c r="M106" s="598">
        <v>18</v>
      </c>
      <c r="N106" s="598">
        <v>18</v>
      </c>
      <c r="O106" s="598">
        <v>18</v>
      </c>
      <c r="P106" s="598">
        <v>18</v>
      </c>
      <c r="Q106" s="598">
        <v>18</v>
      </c>
      <c r="R106" s="598">
        <v>18</v>
      </c>
      <c r="S106" s="598">
        <v>18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0</v>
      </c>
      <c r="H107" s="598">
        <v>0</v>
      </c>
      <c r="I107" s="598">
        <v>0</v>
      </c>
      <c r="J107" s="598">
        <v>0</v>
      </c>
      <c r="K107" s="598">
        <v>0</v>
      </c>
      <c r="L107" s="598">
        <v>0</v>
      </c>
      <c r="M107" s="598">
        <v>0</v>
      </c>
      <c r="N107" s="598">
        <v>0</v>
      </c>
      <c r="O107" s="598">
        <v>0</v>
      </c>
      <c r="P107" s="598">
        <v>0</v>
      </c>
      <c r="Q107" s="598">
        <v>0</v>
      </c>
      <c r="R107" s="598">
        <v>0</v>
      </c>
      <c r="S107" s="599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598">
        <v>0</v>
      </c>
      <c r="I108" s="598">
        <v>0</v>
      </c>
      <c r="J108" s="598">
        <v>0</v>
      </c>
      <c r="K108" s="598">
        <v>0</v>
      </c>
      <c r="L108" s="598">
        <v>0</v>
      </c>
      <c r="M108" s="598">
        <v>0</v>
      </c>
      <c r="N108" s="598">
        <v>0</v>
      </c>
      <c r="O108" s="598">
        <v>0</v>
      </c>
      <c r="P108" s="598">
        <v>0</v>
      </c>
      <c r="Q108" s="598">
        <v>0</v>
      </c>
      <c r="R108" s="598">
        <v>0</v>
      </c>
      <c r="S108" s="599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598">
        <v>0</v>
      </c>
      <c r="I109" s="598">
        <v>0</v>
      </c>
      <c r="J109" s="598">
        <v>0</v>
      </c>
      <c r="K109" s="598">
        <v>0</v>
      </c>
      <c r="L109" s="598">
        <v>0</v>
      </c>
      <c r="M109" s="598">
        <v>0</v>
      </c>
      <c r="N109" s="598">
        <v>0</v>
      </c>
      <c r="O109" s="598">
        <v>0</v>
      </c>
      <c r="P109" s="598">
        <v>0</v>
      </c>
      <c r="Q109" s="598">
        <v>0</v>
      </c>
      <c r="R109" s="598">
        <v>0</v>
      </c>
      <c r="S109" s="599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598">
        <v>0</v>
      </c>
      <c r="I110" s="598">
        <v>0</v>
      </c>
      <c r="J110" s="598">
        <v>0</v>
      </c>
      <c r="K110" s="598">
        <v>0</v>
      </c>
      <c r="L110" s="598">
        <v>0</v>
      </c>
      <c r="M110" s="598">
        <v>0</v>
      </c>
      <c r="N110" s="598">
        <v>0</v>
      </c>
      <c r="O110" s="598">
        <v>0</v>
      </c>
      <c r="P110" s="598">
        <v>0</v>
      </c>
      <c r="Q110" s="598">
        <v>0</v>
      </c>
      <c r="R110" s="598">
        <v>0</v>
      </c>
      <c r="S110" s="599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598">
        <v>0</v>
      </c>
      <c r="I111" s="598">
        <v>0</v>
      </c>
      <c r="J111" s="598">
        <v>0</v>
      </c>
      <c r="K111" s="598">
        <v>0</v>
      </c>
      <c r="L111" s="598">
        <v>0</v>
      </c>
      <c r="M111" s="598">
        <v>0</v>
      </c>
      <c r="N111" s="598">
        <v>0</v>
      </c>
      <c r="O111" s="598">
        <v>0</v>
      </c>
      <c r="P111" s="598">
        <v>0</v>
      </c>
      <c r="Q111" s="598">
        <v>0</v>
      </c>
      <c r="R111" s="598">
        <v>0</v>
      </c>
      <c r="S111" s="599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598">
        <v>0</v>
      </c>
      <c r="I112" s="598">
        <v>0</v>
      </c>
      <c r="J112" s="598">
        <v>0</v>
      </c>
      <c r="K112" s="598">
        <v>0</v>
      </c>
      <c r="L112" s="598">
        <v>0</v>
      </c>
      <c r="M112" s="598">
        <v>0</v>
      </c>
      <c r="N112" s="598">
        <v>0</v>
      </c>
      <c r="O112" s="598">
        <v>0</v>
      </c>
      <c r="P112" s="598">
        <v>0</v>
      </c>
      <c r="Q112" s="598">
        <v>0</v>
      </c>
      <c r="R112" s="598">
        <v>0</v>
      </c>
      <c r="S112" s="599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598">
        <v>0</v>
      </c>
      <c r="I113" s="598">
        <v>0</v>
      </c>
      <c r="J113" s="598">
        <v>0</v>
      </c>
      <c r="K113" s="598">
        <v>0</v>
      </c>
      <c r="L113" s="598">
        <v>0</v>
      </c>
      <c r="M113" s="598">
        <v>0</v>
      </c>
      <c r="N113" s="598">
        <v>0</v>
      </c>
      <c r="O113" s="598">
        <v>0</v>
      </c>
      <c r="P113" s="598">
        <v>0</v>
      </c>
      <c r="Q113" s="598">
        <v>0</v>
      </c>
      <c r="R113" s="598">
        <v>0</v>
      </c>
      <c r="S113" s="599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598">
        <v>0</v>
      </c>
      <c r="I114" s="598">
        <v>0</v>
      </c>
      <c r="J114" s="598">
        <v>0</v>
      </c>
      <c r="K114" s="598">
        <v>0</v>
      </c>
      <c r="L114" s="598">
        <v>0</v>
      </c>
      <c r="M114" s="598">
        <v>0</v>
      </c>
      <c r="N114" s="598">
        <v>0</v>
      </c>
      <c r="O114" s="598">
        <v>0</v>
      </c>
      <c r="P114" s="598">
        <v>0</v>
      </c>
      <c r="Q114" s="598">
        <v>0</v>
      </c>
      <c r="R114" s="598">
        <v>0</v>
      </c>
      <c r="S114" s="599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598">
        <v>0</v>
      </c>
      <c r="I115" s="598">
        <v>0</v>
      </c>
      <c r="J115" s="598">
        <v>0</v>
      </c>
      <c r="K115" s="598">
        <v>0</v>
      </c>
      <c r="L115" s="598">
        <v>0</v>
      </c>
      <c r="M115" s="598">
        <v>0</v>
      </c>
      <c r="N115" s="598">
        <v>0</v>
      </c>
      <c r="O115" s="598">
        <v>0</v>
      </c>
      <c r="P115" s="598">
        <v>0</v>
      </c>
      <c r="Q115" s="598">
        <v>0</v>
      </c>
      <c r="R115" s="598">
        <v>0</v>
      </c>
      <c r="S115" s="599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1</v>
      </c>
      <c r="H116" s="598">
        <v>0</v>
      </c>
      <c r="I116" s="598">
        <v>0</v>
      </c>
      <c r="J116" s="598">
        <v>0</v>
      </c>
      <c r="K116" s="598">
        <v>0</v>
      </c>
      <c r="L116" s="598">
        <v>0</v>
      </c>
      <c r="M116" s="598">
        <v>1</v>
      </c>
      <c r="N116" s="598">
        <v>0</v>
      </c>
      <c r="O116" s="598">
        <v>0</v>
      </c>
      <c r="P116" s="598">
        <v>0</v>
      </c>
      <c r="Q116" s="598">
        <v>0</v>
      </c>
      <c r="R116" s="598">
        <v>0</v>
      </c>
      <c r="S116" s="599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598">
        <v>0</v>
      </c>
      <c r="I117" s="598">
        <v>0</v>
      </c>
      <c r="J117" s="598">
        <v>0</v>
      </c>
      <c r="K117" s="598">
        <v>0</v>
      </c>
      <c r="L117" s="598">
        <v>0</v>
      </c>
      <c r="M117" s="598">
        <v>0</v>
      </c>
      <c r="N117" s="598">
        <v>0</v>
      </c>
      <c r="O117" s="598">
        <v>0</v>
      </c>
      <c r="P117" s="598">
        <v>0</v>
      </c>
      <c r="Q117" s="598">
        <v>0</v>
      </c>
      <c r="R117" s="598">
        <v>0</v>
      </c>
      <c r="S117" s="599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0</v>
      </c>
      <c r="H118" s="598">
        <v>0</v>
      </c>
      <c r="I118" s="598">
        <v>0</v>
      </c>
      <c r="J118" s="598">
        <v>0</v>
      </c>
      <c r="K118" s="598">
        <v>0</v>
      </c>
      <c r="L118" s="598">
        <v>0</v>
      </c>
      <c r="M118" s="598">
        <v>0</v>
      </c>
      <c r="N118" s="598">
        <v>0</v>
      </c>
      <c r="O118" s="598">
        <v>0</v>
      </c>
      <c r="P118" s="598">
        <v>0</v>
      </c>
      <c r="Q118" s="598">
        <v>0</v>
      </c>
      <c r="R118" s="598">
        <v>0</v>
      </c>
      <c r="S118" s="599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5</v>
      </c>
      <c r="H119" s="598">
        <v>0</v>
      </c>
      <c r="I119" s="598">
        <v>0</v>
      </c>
      <c r="J119" s="598">
        <v>1</v>
      </c>
      <c r="K119" s="598">
        <v>0</v>
      </c>
      <c r="L119" s="598">
        <v>0</v>
      </c>
      <c r="M119" s="598">
        <v>1</v>
      </c>
      <c r="N119" s="598">
        <v>0</v>
      </c>
      <c r="O119" s="598">
        <v>1</v>
      </c>
      <c r="P119" s="598">
        <v>1</v>
      </c>
      <c r="Q119" s="598">
        <v>0</v>
      </c>
      <c r="R119" s="598">
        <v>1</v>
      </c>
      <c r="S119" s="599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598">
        <v>0</v>
      </c>
      <c r="I120" s="598">
        <v>0</v>
      </c>
      <c r="J120" s="598">
        <v>0</v>
      </c>
      <c r="K120" s="598">
        <v>0</v>
      </c>
      <c r="L120" s="598">
        <v>0</v>
      </c>
      <c r="M120" s="598">
        <v>0</v>
      </c>
      <c r="N120" s="598">
        <v>0</v>
      </c>
      <c r="O120" s="598">
        <v>0</v>
      </c>
      <c r="P120" s="598">
        <v>0</v>
      </c>
      <c r="Q120" s="598">
        <v>0</v>
      </c>
      <c r="R120" s="598">
        <v>0</v>
      </c>
      <c r="S120" s="599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598">
        <v>0</v>
      </c>
      <c r="I121" s="598">
        <v>0</v>
      </c>
      <c r="J121" s="598">
        <v>0</v>
      </c>
      <c r="K121" s="598">
        <v>0</v>
      </c>
      <c r="L121" s="598">
        <v>0</v>
      </c>
      <c r="M121" s="598">
        <v>0</v>
      </c>
      <c r="N121" s="598">
        <v>0</v>
      </c>
      <c r="O121" s="598">
        <v>0</v>
      </c>
      <c r="P121" s="598">
        <v>0</v>
      </c>
      <c r="Q121" s="598">
        <v>0</v>
      </c>
      <c r="R121" s="598">
        <v>0</v>
      </c>
      <c r="S121" s="599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598">
        <v>0</v>
      </c>
      <c r="I122" s="598">
        <v>0</v>
      </c>
      <c r="J122" s="598">
        <v>0</v>
      </c>
      <c r="K122" s="598">
        <v>0</v>
      </c>
      <c r="L122" s="598">
        <v>0</v>
      </c>
      <c r="M122" s="598">
        <v>0</v>
      </c>
      <c r="N122" s="598">
        <v>0</v>
      </c>
      <c r="O122" s="598">
        <v>0</v>
      </c>
      <c r="P122" s="598">
        <v>0</v>
      </c>
      <c r="Q122" s="598">
        <v>0</v>
      </c>
      <c r="R122" s="598">
        <v>0</v>
      </c>
      <c r="S122" s="599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598">
        <v>0</v>
      </c>
      <c r="I123" s="598">
        <v>0</v>
      </c>
      <c r="J123" s="598">
        <v>0</v>
      </c>
      <c r="K123" s="598">
        <v>0</v>
      </c>
      <c r="L123" s="598">
        <v>0</v>
      </c>
      <c r="M123" s="598">
        <v>0</v>
      </c>
      <c r="N123" s="598">
        <v>0</v>
      </c>
      <c r="O123" s="598">
        <v>0</v>
      </c>
      <c r="P123" s="598">
        <v>0</v>
      </c>
      <c r="Q123" s="598">
        <v>0</v>
      </c>
      <c r="R123" s="598">
        <v>0</v>
      </c>
      <c r="S123" s="599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598">
        <v>0</v>
      </c>
      <c r="I124" s="598">
        <v>0</v>
      </c>
      <c r="J124" s="598">
        <v>0</v>
      </c>
      <c r="K124" s="598">
        <v>0</v>
      </c>
      <c r="L124" s="598">
        <v>0</v>
      </c>
      <c r="M124" s="598">
        <v>0</v>
      </c>
      <c r="N124" s="598">
        <v>0</v>
      </c>
      <c r="O124" s="598">
        <v>0</v>
      </c>
      <c r="P124" s="598">
        <v>0</v>
      </c>
      <c r="Q124" s="598">
        <v>0</v>
      </c>
      <c r="R124" s="598">
        <v>0</v>
      </c>
      <c r="S124" s="599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4</v>
      </c>
      <c r="H125" s="598">
        <v>0</v>
      </c>
      <c r="I125" s="598">
        <v>0</v>
      </c>
      <c r="J125" s="598">
        <v>0</v>
      </c>
      <c r="K125" s="598">
        <v>0</v>
      </c>
      <c r="L125" s="598">
        <v>0</v>
      </c>
      <c r="M125" s="598">
        <v>1</v>
      </c>
      <c r="N125" s="598">
        <v>0</v>
      </c>
      <c r="O125" s="598">
        <v>1</v>
      </c>
      <c r="P125" s="598">
        <v>0</v>
      </c>
      <c r="Q125" s="598">
        <v>1</v>
      </c>
      <c r="R125" s="598">
        <v>0</v>
      </c>
      <c r="S125" s="599">
        <v>1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598">
        <v>0</v>
      </c>
      <c r="I126" s="598">
        <v>0</v>
      </c>
      <c r="J126" s="598">
        <v>0</v>
      </c>
      <c r="K126" s="598">
        <v>0</v>
      </c>
      <c r="L126" s="598">
        <v>0</v>
      </c>
      <c r="M126" s="598">
        <v>0</v>
      </c>
      <c r="N126" s="598">
        <v>0</v>
      </c>
      <c r="O126" s="598">
        <v>0</v>
      </c>
      <c r="P126" s="598">
        <v>0</v>
      </c>
      <c r="Q126" s="598">
        <v>0</v>
      </c>
      <c r="R126" s="598">
        <v>0</v>
      </c>
      <c r="S126" s="599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598">
        <v>0</v>
      </c>
      <c r="I127" s="598">
        <v>0</v>
      </c>
      <c r="J127" s="598">
        <v>0</v>
      </c>
      <c r="K127" s="598">
        <v>0</v>
      </c>
      <c r="L127" s="598">
        <v>0</v>
      </c>
      <c r="M127" s="598">
        <v>0</v>
      </c>
      <c r="N127" s="598">
        <v>0</v>
      </c>
      <c r="O127" s="598">
        <v>0</v>
      </c>
      <c r="P127" s="598">
        <v>0</v>
      </c>
      <c r="Q127" s="598">
        <v>0</v>
      </c>
      <c r="R127" s="598">
        <v>0</v>
      </c>
      <c r="S127" s="599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598">
        <v>0</v>
      </c>
      <c r="I128" s="598">
        <v>0</v>
      </c>
      <c r="J128" s="598">
        <v>0</v>
      </c>
      <c r="K128" s="598">
        <v>0</v>
      </c>
      <c r="L128" s="598">
        <v>0</v>
      </c>
      <c r="M128" s="598">
        <v>0</v>
      </c>
      <c r="N128" s="598">
        <v>0</v>
      </c>
      <c r="O128" s="598">
        <v>0</v>
      </c>
      <c r="P128" s="598">
        <v>0</v>
      </c>
      <c r="Q128" s="598">
        <v>0</v>
      </c>
      <c r="R128" s="598">
        <v>0</v>
      </c>
      <c r="S128" s="599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598">
        <v>0</v>
      </c>
      <c r="I129" s="598">
        <v>0</v>
      </c>
      <c r="J129" s="598">
        <v>0</v>
      </c>
      <c r="K129" s="598">
        <v>0</v>
      </c>
      <c r="L129" s="598">
        <v>0</v>
      </c>
      <c r="M129" s="598">
        <v>0</v>
      </c>
      <c r="N129" s="598">
        <v>0</v>
      </c>
      <c r="O129" s="598">
        <v>0</v>
      </c>
      <c r="P129" s="598">
        <v>0</v>
      </c>
      <c r="Q129" s="598">
        <v>0</v>
      </c>
      <c r="R129" s="598">
        <v>0</v>
      </c>
      <c r="S129" s="599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598">
        <v>0</v>
      </c>
      <c r="I130" s="598">
        <v>0</v>
      </c>
      <c r="J130" s="598">
        <v>0</v>
      </c>
      <c r="K130" s="598">
        <v>0</v>
      </c>
      <c r="L130" s="598">
        <v>0</v>
      </c>
      <c r="M130" s="598">
        <v>0</v>
      </c>
      <c r="N130" s="598">
        <v>0</v>
      </c>
      <c r="O130" s="598">
        <v>0</v>
      </c>
      <c r="P130" s="598">
        <v>0</v>
      </c>
      <c r="Q130" s="598">
        <v>0</v>
      </c>
      <c r="R130" s="598">
        <v>0</v>
      </c>
      <c r="S130" s="599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598">
        <v>0</v>
      </c>
      <c r="I131" s="598">
        <v>0</v>
      </c>
      <c r="J131" s="598">
        <v>0</v>
      </c>
      <c r="K131" s="598">
        <v>0</v>
      </c>
      <c r="L131" s="598">
        <v>0</v>
      </c>
      <c r="M131" s="598">
        <v>0</v>
      </c>
      <c r="N131" s="598">
        <v>0</v>
      </c>
      <c r="O131" s="598">
        <v>0</v>
      </c>
      <c r="P131" s="598">
        <v>0</v>
      </c>
      <c r="Q131" s="598">
        <v>0</v>
      </c>
      <c r="R131" s="598">
        <v>0</v>
      </c>
      <c r="S131" s="599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598">
        <v>0</v>
      </c>
      <c r="I132" s="598">
        <v>0</v>
      </c>
      <c r="J132" s="598">
        <v>0</v>
      </c>
      <c r="K132" s="598">
        <v>0</v>
      </c>
      <c r="L132" s="598">
        <v>0</v>
      </c>
      <c r="M132" s="598">
        <v>0</v>
      </c>
      <c r="N132" s="598">
        <v>0</v>
      </c>
      <c r="O132" s="598">
        <v>0</v>
      </c>
      <c r="P132" s="598">
        <v>0</v>
      </c>
      <c r="Q132" s="598">
        <v>0</v>
      </c>
      <c r="R132" s="598">
        <v>0</v>
      </c>
      <c r="S132" s="599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598">
        <v>0</v>
      </c>
      <c r="I133" s="598">
        <v>0</v>
      </c>
      <c r="J133" s="598">
        <v>0</v>
      </c>
      <c r="K133" s="598">
        <v>0</v>
      </c>
      <c r="L133" s="598">
        <v>0</v>
      </c>
      <c r="M133" s="598">
        <v>0</v>
      </c>
      <c r="N133" s="598">
        <v>0</v>
      </c>
      <c r="O133" s="598">
        <v>0</v>
      </c>
      <c r="P133" s="598">
        <v>0</v>
      </c>
      <c r="Q133" s="598">
        <v>0</v>
      </c>
      <c r="R133" s="598">
        <v>0</v>
      </c>
      <c r="S133" s="599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4</v>
      </c>
      <c r="H134" s="598">
        <v>0</v>
      </c>
      <c r="I134" s="598">
        <v>0</v>
      </c>
      <c r="J134" s="598">
        <v>1</v>
      </c>
      <c r="K134" s="598">
        <v>0</v>
      </c>
      <c r="L134" s="598">
        <v>1</v>
      </c>
      <c r="M134" s="598">
        <v>0</v>
      </c>
      <c r="N134" s="598">
        <v>1</v>
      </c>
      <c r="O134" s="598">
        <v>0</v>
      </c>
      <c r="P134" s="598">
        <v>1</v>
      </c>
      <c r="Q134" s="598">
        <v>0</v>
      </c>
      <c r="R134" s="598">
        <v>0</v>
      </c>
      <c r="S134" s="599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598">
        <v>0</v>
      </c>
      <c r="I135" s="598">
        <v>0</v>
      </c>
      <c r="J135" s="598">
        <v>0</v>
      </c>
      <c r="K135" s="598">
        <v>0</v>
      </c>
      <c r="L135" s="598">
        <v>0</v>
      </c>
      <c r="M135" s="598">
        <v>0</v>
      </c>
      <c r="N135" s="598">
        <v>0</v>
      </c>
      <c r="O135" s="598">
        <v>0</v>
      </c>
      <c r="P135" s="598">
        <v>0</v>
      </c>
      <c r="Q135" s="598">
        <v>0</v>
      </c>
      <c r="R135" s="598">
        <v>0</v>
      </c>
      <c r="S135" s="599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598">
        <v>0</v>
      </c>
      <c r="I136" s="598">
        <v>0</v>
      </c>
      <c r="J136" s="598">
        <v>0</v>
      </c>
      <c r="K136" s="598">
        <v>0</v>
      </c>
      <c r="L136" s="598">
        <v>0</v>
      </c>
      <c r="M136" s="598">
        <v>0</v>
      </c>
      <c r="N136" s="598">
        <v>0</v>
      </c>
      <c r="O136" s="598">
        <v>0</v>
      </c>
      <c r="P136" s="598">
        <v>0</v>
      </c>
      <c r="Q136" s="598">
        <v>0</v>
      </c>
      <c r="R136" s="598">
        <v>0</v>
      </c>
      <c r="S136" s="599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598">
        <v>0</v>
      </c>
      <c r="I137" s="598">
        <v>0</v>
      </c>
      <c r="J137" s="598">
        <v>0</v>
      </c>
      <c r="K137" s="598">
        <v>0</v>
      </c>
      <c r="L137" s="598">
        <v>0</v>
      </c>
      <c r="M137" s="598">
        <v>0</v>
      </c>
      <c r="N137" s="598">
        <v>0</v>
      </c>
      <c r="O137" s="598">
        <v>0</v>
      </c>
      <c r="P137" s="598">
        <v>0</v>
      </c>
      <c r="Q137" s="598">
        <v>0</v>
      </c>
      <c r="R137" s="598">
        <v>0</v>
      </c>
      <c r="S137" s="599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598">
        <v>0</v>
      </c>
      <c r="I138" s="598">
        <v>0</v>
      </c>
      <c r="J138" s="598">
        <v>0</v>
      </c>
      <c r="K138" s="598">
        <v>0</v>
      </c>
      <c r="L138" s="598">
        <v>0</v>
      </c>
      <c r="M138" s="598">
        <v>0</v>
      </c>
      <c r="N138" s="598">
        <v>0</v>
      </c>
      <c r="O138" s="598">
        <v>0</v>
      </c>
      <c r="P138" s="598">
        <v>0</v>
      </c>
      <c r="Q138" s="598">
        <v>0</v>
      </c>
      <c r="R138" s="598">
        <v>0</v>
      </c>
      <c r="S138" s="599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0</v>
      </c>
      <c r="H139" s="598">
        <v>0</v>
      </c>
      <c r="I139" s="598">
        <v>0</v>
      </c>
      <c r="J139" s="598">
        <v>0</v>
      </c>
      <c r="K139" s="598">
        <v>0</v>
      </c>
      <c r="L139" s="598">
        <v>0</v>
      </c>
      <c r="M139" s="598">
        <v>0</v>
      </c>
      <c r="N139" s="598">
        <v>0</v>
      </c>
      <c r="O139" s="598">
        <v>0</v>
      </c>
      <c r="P139" s="598">
        <v>0</v>
      </c>
      <c r="Q139" s="598">
        <v>0</v>
      </c>
      <c r="R139" s="598">
        <v>0</v>
      </c>
      <c r="S139" s="599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0</v>
      </c>
      <c r="H140" s="598">
        <v>0</v>
      </c>
      <c r="I140" s="598">
        <v>0</v>
      </c>
      <c r="J140" s="598">
        <v>0</v>
      </c>
      <c r="K140" s="598">
        <v>0</v>
      </c>
      <c r="L140" s="598">
        <v>0</v>
      </c>
      <c r="M140" s="598">
        <v>0</v>
      </c>
      <c r="N140" s="598">
        <v>0</v>
      </c>
      <c r="O140" s="598">
        <v>0</v>
      </c>
      <c r="P140" s="598">
        <v>0</v>
      </c>
      <c r="Q140" s="598">
        <v>0</v>
      </c>
      <c r="R140" s="598">
        <v>0</v>
      </c>
      <c r="S140" s="599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598">
        <v>0</v>
      </c>
      <c r="I141" s="598">
        <v>0</v>
      </c>
      <c r="J141" s="598">
        <v>0</v>
      </c>
      <c r="K141" s="598">
        <v>0</v>
      </c>
      <c r="L141" s="598">
        <v>0</v>
      </c>
      <c r="M141" s="598">
        <v>0</v>
      </c>
      <c r="N141" s="598">
        <v>0</v>
      </c>
      <c r="O141" s="598">
        <v>0</v>
      </c>
      <c r="P141" s="598">
        <v>0</v>
      </c>
      <c r="Q141" s="598">
        <v>0</v>
      </c>
      <c r="R141" s="598">
        <v>0</v>
      </c>
      <c r="S141" s="599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598">
        <v>0</v>
      </c>
      <c r="I142" s="598">
        <v>0</v>
      </c>
      <c r="J142" s="598">
        <v>0</v>
      </c>
      <c r="K142" s="598">
        <v>0</v>
      </c>
      <c r="L142" s="598">
        <v>0</v>
      </c>
      <c r="M142" s="598">
        <v>0</v>
      </c>
      <c r="N142" s="598">
        <v>0</v>
      </c>
      <c r="O142" s="598">
        <v>0</v>
      </c>
      <c r="P142" s="598">
        <v>0</v>
      </c>
      <c r="Q142" s="598">
        <v>0</v>
      </c>
      <c r="R142" s="598">
        <v>0</v>
      </c>
      <c r="S142" s="599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598">
        <v>0</v>
      </c>
      <c r="I143" s="598">
        <v>0</v>
      </c>
      <c r="J143" s="598">
        <v>0</v>
      </c>
      <c r="K143" s="598">
        <v>0</v>
      </c>
      <c r="L143" s="598">
        <v>0</v>
      </c>
      <c r="M143" s="598">
        <v>0</v>
      </c>
      <c r="N143" s="598">
        <v>0</v>
      </c>
      <c r="O143" s="598">
        <v>0</v>
      </c>
      <c r="P143" s="598">
        <v>0</v>
      </c>
      <c r="Q143" s="598">
        <v>0</v>
      </c>
      <c r="R143" s="598">
        <v>0</v>
      </c>
      <c r="S143" s="599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1</v>
      </c>
      <c r="H144" s="598">
        <v>0</v>
      </c>
      <c r="I144" s="598">
        <v>0</v>
      </c>
      <c r="J144" s="598">
        <v>0</v>
      </c>
      <c r="K144" s="598">
        <v>0</v>
      </c>
      <c r="L144" s="598">
        <v>0</v>
      </c>
      <c r="M144" s="598">
        <v>1</v>
      </c>
      <c r="N144" s="598">
        <v>0</v>
      </c>
      <c r="O144" s="598">
        <v>0</v>
      </c>
      <c r="P144" s="598">
        <v>0</v>
      </c>
      <c r="Q144" s="598">
        <v>0</v>
      </c>
      <c r="R144" s="598">
        <v>0</v>
      </c>
      <c r="S144" s="599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598">
        <v>0</v>
      </c>
      <c r="I145" s="598">
        <v>0</v>
      </c>
      <c r="J145" s="598">
        <v>0</v>
      </c>
      <c r="K145" s="598">
        <v>0</v>
      </c>
      <c r="L145" s="598">
        <v>0</v>
      </c>
      <c r="M145" s="598">
        <v>0</v>
      </c>
      <c r="N145" s="598">
        <v>0</v>
      </c>
      <c r="O145" s="598">
        <v>0</v>
      </c>
      <c r="P145" s="598">
        <v>0</v>
      </c>
      <c r="Q145" s="598">
        <v>0</v>
      </c>
      <c r="R145" s="598">
        <v>0</v>
      </c>
      <c r="S145" s="599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598">
        <v>0</v>
      </c>
      <c r="I146" s="598">
        <v>0</v>
      </c>
      <c r="J146" s="598">
        <v>0</v>
      </c>
      <c r="K146" s="598">
        <v>0</v>
      </c>
      <c r="L146" s="598">
        <v>0</v>
      </c>
      <c r="M146" s="598">
        <v>0</v>
      </c>
      <c r="N146" s="598">
        <v>0</v>
      </c>
      <c r="O146" s="598">
        <v>0</v>
      </c>
      <c r="P146" s="598">
        <v>0</v>
      </c>
      <c r="Q146" s="598">
        <v>0</v>
      </c>
      <c r="R146" s="598">
        <v>0</v>
      </c>
      <c r="S146" s="599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598">
        <v>0</v>
      </c>
      <c r="I147" s="598">
        <v>0</v>
      </c>
      <c r="J147" s="598">
        <v>0</v>
      </c>
      <c r="K147" s="598">
        <v>0</v>
      </c>
      <c r="L147" s="598">
        <v>0</v>
      </c>
      <c r="M147" s="598">
        <v>0</v>
      </c>
      <c r="N147" s="598">
        <v>0</v>
      </c>
      <c r="O147" s="598">
        <v>0</v>
      </c>
      <c r="P147" s="598">
        <v>0</v>
      </c>
      <c r="Q147" s="598">
        <v>0</v>
      </c>
      <c r="R147" s="598">
        <v>0</v>
      </c>
      <c r="S147" s="599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0</v>
      </c>
      <c r="H148" s="598">
        <v>0</v>
      </c>
      <c r="I148" s="598">
        <v>0</v>
      </c>
      <c r="J148" s="598">
        <v>0</v>
      </c>
      <c r="K148" s="598">
        <v>0</v>
      </c>
      <c r="L148" s="598">
        <v>0</v>
      </c>
      <c r="M148" s="598">
        <v>0</v>
      </c>
      <c r="N148" s="598">
        <v>0</v>
      </c>
      <c r="O148" s="598">
        <v>0</v>
      </c>
      <c r="P148" s="598">
        <v>0</v>
      </c>
      <c r="Q148" s="598">
        <v>0</v>
      </c>
      <c r="R148" s="598">
        <v>0</v>
      </c>
      <c r="S148" s="599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1</v>
      </c>
      <c r="H149" s="598">
        <v>0</v>
      </c>
      <c r="I149" s="598">
        <v>0</v>
      </c>
      <c r="J149" s="598">
        <v>0</v>
      </c>
      <c r="K149" s="598">
        <v>0</v>
      </c>
      <c r="L149" s="598">
        <v>0</v>
      </c>
      <c r="M149" s="598">
        <v>1</v>
      </c>
      <c r="N149" s="598">
        <v>0</v>
      </c>
      <c r="O149" s="598">
        <v>0</v>
      </c>
      <c r="P149" s="598">
        <v>0</v>
      </c>
      <c r="Q149" s="598">
        <v>0</v>
      </c>
      <c r="R149" s="598">
        <v>0</v>
      </c>
      <c r="S149" s="599">
        <v>0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598">
        <v>0</v>
      </c>
      <c r="I150" s="598">
        <v>0</v>
      </c>
      <c r="J150" s="598">
        <v>0</v>
      </c>
      <c r="K150" s="598">
        <v>0</v>
      </c>
      <c r="L150" s="598">
        <v>0</v>
      </c>
      <c r="M150" s="598">
        <v>0</v>
      </c>
      <c r="N150" s="598">
        <v>0</v>
      </c>
      <c r="O150" s="598">
        <v>0</v>
      </c>
      <c r="P150" s="598">
        <v>0</v>
      </c>
      <c r="Q150" s="598">
        <v>0</v>
      </c>
      <c r="R150" s="598">
        <v>0</v>
      </c>
      <c r="S150" s="599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598">
        <v>0</v>
      </c>
      <c r="I151" s="598">
        <v>0</v>
      </c>
      <c r="J151" s="598">
        <v>0</v>
      </c>
      <c r="K151" s="598">
        <v>0</v>
      </c>
      <c r="L151" s="598">
        <v>0</v>
      </c>
      <c r="M151" s="598">
        <v>0</v>
      </c>
      <c r="N151" s="598">
        <v>0</v>
      </c>
      <c r="O151" s="598">
        <v>0</v>
      </c>
      <c r="P151" s="598">
        <v>0</v>
      </c>
      <c r="Q151" s="598">
        <v>0</v>
      </c>
      <c r="R151" s="598">
        <v>0</v>
      </c>
      <c r="S151" s="599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598">
        <v>0</v>
      </c>
      <c r="I152" s="598">
        <v>0</v>
      </c>
      <c r="J152" s="598">
        <v>0</v>
      </c>
      <c r="K152" s="598">
        <v>0</v>
      </c>
      <c r="L152" s="598">
        <v>0</v>
      </c>
      <c r="M152" s="598">
        <v>0</v>
      </c>
      <c r="N152" s="598">
        <v>0</v>
      </c>
      <c r="O152" s="598">
        <v>0</v>
      </c>
      <c r="P152" s="598">
        <v>0</v>
      </c>
      <c r="Q152" s="598">
        <v>0</v>
      </c>
      <c r="R152" s="598">
        <v>0</v>
      </c>
      <c r="S152" s="599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598">
        <v>0</v>
      </c>
      <c r="I153" s="598">
        <v>0</v>
      </c>
      <c r="J153" s="598">
        <v>0</v>
      </c>
      <c r="K153" s="598">
        <v>0</v>
      </c>
      <c r="L153" s="598">
        <v>0</v>
      </c>
      <c r="M153" s="598">
        <v>0</v>
      </c>
      <c r="N153" s="598">
        <v>0</v>
      </c>
      <c r="O153" s="598">
        <v>0</v>
      </c>
      <c r="P153" s="598">
        <v>0</v>
      </c>
      <c r="Q153" s="598">
        <v>0</v>
      </c>
      <c r="R153" s="598">
        <v>0</v>
      </c>
      <c r="S153" s="599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598">
        <v>0</v>
      </c>
      <c r="I154" s="598">
        <v>0</v>
      </c>
      <c r="J154" s="598">
        <v>0</v>
      </c>
      <c r="K154" s="598">
        <v>0</v>
      </c>
      <c r="L154" s="598">
        <v>0</v>
      </c>
      <c r="M154" s="598">
        <v>0</v>
      </c>
      <c r="N154" s="598">
        <v>0</v>
      </c>
      <c r="O154" s="598">
        <v>0</v>
      </c>
      <c r="P154" s="598">
        <v>0</v>
      </c>
      <c r="Q154" s="598">
        <v>0</v>
      </c>
      <c r="R154" s="598">
        <v>0</v>
      </c>
      <c r="S154" s="599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232</v>
      </c>
      <c r="H155" s="93">
        <f t="shared" ref="H155:S155" si="10">SUM(H102:H154)</f>
        <v>18</v>
      </c>
      <c r="I155" s="93">
        <f t="shared" si="10"/>
        <v>18</v>
      </c>
      <c r="J155" s="93">
        <f t="shared" si="10"/>
        <v>20</v>
      </c>
      <c r="K155" s="93">
        <f t="shared" si="10"/>
        <v>18</v>
      </c>
      <c r="L155" s="93">
        <f t="shared" si="10"/>
        <v>19</v>
      </c>
      <c r="M155" s="93">
        <f t="shared" si="10"/>
        <v>23</v>
      </c>
      <c r="N155" s="93">
        <f t="shared" si="10"/>
        <v>19</v>
      </c>
      <c r="O155" s="93">
        <f t="shared" si="10"/>
        <v>20</v>
      </c>
      <c r="P155" s="93">
        <f t="shared" si="10"/>
        <v>20</v>
      </c>
      <c r="Q155" s="93">
        <f t="shared" si="10"/>
        <v>19</v>
      </c>
      <c r="R155" s="93">
        <f t="shared" si="10"/>
        <v>19</v>
      </c>
      <c r="S155" s="94">
        <f t="shared" si="10"/>
        <v>19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7</v>
      </c>
      <c r="H156" s="598">
        <v>0</v>
      </c>
      <c r="I156" s="598">
        <v>0</v>
      </c>
      <c r="J156" s="598">
        <v>1</v>
      </c>
      <c r="K156" s="598">
        <v>0</v>
      </c>
      <c r="L156" s="598">
        <v>1</v>
      </c>
      <c r="M156" s="598">
        <v>1</v>
      </c>
      <c r="N156" s="598">
        <v>1</v>
      </c>
      <c r="O156" s="598">
        <v>0</v>
      </c>
      <c r="P156" s="598">
        <v>1</v>
      </c>
      <c r="Q156" s="598">
        <v>1</v>
      </c>
      <c r="R156" s="598">
        <v>1</v>
      </c>
      <c r="S156" s="599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598">
        <v>0</v>
      </c>
      <c r="I157" s="598">
        <v>0</v>
      </c>
      <c r="J157" s="598">
        <v>0</v>
      </c>
      <c r="K157" s="598">
        <v>0</v>
      </c>
      <c r="L157" s="598">
        <v>0</v>
      </c>
      <c r="M157" s="598">
        <v>0</v>
      </c>
      <c r="N157" s="598">
        <v>0</v>
      </c>
      <c r="O157" s="598">
        <v>0</v>
      </c>
      <c r="P157" s="598">
        <v>0</v>
      </c>
      <c r="Q157" s="598">
        <v>0</v>
      </c>
      <c r="R157" s="598">
        <v>0</v>
      </c>
      <c r="S157" s="599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598">
        <v>0</v>
      </c>
      <c r="I158" s="598">
        <v>0</v>
      </c>
      <c r="J158" s="598">
        <v>0</v>
      </c>
      <c r="K158" s="598">
        <v>0</v>
      </c>
      <c r="L158" s="598">
        <v>0</v>
      </c>
      <c r="M158" s="598">
        <v>0</v>
      </c>
      <c r="N158" s="598">
        <v>0</v>
      </c>
      <c r="O158" s="598">
        <v>0</v>
      </c>
      <c r="P158" s="598">
        <v>0</v>
      </c>
      <c r="Q158" s="598">
        <v>0</v>
      </c>
      <c r="R158" s="598">
        <v>0</v>
      </c>
      <c r="S158" s="599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1</v>
      </c>
      <c r="H159" s="598">
        <v>0</v>
      </c>
      <c r="I159" s="598">
        <v>0</v>
      </c>
      <c r="J159" s="598">
        <v>0</v>
      </c>
      <c r="K159" s="598">
        <v>0</v>
      </c>
      <c r="L159" s="598">
        <v>0</v>
      </c>
      <c r="M159" s="598">
        <v>1</v>
      </c>
      <c r="N159" s="598">
        <v>0</v>
      </c>
      <c r="O159" s="598">
        <v>0</v>
      </c>
      <c r="P159" s="598">
        <v>0</v>
      </c>
      <c r="Q159" s="598">
        <v>0</v>
      </c>
      <c r="R159" s="598">
        <v>0</v>
      </c>
      <c r="S159" s="599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100</v>
      </c>
      <c r="H160" s="598">
        <v>8</v>
      </c>
      <c r="I160" s="598">
        <v>8</v>
      </c>
      <c r="J160" s="598">
        <v>8</v>
      </c>
      <c r="K160" s="598">
        <v>8</v>
      </c>
      <c r="L160" s="598">
        <v>8</v>
      </c>
      <c r="M160" s="598">
        <v>9</v>
      </c>
      <c r="N160" s="598">
        <v>8</v>
      </c>
      <c r="O160" s="598">
        <v>9</v>
      </c>
      <c r="P160" s="598">
        <v>8</v>
      </c>
      <c r="Q160" s="598">
        <v>9</v>
      </c>
      <c r="R160" s="598">
        <v>8</v>
      </c>
      <c r="S160" s="599">
        <v>9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598">
        <v>0</v>
      </c>
      <c r="I161" s="598">
        <v>0</v>
      </c>
      <c r="J161" s="598">
        <v>0</v>
      </c>
      <c r="K161" s="598">
        <v>0</v>
      </c>
      <c r="L161" s="598">
        <v>0</v>
      </c>
      <c r="M161" s="598">
        <v>0</v>
      </c>
      <c r="N161" s="598">
        <v>0</v>
      </c>
      <c r="O161" s="598">
        <v>0</v>
      </c>
      <c r="P161" s="598">
        <v>0</v>
      </c>
      <c r="Q161" s="598">
        <v>0</v>
      </c>
      <c r="R161" s="598">
        <v>0</v>
      </c>
      <c r="S161" s="599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598">
        <v>0</v>
      </c>
      <c r="I162" s="598">
        <v>0</v>
      </c>
      <c r="J162" s="598">
        <v>0</v>
      </c>
      <c r="K162" s="598">
        <v>0</v>
      </c>
      <c r="L162" s="598">
        <v>0</v>
      </c>
      <c r="M162" s="598">
        <v>0</v>
      </c>
      <c r="N162" s="598">
        <v>0</v>
      </c>
      <c r="O162" s="598">
        <v>0</v>
      </c>
      <c r="P162" s="598">
        <v>0</v>
      </c>
      <c r="Q162" s="598">
        <v>0</v>
      </c>
      <c r="R162" s="598">
        <v>0</v>
      </c>
      <c r="S162" s="599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598">
        <v>0</v>
      </c>
      <c r="I163" s="598">
        <v>0</v>
      </c>
      <c r="J163" s="598">
        <v>0</v>
      </c>
      <c r="K163" s="598">
        <v>0</v>
      </c>
      <c r="L163" s="598">
        <v>0</v>
      </c>
      <c r="M163" s="598">
        <v>0</v>
      </c>
      <c r="N163" s="598">
        <v>0</v>
      </c>
      <c r="O163" s="598">
        <v>0</v>
      </c>
      <c r="P163" s="598">
        <v>0</v>
      </c>
      <c r="Q163" s="598">
        <v>0</v>
      </c>
      <c r="R163" s="598">
        <v>0</v>
      </c>
      <c r="S163" s="599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598">
        <v>0</v>
      </c>
      <c r="I164" s="598">
        <v>0</v>
      </c>
      <c r="J164" s="598">
        <v>0</v>
      </c>
      <c r="K164" s="598">
        <v>0</v>
      </c>
      <c r="L164" s="598">
        <v>0</v>
      </c>
      <c r="M164" s="598">
        <v>0</v>
      </c>
      <c r="N164" s="598">
        <v>0</v>
      </c>
      <c r="O164" s="598">
        <v>0</v>
      </c>
      <c r="P164" s="598">
        <v>0</v>
      </c>
      <c r="Q164" s="598">
        <v>0</v>
      </c>
      <c r="R164" s="598">
        <v>0</v>
      </c>
      <c r="S164" s="599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598">
        <v>0</v>
      </c>
      <c r="I165" s="598">
        <v>0</v>
      </c>
      <c r="J165" s="598">
        <v>0</v>
      </c>
      <c r="K165" s="598">
        <v>0</v>
      </c>
      <c r="L165" s="598">
        <v>0</v>
      </c>
      <c r="M165" s="598">
        <v>0</v>
      </c>
      <c r="N165" s="598">
        <v>0</v>
      </c>
      <c r="O165" s="598">
        <v>0</v>
      </c>
      <c r="P165" s="598">
        <v>0</v>
      </c>
      <c r="Q165" s="598">
        <v>0</v>
      </c>
      <c r="R165" s="598">
        <v>0</v>
      </c>
      <c r="S165" s="599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598">
        <v>0</v>
      </c>
      <c r="I166" s="598">
        <v>0</v>
      </c>
      <c r="J166" s="598">
        <v>0</v>
      </c>
      <c r="K166" s="598">
        <v>0</v>
      </c>
      <c r="L166" s="598">
        <v>0</v>
      </c>
      <c r="M166" s="598">
        <v>0</v>
      </c>
      <c r="N166" s="598">
        <v>0</v>
      </c>
      <c r="O166" s="598">
        <v>0</v>
      </c>
      <c r="P166" s="598">
        <v>0</v>
      </c>
      <c r="Q166" s="598">
        <v>0</v>
      </c>
      <c r="R166" s="598">
        <v>0</v>
      </c>
      <c r="S166" s="599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598">
        <v>0</v>
      </c>
      <c r="I167" s="598">
        <v>0</v>
      </c>
      <c r="J167" s="598">
        <v>0</v>
      </c>
      <c r="K167" s="598">
        <v>0</v>
      </c>
      <c r="L167" s="598">
        <v>0</v>
      </c>
      <c r="M167" s="598">
        <v>0</v>
      </c>
      <c r="N167" s="598">
        <v>0</v>
      </c>
      <c r="O167" s="598">
        <v>0</v>
      </c>
      <c r="P167" s="598">
        <v>0</v>
      </c>
      <c r="Q167" s="598">
        <v>0</v>
      </c>
      <c r="R167" s="598">
        <v>0</v>
      </c>
      <c r="S167" s="599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598">
        <v>0</v>
      </c>
      <c r="I168" s="598">
        <v>0</v>
      </c>
      <c r="J168" s="598">
        <v>0</v>
      </c>
      <c r="K168" s="598">
        <v>0</v>
      </c>
      <c r="L168" s="598">
        <v>0</v>
      </c>
      <c r="M168" s="598">
        <v>0</v>
      </c>
      <c r="N168" s="598">
        <v>0</v>
      </c>
      <c r="O168" s="598">
        <v>0</v>
      </c>
      <c r="P168" s="598">
        <v>0</v>
      </c>
      <c r="Q168" s="598">
        <v>0</v>
      </c>
      <c r="R168" s="598">
        <v>0</v>
      </c>
      <c r="S168" s="599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598">
        <v>0</v>
      </c>
      <c r="I169" s="598">
        <v>0</v>
      </c>
      <c r="J169" s="598">
        <v>0</v>
      </c>
      <c r="K169" s="598">
        <v>0</v>
      </c>
      <c r="L169" s="598">
        <v>0</v>
      </c>
      <c r="M169" s="598">
        <v>0</v>
      </c>
      <c r="N169" s="598">
        <v>0</v>
      </c>
      <c r="O169" s="598">
        <v>0</v>
      </c>
      <c r="P169" s="598">
        <v>0</v>
      </c>
      <c r="Q169" s="598">
        <v>0</v>
      </c>
      <c r="R169" s="598">
        <v>0</v>
      </c>
      <c r="S169" s="599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598">
        <v>0</v>
      </c>
      <c r="I170" s="598">
        <v>0</v>
      </c>
      <c r="J170" s="598">
        <v>0</v>
      </c>
      <c r="K170" s="598">
        <v>0</v>
      </c>
      <c r="L170" s="598">
        <v>0</v>
      </c>
      <c r="M170" s="598">
        <v>0</v>
      </c>
      <c r="N170" s="598">
        <v>0</v>
      </c>
      <c r="O170" s="598">
        <v>0</v>
      </c>
      <c r="P170" s="598">
        <v>0</v>
      </c>
      <c r="Q170" s="598">
        <v>0</v>
      </c>
      <c r="R170" s="598">
        <v>0</v>
      </c>
      <c r="S170" s="599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598">
        <v>0</v>
      </c>
      <c r="I171" s="598">
        <v>0</v>
      </c>
      <c r="J171" s="598">
        <v>0</v>
      </c>
      <c r="K171" s="598">
        <v>0</v>
      </c>
      <c r="L171" s="598">
        <v>0</v>
      </c>
      <c r="M171" s="598">
        <v>0</v>
      </c>
      <c r="N171" s="598">
        <v>0</v>
      </c>
      <c r="O171" s="598">
        <v>0</v>
      </c>
      <c r="P171" s="598">
        <v>0</v>
      </c>
      <c r="Q171" s="598">
        <v>0</v>
      </c>
      <c r="R171" s="598">
        <v>0</v>
      </c>
      <c r="S171" s="599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598">
        <v>0</v>
      </c>
      <c r="I172" s="598">
        <v>0</v>
      </c>
      <c r="J172" s="598">
        <v>0</v>
      </c>
      <c r="K172" s="598">
        <v>0</v>
      </c>
      <c r="L172" s="598">
        <v>0</v>
      </c>
      <c r="M172" s="598">
        <v>0</v>
      </c>
      <c r="N172" s="598">
        <v>0</v>
      </c>
      <c r="O172" s="598">
        <v>0</v>
      </c>
      <c r="P172" s="598">
        <v>0</v>
      </c>
      <c r="Q172" s="598">
        <v>0</v>
      </c>
      <c r="R172" s="598">
        <v>0</v>
      </c>
      <c r="S172" s="599">
        <v>0</v>
      </c>
      <c r="T172" s="1444"/>
    </row>
    <row r="173" spans="1:20" ht="30.75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90</v>
      </c>
      <c r="H173" s="598">
        <v>8</v>
      </c>
      <c r="I173" s="598">
        <v>7</v>
      </c>
      <c r="J173" s="598">
        <v>7</v>
      </c>
      <c r="K173" s="598">
        <v>8</v>
      </c>
      <c r="L173" s="598">
        <v>7</v>
      </c>
      <c r="M173" s="598">
        <v>8</v>
      </c>
      <c r="N173" s="598">
        <v>7</v>
      </c>
      <c r="O173" s="598">
        <v>8</v>
      </c>
      <c r="P173" s="598">
        <v>7</v>
      </c>
      <c r="Q173" s="598">
        <v>8</v>
      </c>
      <c r="R173" s="598">
        <v>7</v>
      </c>
      <c r="S173" s="599">
        <v>8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598">
        <v>0</v>
      </c>
      <c r="I174" s="598">
        <v>0</v>
      </c>
      <c r="J174" s="598">
        <v>0</v>
      </c>
      <c r="K174" s="598">
        <v>0</v>
      </c>
      <c r="L174" s="598">
        <v>0</v>
      </c>
      <c r="M174" s="598">
        <v>0</v>
      </c>
      <c r="N174" s="598">
        <v>0</v>
      </c>
      <c r="O174" s="598">
        <v>0</v>
      </c>
      <c r="P174" s="598">
        <v>0</v>
      </c>
      <c r="Q174" s="598">
        <v>0</v>
      </c>
      <c r="R174" s="598">
        <v>0</v>
      </c>
      <c r="S174" s="599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598">
        <v>0</v>
      </c>
      <c r="I175" s="598">
        <v>0</v>
      </c>
      <c r="J175" s="598">
        <v>0</v>
      </c>
      <c r="K175" s="598">
        <v>0</v>
      </c>
      <c r="L175" s="598">
        <v>0</v>
      </c>
      <c r="M175" s="598">
        <v>0</v>
      </c>
      <c r="N175" s="598">
        <v>0</v>
      </c>
      <c r="O175" s="598">
        <v>0</v>
      </c>
      <c r="P175" s="598">
        <v>0</v>
      </c>
      <c r="Q175" s="598">
        <v>0</v>
      </c>
      <c r="R175" s="598">
        <v>0</v>
      </c>
      <c r="S175" s="599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598">
        <v>0</v>
      </c>
      <c r="I176" s="598">
        <v>0</v>
      </c>
      <c r="J176" s="598">
        <v>0</v>
      </c>
      <c r="K176" s="598">
        <v>0</v>
      </c>
      <c r="L176" s="598">
        <v>0</v>
      </c>
      <c r="M176" s="598">
        <v>0</v>
      </c>
      <c r="N176" s="598">
        <v>0</v>
      </c>
      <c r="O176" s="598">
        <v>0</v>
      </c>
      <c r="P176" s="598">
        <v>0</v>
      </c>
      <c r="Q176" s="598">
        <v>0</v>
      </c>
      <c r="R176" s="598">
        <v>0</v>
      </c>
      <c r="S176" s="599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2</v>
      </c>
      <c r="H177" s="598">
        <v>0</v>
      </c>
      <c r="I177" s="598">
        <v>0</v>
      </c>
      <c r="J177" s="598">
        <v>0</v>
      </c>
      <c r="K177" s="598">
        <v>0</v>
      </c>
      <c r="L177" s="598">
        <v>1</v>
      </c>
      <c r="M177" s="598">
        <v>0</v>
      </c>
      <c r="N177" s="598">
        <v>0</v>
      </c>
      <c r="O177" s="598">
        <v>1</v>
      </c>
      <c r="P177" s="598">
        <v>0</v>
      </c>
      <c r="Q177" s="598">
        <v>0</v>
      </c>
      <c r="R177" s="598">
        <v>0</v>
      </c>
      <c r="S177" s="599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598">
        <v>0</v>
      </c>
      <c r="I178" s="598">
        <v>0</v>
      </c>
      <c r="J178" s="598">
        <v>0</v>
      </c>
      <c r="K178" s="598">
        <v>0</v>
      </c>
      <c r="L178" s="598">
        <v>0</v>
      </c>
      <c r="M178" s="598">
        <v>0</v>
      </c>
      <c r="N178" s="598">
        <v>0</v>
      </c>
      <c r="O178" s="598">
        <v>0</v>
      </c>
      <c r="P178" s="598">
        <v>0</v>
      </c>
      <c r="Q178" s="598">
        <v>0</v>
      </c>
      <c r="R178" s="598">
        <v>0</v>
      </c>
      <c r="S178" s="599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1</v>
      </c>
      <c r="H179" s="598">
        <v>0</v>
      </c>
      <c r="I179" s="598">
        <v>0</v>
      </c>
      <c r="J179" s="598">
        <v>0</v>
      </c>
      <c r="K179" s="598">
        <v>0</v>
      </c>
      <c r="L179" s="598">
        <v>0</v>
      </c>
      <c r="M179" s="598">
        <v>1</v>
      </c>
      <c r="N179" s="598">
        <v>0</v>
      </c>
      <c r="O179" s="598">
        <v>0</v>
      </c>
      <c r="P179" s="598">
        <v>0</v>
      </c>
      <c r="Q179" s="598">
        <v>0</v>
      </c>
      <c r="R179" s="598">
        <v>0</v>
      </c>
      <c r="S179" s="599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598">
        <v>0</v>
      </c>
      <c r="I180" s="598">
        <v>0</v>
      </c>
      <c r="J180" s="598">
        <v>0</v>
      </c>
      <c r="K180" s="598">
        <v>0</v>
      </c>
      <c r="L180" s="598">
        <v>0</v>
      </c>
      <c r="M180" s="598">
        <v>0</v>
      </c>
      <c r="N180" s="598">
        <v>0</v>
      </c>
      <c r="O180" s="598">
        <v>0</v>
      </c>
      <c r="P180" s="598">
        <v>0</v>
      </c>
      <c r="Q180" s="598">
        <v>0</v>
      </c>
      <c r="R180" s="598">
        <v>0</v>
      </c>
      <c r="S180" s="599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598">
        <v>0</v>
      </c>
      <c r="I181" s="598">
        <v>0</v>
      </c>
      <c r="J181" s="598">
        <v>0</v>
      </c>
      <c r="K181" s="598">
        <v>0</v>
      </c>
      <c r="L181" s="598">
        <v>0</v>
      </c>
      <c r="M181" s="598">
        <v>0</v>
      </c>
      <c r="N181" s="598">
        <v>0</v>
      </c>
      <c r="O181" s="598">
        <v>0</v>
      </c>
      <c r="P181" s="598">
        <v>0</v>
      </c>
      <c r="Q181" s="598">
        <v>0</v>
      </c>
      <c r="R181" s="598">
        <v>0</v>
      </c>
      <c r="S181" s="599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598">
        <v>0</v>
      </c>
      <c r="I182" s="598">
        <v>0</v>
      </c>
      <c r="J182" s="598">
        <v>0</v>
      </c>
      <c r="K182" s="598">
        <v>0</v>
      </c>
      <c r="L182" s="598">
        <v>0</v>
      </c>
      <c r="M182" s="598">
        <v>0</v>
      </c>
      <c r="N182" s="598">
        <v>0</v>
      </c>
      <c r="O182" s="598">
        <v>0</v>
      </c>
      <c r="P182" s="598">
        <v>0</v>
      </c>
      <c r="Q182" s="598">
        <v>0</v>
      </c>
      <c r="R182" s="598">
        <v>0</v>
      </c>
      <c r="S182" s="599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598">
        <v>0</v>
      </c>
      <c r="I183" s="598">
        <v>0</v>
      </c>
      <c r="J183" s="598">
        <v>0</v>
      </c>
      <c r="K183" s="598">
        <v>0</v>
      </c>
      <c r="L183" s="598">
        <v>0</v>
      </c>
      <c r="M183" s="598">
        <v>0</v>
      </c>
      <c r="N183" s="598">
        <v>0</v>
      </c>
      <c r="O183" s="598">
        <v>0</v>
      </c>
      <c r="P183" s="598">
        <v>0</v>
      </c>
      <c r="Q183" s="598">
        <v>0</v>
      </c>
      <c r="R183" s="598">
        <v>0</v>
      </c>
      <c r="S183" s="599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598">
        <v>0</v>
      </c>
      <c r="I184" s="598">
        <v>0</v>
      </c>
      <c r="J184" s="598">
        <v>0</v>
      </c>
      <c r="K184" s="598">
        <v>0</v>
      </c>
      <c r="L184" s="598">
        <v>0</v>
      </c>
      <c r="M184" s="598">
        <v>0</v>
      </c>
      <c r="N184" s="598">
        <v>0</v>
      </c>
      <c r="O184" s="598">
        <v>0</v>
      </c>
      <c r="P184" s="598">
        <v>0</v>
      </c>
      <c r="Q184" s="598">
        <v>0</v>
      </c>
      <c r="R184" s="598">
        <v>0</v>
      </c>
      <c r="S184" s="599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598">
        <v>0</v>
      </c>
      <c r="I185" s="598">
        <v>0</v>
      </c>
      <c r="J185" s="598">
        <v>0</v>
      </c>
      <c r="K185" s="598">
        <v>0</v>
      </c>
      <c r="L185" s="598">
        <v>0</v>
      </c>
      <c r="M185" s="598">
        <v>0</v>
      </c>
      <c r="N185" s="598">
        <v>0</v>
      </c>
      <c r="O185" s="598">
        <v>0</v>
      </c>
      <c r="P185" s="598">
        <v>0</v>
      </c>
      <c r="Q185" s="598">
        <v>0</v>
      </c>
      <c r="R185" s="598">
        <v>0</v>
      </c>
      <c r="S185" s="599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598">
        <v>0</v>
      </c>
      <c r="I186" s="598">
        <v>0</v>
      </c>
      <c r="J186" s="598">
        <v>0</v>
      </c>
      <c r="K186" s="598">
        <v>0</v>
      </c>
      <c r="L186" s="598">
        <v>0</v>
      </c>
      <c r="M186" s="598">
        <v>0</v>
      </c>
      <c r="N186" s="598">
        <v>0</v>
      </c>
      <c r="O186" s="598">
        <v>0</v>
      </c>
      <c r="P186" s="598">
        <v>0</v>
      </c>
      <c r="Q186" s="598">
        <v>0</v>
      </c>
      <c r="R186" s="598">
        <v>0</v>
      </c>
      <c r="S186" s="599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598">
        <v>0</v>
      </c>
      <c r="I187" s="598">
        <v>0</v>
      </c>
      <c r="J187" s="598">
        <v>0</v>
      </c>
      <c r="K187" s="598">
        <v>0</v>
      </c>
      <c r="L187" s="598">
        <v>0</v>
      </c>
      <c r="M187" s="598">
        <v>0</v>
      </c>
      <c r="N187" s="598">
        <v>0</v>
      </c>
      <c r="O187" s="598">
        <v>0</v>
      </c>
      <c r="P187" s="598">
        <v>0</v>
      </c>
      <c r="Q187" s="598">
        <v>0</v>
      </c>
      <c r="R187" s="598">
        <v>0</v>
      </c>
      <c r="S187" s="599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598">
        <v>0</v>
      </c>
      <c r="I188" s="598">
        <v>0</v>
      </c>
      <c r="J188" s="598">
        <v>0</v>
      </c>
      <c r="K188" s="598">
        <v>0</v>
      </c>
      <c r="L188" s="598">
        <v>0</v>
      </c>
      <c r="M188" s="598">
        <v>0</v>
      </c>
      <c r="N188" s="598">
        <v>0</v>
      </c>
      <c r="O188" s="598">
        <v>0</v>
      </c>
      <c r="P188" s="598">
        <v>0</v>
      </c>
      <c r="Q188" s="598">
        <v>0</v>
      </c>
      <c r="R188" s="598">
        <v>0</v>
      </c>
      <c r="S188" s="599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598">
        <v>0</v>
      </c>
      <c r="I189" s="598">
        <v>0</v>
      </c>
      <c r="J189" s="598">
        <v>0</v>
      </c>
      <c r="K189" s="598">
        <v>0</v>
      </c>
      <c r="L189" s="598">
        <v>0</v>
      </c>
      <c r="M189" s="598">
        <v>0</v>
      </c>
      <c r="N189" s="598">
        <v>0</v>
      </c>
      <c r="O189" s="598">
        <v>0</v>
      </c>
      <c r="P189" s="598">
        <v>0</v>
      </c>
      <c r="Q189" s="598">
        <v>0</v>
      </c>
      <c r="R189" s="598">
        <v>0</v>
      </c>
      <c r="S189" s="599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598">
        <v>0</v>
      </c>
      <c r="I190" s="598">
        <v>0</v>
      </c>
      <c r="J190" s="598">
        <v>0</v>
      </c>
      <c r="K190" s="598">
        <v>0</v>
      </c>
      <c r="L190" s="598">
        <v>0</v>
      </c>
      <c r="M190" s="598">
        <v>0</v>
      </c>
      <c r="N190" s="598">
        <v>0</v>
      </c>
      <c r="O190" s="598">
        <v>0</v>
      </c>
      <c r="P190" s="598">
        <v>0</v>
      </c>
      <c r="Q190" s="598">
        <v>0</v>
      </c>
      <c r="R190" s="598">
        <v>0</v>
      </c>
      <c r="S190" s="599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598">
        <v>0</v>
      </c>
      <c r="I191" s="598">
        <v>0</v>
      </c>
      <c r="J191" s="598">
        <v>0</v>
      </c>
      <c r="K191" s="598">
        <v>0</v>
      </c>
      <c r="L191" s="598">
        <v>0</v>
      </c>
      <c r="M191" s="598">
        <v>0</v>
      </c>
      <c r="N191" s="598">
        <v>0</v>
      </c>
      <c r="O191" s="598">
        <v>0</v>
      </c>
      <c r="P191" s="598">
        <v>0</v>
      </c>
      <c r="Q191" s="598">
        <v>0</v>
      </c>
      <c r="R191" s="598">
        <v>0</v>
      </c>
      <c r="S191" s="599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598">
        <v>0</v>
      </c>
      <c r="I192" s="598">
        <v>0</v>
      </c>
      <c r="J192" s="598">
        <v>0</v>
      </c>
      <c r="K192" s="598">
        <v>0</v>
      </c>
      <c r="L192" s="598">
        <v>0</v>
      </c>
      <c r="M192" s="598">
        <v>0</v>
      </c>
      <c r="N192" s="598">
        <v>0</v>
      </c>
      <c r="O192" s="598">
        <v>0</v>
      </c>
      <c r="P192" s="598">
        <v>0</v>
      </c>
      <c r="Q192" s="598">
        <v>0</v>
      </c>
      <c r="R192" s="598">
        <v>0</v>
      </c>
      <c r="S192" s="599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1</v>
      </c>
      <c r="H193" s="598">
        <v>0</v>
      </c>
      <c r="I193" s="598">
        <v>0</v>
      </c>
      <c r="J193" s="598">
        <v>0</v>
      </c>
      <c r="K193" s="598">
        <v>0</v>
      </c>
      <c r="L193" s="598">
        <v>0</v>
      </c>
      <c r="M193" s="598">
        <v>1</v>
      </c>
      <c r="N193" s="598">
        <v>0</v>
      </c>
      <c r="O193" s="598">
        <v>0</v>
      </c>
      <c r="P193" s="598">
        <v>0</v>
      </c>
      <c r="Q193" s="598">
        <v>0</v>
      </c>
      <c r="R193" s="598">
        <v>0</v>
      </c>
      <c r="S193" s="599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598">
        <v>0</v>
      </c>
      <c r="I194" s="598">
        <v>0</v>
      </c>
      <c r="J194" s="598">
        <v>0</v>
      </c>
      <c r="K194" s="598">
        <v>0</v>
      </c>
      <c r="L194" s="598">
        <v>0</v>
      </c>
      <c r="M194" s="598">
        <v>0</v>
      </c>
      <c r="N194" s="598">
        <v>0</v>
      </c>
      <c r="O194" s="598">
        <v>0</v>
      </c>
      <c r="P194" s="598">
        <v>0</v>
      </c>
      <c r="Q194" s="598">
        <v>0</v>
      </c>
      <c r="R194" s="598">
        <v>0</v>
      </c>
      <c r="S194" s="599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598">
        <v>0</v>
      </c>
      <c r="I195" s="598">
        <v>0</v>
      </c>
      <c r="J195" s="598">
        <v>0</v>
      </c>
      <c r="K195" s="598">
        <v>0</v>
      </c>
      <c r="L195" s="598">
        <v>0</v>
      </c>
      <c r="M195" s="598">
        <v>0</v>
      </c>
      <c r="N195" s="598">
        <v>0</v>
      </c>
      <c r="O195" s="598">
        <v>0</v>
      </c>
      <c r="P195" s="598">
        <v>0</v>
      </c>
      <c r="Q195" s="598">
        <v>0</v>
      </c>
      <c r="R195" s="598">
        <v>0</v>
      </c>
      <c r="S195" s="599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598">
        <v>0</v>
      </c>
      <c r="I196" s="598">
        <v>0</v>
      </c>
      <c r="J196" s="598">
        <v>0</v>
      </c>
      <c r="K196" s="598">
        <v>0</v>
      </c>
      <c r="L196" s="598">
        <v>0</v>
      </c>
      <c r="M196" s="598">
        <v>0</v>
      </c>
      <c r="N196" s="598">
        <v>0</v>
      </c>
      <c r="O196" s="598">
        <v>0</v>
      </c>
      <c r="P196" s="598">
        <v>0</v>
      </c>
      <c r="Q196" s="598">
        <v>0</v>
      </c>
      <c r="R196" s="598">
        <v>0</v>
      </c>
      <c r="S196" s="599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598">
        <v>0</v>
      </c>
      <c r="I197" s="598">
        <v>0</v>
      </c>
      <c r="J197" s="598">
        <v>0</v>
      </c>
      <c r="K197" s="598">
        <v>0</v>
      </c>
      <c r="L197" s="598">
        <v>0</v>
      </c>
      <c r="M197" s="598">
        <v>0</v>
      </c>
      <c r="N197" s="598">
        <v>0</v>
      </c>
      <c r="O197" s="598">
        <v>0</v>
      </c>
      <c r="P197" s="598">
        <v>0</v>
      </c>
      <c r="Q197" s="598">
        <v>0</v>
      </c>
      <c r="R197" s="598">
        <v>0</v>
      </c>
      <c r="S197" s="599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598">
        <v>0</v>
      </c>
      <c r="I198" s="598">
        <v>0</v>
      </c>
      <c r="J198" s="598">
        <v>0</v>
      </c>
      <c r="K198" s="598">
        <v>0</v>
      </c>
      <c r="L198" s="598">
        <v>0</v>
      </c>
      <c r="M198" s="598">
        <v>0</v>
      </c>
      <c r="N198" s="598">
        <v>0</v>
      </c>
      <c r="O198" s="598">
        <v>0</v>
      </c>
      <c r="P198" s="598">
        <v>0</v>
      </c>
      <c r="Q198" s="598">
        <v>0</v>
      </c>
      <c r="R198" s="598">
        <v>0</v>
      </c>
      <c r="S198" s="599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598">
        <v>0</v>
      </c>
      <c r="I199" s="598">
        <v>0</v>
      </c>
      <c r="J199" s="598">
        <v>0</v>
      </c>
      <c r="K199" s="598">
        <v>0</v>
      </c>
      <c r="L199" s="598">
        <v>0</v>
      </c>
      <c r="M199" s="598">
        <v>0</v>
      </c>
      <c r="N199" s="598">
        <v>0</v>
      </c>
      <c r="O199" s="598">
        <v>0</v>
      </c>
      <c r="P199" s="598">
        <v>0</v>
      </c>
      <c r="Q199" s="598">
        <v>0</v>
      </c>
      <c r="R199" s="598">
        <v>0</v>
      </c>
      <c r="S199" s="599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598">
        <v>0</v>
      </c>
      <c r="I200" s="598">
        <v>0</v>
      </c>
      <c r="J200" s="598">
        <v>0</v>
      </c>
      <c r="K200" s="598">
        <v>0</v>
      </c>
      <c r="L200" s="598">
        <v>0</v>
      </c>
      <c r="M200" s="598">
        <v>0</v>
      </c>
      <c r="N200" s="598">
        <v>0</v>
      </c>
      <c r="O200" s="598">
        <v>0</v>
      </c>
      <c r="P200" s="598">
        <v>0</v>
      </c>
      <c r="Q200" s="598">
        <v>0</v>
      </c>
      <c r="R200" s="598">
        <v>0</v>
      </c>
      <c r="S200" s="599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598">
        <v>0</v>
      </c>
      <c r="I201" s="598">
        <v>0</v>
      </c>
      <c r="J201" s="598">
        <v>0</v>
      </c>
      <c r="K201" s="598">
        <v>0</v>
      </c>
      <c r="L201" s="598">
        <v>0</v>
      </c>
      <c r="M201" s="598">
        <v>0</v>
      </c>
      <c r="N201" s="598">
        <v>0</v>
      </c>
      <c r="O201" s="598">
        <v>0</v>
      </c>
      <c r="P201" s="598">
        <v>0</v>
      </c>
      <c r="Q201" s="598">
        <v>0</v>
      </c>
      <c r="R201" s="598">
        <v>0</v>
      </c>
      <c r="S201" s="599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598">
        <v>0</v>
      </c>
      <c r="I202" s="598">
        <v>0</v>
      </c>
      <c r="J202" s="598">
        <v>0</v>
      </c>
      <c r="K202" s="598">
        <v>0</v>
      </c>
      <c r="L202" s="598">
        <v>0</v>
      </c>
      <c r="M202" s="598">
        <v>0</v>
      </c>
      <c r="N202" s="598">
        <v>0</v>
      </c>
      <c r="O202" s="598">
        <v>0</v>
      </c>
      <c r="P202" s="598">
        <v>0</v>
      </c>
      <c r="Q202" s="598">
        <v>0</v>
      </c>
      <c r="R202" s="598">
        <v>0</v>
      </c>
      <c r="S202" s="599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598">
        <v>0</v>
      </c>
      <c r="I203" s="598">
        <v>0</v>
      </c>
      <c r="J203" s="598">
        <v>0</v>
      </c>
      <c r="K203" s="598">
        <v>0</v>
      </c>
      <c r="L203" s="598">
        <v>0</v>
      </c>
      <c r="M203" s="598">
        <v>0</v>
      </c>
      <c r="N203" s="598">
        <v>0</v>
      </c>
      <c r="O203" s="598">
        <v>0</v>
      </c>
      <c r="P203" s="598">
        <v>0</v>
      </c>
      <c r="Q203" s="598">
        <v>0</v>
      </c>
      <c r="R203" s="598">
        <v>0</v>
      </c>
      <c r="S203" s="599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598">
        <v>0</v>
      </c>
      <c r="I204" s="598">
        <v>0</v>
      </c>
      <c r="J204" s="598">
        <v>0</v>
      </c>
      <c r="K204" s="598">
        <v>0</v>
      </c>
      <c r="L204" s="598">
        <v>0</v>
      </c>
      <c r="M204" s="598">
        <v>0</v>
      </c>
      <c r="N204" s="598">
        <v>0</v>
      </c>
      <c r="O204" s="598">
        <v>0</v>
      </c>
      <c r="P204" s="598">
        <v>0</v>
      </c>
      <c r="Q204" s="598">
        <v>0</v>
      </c>
      <c r="R204" s="598">
        <v>0</v>
      </c>
      <c r="S204" s="599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598">
        <v>0</v>
      </c>
      <c r="I205" s="598">
        <v>0</v>
      </c>
      <c r="J205" s="598">
        <v>0</v>
      </c>
      <c r="K205" s="598">
        <v>0</v>
      </c>
      <c r="L205" s="598">
        <v>0</v>
      </c>
      <c r="M205" s="598">
        <v>0</v>
      </c>
      <c r="N205" s="598">
        <v>0</v>
      </c>
      <c r="O205" s="598">
        <v>0</v>
      </c>
      <c r="P205" s="598">
        <v>0</v>
      </c>
      <c r="Q205" s="598">
        <v>0</v>
      </c>
      <c r="R205" s="598">
        <v>0</v>
      </c>
      <c r="S205" s="599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598">
        <v>0</v>
      </c>
      <c r="I206" s="598">
        <v>0</v>
      </c>
      <c r="J206" s="598">
        <v>0</v>
      </c>
      <c r="K206" s="598">
        <v>0</v>
      </c>
      <c r="L206" s="598">
        <v>0</v>
      </c>
      <c r="M206" s="598">
        <v>0</v>
      </c>
      <c r="N206" s="598">
        <v>0</v>
      </c>
      <c r="O206" s="598">
        <v>0</v>
      </c>
      <c r="P206" s="598">
        <v>0</v>
      </c>
      <c r="Q206" s="598">
        <v>0</v>
      </c>
      <c r="R206" s="598">
        <v>0</v>
      </c>
      <c r="S206" s="599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598">
        <v>0</v>
      </c>
      <c r="I207" s="598">
        <v>0</v>
      </c>
      <c r="J207" s="598">
        <v>0</v>
      </c>
      <c r="K207" s="598">
        <v>0</v>
      </c>
      <c r="L207" s="598">
        <v>0</v>
      </c>
      <c r="M207" s="598">
        <v>0</v>
      </c>
      <c r="N207" s="598">
        <v>0</v>
      </c>
      <c r="O207" s="598">
        <v>0</v>
      </c>
      <c r="P207" s="598">
        <v>0</v>
      </c>
      <c r="Q207" s="598">
        <v>0</v>
      </c>
      <c r="R207" s="598">
        <v>0</v>
      </c>
      <c r="S207" s="599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598">
        <v>0</v>
      </c>
      <c r="I208" s="598">
        <v>0</v>
      </c>
      <c r="J208" s="598">
        <v>0</v>
      </c>
      <c r="K208" s="598">
        <v>0</v>
      </c>
      <c r="L208" s="598">
        <v>0</v>
      </c>
      <c r="M208" s="598">
        <v>0</v>
      </c>
      <c r="N208" s="598">
        <v>0</v>
      </c>
      <c r="O208" s="598">
        <v>0</v>
      </c>
      <c r="P208" s="598">
        <v>0</v>
      </c>
      <c r="Q208" s="598">
        <v>0</v>
      </c>
      <c r="R208" s="598">
        <v>0</v>
      </c>
      <c r="S208" s="599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202</v>
      </c>
      <c r="H209" s="93">
        <f t="shared" ref="H209:S209" si="12">SUM(H156:H208)</f>
        <v>16</v>
      </c>
      <c r="I209" s="93">
        <f t="shared" si="12"/>
        <v>15</v>
      </c>
      <c r="J209" s="93">
        <f t="shared" si="12"/>
        <v>16</v>
      </c>
      <c r="K209" s="93">
        <f t="shared" si="12"/>
        <v>16</v>
      </c>
      <c r="L209" s="93">
        <f t="shared" si="12"/>
        <v>17</v>
      </c>
      <c r="M209" s="93">
        <f t="shared" si="12"/>
        <v>21</v>
      </c>
      <c r="N209" s="93">
        <f t="shared" si="12"/>
        <v>16</v>
      </c>
      <c r="O209" s="93">
        <f t="shared" si="12"/>
        <v>18</v>
      </c>
      <c r="P209" s="93">
        <f t="shared" si="12"/>
        <v>16</v>
      </c>
      <c r="Q209" s="93">
        <f t="shared" si="12"/>
        <v>18</v>
      </c>
      <c r="R209" s="93">
        <f t="shared" si="12"/>
        <v>16</v>
      </c>
      <c r="S209" s="94">
        <f t="shared" si="12"/>
        <v>17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0</v>
      </c>
      <c r="N210" s="56">
        <v>0</v>
      </c>
      <c r="O210" s="56">
        <v>0</v>
      </c>
      <c r="P210" s="56">
        <v>0</v>
      </c>
      <c r="Q210" s="56">
        <v>0</v>
      </c>
      <c r="R210" s="56">
        <v>0</v>
      </c>
      <c r="S210" s="87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0</v>
      </c>
      <c r="M211" s="56">
        <v>0</v>
      </c>
      <c r="N211" s="56">
        <v>0</v>
      </c>
      <c r="O211" s="56">
        <v>0</v>
      </c>
      <c r="P211" s="56">
        <v>0</v>
      </c>
      <c r="Q211" s="56">
        <v>0</v>
      </c>
      <c r="R211" s="56">
        <v>0</v>
      </c>
      <c r="S211" s="8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  <c r="N212" s="56">
        <v>0</v>
      </c>
      <c r="O212" s="56">
        <v>0</v>
      </c>
      <c r="P212" s="56">
        <v>0</v>
      </c>
      <c r="Q212" s="56">
        <v>0</v>
      </c>
      <c r="R212" s="56">
        <v>0</v>
      </c>
      <c r="S212" s="8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56">
        <v>0</v>
      </c>
      <c r="I213" s="56">
        <v>0</v>
      </c>
      <c r="J213" s="56">
        <v>0</v>
      </c>
      <c r="K213" s="56">
        <v>0</v>
      </c>
      <c r="L213" s="56">
        <v>0</v>
      </c>
      <c r="M213" s="56">
        <v>0</v>
      </c>
      <c r="N213" s="56">
        <v>0</v>
      </c>
      <c r="O213" s="56">
        <v>0</v>
      </c>
      <c r="P213" s="56">
        <v>0</v>
      </c>
      <c r="Q213" s="56">
        <v>0</v>
      </c>
      <c r="R213" s="56">
        <v>0</v>
      </c>
      <c r="S213" s="8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56">
        <v>0</v>
      </c>
      <c r="I214" s="56">
        <v>0</v>
      </c>
      <c r="J214" s="56">
        <v>0</v>
      </c>
      <c r="K214" s="56">
        <v>0</v>
      </c>
      <c r="L214" s="56">
        <v>0</v>
      </c>
      <c r="M214" s="56">
        <v>0</v>
      </c>
      <c r="N214" s="56">
        <v>0</v>
      </c>
      <c r="O214" s="56">
        <v>0</v>
      </c>
      <c r="P214" s="56">
        <v>0</v>
      </c>
      <c r="Q214" s="56">
        <v>0</v>
      </c>
      <c r="R214" s="56">
        <v>0</v>
      </c>
      <c r="S214" s="87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6</v>
      </c>
      <c r="H215" s="56">
        <v>0</v>
      </c>
      <c r="I215" s="56">
        <v>1</v>
      </c>
      <c r="J215" s="56">
        <v>0</v>
      </c>
      <c r="K215" s="56">
        <v>1</v>
      </c>
      <c r="L215" s="56">
        <v>0</v>
      </c>
      <c r="M215" s="56">
        <v>1</v>
      </c>
      <c r="N215" s="56">
        <v>0</v>
      </c>
      <c r="O215" s="56">
        <v>1</v>
      </c>
      <c r="P215" s="56">
        <v>0</v>
      </c>
      <c r="Q215" s="56">
        <v>1</v>
      </c>
      <c r="R215" s="56">
        <v>0</v>
      </c>
      <c r="S215" s="87">
        <v>1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56">
        <v>0</v>
      </c>
      <c r="I216" s="56">
        <v>0</v>
      </c>
      <c r="J216" s="56">
        <v>0</v>
      </c>
      <c r="K216" s="56">
        <v>0</v>
      </c>
      <c r="L216" s="56">
        <v>0</v>
      </c>
      <c r="M216" s="56">
        <v>0</v>
      </c>
      <c r="N216" s="56">
        <v>0</v>
      </c>
      <c r="O216" s="56">
        <v>0</v>
      </c>
      <c r="P216" s="56">
        <v>0</v>
      </c>
      <c r="Q216" s="56">
        <v>0</v>
      </c>
      <c r="R216" s="56">
        <v>0</v>
      </c>
      <c r="S216" s="8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56">
        <v>0</v>
      </c>
      <c r="I217" s="56">
        <v>0</v>
      </c>
      <c r="J217" s="56">
        <v>0</v>
      </c>
      <c r="K217" s="56">
        <v>0</v>
      </c>
      <c r="L217" s="56">
        <v>0</v>
      </c>
      <c r="M217" s="56">
        <v>0</v>
      </c>
      <c r="N217" s="56">
        <v>0</v>
      </c>
      <c r="O217" s="56">
        <v>0</v>
      </c>
      <c r="P217" s="56">
        <v>0</v>
      </c>
      <c r="Q217" s="56">
        <v>0</v>
      </c>
      <c r="R217" s="56">
        <v>0</v>
      </c>
      <c r="S217" s="8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56">
        <v>0</v>
      </c>
      <c r="I218" s="56">
        <v>0</v>
      </c>
      <c r="J218" s="56">
        <v>0</v>
      </c>
      <c r="K218" s="56">
        <v>0</v>
      </c>
      <c r="L218" s="56">
        <v>0</v>
      </c>
      <c r="M218" s="56">
        <v>0</v>
      </c>
      <c r="N218" s="56">
        <v>0</v>
      </c>
      <c r="O218" s="56">
        <v>0</v>
      </c>
      <c r="P218" s="56">
        <v>0</v>
      </c>
      <c r="Q218" s="56">
        <v>0</v>
      </c>
      <c r="R218" s="56">
        <v>0</v>
      </c>
      <c r="S218" s="8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56">
        <v>0</v>
      </c>
      <c r="I219" s="56">
        <v>0</v>
      </c>
      <c r="J219" s="56">
        <v>0</v>
      </c>
      <c r="K219" s="56">
        <v>0</v>
      </c>
      <c r="L219" s="56">
        <v>0</v>
      </c>
      <c r="M219" s="56">
        <v>0</v>
      </c>
      <c r="N219" s="56">
        <v>0</v>
      </c>
      <c r="O219" s="56">
        <v>0</v>
      </c>
      <c r="P219" s="56">
        <v>0</v>
      </c>
      <c r="Q219" s="56">
        <v>0</v>
      </c>
      <c r="R219" s="56">
        <v>0</v>
      </c>
      <c r="S219" s="8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56">
        <v>0</v>
      </c>
      <c r="I220" s="56">
        <v>0</v>
      </c>
      <c r="J220" s="56">
        <v>0</v>
      </c>
      <c r="K220" s="56">
        <v>0</v>
      </c>
      <c r="L220" s="56">
        <v>0</v>
      </c>
      <c r="M220" s="56">
        <v>0</v>
      </c>
      <c r="N220" s="56">
        <v>0</v>
      </c>
      <c r="O220" s="56">
        <v>0</v>
      </c>
      <c r="P220" s="56">
        <v>0</v>
      </c>
      <c r="Q220" s="56">
        <v>0</v>
      </c>
      <c r="R220" s="56">
        <v>0</v>
      </c>
      <c r="S220" s="8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56">
        <v>0</v>
      </c>
      <c r="I221" s="56">
        <v>0</v>
      </c>
      <c r="J221" s="56">
        <v>0</v>
      </c>
      <c r="K221" s="56">
        <v>0</v>
      </c>
      <c r="L221" s="56">
        <v>0</v>
      </c>
      <c r="M221" s="56">
        <v>0</v>
      </c>
      <c r="N221" s="56">
        <v>0</v>
      </c>
      <c r="O221" s="56">
        <v>0</v>
      </c>
      <c r="P221" s="56">
        <v>0</v>
      </c>
      <c r="Q221" s="56">
        <v>0</v>
      </c>
      <c r="R221" s="56">
        <v>0</v>
      </c>
      <c r="S221" s="8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56">
        <v>0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  <c r="N222" s="56">
        <v>0</v>
      </c>
      <c r="O222" s="56">
        <v>0</v>
      </c>
      <c r="P222" s="56">
        <v>0</v>
      </c>
      <c r="Q222" s="56">
        <v>0</v>
      </c>
      <c r="R222" s="56">
        <v>0</v>
      </c>
      <c r="S222" s="8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56">
        <v>0</v>
      </c>
      <c r="I223" s="56">
        <v>0</v>
      </c>
      <c r="J223" s="56">
        <v>0</v>
      </c>
      <c r="K223" s="56">
        <v>0</v>
      </c>
      <c r="L223" s="56">
        <v>0</v>
      </c>
      <c r="M223" s="56">
        <v>0</v>
      </c>
      <c r="N223" s="56">
        <v>0</v>
      </c>
      <c r="O223" s="56">
        <v>0</v>
      </c>
      <c r="P223" s="56">
        <v>0</v>
      </c>
      <c r="Q223" s="56">
        <v>0</v>
      </c>
      <c r="R223" s="56">
        <v>0</v>
      </c>
      <c r="S223" s="8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56">
        <v>0</v>
      </c>
      <c r="I224" s="56">
        <v>0</v>
      </c>
      <c r="J224" s="56">
        <v>0</v>
      </c>
      <c r="K224" s="56">
        <v>0</v>
      </c>
      <c r="L224" s="56">
        <v>0</v>
      </c>
      <c r="M224" s="56">
        <v>0</v>
      </c>
      <c r="N224" s="56">
        <v>0</v>
      </c>
      <c r="O224" s="56">
        <v>0</v>
      </c>
      <c r="P224" s="56">
        <v>0</v>
      </c>
      <c r="Q224" s="56">
        <v>0</v>
      </c>
      <c r="R224" s="56">
        <v>0</v>
      </c>
      <c r="S224" s="8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0</v>
      </c>
      <c r="N225" s="56">
        <v>0</v>
      </c>
      <c r="O225" s="56">
        <v>0</v>
      </c>
      <c r="P225" s="56">
        <v>0</v>
      </c>
      <c r="Q225" s="56">
        <v>0</v>
      </c>
      <c r="R225" s="56">
        <v>0</v>
      </c>
      <c r="S225" s="8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2</v>
      </c>
      <c r="H226" s="56">
        <v>0</v>
      </c>
      <c r="I226" s="56">
        <v>0</v>
      </c>
      <c r="J226" s="56">
        <v>0</v>
      </c>
      <c r="K226" s="56">
        <v>0</v>
      </c>
      <c r="L226" s="56">
        <v>0</v>
      </c>
      <c r="M226" s="56">
        <v>1</v>
      </c>
      <c r="N226" s="56">
        <v>0</v>
      </c>
      <c r="O226" s="56">
        <v>0</v>
      </c>
      <c r="P226" s="56">
        <v>1</v>
      </c>
      <c r="Q226" s="56">
        <v>0</v>
      </c>
      <c r="R226" s="56">
        <v>0</v>
      </c>
      <c r="S226" s="87">
        <v>0</v>
      </c>
      <c r="T226" s="1444"/>
    </row>
    <row r="227" spans="1:20" ht="30.7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5</v>
      </c>
      <c r="H227" s="56">
        <v>0</v>
      </c>
      <c r="I227" s="56">
        <v>0</v>
      </c>
      <c r="J227" s="56">
        <v>1</v>
      </c>
      <c r="K227" s="56">
        <v>0</v>
      </c>
      <c r="L227" s="56">
        <v>1</v>
      </c>
      <c r="M227" s="56">
        <v>1</v>
      </c>
      <c r="N227" s="56">
        <v>0</v>
      </c>
      <c r="O227" s="56">
        <v>0</v>
      </c>
      <c r="P227" s="56">
        <v>1</v>
      </c>
      <c r="Q227" s="56">
        <v>0</v>
      </c>
      <c r="R227" s="56">
        <v>0</v>
      </c>
      <c r="S227" s="87">
        <v>1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  <c r="N228" s="56">
        <v>0</v>
      </c>
      <c r="O228" s="56">
        <v>0</v>
      </c>
      <c r="P228" s="56">
        <v>0</v>
      </c>
      <c r="Q228" s="56">
        <v>0</v>
      </c>
      <c r="R228" s="56">
        <v>0</v>
      </c>
      <c r="S228" s="8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  <c r="N229" s="56">
        <v>0</v>
      </c>
      <c r="O229" s="56">
        <v>0</v>
      </c>
      <c r="P229" s="56">
        <v>0</v>
      </c>
      <c r="Q229" s="56">
        <v>0</v>
      </c>
      <c r="R229" s="56">
        <v>0</v>
      </c>
      <c r="S229" s="8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  <c r="N230" s="56">
        <v>0</v>
      </c>
      <c r="O230" s="56">
        <v>0</v>
      </c>
      <c r="P230" s="56">
        <v>0</v>
      </c>
      <c r="Q230" s="56">
        <v>0</v>
      </c>
      <c r="R230" s="56">
        <v>0</v>
      </c>
      <c r="S230" s="8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  <c r="N231" s="56">
        <v>0</v>
      </c>
      <c r="O231" s="56">
        <v>0</v>
      </c>
      <c r="P231" s="56">
        <v>0</v>
      </c>
      <c r="Q231" s="56">
        <v>0</v>
      </c>
      <c r="R231" s="56">
        <v>0</v>
      </c>
      <c r="S231" s="8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0</v>
      </c>
      <c r="Q232" s="56">
        <v>0</v>
      </c>
      <c r="R232" s="56">
        <v>0</v>
      </c>
      <c r="S232" s="8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56">
        <v>0</v>
      </c>
      <c r="I233" s="56">
        <v>0</v>
      </c>
      <c r="J233" s="56">
        <v>0</v>
      </c>
      <c r="K233" s="56">
        <v>0</v>
      </c>
      <c r="L233" s="56">
        <v>0</v>
      </c>
      <c r="M233" s="56">
        <v>0</v>
      </c>
      <c r="N233" s="56">
        <v>0</v>
      </c>
      <c r="O233" s="56">
        <v>0</v>
      </c>
      <c r="P233" s="56">
        <v>0</v>
      </c>
      <c r="Q233" s="56">
        <v>0</v>
      </c>
      <c r="R233" s="56">
        <v>0</v>
      </c>
      <c r="S233" s="8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56">
        <v>0</v>
      </c>
      <c r="I234" s="56">
        <v>0</v>
      </c>
      <c r="J234" s="56">
        <v>0</v>
      </c>
      <c r="K234" s="56">
        <v>0</v>
      </c>
      <c r="L234" s="56">
        <v>0</v>
      </c>
      <c r="M234" s="56">
        <v>0</v>
      </c>
      <c r="N234" s="56">
        <v>0</v>
      </c>
      <c r="O234" s="56">
        <v>0</v>
      </c>
      <c r="P234" s="56">
        <v>0</v>
      </c>
      <c r="Q234" s="56">
        <v>0</v>
      </c>
      <c r="R234" s="56">
        <v>0</v>
      </c>
      <c r="S234" s="8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0</v>
      </c>
      <c r="P235" s="56">
        <v>0</v>
      </c>
      <c r="Q235" s="56">
        <v>0</v>
      </c>
      <c r="R235" s="56">
        <v>0</v>
      </c>
      <c r="S235" s="8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  <c r="N236" s="56">
        <v>0</v>
      </c>
      <c r="O236" s="56">
        <v>0</v>
      </c>
      <c r="P236" s="56">
        <v>0</v>
      </c>
      <c r="Q236" s="56">
        <v>0</v>
      </c>
      <c r="R236" s="56">
        <v>0</v>
      </c>
      <c r="S236" s="8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56">
        <v>0</v>
      </c>
      <c r="I237" s="56">
        <v>0</v>
      </c>
      <c r="J237" s="56">
        <v>0</v>
      </c>
      <c r="K237" s="56">
        <v>0</v>
      </c>
      <c r="L237" s="56">
        <v>0</v>
      </c>
      <c r="M237" s="56">
        <v>0</v>
      </c>
      <c r="N237" s="56">
        <v>0</v>
      </c>
      <c r="O237" s="56">
        <v>0</v>
      </c>
      <c r="P237" s="56">
        <v>0</v>
      </c>
      <c r="Q237" s="56">
        <v>0</v>
      </c>
      <c r="R237" s="56">
        <v>0</v>
      </c>
      <c r="S237" s="8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  <c r="N238" s="56">
        <v>0</v>
      </c>
      <c r="O238" s="56">
        <v>0</v>
      </c>
      <c r="P238" s="56">
        <v>0</v>
      </c>
      <c r="Q238" s="56">
        <v>0</v>
      </c>
      <c r="R238" s="56">
        <v>0</v>
      </c>
      <c r="S238" s="8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56">
        <v>0</v>
      </c>
      <c r="I239" s="56">
        <v>0</v>
      </c>
      <c r="J239" s="56">
        <v>0</v>
      </c>
      <c r="K239" s="56">
        <v>0</v>
      </c>
      <c r="L239" s="56">
        <v>0</v>
      </c>
      <c r="M239" s="56">
        <v>0</v>
      </c>
      <c r="N239" s="56">
        <v>0</v>
      </c>
      <c r="O239" s="56">
        <v>0</v>
      </c>
      <c r="P239" s="56">
        <v>0</v>
      </c>
      <c r="Q239" s="56">
        <v>0</v>
      </c>
      <c r="R239" s="56">
        <v>0</v>
      </c>
      <c r="S239" s="8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56">
        <v>0</v>
      </c>
      <c r="I240" s="56">
        <v>0</v>
      </c>
      <c r="J240" s="56">
        <v>0</v>
      </c>
      <c r="K240" s="56">
        <v>0</v>
      </c>
      <c r="L240" s="56">
        <v>0</v>
      </c>
      <c r="M240" s="56">
        <v>0</v>
      </c>
      <c r="N240" s="56">
        <v>0</v>
      </c>
      <c r="O240" s="56">
        <v>0</v>
      </c>
      <c r="P240" s="56">
        <v>0</v>
      </c>
      <c r="Q240" s="56">
        <v>0</v>
      </c>
      <c r="R240" s="56">
        <v>0</v>
      </c>
      <c r="S240" s="8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56">
        <v>0</v>
      </c>
      <c r="I241" s="56">
        <v>0</v>
      </c>
      <c r="J241" s="56">
        <v>0</v>
      </c>
      <c r="K241" s="56">
        <v>0</v>
      </c>
      <c r="L241" s="56">
        <v>0</v>
      </c>
      <c r="M241" s="56">
        <v>0</v>
      </c>
      <c r="N241" s="56">
        <v>0</v>
      </c>
      <c r="O241" s="56">
        <v>0</v>
      </c>
      <c r="P241" s="56">
        <v>0</v>
      </c>
      <c r="Q241" s="56">
        <v>0</v>
      </c>
      <c r="R241" s="56">
        <v>0</v>
      </c>
      <c r="S241" s="8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56">
        <v>0</v>
      </c>
      <c r="I242" s="56">
        <v>0</v>
      </c>
      <c r="J242" s="56">
        <v>0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56">
        <v>0</v>
      </c>
      <c r="S242" s="8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56">
        <v>0</v>
      </c>
      <c r="I243" s="56">
        <v>0</v>
      </c>
      <c r="J243" s="56">
        <v>0</v>
      </c>
      <c r="K243" s="56">
        <v>0</v>
      </c>
      <c r="L243" s="56">
        <v>0</v>
      </c>
      <c r="M243" s="56">
        <v>0</v>
      </c>
      <c r="N243" s="56">
        <v>0</v>
      </c>
      <c r="O243" s="56">
        <v>0</v>
      </c>
      <c r="P243" s="56">
        <v>0</v>
      </c>
      <c r="Q243" s="56">
        <v>0</v>
      </c>
      <c r="R243" s="56">
        <v>0</v>
      </c>
      <c r="S243" s="8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56">
        <v>0</v>
      </c>
      <c r="I244" s="56">
        <v>0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0</v>
      </c>
      <c r="Q244" s="56">
        <v>0</v>
      </c>
      <c r="R244" s="56">
        <v>0</v>
      </c>
      <c r="S244" s="8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56">
        <v>0</v>
      </c>
      <c r="I245" s="56">
        <v>0</v>
      </c>
      <c r="J245" s="56">
        <v>0</v>
      </c>
      <c r="K245" s="56">
        <v>0</v>
      </c>
      <c r="L245" s="56">
        <v>0</v>
      </c>
      <c r="M245" s="56">
        <v>0</v>
      </c>
      <c r="N245" s="56">
        <v>0</v>
      </c>
      <c r="O245" s="56">
        <v>0</v>
      </c>
      <c r="P245" s="56">
        <v>0</v>
      </c>
      <c r="Q245" s="56">
        <v>0</v>
      </c>
      <c r="R245" s="56">
        <v>0</v>
      </c>
      <c r="S245" s="8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56">
        <v>0</v>
      </c>
      <c r="I246" s="56">
        <v>0</v>
      </c>
      <c r="J246" s="56">
        <v>0</v>
      </c>
      <c r="K246" s="56">
        <v>0</v>
      </c>
      <c r="L246" s="56">
        <v>0</v>
      </c>
      <c r="M246" s="56">
        <v>0</v>
      </c>
      <c r="N246" s="56">
        <v>0</v>
      </c>
      <c r="O246" s="56">
        <v>0</v>
      </c>
      <c r="P246" s="56">
        <v>0</v>
      </c>
      <c r="Q246" s="56">
        <v>0</v>
      </c>
      <c r="R246" s="56">
        <v>0</v>
      </c>
      <c r="S246" s="8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56">
        <v>0</v>
      </c>
      <c r="I247" s="56">
        <v>0</v>
      </c>
      <c r="J247" s="56">
        <v>0</v>
      </c>
      <c r="K247" s="56">
        <v>0</v>
      </c>
      <c r="L247" s="56">
        <v>0</v>
      </c>
      <c r="M247" s="56">
        <v>0</v>
      </c>
      <c r="N247" s="56">
        <v>0</v>
      </c>
      <c r="O247" s="56">
        <v>0</v>
      </c>
      <c r="P247" s="56">
        <v>0</v>
      </c>
      <c r="Q247" s="56">
        <v>0</v>
      </c>
      <c r="R247" s="56">
        <v>0</v>
      </c>
      <c r="S247" s="8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56">
        <v>0</v>
      </c>
      <c r="I248" s="56">
        <v>0</v>
      </c>
      <c r="J248" s="56">
        <v>0</v>
      </c>
      <c r="K248" s="56">
        <v>0</v>
      </c>
      <c r="L248" s="56">
        <v>0</v>
      </c>
      <c r="M248" s="56">
        <v>0</v>
      </c>
      <c r="N248" s="56">
        <v>0</v>
      </c>
      <c r="O248" s="56">
        <v>0</v>
      </c>
      <c r="P248" s="56">
        <v>0</v>
      </c>
      <c r="Q248" s="56">
        <v>0</v>
      </c>
      <c r="R248" s="56">
        <v>0</v>
      </c>
      <c r="S248" s="8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56">
        <v>0</v>
      </c>
      <c r="I249" s="56">
        <v>0</v>
      </c>
      <c r="J249" s="56">
        <v>0</v>
      </c>
      <c r="K249" s="56">
        <v>0</v>
      </c>
      <c r="L249" s="56">
        <v>0</v>
      </c>
      <c r="M249" s="56">
        <v>0</v>
      </c>
      <c r="N249" s="56">
        <v>0</v>
      </c>
      <c r="O249" s="56">
        <v>0</v>
      </c>
      <c r="P249" s="56">
        <v>0</v>
      </c>
      <c r="Q249" s="56">
        <v>0</v>
      </c>
      <c r="R249" s="56">
        <v>0</v>
      </c>
      <c r="S249" s="8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56">
        <v>0</v>
      </c>
      <c r="I250" s="56">
        <v>0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8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56">
        <v>0</v>
      </c>
      <c r="I251" s="56">
        <v>0</v>
      </c>
      <c r="J251" s="56">
        <v>0</v>
      </c>
      <c r="K251" s="56">
        <v>0</v>
      </c>
      <c r="L251" s="56">
        <v>0</v>
      </c>
      <c r="M251" s="56">
        <v>0</v>
      </c>
      <c r="N251" s="56">
        <v>0</v>
      </c>
      <c r="O251" s="56">
        <v>0</v>
      </c>
      <c r="P251" s="56">
        <v>0</v>
      </c>
      <c r="Q251" s="56">
        <v>0</v>
      </c>
      <c r="R251" s="56">
        <v>0</v>
      </c>
      <c r="S251" s="8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56">
        <v>0</v>
      </c>
      <c r="I252" s="56">
        <v>0</v>
      </c>
      <c r="J252" s="56">
        <v>0</v>
      </c>
      <c r="K252" s="56">
        <v>0</v>
      </c>
      <c r="L252" s="56">
        <v>0</v>
      </c>
      <c r="M252" s="56">
        <v>0</v>
      </c>
      <c r="N252" s="56">
        <v>0</v>
      </c>
      <c r="O252" s="56">
        <v>0</v>
      </c>
      <c r="P252" s="56">
        <v>0</v>
      </c>
      <c r="Q252" s="56">
        <v>0</v>
      </c>
      <c r="R252" s="56">
        <v>0</v>
      </c>
      <c r="S252" s="8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56">
        <v>0</v>
      </c>
      <c r="I253" s="56">
        <v>0</v>
      </c>
      <c r="J253" s="56">
        <v>0</v>
      </c>
      <c r="K253" s="56">
        <v>0</v>
      </c>
      <c r="L253" s="56">
        <v>0</v>
      </c>
      <c r="M253" s="56">
        <v>0</v>
      </c>
      <c r="N253" s="56">
        <v>0</v>
      </c>
      <c r="O253" s="56">
        <v>0</v>
      </c>
      <c r="P253" s="56">
        <v>0</v>
      </c>
      <c r="Q253" s="56">
        <v>0</v>
      </c>
      <c r="R253" s="56">
        <v>0</v>
      </c>
      <c r="S253" s="8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56">
        <v>0</v>
      </c>
      <c r="I254" s="56">
        <v>0</v>
      </c>
      <c r="J254" s="56">
        <v>0</v>
      </c>
      <c r="K254" s="56">
        <v>0</v>
      </c>
      <c r="L254" s="56">
        <v>0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56">
        <v>0</v>
      </c>
      <c r="S254" s="8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56">
        <v>0</v>
      </c>
      <c r="I255" s="56">
        <v>0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0</v>
      </c>
      <c r="P255" s="56">
        <v>0</v>
      </c>
      <c r="Q255" s="56">
        <v>0</v>
      </c>
      <c r="R255" s="56">
        <v>0</v>
      </c>
      <c r="S255" s="8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56">
        <v>0</v>
      </c>
      <c r="I256" s="56">
        <v>0</v>
      </c>
      <c r="J256" s="56">
        <v>0</v>
      </c>
      <c r="K256" s="56">
        <v>0</v>
      </c>
      <c r="L256" s="56">
        <v>0</v>
      </c>
      <c r="M256" s="56">
        <v>0</v>
      </c>
      <c r="N256" s="56">
        <v>0</v>
      </c>
      <c r="O256" s="56">
        <v>0</v>
      </c>
      <c r="P256" s="56">
        <v>0</v>
      </c>
      <c r="Q256" s="56">
        <v>0</v>
      </c>
      <c r="R256" s="56">
        <v>0</v>
      </c>
      <c r="S256" s="8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56">
        <v>0</v>
      </c>
      <c r="I257" s="56">
        <v>0</v>
      </c>
      <c r="J257" s="56">
        <v>0</v>
      </c>
      <c r="K257" s="56">
        <v>0</v>
      </c>
      <c r="L257" s="56">
        <v>0</v>
      </c>
      <c r="M257" s="56">
        <v>0</v>
      </c>
      <c r="N257" s="56">
        <v>0</v>
      </c>
      <c r="O257" s="56">
        <v>0</v>
      </c>
      <c r="P257" s="56">
        <v>0</v>
      </c>
      <c r="Q257" s="56">
        <v>0</v>
      </c>
      <c r="R257" s="56">
        <v>0</v>
      </c>
      <c r="S257" s="8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56">
        <v>0</v>
      </c>
      <c r="I258" s="56">
        <v>0</v>
      </c>
      <c r="J258" s="56">
        <v>0</v>
      </c>
      <c r="K258" s="56">
        <v>0</v>
      </c>
      <c r="L258" s="56">
        <v>0</v>
      </c>
      <c r="M258" s="56">
        <v>0</v>
      </c>
      <c r="N258" s="56">
        <v>0</v>
      </c>
      <c r="O258" s="56">
        <v>0</v>
      </c>
      <c r="P258" s="56">
        <v>0</v>
      </c>
      <c r="Q258" s="56">
        <v>0</v>
      </c>
      <c r="R258" s="56">
        <v>0</v>
      </c>
      <c r="S258" s="8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56">
        <v>0</v>
      </c>
      <c r="I259" s="56">
        <v>0</v>
      </c>
      <c r="J259" s="56">
        <v>0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56">
        <v>0</v>
      </c>
      <c r="S259" s="8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56">
        <v>0</v>
      </c>
      <c r="I260" s="56">
        <v>0</v>
      </c>
      <c r="J260" s="56">
        <v>0</v>
      </c>
      <c r="K260" s="56">
        <v>0</v>
      </c>
      <c r="L260" s="56">
        <v>0</v>
      </c>
      <c r="M260" s="56">
        <v>0</v>
      </c>
      <c r="N260" s="56">
        <v>0</v>
      </c>
      <c r="O260" s="56">
        <v>0</v>
      </c>
      <c r="P260" s="56">
        <v>0</v>
      </c>
      <c r="Q260" s="56">
        <v>0</v>
      </c>
      <c r="R260" s="56">
        <v>0</v>
      </c>
      <c r="S260" s="8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56">
        <v>0</v>
      </c>
      <c r="I261" s="56">
        <v>0</v>
      </c>
      <c r="J261" s="56">
        <v>0</v>
      </c>
      <c r="K261" s="56">
        <v>0</v>
      </c>
      <c r="L261" s="56">
        <v>0</v>
      </c>
      <c r="M261" s="56">
        <v>0</v>
      </c>
      <c r="N261" s="56">
        <v>0</v>
      </c>
      <c r="O261" s="56">
        <v>0</v>
      </c>
      <c r="P261" s="56">
        <v>0</v>
      </c>
      <c r="Q261" s="56">
        <v>0</v>
      </c>
      <c r="R261" s="56">
        <v>0</v>
      </c>
      <c r="S261" s="8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56">
        <v>0</v>
      </c>
      <c r="I262" s="56">
        <v>0</v>
      </c>
      <c r="J262" s="56">
        <v>0</v>
      </c>
      <c r="K262" s="56">
        <v>0</v>
      </c>
      <c r="L262" s="56">
        <v>0</v>
      </c>
      <c r="M262" s="56">
        <v>0</v>
      </c>
      <c r="N262" s="56">
        <v>0</v>
      </c>
      <c r="O262" s="56">
        <v>0</v>
      </c>
      <c r="P262" s="56">
        <v>0</v>
      </c>
      <c r="Q262" s="56">
        <v>0</v>
      </c>
      <c r="R262" s="56">
        <v>0</v>
      </c>
      <c r="S262" s="87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13</v>
      </c>
      <c r="H263" s="93">
        <f t="shared" ref="H263:S263" si="14">SUM(H210:H262)</f>
        <v>0</v>
      </c>
      <c r="I263" s="93">
        <f t="shared" si="14"/>
        <v>1</v>
      </c>
      <c r="J263" s="93">
        <f t="shared" si="14"/>
        <v>1</v>
      </c>
      <c r="K263" s="93">
        <f t="shared" si="14"/>
        <v>1</v>
      </c>
      <c r="L263" s="93">
        <f t="shared" si="14"/>
        <v>1</v>
      </c>
      <c r="M263" s="93">
        <f t="shared" si="14"/>
        <v>3</v>
      </c>
      <c r="N263" s="93">
        <f t="shared" si="14"/>
        <v>0</v>
      </c>
      <c r="O263" s="93">
        <f t="shared" si="14"/>
        <v>1</v>
      </c>
      <c r="P263" s="93">
        <f t="shared" si="14"/>
        <v>2</v>
      </c>
      <c r="Q263" s="93">
        <f t="shared" si="14"/>
        <v>1</v>
      </c>
      <c r="R263" s="93">
        <f t="shared" si="14"/>
        <v>0</v>
      </c>
      <c r="S263" s="94">
        <f t="shared" si="14"/>
        <v>2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56">
        <v>0</v>
      </c>
      <c r="I265" s="56">
        <v>0</v>
      </c>
      <c r="J265" s="56">
        <v>0</v>
      </c>
      <c r="K265" s="56">
        <v>0</v>
      </c>
      <c r="L265" s="56">
        <v>0</v>
      </c>
      <c r="M265" s="56">
        <v>0</v>
      </c>
      <c r="N265" s="56">
        <v>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56">
        <v>0</v>
      </c>
      <c r="S266" s="56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56">
        <v>0</v>
      </c>
      <c r="I267" s="56">
        <v>0</v>
      </c>
      <c r="J267" s="56">
        <v>0</v>
      </c>
      <c r="K267" s="56">
        <v>0</v>
      </c>
      <c r="L267" s="56">
        <v>0</v>
      </c>
      <c r="M267" s="56">
        <v>0</v>
      </c>
      <c r="N267" s="56">
        <v>0</v>
      </c>
      <c r="O267" s="56">
        <v>0</v>
      </c>
      <c r="P267" s="56">
        <v>0</v>
      </c>
      <c r="Q267" s="56">
        <v>0</v>
      </c>
      <c r="R267" s="56">
        <v>0</v>
      </c>
      <c r="S267" s="56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1</v>
      </c>
      <c r="H268" s="56">
        <v>0</v>
      </c>
      <c r="I268" s="56">
        <v>0</v>
      </c>
      <c r="J268" s="56">
        <v>0</v>
      </c>
      <c r="K268" s="56">
        <v>0</v>
      </c>
      <c r="L268" s="56">
        <v>1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56">
        <v>0</v>
      </c>
      <c r="S268" s="56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56">
        <v>0</v>
      </c>
      <c r="I269" s="56">
        <v>0</v>
      </c>
      <c r="J269" s="56">
        <v>0</v>
      </c>
      <c r="K269" s="56">
        <v>0</v>
      </c>
      <c r="L269" s="56">
        <v>0</v>
      </c>
      <c r="M269" s="56">
        <v>0</v>
      </c>
      <c r="N269" s="56">
        <v>0</v>
      </c>
      <c r="O269" s="56">
        <v>0</v>
      </c>
      <c r="P269" s="56">
        <v>0</v>
      </c>
      <c r="Q269" s="56">
        <v>0</v>
      </c>
      <c r="R269" s="56">
        <v>0</v>
      </c>
      <c r="S269" s="56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56">
        <v>0</v>
      </c>
      <c r="I270" s="56">
        <v>0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56">
        <v>0</v>
      </c>
      <c r="I271" s="56">
        <v>0</v>
      </c>
      <c r="J271" s="56">
        <v>0</v>
      </c>
      <c r="K271" s="56">
        <v>0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56">
        <v>0</v>
      </c>
      <c r="S271" s="56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56">
        <v>0</v>
      </c>
      <c r="I272" s="56">
        <v>0</v>
      </c>
      <c r="J272" s="56">
        <v>0</v>
      </c>
      <c r="K272" s="56">
        <v>0</v>
      </c>
      <c r="L272" s="56">
        <v>0</v>
      </c>
      <c r="M272" s="56">
        <v>0</v>
      </c>
      <c r="N272" s="56">
        <v>0</v>
      </c>
      <c r="O272" s="56">
        <v>0</v>
      </c>
      <c r="P272" s="56">
        <v>0</v>
      </c>
      <c r="Q272" s="56">
        <v>0</v>
      </c>
      <c r="R272" s="56">
        <v>0</v>
      </c>
      <c r="S272" s="56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56">
        <v>0</v>
      </c>
      <c r="I273" s="56">
        <v>0</v>
      </c>
      <c r="J273" s="56">
        <v>0</v>
      </c>
      <c r="K273" s="56">
        <v>0</v>
      </c>
      <c r="L273" s="56">
        <v>0</v>
      </c>
      <c r="M273" s="56">
        <v>0</v>
      </c>
      <c r="N273" s="56">
        <v>0</v>
      </c>
      <c r="O273" s="56">
        <v>0</v>
      </c>
      <c r="P273" s="56">
        <v>0</v>
      </c>
      <c r="Q273" s="56">
        <v>0</v>
      </c>
      <c r="R273" s="56">
        <v>0</v>
      </c>
      <c r="S273" s="56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56">
        <v>0</v>
      </c>
      <c r="I274" s="56">
        <v>0</v>
      </c>
      <c r="J274" s="56">
        <v>0</v>
      </c>
      <c r="K274" s="56">
        <v>0</v>
      </c>
      <c r="L274" s="56">
        <v>0</v>
      </c>
      <c r="M274" s="56">
        <v>0</v>
      </c>
      <c r="N274" s="56">
        <v>0</v>
      </c>
      <c r="O274" s="56">
        <v>0</v>
      </c>
      <c r="P274" s="56">
        <v>0</v>
      </c>
      <c r="Q274" s="56">
        <v>0</v>
      </c>
      <c r="R274" s="56">
        <v>0</v>
      </c>
      <c r="S274" s="56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56">
        <v>0</v>
      </c>
      <c r="I275" s="56">
        <v>0</v>
      </c>
      <c r="J275" s="56">
        <v>0</v>
      </c>
      <c r="K275" s="56">
        <v>0</v>
      </c>
      <c r="L275" s="56">
        <v>0</v>
      </c>
      <c r="M275" s="56">
        <v>0</v>
      </c>
      <c r="N275" s="56">
        <v>0</v>
      </c>
      <c r="O275" s="56">
        <v>0</v>
      </c>
      <c r="P275" s="56">
        <v>0</v>
      </c>
      <c r="Q275" s="56">
        <v>0</v>
      </c>
      <c r="R275" s="56">
        <v>0</v>
      </c>
      <c r="S275" s="56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56">
        <v>0</v>
      </c>
      <c r="I276" s="56">
        <v>0</v>
      </c>
      <c r="J276" s="56">
        <v>0</v>
      </c>
      <c r="K276" s="56">
        <v>0</v>
      </c>
      <c r="L276" s="56">
        <v>0</v>
      </c>
      <c r="M276" s="56">
        <v>0</v>
      </c>
      <c r="N276" s="56">
        <v>0</v>
      </c>
      <c r="O276" s="56">
        <v>0</v>
      </c>
      <c r="P276" s="56">
        <v>0</v>
      </c>
      <c r="Q276" s="56">
        <v>0</v>
      </c>
      <c r="R276" s="56">
        <v>0</v>
      </c>
      <c r="S276" s="56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56">
        <v>0</v>
      </c>
      <c r="I277" s="56">
        <v>0</v>
      </c>
      <c r="J277" s="56">
        <v>0</v>
      </c>
      <c r="K277" s="56">
        <v>0</v>
      </c>
      <c r="L277" s="56">
        <v>0</v>
      </c>
      <c r="M277" s="56">
        <v>0</v>
      </c>
      <c r="N277" s="56">
        <v>0</v>
      </c>
      <c r="O277" s="56">
        <v>0</v>
      </c>
      <c r="P277" s="56">
        <v>0</v>
      </c>
      <c r="Q277" s="56">
        <v>0</v>
      </c>
      <c r="R277" s="56">
        <v>0</v>
      </c>
      <c r="S277" s="56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56">
        <v>0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0</v>
      </c>
      <c r="O278" s="56">
        <v>0</v>
      </c>
      <c r="P278" s="56">
        <v>0</v>
      </c>
      <c r="Q278" s="56">
        <v>0</v>
      </c>
      <c r="R278" s="56">
        <v>0</v>
      </c>
      <c r="S278" s="56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56">
        <v>0</v>
      </c>
      <c r="I279" s="56">
        <v>0</v>
      </c>
      <c r="J279" s="56">
        <v>0</v>
      </c>
      <c r="K279" s="56">
        <v>0</v>
      </c>
      <c r="L279" s="56">
        <v>0</v>
      </c>
      <c r="M279" s="56">
        <v>0</v>
      </c>
      <c r="N279" s="56">
        <v>0</v>
      </c>
      <c r="O279" s="56">
        <v>0</v>
      </c>
      <c r="P279" s="56">
        <v>0</v>
      </c>
      <c r="Q279" s="56">
        <v>0</v>
      </c>
      <c r="R279" s="56">
        <v>0</v>
      </c>
      <c r="S279" s="56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56">
        <v>0</v>
      </c>
      <c r="I280" s="56">
        <v>0</v>
      </c>
      <c r="J280" s="56">
        <v>0</v>
      </c>
      <c r="K280" s="56">
        <v>0</v>
      </c>
      <c r="L280" s="56">
        <v>0</v>
      </c>
      <c r="M280" s="56">
        <v>0</v>
      </c>
      <c r="N280" s="56">
        <v>0</v>
      </c>
      <c r="O280" s="56">
        <v>0</v>
      </c>
      <c r="P280" s="56">
        <v>0</v>
      </c>
      <c r="Q280" s="56">
        <v>0</v>
      </c>
      <c r="R280" s="56">
        <v>0</v>
      </c>
      <c r="S280" s="56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56">
        <v>0</v>
      </c>
      <c r="I281" s="56">
        <v>0</v>
      </c>
      <c r="J281" s="56">
        <v>0</v>
      </c>
      <c r="K281" s="56">
        <v>0</v>
      </c>
      <c r="L281" s="56">
        <v>0</v>
      </c>
      <c r="M281" s="56">
        <v>0</v>
      </c>
      <c r="N281" s="56">
        <v>0</v>
      </c>
      <c r="O281" s="56">
        <v>0</v>
      </c>
      <c r="P281" s="56">
        <v>0</v>
      </c>
      <c r="Q281" s="56">
        <v>0</v>
      </c>
      <c r="R281" s="56">
        <v>0</v>
      </c>
      <c r="S281" s="56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56">
        <v>0</v>
      </c>
      <c r="I282" s="56">
        <v>0</v>
      </c>
      <c r="J282" s="56">
        <v>0</v>
      </c>
      <c r="K282" s="56">
        <v>0</v>
      </c>
      <c r="L282" s="56">
        <v>0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56">
        <v>0</v>
      </c>
      <c r="S282" s="56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56">
        <v>0</v>
      </c>
      <c r="I283" s="56">
        <v>0</v>
      </c>
      <c r="J283" s="56">
        <v>0</v>
      </c>
      <c r="K283" s="56">
        <v>0</v>
      </c>
      <c r="L283" s="56">
        <v>0</v>
      </c>
      <c r="M283" s="56">
        <v>0</v>
      </c>
      <c r="N283" s="56">
        <v>0</v>
      </c>
      <c r="O283" s="56">
        <v>0</v>
      </c>
      <c r="P283" s="56">
        <v>0</v>
      </c>
      <c r="Q283" s="56">
        <v>0</v>
      </c>
      <c r="R283" s="56">
        <v>0</v>
      </c>
      <c r="S283" s="56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56">
        <v>0</v>
      </c>
      <c r="I284" s="56">
        <v>0</v>
      </c>
      <c r="J284" s="56">
        <v>0</v>
      </c>
      <c r="K284" s="56">
        <v>0</v>
      </c>
      <c r="L284" s="56">
        <v>0</v>
      </c>
      <c r="M284" s="56">
        <v>0</v>
      </c>
      <c r="N284" s="56">
        <v>0</v>
      </c>
      <c r="O284" s="56">
        <v>0</v>
      </c>
      <c r="P284" s="56">
        <v>0</v>
      </c>
      <c r="Q284" s="56">
        <v>0</v>
      </c>
      <c r="R284" s="56">
        <v>0</v>
      </c>
      <c r="S284" s="56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56">
        <v>0</v>
      </c>
      <c r="I285" s="56">
        <v>0</v>
      </c>
      <c r="J285" s="56">
        <v>0</v>
      </c>
      <c r="K285" s="56">
        <v>0</v>
      </c>
      <c r="L285" s="56">
        <v>0</v>
      </c>
      <c r="M285" s="56">
        <v>0</v>
      </c>
      <c r="N285" s="56">
        <v>0</v>
      </c>
      <c r="O285" s="56">
        <v>0</v>
      </c>
      <c r="P285" s="56">
        <v>0</v>
      </c>
      <c r="Q285" s="56">
        <v>0</v>
      </c>
      <c r="R285" s="56">
        <v>0</v>
      </c>
      <c r="S285" s="56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56">
        <v>0</v>
      </c>
      <c r="I286" s="56">
        <v>0</v>
      </c>
      <c r="J286" s="56">
        <v>0</v>
      </c>
      <c r="K286" s="56">
        <v>0</v>
      </c>
      <c r="L286" s="56">
        <v>0</v>
      </c>
      <c r="M286" s="56">
        <v>0</v>
      </c>
      <c r="N286" s="56">
        <v>0</v>
      </c>
      <c r="O286" s="56">
        <v>0</v>
      </c>
      <c r="P286" s="56">
        <v>0</v>
      </c>
      <c r="Q286" s="56">
        <v>0</v>
      </c>
      <c r="R286" s="56">
        <v>0</v>
      </c>
      <c r="S286" s="56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56">
        <v>0</v>
      </c>
      <c r="I287" s="56">
        <v>0</v>
      </c>
      <c r="J287" s="56">
        <v>0</v>
      </c>
      <c r="K287" s="56">
        <v>0</v>
      </c>
      <c r="L287" s="56">
        <v>0</v>
      </c>
      <c r="M287" s="56">
        <v>0</v>
      </c>
      <c r="N287" s="56">
        <v>0</v>
      </c>
      <c r="O287" s="56">
        <v>0</v>
      </c>
      <c r="P287" s="56">
        <v>0</v>
      </c>
      <c r="Q287" s="56">
        <v>0</v>
      </c>
      <c r="R287" s="56">
        <v>0</v>
      </c>
      <c r="S287" s="56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56">
        <v>0</v>
      </c>
      <c r="I288" s="56">
        <v>0</v>
      </c>
      <c r="J288" s="56">
        <v>0</v>
      </c>
      <c r="K288" s="56">
        <v>0</v>
      </c>
      <c r="L288" s="56">
        <v>0</v>
      </c>
      <c r="M288" s="56">
        <v>0</v>
      </c>
      <c r="N288" s="56">
        <v>0</v>
      </c>
      <c r="O288" s="56">
        <v>0</v>
      </c>
      <c r="P288" s="56">
        <v>0</v>
      </c>
      <c r="Q288" s="56">
        <v>0</v>
      </c>
      <c r="R288" s="56">
        <v>0</v>
      </c>
      <c r="S288" s="56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56">
        <v>0</v>
      </c>
      <c r="I289" s="56">
        <v>0</v>
      </c>
      <c r="J289" s="56">
        <v>0</v>
      </c>
      <c r="K289" s="56">
        <v>0</v>
      </c>
      <c r="L289" s="56">
        <v>0</v>
      </c>
      <c r="M289" s="56">
        <v>0</v>
      </c>
      <c r="N289" s="56">
        <v>0</v>
      </c>
      <c r="O289" s="56">
        <v>0</v>
      </c>
      <c r="P289" s="56">
        <v>0</v>
      </c>
      <c r="Q289" s="56">
        <v>0</v>
      </c>
      <c r="R289" s="56">
        <v>0</v>
      </c>
      <c r="S289" s="56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56">
        <v>0</v>
      </c>
      <c r="I290" s="56">
        <v>0</v>
      </c>
      <c r="J290" s="56">
        <v>0</v>
      </c>
      <c r="K290" s="56">
        <v>0</v>
      </c>
      <c r="L290" s="56">
        <v>0</v>
      </c>
      <c r="M290" s="56">
        <v>0</v>
      </c>
      <c r="N290" s="56">
        <v>0</v>
      </c>
      <c r="O290" s="56">
        <v>0</v>
      </c>
      <c r="P290" s="56">
        <v>0</v>
      </c>
      <c r="Q290" s="56">
        <v>0</v>
      </c>
      <c r="R290" s="56">
        <v>0</v>
      </c>
      <c r="S290" s="56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56">
        <v>0</v>
      </c>
      <c r="I291" s="56">
        <v>0</v>
      </c>
      <c r="J291" s="56">
        <v>0</v>
      </c>
      <c r="K291" s="56">
        <v>0</v>
      </c>
      <c r="L291" s="56">
        <v>0</v>
      </c>
      <c r="M291" s="56">
        <v>0</v>
      </c>
      <c r="N291" s="56">
        <v>0</v>
      </c>
      <c r="O291" s="56">
        <v>0</v>
      </c>
      <c r="P291" s="56">
        <v>0</v>
      </c>
      <c r="Q291" s="56">
        <v>0</v>
      </c>
      <c r="R291" s="56">
        <v>0</v>
      </c>
      <c r="S291" s="56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56">
        <v>0</v>
      </c>
      <c r="I292" s="56">
        <v>0</v>
      </c>
      <c r="J292" s="56">
        <v>0</v>
      </c>
      <c r="K292" s="56">
        <v>0</v>
      </c>
      <c r="L292" s="56">
        <v>0</v>
      </c>
      <c r="M292" s="56">
        <v>0</v>
      </c>
      <c r="N292" s="56">
        <v>0</v>
      </c>
      <c r="O292" s="56">
        <v>0</v>
      </c>
      <c r="P292" s="56">
        <v>0</v>
      </c>
      <c r="Q292" s="56">
        <v>0</v>
      </c>
      <c r="R292" s="56">
        <v>0</v>
      </c>
      <c r="S292" s="56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56">
        <v>0</v>
      </c>
      <c r="I293" s="56">
        <v>0</v>
      </c>
      <c r="J293" s="56">
        <v>0</v>
      </c>
      <c r="K293" s="56">
        <v>0</v>
      </c>
      <c r="L293" s="56">
        <v>0</v>
      </c>
      <c r="M293" s="56">
        <v>0</v>
      </c>
      <c r="N293" s="56">
        <v>0</v>
      </c>
      <c r="O293" s="56">
        <v>0</v>
      </c>
      <c r="P293" s="56">
        <v>0</v>
      </c>
      <c r="Q293" s="56">
        <v>0</v>
      </c>
      <c r="R293" s="56">
        <v>0</v>
      </c>
      <c r="S293" s="56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56">
        <v>0</v>
      </c>
      <c r="I294" s="56">
        <v>0</v>
      </c>
      <c r="J294" s="56">
        <v>0</v>
      </c>
      <c r="K294" s="56">
        <v>0</v>
      </c>
      <c r="L294" s="56">
        <v>0</v>
      </c>
      <c r="M294" s="56">
        <v>0</v>
      </c>
      <c r="N294" s="56">
        <v>0</v>
      </c>
      <c r="O294" s="56">
        <v>0</v>
      </c>
      <c r="P294" s="56">
        <v>0</v>
      </c>
      <c r="Q294" s="56">
        <v>0</v>
      </c>
      <c r="R294" s="56">
        <v>0</v>
      </c>
      <c r="S294" s="56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56">
        <v>0</v>
      </c>
      <c r="I295" s="56">
        <v>0</v>
      </c>
      <c r="J295" s="56">
        <v>0</v>
      </c>
      <c r="K295" s="56">
        <v>0</v>
      </c>
      <c r="L295" s="56">
        <v>0</v>
      </c>
      <c r="M295" s="56">
        <v>0</v>
      </c>
      <c r="N295" s="56">
        <v>0</v>
      </c>
      <c r="O295" s="56">
        <v>0</v>
      </c>
      <c r="P295" s="56">
        <v>0</v>
      </c>
      <c r="Q295" s="56">
        <v>0</v>
      </c>
      <c r="R295" s="56">
        <v>0</v>
      </c>
      <c r="S295" s="56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56">
        <v>0</v>
      </c>
      <c r="I296" s="56">
        <v>0</v>
      </c>
      <c r="J296" s="56">
        <v>0</v>
      </c>
      <c r="K296" s="56">
        <v>0</v>
      </c>
      <c r="L296" s="56">
        <v>0</v>
      </c>
      <c r="M296" s="56">
        <v>0</v>
      </c>
      <c r="N296" s="56">
        <v>0</v>
      </c>
      <c r="O296" s="56">
        <v>0</v>
      </c>
      <c r="P296" s="56">
        <v>0</v>
      </c>
      <c r="Q296" s="56">
        <v>0</v>
      </c>
      <c r="R296" s="56">
        <v>0</v>
      </c>
      <c r="S296" s="56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56">
        <v>0</v>
      </c>
      <c r="I297" s="56">
        <v>0</v>
      </c>
      <c r="J297" s="56">
        <v>0</v>
      </c>
      <c r="K297" s="56">
        <v>0</v>
      </c>
      <c r="L297" s="56">
        <v>0</v>
      </c>
      <c r="M297" s="56">
        <v>0</v>
      </c>
      <c r="N297" s="56">
        <v>0</v>
      </c>
      <c r="O297" s="56">
        <v>0</v>
      </c>
      <c r="P297" s="56">
        <v>0</v>
      </c>
      <c r="Q297" s="56">
        <v>0</v>
      </c>
      <c r="R297" s="56">
        <v>0</v>
      </c>
      <c r="S297" s="56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56">
        <v>0</v>
      </c>
      <c r="I298" s="56">
        <v>0</v>
      </c>
      <c r="J298" s="56">
        <v>0</v>
      </c>
      <c r="K298" s="56">
        <v>0</v>
      </c>
      <c r="L298" s="56">
        <v>0</v>
      </c>
      <c r="M298" s="56">
        <v>0</v>
      </c>
      <c r="N298" s="56">
        <v>0</v>
      </c>
      <c r="O298" s="56">
        <v>0</v>
      </c>
      <c r="P298" s="56">
        <v>0</v>
      </c>
      <c r="Q298" s="56">
        <v>0</v>
      </c>
      <c r="R298" s="56">
        <v>0</v>
      </c>
      <c r="S298" s="56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56">
        <v>0</v>
      </c>
      <c r="I299" s="56">
        <v>0</v>
      </c>
      <c r="J299" s="56">
        <v>0</v>
      </c>
      <c r="K299" s="56">
        <v>0</v>
      </c>
      <c r="L299" s="56">
        <v>0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56">
        <v>0</v>
      </c>
      <c r="S299" s="56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56">
        <v>0</v>
      </c>
      <c r="I300" s="56">
        <v>0</v>
      </c>
      <c r="J300" s="56">
        <v>0</v>
      </c>
      <c r="K300" s="56">
        <v>0</v>
      </c>
      <c r="L300" s="56">
        <v>0</v>
      </c>
      <c r="M300" s="56">
        <v>0</v>
      </c>
      <c r="N300" s="56">
        <v>0</v>
      </c>
      <c r="O300" s="56">
        <v>0</v>
      </c>
      <c r="P300" s="56">
        <v>0</v>
      </c>
      <c r="Q300" s="56">
        <v>0</v>
      </c>
      <c r="R300" s="56">
        <v>0</v>
      </c>
      <c r="S300" s="56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56">
        <v>0</v>
      </c>
      <c r="I301" s="56">
        <v>0</v>
      </c>
      <c r="J301" s="56">
        <v>0</v>
      </c>
      <c r="K301" s="56">
        <v>0</v>
      </c>
      <c r="L301" s="56">
        <v>0</v>
      </c>
      <c r="M301" s="56">
        <v>0</v>
      </c>
      <c r="N301" s="56">
        <v>0</v>
      </c>
      <c r="O301" s="56">
        <v>0</v>
      </c>
      <c r="P301" s="56">
        <v>0</v>
      </c>
      <c r="Q301" s="56">
        <v>0</v>
      </c>
      <c r="R301" s="56">
        <v>0</v>
      </c>
      <c r="S301" s="56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1</v>
      </c>
      <c r="H302" s="56">
        <v>0</v>
      </c>
      <c r="I302" s="56">
        <v>0</v>
      </c>
      <c r="J302" s="56">
        <v>0</v>
      </c>
      <c r="K302" s="56">
        <v>1</v>
      </c>
      <c r="L302" s="56">
        <v>0</v>
      </c>
      <c r="M302" s="56">
        <v>0</v>
      </c>
      <c r="N302" s="56">
        <v>0</v>
      </c>
      <c r="O302" s="56">
        <v>0</v>
      </c>
      <c r="P302" s="56">
        <v>0</v>
      </c>
      <c r="Q302" s="56">
        <v>0</v>
      </c>
      <c r="R302" s="56">
        <v>0</v>
      </c>
      <c r="S302" s="56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56">
        <v>0</v>
      </c>
      <c r="I303" s="56">
        <v>0</v>
      </c>
      <c r="J303" s="56">
        <v>0</v>
      </c>
      <c r="K303" s="56">
        <v>0</v>
      </c>
      <c r="L303" s="56">
        <v>0</v>
      </c>
      <c r="M303" s="56">
        <v>0</v>
      </c>
      <c r="N303" s="56">
        <v>0</v>
      </c>
      <c r="O303" s="56">
        <v>0</v>
      </c>
      <c r="P303" s="56">
        <v>0</v>
      </c>
      <c r="Q303" s="56">
        <v>0</v>
      </c>
      <c r="R303" s="56">
        <v>0</v>
      </c>
      <c r="S303" s="56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56">
        <v>0</v>
      </c>
      <c r="I304" s="56">
        <v>0</v>
      </c>
      <c r="J304" s="56">
        <v>0</v>
      </c>
      <c r="K304" s="56">
        <v>0</v>
      </c>
      <c r="L304" s="56">
        <v>0</v>
      </c>
      <c r="M304" s="56">
        <v>0</v>
      </c>
      <c r="N304" s="56">
        <v>0</v>
      </c>
      <c r="O304" s="56">
        <v>0</v>
      </c>
      <c r="P304" s="56">
        <v>0</v>
      </c>
      <c r="Q304" s="56">
        <v>0</v>
      </c>
      <c r="R304" s="56">
        <v>0</v>
      </c>
      <c r="S304" s="56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56">
        <v>0</v>
      </c>
      <c r="I305" s="56">
        <v>0</v>
      </c>
      <c r="J305" s="56">
        <v>0</v>
      </c>
      <c r="K305" s="56">
        <v>0</v>
      </c>
      <c r="L305" s="56">
        <v>0</v>
      </c>
      <c r="M305" s="56">
        <v>0</v>
      </c>
      <c r="N305" s="56">
        <v>0</v>
      </c>
      <c r="O305" s="56">
        <v>0</v>
      </c>
      <c r="P305" s="56">
        <v>0</v>
      </c>
      <c r="Q305" s="56">
        <v>0</v>
      </c>
      <c r="R305" s="56">
        <v>0</v>
      </c>
      <c r="S305" s="56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56">
        <v>0</v>
      </c>
      <c r="I306" s="56">
        <v>0</v>
      </c>
      <c r="J306" s="56">
        <v>0</v>
      </c>
      <c r="K306" s="56">
        <v>0</v>
      </c>
      <c r="L306" s="56">
        <v>0</v>
      </c>
      <c r="M306" s="56">
        <v>0</v>
      </c>
      <c r="N306" s="56">
        <v>0</v>
      </c>
      <c r="O306" s="56">
        <v>0</v>
      </c>
      <c r="P306" s="56">
        <v>0</v>
      </c>
      <c r="Q306" s="56">
        <v>0</v>
      </c>
      <c r="R306" s="56">
        <v>0</v>
      </c>
      <c r="S306" s="56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56">
        <v>0</v>
      </c>
      <c r="I307" s="56">
        <v>0</v>
      </c>
      <c r="J307" s="56">
        <v>0</v>
      </c>
      <c r="K307" s="56">
        <v>0</v>
      </c>
      <c r="L307" s="56">
        <v>0</v>
      </c>
      <c r="M307" s="56">
        <v>0</v>
      </c>
      <c r="N307" s="56">
        <v>0</v>
      </c>
      <c r="O307" s="56">
        <v>0</v>
      </c>
      <c r="P307" s="56">
        <v>0</v>
      </c>
      <c r="Q307" s="56">
        <v>0</v>
      </c>
      <c r="R307" s="56">
        <v>0</v>
      </c>
      <c r="S307" s="56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56">
        <v>0</v>
      </c>
      <c r="I308" s="56">
        <v>0</v>
      </c>
      <c r="J308" s="56">
        <v>0</v>
      </c>
      <c r="K308" s="56">
        <v>0</v>
      </c>
      <c r="L308" s="56">
        <v>0</v>
      </c>
      <c r="M308" s="56">
        <v>0</v>
      </c>
      <c r="N308" s="56">
        <v>0</v>
      </c>
      <c r="O308" s="56">
        <v>0</v>
      </c>
      <c r="P308" s="56">
        <v>0</v>
      </c>
      <c r="Q308" s="56">
        <v>0</v>
      </c>
      <c r="R308" s="56">
        <v>0</v>
      </c>
      <c r="S308" s="56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56">
        <v>0</v>
      </c>
      <c r="I309" s="56">
        <v>0</v>
      </c>
      <c r="J309" s="56">
        <v>0</v>
      </c>
      <c r="K309" s="56">
        <v>0</v>
      </c>
      <c r="L309" s="56">
        <v>0</v>
      </c>
      <c r="M309" s="56">
        <v>0</v>
      </c>
      <c r="N309" s="56">
        <v>0</v>
      </c>
      <c r="O309" s="56">
        <v>0</v>
      </c>
      <c r="P309" s="56">
        <v>0</v>
      </c>
      <c r="Q309" s="56">
        <v>0</v>
      </c>
      <c r="R309" s="56">
        <v>0</v>
      </c>
      <c r="S309" s="56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56">
        <v>0</v>
      </c>
      <c r="I310" s="56">
        <v>0</v>
      </c>
      <c r="J310" s="56">
        <v>0</v>
      </c>
      <c r="K310" s="56">
        <v>0</v>
      </c>
      <c r="L310" s="56">
        <v>0</v>
      </c>
      <c r="M310" s="56">
        <v>0</v>
      </c>
      <c r="N310" s="56">
        <v>0</v>
      </c>
      <c r="O310" s="56">
        <v>0</v>
      </c>
      <c r="P310" s="56">
        <v>0</v>
      </c>
      <c r="Q310" s="56">
        <v>0</v>
      </c>
      <c r="R310" s="56">
        <v>0</v>
      </c>
      <c r="S310" s="56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56">
        <v>0</v>
      </c>
      <c r="I311" s="56">
        <v>0</v>
      </c>
      <c r="J311" s="56">
        <v>0</v>
      </c>
      <c r="K311" s="56">
        <v>0</v>
      </c>
      <c r="L311" s="56">
        <v>0</v>
      </c>
      <c r="M311" s="56">
        <v>0</v>
      </c>
      <c r="N311" s="56">
        <v>0</v>
      </c>
      <c r="O311" s="56">
        <v>0</v>
      </c>
      <c r="P311" s="56">
        <v>0</v>
      </c>
      <c r="Q311" s="56">
        <v>0</v>
      </c>
      <c r="R311" s="56">
        <v>0</v>
      </c>
      <c r="S311" s="56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56">
        <v>0</v>
      </c>
      <c r="I312" s="56">
        <v>0</v>
      </c>
      <c r="J312" s="56">
        <v>0</v>
      </c>
      <c r="K312" s="56">
        <v>0</v>
      </c>
      <c r="L312" s="56">
        <v>0</v>
      </c>
      <c r="M312" s="56">
        <v>0</v>
      </c>
      <c r="N312" s="56">
        <v>0</v>
      </c>
      <c r="O312" s="56">
        <v>0</v>
      </c>
      <c r="P312" s="56">
        <v>0</v>
      </c>
      <c r="Q312" s="56">
        <v>0</v>
      </c>
      <c r="R312" s="56">
        <v>0</v>
      </c>
      <c r="S312" s="56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56">
        <v>0</v>
      </c>
      <c r="I313" s="56">
        <v>0</v>
      </c>
      <c r="J313" s="56">
        <v>0</v>
      </c>
      <c r="K313" s="56">
        <v>0</v>
      </c>
      <c r="L313" s="56">
        <v>0</v>
      </c>
      <c r="M313" s="56">
        <v>0</v>
      </c>
      <c r="N313" s="56">
        <v>0</v>
      </c>
      <c r="O313" s="56">
        <v>0</v>
      </c>
      <c r="P313" s="56">
        <v>0</v>
      </c>
      <c r="Q313" s="56">
        <v>0</v>
      </c>
      <c r="R313" s="56">
        <v>0</v>
      </c>
      <c r="S313" s="56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56">
        <v>0</v>
      </c>
      <c r="I314" s="56">
        <v>0</v>
      </c>
      <c r="J314" s="56">
        <v>0</v>
      </c>
      <c r="K314" s="56">
        <v>0</v>
      </c>
      <c r="L314" s="56">
        <v>0</v>
      </c>
      <c r="M314" s="56">
        <v>0</v>
      </c>
      <c r="N314" s="56">
        <v>0</v>
      </c>
      <c r="O314" s="56">
        <v>0</v>
      </c>
      <c r="P314" s="56">
        <v>0</v>
      </c>
      <c r="Q314" s="56">
        <v>0</v>
      </c>
      <c r="R314" s="56">
        <v>0</v>
      </c>
      <c r="S314" s="56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56">
        <v>0</v>
      </c>
      <c r="I315" s="56">
        <v>0</v>
      </c>
      <c r="J315" s="56">
        <v>0</v>
      </c>
      <c r="K315" s="56">
        <v>0</v>
      </c>
      <c r="L315" s="56">
        <v>0</v>
      </c>
      <c r="M315" s="56">
        <v>0</v>
      </c>
      <c r="N315" s="56">
        <v>0</v>
      </c>
      <c r="O315" s="56">
        <v>0</v>
      </c>
      <c r="P315" s="56">
        <v>0</v>
      </c>
      <c r="Q315" s="56">
        <v>0</v>
      </c>
      <c r="R315" s="56">
        <v>0</v>
      </c>
      <c r="S315" s="56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56">
        <v>0</v>
      </c>
      <c r="I316" s="56">
        <v>0</v>
      </c>
      <c r="J316" s="56">
        <v>0</v>
      </c>
      <c r="K316" s="56">
        <v>0</v>
      </c>
      <c r="L316" s="56">
        <v>0</v>
      </c>
      <c r="M316" s="56">
        <v>0</v>
      </c>
      <c r="N316" s="56">
        <v>0</v>
      </c>
      <c r="O316" s="56">
        <v>0</v>
      </c>
      <c r="P316" s="56">
        <v>0</v>
      </c>
      <c r="Q316" s="56">
        <v>0</v>
      </c>
      <c r="R316" s="56">
        <v>0</v>
      </c>
      <c r="S316" s="56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2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1</v>
      </c>
      <c r="L317" s="78">
        <f t="shared" si="16"/>
        <v>1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>
        <v>0</v>
      </c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232</v>
      </c>
      <c r="H320" s="46">
        <f t="shared" ref="H320:S320" si="17">+H155</f>
        <v>18</v>
      </c>
      <c r="I320" s="46">
        <f t="shared" si="17"/>
        <v>18</v>
      </c>
      <c r="J320" s="46">
        <f t="shared" si="17"/>
        <v>20</v>
      </c>
      <c r="K320" s="46">
        <f t="shared" si="17"/>
        <v>18</v>
      </c>
      <c r="L320" s="46">
        <f t="shared" si="17"/>
        <v>19</v>
      </c>
      <c r="M320" s="46">
        <f t="shared" si="17"/>
        <v>23</v>
      </c>
      <c r="N320" s="46">
        <f t="shared" si="17"/>
        <v>19</v>
      </c>
      <c r="O320" s="46">
        <f t="shared" si="17"/>
        <v>20</v>
      </c>
      <c r="P320" s="46">
        <f t="shared" si="17"/>
        <v>20</v>
      </c>
      <c r="Q320" s="46">
        <f t="shared" si="17"/>
        <v>19</v>
      </c>
      <c r="R320" s="46">
        <f t="shared" si="17"/>
        <v>19</v>
      </c>
      <c r="S320" s="46">
        <f t="shared" si="17"/>
        <v>19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232</v>
      </c>
      <c r="H321" s="46">
        <f t="shared" ref="H321:S321" si="18">SUM(H322:H326)</f>
        <v>18</v>
      </c>
      <c r="I321" s="46">
        <f t="shared" si="18"/>
        <v>18</v>
      </c>
      <c r="J321" s="46">
        <f t="shared" si="18"/>
        <v>20</v>
      </c>
      <c r="K321" s="46">
        <f t="shared" si="18"/>
        <v>18</v>
      </c>
      <c r="L321" s="46">
        <f t="shared" si="18"/>
        <v>19</v>
      </c>
      <c r="M321" s="46">
        <f t="shared" si="18"/>
        <v>23</v>
      </c>
      <c r="N321" s="46">
        <f t="shared" si="18"/>
        <v>19</v>
      </c>
      <c r="O321" s="46">
        <f t="shared" si="18"/>
        <v>20</v>
      </c>
      <c r="P321" s="46">
        <f t="shared" si="18"/>
        <v>20</v>
      </c>
      <c r="Q321" s="46">
        <f t="shared" si="18"/>
        <v>19</v>
      </c>
      <c r="R321" s="46">
        <f t="shared" si="18"/>
        <v>19</v>
      </c>
      <c r="S321" s="46">
        <f t="shared" si="18"/>
        <v>19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5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7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v>232</v>
      </c>
      <c r="H326" s="106">
        <v>18</v>
      </c>
      <c r="I326" s="106">
        <v>18</v>
      </c>
      <c r="J326" s="106">
        <v>20</v>
      </c>
      <c r="K326" s="106">
        <v>18</v>
      </c>
      <c r="L326" s="106">
        <v>19</v>
      </c>
      <c r="M326" s="106">
        <v>23</v>
      </c>
      <c r="N326" s="106">
        <v>19</v>
      </c>
      <c r="O326" s="106">
        <v>20</v>
      </c>
      <c r="P326" s="106">
        <v>20</v>
      </c>
      <c r="Q326" s="106">
        <v>19</v>
      </c>
      <c r="R326" s="106">
        <v>19</v>
      </c>
      <c r="S326" s="107">
        <v>19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0</v>
      </c>
      <c r="J330" s="104">
        <f t="shared" si="21"/>
        <v>0</v>
      </c>
      <c r="K330" s="104">
        <f t="shared" si="21"/>
        <v>0</v>
      </c>
      <c r="L330" s="104">
        <f t="shared" si="21"/>
        <v>0</v>
      </c>
      <c r="M330" s="104">
        <f t="shared" si="21"/>
        <v>0</v>
      </c>
      <c r="N330" s="104">
        <f t="shared" si="21"/>
        <v>0</v>
      </c>
      <c r="O330" s="104">
        <f t="shared" si="21"/>
        <v>0</v>
      </c>
      <c r="P330" s="104">
        <f t="shared" si="21"/>
        <v>0</v>
      </c>
      <c r="Q330" s="104">
        <f t="shared" si="21"/>
        <v>0</v>
      </c>
      <c r="R330" s="104">
        <f t="shared" si="21"/>
        <v>0</v>
      </c>
      <c r="S330" s="104">
        <f t="shared" si="2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202</v>
      </c>
      <c r="H331" s="46">
        <f t="shared" ref="H331:S331" si="22">+H209</f>
        <v>16</v>
      </c>
      <c r="I331" s="46">
        <f t="shared" si="22"/>
        <v>15</v>
      </c>
      <c r="J331" s="46">
        <f t="shared" si="22"/>
        <v>16</v>
      </c>
      <c r="K331" s="46">
        <f t="shared" si="22"/>
        <v>16</v>
      </c>
      <c r="L331" s="46">
        <f t="shared" si="22"/>
        <v>17</v>
      </c>
      <c r="M331" s="46">
        <f t="shared" si="22"/>
        <v>21</v>
      </c>
      <c r="N331" s="46">
        <f t="shared" si="22"/>
        <v>16</v>
      </c>
      <c r="O331" s="46">
        <f t="shared" si="22"/>
        <v>18</v>
      </c>
      <c r="P331" s="46">
        <f t="shared" si="22"/>
        <v>16</v>
      </c>
      <c r="Q331" s="46">
        <f t="shared" si="22"/>
        <v>18</v>
      </c>
      <c r="R331" s="46">
        <f t="shared" si="22"/>
        <v>16</v>
      </c>
      <c r="S331" s="46">
        <f t="shared" si="22"/>
        <v>17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202</v>
      </c>
      <c r="H333" s="46">
        <f t="shared" ref="H333:S333" si="24">SUM(H334:H337)</f>
        <v>16</v>
      </c>
      <c r="I333" s="46">
        <f t="shared" si="24"/>
        <v>15</v>
      </c>
      <c r="J333" s="46">
        <f t="shared" si="24"/>
        <v>16</v>
      </c>
      <c r="K333" s="46">
        <f t="shared" si="24"/>
        <v>16</v>
      </c>
      <c r="L333" s="46">
        <f t="shared" si="24"/>
        <v>17</v>
      </c>
      <c r="M333" s="46">
        <f t="shared" si="24"/>
        <v>21</v>
      </c>
      <c r="N333" s="46">
        <f t="shared" si="24"/>
        <v>16</v>
      </c>
      <c r="O333" s="46">
        <f t="shared" si="24"/>
        <v>18</v>
      </c>
      <c r="P333" s="46">
        <f t="shared" si="24"/>
        <v>16</v>
      </c>
      <c r="Q333" s="46">
        <f t="shared" si="24"/>
        <v>18</v>
      </c>
      <c r="R333" s="46">
        <f t="shared" si="24"/>
        <v>16</v>
      </c>
      <c r="S333" s="46">
        <f t="shared" si="24"/>
        <v>17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202</v>
      </c>
      <c r="H334" s="103">
        <v>16</v>
      </c>
      <c r="I334" s="103">
        <v>15</v>
      </c>
      <c r="J334" s="103">
        <v>16</v>
      </c>
      <c r="K334" s="103">
        <v>16</v>
      </c>
      <c r="L334" s="103">
        <v>17</v>
      </c>
      <c r="M334" s="103">
        <v>21</v>
      </c>
      <c r="N334" s="103">
        <v>16</v>
      </c>
      <c r="O334" s="103">
        <v>18</v>
      </c>
      <c r="P334" s="103">
        <v>16</v>
      </c>
      <c r="Q334" s="103">
        <v>18</v>
      </c>
      <c r="R334" s="103">
        <v>16</v>
      </c>
      <c r="S334" s="103">
        <v>17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0</v>
      </c>
      <c r="I338" s="59">
        <f t="shared" si="26"/>
        <v>0</v>
      </c>
      <c r="J338" s="59">
        <f t="shared" si="26"/>
        <v>0</v>
      </c>
      <c r="K338" s="59">
        <f t="shared" si="26"/>
        <v>0</v>
      </c>
      <c r="L338" s="59">
        <f t="shared" si="26"/>
        <v>0</v>
      </c>
      <c r="M338" s="59">
        <f t="shared" si="26"/>
        <v>0</v>
      </c>
      <c r="N338" s="59">
        <f t="shared" si="26"/>
        <v>0</v>
      </c>
      <c r="O338" s="59">
        <f t="shared" si="26"/>
        <v>0</v>
      </c>
      <c r="P338" s="59">
        <f t="shared" si="26"/>
        <v>0</v>
      </c>
      <c r="Q338" s="59">
        <f t="shared" si="26"/>
        <v>0</v>
      </c>
      <c r="R338" s="59">
        <f t="shared" si="26"/>
        <v>0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5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1</v>
      </c>
      <c r="L340" s="111">
        <f t="shared" si="27"/>
        <v>0</v>
      </c>
      <c r="M340" s="111">
        <f t="shared" si="27"/>
        <v>1</v>
      </c>
      <c r="N340" s="111">
        <f t="shared" si="27"/>
        <v>4</v>
      </c>
      <c r="O340" s="111">
        <f t="shared" si="27"/>
        <v>4</v>
      </c>
      <c r="P340" s="111">
        <f t="shared" si="27"/>
        <v>5</v>
      </c>
      <c r="Q340" s="111">
        <f t="shared" si="27"/>
        <v>7</v>
      </c>
      <c r="R340" s="111">
        <f t="shared" si="27"/>
        <v>8</v>
      </c>
      <c r="S340" s="111">
        <f t="shared" si="27"/>
        <v>8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13</v>
      </c>
      <c r="H341" s="46">
        <f t="shared" ref="H341:S341" si="28">+H263</f>
        <v>0</v>
      </c>
      <c r="I341" s="46">
        <f t="shared" si="28"/>
        <v>1</v>
      </c>
      <c r="J341" s="46">
        <f t="shared" si="28"/>
        <v>1</v>
      </c>
      <c r="K341" s="46">
        <f t="shared" si="28"/>
        <v>1</v>
      </c>
      <c r="L341" s="46">
        <f t="shared" si="28"/>
        <v>1</v>
      </c>
      <c r="M341" s="46">
        <f t="shared" si="28"/>
        <v>3</v>
      </c>
      <c r="N341" s="46">
        <f t="shared" si="28"/>
        <v>0</v>
      </c>
      <c r="O341" s="46">
        <f t="shared" si="28"/>
        <v>1</v>
      </c>
      <c r="P341" s="46">
        <f t="shared" si="28"/>
        <v>2</v>
      </c>
      <c r="Q341" s="46">
        <f t="shared" si="28"/>
        <v>1</v>
      </c>
      <c r="R341" s="46">
        <f t="shared" si="28"/>
        <v>0</v>
      </c>
      <c r="S341" s="46">
        <f t="shared" si="28"/>
        <v>2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8</v>
      </c>
      <c r="H344" s="112">
        <f t="shared" ref="H344:S344" si="31">SUM(H345:H347)</f>
        <v>5</v>
      </c>
      <c r="I344" s="112">
        <f t="shared" si="31"/>
        <v>1</v>
      </c>
      <c r="J344" s="112">
        <f t="shared" si="31"/>
        <v>0</v>
      </c>
      <c r="K344" s="112">
        <f t="shared" si="31"/>
        <v>2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8</v>
      </c>
      <c r="H345" s="103">
        <v>5</v>
      </c>
      <c r="I345" s="103">
        <v>1</v>
      </c>
      <c r="J345" s="103">
        <v>0</v>
      </c>
      <c r="K345" s="103">
        <v>2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ref="G347" si="32">SUM(H347:S347)</f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5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1</v>
      </c>
      <c r="K348" s="110">
        <f t="shared" si="33"/>
        <v>0</v>
      </c>
      <c r="L348" s="110">
        <f t="shared" si="33"/>
        <v>1</v>
      </c>
      <c r="M348" s="110">
        <f t="shared" si="33"/>
        <v>4</v>
      </c>
      <c r="N348" s="110">
        <f t="shared" si="33"/>
        <v>4</v>
      </c>
      <c r="O348" s="110">
        <f t="shared" si="33"/>
        <v>5</v>
      </c>
      <c r="P348" s="110">
        <f t="shared" si="33"/>
        <v>7</v>
      </c>
      <c r="Q348" s="110">
        <f t="shared" si="33"/>
        <v>8</v>
      </c>
      <c r="R348" s="110">
        <f t="shared" si="33"/>
        <v>8</v>
      </c>
      <c r="S348" s="110">
        <f t="shared" si="33"/>
        <v>10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2</v>
      </c>
      <c r="M351" s="111">
        <f t="shared" si="34"/>
        <v>2</v>
      </c>
      <c r="N351" s="111">
        <f t="shared" si="34"/>
        <v>2</v>
      </c>
      <c r="O351" s="111">
        <f t="shared" si="34"/>
        <v>2</v>
      </c>
      <c r="P351" s="111">
        <f t="shared" si="34"/>
        <v>2</v>
      </c>
      <c r="Q351" s="111">
        <f t="shared" si="34"/>
        <v>2</v>
      </c>
      <c r="R351" s="111">
        <f t="shared" si="34"/>
        <v>2</v>
      </c>
      <c r="S351" s="111">
        <f t="shared" si="34"/>
        <v>2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2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2</v>
      </c>
      <c r="L352" s="112">
        <f t="shared" si="35"/>
        <v>2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2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2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2</v>
      </c>
      <c r="H354" s="103">
        <v>0</v>
      </c>
      <c r="I354" s="103">
        <v>0</v>
      </c>
      <c r="J354" s="103">
        <v>0</v>
      </c>
      <c r="K354" s="103">
        <v>0</v>
      </c>
      <c r="L354" s="103">
        <v>2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2</v>
      </c>
      <c r="L357" s="110">
        <f t="shared" si="38"/>
        <v>2</v>
      </c>
      <c r="M357" s="110">
        <f t="shared" si="38"/>
        <v>2</v>
      </c>
      <c r="N357" s="110">
        <f t="shared" si="38"/>
        <v>2</v>
      </c>
      <c r="O357" s="110">
        <f t="shared" si="38"/>
        <v>2</v>
      </c>
      <c r="P357" s="110">
        <f t="shared" si="38"/>
        <v>2</v>
      </c>
      <c r="Q357" s="110">
        <f t="shared" si="38"/>
        <v>2</v>
      </c>
      <c r="R357" s="110">
        <f t="shared" si="38"/>
        <v>2</v>
      </c>
      <c r="S357" s="110">
        <f t="shared" si="38"/>
        <v>2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5</v>
      </c>
      <c r="H359" s="25">
        <v>0</v>
      </c>
      <c r="I359" s="25">
        <v>0</v>
      </c>
      <c r="J359" s="25">
        <v>0</v>
      </c>
      <c r="K359" s="25">
        <v>1</v>
      </c>
      <c r="L359" s="25">
        <v>0</v>
      </c>
      <c r="M359" s="25">
        <v>1</v>
      </c>
      <c r="N359" s="25">
        <v>0</v>
      </c>
      <c r="O359" s="25">
        <v>1</v>
      </c>
      <c r="P359" s="25">
        <v>0</v>
      </c>
      <c r="Q359" s="25">
        <v>1</v>
      </c>
      <c r="R359" s="25">
        <v>1</v>
      </c>
      <c r="S359" s="25">
        <v>0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30</v>
      </c>
      <c r="H360" s="25">
        <v>2</v>
      </c>
      <c r="I360" s="25">
        <v>2</v>
      </c>
      <c r="J360" s="25">
        <v>2</v>
      </c>
      <c r="K360" s="25">
        <v>2</v>
      </c>
      <c r="L360" s="25">
        <v>2</v>
      </c>
      <c r="M360" s="25">
        <v>3</v>
      </c>
      <c r="N360" s="25">
        <v>3</v>
      </c>
      <c r="O360" s="25">
        <v>3</v>
      </c>
      <c r="P360" s="25">
        <v>3</v>
      </c>
      <c r="Q360" s="25">
        <v>3</v>
      </c>
      <c r="R360" s="25">
        <v>3</v>
      </c>
      <c r="S360" s="25">
        <v>2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2</v>
      </c>
      <c r="H361" s="25">
        <v>0</v>
      </c>
      <c r="I361" s="25">
        <v>1</v>
      </c>
      <c r="J361" s="25">
        <v>0</v>
      </c>
      <c r="K361" s="25">
        <v>0</v>
      </c>
      <c r="L361" s="25">
        <v>0</v>
      </c>
      <c r="M361" s="25">
        <v>1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50</v>
      </c>
      <c r="H362" s="25">
        <v>0</v>
      </c>
      <c r="I362" s="25">
        <v>25</v>
      </c>
      <c r="J362" s="25">
        <v>0</v>
      </c>
      <c r="K362" s="25">
        <v>0</v>
      </c>
      <c r="L362" s="25">
        <v>0</v>
      </c>
      <c r="M362" s="25">
        <v>25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25</v>
      </c>
      <c r="H364" s="25">
        <v>2</v>
      </c>
      <c r="I364" s="25">
        <v>2</v>
      </c>
      <c r="J364" s="25">
        <v>2</v>
      </c>
      <c r="K364" s="25">
        <v>2</v>
      </c>
      <c r="L364" s="25">
        <v>2</v>
      </c>
      <c r="M364" s="25">
        <v>2</v>
      </c>
      <c r="N364" s="25">
        <v>2</v>
      </c>
      <c r="O364" s="25">
        <v>2</v>
      </c>
      <c r="P364" s="25">
        <v>3</v>
      </c>
      <c r="Q364" s="25">
        <v>2</v>
      </c>
      <c r="R364" s="25">
        <v>2</v>
      </c>
      <c r="S364" s="25">
        <v>2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135</v>
      </c>
      <c r="H365" s="25">
        <v>10</v>
      </c>
      <c r="I365" s="25">
        <v>10</v>
      </c>
      <c r="J365" s="25">
        <v>10</v>
      </c>
      <c r="K365" s="25">
        <v>10</v>
      </c>
      <c r="L365" s="25">
        <v>10</v>
      </c>
      <c r="M365" s="25">
        <v>10</v>
      </c>
      <c r="N365" s="25">
        <v>15</v>
      </c>
      <c r="O365" s="25">
        <v>10</v>
      </c>
      <c r="P365" s="25">
        <v>15</v>
      </c>
      <c r="Q365" s="25">
        <v>10</v>
      </c>
      <c r="R365" s="25">
        <v>15</v>
      </c>
      <c r="S365" s="25">
        <v>10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71</v>
      </c>
      <c r="H366" s="25">
        <v>6</v>
      </c>
      <c r="I366" s="25">
        <v>6</v>
      </c>
      <c r="J366" s="25">
        <v>6</v>
      </c>
      <c r="K366" s="25">
        <v>6</v>
      </c>
      <c r="L366" s="25">
        <v>6</v>
      </c>
      <c r="M366" s="25">
        <v>6</v>
      </c>
      <c r="N366" s="25">
        <v>7</v>
      </c>
      <c r="O366" s="25">
        <v>6</v>
      </c>
      <c r="P366" s="25">
        <v>6</v>
      </c>
      <c r="Q366" s="25">
        <v>6</v>
      </c>
      <c r="R366" s="25">
        <v>5</v>
      </c>
      <c r="S366" s="25">
        <v>5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12</v>
      </c>
      <c r="H370" s="25">
        <v>1</v>
      </c>
      <c r="I370" s="25">
        <v>1</v>
      </c>
      <c r="J370" s="25">
        <v>1</v>
      </c>
      <c r="K370" s="25">
        <v>1</v>
      </c>
      <c r="L370" s="25">
        <v>1</v>
      </c>
      <c r="M370" s="25">
        <v>1</v>
      </c>
      <c r="N370" s="25">
        <v>1</v>
      </c>
      <c r="O370" s="25">
        <v>1</v>
      </c>
      <c r="P370" s="25">
        <v>1</v>
      </c>
      <c r="Q370" s="25">
        <v>1</v>
      </c>
      <c r="R370" s="25">
        <v>1</v>
      </c>
      <c r="S370" s="25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48</v>
      </c>
      <c r="H380" s="25">
        <v>4</v>
      </c>
      <c r="I380" s="25">
        <v>4</v>
      </c>
      <c r="J380" s="25">
        <v>4</v>
      </c>
      <c r="K380" s="25">
        <v>4</v>
      </c>
      <c r="L380" s="25">
        <v>4</v>
      </c>
      <c r="M380" s="25">
        <v>4</v>
      </c>
      <c r="N380" s="25">
        <v>4</v>
      </c>
      <c r="O380" s="25">
        <v>4</v>
      </c>
      <c r="P380" s="25">
        <v>4</v>
      </c>
      <c r="Q380" s="25">
        <v>4</v>
      </c>
      <c r="R380" s="25">
        <v>4</v>
      </c>
      <c r="S380" s="25">
        <v>4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416" priority="14" operator="equal">
      <formula>"REVISE PORQUE ESTE VALOR NO PUEDE SER NEGATIVO"</formula>
    </cfRule>
    <cfRule type="cellIs" dxfId="415" priority="18" operator="lessThan">
      <formula>0</formula>
    </cfRule>
  </conditionalFormatting>
  <conditionalFormatting sqref="G327:S327">
    <cfRule type="cellIs" dxfId="414" priority="17" operator="lessThan">
      <formula>0</formula>
    </cfRule>
  </conditionalFormatting>
  <conditionalFormatting sqref="G338:S338">
    <cfRule type="cellIs" dxfId="413" priority="13" operator="equal">
      <formula>"Revise porque este valor no puede ser negativo"</formula>
    </cfRule>
    <cfRule type="cellIs" dxfId="412" priority="16" operator="lessThan">
      <formula>0</formula>
    </cfRule>
  </conditionalFormatting>
  <conditionalFormatting sqref="G338:S338">
    <cfRule type="cellIs" dxfId="411" priority="15" operator="lessThan">
      <formula>0</formula>
    </cfRule>
  </conditionalFormatting>
  <conditionalFormatting sqref="G348:S348">
    <cfRule type="cellIs" dxfId="410" priority="10" operator="equal">
      <formula>"Revise porque este valor no puede ser negativo"</formula>
    </cfRule>
    <cfRule type="cellIs" dxfId="409" priority="12" operator="lessThan">
      <formula>0</formula>
    </cfRule>
  </conditionalFormatting>
  <conditionalFormatting sqref="G348:S348">
    <cfRule type="cellIs" dxfId="408" priority="11" operator="lessThan">
      <formula>0</formula>
    </cfRule>
  </conditionalFormatting>
  <conditionalFormatting sqref="G357 I357:S357">
    <cfRule type="cellIs" dxfId="407" priority="7" operator="equal">
      <formula>"Revise porque este valor no puede ser negativo"</formula>
    </cfRule>
    <cfRule type="cellIs" dxfId="406" priority="9" operator="lessThan">
      <formula>0</formula>
    </cfRule>
  </conditionalFormatting>
  <conditionalFormatting sqref="G357 I357:S357">
    <cfRule type="cellIs" dxfId="405" priority="8" operator="lessThan">
      <formula>0</formula>
    </cfRule>
  </conditionalFormatting>
  <conditionalFormatting sqref="H357">
    <cfRule type="cellIs" dxfId="404" priority="4" operator="equal">
      <formula>"Revise porque este valor no puede ser negativo"</formula>
    </cfRule>
    <cfRule type="cellIs" dxfId="403" priority="6" operator="lessThan">
      <formula>0</formula>
    </cfRule>
  </conditionalFormatting>
  <conditionalFormatting sqref="H357">
    <cfRule type="cellIs" dxfId="402" priority="5" operator="lessThan">
      <formula>0</formula>
    </cfRule>
  </conditionalFormatting>
  <conditionalFormatting sqref="G24:S24">
    <cfRule type="cellIs" dxfId="401" priority="1" operator="equal">
      <formula>"REVISE PORQUE ESTE VALOR NO PUEDE SER NEGATIVO"</formula>
    </cfRule>
    <cfRule type="cellIs" dxfId="400" priority="3" operator="lessThan">
      <formula>0</formula>
    </cfRule>
  </conditionalFormatting>
  <conditionalFormatting sqref="G24:S24">
    <cfRule type="cellIs" dxfId="399" priority="2" operator="lessThan">
      <formula>0</formula>
    </cfRule>
  </conditionalFormatting>
  <printOptions horizontalCentered="1" verticalCentered="1"/>
  <pageMargins left="0" right="0" top="0.5" bottom="0" header="0" footer="0.31496062992125984"/>
  <pageSetup paperSize="14" scale="35" fitToHeight="0" orientation="landscape" horizontalDpi="4294967295" verticalDpi="4294967295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D1" zoomScale="50" zoomScaleNormal="50" workbookViewId="0">
      <selection activeCell="K406" sqref="K406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595</v>
      </c>
      <c r="H12" s="69">
        <v>23</v>
      </c>
      <c r="I12" s="69">
        <v>52</v>
      </c>
      <c r="J12" s="69">
        <v>45</v>
      </c>
      <c r="K12" s="69">
        <v>46</v>
      </c>
      <c r="L12" s="69">
        <v>46</v>
      </c>
      <c r="M12" s="69">
        <v>50</v>
      </c>
      <c r="N12" s="69">
        <v>53</v>
      </c>
      <c r="O12" s="69">
        <v>57</v>
      </c>
      <c r="P12" s="69">
        <v>63</v>
      </c>
      <c r="Q12" s="69">
        <v>65</v>
      </c>
      <c r="R12" s="69">
        <v>45</v>
      </c>
      <c r="S12" s="69">
        <v>50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49</v>
      </c>
      <c r="H13" s="5">
        <v>2</v>
      </c>
      <c r="I13" s="5">
        <v>4</v>
      </c>
      <c r="J13" s="5">
        <v>2</v>
      </c>
      <c r="K13" s="5">
        <v>3</v>
      </c>
      <c r="L13" s="5">
        <v>3</v>
      </c>
      <c r="M13" s="5">
        <v>4</v>
      </c>
      <c r="N13" s="5">
        <v>5</v>
      </c>
      <c r="O13" s="5">
        <v>3</v>
      </c>
      <c r="P13" s="5">
        <v>5</v>
      </c>
      <c r="Q13" s="5">
        <v>7</v>
      </c>
      <c r="R13" s="5">
        <v>6</v>
      </c>
      <c r="S13" s="5">
        <v>5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57</v>
      </c>
      <c r="H14" s="5">
        <v>3</v>
      </c>
      <c r="I14" s="5">
        <v>5</v>
      </c>
      <c r="J14" s="5">
        <v>2</v>
      </c>
      <c r="K14" s="5">
        <v>5</v>
      </c>
      <c r="L14" s="5">
        <v>5</v>
      </c>
      <c r="M14" s="5">
        <v>6</v>
      </c>
      <c r="N14" s="5">
        <v>5</v>
      </c>
      <c r="O14" s="5">
        <v>4</v>
      </c>
      <c r="P14" s="5">
        <v>6</v>
      </c>
      <c r="Q14" s="5">
        <v>6</v>
      </c>
      <c r="R14" s="5">
        <v>5</v>
      </c>
      <c r="S14" s="5">
        <v>5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53</v>
      </c>
      <c r="H15" s="5">
        <v>2</v>
      </c>
      <c r="I15" s="5">
        <v>5</v>
      </c>
      <c r="J15" s="5">
        <v>4</v>
      </c>
      <c r="K15" s="5">
        <v>4</v>
      </c>
      <c r="L15" s="5">
        <v>4</v>
      </c>
      <c r="M15" s="5">
        <v>5</v>
      </c>
      <c r="N15" s="5">
        <v>6</v>
      </c>
      <c r="O15" s="5">
        <v>5</v>
      </c>
      <c r="P15" s="5">
        <v>5</v>
      </c>
      <c r="Q15" s="5">
        <v>5</v>
      </c>
      <c r="R15" s="5">
        <v>4</v>
      </c>
      <c r="S15" s="5">
        <v>4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66</v>
      </c>
      <c r="H16" s="5">
        <v>4</v>
      </c>
      <c r="I16" s="5">
        <v>8</v>
      </c>
      <c r="J16" s="5">
        <v>5</v>
      </c>
      <c r="K16" s="5">
        <v>5</v>
      </c>
      <c r="L16" s="5">
        <v>5</v>
      </c>
      <c r="M16" s="5">
        <v>6</v>
      </c>
      <c r="N16" s="5">
        <v>5</v>
      </c>
      <c r="O16" s="5">
        <v>6</v>
      </c>
      <c r="P16" s="5">
        <v>6</v>
      </c>
      <c r="Q16" s="5">
        <v>7</v>
      </c>
      <c r="R16" s="5">
        <v>5</v>
      </c>
      <c r="S16" s="5">
        <v>4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54</v>
      </c>
      <c r="H17" s="5">
        <v>1</v>
      </c>
      <c r="I17" s="5">
        <v>5</v>
      </c>
      <c r="J17" s="5">
        <v>5</v>
      </c>
      <c r="K17" s="5">
        <v>4</v>
      </c>
      <c r="L17" s="5">
        <v>4</v>
      </c>
      <c r="M17" s="5">
        <v>5</v>
      </c>
      <c r="N17" s="5">
        <v>5</v>
      </c>
      <c r="O17" s="5">
        <v>6</v>
      </c>
      <c r="P17" s="5">
        <v>5</v>
      </c>
      <c r="Q17" s="5">
        <v>6</v>
      </c>
      <c r="R17" s="5">
        <v>4</v>
      </c>
      <c r="S17" s="5">
        <v>4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56</v>
      </c>
      <c r="H19" s="5">
        <v>0</v>
      </c>
      <c r="I19" s="5">
        <v>3</v>
      </c>
      <c r="J19" s="5">
        <v>3</v>
      </c>
      <c r="K19" s="5">
        <v>4</v>
      </c>
      <c r="L19" s="5">
        <v>4</v>
      </c>
      <c r="M19" s="5">
        <v>3</v>
      </c>
      <c r="N19" s="5">
        <v>5</v>
      </c>
      <c r="O19" s="5">
        <v>5</v>
      </c>
      <c r="P19" s="5">
        <v>10</v>
      </c>
      <c r="Q19" s="5">
        <v>8</v>
      </c>
      <c r="R19" s="5">
        <v>5</v>
      </c>
      <c r="S19" s="5">
        <v>6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238</v>
      </c>
      <c r="H20" s="5">
        <v>11</v>
      </c>
      <c r="I20" s="5">
        <v>20</v>
      </c>
      <c r="J20" s="5">
        <v>22</v>
      </c>
      <c r="K20" s="5">
        <v>20</v>
      </c>
      <c r="L20" s="5">
        <v>20</v>
      </c>
      <c r="M20" s="5">
        <v>20</v>
      </c>
      <c r="N20" s="5">
        <v>20</v>
      </c>
      <c r="O20" s="5">
        <v>20</v>
      </c>
      <c r="P20" s="5">
        <v>20</v>
      </c>
      <c r="Q20" s="5">
        <v>25</v>
      </c>
      <c r="R20" s="5">
        <v>20</v>
      </c>
      <c r="S20" s="5">
        <v>20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16</v>
      </c>
      <c r="H21" s="5">
        <v>0</v>
      </c>
      <c r="I21" s="5">
        <v>2</v>
      </c>
      <c r="J21" s="5">
        <v>2</v>
      </c>
      <c r="K21" s="5">
        <v>1</v>
      </c>
      <c r="L21" s="5">
        <v>1</v>
      </c>
      <c r="M21" s="5">
        <v>1</v>
      </c>
      <c r="N21" s="5">
        <v>2</v>
      </c>
      <c r="O21" s="5">
        <v>2</v>
      </c>
      <c r="P21" s="5">
        <v>1</v>
      </c>
      <c r="Q21" s="5">
        <v>2</v>
      </c>
      <c r="R21" s="5">
        <v>0</v>
      </c>
      <c r="S21" s="5">
        <v>2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4</v>
      </c>
      <c r="H25" s="14">
        <v>0</v>
      </c>
      <c r="I25" s="14">
        <v>1</v>
      </c>
      <c r="J25" s="14">
        <v>0</v>
      </c>
      <c r="K25" s="14">
        <v>0</v>
      </c>
      <c r="L25" s="14">
        <v>1</v>
      </c>
      <c r="M25" s="14">
        <v>0</v>
      </c>
      <c r="N25" s="14">
        <v>1</v>
      </c>
      <c r="O25" s="14">
        <v>0</v>
      </c>
      <c r="P25" s="14">
        <v>0</v>
      </c>
      <c r="Q25" s="14">
        <v>1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4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1</v>
      </c>
      <c r="N26" s="5">
        <v>0</v>
      </c>
      <c r="O26" s="5">
        <v>1</v>
      </c>
      <c r="P26" s="5">
        <v>0</v>
      </c>
      <c r="Q26" s="5">
        <v>0</v>
      </c>
      <c r="R26" s="5">
        <v>1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2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2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238</v>
      </c>
      <c r="H33" s="118">
        <f t="shared" ref="H33:S33" si="2">H20</f>
        <v>11</v>
      </c>
      <c r="I33" s="118">
        <f t="shared" si="2"/>
        <v>20</v>
      </c>
      <c r="J33" s="118">
        <f t="shared" si="2"/>
        <v>22</v>
      </c>
      <c r="K33" s="118">
        <f t="shared" si="2"/>
        <v>20</v>
      </c>
      <c r="L33" s="118">
        <f t="shared" si="2"/>
        <v>20</v>
      </c>
      <c r="M33" s="118">
        <f t="shared" si="2"/>
        <v>20</v>
      </c>
      <c r="N33" s="118">
        <f t="shared" si="2"/>
        <v>20</v>
      </c>
      <c r="O33" s="118">
        <f t="shared" si="2"/>
        <v>20</v>
      </c>
      <c r="P33" s="118">
        <f t="shared" si="2"/>
        <v>20</v>
      </c>
      <c r="Q33" s="118">
        <f t="shared" si="2"/>
        <v>25</v>
      </c>
      <c r="R33" s="118">
        <f t="shared" si="2"/>
        <v>20</v>
      </c>
      <c r="S33" s="118">
        <f t="shared" si="2"/>
        <v>20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6</v>
      </c>
      <c r="H34" s="5">
        <v>0</v>
      </c>
      <c r="I34" s="5">
        <v>1</v>
      </c>
      <c r="J34" s="5">
        <v>0</v>
      </c>
      <c r="K34" s="5">
        <v>1</v>
      </c>
      <c r="L34" s="5">
        <v>0</v>
      </c>
      <c r="M34" s="5">
        <v>1</v>
      </c>
      <c r="N34" s="5">
        <v>0</v>
      </c>
      <c r="O34" s="5">
        <v>1</v>
      </c>
      <c r="P34" s="5">
        <v>0</v>
      </c>
      <c r="Q34" s="5">
        <v>1</v>
      </c>
      <c r="R34" s="5">
        <v>1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8</v>
      </c>
      <c r="H35" s="5">
        <v>0</v>
      </c>
      <c r="I35" s="5">
        <v>1</v>
      </c>
      <c r="J35" s="5">
        <v>1</v>
      </c>
      <c r="K35" s="5">
        <v>0</v>
      </c>
      <c r="L35" s="5">
        <v>1</v>
      </c>
      <c r="M35" s="5">
        <v>0</v>
      </c>
      <c r="N35" s="5">
        <v>1</v>
      </c>
      <c r="O35" s="5">
        <v>1</v>
      </c>
      <c r="P35" s="5">
        <v>0</v>
      </c>
      <c r="Q35" s="5">
        <v>1</v>
      </c>
      <c r="R35" s="5">
        <v>1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8</v>
      </c>
      <c r="H36" s="5">
        <v>0</v>
      </c>
      <c r="I36" s="5">
        <v>2</v>
      </c>
      <c r="J36" s="5">
        <v>1</v>
      </c>
      <c r="K36" s="5">
        <v>0</v>
      </c>
      <c r="L36" s="5">
        <v>2</v>
      </c>
      <c r="M36" s="5">
        <v>1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72</v>
      </c>
      <c r="H37" s="5">
        <v>6</v>
      </c>
      <c r="I37" s="5">
        <v>6</v>
      </c>
      <c r="J37" s="5">
        <v>6</v>
      </c>
      <c r="K37" s="5">
        <v>6</v>
      </c>
      <c r="L37" s="5">
        <v>6</v>
      </c>
      <c r="M37" s="5">
        <v>6</v>
      </c>
      <c r="N37" s="5">
        <v>6</v>
      </c>
      <c r="O37" s="5">
        <v>6</v>
      </c>
      <c r="P37" s="5">
        <v>6</v>
      </c>
      <c r="Q37" s="5">
        <v>6</v>
      </c>
      <c r="R37" s="5">
        <v>6</v>
      </c>
      <c r="S37" s="5">
        <v>6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18</v>
      </c>
      <c r="H38" s="5">
        <v>1</v>
      </c>
      <c r="I38" s="5">
        <v>2</v>
      </c>
      <c r="J38" s="5">
        <v>1</v>
      </c>
      <c r="K38" s="5">
        <v>2</v>
      </c>
      <c r="L38" s="5">
        <v>1</v>
      </c>
      <c r="M38" s="5">
        <v>2</v>
      </c>
      <c r="N38" s="5">
        <v>1</v>
      </c>
      <c r="O38" s="5">
        <v>2</v>
      </c>
      <c r="P38" s="5">
        <v>1</v>
      </c>
      <c r="Q38" s="5">
        <v>2</v>
      </c>
      <c r="R38" s="5">
        <v>1</v>
      </c>
      <c r="S38" s="5">
        <v>2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18</v>
      </c>
      <c r="H39" s="5">
        <v>2</v>
      </c>
      <c r="I39" s="5">
        <v>1</v>
      </c>
      <c r="J39" s="5">
        <v>2</v>
      </c>
      <c r="K39" s="5">
        <v>1</v>
      </c>
      <c r="L39" s="5">
        <v>2</v>
      </c>
      <c r="M39" s="5">
        <v>1</v>
      </c>
      <c r="N39" s="5">
        <v>2</v>
      </c>
      <c r="O39" s="5">
        <v>1</v>
      </c>
      <c r="P39" s="5">
        <v>2</v>
      </c>
      <c r="Q39" s="5">
        <v>1</v>
      </c>
      <c r="R39" s="5">
        <v>2</v>
      </c>
      <c r="S39" s="5">
        <v>1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216</v>
      </c>
      <c r="H40" s="5">
        <v>18</v>
      </c>
      <c r="I40" s="5">
        <v>18</v>
      </c>
      <c r="J40" s="5">
        <v>18</v>
      </c>
      <c r="K40" s="5">
        <v>18</v>
      </c>
      <c r="L40" s="5">
        <v>18</v>
      </c>
      <c r="M40" s="5">
        <v>18</v>
      </c>
      <c r="N40" s="5">
        <v>18</v>
      </c>
      <c r="O40" s="5">
        <v>18</v>
      </c>
      <c r="P40" s="5">
        <v>18</v>
      </c>
      <c r="Q40" s="5">
        <v>18</v>
      </c>
      <c r="R40" s="5">
        <v>18</v>
      </c>
      <c r="S40" s="5">
        <v>18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8</v>
      </c>
      <c r="H41" s="5">
        <v>1</v>
      </c>
      <c r="I41" s="5">
        <v>1</v>
      </c>
      <c r="J41" s="5">
        <v>1</v>
      </c>
      <c r="K41" s="5">
        <v>0</v>
      </c>
      <c r="L41" s="5">
        <v>1</v>
      </c>
      <c r="M41" s="5">
        <v>0</v>
      </c>
      <c r="N41" s="5">
        <v>2</v>
      </c>
      <c r="O41" s="5">
        <v>0</v>
      </c>
      <c r="P41" s="5">
        <v>1</v>
      </c>
      <c r="Q41" s="5">
        <v>0</v>
      </c>
      <c r="R41" s="5">
        <v>1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3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1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2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10</v>
      </c>
      <c r="H47" s="5">
        <v>1</v>
      </c>
      <c r="I47" s="5">
        <v>0</v>
      </c>
      <c r="J47" s="5">
        <v>1</v>
      </c>
      <c r="K47" s="5">
        <v>1</v>
      </c>
      <c r="L47" s="5">
        <v>1</v>
      </c>
      <c r="M47" s="5">
        <v>0</v>
      </c>
      <c r="N47" s="5">
        <v>1</v>
      </c>
      <c r="O47" s="5">
        <v>1</v>
      </c>
      <c r="P47" s="5">
        <v>1</v>
      </c>
      <c r="Q47" s="5">
        <v>1</v>
      </c>
      <c r="R47" s="5">
        <v>1</v>
      </c>
      <c r="S47" s="5">
        <v>1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16</v>
      </c>
      <c r="H52" s="118">
        <f t="shared" ref="H52:S52" si="4">H21</f>
        <v>0</v>
      </c>
      <c r="I52" s="118">
        <f t="shared" si="4"/>
        <v>2</v>
      </c>
      <c r="J52" s="118">
        <f t="shared" si="4"/>
        <v>2</v>
      </c>
      <c r="K52" s="118">
        <f t="shared" si="4"/>
        <v>1</v>
      </c>
      <c r="L52" s="118">
        <f t="shared" si="4"/>
        <v>1</v>
      </c>
      <c r="M52" s="118">
        <f t="shared" si="4"/>
        <v>1</v>
      </c>
      <c r="N52" s="118">
        <f t="shared" si="4"/>
        <v>2</v>
      </c>
      <c r="O52" s="118">
        <f t="shared" si="4"/>
        <v>2</v>
      </c>
      <c r="P52" s="118">
        <f t="shared" si="4"/>
        <v>1</v>
      </c>
      <c r="Q52" s="118">
        <f t="shared" si="4"/>
        <v>2</v>
      </c>
      <c r="R52" s="118">
        <f t="shared" si="4"/>
        <v>0</v>
      </c>
      <c r="S52" s="118">
        <f t="shared" si="4"/>
        <v>2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216</v>
      </c>
      <c r="H53" s="118">
        <f t="shared" ref="H53:S53" si="5">H40</f>
        <v>18</v>
      </c>
      <c r="I53" s="118">
        <f t="shared" si="5"/>
        <v>18</v>
      </c>
      <c r="J53" s="118">
        <f t="shared" si="5"/>
        <v>18</v>
      </c>
      <c r="K53" s="118">
        <f t="shared" si="5"/>
        <v>18</v>
      </c>
      <c r="L53" s="118">
        <f t="shared" si="5"/>
        <v>18</v>
      </c>
      <c r="M53" s="118">
        <f t="shared" si="5"/>
        <v>18</v>
      </c>
      <c r="N53" s="118">
        <f t="shared" si="5"/>
        <v>18</v>
      </c>
      <c r="O53" s="118">
        <f t="shared" si="5"/>
        <v>18</v>
      </c>
      <c r="P53" s="118">
        <f t="shared" si="5"/>
        <v>18</v>
      </c>
      <c r="Q53" s="118">
        <f t="shared" si="5"/>
        <v>18</v>
      </c>
      <c r="R53" s="118">
        <f t="shared" si="5"/>
        <v>18</v>
      </c>
      <c r="S53" s="118">
        <f t="shared" si="5"/>
        <v>18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4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1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2</v>
      </c>
      <c r="H55" s="5">
        <v>0</v>
      </c>
      <c r="I55" s="5">
        <v>0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2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1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144</v>
      </c>
      <c r="H57" s="5">
        <v>12</v>
      </c>
      <c r="I57" s="5">
        <v>12</v>
      </c>
      <c r="J57" s="5">
        <v>12</v>
      </c>
      <c r="K57" s="5">
        <v>12</v>
      </c>
      <c r="L57" s="5">
        <v>12</v>
      </c>
      <c r="M57" s="5">
        <v>12</v>
      </c>
      <c r="N57" s="5">
        <v>12</v>
      </c>
      <c r="O57" s="5">
        <v>12</v>
      </c>
      <c r="P57" s="5">
        <v>12</v>
      </c>
      <c r="Q57" s="5">
        <v>12</v>
      </c>
      <c r="R57" s="5">
        <v>12</v>
      </c>
      <c r="S57" s="5">
        <v>12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4</v>
      </c>
      <c r="H58" s="5">
        <v>0</v>
      </c>
      <c r="I58" s="5">
        <v>0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1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41</v>
      </c>
      <c r="H59" s="5">
        <v>5</v>
      </c>
      <c r="I59" s="5">
        <v>4</v>
      </c>
      <c r="J59" s="5">
        <v>3</v>
      </c>
      <c r="K59" s="5">
        <v>3</v>
      </c>
      <c r="L59" s="5">
        <v>4</v>
      </c>
      <c r="M59" s="5">
        <v>3</v>
      </c>
      <c r="N59" s="5">
        <v>2</v>
      </c>
      <c r="O59" s="5">
        <v>5</v>
      </c>
      <c r="P59" s="5">
        <v>3</v>
      </c>
      <c r="Q59" s="5">
        <v>2</v>
      </c>
      <c r="R59" s="5">
        <v>5</v>
      </c>
      <c r="S59" s="5">
        <v>2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36</v>
      </c>
      <c r="H60" s="5">
        <v>3</v>
      </c>
      <c r="I60" s="5">
        <v>3</v>
      </c>
      <c r="J60" s="5">
        <v>3</v>
      </c>
      <c r="K60" s="5">
        <v>3</v>
      </c>
      <c r="L60" s="5">
        <v>3</v>
      </c>
      <c r="M60" s="5">
        <v>3</v>
      </c>
      <c r="N60" s="5">
        <v>3</v>
      </c>
      <c r="O60" s="5">
        <v>3</v>
      </c>
      <c r="P60" s="5">
        <v>3</v>
      </c>
      <c r="Q60" s="5">
        <v>3</v>
      </c>
      <c r="R60" s="5">
        <v>3</v>
      </c>
      <c r="S60" s="5">
        <v>3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36</v>
      </c>
      <c r="H61" s="5">
        <v>3</v>
      </c>
      <c r="I61" s="5">
        <v>3</v>
      </c>
      <c r="J61" s="5">
        <v>3</v>
      </c>
      <c r="K61" s="5">
        <v>3</v>
      </c>
      <c r="L61" s="5">
        <v>3</v>
      </c>
      <c r="M61" s="5">
        <v>3</v>
      </c>
      <c r="N61" s="5">
        <v>3</v>
      </c>
      <c r="O61" s="5">
        <v>3</v>
      </c>
      <c r="P61" s="5">
        <v>3</v>
      </c>
      <c r="Q61" s="5">
        <v>3</v>
      </c>
      <c r="R61" s="5">
        <v>3</v>
      </c>
      <c r="S61" s="5">
        <v>3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3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1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20</v>
      </c>
      <c r="H63" s="5">
        <v>1</v>
      </c>
      <c r="I63" s="5">
        <v>2</v>
      </c>
      <c r="J63" s="5">
        <v>1</v>
      </c>
      <c r="K63" s="5">
        <v>2</v>
      </c>
      <c r="L63" s="5">
        <v>2</v>
      </c>
      <c r="M63" s="5">
        <v>2</v>
      </c>
      <c r="N63" s="5">
        <v>1</v>
      </c>
      <c r="O63" s="5">
        <v>2</v>
      </c>
      <c r="P63" s="5">
        <v>2</v>
      </c>
      <c r="Q63" s="5">
        <v>2</v>
      </c>
      <c r="R63" s="5">
        <v>1</v>
      </c>
      <c r="S63" s="5">
        <v>2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22</v>
      </c>
      <c r="H65" s="5">
        <v>1</v>
      </c>
      <c r="I65" s="5">
        <v>3</v>
      </c>
      <c r="J65" s="5">
        <v>1</v>
      </c>
      <c r="K65" s="5">
        <v>2</v>
      </c>
      <c r="L65" s="5">
        <v>2</v>
      </c>
      <c r="M65" s="5">
        <v>2</v>
      </c>
      <c r="N65" s="5">
        <v>1</v>
      </c>
      <c r="O65" s="5">
        <v>2</v>
      </c>
      <c r="P65" s="5">
        <v>3</v>
      </c>
      <c r="Q65" s="5">
        <v>2</v>
      </c>
      <c r="R65" s="5">
        <v>1</v>
      </c>
      <c r="S65" s="5">
        <v>2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16</v>
      </c>
      <c r="H66" s="5">
        <v>0</v>
      </c>
      <c r="I66" s="5">
        <v>1</v>
      </c>
      <c r="J66" s="5">
        <v>1</v>
      </c>
      <c r="K66" s="5">
        <v>1</v>
      </c>
      <c r="L66" s="5">
        <v>2</v>
      </c>
      <c r="M66" s="5">
        <v>1</v>
      </c>
      <c r="N66" s="5">
        <v>2</v>
      </c>
      <c r="O66" s="5">
        <v>2</v>
      </c>
      <c r="P66" s="5">
        <v>1</v>
      </c>
      <c r="Q66" s="5">
        <v>2</v>
      </c>
      <c r="R66" s="5">
        <v>2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11</v>
      </c>
      <c r="H67" s="5">
        <v>1</v>
      </c>
      <c r="I67" s="5">
        <v>0</v>
      </c>
      <c r="J67" s="5">
        <v>0</v>
      </c>
      <c r="K67" s="5">
        <v>2</v>
      </c>
      <c r="L67" s="5">
        <v>1</v>
      </c>
      <c r="M67" s="5">
        <v>0</v>
      </c>
      <c r="N67" s="5">
        <v>1</v>
      </c>
      <c r="O67" s="5">
        <v>2</v>
      </c>
      <c r="P67" s="5">
        <v>1</v>
      </c>
      <c r="Q67" s="5">
        <v>1</v>
      </c>
      <c r="R67" s="5">
        <v>1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5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1</v>
      </c>
      <c r="N68" s="5">
        <v>0</v>
      </c>
      <c r="O68" s="5">
        <v>0</v>
      </c>
      <c r="P68" s="5">
        <v>0</v>
      </c>
      <c r="Q68" s="5">
        <v>1</v>
      </c>
      <c r="R68" s="5">
        <v>1</v>
      </c>
      <c r="S68" s="5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10</v>
      </c>
      <c r="H69" s="5">
        <v>1</v>
      </c>
      <c r="I69" s="5">
        <v>0</v>
      </c>
      <c r="J69" s="5">
        <v>0</v>
      </c>
      <c r="K69" s="5">
        <v>2</v>
      </c>
      <c r="L69" s="5">
        <v>0</v>
      </c>
      <c r="M69" s="5">
        <v>0</v>
      </c>
      <c r="N69" s="5">
        <v>1</v>
      </c>
      <c r="O69" s="5">
        <v>2</v>
      </c>
      <c r="P69" s="5">
        <v>1</v>
      </c>
      <c r="Q69" s="5">
        <v>1</v>
      </c>
      <c r="R69" s="5">
        <v>1</v>
      </c>
      <c r="S69" s="5">
        <v>1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1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4</v>
      </c>
      <c r="H71" s="5">
        <v>0</v>
      </c>
      <c r="I71" s="5">
        <v>1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1</v>
      </c>
      <c r="P71" s="5">
        <v>0</v>
      </c>
      <c r="Q71" s="5">
        <v>1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4</v>
      </c>
      <c r="H72" s="5">
        <v>0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1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2</v>
      </c>
      <c r="H73" s="5">
        <v>0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1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4</v>
      </c>
      <c r="H76" s="5">
        <v>0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1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3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1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2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/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11</v>
      </c>
      <c r="H89" s="118">
        <f t="shared" si="7"/>
        <v>1</v>
      </c>
      <c r="I89" s="118">
        <f t="shared" si="7"/>
        <v>1</v>
      </c>
      <c r="J89" s="118">
        <f t="shared" si="7"/>
        <v>2</v>
      </c>
      <c r="K89" s="118">
        <f t="shared" si="7"/>
        <v>0</v>
      </c>
      <c r="L89" s="118">
        <f t="shared" si="7"/>
        <v>1</v>
      </c>
      <c r="M89" s="118">
        <f t="shared" si="7"/>
        <v>1</v>
      </c>
      <c r="N89" s="118">
        <f t="shared" si="7"/>
        <v>2</v>
      </c>
      <c r="O89" s="118">
        <f t="shared" si="7"/>
        <v>0</v>
      </c>
      <c r="P89" s="118">
        <f t="shared" si="7"/>
        <v>2</v>
      </c>
      <c r="Q89" s="118">
        <f t="shared" si="7"/>
        <v>0</v>
      </c>
      <c r="R89" s="118">
        <f t="shared" si="7"/>
        <v>1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3</v>
      </c>
      <c r="H91" s="5">
        <v>0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8</v>
      </c>
      <c r="H92" s="5">
        <v>0</v>
      </c>
      <c r="I92" s="5">
        <v>1</v>
      </c>
      <c r="J92" s="5">
        <v>0</v>
      </c>
      <c r="K92" s="5">
        <v>1</v>
      </c>
      <c r="L92" s="5">
        <v>0</v>
      </c>
      <c r="M92" s="5">
        <v>2</v>
      </c>
      <c r="N92" s="5">
        <v>1</v>
      </c>
      <c r="O92" s="5">
        <v>0</v>
      </c>
      <c r="P92" s="5">
        <v>2</v>
      </c>
      <c r="Q92" s="5">
        <v>0</v>
      </c>
      <c r="R92" s="5">
        <v>0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5</v>
      </c>
      <c r="H93" s="5">
        <v>0</v>
      </c>
      <c r="I93" s="5">
        <v>1</v>
      </c>
      <c r="J93" s="5">
        <v>0</v>
      </c>
      <c r="K93" s="5">
        <v>1</v>
      </c>
      <c r="L93" s="5">
        <v>0</v>
      </c>
      <c r="M93" s="5">
        <v>0</v>
      </c>
      <c r="N93" s="5">
        <v>1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3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2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1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1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2</v>
      </c>
      <c r="H103" s="36">
        <v>0</v>
      </c>
      <c r="I103" s="36">
        <v>0</v>
      </c>
      <c r="J103" s="36">
        <v>0</v>
      </c>
      <c r="K103" s="36">
        <v>1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2</v>
      </c>
      <c r="H104" s="36">
        <v>0</v>
      </c>
      <c r="I104" s="36">
        <v>0</v>
      </c>
      <c r="J104" s="36">
        <v>1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1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1</v>
      </c>
      <c r="H105" s="36">
        <v>0</v>
      </c>
      <c r="I105" s="36">
        <v>1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4</v>
      </c>
      <c r="H106" s="36">
        <v>1</v>
      </c>
      <c r="I106" s="36">
        <v>0</v>
      </c>
      <c r="J106" s="36">
        <v>0</v>
      </c>
      <c r="K106" s="36">
        <v>0</v>
      </c>
      <c r="L106" s="36">
        <v>1</v>
      </c>
      <c r="M106" s="36">
        <v>0</v>
      </c>
      <c r="N106" s="36">
        <v>0</v>
      </c>
      <c r="O106" s="36">
        <v>1</v>
      </c>
      <c r="P106" s="36">
        <v>0</v>
      </c>
      <c r="Q106" s="36">
        <v>0</v>
      </c>
      <c r="R106" s="36">
        <v>0</v>
      </c>
      <c r="S106" s="37">
        <v>1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1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1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4</v>
      </c>
      <c r="H108" s="36">
        <v>0</v>
      </c>
      <c r="I108" s="36">
        <v>1</v>
      </c>
      <c r="J108" s="36">
        <v>0</v>
      </c>
      <c r="K108" s="36">
        <v>1</v>
      </c>
      <c r="L108" s="36">
        <v>0</v>
      </c>
      <c r="M108" s="36">
        <v>1</v>
      </c>
      <c r="N108" s="36">
        <v>0</v>
      </c>
      <c r="O108" s="36">
        <v>1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2</v>
      </c>
      <c r="H110" s="36">
        <v>0</v>
      </c>
      <c r="I110" s="36">
        <v>1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1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2</v>
      </c>
      <c r="H111" s="36">
        <v>0</v>
      </c>
      <c r="I111" s="36">
        <v>0</v>
      </c>
      <c r="J111" s="36">
        <v>0</v>
      </c>
      <c r="K111" s="36">
        <v>1</v>
      </c>
      <c r="L111" s="36">
        <v>0</v>
      </c>
      <c r="M111" s="36">
        <v>0</v>
      </c>
      <c r="N111" s="36">
        <v>0</v>
      </c>
      <c r="O111" s="36">
        <v>1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1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1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1</v>
      </c>
      <c r="H117" s="36">
        <v>0</v>
      </c>
      <c r="I117" s="36">
        <v>1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4</v>
      </c>
      <c r="H118" s="36">
        <v>0</v>
      </c>
      <c r="I118" s="36">
        <v>0</v>
      </c>
      <c r="J118" s="36">
        <v>0</v>
      </c>
      <c r="K118" s="36">
        <v>1</v>
      </c>
      <c r="L118" s="36">
        <v>0</v>
      </c>
      <c r="M118" s="36">
        <v>1</v>
      </c>
      <c r="N118" s="36">
        <v>0</v>
      </c>
      <c r="O118" s="36">
        <v>1</v>
      </c>
      <c r="P118" s="36">
        <v>0</v>
      </c>
      <c r="Q118" s="36">
        <v>1</v>
      </c>
      <c r="R118" s="36">
        <v>0</v>
      </c>
      <c r="S118" s="37">
        <v>0</v>
      </c>
      <c r="T118" s="1444"/>
    </row>
    <row r="119" spans="1:20" ht="5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2</v>
      </c>
      <c r="H120" s="36">
        <v>0</v>
      </c>
      <c r="I120" s="36">
        <v>0</v>
      </c>
      <c r="J120" s="36">
        <v>0</v>
      </c>
      <c r="K120" s="36">
        <v>1</v>
      </c>
      <c r="L120" s="36">
        <v>0</v>
      </c>
      <c r="M120" s="36">
        <v>0</v>
      </c>
      <c r="N120" s="36">
        <v>0</v>
      </c>
      <c r="O120" s="36">
        <v>0</v>
      </c>
      <c r="P120" s="36">
        <v>1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3</v>
      </c>
      <c r="H122" s="36">
        <v>0</v>
      </c>
      <c r="I122" s="36">
        <v>1</v>
      </c>
      <c r="J122" s="36">
        <v>0</v>
      </c>
      <c r="K122" s="36">
        <v>0</v>
      </c>
      <c r="L122" s="36">
        <v>1</v>
      </c>
      <c r="M122" s="36">
        <v>0</v>
      </c>
      <c r="N122" s="36">
        <v>0</v>
      </c>
      <c r="O122" s="36">
        <v>0</v>
      </c>
      <c r="P122" s="36">
        <v>0</v>
      </c>
      <c r="Q122" s="36">
        <v>1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2</v>
      </c>
      <c r="H124" s="36">
        <v>0</v>
      </c>
      <c r="I124" s="36">
        <v>0</v>
      </c>
      <c r="J124" s="36">
        <v>1</v>
      </c>
      <c r="K124" s="36">
        <v>0</v>
      </c>
      <c r="L124" s="36">
        <v>0</v>
      </c>
      <c r="M124" s="36">
        <v>1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3</v>
      </c>
      <c r="H125" s="36">
        <v>0</v>
      </c>
      <c r="I125" s="36">
        <v>0</v>
      </c>
      <c r="J125" s="36">
        <v>0</v>
      </c>
      <c r="K125" s="36">
        <v>1</v>
      </c>
      <c r="L125" s="36">
        <v>0</v>
      </c>
      <c r="M125" s="36">
        <v>0</v>
      </c>
      <c r="N125" s="36">
        <v>1</v>
      </c>
      <c r="O125" s="36">
        <v>0</v>
      </c>
      <c r="P125" s="36">
        <v>0</v>
      </c>
      <c r="Q125" s="36">
        <v>0</v>
      </c>
      <c r="R125" s="36">
        <v>1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1</v>
      </c>
      <c r="H128" s="36">
        <v>0</v>
      </c>
      <c r="I128" s="36">
        <v>0</v>
      </c>
      <c r="J128" s="36">
        <v>0</v>
      </c>
      <c r="K128" s="36">
        <v>0</v>
      </c>
      <c r="L128" s="36">
        <v>1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2</v>
      </c>
      <c r="H129" s="36">
        <v>0</v>
      </c>
      <c r="I129" s="36">
        <v>0</v>
      </c>
      <c r="J129" s="36">
        <v>1</v>
      </c>
      <c r="K129" s="36">
        <v>0</v>
      </c>
      <c r="L129" s="36">
        <v>0</v>
      </c>
      <c r="M129" s="36">
        <v>0</v>
      </c>
      <c r="N129" s="36">
        <v>0</v>
      </c>
      <c r="O129" s="36">
        <v>1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1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1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2</v>
      </c>
      <c r="H132" s="36">
        <v>0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0</v>
      </c>
      <c r="P132" s="36">
        <v>1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1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2</v>
      </c>
      <c r="H134" s="36">
        <v>0</v>
      </c>
      <c r="I134" s="36">
        <v>1</v>
      </c>
      <c r="J134" s="36">
        <v>0</v>
      </c>
      <c r="K134" s="36">
        <v>0</v>
      </c>
      <c r="L134" s="36">
        <v>1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7</v>
      </c>
      <c r="H139" s="36">
        <v>0</v>
      </c>
      <c r="I139" s="36">
        <v>1</v>
      </c>
      <c r="J139" s="36">
        <v>0</v>
      </c>
      <c r="K139" s="36">
        <v>1</v>
      </c>
      <c r="L139" s="36">
        <v>0</v>
      </c>
      <c r="M139" s="36">
        <v>1</v>
      </c>
      <c r="N139" s="36">
        <v>1</v>
      </c>
      <c r="O139" s="36">
        <v>0</v>
      </c>
      <c r="P139" s="36">
        <v>1</v>
      </c>
      <c r="Q139" s="36">
        <v>1</v>
      </c>
      <c r="R139" s="36">
        <v>1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7</v>
      </c>
      <c r="H140" s="36">
        <v>0</v>
      </c>
      <c r="I140" s="36">
        <v>2</v>
      </c>
      <c r="J140" s="36">
        <v>0</v>
      </c>
      <c r="K140" s="36">
        <v>0</v>
      </c>
      <c r="L140" s="36">
        <v>1</v>
      </c>
      <c r="M140" s="36">
        <v>0</v>
      </c>
      <c r="N140" s="36">
        <v>1</v>
      </c>
      <c r="O140" s="36">
        <v>1</v>
      </c>
      <c r="P140" s="36">
        <v>1</v>
      </c>
      <c r="Q140" s="36">
        <v>1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1</v>
      </c>
      <c r="H142" s="36">
        <v>0</v>
      </c>
      <c r="I142" s="36">
        <v>0</v>
      </c>
      <c r="J142" s="36">
        <v>0</v>
      </c>
      <c r="K142" s="36">
        <v>1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1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1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3</v>
      </c>
      <c r="H148" s="36">
        <v>0</v>
      </c>
      <c r="I148" s="36">
        <v>1</v>
      </c>
      <c r="J148" s="36">
        <v>0</v>
      </c>
      <c r="K148" s="36">
        <v>0</v>
      </c>
      <c r="L148" s="36">
        <v>1</v>
      </c>
      <c r="M148" s="36">
        <v>0</v>
      </c>
      <c r="N148" s="36">
        <v>1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4</v>
      </c>
      <c r="H149" s="36">
        <v>0</v>
      </c>
      <c r="I149" s="36">
        <v>0</v>
      </c>
      <c r="J149" s="36">
        <v>0</v>
      </c>
      <c r="K149" s="36">
        <v>0</v>
      </c>
      <c r="L149" s="36">
        <v>1</v>
      </c>
      <c r="M149" s="36">
        <v>0</v>
      </c>
      <c r="N149" s="36">
        <v>0</v>
      </c>
      <c r="O149" s="36">
        <v>1</v>
      </c>
      <c r="P149" s="36">
        <v>0</v>
      </c>
      <c r="Q149" s="36">
        <v>1</v>
      </c>
      <c r="R149" s="36">
        <v>0</v>
      </c>
      <c r="S149" s="37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300</v>
      </c>
      <c r="H152" s="36">
        <v>25</v>
      </c>
      <c r="I152" s="36">
        <v>25</v>
      </c>
      <c r="J152" s="36">
        <v>25</v>
      </c>
      <c r="K152" s="36">
        <v>25</v>
      </c>
      <c r="L152" s="36">
        <v>25</v>
      </c>
      <c r="M152" s="36">
        <v>25</v>
      </c>
      <c r="N152" s="36">
        <v>25</v>
      </c>
      <c r="O152" s="36">
        <v>25</v>
      </c>
      <c r="P152" s="36">
        <v>25</v>
      </c>
      <c r="Q152" s="36">
        <v>25</v>
      </c>
      <c r="R152" s="36">
        <v>25</v>
      </c>
      <c r="S152" s="37">
        <v>25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367</v>
      </c>
      <c r="H155" s="93">
        <f t="shared" ref="H155:S155" si="10">SUM(H102:H154)</f>
        <v>26</v>
      </c>
      <c r="I155" s="93">
        <f t="shared" si="10"/>
        <v>35</v>
      </c>
      <c r="J155" s="93">
        <f t="shared" si="10"/>
        <v>28</v>
      </c>
      <c r="K155" s="93">
        <f t="shared" si="10"/>
        <v>34</v>
      </c>
      <c r="L155" s="93">
        <f t="shared" si="10"/>
        <v>32</v>
      </c>
      <c r="M155" s="93">
        <f t="shared" si="10"/>
        <v>31</v>
      </c>
      <c r="N155" s="93">
        <f t="shared" si="10"/>
        <v>31</v>
      </c>
      <c r="O155" s="93">
        <f t="shared" si="10"/>
        <v>33</v>
      </c>
      <c r="P155" s="93">
        <f t="shared" si="10"/>
        <v>30</v>
      </c>
      <c r="Q155" s="93">
        <f t="shared" si="10"/>
        <v>30</v>
      </c>
      <c r="R155" s="93">
        <f t="shared" si="10"/>
        <v>29</v>
      </c>
      <c r="S155" s="94">
        <f t="shared" si="10"/>
        <v>28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60</v>
      </c>
      <c r="H156" s="82">
        <v>5</v>
      </c>
      <c r="I156" s="82">
        <v>5</v>
      </c>
      <c r="J156" s="82">
        <v>5</v>
      </c>
      <c r="K156" s="82">
        <v>5</v>
      </c>
      <c r="L156" s="82">
        <v>5</v>
      </c>
      <c r="M156" s="82">
        <v>5</v>
      </c>
      <c r="N156" s="82">
        <v>5</v>
      </c>
      <c r="O156" s="82">
        <v>5</v>
      </c>
      <c r="P156" s="82">
        <v>5</v>
      </c>
      <c r="Q156" s="82">
        <v>5</v>
      </c>
      <c r="R156" s="82">
        <v>5</v>
      </c>
      <c r="S156" s="83">
        <v>5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13</v>
      </c>
      <c r="H157" s="36">
        <v>1</v>
      </c>
      <c r="I157" s="36">
        <v>1</v>
      </c>
      <c r="J157" s="36">
        <v>1</v>
      </c>
      <c r="K157" s="36">
        <v>1</v>
      </c>
      <c r="L157" s="36">
        <v>1</v>
      </c>
      <c r="M157" s="36">
        <v>2</v>
      </c>
      <c r="N157" s="36">
        <v>1</v>
      </c>
      <c r="O157" s="36">
        <v>1</v>
      </c>
      <c r="P157" s="36">
        <v>1</v>
      </c>
      <c r="Q157" s="36">
        <v>1</v>
      </c>
      <c r="R157" s="36">
        <v>1</v>
      </c>
      <c r="S157" s="37">
        <v>1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12</v>
      </c>
      <c r="H158" s="36">
        <v>1</v>
      </c>
      <c r="I158" s="36">
        <v>1</v>
      </c>
      <c r="J158" s="36">
        <v>1</v>
      </c>
      <c r="K158" s="36">
        <v>1</v>
      </c>
      <c r="L158" s="36">
        <v>1</v>
      </c>
      <c r="M158" s="36">
        <v>1</v>
      </c>
      <c r="N158" s="36">
        <v>1</v>
      </c>
      <c r="O158" s="36">
        <v>1</v>
      </c>
      <c r="P158" s="36">
        <v>1</v>
      </c>
      <c r="Q158" s="36">
        <v>1</v>
      </c>
      <c r="R158" s="36">
        <v>1</v>
      </c>
      <c r="S158" s="37">
        <v>1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9</v>
      </c>
      <c r="H159" s="36">
        <v>1</v>
      </c>
      <c r="I159" s="36">
        <v>1</v>
      </c>
      <c r="J159" s="36">
        <v>1</v>
      </c>
      <c r="K159" s="36">
        <v>1</v>
      </c>
      <c r="L159" s="36">
        <v>1</v>
      </c>
      <c r="M159" s="36">
        <v>1</v>
      </c>
      <c r="N159" s="36">
        <v>1</v>
      </c>
      <c r="O159" s="36">
        <v>0</v>
      </c>
      <c r="P159" s="36">
        <v>1</v>
      </c>
      <c r="Q159" s="36">
        <v>0</v>
      </c>
      <c r="R159" s="36">
        <v>1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12</v>
      </c>
      <c r="H160" s="36">
        <v>2</v>
      </c>
      <c r="I160" s="36">
        <v>0</v>
      </c>
      <c r="J160" s="36">
        <v>2</v>
      </c>
      <c r="K160" s="36">
        <v>0</v>
      </c>
      <c r="L160" s="36">
        <v>2</v>
      </c>
      <c r="M160" s="36">
        <v>0</v>
      </c>
      <c r="N160" s="36">
        <v>2</v>
      </c>
      <c r="O160" s="36">
        <v>0</v>
      </c>
      <c r="P160" s="36">
        <v>2</v>
      </c>
      <c r="Q160" s="36">
        <v>0</v>
      </c>
      <c r="R160" s="36">
        <v>2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4</v>
      </c>
      <c r="H161" s="633">
        <v>0</v>
      </c>
      <c r="I161" s="633">
        <v>0</v>
      </c>
      <c r="J161" s="633">
        <v>0</v>
      </c>
      <c r="K161" s="633">
        <v>1</v>
      </c>
      <c r="L161" s="633">
        <v>0</v>
      </c>
      <c r="M161" s="633">
        <v>1</v>
      </c>
      <c r="N161" s="633">
        <v>0</v>
      </c>
      <c r="O161" s="633">
        <v>1</v>
      </c>
      <c r="P161" s="633">
        <v>0</v>
      </c>
      <c r="Q161" s="633">
        <v>1</v>
      </c>
      <c r="R161" s="633">
        <v>0</v>
      </c>
      <c r="S161" s="634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1</v>
      </c>
      <c r="H162" s="633">
        <v>0</v>
      </c>
      <c r="I162" s="633">
        <v>0</v>
      </c>
      <c r="J162" s="633">
        <v>0</v>
      </c>
      <c r="K162" s="633">
        <v>0</v>
      </c>
      <c r="L162" s="633">
        <v>0</v>
      </c>
      <c r="M162" s="633">
        <v>0</v>
      </c>
      <c r="N162" s="633">
        <v>0</v>
      </c>
      <c r="O162" s="633">
        <v>0</v>
      </c>
      <c r="P162" s="633">
        <v>0</v>
      </c>
      <c r="Q162" s="633">
        <v>0</v>
      </c>
      <c r="R162" s="633">
        <v>1</v>
      </c>
      <c r="S162" s="634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633">
        <v>0</v>
      </c>
      <c r="I163" s="633">
        <v>0</v>
      </c>
      <c r="J163" s="633">
        <v>0</v>
      </c>
      <c r="K163" s="633">
        <v>0</v>
      </c>
      <c r="L163" s="633">
        <v>0</v>
      </c>
      <c r="M163" s="633">
        <v>0</v>
      </c>
      <c r="N163" s="633">
        <v>0</v>
      </c>
      <c r="O163" s="633">
        <v>0</v>
      </c>
      <c r="P163" s="633">
        <v>0</v>
      </c>
      <c r="Q163" s="633">
        <v>0</v>
      </c>
      <c r="R163" s="633">
        <v>0</v>
      </c>
      <c r="S163" s="634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633">
        <v>0</v>
      </c>
      <c r="I164" s="633">
        <v>0</v>
      </c>
      <c r="J164" s="633">
        <v>0</v>
      </c>
      <c r="K164" s="633">
        <v>0</v>
      </c>
      <c r="L164" s="633">
        <v>0</v>
      </c>
      <c r="M164" s="633">
        <v>0</v>
      </c>
      <c r="N164" s="633">
        <v>0</v>
      </c>
      <c r="O164" s="633">
        <v>0</v>
      </c>
      <c r="P164" s="633">
        <v>0</v>
      </c>
      <c r="Q164" s="633">
        <v>0</v>
      </c>
      <c r="R164" s="633">
        <v>0</v>
      </c>
      <c r="S164" s="634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633">
        <v>0</v>
      </c>
      <c r="I165" s="633">
        <v>0</v>
      </c>
      <c r="J165" s="633">
        <v>0</v>
      </c>
      <c r="K165" s="633">
        <v>0</v>
      </c>
      <c r="L165" s="633">
        <v>0</v>
      </c>
      <c r="M165" s="633">
        <v>0</v>
      </c>
      <c r="N165" s="633">
        <v>0</v>
      </c>
      <c r="O165" s="633">
        <v>0</v>
      </c>
      <c r="P165" s="633">
        <v>0</v>
      </c>
      <c r="Q165" s="633">
        <v>0</v>
      </c>
      <c r="R165" s="633">
        <v>0</v>
      </c>
      <c r="S165" s="634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633">
        <v>0</v>
      </c>
      <c r="I166" s="633">
        <v>0</v>
      </c>
      <c r="J166" s="633">
        <v>0</v>
      </c>
      <c r="K166" s="633">
        <v>0</v>
      </c>
      <c r="L166" s="633">
        <v>0</v>
      </c>
      <c r="M166" s="633">
        <v>0</v>
      </c>
      <c r="N166" s="633">
        <v>0</v>
      </c>
      <c r="O166" s="633">
        <v>0</v>
      </c>
      <c r="P166" s="633">
        <v>0</v>
      </c>
      <c r="Q166" s="633">
        <v>0</v>
      </c>
      <c r="R166" s="633">
        <v>0</v>
      </c>
      <c r="S166" s="634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633">
        <v>0</v>
      </c>
      <c r="I167" s="633">
        <v>0</v>
      </c>
      <c r="J167" s="633">
        <v>0</v>
      </c>
      <c r="K167" s="633">
        <v>0</v>
      </c>
      <c r="L167" s="633">
        <v>0</v>
      </c>
      <c r="M167" s="633">
        <v>0</v>
      </c>
      <c r="N167" s="633">
        <v>0</v>
      </c>
      <c r="O167" s="633">
        <v>0</v>
      </c>
      <c r="P167" s="633">
        <v>0</v>
      </c>
      <c r="Q167" s="633">
        <v>0</v>
      </c>
      <c r="R167" s="633">
        <v>0</v>
      </c>
      <c r="S167" s="634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1</v>
      </c>
      <c r="H168" s="633">
        <v>0</v>
      </c>
      <c r="I168" s="633">
        <v>0</v>
      </c>
      <c r="J168" s="633">
        <v>0</v>
      </c>
      <c r="K168" s="633">
        <v>0</v>
      </c>
      <c r="L168" s="633">
        <v>1</v>
      </c>
      <c r="M168" s="633">
        <v>0</v>
      </c>
      <c r="N168" s="633">
        <v>0</v>
      </c>
      <c r="O168" s="633">
        <v>0</v>
      </c>
      <c r="P168" s="633">
        <v>0</v>
      </c>
      <c r="Q168" s="633">
        <v>0</v>
      </c>
      <c r="R168" s="633">
        <v>0</v>
      </c>
      <c r="S168" s="634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1</v>
      </c>
      <c r="H169" s="633">
        <v>0</v>
      </c>
      <c r="I169" s="633">
        <v>1</v>
      </c>
      <c r="J169" s="633">
        <v>0</v>
      </c>
      <c r="K169" s="633">
        <v>0</v>
      </c>
      <c r="L169" s="633">
        <v>0</v>
      </c>
      <c r="M169" s="633">
        <v>0</v>
      </c>
      <c r="N169" s="633">
        <v>0</v>
      </c>
      <c r="O169" s="633">
        <v>0</v>
      </c>
      <c r="P169" s="633">
        <v>0</v>
      </c>
      <c r="Q169" s="633">
        <v>0</v>
      </c>
      <c r="R169" s="633">
        <v>0</v>
      </c>
      <c r="S169" s="634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633">
        <v>0</v>
      </c>
      <c r="I170" s="633">
        <v>0</v>
      </c>
      <c r="J170" s="633">
        <v>0</v>
      </c>
      <c r="K170" s="633">
        <v>0</v>
      </c>
      <c r="L170" s="633">
        <v>0</v>
      </c>
      <c r="M170" s="633">
        <v>0</v>
      </c>
      <c r="N170" s="633">
        <v>0</v>
      </c>
      <c r="O170" s="633">
        <v>0</v>
      </c>
      <c r="P170" s="633">
        <v>0</v>
      </c>
      <c r="Q170" s="633">
        <v>0</v>
      </c>
      <c r="R170" s="633">
        <v>0</v>
      </c>
      <c r="S170" s="634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633">
        <v>0</v>
      </c>
      <c r="I171" s="633">
        <v>0</v>
      </c>
      <c r="J171" s="633">
        <v>0</v>
      </c>
      <c r="K171" s="633">
        <v>0</v>
      </c>
      <c r="L171" s="633">
        <v>0</v>
      </c>
      <c r="M171" s="633">
        <v>0</v>
      </c>
      <c r="N171" s="633">
        <v>0</v>
      </c>
      <c r="O171" s="633">
        <v>0</v>
      </c>
      <c r="P171" s="633">
        <v>0</v>
      </c>
      <c r="Q171" s="633">
        <v>0</v>
      </c>
      <c r="R171" s="633">
        <v>0</v>
      </c>
      <c r="S171" s="634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12</v>
      </c>
      <c r="H172" s="633">
        <v>1</v>
      </c>
      <c r="I172" s="633">
        <v>1</v>
      </c>
      <c r="J172" s="633">
        <v>1</v>
      </c>
      <c r="K172" s="633">
        <v>1</v>
      </c>
      <c r="L172" s="633">
        <v>1</v>
      </c>
      <c r="M172" s="633">
        <v>1</v>
      </c>
      <c r="N172" s="633">
        <v>1</v>
      </c>
      <c r="O172" s="633">
        <v>1</v>
      </c>
      <c r="P172" s="633">
        <v>1</v>
      </c>
      <c r="Q172" s="633">
        <v>1</v>
      </c>
      <c r="R172" s="633">
        <v>1</v>
      </c>
      <c r="S172" s="634">
        <v>1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12</v>
      </c>
      <c r="H173" s="633">
        <v>1</v>
      </c>
      <c r="I173" s="633">
        <v>1</v>
      </c>
      <c r="J173" s="633">
        <v>1</v>
      </c>
      <c r="K173" s="633">
        <v>1</v>
      </c>
      <c r="L173" s="633">
        <v>1</v>
      </c>
      <c r="M173" s="633">
        <v>1</v>
      </c>
      <c r="N173" s="633">
        <v>1</v>
      </c>
      <c r="O173" s="633">
        <v>1</v>
      </c>
      <c r="P173" s="633">
        <v>1</v>
      </c>
      <c r="Q173" s="633">
        <v>1</v>
      </c>
      <c r="R173" s="633">
        <v>1</v>
      </c>
      <c r="S173" s="634">
        <v>1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4</v>
      </c>
      <c r="H174" s="633">
        <v>0</v>
      </c>
      <c r="I174" s="633">
        <v>1</v>
      </c>
      <c r="J174" s="633">
        <v>0</v>
      </c>
      <c r="K174" s="633">
        <v>0</v>
      </c>
      <c r="L174" s="633">
        <v>0</v>
      </c>
      <c r="M174" s="633">
        <v>0</v>
      </c>
      <c r="N174" s="633">
        <v>1</v>
      </c>
      <c r="O174" s="633">
        <v>0</v>
      </c>
      <c r="P174" s="633">
        <v>1</v>
      </c>
      <c r="Q174" s="633">
        <v>0</v>
      </c>
      <c r="R174" s="633">
        <v>1</v>
      </c>
      <c r="S174" s="634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1</v>
      </c>
      <c r="H175" s="633">
        <v>0</v>
      </c>
      <c r="I175" s="633">
        <v>0</v>
      </c>
      <c r="J175" s="633">
        <v>0</v>
      </c>
      <c r="K175" s="633">
        <v>1</v>
      </c>
      <c r="L175" s="633">
        <v>0</v>
      </c>
      <c r="M175" s="633">
        <v>0</v>
      </c>
      <c r="N175" s="633">
        <v>0</v>
      </c>
      <c r="O175" s="633">
        <v>0</v>
      </c>
      <c r="P175" s="633">
        <v>0</v>
      </c>
      <c r="Q175" s="633">
        <v>0</v>
      </c>
      <c r="R175" s="633">
        <v>0</v>
      </c>
      <c r="S175" s="634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4</v>
      </c>
      <c r="H176" s="633">
        <v>0</v>
      </c>
      <c r="I176" s="633">
        <v>1</v>
      </c>
      <c r="J176" s="633">
        <v>0</v>
      </c>
      <c r="K176" s="633">
        <v>1</v>
      </c>
      <c r="L176" s="633">
        <v>0</v>
      </c>
      <c r="M176" s="633">
        <v>1</v>
      </c>
      <c r="N176" s="633">
        <v>0</v>
      </c>
      <c r="O176" s="633">
        <v>1</v>
      </c>
      <c r="P176" s="633">
        <v>0</v>
      </c>
      <c r="Q176" s="633">
        <v>0</v>
      </c>
      <c r="R176" s="633">
        <v>0</v>
      </c>
      <c r="S176" s="634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6</v>
      </c>
      <c r="H177" s="633">
        <v>0</v>
      </c>
      <c r="I177" s="633">
        <v>1</v>
      </c>
      <c r="J177" s="633">
        <v>0</v>
      </c>
      <c r="K177" s="633">
        <v>1</v>
      </c>
      <c r="L177" s="633">
        <v>0</v>
      </c>
      <c r="M177" s="633">
        <v>1</v>
      </c>
      <c r="N177" s="633">
        <v>0</v>
      </c>
      <c r="O177" s="633">
        <v>1</v>
      </c>
      <c r="P177" s="633">
        <v>0</v>
      </c>
      <c r="Q177" s="633">
        <v>1</v>
      </c>
      <c r="R177" s="633">
        <v>0</v>
      </c>
      <c r="S177" s="634">
        <v>1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633">
        <v>0</v>
      </c>
      <c r="I178" s="633">
        <v>0</v>
      </c>
      <c r="J178" s="633">
        <v>0</v>
      </c>
      <c r="K178" s="633">
        <v>0</v>
      </c>
      <c r="L178" s="633">
        <v>0</v>
      </c>
      <c r="M178" s="633">
        <v>0</v>
      </c>
      <c r="N178" s="633">
        <v>0</v>
      </c>
      <c r="O178" s="633">
        <v>0</v>
      </c>
      <c r="P178" s="633">
        <v>0</v>
      </c>
      <c r="Q178" s="633">
        <v>0</v>
      </c>
      <c r="R178" s="633">
        <v>0</v>
      </c>
      <c r="S178" s="634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6</v>
      </c>
      <c r="H179" s="633">
        <v>1</v>
      </c>
      <c r="I179" s="633">
        <v>0</v>
      </c>
      <c r="J179" s="633">
        <v>1</v>
      </c>
      <c r="K179" s="633">
        <v>0</v>
      </c>
      <c r="L179" s="633">
        <v>1</v>
      </c>
      <c r="M179" s="633">
        <v>0</v>
      </c>
      <c r="N179" s="633">
        <v>1</v>
      </c>
      <c r="O179" s="633">
        <v>0</v>
      </c>
      <c r="P179" s="633">
        <v>1</v>
      </c>
      <c r="Q179" s="633">
        <v>1</v>
      </c>
      <c r="R179" s="633">
        <v>0</v>
      </c>
      <c r="S179" s="634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1</v>
      </c>
      <c r="H180" s="633">
        <v>0</v>
      </c>
      <c r="I180" s="633">
        <v>0</v>
      </c>
      <c r="J180" s="633">
        <v>0</v>
      </c>
      <c r="K180" s="633">
        <v>0</v>
      </c>
      <c r="L180" s="633">
        <v>0</v>
      </c>
      <c r="M180" s="633">
        <v>1</v>
      </c>
      <c r="N180" s="633">
        <v>0</v>
      </c>
      <c r="O180" s="633">
        <v>0</v>
      </c>
      <c r="P180" s="633">
        <v>0</v>
      </c>
      <c r="Q180" s="633">
        <v>0</v>
      </c>
      <c r="R180" s="633">
        <v>0</v>
      </c>
      <c r="S180" s="634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633">
        <v>0</v>
      </c>
      <c r="I181" s="633">
        <v>0</v>
      </c>
      <c r="J181" s="633">
        <v>0</v>
      </c>
      <c r="K181" s="633">
        <v>0</v>
      </c>
      <c r="L181" s="633">
        <v>0</v>
      </c>
      <c r="M181" s="633">
        <v>0</v>
      </c>
      <c r="N181" s="633">
        <v>0</v>
      </c>
      <c r="O181" s="633">
        <v>0</v>
      </c>
      <c r="P181" s="633">
        <v>0</v>
      </c>
      <c r="Q181" s="633">
        <v>0</v>
      </c>
      <c r="R181" s="633">
        <v>0</v>
      </c>
      <c r="S181" s="634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633">
        <v>0</v>
      </c>
      <c r="I182" s="633">
        <v>0</v>
      </c>
      <c r="J182" s="633">
        <v>0</v>
      </c>
      <c r="K182" s="633">
        <v>0</v>
      </c>
      <c r="L182" s="633">
        <v>0</v>
      </c>
      <c r="M182" s="633">
        <v>0</v>
      </c>
      <c r="N182" s="633">
        <v>0</v>
      </c>
      <c r="O182" s="633">
        <v>0</v>
      </c>
      <c r="P182" s="633">
        <v>0</v>
      </c>
      <c r="Q182" s="633">
        <v>0</v>
      </c>
      <c r="R182" s="633">
        <v>0</v>
      </c>
      <c r="S182" s="634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633">
        <v>0</v>
      </c>
      <c r="I183" s="633">
        <v>0</v>
      </c>
      <c r="J183" s="633">
        <v>0</v>
      </c>
      <c r="K183" s="633">
        <v>0</v>
      </c>
      <c r="L183" s="633">
        <v>0</v>
      </c>
      <c r="M183" s="633">
        <v>0</v>
      </c>
      <c r="N183" s="633">
        <v>0</v>
      </c>
      <c r="O183" s="633">
        <v>0</v>
      </c>
      <c r="P183" s="633">
        <v>0</v>
      </c>
      <c r="Q183" s="633">
        <v>0</v>
      </c>
      <c r="R183" s="633">
        <v>0</v>
      </c>
      <c r="S183" s="634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1</v>
      </c>
      <c r="H184" s="633">
        <v>0</v>
      </c>
      <c r="I184" s="633">
        <v>0</v>
      </c>
      <c r="J184" s="633">
        <v>0</v>
      </c>
      <c r="K184" s="633">
        <v>1</v>
      </c>
      <c r="L184" s="633">
        <v>0</v>
      </c>
      <c r="M184" s="633">
        <v>0</v>
      </c>
      <c r="N184" s="633">
        <v>0</v>
      </c>
      <c r="O184" s="633">
        <v>0</v>
      </c>
      <c r="P184" s="633">
        <v>0</v>
      </c>
      <c r="Q184" s="633">
        <v>0</v>
      </c>
      <c r="R184" s="633">
        <v>0</v>
      </c>
      <c r="S184" s="634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633">
        <v>0</v>
      </c>
      <c r="I185" s="633">
        <v>0</v>
      </c>
      <c r="J185" s="633">
        <v>0</v>
      </c>
      <c r="K185" s="633">
        <v>0</v>
      </c>
      <c r="L185" s="633">
        <v>0</v>
      </c>
      <c r="M185" s="633">
        <v>0</v>
      </c>
      <c r="N185" s="633">
        <v>0</v>
      </c>
      <c r="O185" s="633">
        <v>0</v>
      </c>
      <c r="P185" s="633">
        <v>0</v>
      </c>
      <c r="Q185" s="633">
        <v>0</v>
      </c>
      <c r="R185" s="633">
        <v>0</v>
      </c>
      <c r="S185" s="634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5</v>
      </c>
      <c r="H186" s="633">
        <v>0</v>
      </c>
      <c r="I186" s="633">
        <v>1</v>
      </c>
      <c r="J186" s="633">
        <v>0</v>
      </c>
      <c r="K186" s="633">
        <v>1</v>
      </c>
      <c r="L186" s="633">
        <v>1</v>
      </c>
      <c r="M186" s="633">
        <v>0</v>
      </c>
      <c r="N186" s="633">
        <v>0</v>
      </c>
      <c r="O186" s="633">
        <v>1</v>
      </c>
      <c r="P186" s="633">
        <v>0</v>
      </c>
      <c r="Q186" s="633">
        <v>0</v>
      </c>
      <c r="R186" s="633">
        <v>0</v>
      </c>
      <c r="S186" s="634">
        <v>1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633">
        <v>0</v>
      </c>
      <c r="I187" s="633">
        <v>0</v>
      </c>
      <c r="J187" s="633">
        <v>0</v>
      </c>
      <c r="K187" s="633">
        <v>0</v>
      </c>
      <c r="L187" s="633">
        <v>0</v>
      </c>
      <c r="M187" s="633">
        <v>0</v>
      </c>
      <c r="N187" s="633">
        <v>0</v>
      </c>
      <c r="O187" s="633">
        <v>0</v>
      </c>
      <c r="P187" s="633">
        <v>0</v>
      </c>
      <c r="Q187" s="633">
        <v>0</v>
      </c>
      <c r="R187" s="633">
        <v>0</v>
      </c>
      <c r="S187" s="634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2</v>
      </c>
      <c r="H188" s="633">
        <v>0</v>
      </c>
      <c r="I188" s="633">
        <v>0</v>
      </c>
      <c r="J188" s="633">
        <v>0</v>
      </c>
      <c r="K188" s="633">
        <v>1</v>
      </c>
      <c r="L188" s="633">
        <v>0</v>
      </c>
      <c r="M188" s="633">
        <v>0</v>
      </c>
      <c r="N188" s="633">
        <v>0</v>
      </c>
      <c r="O188" s="633">
        <v>0</v>
      </c>
      <c r="P188" s="633">
        <v>1</v>
      </c>
      <c r="Q188" s="633">
        <v>0</v>
      </c>
      <c r="R188" s="633">
        <v>0</v>
      </c>
      <c r="S188" s="634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4</v>
      </c>
      <c r="H189" s="633">
        <v>1</v>
      </c>
      <c r="I189" s="633">
        <v>0</v>
      </c>
      <c r="J189" s="633">
        <v>0</v>
      </c>
      <c r="K189" s="633">
        <v>0</v>
      </c>
      <c r="L189" s="633">
        <v>1</v>
      </c>
      <c r="M189" s="633">
        <v>0</v>
      </c>
      <c r="N189" s="633">
        <v>1</v>
      </c>
      <c r="O189" s="633">
        <v>0</v>
      </c>
      <c r="P189" s="633">
        <v>0</v>
      </c>
      <c r="Q189" s="633">
        <v>1</v>
      </c>
      <c r="R189" s="633">
        <v>0</v>
      </c>
      <c r="S189" s="634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633">
        <v>0</v>
      </c>
      <c r="I190" s="633">
        <v>0</v>
      </c>
      <c r="J190" s="633">
        <v>0</v>
      </c>
      <c r="K190" s="633">
        <v>0</v>
      </c>
      <c r="L190" s="633">
        <v>0</v>
      </c>
      <c r="M190" s="633">
        <v>0</v>
      </c>
      <c r="N190" s="633">
        <v>0</v>
      </c>
      <c r="O190" s="633">
        <v>0</v>
      </c>
      <c r="P190" s="633">
        <v>0</v>
      </c>
      <c r="Q190" s="633">
        <v>0</v>
      </c>
      <c r="R190" s="633">
        <v>0</v>
      </c>
      <c r="S190" s="634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633">
        <v>0</v>
      </c>
      <c r="I191" s="633">
        <v>0</v>
      </c>
      <c r="J191" s="633">
        <v>0</v>
      </c>
      <c r="K191" s="633">
        <v>0</v>
      </c>
      <c r="L191" s="633">
        <v>0</v>
      </c>
      <c r="M191" s="633">
        <v>0</v>
      </c>
      <c r="N191" s="633">
        <v>0</v>
      </c>
      <c r="O191" s="633">
        <v>0</v>
      </c>
      <c r="P191" s="633">
        <v>0</v>
      </c>
      <c r="Q191" s="633">
        <v>0</v>
      </c>
      <c r="R191" s="633">
        <v>0</v>
      </c>
      <c r="S191" s="634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633">
        <v>0</v>
      </c>
      <c r="I192" s="633">
        <v>0</v>
      </c>
      <c r="J192" s="633">
        <v>0</v>
      </c>
      <c r="K192" s="633">
        <v>0</v>
      </c>
      <c r="L192" s="633">
        <v>0</v>
      </c>
      <c r="M192" s="633">
        <v>0</v>
      </c>
      <c r="N192" s="633">
        <v>0</v>
      </c>
      <c r="O192" s="633">
        <v>0</v>
      </c>
      <c r="P192" s="633">
        <v>0</v>
      </c>
      <c r="Q192" s="633">
        <v>0</v>
      </c>
      <c r="R192" s="633">
        <v>0</v>
      </c>
      <c r="S192" s="634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24</v>
      </c>
      <c r="H193" s="633">
        <v>2</v>
      </c>
      <c r="I193" s="633">
        <v>2</v>
      </c>
      <c r="J193" s="633">
        <v>2</v>
      </c>
      <c r="K193" s="633">
        <v>2</v>
      </c>
      <c r="L193" s="633">
        <v>2</v>
      </c>
      <c r="M193" s="633">
        <v>2</v>
      </c>
      <c r="N193" s="633">
        <v>2</v>
      </c>
      <c r="O193" s="633">
        <v>2</v>
      </c>
      <c r="P193" s="633">
        <v>2</v>
      </c>
      <c r="Q193" s="633">
        <v>2</v>
      </c>
      <c r="R193" s="633">
        <v>2</v>
      </c>
      <c r="S193" s="634">
        <v>2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12</v>
      </c>
      <c r="H194" s="633">
        <v>1</v>
      </c>
      <c r="I194" s="633">
        <v>1</v>
      </c>
      <c r="J194" s="633">
        <v>1</v>
      </c>
      <c r="K194" s="633">
        <v>1</v>
      </c>
      <c r="L194" s="633">
        <v>1</v>
      </c>
      <c r="M194" s="633">
        <v>1</v>
      </c>
      <c r="N194" s="633">
        <v>1</v>
      </c>
      <c r="O194" s="633">
        <v>1</v>
      </c>
      <c r="P194" s="633">
        <v>1</v>
      </c>
      <c r="Q194" s="633">
        <v>1</v>
      </c>
      <c r="R194" s="633">
        <v>1</v>
      </c>
      <c r="S194" s="634">
        <v>1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3</v>
      </c>
      <c r="H195" s="633">
        <v>0</v>
      </c>
      <c r="I195" s="633">
        <v>0</v>
      </c>
      <c r="J195" s="633">
        <v>0</v>
      </c>
      <c r="K195" s="633">
        <v>1</v>
      </c>
      <c r="L195" s="633">
        <v>0</v>
      </c>
      <c r="M195" s="633">
        <v>0</v>
      </c>
      <c r="N195" s="633">
        <v>0</v>
      </c>
      <c r="O195" s="633">
        <v>1</v>
      </c>
      <c r="P195" s="633">
        <v>0</v>
      </c>
      <c r="Q195" s="633">
        <v>1</v>
      </c>
      <c r="R195" s="633">
        <v>0</v>
      </c>
      <c r="S195" s="634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5</v>
      </c>
      <c r="H196" s="633">
        <v>0</v>
      </c>
      <c r="I196" s="633">
        <v>0</v>
      </c>
      <c r="J196" s="633">
        <v>1</v>
      </c>
      <c r="K196" s="633">
        <v>0</v>
      </c>
      <c r="L196" s="633">
        <v>1</v>
      </c>
      <c r="M196" s="633">
        <v>0</v>
      </c>
      <c r="N196" s="633">
        <v>1</v>
      </c>
      <c r="O196" s="633">
        <v>0</v>
      </c>
      <c r="P196" s="633">
        <v>1</v>
      </c>
      <c r="Q196" s="633">
        <v>0</v>
      </c>
      <c r="R196" s="633">
        <v>1</v>
      </c>
      <c r="S196" s="634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633">
        <v>0</v>
      </c>
      <c r="I197" s="633">
        <v>0</v>
      </c>
      <c r="J197" s="633">
        <v>0</v>
      </c>
      <c r="K197" s="633">
        <v>0</v>
      </c>
      <c r="L197" s="633">
        <v>0</v>
      </c>
      <c r="M197" s="633">
        <v>0</v>
      </c>
      <c r="N197" s="633">
        <v>0</v>
      </c>
      <c r="O197" s="633">
        <v>0</v>
      </c>
      <c r="P197" s="633">
        <v>0</v>
      </c>
      <c r="Q197" s="633">
        <v>0</v>
      </c>
      <c r="R197" s="633">
        <v>0</v>
      </c>
      <c r="S197" s="634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633">
        <v>0</v>
      </c>
      <c r="I198" s="633">
        <v>0</v>
      </c>
      <c r="J198" s="633">
        <v>0</v>
      </c>
      <c r="K198" s="633">
        <v>0</v>
      </c>
      <c r="L198" s="633">
        <v>0</v>
      </c>
      <c r="M198" s="633">
        <v>0</v>
      </c>
      <c r="N198" s="633">
        <v>0</v>
      </c>
      <c r="O198" s="633">
        <v>0</v>
      </c>
      <c r="P198" s="633">
        <v>0</v>
      </c>
      <c r="Q198" s="633">
        <v>0</v>
      </c>
      <c r="R198" s="633">
        <v>0</v>
      </c>
      <c r="S198" s="634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633">
        <v>0</v>
      </c>
      <c r="I199" s="633">
        <v>0</v>
      </c>
      <c r="J199" s="633">
        <v>0</v>
      </c>
      <c r="K199" s="633">
        <v>0</v>
      </c>
      <c r="L199" s="633">
        <v>0</v>
      </c>
      <c r="M199" s="633">
        <v>0</v>
      </c>
      <c r="N199" s="633">
        <v>0</v>
      </c>
      <c r="O199" s="633">
        <v>0</v>
      </c>
      <c r="P199" s="633">
        <v>0</v>
      </c>
      <c r="Q199" s="633">
        <v>0</v>
      </c>
      <c r="R199" s="633">
        <v>0</v>
      </c>
      <c r="S199" s="634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633">
        <v>0</v>
      </c>
      <c r="I200" s="633">
        <v>0</v>
      </c>
      <c r="J200" s="633">
        <v>0</v>
      </c>
      <c r="K200" s="633">
        <v>0</v>
      </c>
      <c r="L200" s="633">
        <v>0</v>
      </c>
      <c r="M200" s="633">
        <v>0</v>
      </c>
      <c r="N200" s="633">
        <v>0</v>
      </c>
      <c r="O200" s="633">
        <v>0</v>
      </c>
      <c r="P200" s="633">
        <v>0</v>
      </c>
      <c r="Q200" s="633">
        <v>0</v>
      </c>
      <c r="R200" s="633">
        <v>0</v>
      </c>
      <c r="S200" s="634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633">
        <v>0</v>
      </c>
      <c r="I201" s="633">
        <v>0</v>
      </c>
      <c r="J201" s="633">
        <v>0</v>
      </c>
      <c r="K201" s="633">
        <v>0</v>
      </c>
      <c r="L201" s="633">
        <v>0</v>
      </c>
      <c r="M201" s="633">
        <v>0</v>
      </c>
      <c r="N201" s="633">
        <v>0</v>
      </c>
      <c r="O201" s="633">
        <v>0</v>
      </c>
      <c r="P201" s="633">
        <v>0</v>
      </c>
      <c r="Q201" s="633">
        <v>0</v>
      </c>
      <c r="R201" s="633">
        <v>0</v>
      </c>
      <c r="S201" s="634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3</v>
      </c>
      <c r="H202" s="633">
        <v>0</v>
      </c>
      <c r="I202" s="633">
        <v>1</v>
      </c>
      <c r="J202" s="633">
        <v>0</v>
      </c>
      <c r="K202" s="633">
        <v>0</v>
      </c>
      <c r="L202" s="633">
        <v>1</v>
      </c>
      <c r="M202" s="633">
        <v>0</v>
      </c>
      <c r="N202" s="633">
        <v>1</v>
      </c>
      <c r="O202" s="633">
        <v>0</v>
      </c>
      <c r="P202" s="633">
        <v>0</v>
      </c>
      <c r="Q202" s="633">
        <v>0</v>
      </c>
      <c r="R202" s="633">
        <v>0</v>
      </c>
      <c r="S202" s="634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4</v>
      </c>
      <c r="H203" s="633">
        <v>0</v>
      </c>
      <c r="I203" s="633">
        <v>1</v>
      </c>
      <c r="J203" s="633">
        <v>0</v>
      </c>
      <c r="K203" s="633">
        <v>1</v>
      </c>
      <c r="L203" s="633">
        <v>0</v>
      </c>
      <c r="M203" s="633">
        <v>1</v>
      </c>
      <c r="N203" s="633">
        <v>0</v>
      </c>
      <c r="O203" s="633">
        <v>0</v>
      </c>
      <c r="P203" s="633">
        <v>0</v>
      </c>
      <c r="Q203" s="633">
        <v>1</v>
      </c>
      <c r="R203" s="633">
        <v>0</v>
      </c>
      <c r="S203" s="634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2</v>
      </c>
      <c r="H204" s="633">
        <v>0</v>
      </c>
      <c r="I204" s="633">
        <v>0</v>
      </c>
      <c r="J204" s="633">
        <v>0</v>
      </c>
      <c r="K204" s="633">
        <v>1</v>
      </c>
      <c r="L204" s="633">
        <v>0</v>
      </c>
      <c r="M204" s="633">
        <v>0</v>
      </c>
      <c r="N204" s="633">
        <v>1</v>
      </c>
      <c r="O204" s="633">
        <v>0</v>
      </c>
      <c r="P204" s="633">
        <v>0</v>
      </c>
      <c r="Q204" s="633">
        <v>0</v>
      </c>
      <c r="R204" s="633">
        <v>0</v>
      </c>
      <c r="S204" s="634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633">
        <v>0</v>
      </c>
      <c r="I205" s="633">
        <v>0</v>
      </c>
      <c r="J205" s="633"/>
      <c r="K205" s="633">
        <v>0</v>
      </c>
      <c r="L205" s="633">
        <v>0</v>
      </c>
      <c r="M205" s="633">
        <v>0</v>
      </c>
      <c r="N205" s="633"/>
      <c r="O205" s="633">
        <v>0</v>
      </c>
      <c r="P205" s="633">
        <v>0</v>
      </c>
      <c r="Q205" s="633">
        <v>0</v>
      </c>
      <c r="R205" s="633">
        <v>0</v>
      </c>
      <c r="S205" s="634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3</v>
      </c>
      <c r="H206" s="633">
        <v>1</v>
      </c>
      <c r="I206" s="633">
        <v>0</v>
      </c>
      <c r="J206" s="633">
        <v>1</v>
      </c>
      <c r="K206" s="633">
        <v>0</v>
      </c>
      <c r="L206" s="633">
        <v>0</v>
      </c>
      <c r="M206" s="633">
        <v>0</v>
      </c>
      <c r="N206" s="633">
        <v>0</v>
      </c>
      <c r="O206" s="633">
        <v>0</v>
      </c>
      <c r="P206" s="633">
        <v>1</v>
      </c>
      <c r="Q206" s="633">
        <v>0</v>
      </c>
      <c r="R206" s="633">
        <v>0</v>
      </c>
      <c r="S206" s="634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633">
        <v>0</v>
      </c>
      <c r="I207" s="633">
        <v>0</v>
      </c>
      <c r="J207" s="633">
        <v>0</v>
      </c>
      <c r="K207" s="633">
        <v>0</v>
      </c>
      <c r="L207" s="633">
        <v>0</v>
      </c>
      <c r="M207" s="633">
        <v>0</v>
      </c>
      <c r="N207" s="633">
        <v>0</v>
      </c>
      <c r="O207" s="633">
        <v>0</v>
      </c>
      <c r="P207" s="633">
        <v>0</v>
      </c>
      <c r="Q207" s="633">
        <v>0</v>
      </c>
      <c r="R207" s="633">
        <v>0</v>
      </c>
      <c r="S207" s="634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635">
        <v>0</v>
      </c>
      <c r="I208" s="635">
        <v>0</v>
      </c>
      <c r="J208" s="635">
        <v>0</v>
      </c>
      <c r="K208" s="635">
        <v>0</v>
      </c>
      <c r="L208" s="635">
        <v>0</v>
      </c>
      <c r="M208" s="635">
        <v>0</v>
      </c>
      <c r="N208" s="635">
        <v>0</v>
      </c>
      <c r="O208" s="635">
        <v>0</v>
      </c>
      <c r="P208" s="635">
        <v>0</v>
      </c>
      <c r="Q208" s="635">
        <v>0</v>
      </c>
      <c r="R208" s="635">
        <v>0</v>
      </c>
      <c r="S208" s="643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227</v>
      </c>
      <c r="H209" s="93">
        <f t="shared" ref="H209:S209" si="12">SUM(H156:H208)</f>
        <v>18</v>
      </c>
      <c r="I209" s="93">
        <f t="shared" si="12"/>
        <v>20</v>
      </c>
      <c r="J209" s="93">
        <f t="shared" si="12"/>
        <v>18</v>
      </c>
      <c r="K209" s="93">
        <f t="shared" si="12"/>
        <v>23</v>
      </c>
      <c r="L209" s="93">
        <f t="shared" si="12"/>
        <v>21</v>
      </c>
      <c r="M209" s="93">
        <f t="shared" si="12"/>
        <v>19</v>
      </c>
      <c r="N209" s="93">
        <f t="shared" si="12"/>
        <v>21</v>
      </c>
      <c r="O209" s="93">
        <f t="shared" si="12"/>
        <v>17</v>
      </c>
      <c r="P209" s="93">
        <f t="shared" si="12"/>
        <v>20</v>
      </c>
      <c r="Q209" s="93">
        <f t="shared" si="12"/>
        <v>18</v>
      </c>
      <c r="R209" s="93">
        <f t="shared" si="12"/>
        <v>18</v>
      </c>
      <c r="S209" s="94">
        <f t="shared" si="12"/>
        <v>14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3</v>
      </c>
      <c r="H210" s="56">
        <v>0</v>
      </c>
      <c r="I210" s="56">
        <v>0</v>
      </c>
      <c r="J210" s="56">
        <v>0</v>
      </c>
      <c r="K210" s="56">
        <v>0</v>
      </c>
      <c r="L210" s="56">
        <v>1</v>
      </c>
      <c r="M210" s="56">
        <v>0</v>
      </c>
      <c r="N210" s="56">
        <v>0</v>
      </c>
      <c r="O210" s="56">
        <v>0</v>
      </c>
      <c r="P210" s="56">
        <v>1</v>
      </c>
      <c r="Q210" s="56">
        <v>0</v>
      </c>
      <c r="R210" s="56">
        <v>0</v>
      </c>
      <c r="S210" s="87">
        <v>1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1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1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1</v>
      </c>
      <c r="H213" s="41">
        <v>0</v>
      </c>
      <c r="I213" s="41">
        <v>0</v>
      </c>
      <c r="J213" s="41">
        <v>0</v>
      </c>
      <c r="K213" s="41">
        <v>0</v>
      </c>
      <c r="L213" s="41">
        <v>1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5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3</v>
      </c>
      <c r="H214" s="41">
        <v>0</v>
      </c>
      <c r="I214" s="41">
        <v>0</v>
      </c>
      <c r="J214" s="41">
        <v>0</v>
      </c>
      <c r="K214" s="41">
        <v>1</v>
      </c>
      <c r="L214" s="41">
        <v>0</v>
      </c>
      <c r="M214" s="41">
        <v>0</v>
      </c>
      <c r="N214" s="41">
        <v>1</v>
      </c>
      <c r="O214" s="41">
        <v>0</v>
      </c>
      <c r="P214" s="41">
        <v>1</v>
      </c>
      <c r="Q214" s="41">
        <v>0</v>
      </c>
      <c r="R214" s="41">
        <v>0</v>
      </c>
      <c r="S214" s="57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5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2</v>
      </c>
      <c r="H223" s="41">
        <v>0</v>
      </c>
      <c r="I223" s="41">
        <v>0</v>
      </c>
      <c r="J223" s="41">
        <v>0</v>
      </c>
      <c r="K223" s="41">
        <v>0</v>
      </c>
      <c r="L223" s="41">
        <v>1</v>
      </c>
      <c r="M223" s="41">
        <v>0</v>
      </c>
      <c r="N223" s="41">
        <v>0</v>
      </c>
      <c r="O223" s="41">
        <v>0</v>
      </c>
      <c r="P223" s="41">
        <v>1</v>
      </c>
      <c r="Q223" s="41">
        <v>0</v>
      </c>
      <c r="R223" s="41">
        <v>0</v>
      </c>
      <c r="S223" s="5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1</v>
      </c>
      <c r="H224" s="41">
        <v>0</v>
      </c>
      <c r="I224" s="41">
        <v>0</v>
      </c>
      <c r="J224" s="41">
        <v>0</v>
      </c>
      <c r="K224" s="41">
        <v>1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3</v>
      </c>
      <c r="H225" s="41">
        <v>0</v>
      </c>
      <c r="I225" s="41">
        <v>1</v>
      </c>
      <c r="J225" s="41">
        <v>0</v>
      </c>
      <c r="K225" s="41">
        <v>0</v>
      </c>
      <c r="L225" s="41">
        <v>0</v>
      </c>
      <c r="M225" s="41">
        <v>1</v>
      </c>
      <c r="N225" s="41">
        <v>0</v>
      </c>
      <c r="O225" s="41">
        <v>0</v>
      </c>
      <c r="P225" s="41">
        <v>1</v>
      </c>
      <c r="Q225" s="41">
        <v>0</v>
      </c>
      <c r="R225" s="41">
        <v>0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3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1</v>
      </c>
      <c r="N226" s="41">
        <v>1</v>
      </c>
      <c r="O226" s="41">
        <v>1</v>
      </c>
      <c r="P226" s="41">
        <v>0</v>
      </c>
      <c r="Q226" s="41">
        <v>0</v>
      </c>
      <c r="R226" s="41">
        <v>0</v>
      </c>
      <c r="S226" s="57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2</v>
      </c>
      <c r="H227" s="41">
        <v>0</v>
      </c>
      <c r="I227" s="41">
        <v>0</v>
      </c>
      <c r="J227" s="41">
        <v>0</v>
      </c>
      <c r="K227" s="41">
        <v>1</v>
      </c>
      <c r="L227" s="41">
        <v>0</v>
      </c>
      <c r="M227" s="41">
        <v>0</v>
      </c>
      <c r="N227" s="41">
        <v>0</v>
      </c>
      <c r="O227" s="41">
        <v>0</v>
      </c>
      <c r="P227" s="41">
        <v>1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5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3</v>
      </c>
      <c r="H230" s="41">
        <v>0</v>
      </c>
      <c r="I230" s="41">
        <v>0</v>
      </c>
      <c r="J230" s="41">
        <v>0</v>
      </c>
      <c r="K230" s="41">
        <v>0</v>
      </c>
      <c r="L230" s="41">
        <v>1</v>
      </c>
      <c r="M230" s="41">
        <v>0</v>
      </c>
      <c r="N230" s="41">
        <v>0</v>
      </c>
      <c r="O230" s="41">
        <v>1</v>
      </c>
      <c r="P230" s="41">
        <v>0</v>
      </c>
      <c r="Q230" s="41">
        <v>0</v>
      </c>
      <c r="R230" s="41">
        <v>1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3</v>
      </c>
      <c r="H231" s="41">
        <v>0</v>
      </c>
      <c r="I231" s="41">
        <v>0</v>
      </c>
      <c r="J231" s="41">
        <v>0</v>
      </c>
      <c r="K231" s="41">
        <v>1</v>
      </c>
      <c r="L231" s="41">
        <v>0</v>
      </c>
      <c r="M231" s="41">
        <v>0</v>
      </c>
      <c r="N231" s="41">
        <v>1</v>
      </c>
      <c r="O231" s="41">
        <v>0</v>
      </c>
      <c r="P231" s="41">
        <v>1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2</v>
      </c>
      <c r="H233" s="41">
        <v>0</v>
      </c>
      <c r="I233" s="41"/>
      <c r="J233" s="41">
        <v>0</v>
      </c>
      <c r="K233" s="41">
        <v>0</v>
      </c>
      <c r="L233" s="41">
        <v>1</v>
      </c>
      <c r="M233" s="41">
        <v>0</v>
      </c>
      <c r="N233" s="41">
        <v>0</v>
      </c>
      <c r="O233" s="41">
        <v>1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5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/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2</v>
      </c>
      <c r="H237" s="41">
        <v>0</v>
      </c>
      <c r="I237" s="41">
        <v>0</v>
      </c>
      <c r="J237" s="41">
        <v>0</v>
      </c>
      <c r="K237" s="41">
        <v>0</v>
      </c>
      <c r="L237" s="41">
        <v>1</v>
      </c>
      <c r="M237" s="41">
        <v>0</v>
      </c>
      <c r="N237" s="41">
        <v>0</v>
      </c>
      <c r="O237" s="41">
        <v>1</v>
      </c>
      <c r="P237" s="41">
        <v>0</v>
      </c>
      <c r="Q237" s="41">
        <v>0</v>
      </c>
      <c r="R237" s="41">
        <v>0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57"/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3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1</v>
      </c>
      <c r="N242" s="41">
        <v>0</v>
      </c>
      <c r="O242" s="41">
        <v>1</v>
      </c>
      <c r="P242" s="41">
        <v>0</v>
      </c>
      <c r="Q242" s="41">
        <v>1</v>
      </c>
      <c r="R242" s="41">
        <v>0</v>
      </c>
      <c r="S242" s="5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2</v>
      </c>
      <c r="H243" s="41">
        <v>0</v>
      </c>
      <c r="I243" s="41">
        <v>0</v>
      </c>
      <c r="J243" s="41">
        <v>0</v>
      </c>
      <c r="K243" s="41">
        <v>0</v>
      </c>
      <c r="L243" s="41">
        <v>1</v>
      </c>
      <c r="M243" s="41">
        <v>0</v>
      </c>
      <c r="N243" s="41">
        <v>0</v>
      </c>
      <c r="O243" s="41">
        <v>0</v>
      </c>
      <c r="P243" s="41">
        <v>1</v>
      </c>
      <c r="Q243" s="41">
        <v>0</v>
      </c>
      <c r="R243" s="4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57"/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5</v>
      </c>
      <c r="H247" s="41">
        <v>0</v>
      </c>
      <c r="I247" s="41">
        <v>1</v>
      </c>
      <c r="J247" s="41">
        <v>0</v>
      </c>
      <c r="K247" s="41">
        <v>1</v>
      </c>
      <c r="L247" s="41">
        <v>0</v>
      </c>
      <c r="M247" s="41">
        <v>0</v>
      </c>
      <c r="N247" s="41">
        <v>1</v>
      </c>
      <c r="O247" s="41">
        <v>1</v>
      </c>
      <c r="P247" s="41">
        <v>0</v>
      </c>
      <c r="Q247" s="41">
        <v>0</v>
      </c>
      <c r="R247" s="41">
        <v>1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2</v>
      </c>
      <c r="H248" s="41">
        <v>0</v>
      </c>
      <c r="I248" s="41">
        <v>0</v>
      </c>
      <c r="J248" s="41">
        <v>0</v>
      </c>
      <c r="K248" s="41">
        <v>0</v>
      </c>
      <c r="L248" s="41">
        <v>1</v>
      </c>
      <c r="M248" s="41">
        <v>0</v>
      </c>
      <c r="N248" s="41">
        <v>0</v>
      </c>
      <c r="O248" s="41">
        <v>1</v>
      </c>
      <c r="P248" s="41">
        <v>0</v>
      </c>
      <c r="Q248" s="41">
        <v>0</v>
      </c>
      <c r="R248" s="4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5</v>
      </c>
      <c r="H249" s="41">
        <v>0</v>
      </c>
      <c r="I249" s="41">
        <v>0</v>
      </c>
      <c r="J249" s="41">
        <v>0</v>
      </c>
      <c r="K249" s="41">
        <v>1</v>
      </c>
      <c r="L249" s="41">
        <v>1</v>
      </c>
      <c r="M249" s="41">
        <v>1</v>
      </c>
      <c r="N249" s="41">
        <v>1</v>
      </c>
      <c r="O249" s="41">
        <v>0</v>
      </c>
      <c r="P249" s="41">
        <v>1</v>
      </c>
      <c r="Q249" s="41"/>
      <c r="R249" s="4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v>2</v>
      </c>
      <c r="H250" s="41">
        <v>0</v>
      </c>
      <c r="I250" s="41">
        <v>0</v>
      </c>
      <c r="J250" s="41">
        <v>0</v>
      </c>
      <c r="K250" s="41">
        <v>1</v>
      </c>
      <c r="L250" s="41">
        <v>0</v>
      </c>
      <c r="M250" s="41">
        <v>0</v>
      </c>
      <c r="N250" s="41">
        <v>1</v>
      </c>
      <c r="O250" s="41">
        <v>0</v>
      </c>
      <c r="P250" s="41">
        <v>0</v>
      </c>
      <c r="Q250" s="41">
        <v>0</v>
      </c>
      <c r="R250" s="4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57"/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1</v>
      </c>
      <c r="H254" s="41">
        <v>0</v>
      </c>
      <c r="I254" s="41">
        <v>0</v>
      </c>
      <c r="J254" s="41">
        <v>0</v>
      </c>
      <c r="K254" s="41">
        <v>1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2</v>
      </c>
      <c r="H256" s="41">
        <v>0</v>
      </c>
      <c r="I256" s="41">
        <v>0</v>
      </c>
      <c r="J256" s="41">
        <v>0</v>
      </c>
      <c r="K256" s="41">
        <v>1</v>
      </c>
      <c r="L256" s="41">
        <v>0</v>
      </c>
      <c r="M256" s="41">
        <v>0</v>
      </c>
      <c r="N256" s="41">
        <v>0</v>
      </c>
      <c r="O256" s="41">
        <v>1</v>
      </c>
      <c r="P256" s="41">
        <v>0</v>
      </c>
      <c r="Q256" s="41">
        <v>0</v>
      </c>
      <c r="R256" s="41">
        <v>0</v>
      </c>
      <c r="S256" s="5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2</v>
      </c>
      <c r="H257" s="41">
        <v>0</v>
      </c>
      <c r="I257" s="41">
        <v>0</v>
      </c>
      <c r="J257" s="41">
        <v>1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57">
        <v>1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85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53</v>
      </c>
      <c r="H263" s="93">
        <f t="shared" ref="H263:S263" si="14">SUM(H210:H262)</f>
        <v>0</v>
      </c>
      <c r="I263" s="93">
        <f t="shared" si="14"/>
        <v>2</v>
      </c>
      <c r="J263" s="93">
        <f t="shared" si="14"/>
        <v>1</v>
      </c>
      <c r="K263" s="93">
        <f t="shared" si="14"/>
        <v>9</v>
      </c>
      <c r="L263" s="93">
        <f t="shared" si="14"/>
        <v>9</v>
      </c>
      <c r="M263" s="93">
        <f t="shared" si="14"/>
        <v>4</v>
      </c>
      <c r="N263" s="93">
        <f t="shared" si="14"/>
        <v>7</v>
      </c>
      <c r="O263" s="93">
        <f t="shared" si="14"/>
        <v>8</v>
      </c>
      <c r="P263" s="93">
        <f t="shared" si="14"/>
        <v>8</v>
      </c>
      <c r="Q263" s="93">
        <f t="shared" si="14"/>
        <v>1</v>
      </c>
      <c r="R263" s="93">
        <f t="shared" si="14"/>
        <v>2</v>
      </c>
      <c r="S263" s="94">
        <f t="shared" si="14"/>
        <v>2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367</v>
      </c>
      <c r="H320" s="46">
        <f t="shared" ref="H320:S320" si="17">+H155</f>
        <v>26</v>
      </c>
      <c r="I320" s="46">
        <f t="shared" si="17"/>
        <v>35</v>
      </c>
      <c r="J320" s="46">
        <f t="shared" si="17"/>
        <v>28</v>
      </c>
      <c r="K320" s="46">
        <f t="shared" si="17"/>
        <v>34</v>
      </c>
      <c r="L320" s="46">
        <f t="shared" si="17"/>
        <v>32</v>
      </c>
      <c r="M320" s="46">
        <f t="shared" si="17"/>
        <v>31</v>
      </c>
      <c r="N320" s="46">
        <f t="shared" si="17"/>
        <v>31</v>
      </c>
      <c r="O320" s="46">
        <f t="shared" si="17"/>
        <v>33</v>
      </c>
      <c r="P320" s="46">
        <f t="shared" si="17"/>
        <v>30</v>
      </c>
      <c r="Q320" s="46">
        <f t="shared" si="17"/>
        <v>30</v>
      </c>
      <c r="R320" s="46">
        <f t="shared" si="17"/>
        <v>29</v>
      </c>
      <c r="S320" s="46">
        <f t="shared" si="17"/>
        <v>28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367</v>
      </c>
      <c r="H321" s="46">
        <f t="shared" ref="H321:S321" si="18">SUM(H322:H326)</f>
        <v>26</v>
      </c>
      <c r="I321" s="46">
        <f t="shared" si="18"/>
        <v>35</v>
      </c>
      <c r="J321" s="46">
        <f t="shared" si="18"/>
        <v>28</v>
      </c>
      <c r="K321" s="46">
        <f t="shared" si="18"/>
        <v>34</v>
      </c>
      <c r="L321" s="46">
        <f t="shared" si="18"/>
        <v>32</v>
      </c>
      <c r="M321" s="46">
        <f t="shared" si="18"/>
        <v>31</v>
      </c>
      <c r="N321" s="46">
        <f t="shared" si="18"/>
        <v>31</v>
      </c>
      <c r="O321" s="46">
        <f t="shared" si="18"/>
        <v>33</v>
      </c>
      <c r="P321" s="46">
        <f t="shared" si="18"/>
        <v>30</v>
      </c>
      <c r="Q321" s="46">
        <f t="shared" si="18"/>
        <v>30</v>
      </c>
      <c r="R321" s="46">
        <f t="shared" si="18"/>
        <v>29</v>
      </c>
      <c r="S321" s="46">
        <f t="shared" si="18"/>
        <v>28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9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367</v>
      </c>
      <c r="H326" s="106">
        <v>26</v>
      </c>
      <c r="I326" s="106">
        <v>35</v>
      </c>
      <c r="J326" s="106">
        <v>28</v>
      </c>
      <c r="K326" s="106">
        <v>34</v>
      </c>
      <c r="L326" s="106">
        <v>32</v>
      </c>
      <c r="M326" s="106">
        <v>31</v>
      </c>
      <c r="N326" s="106">
        <v>31</v>
      </c>
      <c r="O326" s="106">
        <v>33</v>
      </c>
      <c r="P326" s="106">
        <v>30</v>
      </c>
      <c r="Q326" s="106">
        <v>30</v>
      </c>
      <c r="R326" s="106">
        <v>29</v>
      </c>
      <c r="S326" s="107">
        <v>28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18</v>
      </c>
      <c r="J330" s="104">
        <f t="shared" si="21"/>
        <v>20</v>
      </c>
      <c r="K330" s="104">
        <f t="shared" si="21"/>
        <v>19</v>
      </c>
      <c r="L330" s="104">
        <f t="shared" si="21"/>
        <v>19</v>
      </c>
      <c r="M330" s="104">
        <f t="shared" si="21"/>
        <v>22</v>
      </c>
      <c r="N330" s="104">
        <f t="shared" si="21"/>
        <v>20</v>
      </c>
      <c r="O330" s="104">
        <f t="shared" si="21"/>
        <v>18</v>
      </c>
      <c r="P330" s="104">
        <f t="shared" si="21"/>
        <v>12</v>
      </c>
      <c r="Q330" s="104">
        <f t="shared" si="21"/>
        <v>9</v>
      </c>
      <c r="R330" s="104">
        <f t="shared" si="21"/>
        <v>4</v>
      </c>
      <c r="S330" s="104">
        <f t="shared" si="21"/>
        <v>4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227</v>
      </c>
      <c r="H331" s="46">
        <f t="shared" ref="H331:S331" si="22">+H209</f>
        <v>18</v>
      </c>
      <c r="I331" s="46">
        <f t="shared" si="22"/>
        <v>20</v>
      </c>
      <c r="J331" s="46">
        <f t="shared" si="22"/>
        <v>18</v>
      </c>
      <c r="K331" s="46">
        <f t="shared" si="22"/>
        <v>23</v>
      </c>
      <c r="L331" s="46">
        <f t="shared" si="22"/>
        <v>21</v>
      </c>
      <c r="M331" s="46">
        <f t="shared" si="22"/>
        <v>19</v>
      </c>
      <c r="N331" s="46">
        <f t="shared" si="22"/>
        <v>21</v>
      </c>
      <c r="O331" s="46">
        <f t="shared" si="22"/>
        <v>17</v>
      </c>
      <c r="P331" s="46">
        <f t="shared" si="22"/>
        <v>20</v>
      </c>
      <c r="Q331" s="46">
        <f t="shared" si="22"/>
        <v>18</v>
      </c>
      <c r="R331" s="46">
        <f t="shared" si="22"/>
        <v>18</v>
      </c>
      <c r="S331" s="46">
        <f t="shared" si="22"/>
        <v>14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227</v>
      </c>
      <c r="H333" s="46">
        <f t="shared" ref="H333:S333" si="24">SUM(H334:H337)</f>
        <v>0</v>
      </c>
      <c r="I333" s="46">
        <f t="shared" si="24"/>
        <v>18</v>
      </c>
      <c r="J333" s="46">
        <f t="shared" si="24"/>
        <v>19</v>
      </c>
      <c r="K333" s="46">
        <f t="shared" si="24"/>
        <v>23</v>
      </c>
      <c r="L333" s="46">
        <f t="shared" si="24"/>
        <v>18</v>
      </c>
      <c r="M333" s="46">
        <f t="shared" si="24"/>
        <v>21</v>
      </c>
      <c r="N333" s="46">
        <f t="shared" si="24"/>
        <v>23</v>
      </c>
      <c r="O333" s="46">
        <f t="shared" si="24"/>
        <v>23</v>
      </c>
      <c r="P333" s="46">
        <f t="shared" si="24"/>
        <v>23</v>
      </c>
      <c r="Q333" s="46">
        <f t="shared" si="24"/>
        <v>23</v>
      </c>
      <c r="R333" s="46">
        <f t="shared" si="24"/>
        <v>18</v>
      </c>
      <c r="S333" s="46">
        <f t="shared" si="24"/>
        <v>18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136</v>
      </c>
      <c r="H334" s="103">
        <v>0</v>
      </c>
      <c r="I334" s="103">
        <v>10</v>
      </c>
      <c r="J334" s="103">
        <v>9</v>
      </c>
      <c r="K334" s="103">
        <v>15</v>
      </c>
      <c r="L334" s="103">
        <v>10</v>
      </c>
      <c r="M334" s="103">
        <v>12</v>
      </c>
      <c r="N334" s="103">
        <v>15</v>
      </c>
      <c r="O334" s="103">
        <v>15</v>
      </c>
      <c r="P334" s="103">
        <v>15</v>
      </c>
      <c r="Q334" s="103">
        <v>15</v>
      </c>
      <c r="R334" s="103">
        <v>10</v>
      </c>
      <c r="S334" s="103">
        <v>10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56</v>
      </c>
      <c r="H336" s="103">
        <v>0</v>
      </c>
      <c r="I336" s="103">
        <v>5</v>
      </c>
      <c r="J336" s="103">
        <v>5</v>
      </c>
      <c r="K336" s="103">
        <v>5</v>
      </c>
      <c r="L336" s="103">
        <v>5</v>
      </c>
      <c r="M336" s="103">
        <v>6</v>
      </c>
      <c r="N336" s="103">
        <v>5</v>
      </c>
      <c r="O336" s="103">
        <v>5</v>
      </c>
      <c r="P336" s="103">
        <v>5</v>
      </c>
      <c r="Q336" s="103">
        <v>5</v>
      </c>
      <c r="R336" s="103">
        <v>5</v>
      </c>
      <c r="S336" s="103">
        <v>5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35</v>
      </c>
      <c r="H337" s="103">
        <v>0</v>
      </c>
      <c r="I337" s="103">
        <v>3</v>
      </c>
      <c r="J337" s="103">
        <v>5</v>
      </c>
      <c r="K337" s="103">
        <v>3</v>
      </c>
      <c r="L337" s="103">
        <v>3</v>
      </c>
      <c r="M337" s="103">
        <v>3</v>
      </c>
      <c r="N337" s="103">
        <v>3</v>
      </c>
      <c r="O337" s="103">
        <v>3</v>
      </c>
      <c r="P337" s="103">
        <v>3</v>
      </c>
      <c r="Q337" s="103">
        <v>3</v>
      </c>
      <c r="R337" s="103">
        <v>3</v>
      </c>
      <c r="S337" s="103">
        <v>3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18</v>
      </c>
      <c r="I338" s="59">
        <f t="shared" si="26"/>
        <v>20</v>
      </c>
      <c r="J338" s="59">
        <f t="shared" si="26"/>
        <v>19</v>
      </c>
      <c r="K338" s="59">
        <f t="shared" si="26"/>
        <v>19</v>
      </c>
      <c r="L338" s="59">
        <f t="shared" si="26"/>
        <v>22</v>
      </c>
      <c r="M338" s="59">
        <f t="shared" si="26"/>
        <v>20</v>
      </c>
      <c r="N338" s="59">
        <f t="shared" si="26"/>
        <v>18</v>
      </c>
      <c r="O338" s="59">
        <f t="shared" si="26"/>
        <v>12</v>
      </c>
      <c r="P338" s="59">
        <f t="shared" si="26"/>
        <v>9</v>
      </c>
      <c r="Q338" s="59">
        <f t="shared" si="26"/>
        <v>4</v>
      </c>
      <c r="R338" s="59">
        <f t="shared" si="26"/>
        <v>4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1</v>
      </c>
      <c r="M340" s="111">
        <f t="shared" si="27"/>
        <v>1</v>
      </c>
      <c r="N340" s="111">
        <f t="shared" si="27"/>
        <v>2</v>
      </c>
      <c r="O340" s="111">
        <f t="shared" si="27"/>
        <v>4</v>
      </c>
      <c r="P340" s="111">
        <f t="shared" si="27"/>
        <v>5</v>
      </c>
      <c r="Q340" s="111">
        <f t="shared" si="27"/>
        <v>6</v>
      </c>
      <c r="R340" s="111">
        <f t="shared" si="27"/>
        <v>2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53</v>
      </c>
      <c r="H341" s="46">
        <f t="shared" ref="H341:S341" si="28">+H263</f>
        <v>0</v>
      </c>
      <c r="I341" s="46">
        <f t="shared" si="28"/>
        <v>2</v>
      </c>
      <c r="J341" s="46">
        <f t="shared" si="28"/>
        <v>1</v>
      </c>
      <c r="K341" s="46">
        <f t="shared" si="28"/>
        <v>9</v>
      </c>
      <c r="L341" s="46">
        <f t="shared" si="28"/>
        <v>9</v>
      </c>
      <c r="M341" s="46">
        <f t="shared" si="28"/>
        <v>4</v>
      </c>
      <c r="N341" s="46">
        <f t="shared" si="28"/>
        <v>7</v>
      </c>
      <c r="O341" s="46">
        <f t="shared" si="28"/>
        <v>8</v>
      </c>
      <c r="P341" s="46">
        <f t="shared" si="28"/>
        <v>8</v>
      </c>
      <c r="Q341" s="46">
        <f t="shared" si="28"/>
        <v>1</v>
      </c>
      <c r="R341" s="46">
        <f t="shared" si="28"/>
        <v>2</v>
      </c>
      <c r="S341" s="46">
        <f t="shared" si="28"/>
        <v>2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53</v>
      </c>
      <c r="H344" s="112">
        <f t="shared" ref="H344:S344" si="30">SUM(H345:H347)</f>
        <v>0</v>
      </c>
      <c r="I344" s="112">
        <f t="shared" si="30"/>
        <v>2</v>
      </c>
      <c r="J344" s="112">
        <f t="shared" si="30"/>
        <v>1</v>
      </c>
      <c r="K344" s="112">
        <f t="shared" si="30"/>
        <v>8</v>
      </c>
      <c r="L344" s="112">
        <f t="shared" si="30"/>
        <v>9</v>
      </c>
      <c r="M344" s="112">
        <f t="shared" si="30"/>
        <v>3</v>
      </c>
      <c r="N344" s="112">
        <f t="shared" si="30"/>
        <v>5</v>
      </c>
      <c r="O344" s="112">
        <f t="shared" si="30"/>
        <v>7</v>
      </c>
      <c r="P344" s="112">
        <f t="shared" si="30"/>
        <v>7</v>
      </c>
      <c r="Q344" s="112">
        <f t="shared" si="30"/>
        <v>5</v>
      </c>
      <c r="R344" s="112">
        <f t="shared" si="30"/>
        <v>4</v>
      </c>
      <c r="S344" s="112">
        <f t="shared" si="30"/>
        <v>2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31</v>
      </c>
      <c r="H345" s="103">
        <v>0</v>
      </c>
      <c r="I345" s="103">
        <v>1</v>
      </c>
      <c r="J345" s="103">
        <v>1</v>
      </c>
      <c r="K345" s="103">
        <v>4</v>
      </c>
      <c r="L345" s="103">
        <v>5</v>
      </c>
      <c r="M345" s="103">
        <v>2</v>
      </c>
      <c r="N345" s="103">
        <v>3</v>
      </c>
      <c r="O345" s="103">
        <v>4</v>
      </c>
      <c r="P345" s="103">
        <v>5</v>
      </c>
      <c r="Q345" s="103">
        <v>3</v>
      </c>
      <c r="R345" s="103">
        <v>2</v>
      </c>
      <c r="S345" s="103">
        <v>1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1">SUM(H346:S346)</f>
        <v>16</v>
      </c>
      <c r="H346" s="103">
        <v>0</v>
      </c>
      <c r="I346" s="103">
        <v>0</v>
      </c>
      <c r="J346" s="103">
        <v>0</v>
      </c>
      <c r="K346" s="103">
        <v>3</v>
      </c>
      <c r="L346" s="103">
        <v>3</v>
      </c>
      <c r="M346" s="103">
        <v>1</v>
      </c>
      <c r="N346" s="103">
        <v>2</v>
      </c>
      <c r="O346" s="103">
        <v>2</v>
      </c>
      <c r="P346" s="103">
        <v>2</v>
      </c>
      <c r="Q346" s="103">
        <v>0</v>
      </c>
      <c r="R346" s="103">
        <v>2</v>
      </c>
      <c r="S346" s="103">
        <v>1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1"/>
        <v>6</v>
      </c>
      <c r="H347" s="103">
        <v>0</v>
      </c>
      <c r="I347" s="103">
        <v>1</v>
      </c>
      <c r="J347" s="103">
        <v>0</v>
      </c>
      <c r="K347" s="103">
        <v>1</v>
      </c>
      <c r="L347" s="103">
        <v>1</v>
      </c>
      <c r="M347" s="103">
        <v>0</v>
      </c>
      <c r="N347" s="103">
        <v>0</v>
      </c>
      <c r="O347" s="103">
        <v>1</v>
      </c>
      <c r="P347" s="103">
        <v>0</v>
      </c>
      <c r="Q347" s="103">
        <v>2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2">IF((H340+H341+H342+H343-H344)&lt;0,"Revise porque este valor no puede ser negativo",H340+H341+H342+H343-H344)</f>
        <v>0</v>
      </c>
      <c r="I348" s="110">
        <f t="shared" si="32"/>
        <v>0</v>
      </c>
      <c r="J348" s="110">
        <f t="shared" si="32"/>
        <v>0</v>
      </c>
      <c r="K348" s="110">
        <f t="shared" si="32"/>
        <v>1</v>
      </c>
      <c r="L348" s="110">
        <f t="shared" si="32"/>
        <v>1</v>
      </c>
      <c r="M348" s="110">
        <f t="shared" si="32"/>
        <v>2</v>
      </c>
      <c r="N348" s="110">
        <f t="shared" si="32"/>
        <v>4</v>
      </c>
      <c r="O348" s="110">
        <f t="shared" si="32"/>
        <v>5</v>
      </c>
      <c r="P348" s="110">
        <f t="shared" si="32"/>
        <v>6</v>
      </c>
      <c r="Q348" s="110">
        <f t="shared" si="32"/>
        <v>2</v>
      </c>
      <c r="R348" s="110">
        <f t="shared" si="32"/>
        <v>0</v>
      </c>
      <c r="S348" s="110">
        <f t="shared" si="32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3">+H357</f>
        <v>0</v>
      </c>
      <c r="J351" s="111">
        <f t="shared" si="33"/>
        <v>0</v>
      </c>
      <c r="K351" s="111">
        <f t="shared" si="33"/>
        <v>0</v>
      </c>
      <c r="L351" s="111">
        <f t="shared" si="33"/>
        <v>0</v>
      </c>
      <c r="M351" s="111">
        <f t="shared" si="33"/>
        <v>0</v>
      </c>
      <c r="N351" s="111">
        <f t="shared" si="33"/>
        <v>0</v>
      </c>
      <c r="O351" s="111">
        <f t="shared" si="33"/>
        <v>0</v>
      </c>
      <c r="P351" s="111">
        <f t="shared" si="33"/>
        <v>0</v>
      </c>
      <c r="Q351" s="111">
        <f t="shared" si="33"/>
        <v>0</v>
      </c>
      <c r="R351" s="111">
        <f t="shared" si="33"/>
        <v>0</v>
      </c>
      <c r="S351" s="111">
        <f t="shared" si="33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4">SUM(H264:H317)</f>
        <v>0</v>
      </c>
      <c r="I352" s="112">
        <f t="shared" si="34"/>
        <v>0</v>
      </c>
      <c r="J352" s="112">
        <f t="shared" si="34"/>
        <v>0</v>
      </c>
      <c r="K352" s="112">
        <f t="shared" si="34"/>
        <v>0</v>
      </c>
      <c r="L352" s="112">
        <f t="shared" si="34"/>
        <v>0</v>
      </c>
      <c r="M352" s="112">
        <f t="shared" si="34"/>
        <v>0</v>
      </c>
      <c r="N352" s="112">
        <f t="shared" si="34"/>
        <v>0</v>
      </c>
      <c r="O352" s="112">
        <f t="shared" si="34"/>
        <v>0</v>
      </c>
      <c r="P352" s="112">
        <f t="shared" si="34"/>
        <v>0</v>
      </c>
      <c r="Q352" s="112">
        <f t="shared" si="34"/>
        <v>0</v>
      </c>
      <c r="R352" s="112">
        <f t="shared" si="34"/>
        <v>0</v>
      </c>
      <c r="S352" s="112">
        <f t="shared" si="34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5">SUM(H354:H356)</f>
        <v>0</v>
      </c>
      <c r="I353" s="113">
        <f t="shared" si="35"/>
        <v>0</v>
      </c>
      <c r="J353" s="113">
        <f t="shared" si="35"/>
        <v>0</v>
      </c>
      <c r="K353" s="113">
        <f t="shared" si="35"/>
        <v>0</v>
      </c>
      <c r="L353" s="113">
        <f t="shared" si="35"/>
        <v>0</v>
      </c>
      <c r="M353" s="113">
        <f t="shared" si="35"/>
        <v>0</v>
      </c>
      <c r="N353" s="113">
        <f t="shared" si="35"/>
        <v>0</v>
      </c>
      <c r="O353" s="113">
        <f t="shared" si="35"/>
        <v>0</v>
      </c>
      <c r="P353" s="113">
        <f t="shared" si="35"/>
        <v>0</v>
      </c>
      <c r="Q353" s="113">
        <f t="shared" si="35"/>
        <v>0</v>
      </c>
      <c r="R353" s="113">
        <f t="shared" si="35"/>
        <v>0</v>
      </c>
      <c r="S353" s="113">
        <f t="shared" si="35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6">SUM(H355:S355)</f>
        <v>0</v>
      </c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6"/>
        <v>0</v>
      </c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7">IF((H351+H352-H353)&lt;0,"Revise porque este valor no puede ser negativo",H351+H352-H353)</f>
        <v>0</v>
      </c>
      <c r="I357" s="110">
        <f t="shared" si="37"/>
        <v>0</v>
      </c>
      <c r="J357" s="110">
        <f t="shared" si="37"/>
        <v>0</v>
      </c>
      <c r="K357" s="110">
        <f t="shared" si="37"/>
        <v>0</v>
      </c>
      <c r="L357" s="110">
        <f t="shared" si="37"/>
        <v>0</v>
      </c>
      <c r="M357" s="110">
        <f t="shared" si="37"/>
        <v>0</v>
      </c>
      <c r="N357" s="110">
        <f t="shared" si="37"/>
        <v>0</v>
      </c>
      <c r="O357" s="110">
        <f t="shared" si="37"/>
        <v>0</v>
      </c>
      <c r="P357" s="110">
        <f t="shared" si="37"/>
        <v>0</v>
      </c>
      <c r="Q357" s="110">
        <f t="shared" si="37"/>
        <v>0</v>
      </c>
      <c r="R357" s="110">
        <f t="shared" si="37"/>
        <v>0</v>
      </c>
      <c r="S357" s="110">
        <f t="shared" si="37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16</v>
      </c>
      <c r="H359" s="25">
        <v>1</v>
      </c>
      <c r="I359" s="25">
        <v>2</v>
      </c>
      <c r="J359" s="25">
        <v>1</v>
      </c>
      <c r="K359" s="25">
        <v>2</v>
      </c>
      <c r="L359" s="25">
        <v>1</v>
      </c>
      <c r="M359" s="25">
        <v>2</v>
      </c>
      <c r="N359" s="25">
        <v>1</v>
      </c>
      <c r="O359" s="25">
        <v>2</v>
      </c>
      <c r="P359" s="25">
        <v>1</v>
      </c>
      <c r="Q359" s="25">
        <v>1</v>
      </c>
      <c r="R359" s="25">
        <v>1</v>
      </c>
      <c r="S359" s="25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8">+H360+I360+J360+K360+L360+M360+N360+O360+P360+Q360+R360+S360</f>
        <v>24</v>
      </c>
      <c r="H360" s="31">
        <v>2</v>
      </c>
      <c r="I360" s="31">
        <v>2</v>
      </c>
      <c r="J360" s="31">
        <v>2</v>
      </c>
      <c r="K360" s="31">
        <v>2</v>
      </c>
      <c r="L360" s="31">
        <v>2</v>
      </c>
      <c r="M360" s="31">
        <v>2</v>
      </c>
      <c r="N360" s="31">
        <v>2</v>
      </c>
      <c r="O360" s="31">
        <v>2</v>
      </c>
      <c r="P360" s="31">
        <v>2</v>
      </c>
      <c r="Q360" s="31">
        <v>2</v>
      </c>
      <c r="R360" s="31">
        <v>2</v>
      </c>
      <c r="S360" s="31">
        <v>2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8"/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8"/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8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8"/>
        <v>4</v>
      </c>
      <c r="H364" s="31">
        <v>0</v>
      </c>
      <c r="I364" s="31">
        <v>1</v>
      </c>
      <c r="J364" s="31">
        <v>0</v>
      </c>
      <c r="K364" s="31">
        <v>1</v>
      </c>
      <c r="L364" s="31">
        <v>0</v>
      </c>
      <c r="M364" s="31">
        <v>0</v>
      </c>
      <c r="N364" s="31">
        <v>1</v>
      </c>
      <c r="O364" s="31">
        <v>0</v>
      </c>
      <c r="P364" s="31">
        <v>1</v>
      </c>
      <c r="Q364" s="31">
        <v>0</v>
      </c>
      <c r="R364" s="31">
        <v>0</v>
      </c>
      <c r="S364" s="31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8"/>
        <v>180</v>
      </c>
      <c r="H365" s="5">
        <v>15</v>
      </c>
      <c r="I365" s="5">
        <v>15</v>
      </c>
      <c r="J365" s="5">
        <v>15</v>
      </c>
      <c r="K365" s="5">
        <v>15</v>
      </c>
      <c r="L365" s="5">
        <v>15</v>
      </c>
      <c r="M365" s="5">
        <v>15</v>
      </c>
      <c r="N365" s="5">
        <v>15</v>
      </c>
      <c r="O365" s="5">
        <v>15</v>
      </c>
      <c r="P365" s="5">
        <v>15</v>
      </c>
      <c r="Q365" s="5">
        <v>15</v>
      </c>
      <c r="R365" s="5">
        <v>15</v>
      </c>
      <c r="S365" s="5">
        <v>15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8"/>
        <v>5</v>
      </c>
      <c r="H366" s="5">
        <v>0</v>
      </c>
      <c r="I366" s="5">
        <v>1</v>
      </c>
      <c r="J366" s="5">
        <v>0</v>
      </c>
      <c r="K366" s="5">
        <v>1</v>
      </c>
      <c r="L366" s="5">
        <v>0</v>
      </c>
      <c r="M366" s="5">
        <v>1</v>
      </c>
      <c r="N366" s="5">
        <v>0</v>
      </c>
      <c r="O366" s="5">
        <v>1</v>
      </c>
      <c r="P366" s="5">
        <v>0</v>
      </c>
      <c r="Q366" s="5">
        <v>0</v>
      </c>
      <c r="R366" s="5">
        <v>1</v>
      </c>
      <c r="S366" s="5">
        <v>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8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8"/>
        <v>240</v>
      </c>
      <c r="H368" s="5">
        <v>20</v>
      </c>
      <c r="I368" s="5">
        <v>20</v>
      </c>
      <c r="J368" s="5">
        <v>20</v>
      </c>
      <c r="K368" s="5">
        <v>20</v>
      </c>
      <c r="L368" s="5">
        <v>20</v>
      </c>
      <c r="M368" s="5">
        <v>20</v>
      </c>
      <c r="N368" s="5">
        <v>20</v>
      </c>
      <c r="O368" s="5">
        <v>20</v>
      </c>
      <c r="P368" s="5">
        <v>20</v>
      </c>
      <c r="Q368" s="5">
        <v>20</v>
      </c>
      <c r="R368" s="5">
        <v>20</v>
      </c>
      <c r="S368" s="5">
        <v>20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8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8"/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8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8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8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8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8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8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8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8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8"/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8"/>
        <v>0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8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17</v>
      </c>
      <c r="H387" s="5">
        <v>1</v>
      </c>
      <c r="I387" s="5">
        <v>2</v>
      </c>
      <c r="J387" s="5">
        <v>1</v>
      </c>
      <c r="K387" s="5">
        <v>2</v>
      </c>
      <c r="L387" s="5">
        <v>1</v>
      </c>
      <c r="M387" s="5">
        <v>2</v>
      </c>
      <c r="N387" s="5">
        <v>1</v>
      </c>
      <c r="O387" s="5">
        <v>2</v>
      </c>
      <c r="P387" s="5">
        <v>1</v>
      </c>
      <c r="Q387" s="5">
        <v>2</v>
      </c>
      <c r="R387" s="5">
        <v>1</v>
      </c>
      <c r="S387" s="5">
        <v>1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39">+H388+I388+J388+K388+L388+M388+N388+O388+P388+Q388+R388+S388</f>
        <v>16</v>
      </c>
      <c r="H388" s="5">
        <v>0</v>
      </c>
      <c r="I388" s="5">
        <v>1</v>
      </c>
      <c r="J388" s="5">
        <v>2</v>
      </c>
      <c r="K388" s="5">
        <v>1</v>
      </c>
      <c r="L388" s="5">
        <v>2</v>
      </c>
      <c r="M388" s="5">
        <v>1</v>
      </c>
      <c r="N388" s="5">
        <v>2</v>
      </c>
      <c r="O388" s="5">
        <v>1</v>
      </c>
      <c r="P388" s="5">
        <v>2</v>
      </c>
      <c r="Q388" s="5">
        <v>1</v>
      </c>
      <c r="R388" s="5">
        <v>2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39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39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39"/>
        <v>6</v>
      </c>
      <c r="H391" s="5">
        <v>0</v>
      </c>
      <c r="I391" s="5">
        <v>1</v>
      </c>
      <c r="J391" s="5">
        <v>0</v>
      </c>
      <c r="K391" s="5">
        <v>1</v>
      </c>
      <c r="L391" s="5">
        <v>0</v>
      </c>
      <c r="M391" s="5">
        <v>1</v>
      </c>
      <c r="N391" s="5">
        <v>0</v>
      </c>
      <c r="O391" s="5">
        <v>1</v>
      </c>
      <c r="P391" s="5">
        <v>1</v>
      </c>
      <c r="Q391" s="5">
        <v>0</v>
      </c>
      <c r="R391" s="5">
        <v>1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39"/>
        <v>3</v>
      </c>
      <c r="H392" s="31">
        <v>0</v>
      </c>
      <c r="I392" s="31">
        <v>0</v>
      </c>
      <c r="J392" s="31">
        <v>0</v>
      </c>
      <c r="K392" s="31">
        <v>1</v>
      </c>
      <c r="L392" s="31">
        <v>0</v>
      </c>
      <c r="M392" s="31">
        <v>1</v>
      </c>
      <c r="N392" s="31">
        <v>0</v>
      </c>
      <c r="O392" s="31">
        <v>0</v>
      </c>
      <c r="P392" s="31">
        <v>1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39"/>
        <v>14</v>
      </c>
      <c r="H393" s="5">
        <v>1</v>
      </c>
      <c r="I393" s="5">
        <v>1</v>
      </c>
      <c r="J393" s="5">
        <v>2</v>
      </c>
      <c r="K393" s="5">
        <v>1</v>
      </c>
      <c r="L393" s="5">
        <v>1</v>
      </c>
      <c r="M393" s="5">
        <v>1</v>
      </c>
      <c r="N393" s="5">
        <v>1</v>
      </c>
      <c r="O393" s="5">
        <v>1</v>
      </c>
      <c r="P393" s="5">
        <v>1</v>
      </c>
      <c r="Q393" s="5">
        <v>1</v>
      </c>
      <c r="R393" s="5">
        <v>2</v>
      </c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39"/>
        <v>72</v>
      </c>
      <c r="H394" s="52">
        <v>6</v>
      </c>
      <c r="I394" s="52">
        <v>6</v>
      </c>
      <c r="J394" s="52">
        <v>6</v>
      </c>
      <c r="K394" s="52">
        <v>6</v>
      </c>
      <c r="L394" s="52">
        <v>6</v>
      </c>
      <c r="M394" s="52">
        <v>6</v>
      </c>
      <c r="N394" s="52">
        <v>6</v>
      </c>
      <c r="O394" s="52">
        <v>6</v>
      </c>
      <c r="P394" s="52">
        <v>6</v>
      </c>
      <c r="Q394" s="52">
        <v>6</v>
      </c>
      <c r="R394" s="52">
        <v>6</v>
      </c>
      <c r="S394" s="52">
        <v>6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39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39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39"/>
        <v>144</v>
      </c>
      <c r="H397" s="52">
        <v>12</v>
      </c>
      <c r="I397" s="52">
        <v>12</v>
      </c>
      <c r="J397" s="52">
        <v>12</v>
      </c>
      <c r="K397" s="52">
        <v>12</v>
      </c>
      <c r="L397" s="52">
        <v>12</v>
      </c>
      <c r="M397" s="52">
        <v>12</v>
      </c>
      <c r="N397" s="52">
        <v>12</v>
      </c>
      <c r="O397" s="52">
        <v>12</v>
      </c>
      <c r="P397" s="52">
        <v>12</v>
      </c>
      <c r="Q397" s="52">
        <v>12</v>
      </c>
      <c r="R397" s="52">
        <v>12</v>
      </c>
      <c r="S397" s="52">
        <v>12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398" priority="14" operator="equal">
      <formula>"REVISE PORQUE ESTE VALOR NO PUEDE SER NEGATIVO"</formula>
    </cfRule>
    <cfRule type="cellIs" dxfId="397" priority="18" operator="lessThan">
      <formula>0</formula>
    </cfRule>
  </conditionalFormatting>
  <conditionalFormatting sqref="G327:S327">
    <cfRule type="cellIs" dxfId="396" priority="17" operator="lessThan">
      <formula>0</formula>
    </cfRule>
  </conditionalFormatting>
  <conditionalFormatting sqref="G338:S338">
    <cfRule type="cellIs" dxfId="395" priority="13" operator="equal">
      <formula>"Revise porque este valor no puede ser negativo"</formula>
    </cfRule>
    <cfRule type="cellIs" dxfId="394" priority="16" operator="lessThan">
      <formula>0</formula>
    </cfRule>
  </conditionalFormatting>
  <conditionalFormatting sqref="G338:S338">
    <cfRule type="cellIs" dxfId="393" priority="15" operator="lessThan">
      <formula>0</formula>
    </cfRule>
  </conditionalFormatting>
  <conditionalFormatting sqref="G348:S348">
    <cfRule type="cellIs" dxfId="392" priority="10" operator="equal">
      <formula>"Revise porque este valor no puede ser negativo"</formula>
    </cfRule>
    <cfRule type="cellIs" dxfId="391" priority="12" operator="lessThan">
      <formula>0</formula>
    </cfRule>
  </conditionalFormatting>
  <conditionalFormatting sqref="G348:S348">
    <cfRule type="cellIs" dxfId="390" priority="11" operator="lessThan">
      <formula>0</formula>
    </cfRule>
  </conditionalFormatting>
  <conditionalFormatting sqref="G357 I357:S357">
    <cfRule type="cellIs" dxfId="389" priority="7" operator="equal">
      <formula>"Revise porque este valor no puede ser negativo"</formula>
    </cfRule>
    <cfRule type="cellIs" dxfId="388" priority="9" operator="lessThan">
      <formula>0</formula>
    </cfRule>
  </conditionalFormatting>
  <conditionalFormatting sqref="G357 I357:S357">
    <cfRule type="cellIs" dxfId="387" priority="8" operator="lessThan">
      <formula>0</formula>
    </cfRule>
  </conditionalFormatting>
  <conditionalFormatting sqref="H357">
    <cfRule type="cellIs" dxfId="386" priority="4" operator="equal">
      <formula>"Revise porque este valor no puede ser negativo"</formula>
    </cfRule>
    <cfRule type="cellIs" dxfId="385" priority="6" operator="lessThan">
      <formula>0</formula>
    </cfRule>
  </conditionalFormatting>
  <conditionalFormatting sqref="H357">
    <cfRule type="cellIs" dxfId="384" priority="5" operator="lessThan">
      <formula>0</formula>
    </cfRule>
  </conditionalFormatting>
  <conditionalFormatting sqref="G24:S24">
    <cfRule type="cellIs" dxfId="383" priority="1" operator="equal">
      <formula>"REVISE PORQUE ESTE VALOR NO PUEDE SER NEGATIVO"</formula>
    </cfRule>
    <cfRule type="cellIs" dxfId="382" priority="3" operator="lessThan">
      <formula>0</formula>
    </cfRule>
  </conditionalFormatting>
  <conditionalFormatting sqref="G24:S24">
    <cfRule type="cellIs" dxfId="381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133" zoomScale="80" zoomScaleNormal="80" workbookViewId="0">
      <selection activeCell="H12" sqref="H12"/>
    </sheetView>
  </sheetViews>
  <sheetFormatPr baseColWidth="10" defaultRowHeight="15" x14ac:dyDescent="0.25"/>
  <cols>
    <col min="1" max="1" width="1" style="644" customWidth="1"/>
    <col min="2" max="2" width="7.7109375" style="644" customWidth="1"/>
    <col min="3" max="3" width="39" style="644" customWidth="1"/>
    <col min="4" max="4" width="39" style="723" customWidth="1"/>
    <col min="5" max="5" width="47.7109375" style="724" customWidth="1"/>
    <col min="6" max="6" width="89.7109375" style="644" bestFit="1" customWidth="1"/>
    <col min="7" max="7" width="19.85546875" style="725" customWidth="1"/>
    <col min="8" max="19" width="16.28515625" style="644" customWidth="1"/>
    <col min="20" max="20" width="1.140625" style="644" customWidth="1"/>
    <col min="21" max="16384" width="11.42578125" style="644"/>
  </cols>
  <sheetData>
    <row r="1" spans="1:20" ht="9" customHeight="1" x14ac:dyDescent="0.25">
      <c r="A1" s="2042"/>
      <c r="B1" s="2043"/>
      <c r="C1" s="2043"/>
      <c r="D1" s="2043"/>
      <c r="E1" s="2043"/>
      <c r="F1" s="2043"/>
      <c r="G1" s="2043"/>
      <c r="H1" s="2043"/>
      <c r="I1" s="2043"/>
      <c r="J1" s="2043"/>
      <c r="K1" s="2043"/>
      <c r="L1" s="2043"/>
      <c r="M1" s="2043"/>
      <c r="N1" s="2043"/>
      <c r="O1" s="2043"/>
      <c r="P1" s="2043"/>
      <c r="Q1" s="2043"/>
      <c r="R1" s="2043"/>
      <c r="S1" s="2043"/>
      <c r="T1" s="2169">
        <v>10</v>
      </c>
    </row>
    <row r="2" spans="1:20" s="645" customFormat="1" ht="15.75" customHeight="1" x14ac:dyDescent="0.25">
      <c r="A2" s="2170" t="s">
        <v>155</v>
      </c>
      <c r="B2" s="2164" t="s">
        <v>156</v>
      </c>
      <c r="C2" s="2165"/>
      <c r="D2" s="2165"/>
      <c r="E2" s="2165"/>
      <c r="F2" s="2165"/>
      <c r="G2" s="2165"/>
      <c r="H2" s="2165"/>
      <c r="I2" s="2165"/>
      <c r="J2" s="2165"/>
      <c r="K2" s="2165"/>
      <c r="L2" s="2165"/>
      <c r="M2" s="2161" t="s">
        <v>159</v>
      </c>
      <c r="N2" s="2162"/>
      <c r="O2" s="2162"/>
      <c r="P2" s="2162"/>
      <c r="Q2" s="2173">
        <v>40507</v>
      </c>
      <c r="R2" s="2173"/>
      <c r="S2" s="2173"/>
      <c r="T2" s="2169"/>
    </row>
    <row r="3" spans="1:20" s="645" customFormat="1" ht="15" customHeight="1" x14ac:dyDescent="0.25">
      <c r="A3" s="2171"/>
      <c r="B3" s="2164" t="s">
        <v>157</v>
      </c>
      <c r="C3" s="2165"/>
      <c r="D3" s="2165"/>
      <c r="E3" s="2165"/>
      <c r="F3" s="2165"/>
      <c r="G3" s="2165"/>
      <c r="H3" s="2165"/>
      <c r="I3" s="2165"/>
      <c r="J3" s="2165"/>
      <c r="K3" s="2165"/>
      <c r="L3" s="2165"/>
      <c r="M3" s="2161" t="s">
        <v>160</v>
      </c>
      <c r="N3" s="2162"/>
      <c r="O3" s="2162"/>
      <c r="P3" s="2162"/>
      <c r="Q3" s="2173">
        <v>40522</v>
      </c>
      <c r="R3" s="2173"/>
      <c r="S3" s="2173"/>
      <c r="T3" s="2169"/>
    </row>
    <row r="4" spans="1:20" s="645" customFormat="1" ht="23.25" customHeight="1" x14ac:dyDescent="0.25">
      <c r="A4" s="2171"/>
      <c r="B4" s="2164" t="s">
        <v>528</v>
      </c>
      <c r="C4" s="2165"/>
      <c r="D4" s="2165"/>
      <c r="E4" s="2165"/>
      <c r="F4" s="2165"/>
      <c r="G4" s="2165"/>
      <c r="H4" s="2165"/>
      <c r="I4" s="2165"/>
      <c r="J4" s="2165"/>
      <c r="K4" s="2165"/>
      <c r="L4" s="2165"/>
      <c r="M4" s="2161" t="s">
        <v>161</v>
      </c>
      <c r="N4" s="2162"/>
      <c r="O4" s="2162"/>
      <c r="P4" s="2162"/>
      <c r="Q4" s="2163">
        <v>1</v>
      </c>
      <c r="R4" s="2163"/>
      <c r="S4" s="2163"/>
      <c r="T4" s="2169"/>
    </row>
    <row r="5" spans="1:20" s="645" customFormat="1" ht="22.5" customHeight="1" x14ac:dyDescent="0.25">
      <c r="A5" s="2171"/>
      <c r="B5" s="2164" t="s">
        <v>158</v>
      </c>
      <c r="C5" s="2165"/>
      <c r="D5" s="2165"/>
      <c r="E5" s="2165"/>
      <c r="F5" s="2165"/>
      <c r="G5" s="2165"/>
      <c r="H5" s="2165"/>
      <c r="I5" s="2165"/>
      <c r="J5" s="2165"/>
      <c r="K5" s="2165"/>
      <c r="L5" s="2166"/>
      <c r="M5" s="2161" t="s">
        <v>162</v>
      </c>
      <c r="N5" s="2162"/>
      <c r="O5" s="2162"/>
      <c r="P5" s="2162"/>
      <c r="Q5" s="2163" t="s">
        <v>163</v>
      </c>
      <c r="R5" s="2163"/>
      <c r="S5" s="2163"/>
      <c r="T5" s="2169"/>
    </row>
    <row r="6" spans="1:20" ht="27" customHeight="1" thickBot="1" x14ac:dyDescent="0.3">
      <c r="A6" s="2171"/>
      <c r="B6" s="2167" t="s">
        <v>527</v>
      </c>
      <c r="C6" s="2168"/>
      <c r="D6" s="2168"/>
      <c r="E6" s="2168"/>
      <c r="F6" s="2168"/>
      <c r="G6" s="2168"/>
      <c r="H6" s="2168"/>
      <c r="I6" s="2168"/>
      <c r="J6" s="2168"/>
      <c r="K6" s="2168"/>
      <c r="L6" s="2168"/>
      <c r="M6" s="2168"/>
      <c r="N6" s="2168"/>
      <c r="O6" s="2168"/>
      <c r="P6" s="2168"/>
      <c r="Q6" s="2168"/>
      <c r="R6" s="2168"/>
      <c r="S6" s="2168"/>
      <c r="T6" s="2169"/>
    </row>
    <row r="7" spans="1:20" ht="16.5" thickBot="1" x14ac:dyDescent="0.3">
      <c r="A7" s="2171"/>
      <c r="B7" s="2147" t="s">
        <v>0</v>
      </c>
      <c r="C7" s="2148" t="s">
        <v>1</v>
      </c>
      <c r="D7" s="2148"/>
      <c r="E7" s="2148"/>
      <c r="F7" s="2149" t="s">
        <v>2</v>
      </c>
      <c r="G7" s="2151" t="s">
        <v>122</v>
      </c>
      <c r="H7" s="2151" t="s">
        <v>123</v>
      </c>
      <c r="I7" s="2152"/>
      <c r="J7" s="2152"/>
      <c r="K7" s="2152"/>
      <c r="L7" s="2152"/>
      <c r="M7" s="2152"/>
      <c r="N7" s="2152"/>
      <c r="O7" s="2152"/>
      <c r="P7" s="2152"/>
      <c r="Q7" s="2152"/>
      <c r="R7" s="2152"/>
      <c r="S7" s="2152"/>
      <c r="T7" s="2169"/>
    </row>
    <row r="8" spans="1:20" ht="16.5" thickBot="1" x14ac:dyDescent="0.3">
      <c r="A8" s="2171"/>
      <c r="B8" s="2147"/>
      <c r="C8" s="2148"/>
      <c r="D8" s="2148"/>
      <c r="E8" s="2148"/>
      <c r="F8" s="2150"/>
      <c r="G8" s="2151"/>
      <c r="H8" s="646" t="s">
        <v>124</v>
      </c>
      <c r="I8" s="646" t="s">
        <v>125</v>
      </c>
      <c r="J8" s="646" t="s">
        <v>126</v>
      </c>
      <c r="K8" s="646" t="s">
        <v>127</v>
      </c>
      <c r="L8" s="646" t="s">
        <v>128</v>
      </c>
      <c r="M8" s="646" t="s">
        <v>129</v>
      </c>
      <c r="N8" s="646" t="s">
        <v>130</v>
      </c>
      <c r="O8" s="646" t="s">
        <v>131</v>
      </c>
      <c r="P8" s="646" t="s">
        <v>132</v>
      </c>
      <c r="Q8" s="646" t="s">
        <v>133</v>
      </c>
      <c r="R8" s="646" t="s">
        <v>134</v>
      </c>
      <c r="S8" s="646" t="s">
        <v>135</v>
      </c>
      <c r="T8" s="2169"/>
    </row>
    <row r="9" spans="1:20" ht="19.5" thickBot="1" x14ac:dyDescent="0.3">
      <c r="A9" s="2171"/>
      <c r="B9" s="2153" t="s">
        <v>3</v>
      </c>
      <c r="C9" s="2136" t="s">
        <v>170</v>
      </c>
      <c r="D9" s="2155"/>
      <c r="E9" s="2155"/>
      <c r="F9" s="2155"/>
      <c r="G9" s="2155"/>
      <c r="H9" s="2155"/>
      <c r="I9" s="2155"/>
      <c r="J9" s="2155"/>
      <c r="K9" s="2155"/>
      <c r="L9" s="2155"/>
      <c r="M9" s="2155"/>
      <c r="N9" s="2155"/>
      <c r="O9" s="2155"/>
      <c r="P9" s="2155"/>
      <c r="Q9" s="2155"/>
      <c r="R9" s="2155"/>
      <c r="S9" s="2156"/>
      <c r="T9" s="2169"/>
    </row>
    <row r="10" spans="1:20" ht="19.5" thickBot="1" x14ac:dyDescent="0.3">
      <c r="A10" s="2171"/>
      <c r="B10" s="2154"/>
      <c r="C10" s="2157" t="s">
        <v>5</v>
      </c>
      <c r="D10" s="2159" t="s">
        <v>164</v>
      </c>
      <c r="E10" s="2159"/>
      <c r="F10" s="2159"/>
      <c r="G10" s="2159"/>
      <c r="H10" s="2159"/>
      <c r="I10" s="2159"/>
      <c r="J10" s="2159"/>
      <c r="K10" s="2159"/>
      <c r="L10" s="2159"/>
      <c r="M10" s="2159"/>
      <c r="N10" s="2159"/>
      <c r="O10" s="2159"/>
      <c r="P10" s="2159"/>
      <c r="Q10" s="2159"/>
      <c r="R10" s="2159"/>
      <c r="S10" s="2159"/>
      <c r="T10" s="2169"/>
    </row>
    <row r="11" spans="1:20" ht="16.5" customHeight="1" thickBot="1" x14ac:dyDescent="0.3">
      <c r="A11" s="2171"/>
      <c r="B11" s="2153"/>
      <c r="C11" s="2103"/>
      <c r="D11" s="2160" t="s">
        <v>8</v>
      </c>
      <c r="E11" s="2160"/>
      <c r="F11" s="647" t="s">
        <v>15</v>
      </c>
      <c r="G11" s="648"/>
      <c r="H11" s="649">
        <v>0</v>
      </c>
      <c r="I11" s="649">
        <v>10</v>
      </c>
      <c r="J11" s="649">
        <v>10</v>
      </c>
      <c r="K11" s="649">
        <v>10</v>
      </c>
      <c r="L11" s="649">
        <v>10</v>
      </c>
      <c r="M11" s="649">
        <v>10</v>
      </c>
      <c r="N11" s="649">
        <v>10</v>
      </c>
      <c r="O11" s="649">
        <v>10</v>
      </c>
      <c r="P11" s="649">
        <v>10</v>
      </c>
      <c r="Q11" s="649">
        <v>10</v>
      </c>
      <c r="R11" s="649">
        <v>10</v>
      </c>
      <c r="S11" s="649">
        <v>10</v>
      </c>
      <c r="T11" s="2169"/>
    </row>
    <row r="12" spans="1:20" ht="16.5" customHeight="1" thickBot="1" x14ac:dyDescent="0.3">
      <c r="A12" s="2171"/>
      <c r="B12" s="2153"/>
      <c r="C12" s="2103"/>
      <c r="D12" s="2134"/>
      <c r="E12" s="2134"/>
      <c r="F12" s="650" t="s">
        <v>16</v>
      </c>
      <c r="G12" s="651">
        <f>SUM(H12:S12)</f>
        <v>824</v>
      </c>
      <c r="H12" s="651">
        <v>36</v>
      </c>
      <c r="I12" s="651">
        <v>90</v>
      </c>
      <c r="J12" s="651">
        <v>74</v>
      </c>
      <c r="K12" s="651">
        <v>81</v>
      </c>
      <c r="L12" s="651">
        <v>94</v>
      </c>
      <c r="M12" s="651">
        <v>70</v>
      </c>
      <c r="N12" s="651">
        <v>63</v>
      </c>
      <c r="O12" s="651">
        <v>74</v>
      </c>
      <c r="P12" s="651">
        <v>79</v>
      </c>
      <c r="Q12" s="651">
        <v>50</v>
      </c>
      <c r="R12" s="651">
        <v>53</v>
      </c>
      <c r="S12" s="651">
        <v>60</v>
      </c>
      <c r="T12" s="2169"/>
    </row>
    <row r="13" spans="1:20" ht="16.5" customHeight="1" thickBot="1" x14ac:dyDescent="0.3">
      <c r="A13" s="2171"/>
      <c r="B13" s="2153"/>
      <c r="C13" s="2103"/>
      <c r="D13" s="2133" t="s">
        <v>9</v>
      </c>
      <c r="E13" s="2133"/>
      <c r="F13" s="652" t="s">
        <v>17</v>
      </c>
      <c r="G13" s="651">
        <f t="shared" ref="G13:G22" si="0">SUM(H13:S13)</f>
        <v>448</v>
      </c>
      <c r="H13" s="653">
        <v>5</v>
      </c>
      <c r="I13" s="653">
        <v>24</v>
      </c>
      <c r="J13" s="653">
        <v>21</v>
      </c>
      <c r="K13" s="653">
        <v>25</v>
      </c>
      <c r="L13" s="653">
        <v>23</v>
      </c>
      <c r="M13" s="653">
        <v>22</v>
      </c>
      <c r="N13" s="653">
        <v>30</v>
      </c>
      <c r="O13" s="653">
        <v>1</v>
      </c>
      <c r="P13" s="653">
        <v>33</v>
      </c>
      <c r="Q13" s="653">
        <v>90</v>
      </c>
      <c r="R13" s="653">
        <v>82</v>
      </c>
      <c r="S13" s="653">
        <v>92</v>
      </c>
      <c r="T13" s="2169"/>
    </row>
    <row r="14" spans="1:20" ht="16.5" customHeight="1" thickBot="1" x14ac:dyDescent="0.3">
      <c r="A14" s="2171"/>
      <c r="B14" s="2153"/>
      <c r="C14" s="2103"/>
      <c r="D14" s="2133"/>
      <c r="E14" s="2133"/>
      <c r="F14" s="652" t="s">
        <v>18</v>
      </c>
      <c r="G14" s="651">
        <f t="shared" si="0"/>
        <v>299</v>
      </c>
      <c r="H14" s="653">
        <v>2</v>
      </c>
      <c r="I14" s="653">
        <v>10</v>
      </c>
      <c r="J14" s="653">
        <v>17</v>
      </c>
      <c r="K14" s="653">
        <v>19</v>
      </c>
      <c r="L14" s="653">
        <v>8</v>
      </c>
      <c r="M14" s="653">
        <v>29</v>
      </c>
      <c r="N14" s="653">
        <v>7</v>
      </c>
      <c r="O14" s="653">
        <v>9</v>
      </c>
      <c r="P14" s="653">
        <v>27</v>
      </c>
      <c r="Q14" s="653">
        <v>61</v>
      </c>
      <c r="R14" s="653">
        <v>50</v>
      </c>
      <c r="S14" s="653">
        <v>60</v>
      </c>
      <c r="T14" s="2169"/>
    </row>
    <row r="15" spans="1:20" ht="16.5" customHeight="1" thickBot="1" x14ac:dyDescent="0.3">
      <c r="A15" s="2171"/>
      <c r="B15" s="2153"/>
      <c r="C15" s="2103"/>
      <c r="D15" s="2133"/>
      <c r="E15" s="2133"/>
      <c r="F15" s="652" t="s">
        <v>19</v>
      </c>
      <c r="G15" s="651">
        <f t="shared" si="0"/>
        <v>41</v>
      </c>
      <c r="H15" s="653">
        <v>0</v>
      </c>
      <c r="I15" s="653">
        <v>1</v>
      </c>
      <c r="J15" s="653">
        <v>3</v>
      </c>
      <c r="K15" s="653">
        <v>7</v>
      </c>
      <c r="L15" s="653">
        <v>4</v>
      </c>
      <c r="M15" s="653">
        <v>11</v>
      </c>
      <c r="N15" s="653">
        <v>3</v>
      </c>
      <c r="O15" s="653">
        <v>3</v>
      </c>
      <c r="P15" s="653">
        <v>9</v>
      </c>
      <c r="Q15" s="653">
        <v>0</v>
      </c>
      <c r="R15" s="653">
        <v>0</v>
      </c>
      <c r="S15" s="653">
        <v>0</v>
      </c>
      <c r="T15" s="2169"/>
    </row>
    <row r="16" spans="1:20" ht="16.5" customHeight="1" thickBot="1" x14ac:dyDescent="0.3">
      <c r="A16" s="2171"/>
      <c r="B16" s="2153"/>
      <c r="C16" s="2103"/>
      <c r="D16" s="2133"/>
      <c r="E16" s="2133"/>
      <c r="F16" s="654" t="s">
        <v>20</v>
      </c>
      <c r="G16" s="651">
        <f t="shared" si="0"/>
        <v>124</v>
      </c>
      <c r="H16" s="653">
        <v>7</v>
      </c>
      <c r="I16" s="653">
        <v>17</v>
      </c>
      <c r="J16" s="653">
        <v>8</v>
      </c>
      <c r="K16" s="653">
        <v>15</v>
      </c>
      <c r="L16" s="653">
        <v>5</v>
      </c>
      <c r="M16" s="653">
        <v>19</v>
      </c>
      <c r="N16" s="653">
        <v>5</v>
      </c>
      <c r="O16" s="653">
        <v>7</v>
      </c>
      <c r="P16" s="653">
        <v>5</v>
      </c>
      <c r="Q16" s="653">
        <v>9</v>
      </c>
      <c r="R16" s="653">
        <v>17</v>
      </c>
      <c r="S16" s="653">
        <v>10</v>
      </c>
      <c r="T16" s="2169"/>
    </row>
    <row r="17" spans="1:20" ht="16.5" customHeight="1" thickBot="1" x14ac:dyDescent="0.3">
      <c r="A17" s="2171"/>
      <c r="B17" s="2153"/>
      <c r="C17" s="2103"/>
      <c r="D17" s="2134" t="s">
        <v>10</v>
      </c>
      <c r="E17" s="2134"/>
      <c r="F17" s="652" t="s">
        <v>21</v>
      </c>
      <c r="G17" s="651">
        <f t="shared" si="0"/>
        <v>139</v>
      </c>
      <c r="H17" s="653">
        <v>1</v>
      </c>
      <c r="I17" s="653">
        <v>18</v>
      </c>
      <c r="J17" s="653">
        <v>14</v>
      </c>
      <c r="K17" s="653">
        <v>14</v>
      </c>
      <c r="L17" s="653">
        <v>6</v>
      </c>
      <c r="M17" s="653">
        <v>6</v>
      </c>
      <c r="N17" s="653">
        <v>19</v>
      </c>
      <c r="O17" s="653">
        <v>6</v>
      </c>
      <c r="P17" s="653">
        <v>5</v>
      </c>
      <c r="Q17" s="653">
        <v>16</v>
      </c>
      <c r="R17" s="653">
        <v>16</v>
      </c>
      <c r="S17" s="653">
        <v>18</v>
      </c>
      <c r="T17" s="2169"/>
    </row>
    <row r="18" spans="1:20" ht="16.5" customHeight="1" thickBot="1" x14ac:dyDescent="0.3">
      <c r="A18" s="2171"/>
      <c r="B18" s="2153"/>
      <c r="C18" s="2103"/>
      <c r="D18" s="2134" t="s">
        <v>11</v>
      </c>
      <c r="E18" s="2134"/>
      <c r="F18" s="652" t="s">
        <v>22</v>
      </c>
      <c r="G18" s="651">
        <f t="shared" si="0"/>
        <v>17</v>
      </c>
      <c r="H18" s="653">
        <v>0</v>
      </c>
      <c r="I18" s="653">
        <v>3</v>
      </c>
      <c r="J18" s="653">
        <v>0</v>
      </c>
      <c r="K18" s="653">
        <v>1</v>
      </c>
      <c r="L18" s="653">
        <v>0</v>
      </c>
      <c r="M18" s="653">
        <v>0</v>
      </c>
      <c r="N18" s="653">
        <v>3</v>
      </c>
      <c r="O18" s="653">
        <v>1</v>
      </c>
      <c r="P18" s="653">
        <v>1</v>
      </c>
      <c r="Q18" s="653">
        <v>6</v>
      </c>
      <c r="R18" s="653">
        <v>0</v>
      </c>
      <c r="S18" s="653">
        <v>2</v>
      </c>
      <c r="T18" s="2169"/>
    </row>
    <row r="19" spans="1:20" ht="16.5" customHeight="1" thickBot="1" x14ac:dyDescent="0.3">
      <c r="A19" s="2171"/>
      <c r="B19" s="2153"/>
      <c r="C19" s="2103"/>
      <c r="D19" s="2134" t="s">
        <v>12</v>
      </c>
      <c r="E19" s="2134"/>
      <c r="F19" s="652" t="s">
        <v>23</v>
      </c>
      <c r="G19" s="651">
        <f t="shared" si="0"/>
        <v>3</v>
      </c>
      <c r="H19" s="653">
        <v>0</v>
      </c>
      <c r="I19" s="653">
        <v>0</v>
      </c>
      <c r="J19" s="653">
        <v>0</v>
      </c>
      <c r="K19" s="653">
        <v>0</v>
      </c>
      <c r="L19" s="653">
        <v>0</v>
      </c>
      <c r="M19" s="653">
        <v>1</v>
      </c>
      <c r="N19" s="653">
        <v>0</v>
      </c>
      <c r="O19" s="653">
        <v>1</v>
      </c>
      <c r="P19" s="653">
        <v>1</v>
      </c>
      <c r="Q19" s="653">
        <v>0</v>
      </c>
      <c r="R19" s="653">
        <v>0</v>
      </c>
      <c r="S19" s="653">
        <v>0</v>
      </c>
      <c r="T19" s="2169"/>
    </row>
    <row r="20" spans="1:20" ht="16.5" customHeight="1" thickBot="1" x14ac:dyDescent="0.3">
      <c r="A20" s="2171"/>
      <c r="B20" s="2153"/>
      <c r="C20" s="2103"/>
      <c r="D20" s="2146" t="s">
        <v>13</v>
      </c>
      <c r="E20" s="2146"/>
      <c r="F20" s="655" t="s">
        <v>24</v>
      </c>
      <c r="G20" s="651">
        <f t="shared" si="0"/>
        <v>104</v>
      </c>
      <c r="H20" s="653">
        <v>1</v>
      </c>
      <c r="I20" s="653">
        <v>12</v>
      </c>
      <c r="J20" s="653">
        <v>10</v>
      </c>
      <c r="K20" s="653">
        <v>7</v>
      </c>
      <c r="L20" s="653">
        <v>7</v>
      </c>
      <c r="M20" s="653">
        <v>8</v>
      </c>
      <c r="N20" s="653">
        <v>21</v>
      </c>
      <c r="O20" s="653">
        <v>4</v>
      </c>
      <c r="P20" s="653">
        <v>3</v>
      </c>
      <c r="Q20" s="653">
        <v>12</v>
      </c>
      <c r="R20" s="653">
        <v>8</v>
      </c>
      <c r="S20" s="653">
        <v>11</v>
      </c>
      <c r="T20" s="2169"/>
    </row>
    <row r="21" spans="1:20" ht="16.5" customHeight="1" thickBot="1" x14ac:dyDescent="0.3">
      <c r="A21" s="2171"/>
      <c r="B21" s="2153"/>
      <c r="C21" s="2103"/>
      <c r="D21" s="2146"/>
      <c r="E21" s="2146"/>
      <c r="F21" s="655" t="s">
        <v>25</v>
      </c>
      <c r="G21" s="651">
        <f t="shared" si="0"/>
        <v>7</v>
      </c>
      <c r="H21" s="653">
        <v>1</v>
      </c>
      <c r="I21" s="653">
        <v>0</v>
      </c>
      <c r="J21" s="653">
        <v>0</v>
      </c>
      <c r="K21" s="653">
        <v>2</v>
      </c>
      <c r="L21" s="653">
        <v>2</v>
      </c>
      <c r="M21" s="653">
        <v>0</v>
      </c>
      <c r="N21" s="653">
        <v>2</v>
      </c>
      <c r="O21" s="653">
        <v>0</v>
      </c>
      <c r="P21" s="653">
        <v>0</v>
      </c>
      <c r="Q21" s="653">
        <v>0</v>
      </c>
      <c r="R21" s="653">
        <v>0</v>
      </c>
      <c r="S21" s="653">
        <v>0</v>
      </c>
      <c r="T21" s="2169"/>
    </row>
    <row r="22" spans="1:20" ht="16.5" customHeight="1" thickBot="1" x14ac:dyDescent="0.3">
      <c r="A22" s="2171"/>
      <c r="B22" s="2153"/>
      <c r="C22" s="2103"/>
      <c r="D22" s="2146"/>
      <c r="E22" s="2146"/>
      <c r="F22" s="656" t="s">
        <v>113</v>
      </c>
      <c r="G22" s="651">
        <f t="shared" si="0"/>
        <v>0</v>
      </c>
      <c r="H22" s="657">
        <v>0</v>
      </c>
      <c r="I22" s="657">
        <v>0</v>
      </c>
      <c r="J22" s="657">
        <v>0</v>
      </c>
      <c r="K22" s="657">
        <v>0</v>
      </c>
      <c r="L22" s="657">
        <v>0</v>
      </c>
      <c r="M22" s="657">
        <v>0</v>
      </c>
      <c r="N22" s="657">
        <v>0</v>
      </c>
      <c r="O22" s="657">
        <v>0</v>
      </c>
      <c r="P22" s="657">
        <v>0</v>
      </c>
      <c r="Q22" s="657">
        <v>0</v>
      </c>
      <c r="R22" s="657">
        <v>0</v>
      </c>
      <c r="S22" s="657">
        <v>0</v>
      </c>
      <c r="T22" s="2169"/>
    </row>
    <row r="23" spans="1:20" ht="16.5" customHeight="1" thickBot="1" x14ac:dyDescent="0.3">
      <c r="A23" s="2171"/>
      <c r="B23" s="2153"/>
      <c r="C23" s="2103"/>
      <c r="D23" s="2146" t="s">
        <v>14</v>
      </c>
      <c r="E23" s="2146"/>
      <c r="F23" s="658" t="s">
        <v>26</v>
      </c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59"/>
      <c r="R23" s="659"/>
      <c r="S23" s="659"/>
      <c r="T23" s="2169"/>
    </row>
    <row r="24" spans="1:20" ht="19.5" thickBot="1" x14ac:dyDescent="0.3">
      <c r="A24" s="2171"/>
      <c r="B24" s="2153"/>
      <c r="C24" s="2158"/>
      <c r="D24" s="2146"/>
      <c r="E24" s="2146"/>
      <c r="F24" s="660" t="s">
        <v>27</v>
      </c>
      <c r="G24" s="661"/>
      <c r="H24" s="661"/>
      <c r="I24" s="661"/>
      <c r="J24" s="661"/>
      <c r="K24" s="661"/>
      <c r="L24" s="661"/>
      <c r="M24" s="661"/>
      <c r="N24" s="661"/>
      <c r="O24" s="661"/>
      <c r="P24" s="661"/>
      <c r="Q24" s="661"/>
      <c r="R24" s="661"/>
      <c r="S24" s="661"/>
      <c r="T24" s="2169"/>
    </row>
    <row r="25" spans="1:20" ht="19.5" thickBot="1" x14ac:dyDescent="0.3">
      <c r="A25" s="2171"/>
      <c r="B25" s="2153"/>
      <c r="C25" s="2139" t="s">
        <v>28</v>
      </c>
      <c r="D25" s="2128" t="s">
        <v>29</v>
      </c>
      <c r="E25" s="2129"/>
      <c r="F25" s="662" t="s">
        <v>30</v>
      </c>
      <c r="G25" s="663">
        <f>SUM(H25:S25)</f>
        <v>7</v>
      </c>
      <c r="H25" s="663">
        <v>0</v>
      </c>
      <c r="I25" s="663">
        <v>0</v>
      </c>
      <c r="J25" s="663">
        <v>0</v>
      </c>
      <c r="K25" s="663">
        <v>3</v>
      </c>
      <c r="L25" s="663">
        <v>2</v>
      </c>
      <c r="M25" s="663">
        <v>2</v>
      </c>
      <c r="N25" s="663">
        <v>0</v>
      </c>
      <c r="O25" s="663">
        <v>0</v>
      </c>
      <c r="P25" s="663">
        <v>0</v>
      </c>
      <c r="Q25" s="663">
        <v>0</v>
      </c>
      <c r="R25" s="663">
        <v>0</v>
      </c>
      <c r="S25" s="663">
        <v>0</v>
      </c>
      <c r="T25" s="2169"/>
    </row>
    <row r="26" spans="1:20" ht="19.5" thickBot="1" x14ac:dyDescent="0.3">
      <c r="A26" s="2171"/>
      <c r="B26" s="2153"/>
      <c r="C26" s="2140"/>
      <c r="D26" s="2124"/>
      <c r="E26" s="2125"/>
      <c r="F26" s="664" t="s">
        <v>32</v>
      </c>
      <c r="G26" s="663">
        <f t="shared" ref="G26:G29" si="1">SUM(H26:S26)</f>
        <v>7</v>
      </c>
      <c r="H26" s="653">
        <v>0</v>
      </c>
      <c r="I26" s="653">
        <v>0</v>
      </c>
      <c r="J26" s="653">
        <v>0</v>
      </c>
      <c r="K26" s="653">
        <v>3</v>
      </c>
      <c r="L26" s="653">
        <v>2</v>
      </c>
      <c r="M26" s="653">
        <v>2</v>
      </c>
      <c r="N26" s="653">
        <v>0</v>
      </c>
      <c r="O26" s="653">
        <v>0</v>
      </c>
      <c r="P26" s="653">
        <v>0</v>
      </c>
      <c r="Q26" s="653">
        <v>0</v>
      </c>
      <c r="R26" s="653">
        <v>0</v>
      </c>
      <c r="S26" s="653">
        <v>0</v>
      </c>
      <c r="T26" s="2169"/>
    </row>
    <row r="27" spans="1:20" ht="19.5" thickBot="1" x14ac:dyDescent="0.3">
      <c r="A27" s="2171"/>
      <c r="B27" s="2153"/>
      <c r="C27" s="2140"/>
      <c r="D27" s="2124"/>
      <c r="E27" s="2125"/>
      <c r="F27" s="664" t="s">
        <v>31</v>
      </c>
      <c r="G27" s="663">
        <f t="shared" si="1"/>
        <v>0</v>
      </c>
      <c r="H27" s="653">
        <v>0</v>
      </c>
      <c r="I27" s="653">
        <v>0</v>
      </c>
      <c r="J27" s="653">
        <v>0</v>
      </c>
      <c r="K27" s="653">
        <v>0</v>
      </c>
      <c r="L27" s="653">
        <v>0</v>
      </c>
      <c r="M27" s="653">
        <v>0</v>
      </c>
      <c r="N27" s="653">
        <v>0</v>
      </c>
      <c r="O27" s="653">
        <v>0</v>
      </c>
      <c r="P27" s="653">
        <v>0</v>
      </c>
      <c r="Q27" s="653">
        <v>0</v>
      </c>
      <c r="R27" s="653">
        <v>0</v>
      </c>
      <c r="S27" s="653">
        <v>0</v>
      </c>
      <c r="T27" s="2169"/>
    </row>
    <row r="28" spans="1:20" ht="19.5" thickBot="1" x14ac:dyDescent="0.3">
      <c r="A28" s="2171"/>
      <c r="B28" s="2153"/>
      <c r="C28" s="2140"/>
      <c r="D28" s="2124"/>
      <c r="E28" s="2125"/>
      <c r="F28" s="664" t="s">
        <v>33</v>
      </c>
      <c r="G28" s="663">
        <f t="shared" si="1"/>
        <v>7</v>
      </c>
      <c r="H28" s="653">
        <v>0</v>
      </c>
      <c r="I28" s="653">
        <v>0</v>
      </c>
      <c r="J28" s="653">
        <v>0</v>
      </c>
      <c r="K28" s="653">
        <v>3</v>
      </c>
      <c r="L28" s="653">
        <v>2</v>
      </c>
      <c r="M28" s="653">
        <v>2</v>
      </c>
      <c r="N28" s="653">
        <v>0</v>
      </c>
      <c r="O28" s="653">
        <v>0</v>
      </c>
      <c r="P28" s="653">
        <v>0</v>
      </c>
      <c r="Q28" s="653">
        <v>0</v>
      </c>
      <c r="R28" s="653">
        <v>0</v>
      </c>
      <c r="S28" s="653">
        <v>0</v>
      </c>
      <c r="T28" s="2169"/>
    </row>
    <row r="29" spans="1:20" ht="19.5" thickBot="1" x14ac:dyDescent="0.3">
      <c r="A29" s="2171"/>
      <c r="B29" s="2153"/>
      <c r="C29" s="2140"/>
      <c r="D29" s="2124"/>
      <c r="E29" s="2125"/>
      <c r="F29" s="665" t="s">
        <v>34</v>
      </c>
      <c r="G29" s="663">
        <f t="shared" si="1"/>
        <v>2</v>
      </c>
      <c r="H29" s="657">
        <v>0</v>
      </c>
      <c r="I29" s="657">
        <v>1</v>
      </c>
      <c r="J29" s="657">
        <v>1</v>
      </c>
      <c r="K29" s="657">
        <v>0</v>
      </c>
      <c r="L29" s="657">
        <v>0</v>
      </c>
      <c r="M29" s="657">
        <v>0</v>
      </c>
      <c r="N29" s="657">
        <v>0</v>
      </c>
      <c r="O29" s="657">
        <v>0</v>
      </c>
      <c r="P29" s="657">
        <v>0</v>
      </c>
      <c r="Q29" s="657">
        <v>0</v>
      </c>
      <c r="R29" s="657">
        <v>0</v>
      </c>
      <c r="S29" s="657">
        <v>0</v>
      </c>
      <c r="T29" s="2169"/>
    </row>
    <row r="30" spans="1:20" ht="19.5" thickBot="1" x14ac:dyDescent="0.3">
      <c r="A30" s="2171"/>
      <c r="B30" s="2153"/>
      <c r="C30" s="2120" t="s">
        <v>166</v>
      </c>
      <c r="D30" s="2120"/>
      <c r="E30" s="2120"/>
      <c r="F30" s="2120"/>
      <c r="G30" s="2120"/>
      <c r="H30" s="2120"/>
      <c r="I30" s="2120"/>
      <c r="J30" s="2120"/>
      <c r="K30" s="2120"/>
      <c r="L30" s="2120"/>
      <c r="M30" s="2120"/>
      <c r="N30" s="2120"/>
      <c r="O30" s="2120"/>
      <c r="P30" s="2120"/>
      <c r="Q30" s="2120"/>
      <c r="R30" s="2120"/>
      <c r="S30" s="2121"/>
      <c r="T30" s="2169"/>
    </row>
    <row r="31" spans="1:20" ht="19.5" thickBot="1" x14ac:dyDescent="0.3">
      <c r="A31" s="2171"/>
      <c r="B31" s="2153"/>
      <c r="C31" s="2141" t="s">
        <v>35</v>
      </c>
      <c r="D31" s="2119" t="s">
        <v>167</v>
      </c>
      <c r="E31" s="2120"/>
      <c r="F31" s="2120"/>
      <c r="G31" s="2120"/>
      <c r="H31" s="2120"/>
      <c r="I31" s="2120"/>
      <c r="J31" s="2120"/>
      <c r="K31" s="2120"/>
      <c r="L31" s="2120"/>
      <c r="M31" s="2120"/>
      <c r="N31" s="2120"/>
      <c r="O31" s="2120"/>
      <c r="P31" s="2120"/>
      <c r="Q31" s="2120"/>
      <c r="R31" s="2120"/>
      <c r="S31" s="2121"/>
      <c r="T31" s="2169"/>
    </row>
    <row r="32" spans="1:20" ht="16.5" customHeight="1" thickBot="1" x14ac:dyDescent="0.3">
      <c r="A32" s="2171"/>
      <c r="B32" s="2153"/>
      <c r="C32" s="2142"/>
      <c r="D32" s="2144" t="s">
        <v>38</v>
      </c>
      <c r="E32" s="2144"/>
      <c r="F32" s="647" t="s">
        <v>44</v>
      </c>
      <c r="G32" s="648"/>
      <c r="H32" s="649">
        <v>125</v>
      </c>
      <c r="I32" s="649">
        <v>120</v>
      </c>
      <c r="J32" s="649">
        <v>120</v>
      </c>
      <c r="K32" s="649">
        <v>120</v>
      </c>
      <c r="L32" s="649">
        <v>120</v>
      </c>
      <c r="M32" s="649">
        <v>120</v>
      </c>
      <c r="N32" s="649">
        <v>120</v>
      </c>
      <c r="O32" s="649">
        <v>120</v>
      </c>
      <c r="P32" s="649">
        <v>120</v>
      </c>
      <c r="Q32" s="649">
        <v>120</v>
      </c>
      <c r="R32" s="649">
        <v>120</v>
      </c>
      <c r="S32" s="649">
        <v>120</v>
      </c>
      <c r="T32" s="2169"/>
    </row>
    <row r="33" spans="1:20" ht="16.5" customHeight="1" thickBot="1" x14ac:dyDescent="0.3">
      <c r="A33" s="2171"/>
      <c r="B33" s="2153"/>
      <c r="C33" s="2142"/>
      <c r="D33" s="2145"/>
      <c r="E33" s="2145"/>
      <c r="F33" s="666" t="s">
        <v>114</v>
      </c>
      <c r="G33" s="667">
        <f>G20</f>
        <v>104</v>
      </c>
      <c r="H33" s="667">
        <f t="shared" ref="H33:S33" si="2">H20</f>
        <v>1</v>
      </c>
      <c r="I33" s="667">
        <f t="shared" si="2"/>
        <v>12</v>
      </c>
      <c r="J33" s="667">
        <f t="shared" si="2"/>
        <v>10</v>
      </c>
      <c r="K33" s="667">
        <f t="shared" si="2"/>
        <v>7</v>
      </c>
      <c r="L33" s="667">
        <f t="shared" si="2"/>
        <v>7</v>
      </c>
      <c r="M33" s="667">
        <f t="shared" si="2"/>
        <v>8</v>
      </c>
      <c r="N33" s="667">
        <f t="shared" si="2"/>
        <v>21</v>
      </c>
      <c r="O33" s="667">
        <f t="shared" si="2"/>
        <v>4</v>
      </c>
      <c r="P33" s="667">
        <f t="shared" si="2"/>
        <v>3</v>
      </c>
      <c r="Q33" s="667">
        <f t="shared" si="2"/>
        <v>12</v>
      </c>
      <c r="R33" s="667">
        <f t="shared" si="2"/>
        <v>8</v>
      </c>
      <c r="S33" s="667">
        <f t="shared" si="2"/>
        <v>11</v>
      </c>
      <c r="T33" s="2169"/>
    </row>
    <row r="34" spans="1:20" ht="16.5" customHeight="1" thickBot="1" x14ac:dyDescent="0.3">
      <c r="A34" s="2171"/>
      <c r="B34" s="2153"/>
      <c r="C34" s="2142"/>
      <c r="D34" s="2145"/>
      <c r="E34" s="2145"/>
      <c r="F34" s="666" t="s">
        <v>115</v>
      </c>
      <c r="G34" s="651">
        <f t="shared" ref="G34:G47" si="3">SUM(H34:S34)</f>
        <v>6</v>
      </c>
      <c r="H34" s="653">
        <v>0</v>
      </c>
      <c r="I34" s="653">
        <v>0</v>
      </c>
      <c r="J34" s="653">
        <v>1</v>
      </c>
      <c r="K34" s="653">
        <v>1</v>
      </c>
      <c r="L34" s="653">
        <v>1</v>
      </c>
      <c r="M34" s="653">
        <v>1</v>
      </c>
      <c r="N34" s="653">
        <v>1</v>
      </c>
      <c r="O34" s="653">
        <v>1</v>
      </c>
      <c r="P34" s="653">
        <v>0</v>
      </c>
      <c r="Q34" s="653">
        <v>0</v>
      </c>
      <c r="R34" s="653">
        <v>0</v>
      </c>
      <c r="S34" s="653">
        <v>0</v>
      </c>
      <c r="T34" s="2169"/>
    </row>
    <row r="35" spans="1:20" ht="16.5" customHeight="1" thickBot="1" x14ac:dyDescent="0.3">
      <c r="A35" s="2171"/>
      <c r="B35" s="2153"/>
      <c r="C35" s="2142"/>
      <c r="D35" s="2145" t="s">
        <v>39</v>
      </c>
      <c r="E35" s="2145"/>
      <c r="F35" s="668" t="s">
        <v>45</v>
      </c>
      <c r="G35" s="651">
        <f t="shared" si="3"/>
        <v>1</v>
      </c>
      <c r="H35" s="653">
        <v>0</v>
      </c>
      <c r="I35" s="653">
        <v>0</v>
      </c>
      <c r="J35" s="653">
        <v>0</v>
      </c>
      <c r="K35" s="653">
        <v>0</v>
      </c>
      <c r="L35" s="653">
        <v>0</v>
      </c>
      <c r="M35" s="653">
        <v>0</v>
      </c>
      <c r="N35" s="653">
        <v>1</v>
      </c>
      <c r="O35" s="653">
        <v>0</v>
      </c>
      <c r="P35" s="653">
        <v>0</v>
      </c>
      <c r="Q35" s="653">
        <v>0</v>
      </c>
      <c r="R35" s="653">
        <v>0</v>
      </c>
      <c r="S35" s="653">
        <v>0</v>
      </c>
      <c r="T35" s="2169"/>
    </row>
    <row r="36" spans="1:20" ht="16.5" customHeight="1" thickBot="1" x14ac:dyDescent="0.3">
      <c r="A36" s="2171"/>
      <c r="B36" s="2153"/>
      <c r="C36" s="2142"/>
      <c r="D36" s="2145"/>
      <c r="E36" s="2145"/>
      <c r="F36" s="668" t="s">
        <v>46</v>
      </c>
      <c r="G36" s="651">
        <f t="shared" si="3"/>
        <v>6</v>
      </c>
      <c r="H36" s="653">
        <v>0</v>
      </c>
      <c r="I36" s="653">
        <v>1</v>
      </c>
      <c r="J36" s="653">
        <v>0</v>
      </c>
      <c r="K36" s="653">
        <v>0</v>
      </c>
      <c r="L36" s="653">
        <v>2</v>
      </c>
      <c r="M36" s="653">
        <v>1</v>
      </c>
      <c r="N36" s="653">
        <v>0</v>
      </c>
      <c r="O36" s="653">
        <v>1</v>
      </c>
      <c r="P36" s="653">
        <v>1</v>
      </c>
      <c r="Q36" s="653">
        <v>0</v>
      </c>
      <c r="R36" s="653">
        <v>0</v>
      </c>
      <c r="S36" s="653">
        <v>0</v>
      </c>
      <c r="T36" s="2169"/>
    </row>
    <row r="37" spans="1:20" ht="16.5" customHeight="1" thickBot="1" x14ac:dyDescent="0.3">
      <c r="A37" s="2171"/>
      <c r="B37" s="2153"/>
      <c r="C37" s="2142"/>
      <c r="D37" s="2134" t="s">
        <v>40</v>
      </c>
      <c r="E37" s="2134"/>
      <c r="F37" s="668" t="s">
        <v>47</v>
      </c>
      <c r="G37" s="651">
        <f t="shared" si="3"/>
        <v>50</v>
      </c>
      <c r="H37" s="653">
        <v>4</v>
      </c>
      <c r="I37" s="653">
        <v>3</v>
      </c>
      <c r="J37" s="653">
        <v>6</v>
      </c>
      <c r="K37" s="653">
        <v>6</v>
      </c>
      <c r="L37" s="653">
        <v>3</v>
      </c>
      <c r="M37" s="653">
        <v>7</v>
      </c>
      <c r="N37" s="653">
        <v>5</v>
      </c>
      <c r="O37" s="653">
        <v>5</v>
      </c>
      <c r="P37" s="653">
        <v>5</v>
      </c>
      <c r="Q37" s="653">
        <v>2</v>
      </c>
      <c r="R37" s="653">
        <v>2</v>
      </c>
      <c r="S37" s="653">
        <v>2</v>
      </c>
      <c r="T37" s="2169"/>
    </row>
    <row r="38" spans="1:20" ht="16.5" customHeight="1" thickBot="1" x14ac:dyDescent="0.3">
      <c r="A38" s="2171"/>
      <c r="B38" s="2153"/>
      <c r="C38" s="2142"/>
      <c r="D38" s="2134" t="s">
        <v>41</v>
      </c>
      <c r="E38" s="2134"/>
      <c r="F38" s="668" t="s">
        <v>48</v>
      </c>
      <c r="G38" s="651">
        <f t="shared" si="3"/>
        <v>2</v>
      </c>
      <c r="H38" s="653">
        <v>0</v>
      </c>
      <c r="I38" s="653">
        <v>0</v>
      </c>
      <c r="J38" s="653">
        <v>0</v>
      </c>
      <c r="K38" s="653">
        <v>1</v>
      </c>
      <c r="L38" s="653">
        <v>1</v>
      </c>
      <c r="M38" s="653">
        <v>0</v>
      </c>
      <c r="N38" s="653">
        <v>0</v>
      </c>
      <c r="O38" s="653">
        <v>0</v>
      </c>
      <c r="P38" s="653">
        <v>0</v>
      </c>
      <c r="Q38" s="653">
        <v>0</v>
      </c>
      <c r="R38" s="653">
        <v>0</v>
      </c>
      <c r="S38" s="653">
        <v>0</v>
      </c>
      <c r="T38" s="2169"/>
    </row>
    <row r="39" spans="1:20" ht="16.5" customHeight="1" thickBot="1" x14ac:dyDescent="0.3">
      <c r="A39" s="2171"/>
      <c r="B39" s="2153"/>
      <c r="C39" s="2142"/>
      <c r="D39" s="2044" t="s">
        <v>42</v>
      </c>
      <c r="E39" s="2044"/>
      <c r="F39" s="668" t="s">
        <v>49</v>
      </c>
      <c r="G39" s="651">
        <f t="shared" si="3"/>
        <v>0</v>
      </c>
      <c r="H39" s="653">
        <v>0</v>
      </c>
      <c r="I39" s="653">
        <v>0</v>
      </c>
      <c r="J39" s="653">
        <v>0</v>
      </c>
      <c r="K39" s="653">
        <v>0</v>
      </c>
      <c r="L39" s="653">
        <v>0</v>
      </c>
      <c r="M39" s="653">
        <v>0</v>
      </c>
      <c r="N39" s="653">
        <v>0</v>
      </c>
      <c r="O39" s="653">
        <v>0</v>
      </c>
      <c r="P39" s="653">
        <v>0</v>
      </c>
      <c r="Q39" s="653">
        <v>0</v>
      </c>
      <c r="R39" s="653">
        <v>0</v>
      </c>
      <c r="S39" s="653">
        <v>0</v>
      </c>
      <c r="T39" s="2169"/>
    </row>
    <row r="40" spans="1:20" ht="16.5" customHeight="1" thickBot="1" x14ac:dyDescent="0.3">
      <c r="A40" s="2171"/>
      <c r="B40" s="2153"/>
      <c r="C40" s="2142"/>
      <c r="D40" s="2132" t="s">
        <v>525</v>
      </c>
      <c r="E40" s="2132"/>
      <c r="F40" s="669" t="s">
        <v>514</v>
      </c>
      <c r="G40" s="651">
        <f t="shared" si="3"/>
        <v>33</v>
      </c>
      <c r="H40" s="653">
        <v>1</v>
      </c>
      <c r="I40" s="653">
        <v>4</v>
      </c>
      <c r="J40" s="653">
        <v>0</v>
      </c>
      <c r="K40" s="653">
        <v>3</v>
      </c>
      <c r="L40" s="653">
        <v>5</v>
      </c>
      <c r="M40" s="653">
        <v>4</v>
      </c>
      <c r="N40" s="653">
        <v>3</v>
      </c>
      <c r="O40" s="653">
        <v>1</v>
      </c>
      <c r="P40" s="653">
        <v>3</v>
      </c>
      <c r="Q40" s="653">
        <v>3</v>
      </c>
      <c r="R40" s="653">
        <v>3</v>
      </c>
      <c r="S40" s="653">
        <v>3</v>
      </c>
      <c r="T40" s="2169"/>
    </row>
    <row r="41" spans="1:20" ht="16.5" customHeight="1" thickBot="1" x14ac:dyDescent="0.3">
      <c r="A41" s="2171"/>
      <c r="B41" s="2153"/>
      <c r="C41" s="2142"/>
      <c r="D41" s="2132" t="s">
        <v>524</v>
      </c>
      <c r="E41" s="2132"/>
      <c r="F41" s="669" t="s">
        <v>515</v>
      </c>
      <c r="G41" s="651">
        <f t="shared" si="3"/>
        <v>3</v>
      </c>
      <c r="H41" s="653">
        <v>0</v>
      </c>
      <c r="I41" s="653">
        <v>1</v>
      </c>
      <c r="J41" s="653">
        <v>0</v>
      </c>
      <c r="K41" s="653">
        <v>1</v>
      </c>
      <c r="L41" s="653">
        <v>0</v>
      </c>
      <c r="M41" s="653">
        <v>1</v>
      </c>
      <c r="N41" s="653">
        <v>0</v>
      </c>
      <c r="O41" s="653">
        <v>0</v>
      </c>
      <c r="P41" s="653">
        <v>0</v>
      </c>
      <c r="Q41" s="653">
        <v>0</v>
      </c>
      <c r="R41" s="653">
        <v>0</v>
      </c>
      <c r="S41" s="653">
        <v>0</v>
      </c>
      <c r="T41" s="2169"/>
    </row>
    <row r="42" spans="1:20" ht="16.5" customHeight="1" thickBot="1" x14ac:dyDescent="0.3">
      <c r="A42" s="2171"/>
      <c r="B42" s="2153"/>
      <c r="C42" s="2142"/>
      <c r="D42" s="2133" t="s">
        <v>523</v>
      </c>
      <c r="E42" s="2133"/>
      <c r="F42" s="670" t="s">
        <v>516</v>
      </c>
      <c r="G42" s="651">
        <f t="shared" si="3"/>
        <v>1</v>
      </c>
      <c r="H42" s="653">
        <v>0</v>
      </c>
      <c r="I42" s="653">
        <v>0</v>
      </c>
      <c r="J42" s="653">
        <v>1</v>
      </c>
      <c r="K42" s="653">
        <v>0</v>
      </c>
      <c r="L42" s="653">
        <v>0</v>
      </c>
      <c r="M42" s="653">
        <v>0</v>
      </c>
      <c r="N42" s="653">
        <v>0</v>
      </c>
      <c r="O42" s="653">
        <v>0</v>
      </c>
      <c r="P42" s="653">
        <v>0</v>
      </c>
      <c r="Q42" s="653">
        <v>0</v>
      </c>
      <c r="R42" s="653">
        <v>0</v>
      </c>
      <c r="S42" s="653">
        <v>0</v>
      </c>
      <c r="T42" s="2169"/>
    </row>
    <row r="43" spans="1:20" ht="16.5" customHeight="1" thickBot="1" x14ac:dyDescent="0.3">
      <c r="A43" s="2171"/>
      <c r="B43" s="2153"/>
      <c r="C43" s="2142"/>
      <c r="D43" s="2133"/>
      <c r="E43" s="2133"/>
      <c r="F43" s="670" t="s">
        <v>517</v>
      </c>
      <c r="G43" s="651">
        <f t="shared" si="3"/>
        <v>0</v>
      </c>
      <c r="H43" s="653">
        <v>0</v>
      </c>
      <c r="I43" s="653">
        <v>0</v>
      </c>
      <c r="J43" s="653">
        <v>0</v>
      </c>
      <c r="K43" s="653">
        <v>0</v>
      </c>
      <c r="L43" s="653">
        <v>0</v>
      </c>
      <c r="M43" s="653">
        <v>0</v>
      </c>
      <c r="N43" s="653">
        <v>0</v>
      </c>
      <c r="O43" s="653">
        <v>0</v>
      </c>
      <c r="P43" s="653">
        <v>0</v>
      </c>
      <c r="Q43" s="653">
        <v>0</v>
      </c>
      <c r="R43" s="653">
        <v>0</v>
      </c>
      <c r="S43" s="653">
        <v>0</v>
      </c>
      <c r="T43" s="2169"/>
    </row>
    <row r="44" spans="1:20" ht="16.5" customHeight="1" thickBot="1" x14ac:dyDescent="0.3">
      <c r="A44" s="2171"/>
      <c r="B44" s="2153"/>
      <c r="C44" s="2142"/>
      <c r="D44" s="2133"/>
      <c r="E44" s="2133"/>
      <c r="F44" s="670" t="s">
        <v>518</v>
      </c>
      <c r="G44" s="651">
        <f t="shared" si="3"/>
        <v>0</v>
      </c>
      <c r="H44" s="653">
        <v>0</v>
      </c>
      <c r="I44" s="653">
        <v>0</v>
      </c>
      <c r="J44" s="653">
        <v>0</v>
      </c>
      <c r="K44" s="653">
        <v>0</v>
      </c>
      <c r="L44" s="653">
        <v>0</v>
      </c>
      <c r="M44" s="653">
        <v>0</v>
      </c>
      <c r="N44" s="653">
        <v>0</v>
      </c>
      <c r="O44" s="653">
        <v>0</v>
      </c>
      <c r="P44" s="653">
        <v>0</v>
      </c>
      <c r="Q44" s="653">
        <v>0</v>
      </c>
      <c r="R44" s="653">
        <v>0</v>
      </c>
      <c r="S44" s="653">
        <v>0</v>
      </c>
      <c r="T44" s="2169"/>
    </row>
    <row r="45" spans="1:20" ht="16.5" customHeight="1" thickBot="1" x14ac:dyDescent="0.3">
      <c r="A45" s="2171"/>
      <c r="B45" s="2153"/>
      <c r="C45" s="2142"/>
      <c r="D45" s="2133"/>
      <c r="E45" s="2133"/>
      <c r="F45" s="670" t="s">
        <v>519</v>
      </c>
      <c r="G45" s="651">
        <f t="shared" si="3"/>
        <v>0</v>
      </c>
      <c r="H45" s="653">
        <v>0</v>
      </c>
      <c r="I45" s="653">
        <v>0</v>
      </c>
      <c r="J45" s="653">
        <v>0</v>
      </c>
      <c r="K45" s="653">
        <v>0</v>
      </c>
      <c r="L45" s="653">
        <v>0</v>
      </c>
      <c r="M45" s="653">
        <v>0</v>
      </c>
      <c r="N45" s="653">
        <v>0</v>
      </c>
      <c r="O45" s="653">
        <v>0</v>
      </c>
      <c r="P45" s="653">
        <v>0</v>
      </c>
      <c r="Q45" s="653">
        <v>0</v>
      </c>
      <c r="R45" s="653">
        <v>0</v>
      </c>
      <c r="S45" s="653">
        <v>0</v>
      </c>
      <c r="T45" s="2169"/>
    </row>
    <row r="46" spans="1:20" ht="16.5" customHeight="1" thickBot="1" x14ac:dyDescent="0.3">
      <c r="A46" s="2171"/>
      <c r="B46" s="2153"/>
      <c r="C46" s="2142"/>
      <c r="D46" s="2133"/>
      <c r="E46" s="2133"/>
      <c r="F46" s="671" t="s">
        <v>520</v>
      </c>
      <c r="G46" s="651">
        <f t="shared" si="3"/>
        <v>0</v>
      </c>
      <c r="H46" s="657">
        <v>0</v>
      </c>
      <c r="I46" s="657">
        <v>0</v>
      </c>
      <c r="J46" s="657">
        <v>0</v>
      </c>
      <c r="K46" s="657">
        <v>0</v>
      </c>
      <c r="L46" s="657">
        <v>0</v>
      </c>
      <c r="M46" s="657">
        <v>0</v>
      </c>
      <c r="N46" s="657">
        <v>0</v>
      </c>
      <c r="O46" s="657">
        <v>0</v>
      </c>
      <c r="P46" s="657">
        <v>0</v>
      </c>
      <c r="Q46" s="657">
        <v>0</v>
      </c>
      <c r="R46" s="657">
        <v>0</v>
      </c>
      <c r="S46" s="657">
        <v>0</v>
      </c>
      <c r="T46" s="2169"/>
    </row>
    <row r="47" spans="1:20" ht="16.5" customHeight="1" thickBot="1" x14ac:dyDescent="0.3">
      <c r="A47" s="2171"/>
      <c r="B47" s="2153"/>
      <c r="C47" s="2142"/>
      <c r="D47" s="2134" t="s">
        <v>522</v>
      </c>
      <c r="E47" s="2134"/>
      <c r="F47" s="666" t="s">
        <v>521</v>
      </c>
      <c r="G47" s="651">
        <f t="shared" si="3"/>
        <v>19</v>
      </c>
      <c r="H47" s="653">
        <v>0</v>
      </c>
      <c r="I47" s="653">
        <v>3</v>
      </c>
      <c r="J47" s="653">
        <v>4</v>
      </c>
      <c r="K47" s="653">
        <v>5</v>
      </c>
      <c r="L47" s="653">
        <v>3</v>
      </c>
      <c r="M47" s="653">
        <v>0</v>
      </c>
      <c r="N47" s="653">
        <v>3</v>
      </c>
      <c r="O47" s="653">
        <v>1</v>
      </c>
      <c r="P47" s="653">
        <v>0</v>
      </c>
      <c r="Q47" s="653">
        <v>0</v>
      </c>
      <c r="R47" s="653">
        <v>0</v>
      </c>
      <c r="S47" s="653">
        <v>0</v>
      </c>
      <c r="T47" s="2169"/>
    </row>
    <row r="48" spans="1:20" ht="16.5" customHeight="1" thickBot="1" x14ac:dyDescent="0.3">
      <c r="A48" s="2171"/>
      <c r="B48" s="2153"/>
      <c r="C48" s="2142"/>
      <c r="D48" s="2113" t="s">
        <v>43</v>
      </c>
      <c r="E48" s="2113"/>
      <c r="F48" s="658" t="s">
        <v>50</v>
      </c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59"/>
      <c r="R48" s="659"/>
      <c r="S48" s="659"/>
      <c r="T48" s="2169"/>
    </row>
    <row r="49" spans="1:20" ht="16.5" customHeight="1" thickBot="1" x14ac:dyDescent="0.3">
      <c r="A49" s="2171"/>
      <c r="B49" s="2153"/>
      <c r="C49" s="2143"/>
      <c r="D49" s="2114"/>
      <c r="E49" s="2114"/>
      <c r="F49" s="672" t="s">
        <v>51</v>
      </c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2169"/>
    </row>
    <row r="50" spans="1:20" ht="19.5" thickBot="1" x14ac:dyDescent="0.3">
      <c r="A50" s="2171"/>
      <c r="B50" s="2153"/>
      <c r="C50" s="2118" t="s">
        <v>36</v>
      </c>
      <c r="D50" s="2135" t="s">
        <v>7</v>
      </c>
      <c r="E50" s="2136"/>
      <c r="F50" s="2136"/>
      <c r="G50" s="2136"/>
      <c r="H50" s="2136"/>
      <c r="I50" s="2136"/>
      <c r="J50" s="2136"/>
      <c r="K50" s="2136"/>
      <c r="L50" s="2136"/>
      <c r="M50" s="2136"/>
      <c r="N50" s="2136"/>
      <c r="O50" s="2136"/>
      <c r="P50" s="2136"/>
      <c r="Q50" s="2136"/>
      <c r="R50" s="2136"/>
      <c r="S50" s="2137"/>
      <c r="T50" s="2169"/>
    </row>
    <row r="51" spans="1:20" ht="19.5" thickBot="1" x14ac:dyDescent="0.3">
      <c r="A51" s="2171"/>
      <c r="B51" s="2153"/>
      <c r="C51" s="2118"/>
      <c r="D51" s="2138" t="s">
        <v>52</v>
      </c>
      <c r="E51" s="2138"/>
      <c r="F51" s="674" t="s">
        <v>68</v>
      </c>
      <c r="G51" s="648"/>
      <c r="H51" s="649">
        <v>65</v>
      </c>
      <c r="I51" s="649">
        <v>64</v>
      </c>
      <c r="J51" s="649">
        <v>60</v>
      </c>
      <c r="K51" s="649">
        <v>60</v>
      </c>
      <c r="L51" s="649">
        <v>60</v>
      </c>
      <c r="M51" s="649">
        <v>60</v>
      </c>
      <c r="N51" s="649">
        <v>60</v>
      </c>
      <c r="O51" s="649">
        <v>60</v>
      </c>
      <c r="P51" s="649">
        <v>60</v>
      </c>
      <c r="Q51" s="649">
        <v>60</v>
      </c>
      <c r="R51" s="649">
        <v>60</v>
      </c>
      <c r="S51" s="649">
        <v>60</v>
      </c>
      <c r="T51" s="2169"/>
    </row>
    <row r="52" spans="1:20" ht="19.5" thickBot="1" x14ac:dyDescent="0.3">
      <c r="A52" s="2171"/>
      <c r="B52" s="2153"/>
      <c r="C52" s="2118"/>
      <c r="D52" s="2112"/>
      <c r="E52" s="2112"/>
      <c r="F52" s="675" t="s">
        <v>116</v>
      </c>
      <c r="G52" s="667">
        <f>G21</f>
        <v>7</v>
      </c>
      <c r="H52" s="667">
        <f t="shared" ref="H52:S52" si="4">H21</f>
        <v>1</v>
      </c>
      <c r="I52" s="667">
        <f t="shared" si="4"/>
        <v>0</v>
      </c>
      <c r="J52" s="667">
        <f t="shared" si="4"/>
        <v>0</v>
      </c>
      <c r="K52" s="667">
        <f t="shared" si="4"/>
        <v>2</v>
      </c>
      <c r="L52" s="667">
        <f t="shared" si="4"/>
        <v>2</v>
      </c>
      <c r="M52" s="667">
        <f t="shared" si="4"/>
        <v>0</v>
      </c>
      <c r="N52" s="667">
        <f t="shared" si="4"/>
        <v>2</v>
      </c>
      <c r="O52" s="667">
        <f t="shared" si="4"/>
        <v>0</v>
      </c>
      <c r="P52" s="667">
        <f t="shared" si="4"/>
        <v>0</v>
      </c>
      <c r="Q52" s="667">
        <f t="shared" si="4"/>
        <v>0</v>
      </c>
      <c r="R52" s="667">
        <f t="shared" si="4"/>
        <v>0</v>
      </c>
      <c r="S52" s="667">
        <f t="shared" si="4"/>
        <v>0</v>
      </c>
      <c r="T52" s="2169"/>
    </row>
    <row r="53" spans="1:20" ht="19.5" thickBot="1" x14ac:dyDescent="0.3">
      <c r="A53" s="2171"/>
      <c r="B53" s="2153"/>
      <c r="C53" s="2118"/>
      <c r="D53" s="2112"/>
      <c r="E53" s="2112"/>
      <c r="F53" s="675" t="s">
        <v>117</v>
      </c>
      <c r="G53" s="667">
        <f>G40</f>
        <v>33</v>
      </c>
      <c r="H53" s="667">
        <f t="shared" ref="H53:S53" si="5">H40</f>
        <v>1</v>
      </c>
      <c r="I53" s="667">
        <f t="shared" si="5"/>
        <v>4</v>
      </c>
      <c r="J53" s="667">
        <f t="shared" si="5"/>
        <v>0</v>
      </c>
      <c r="K53" s="667">
        <f t="shared" si="5"/>
        <v>3</v>
      </c>
      <c r="L53" s="667">
        <f t="shared" si="5"/>
        <v>5</v>
      </c>
      <c r="M53" s="667">
        <f t="shared" si="5"/>
        <v>4</v>
      </c>
      <c r="N53" s="667">
        <f t="shared" si="5"/>
        <v>3</v>
      </c>
      <c r="O53" s="667">
        <f t="shared" si="5"/>
        <v>1</v>
      </c>
      <c r="P53" s="667">
        <f t="shared" si="5"/>
        <v>3</v>
      </c>
      <c r="Q53" s="667">
        <f t="shared" si="5"/>
        <v>3</v>
      </c>
      <c r="R53" s="667">
        <f t="shared" si="5"/>
        <v>3</v>
      </c>
      <c r="S53" s="667">
        <f t="shared" si="5"/>
        <v>3</v>
      </c>
      <c r="T53" s="2169"/>
    </row>
    <row r="54" spans="1:20" ht="19.5" thickBot="1" x14ac:dyDescent="0.3">
      <c r="A54" s="2171"/>
      <c r="B54" s="2153"/>
      <c r="C54" s="2118"/>
      <c r="D54" s="2112"/>
      <c r="E54" s="2112"/>
      <c r="F54" s="664" t="s">
        <v>231</v>
      </c>
      <c r="G54" s="651">
        <f t="shared" ref="G54:G81" si="6">SUM(H54:S54)</f>
        <v>3</v>
      </c>
      <c r="H54" s="653">
        <v>0</v>
      </c>
      <c r="I54" s="653">
        <v>0</v>
      </c>
      <c r="J54" s="653">
        <v>0</v>
      </c>
      <c r="K54" s="653">
        <v>0</v>
      </c>
      <c r="L54" s="653">
        <v>0</v>
      </c>
      <c r="M54" s="653">
        <v>0</v>
      </c>
      <c r="N54" s="653">
        <v>0</v>
      </c>
      <c r="O54" s="653">
        <v>3</v>
      </c>
      <c r="P54" s="653">
        <v>0</v>
      </c>
      <c r="Q54" s="653">
        <v>0</v>
      </c>
      <c r="R54" s="653">
        <v>0</v>
      </c>
      <c r="S54" s="653">
        <v>0</v>
      </c>
      <c r="T54" s="2169"/>
    </row>
    <row r="55" spans="1:20" ht="19.5" thickBot="1" x14ac:dyDescent="0.3">
      <c r="A55" s="2171"/>
      <c r="B55" s="2153"/>
      <c r="C55" s="2118"/>
      <c r="D55" s="2112" t="s">
        <v>53</v>
      </c>
      <c r="E55" s="2112"/>
      <c r="F55" s="670" t="s">
        <v>69</v>
      </c>
      <c r="G55" s="651">
        <f t="shared" si="6"/>
        <v>3</v>
      </c>
      <c r="H55" s="653">
        <v>0</v>
      </c>
      <c r="I55" s="653">
        <v>1</v>
      </c>
      <c r="J55" s="653">
        <v>0</v>
      </c>
      <c r="K55" s="653">
        <v>1</v>
      </c>
      <c r="L55" s="653">
        <v>0</v>
      </c>
      <c r="M55" s="653">
        <v>1</v>
      </c>
      <c r="N55" s="653">
        <v>0</v>
      </c>
      <c r="O55" s="653">
        <v>0</v>
      </c>
      <c r="P55" s="653">
        <v>0</v>
      </c>
      <c r="Q55" s="653">
        <v>0</v>
      </c>
      <c r="R55" s="653">
        <v>0</v>
      </c>
      <c r="S55" s="653">
        <v>0</v>
      </c>
      <c r="T55" s="2169"/>
    </row>
    <row r="56" spans="1:20" ht="19.5" thickBot="1" x14ac:dyDescent="0.3">
      <c r="A56" s="2171"/>
      <c r="B56" s="2153"/>
      <c r="C56" s="2118"/>
      <c r="D56" s="2112"/>
      <c r="E56" s="2112"/>
      <c r="F56" s="670" t="s">
        <v>70</v>
      </c>
      <c r="G56" s="651">
        <f t="shared" si="6"/>
        <v>2</v>
      </c>
      <c r="H56" s="653">
        <v>0</v>
      </c>
      <c r="I56" s="653">
        <v>0</v>
      </c>
      <c r="J56" s="653">
        <v>0</v>
      </c>
      <c r="K56" s="653">
        <v>1</v>
      </c>
      <c r="L56" s="653">
        <v>0</v>
      </c>
      <c r="M56" s="653">
        <v>0</v>
      </c>
      <c r="N56" s="653">
        <v>1</v>
      </c>
      <c r="O56" s="653">
        <v>0</v>
      </c>
      <c r="P56" s="653">
        <v>0</v>
      </c>
      <c r="Q56" s="653">
        <v>0</v>
      </c>
      <c r="R56" s="653">
        <v>0</v>
      </c>
      <c r="S56" s="653">
        <v>0</v>
      </c>
      <c r="T56" s="2169"/>
    </row>
    <row r="57" spans="1:20" ht="19.5" thickBot="1" x14ac:dyDescent="0.3">
      <c r="A57" s="2171"/>
      <c r="B57" s="2153"/>
      <c r="C57" s="2118"/>
      <c r="D57" s="2131" t="s">
        <v>54</v>
      </c>
      <c r="E57" s="2131"/>
      <c r="F57" s="670" t="s">
        <v>71</v>
      </c>
      <c r="G57" s="651">
        <f t="shared" si="6"/>
        <v>34</v>
      </c>
      <c r="H57" s="653">
        <v>1</v>
      </c>
      <c r="I57" s="653">
        <v>4</v>
      </c>
      <c r="J57" s="653">
        <v>1</v>
      </c>
      <c r="K57" s="653">
        <v>0</v>
      </c>
      <c r="L57" s="653">
        <v>5</v>
      </c>
      <c r="M57" s="653">
        <v>12</v>
      </c>
      <c r="N57" s="653">
        <v>2</v>
      </c>
      <c r="O57" s="653">
        <v>2</v>
      </c>
      <c r="P57" s="653">
        <v>1</v>
      </c>
      <c r="Q57" s="653">
        <v>2</v>
      </c>
      <c r="R57" s="653">
        <v>2</v>
      </c>
      <c r="S57" s="653">
        <v>2</v>
      </c>
      <c r="T57" s="2169"/>
    </row>
    <row r="58" spans="1:20" ht="19.5" thickBot="1" x14ac:dyDescent="0.3">
      <c r="A58" s="2171"/>
      <c r="B58" s="2153"/>
      <c r="C58" s="2118"/>
      <c r="D58" s="2131" t="s">
        <v>55</v>
      </c>
      <c r="E58" s="2131"/>
      <c r="F58" s="670" t="s">
        <v>72</v>
      </c>
      <c r="G58" s="651">
        <f t="shared" si="6"/>
        <v>1</v>
      </c>
      <c r="H58" s="653">
        <v>0</v>
      </c>
      <c r="I58" s="653">
        <v>0</v>
      </c>
      <c r="J58" s="653">
        <v>1</v>
      </c>
      <c r="K58" s="653">
        <v>0</v>
      </c>
      <c r="L58" s="653">
        <v>0</v>
      </c>
      <c r="M58" s="653">
        <v>0</v>
      </c>
      <c r="N58" s="653">
        <v>0</v>
      </c>
      <c r="O58" s="653">
        <v>0</v>
      </c>
      <c r="P58" s="653">
        <v>0</v>
      </c>
      <c r="Q58" s="653">
        <v>0</v>
      </c>
      <c r="R58" s="653">
        <v>0</v>
      </c>
      <c r="S58" s="653">
        <v>0</v>
      </c>
      <c r="T58" s="2169"/>
    </row>
    <row r="59" spans="1:20" ht="19.5" thickBot="1" x14ac:dyDescent="0.3">
      <c r="A59" s="2171"/>
      <c r="B59" s="2153"/>
      <c r="C59" s="2118"/>
      <c r="D59" s="2131" t="s">
        <v>56</v>
      </c>
      <c r="E59" s="2131"/>
      <c r="F59" s="670" t="s">
        <v>73</v>
      </c>
      <c r="G59" s="651">
        <f t="shared" si="6"/>
        <v>0</v>
      </c>
      <c r="H59" s="653">
        <v>0</v>
      </c>
      <c r="I59" s="653">
        <v>0</v>
      </c>
      <c r="J59" s="653">
        <v>0</v>
      </c>
      <c r="K59" s="653">
        <v>0</v>
      </c>
      <c r="L59" s="653">
        <v>0</v>
      </c>
      <c r="M59" s="653">
        <v>0</v>
      </c>
      <c r="N59" s="653">
        <v>0</v>
      </c>
      <c r="O59" s="653">
        <v>0</v>
      </c>
      <c r="P59" s="653">
        <v>0</v>
      </c>
      <c r="Q59" s="653">
        <v>0</v>
      </c>
      <c r="R59" s="653">
        <v>0</v>
      </c>
      <c r="S59" s="653">
        <v>0</v>
      </c>
      <c r="T59" s="2169"/>
    </row>
    <row r="60" spans="1:20" ht="19.5" thickBot="1" x14ac:dyDescent="0.3">
      <c r="A60" s="2171"/>
      <c r="B60" s="2153"/>
      <c r="C60" s="2118"/>
      <c r="D60" s="2131" t="s">
        <v>57</v>
      </c>
      <c r="E60" s="2131"/>
      <c r="F60" s="664" t="s">
        <v>74</v>
      </c>
      <c r="G60" s="651">
        <f t="shared" si="6"/>
        <v>5</v>
      </c>
      <c r="H60" s="653">
        <v>0</v>
      </c>
      <c r="I60" s="653">
        <v>1</v>
      </c>
      <c r="J60" s="653">
        <v>0</v>
      </c>
      <c r="K60" s="653">
        <v>1</v>
      </c>
      <c r="L60" s="653">
        <v>0</v>
      </c>
      <c r="M60" s="653">
        <v>0</v>
      </c>
      <c r="N60" s="653">
        <v>0</v>
      </c>
      <c r="O60" s="653">
        <v>1</v>
      </c>
      <c r="P60" s="653">
        <v>0</v>
      </c>
      <c r="Q60" s="653">
        <v>1</v>
      </c>
      <c r="R60" s="653">
        <v>0</v>
      </c>
      <c r="S60" s="653">
        <v>1</v>
      </c>
      <c r="T60" s="2169"/>
    </row>
    <row r="61" spans="1:20" ht="19.5" thickBot="1" x14ac:dyDescent="0.3">
      <c r="A61" s="2171"/>
      <c r="B61" s="2153"/>
      <c r="C61" s="2118"/>
      <c r="D61" s="2131" t="s">
        <v>58</v>
      </c>
      <c r="E61" s="2131"/>
      <c r="F61" s="664" t="s">
        <v>75</v>
      </c>
      <c r="G61" s="651">
        <f t="shared" si="6"/>
        <v>15</v>
      </c>
      <c r="H61" s="653">
        <v>0</v>
      </c>
      <c r="I61" s="653">
        <v>4</v>
      </c>
      <c r="J61" s="653">
        <v>1</v>
      </c>
      <c r="K61" s="653">
        <v>0</v>
      </c>
      <c r="L61" s="653">
        <v>4</v>
      </c>
      <c r="M61" s="653">
        <v>0</v>
      </c>
      <c r="N61" s="653">
        <v>2</v>
      </c>
      <c r="O61" s="653">
        <v>3</v>
      </c>
      <c r="P61" s="653">
        <v>0</v>
      </c>
      <c r="Q61" s="653">
        <v>1</v>
      </c>
      <c r="R61" s="653">
        <v>0</v>
      </c>
      <c r="S61" s="653">
        <v>0</v>
      </c>
      <c r="T61" s="2169"/>
    </row>
    <row r="62" spans="1:20" ht="19.5" thickBot="1" x14ac:dyDescent="0.3">
      <c r="A62" s="2171"/>
      <c r="B62" s="2153"/>
      <c r="C62" s="2118"/>
      <c r="D62" s="2044" t="s">
        <v>118</v>
      </c>
      <c r="E62" s="2044"/>
      <c r="F62" s="676" t="s">
        <v>228</v>
      </c>
      <c r="G62" s="651">
        <f t="shared" si="6"/>
        <v>0</v>
      </c>
      <c r="H62" s="653">
        <v>0</v>
      </c>
      <c r="I62" s="653">
        <v>0</v>
      </c>
      <c r="J62" s="653">
        <v>0</v>
      </c>
      <c r="K62" s="653">
        <v>0</v>
      </c>
      <c r="L62" s="653">
        <v>0</v>
      </c>
      <c r="M62" s="653">
        <v>0</v>
      </c>
      <c r="N62" s="653">
        <v>0</v>
      </c>
      <c r="O62" s="653">
        <v>0</v>
      </c>
      <c r="P62" s="653">
        <v>0</v>
      </c>
      <c r="Q62" s="653">
        <v>0</v>
      </c>
      <c r="R62" s="653">
        <v>0</v>
      </c>
      <c r="S62" s="653">
        <v>0</v>
      </c>
      <c r="T62" s="2169"/>
    </row>
    <row r="63" spans="1:20" ht="19.5" thickBot="1" x14ac:dyDescent="0.3">
      <c r="A63" s="2171"/>
      <c r="B63" s="2153"/>
      <c r="C63" s="2118"/>
      <c r="D63" s="2112" t="s">
        <v>59</v>
      </c>
      <c r="E63" s="2112"/>
      <c r="F63" s="664" t="s">
        <v>76</v>
      </c>
      <c r="G63" s="651">
        <f t="shared" si="6"/>
        <v>10</v>
      </c>
      <c r="H63" s="653">
        <v>0</v>
      </c>
      <c r="I63" s="653">
        <v>1</v>
      </c>
      <c r="J63" s="653">
        <v>1</v>
      </c>
      <c r="K63" s="653">
        <v>1</v>
      </c>
      <c r="L63" s="653">
        <v>1</v>
      </c>
      <c r="M63" s="653">
        <v>1</v>
      </c>
      <c r="N63" s="653">
        <v>1</v>
      </c>
      <c r="O63" s="653">
        <v>1</v>
      </c>
      <c r="P63" s="653">
        <v>1</v>
      </c>
      <c r="Q63" s="653">
        <v>1</v>
      </c>
      <c r="R63" s="653">
        <v>1</v>
      </c>
      <c r="S63" s="653">
        <v>0</v>
      </c>
      <c r="T63" s="2169"/>
    </row>
    <row r="64" spans="1:20" ht="19.5" thickBot="1" x14ac:dyDescent="0.3">
      <c r="A64" s="2171"/>
      <c r="B64" s="2153"/>
      <c r="C64" s="2118"/>
      <c r="D64" s="2112"/>
      <c r="E64" s="2112"/>
      <c r="F64" s="664" t="s">
        <v>77</v>
      </c>
      <c r="G64" s="651">
        <f t="shared" si="6"/>
        <v>0</v>
      </c>
      <c r="H64" s="653">
        <v>0</v>
      </c>
      <c r="I64" s="653">
        <v>0</v>
      </c>
      <c r="J64" s="653">
        <v>0</v>
      </c>
      <c r="K64" s="653">
        <v>0</v>
      </c>
      <c r="L64" s="653">
        <v>0</v>
      </c>
      <c r="M64" s="653">
        <v>0</v>
      </c>
      <c r="N64" s="653">
        <v>0</v>
      </c>
      <c r="O64" s="653">
        <v>0</v>
      </c>
      <c r="P64" s="653">
        <v>0</v>
      </c>
      <c r="Q64" s="653">
        <v>0</v>
      </c>
      <c r="R64" s="653">
        <v>0</v>
      </c>
      <c r="S64" s="653">
        <v>0</v>
      </c>
      <c r="T64" s="2169"/>
    </row>
    <row r="65" spans="1:20" ht="19.5" thickBot="1" x14ac:dyDescent="0.3">
      <c r="A65" s="2171"/>
      <c r="B65" s="2153"/>
      <c r="C65" s="2118"/>
      <c r="D65" s="2112"/>
      <c r="E65" s="2112"/>
      <c r="F65" s="664" t="s">
        <v>78</v>
      </c>
      <c r="G65" s="651">
        <f t="shared" si="6"/>
        <v>14</v>
      </c>
      <c r="H65" s="653">
        <v>0</v>
      </c>
      <c r="I65" s="653">
        <v>2</v>
      </c>
      <c r="J65" s="653">
        <v>0</v>
      </c>
      <c r="K65" s="653">
        <v>6</v>
      </c>
      <c r="L65" s="653">
        <v>0</v>
      </c>
      <c r="M65" s="653">
        <v>0</v>
      </c>
      <c r="N65" s="653">
        <v>0</v>
      </c>
      <c r="O65" s="653">
        <v>6</v>
      </c>
      <c r="P65" s="653">
        <v>0</v>
      </c>
      <c r="Q65" s="653">
        <v>0</v>
      </c>
      <c r="R65" s="653">
        <v>0</v>
      </c>
      <c r="S65" s="653">
        <v>0</v>
      </c>
      <c r="T65" s="2169"/>
    </row>
    <row r="66" spans="1:20" ht="19.5" thickBot="1" x14ac:dyDescent="0.3">
      <c r="A66" s="2171"/>
      <c r="B66" s="2153"/>
      <c r="C66" s="2118"/>
      <c r="D66" s="2112"/>
      <c r="E66" s="2112"/>
      <c r="F66" s="664" t="s">
        <v>79</v>
      </c>
      <c r="G66" s="651">
        <f t="shared" si="6"/>
        <v>9</v>
      </c>
      <c r="H66" s="653">
        <v>0</v>
      </c>
      <c r="I66" s="653">
        <v>0</v>
      </c>
      <c r="J66" s="653">
        <v>2</v>
      </c>
      <c r="K66" s="653">
        <v>1</v>
      </c>
      <c r="L66" s="653">
        <v>1</v>
      </c>
      <c r="M66" s="653">
        <v>1</v>
      </c>
      <c r="N66" s="653">
        <v>1</v>
      </c>
      <c r="O66" s="653">
        <v>1</v>
      </c>
      <c r="P66" s="653">
        <v>1</v>
      </c>
      <c r="Q66" s="653">
        <v>1</v>
      </c>
      <c r="R66" s="653">
        <v>0</v>
      </c>
      <c r="S66" s="653">
        <v>0</v>
      </c>
      <c r="T66" s="2169"/>
    </row>
    <row r="67" spans="1:20" ht="19.5" thickBot="1" x14ac:dyDescent="0.3">
      <c r="A67" s="2171"/>
      <c r="B67" s="2153"/>
      <c r="C67" s="2118"/>
      <c r="D67" s="2130" t="s">
        <v>119</v>
      </c>
      <c r="E67" s="2130"/>
      <c r="F67" s="670" t="s">
        <v>111</v>
      </c>
      <c r="G67" s="651">
        <f t="shared" si="6"/>
        <v>8</v>
      </c>
      <c r="H67" s="653">
        <v>0</v>
      </c>
      <c r="I67" s="653">
        <v>1</v>
      </c>
      <c r="J67" s="653">
        <v>0</v>
      </c>
      <c r="K67" s="653">
        <v>3</v>
      </c>
      <c r="L67" s="653">
        <v>2</v>
      </c>
      <c r="M67" s="653">
        <v>0</v>
      </c>
      <c r="N67" s="653">
        <v>0</v>
      </c>
      <c r="O67" s="653">
        <v>1</v>
      </c>
      <c r="P67" s="653">
        <v>1</v>
      </c>
      <c r="Q67" s="653">
        <v>0</v>
      </c>
      <c r="R67" s="653">
        <v>0</v>
      </c>
      <c r="S67" s="653">
        <v>0</v>
      </c>
      <c r="T67" s="2169"/>
    </row>
    <row r="68" spans="1:20" ht="19.5" thickBot="1" x14ac:dyDescent="0.3">
      <c r="A68" s="2171"/>
      <c r="B68" s="2153"/>
      <c r="C68" s="2118"/>
      <c r="D68" s="2130"/>
      <c r="E68" s="2130"/>
      <c r="F68" s="670" t="s">
        <v>112</v>
      </c>
      <c r="G68" s="651">
        <f t="shared" si="6"/>
        <v>1</v>
      </c>
      <c r="H68" s="653">
        <v>0</v>
      </c>
      <c r="I68" s="653">
        <v>0</v>
      </c>
      <c r="J68" s="653">
        <v>0</v>
      </c>
      <c r="K68" s="653">
        <v>0</v>
      </c>
      <c r="L68" s="653">
        <v>1</v>
      </c>
      <c r="M68" s="653">
        <v>0</v>
      </c>
      <c r="N68" s="653">
        <v>0</v>
      </c>
      <c r="O68" s="653">
        <v>0</v>
      </c>
      <c r="P68" s="653">
        <v>0</v>
      </c>
      <c r="Q68" s="653">
        <v>0</v>
      </c>
      <c r="R68" s="653">
        <v>0</v>
      </c>
      <c r="S68" s="653">
        <v>0</v>
      </c>
      <c r="T68" s="2169"/>
    </row>
    <row r="69" spans="1:20" ht="19.5" thickBot="1" x14ac:dyDescent="0.3">
      <c r="A69" s="2171"/>
      <c r="B69" s="2153"/>
      <c r="C69" s="2118"/>
      <c r="D69" s="2130"/>
      <c r="E69" s="2130"/>
      <c r="F69" s="677" t="s">
        <v>80</v>
      </c>
      <c r="G69" s="651">
        <f t="shared" si="6"/>
        <v>10</v>
      </c>
      <c r="H69" s="653">
        <v>0</v>
      </c>
      <c r="I69" s="653">
        <v>2</v>
      </c>
      <c r="J69" s="653">
        <v>0</v>
      </c>
      <c r="K69" s="653">
        <v>6</v>
      </c>
      <c r="L69" s="653">
        <v>0</v>
      </c>
      <c r="M69" s="653">
        <v>0</v>
      </c>
      <c r="N69" s="653">
        <v>0</v>
      </c>
      <c r="O69" s="653">
        <v>2</v>
      </c>
      <c r="P69" s="653">
        <v>0</v>
      </c>
      <c r="Q69" s="653">
        <v>0</v>
      </c>
      <c r="R69" s="653">
        <v>0</v>
      </c>
      <c r="S69" s="653">
        <v>0</v>
      </c>
      <c r="T69" s="2169"/>
    </row>
    <row r="70" spans="1:20" ht="19.5" thickBot="1" x14ac:dyDescent="0.3">
      <c r="A70" s="2171"/>
      <c r="B70" s="2153"/>
      <c r="C70" s="2118"/>
      <c r="D70" s="2130"/>
      <c r="E70" s="2130"/>
      <c r="F70" s="677" t="s">
        <v>81</v>
      </c>
      <c r="G70" s="651">
        <f t="shared" si="6"/>
        <v>4</v>
      </c>
      <c r="H70" s="653">
        <v>0</v>
      </c>
      <c r="I70" s="653">
        <v>0</v>
      </c>
      <c r="J70" s="653">
        <v>0</v>
      </c>
      <c r="K70" s="653">
        <v>0</v>
      </c>
      <c r="L70" s="653">
        <v>0</v>
      </c>
      <c r="M70" s="653">
        <v>0</v>
      </c>
      <c r="N70" s="653">
        <v>0</v>
      </c>
      <c r="O70" s="653">
        <v>4</v>
      </c>
      <c r="P70" s="653">
        <v>0</v>
      </c>
      <c r="Q70" s="653">
        <v>0</v>
      </c>
      <c r="R70" s="653">
        <v>0</v>
      </c>
      <c r="S70" s="653">
        <v>0</v>
      </c>
      <c r="T70" s="2169"/>
    </row>
    <row r="71" spans="1:20" ht="19.5" thickBot="1" x14ac:dyDescent="0.3">
      <c r="A71" s="2171"/>
      <c r="B71" s="2153"/>
      <c r="C71" s="2118"/>
      <c r="D71" s="2131" t="s">
        <v>60</v>
      </c>
      <c r="E71" s="2131"/>
      <c r="F71" s="664" t="s">
        <v>82</v>
      </c>
      <c r="G71" s="651">
        <f t="shared" si="6"/>
        <v>0</v>
      </c>
      <c r="H71" s="653">
        <v>0</v>
      </c>
      <c r="I71" s="653">
        <v>0</v>
      </c>
      <c r="J71" s="653">
        <v>0</v>
      </c>
      <c r="K71" s="653">
        <v>0</v>
      </c>
      <c r="L71" s="653">
        <v>0</v>
      </c>
      <c r="M71" s="653">
        <v>0</v>
      </c>
      <c r="N71" s="653">
        <v>0</v>
      </c>
      <c r="O71" s="653">
        <v>0</v>
      </c>
      <c r="P71" s="653">
        <v>0</v>
      </c>
      <c r="Q71" s="653">
        <v>0</v>
      </c>
      <c r="R71" s="653">
        <v>0</v>
      </c>
      <c r="S71" s="653">
        <v>0</v>
      </c>
      <c r="T71" s="2169"/>
    </row>
    <row r="72" spans="1:20" ht="19.5" thickBot="1" x14ac:dyDescent="0.3">
      <c r="A72" s="2171"/>
      <c r="B72" s="2153"/>
      <c r="C72" s="2118"/>
      <c r="D72" s="2131" t="s">
        <v>61</v>
      </c>
      <c r="E72" s="2131"/>
      <c r="F72" s="670" t="s">
        <v>83</v>
      </c>
      <c r="G72" s="651">
        <f t="shared" si="6"/>
        <v>1</v>
      </c>
      <c r="H72" s="653">
        <v>0</v>
      </c>
      <c r="I72" s="653">
        <v>0</v>
      </c>
      <c r="J72" s="653">
        <v>1</v>
      </c>
      <c r="K72" s="653">
        <v>0</v>
      </c>
      <c r="L72" s="653">
        <v>0</v>
      </c>
      <c r="M72" s="653">
        <v>0</v>
      </c>
      <c r="N72" s="653">
        <v>0</v>
      </c>
      <c r="O72" s="653">
        <v>0</v>
      </c>
      <c r="P72" s="653">
        <v>0</v>
      </c>
      <c r="Q72" s="653">
        <v>0</v>
      </c>
      <c r="R72" s="653">
        <v>0</v>
      </c>
      <c r="S72" s="653">
        <v>0</v>
      </c>
      <c r="T72" s="2169"/>
    </row>
    <row r="73" spans="1:20" ht="19.5" thickBot="1" x14ac:dyDescent="0.3">
      <c r="A73" s="2171"/>
      <c r="B73" s="2153"/>
      <c r="C73" s="2118"/>
      <c r="D73" s="2131"/>
      <c r="E73" s="2131"/>
      <c r="F73" s="670" t="s">
        <v>84</v>
      </c>
      <c r="G73" s="651">
        <f t="shared" si="6"/>
        <v>1</v>
      </c>
      <c r="H73" s="653">
        <v>0</v>
      </c>
      <c r="I73" s="653">
        <v>0</v>
      </c>
      <c r="J73" s="653">
        <v>1</v>
      </c>
      <c r="K73" s="653">
        <v>0</v>
      </c>
      <c r="L73" s="653">
        <v>0</v>
      </c>
      <c r="M73" s="653">
        <v>0</v>
      </c>
      <c r="N73" s="653">
        <v>0</v>
      </c>
      <c r="O73" s="653">
        <v>0</v>
      </c>
      <c r="P73" s="653">
        <v>0</v>
      </c>
      <c r="Q73" s="653">
        <v>0</v>
      </c>
      <c r="R73" s="653">
        <v>0</v>
      </c>
      <c r="S73" s="653">
        <v>0</v>
      </c>
      <c r="T73" s="2169"/>
    </row>
    <row r="74" spans="1:20" ht="19.5" thickBot="1" x14ac:dyDescent="0.3">
      <c r="A74" s="2171"/>
      <c r="B74" s="2153"/>
      <c r="C74" s="2118"/>
      <c r="D74" s="2112" t="s">
        <v>62</v>
      </c>
      <c r="E74" s="2112"/>
      <c r="F74" s="670" t="s">
        <v>85</v>
      </c>
      <c r="G74" s="651">
        <f t="shared" si="6"/>
        <v>0</v>
      </c>
      <c r="H74" s="653">
        <v>0</v>
      </c>
      <c r="I74" s="653">
        <v>0</v>
      </c>
      <c r="J74" s="653">
        <v>0</v>
      </c>
      <c r="K74" s="653">
        <v>0</v>
      </c>
      <c r="L74" s="653">
        <v>0</v>
      </c>
      <c r="M74" s="653">
        <v>0</v>
      </c>
      <c r="N74" s="653">
        <v>0</v>
      </c>
      <c r="O74" s="653">
        <v>0</v>
      </c>
      <c r="P74" s="653">
        <v>0</v>
      </c>
      <c r="Q74" s="653">
        <v>0</v>
      </c>
      <c r="R74" s="653">
        <v>0</v>
      </c>
      <c r="S74" s="653">
        <v>0</v>
      </c>
      <c r="T74" s="2169"/>
    </row>
    <row r="75" spans="1:20" ht="19.5" thickBot="1" x14ac:dyDescent="0.3">
      <c r="A75" s="2171"/>
      <c r="B75" s="2153"/>
      <c r="C75" s="2118"/>
      <c r="D75" s="2112"/>
      <c r="E75" s="2112"/>
      <c r="F75" s="670" t="s">
        <v>86</v>
      </c>
      <c r="G75" s="651">
        <f t="shared" si="6"/>
        <v>0</v>
      </c>
      <c r="H75" s="653">
        <v>0</v>
      </c>
      <c r="I75" s="653">
        <v>0</v>
      </c>
      <c r="J75" s="653">
        <v>0</v>
      </c>
      <c r="K75" s="653">
        <v>0</v>
      </c>
      <c r="L75" s="653">
        <v>0</v>
      </c>
      <c r="M75" s="653">
        <v>0</v>
      </c>
      <c r="N75" s="653">
        <v>0</v>
      </c>
      <c r="O75" s="653">
        <v>0</v>
      </c>
      <c r="P75" s="653">
        <v>0</v>
      </c>
      <c r="Q75" s="653">
        <v>0</v>
      </c>
      <c r="R75" s="653">
        <v>0</v>
      </c>
      <c r="S75" s="653">
        <v>0</v>
      </c>
      <c r="T75" s="2169"/>
    </row>
    <row r="76" spans="1:20" ht="19.5" thickBot="1" x14ac:dyDescent="0.3">
      <c r="A76" s="2171"/>
      <c r="B76" s="2153"/>
      <c r="C76" s="2118"/>
      <c r="D76" s="2112" t="s">
        <v>63</v>
      </c>
      <c r="E76" s="2112"/>
      <c r="F76" s="670" t="s">
        <v>87</v>
      </c>
      <c r="G76" s="651">
        <f t="shared" si="6"/>
        <v>1</v>
      </c>
      <c r="H76" s="653">
        <v>0</v>
      </c>
      <c r="I76" s="653">
        <v>0</v>
      </c>
      <c r="J76" s="653">
        <v>0</v>
      </c>
      <c r="K76" s="653">
        <v>0</v>
      </c>
      <c r="L76" s="653">
        <v>1</v>
      </c>
      <c r="M76" s="653">
        <v>0</v>
      </c>
      <c r="N76" s="653">
        <v>0</v>
      </c>
      <c r="O76" s="653">
        <v>0</v>
      </c>
      <c r="P76" s="653">
        <v>0</v>
      </c>
      <c r="Q76" s="653">
        <v>0</v>
      </c>
      <c r="R76" s="653">
        <v>0</v>
      </c>
      <c r="S76" s="653">
        <v>0</v>
      </c>
      <c r="T76" s="2169"/>
    </row>
    <row r="77" spans="1:20" ht="19.5" thickBot="1" x14ac:dyDescent="0.3">
      <c r="A77" s="2171"/>
      <c r="B77" s="2153"/>
      <c r="C77" s="2118"/>
      <c r="D77" s="2112"/>
      <c r="E77" s="2112"/>
      <c r="F77" s="664" t="s">
        <v>88</v>
      </c>
      <c r="G77" s="651">
        <f t="shared" si="6"/>
        <v>2</v>
      </c>
      <c r="H77" s="653">
        <v>0</v>
      </c>
      <c r="I77" s="653">
        <v>1</v>
      </c>
      <c r="J77" s="653">
        <v>0</v>
      </c>
      <c r="K77" s="653">
        <v>1</v>
      </c>
      <c r="L77" s="653">
        <v>0</v>
      </c>
      <c r="M77" s="653">
        <v>0</v>
      </c>
      <c r="N77" s="653">
        <v>0</v>
      </c>
      <c r="O77" s="653">
        <v>0</v>
      </c>
      <c r="P77" s="653">
        <v>0</v>
      </c>
      <c r="Q77" s="653">
        <v>0</v>
      </c>
      <c r="R77" s="653">
        <v>0</v>
      </c>
      <c r="S77" s="653">
        <v>0</v>
      </c>
      <c r="T77" s="2169"/>
    </row>
    <row r="78" spans="1:20" ht="19.5" thickBot="1" x14ac:dyDescent="0.3">
      <c r="A78" s="2171"/>
      <c r="B78" s="2153"/>
      <c r="C78" s="2118"/>
      <c r="D78" s="2112"/>
      <c r="E78" s="2112"/>
      <c r="F78" s="664" t="s">
        <v>89</v>
      </c>
      <c r="G78" s="651">
        <f t="shared" si="6"/>
        <v>0</v>
      </c>
      <c r="H78" s="653">
        <v>0</v>
      </c>
      <c r="I78" s="653">
        <v>0</v>
      </c>
      <c r="J78" s="653">
        <v>0</v>
      </c>
      <c r="K78" s="653">
        <v>0</v>
      </c>
      <c r="L78" s="653">
        <v>0</v>
      </c>
      <c r="M78" s="653">
        <v>0</v>
      </c>
      <c r="N78" s="653">
        <v>0</v>
      </c>
      <c r="O78" s="653">
        <v>0</v>
      </c>
      <c r="P78" s="653">
        <v>0</v>
      </c>
      <c r="Q78" s="653">
        <v>0</v>
      </c>
      <c r="R78" s="653">
        <v>0</v>
      </c>
      <c r="S78" s="653">
        <v>0</v>
      </c>
      <c r="T78" s="2169"/>
    </row>
    <row r="79" spans="1:20" ht="19.5" thickBot="1" x14ac:dyDescent="0.3">
      <c r="A79" s="2171"/>
      <c r="B79" s="2153"/>
      <c r="C79" s="2118"/>
      <c r="D79" s="2131" t="s">
        <v>64</v>
      </c>
      <c r="E79" s="2131"/>
      <c r="F79" s="670" t="s">
        <v>90</v>
      </c>
      <c r="G79" s="651">
        <f t="shared" si="6"/>
        <v>0</v>
      </c>
      <c r="H79" s="653">
        <v>0</v>
      </c>
      <c r="I79" s="653">
        <v>0</v>
      </c>
      <c r="J79" s="653">
        <v>0</v>
      </c>
      <c r="K79" s="653">
        <v>0</v>
      </c>
      <c r="L79" s="653">
        <v>0</v>
      </c>
      <c r="M79" s="653">
        <v>0</v>
      </c>
      <c r="N79" s="653">
        <v>0</v>
      </c>
      <c r="O79" s="653">
        <v>0</v>
      </c>
      <c r="P79" s="653">
        <v>0</v>
      </c>
      <c r="Q79" s="653">
        <v>0</v>
      </c>
      <c r="R79" s="653">
        <v>0</v>
      </c>
      <c r="S79" s="653">
        <v>0</v>
      </c>
      <c r="T79" s="2169"/>
    </row>
    <row r="80" spans="1:20" ht="19.5" thickBot="1" x14ac:dyDescent="0.3">
      <c r="A80" s="2171"/>
      <c r="B80" s="2153"/>
      <c r="C80" s="2118"/>
      <c r="D80" s="2112" t="s">
        <v>65</v>
      </c>
      <c r="E80" s="2112"/>
      <c r="F80" s="670" t="s">
        <v>91</v>
      </c>
      <c r="G80" s="651">
        <f t="shared" si="6"/>
        <v>0</v>
      </c>
      <c r="H80" s="653">
        <v>0</v>
      </c>
      <c r="I80" s="653">
        <v>0</v>
      </c>
      <c r="J80" s="653">
        <v>0</v>
      </c>
      <c r="K80" s="653">
        <v>0</v>
      </c>
      <c r="L80" s="653">
        <v>0</v>
      </c>
      <c r="M80" s="653">
        <v>0</v>
      </c>
      <c r="N80" s="653">
        <v>0</v>
      </c>
      <c r="O80" s="653">
        <v>0</v>
      </c>
      <c r="P80" s="653">
        <v>0</v>
      </c>
      <c r="Q80" s="653">
        <v>0</v>
      </c>
      <c r="R80" s="653">
        <v>0</v>
      </c>
      <c r="S80" s="653">
        <v>0</v>
      </c>
      <c r="T80" s="2169"/>
    </row>
    <row r="81" spans="1:20" ht="19.5" thickBot="1" x14ac:dyDescent="0.3">
      <c r="A81" s="2171"/>
      <c r="B81" s="2153"/>
      <c r="C81" s="2118"/>
      <c r="D81" s="2112"/>
      <c r="E81" s="2112"/>
      <c r="F81" s="671" t="s">
        <v>92</v>
      </c>
      <c r="G81" s="651">
        <f t="shared" si="6"/>
        <v>0</v>
      </c>
      <c r="H81" s="657">
        <v>0</v>
      </c>
      <c r="I81" s="657">
        <v>0</v>
      </c>
      <c r="J81" s="657">
        <v>0</v>
      </c>
      <c r="K81" s="657">
        <v>0</v>
      </c>
      <c r="L81" s="657">
        <v>0</v>
      </c>
      <c r="M81" s="657">
        <v>0</v>
      </c>
      <c r="N81" s="657">
        <v>0</v>
      </c>
      <c r="O81" s="657">
        <v>0</v>
      </c>
      <c r="P81" s="657">
        <v>0</v>
      </c>
      <c r="Q81" s="657">
        <v>0</v>
      </c>
      <c r="R81" s="657">
        <v>0</v>
      </c>
      <c r="S81" s="657">
        <v>0</v>
      </c>
      <c r="T81" s="2169"/>
    </row>
    <row r="82" spans="1:20" ht="19.5" thickBot="1" x14ac:dyDescent="0.3">
      <c r="A82" s="2171"/>
      <c r="B82" s="2153"/>
      <c r="C82" s="2118"/>
      <c r="D82" s="2113" t="s">
        <v>66</v>
      </c>
      <c r="E82" s="2113"/>
      <c r="F82" s="658" t="s">
        <v>93</v>
      </c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2169"/>
    </row>
    <row r="83" spans="1:20" ht="19.5" thickBot="1" x14ac:dyDescent="0.3">
      <c r="A83" s="2171"/>
      <c r="B83" s="2153"/>
      <c r="C83" s="2118"/>
      <c r="D83" s="2113"/>
      <c r="E83" s="2113"/>
      <c r="F83" s="660" t="s">
        <v>94</v>
      </c>
      <c r="G83" s="678"/>
      <c r="H83" s="678"/>
      <c r="I83" s="678"/>
      <c r="J83" s="678"/>
      <c r="K83" s="678"/>
      <c r="L83" s="678"/>
      <c r="M83" s="678"/>
      <c r="N83" s="678"/>
      <c r="O83" s="678"/>
      <c r="P83" s="678"/>
      <c r="Q83" s="678"/>
      <c r="R83" s="678"/>
      <c r="S83" s="678"/>
      <c r="T83" s="2169"/>
    </row>
    <row r="84" spans="1:20" ht="19.5" thickBot="1" x14ac:dyDescent="0.3">
      <c r="A84" s="2171"/>
      <c r="B84" s="2153"/>
      <c r="C84" s="2118"/>
      <c r="D84" s="2113" t="s">
        <v>67</v>
      </c>
      <c r="E84" s="2113"/>
      <c r="F84" s="679" t="s">
        <v>95</v>
      </c>
      <c r="G84" s="648">
        <f>SUM(H84:S84)</f>
        <v>0</v>
      </c>
      <c r="H84" s="648">
        <v>0</v>
      </c>
      <c r="I84" s="648">
        <v>0</v>
      </c>
      <c r="J84" s="648">
        <v>0</v>
      </c>
      <c r="K84" s="648">
        <v>0</v>
      </c>
      <c r="L84" s="648">
        <v>0</v>
      </c>
      <c r="M84" s="648">
        <v>0</v>
      </c>
      <c r="N84" s="648">
        <v>0</v>
      </c>
      <c r="O84" s="648">
        <v>0</v>
      </c>
      <c r="P84" s="648">
        <v>0</v>
      </c>
      <c r="Q84" s="648">
        <v>0</v>
      </c>
      <c r="R84" s="648">
        <v>0</v>
      </c>
      <c r="S84" s="648">
        <v>0</v>
      </c>
      <c r="T84" s="2169"/>
    </row>
    <row r="85" spans="1:20" ht="19.5" thickBot="1" x14ac:dyDescent="0.3">
      <c r="A85" s="2171"/>
      <c r="B85" s="2153"/>
      <c r="C85" s="2118"/>
      <c r="D85" s="2114"/>
      <c r="E85" s="2114"/>
      <c r="F85" s="680" t="s">
        <v>96</v>
      </c>
      <c r="G85" s="648">
        <f>SUM(H85:S85)</f>
        <v>0</v>
      </c>
      <c r="H85" s="681">
        <v>0</v>
      </c>
      <c r="I85" s="681">
        <v>0</v>
      </c>
      <c r="J85" s="681">
        <v>0</v>
      </c>
      <c r="K85" s="681">
        <v>0</v>
      </c>
      <c r="L85" s="681">
        <v>0</v>
      </c>
      <c r="M85" s="681">
        <v>0</v>
      </c>
      <c r="N85" s="681">
        <v>0</v>
      </c>
      <c r="O85" s="681">
        <v>0</v>
      </c>
      <c r="P85" s="681">
        <v>0</v>
      </c>
      <c r="Q85" s="681">
        <v>0</v>
      </c>
      <c r="R85" s="681">
        <v>0</v>
      </c>
      <c r="S85" s="681">
        <v>0</v>
      </c>
      <c r="T85" s="2169"/>
    </row>
    <row r="86" spans="1:20" ht="19.5" thickBot="1" x14ac:dyDescent="0.3">
      <c r="A86" s="2171"/>
      <c r="B86" s="2153"/>
      <c r="C86" s="2115" t="s">
        <v>165</v>
      </c>
      <c r="D86" s="2116"/>
      <c r="E86" s="2116"/>
      <c r="F86" s="2116"/>
      <c r="G86" s="2116"/>
      <c r="H86" s="2116"/>
      <c r="I86" s="2116"/>
      <c r="J86" s="2116"/>
      <c r="K86" s="2116"/>
      <c r="L86" s="2116"/>
      <c r="M86" s="2116"/>
      <c r="N86" s="2116"/>
      <c r="O86" s="2116"/>
      <c r="P86" s="2116"/>
      <c r="Q86" s="2116"/>
      <c r="R86" s="2116"/>
      <c r="S86" s="2117"/>
      <c r="T86" s="2169"/>
    </row>
    <row r="87" spans="1:20" ht="19.5" thickBot="1" x14ac:dyDescent="0.3">
      <c r="A87" s="2171"/>
      <c r="B87" s="2153"/>
      <c r="C87" s="2118" t="s">
        <v>37</v>
      </c>
      <c r="D87" s="2119" t="s">
        <v>7</v>
      </c>
      <c r="E87" s="2120"/>
      <c r="F87" s="2120"/>
      <c r="G87" s="2120"/>
      <c r="H87" s="2120"/>
      <c r="I87" s="2120"/>
      <c r="J87" s="2120"/>
      <c r="K87" s="2120"/>
      <c r="L87" s="2120"/>
      <c r="M87" s="2120"/>
      <c r="N87" s="2120"/>
      <c r="O87" s="2120"/>
      <c r="P87" s="2120"/>
      <c r="Q87" s="2120"/>
      <c r="R87" s="2120"/>
      <c r="S87" s="2121"/>
      <c r="T87" s="2169"/>
    </row>
    <row r="88" spans="1:20" ht="16.5" customHeight="1" thickBot="1" x14ac:dyDescent="0.3">
      <c r="A88" s="2171"/>
      <c r="B88" s="2153"/>
      <c r="C88" s="2118"/>
      <c r="D88" s="2122" t="s">
        <v>97</v>
      </c>
      <c r="E88" s="2123"/>
      <c r="F88" s="682" t="s">
        <v>101</v>
      </c>
      <c r="G88" s="648"/>
      <c r="H88" s="649">
        <v>1</v>
      </c>
      <c r="I88" s="649">
        <v>1</v>
      </c>
      <c r="J88" s="649">
        <v>1</v>
      </c>
      <c r="K88" s="649">
        <v>1</v>
      </c>
      <c r="L88" s="649">
        <v>1</v>
      </c>
      <c r="M88" s="649">
        <v>1</v>
      </c>
      <c r="N88" s="649">
        <v>1</v>
      </c>
      <c r="O88" s="649">
        <v>1</v>
      </c>
      <c r="P88" s="649">
        <v>1</v>
      </c>
      <c r="Q88" s="649">
        <v>1</v>
      </c>
      <c r="R88" s="649">
        <v>1</v>
      </c>
      <c r="S88" s="649">
        <v>1</v>
      </c>
      <c r="T88" s="2169"/>
    </row>
    <row r="89" spans="1:20" ht="16.5" customHeight="1" thickBot="1" x14ac:dyDescent="0.3">
      <c r="A89" s="2171"/>
      <c r="B89" s="2153"/>
      <c r="C89" s="2118"/>
      <c r="D89" s="2124"/>
      <c r="E89" s="2125"/>
      <c r="F89" s="683" t="s">
        <v>120</v>
      </c>
      <c r="G89" s="667">
        <f t="shared" ref="G89:S89" si="7">G22+G41+G62</f>
        <v>3</v>
      </c>
      <c r="H89" s="667">
        <f t="shared" si="7"/>
        <v>0</v>
      </c>
      <c r="I89" s="667">
        <f t="shared" si="7"/>
        <v>1</v>
      </c>
      <c r="J89" s="667">
        <f t="shared" si="7"/>
        <v>0</v>
      </c>
      <c r="K89" s="667">
        <f t="shared" si="7"/>
        <v>1</v>
      </c>
      <c r="L89" s="667">
        <f t="shared" si="7"/>
        <v>0</v>
      </c>
      <c r="M89" s="667">
        <f t="shared" si="7"/>
        <v>1</v>
      </c>
      <c r="N89" s="667">
        <f t="shared" si="7"/>
        <v>0</v>
      </c>
      <c r="O89" s="667">
        <f t="shared" si="7"/>
        <v>0</v>
      </c>
      <c r="P89" s="667">
        <f t="shared" si="7"/>
        <v>0</v>
      </c>
      <c r="Q89" s="667">
        <f t="shared" si="7"/>
        <v>0</v>
      </c>
      <c r="R89" s="667">
        <f t="shared" si="7"/>
        <v>0</v>
      </c>
      <c r="S89" s="667">
        <f t="shared" si="7"/>
        <v>0</v>
      </c>
      <c r="T89" s="2169"/>
    </row>
    <row r="90" spans="1:20" ht="16.5" customHeight="1" thickBot="1" x14ac:dyDescent="0.3">
      <c r="A90" s="2171"/>
      <c r="B90" s="2153"/>
      <c r="C90" s="2118"/>
      <c r="D90" s="2126"/>
      <c r="E90" s="2127"/>
      <c r="F90" s="684" t="s">
        <v>121</v>
      </c>
      <c r="G90" s="653">
        <f>+H90+I90+J90+K90+L90+M90+N90+O90+P90+Q90+R90+S90</f>
        <v>0</v>
      </c>
      <c r="H90" s="653">
        <v>0</v>
      </c>
      <c r="I90" s="653">
        <v>0</v>
      </c>
      <c r="J90" s="653">
        <v>0</v>
      </c>
      <c r="K90" s="653">
        <v>0</v>
      </c>
      <c r="L90" s="653">
        <v>0</v>
      </c>
      <c r="M90" s="653">
        <v>0</v>
      </c>
      <c r="N90" s="653">
        <v>0</v>
      </c>
      <c r="O90" s="653">
        <v>0</v>
      </c>
      <c r="P90" s="653">
        <v>0</v>
      </c>
      <c r="Q90" s="653">
        <v>0</v>
      </c>
      <c r="R90" s="653">
        <v>0</v>
      </c>
      <c r="S90" s="653">
        <v>0</v>
      </c>
      <c r="T90" s="2169"/>
    </row>
    <row r="91" spans="1:20" ht="16.5" customHeight="1" thickBot="1" x14ac:dyDescent="0.3">
      <c r="A91" s="2171"/>
      <c r="B91" s="2153"/>
      <c r="C91" s="2118"/>
      <c r="D91" s="2128" t="s">
        <v>98</v>
      </c>
      <c r="E91" s="2129"/>
      <c r="F91" s="683" t="s">
        <v>102</v>
      </c>
      <c r="G91" s="653">
        <f t="shared" ref="G91:G97" si="8">+H91+I91+J91+K91+L91+M91+N91+O91+P91+Q91+R91+S91</f>
        <v>0</v>
      </c>
      <c r="H91" s="653">
        <v>0</v>
      </c>
      <c r="I91" s="653">
        <v>0</v>
      </c>
      <c r="J91" s="653">
        <v>0</v>
      </c>
      <c r="K91" s="653">
        <v>0</v>
      </c>
      <c r="L91" s="653">
        <v>0</v>
      </c>
      <c r="M91" s="653">
        <v>0</v>
      </c>
      <c r="N91" s="653">
        <v>0</v>
      </c>
      <c r="O91" s="653">
        <v>0</v>
      </c>
      <c r="P91" s="653">
        <v>0</v>
      </c>
      <c r="Q91" s="653">
        <v>0</v>
      </c>
      <c r="R91" s="653">
        <v>0</v>
      </c>
      <c r="S91" s="653">
        <v>0</v>
      </c>
      <c r="T91" s="2169"/>
    </row>
    <row r="92" spans="1:20" ht="16.5" customHeight="1" thickBot="1" x14ac:dyDescent="0.3">
      <c r="A92" s="2171"/>
      <c r="B92" s="2153"/>
      <c r="C92" s="2118"/>
      <c r="D92" s="2124"/>
      <c r="E92" s="2125"/>
      <c r="F92" s="683" t="s">
        <v>103</v>
      </c>
      <c r="G92" s="653">
        <f t="shared" si="8"/>
        <v>3</v>
      </c>
      <c r="H92" s="653">
        <v>0</v>
      </c>
      <c r="I92" s="653">
        <v>0</v>
      </c>
      <c r="J92" s="653">
        <v>0</v>
      </c>
      <c r="K92" s="653">
        <v>1</v>
      </c>
      <c r="L92" s="653">
        <v>0</v>
      </c>
      <c r="M92" s="653">
        <v>1</v>
      </c>
      <c r="N92" s="653">
        <v>0</v>
      </c>
      <c r="O92" s="653">
        <v>0</v>
      </c>
      <c r="P92" s="653">
        <v>1</v>
      </c>
      <c r="Q92" s="653">
        <v>0</v>
      </c>
      <c r="R92" s="653">
        <v>0</v>
      </c>
      <c r="S92" s="653">
        <v>0</v>
      </c>
      <c r="T92" s="2169"/>
    </row>
    <row r="93" spans="1:20" ht="16.5" customHeight="1" thickBot="1" x14ac:dyDescent="0.3">
      <c r="A93" s="2171"/>
      <c r="B93" s="2153"/>
      <c r="C93" s="2118"/>
      <c r="D93" s="2124"/>
      <c r="E93" s="2125"/>
      <c r="F93" s="684" t="s">
        <v>104</v>
      </c>
      <c r="G93" s="653">
        <f t="shared" si="8"/>
        <v>3</v>
      </c>
      <c r="H93" s="653">
        <v>0</v>
      </c>
      <c r="I93" s="653">
        <v>0</v>
      </c>
      <c r="J93" s="653">
        <v>0</v>
      </c>
      <c r="K93" s="653">
        <v>1</v>
      </c>
      <c r="L93" s="653">
        <v>0</v>
      </c>
      <c r="M93" s="653">
        <v>1</v>
      </c>
      <c r="N93" s="653">
        <v>0</v>
      </c>
      <c r="O93" s="653">
        <v>0</v>
      </c>
      <c r="P93" s="653">
        <v>1</v>
      </c>
      <c r="Q93" s="653">
        <v>0</v>
      </c>
      <c r="R93" s="653">
        <v>0</v>
      </c>
      <c r="S93" s="653">
        <v>0</v>
      </c>
      <c r="T93" s="2169"/>
    </row>
    <row r="94" spans="1:20" ht="16.5" customHeight="1" thickBot="1" x14ac:dyDescent="0.3">
      <c r="A94" s="2171"/>
      <c r="B94" s="2153"/>
      <c r="C94" s="2118"/>
      <c r="D94" s="2126"/>
      <c r="E94" s="2127"/>
      <c r="F94" s="684" t="s">
        <v>105</v>
      </c>
      <c r="G94" s="653">
        <f t="shared" si="8"/>
        <v>0</v>
      </c>
      <c r="H94" s="653">
        <v>0</v>
      </c>
      <c r="I94" s="653">
        <v>0</v>
      </c>
      <c r="J94" s="653">
        <v>0</v>
      </c>
      <c r="K94" s="653">
        <v>0</v>
      </c>
      <c r="L94" s="653">
        <v>0</v>
      </c>
      <c r="M94" s="653">
        <v>0</v>
      </c>
      <c r="N94" s="653">
        <v>0</v>
      </c>
      <c r="O94" s="653">
        <v>0</v>
      </c>
      <c r="P94" s="653">
        <v>0</v>
      </c>
      <c r="Q94" s="653">
        <v>0</v>
      </c>
      <c r="R94" s="653">
        <v>0</v>
      </c>
      <c r="S94" s="653">
        <v>0</v>
      </c>
      <c r="T94" s="2169"/>
    </row>
    <row r="95" spans="1:20" ht="16.5" customHeight="1" thickBot="1" x14ac:dyDescent="0.3">
      <c r="A95" s="2171"/>
      <c r="B95" s="2153"/>
      <c r="C95" s="2118"/>
      <c r="D95" s="2128" t="s">
        <v>99</v>
      </c>
      <c r="E95" s="2129"/>
      <c r="F95" s="683" t="s">
        <v>106</v>
      </c>
      <c r="G95" s="653">
        <f t="shared" si="8"/>
        <v>0</v>
      </c>
      <c r="H95" s="653">
        <v>0</v>
      </c>
      <c r="I95" s="653">
        <v>0</v>
      </c>
      <c r="J95" s="653">
        <v>0</v>
      </c>
      <c r="K95" s="653">
        <v>0</v>
      </c>
      <c r="L95" s="653">
        <v>0</v>
      </c>
      <c r="M95" s="653">
        <v>0</v>
      </c>
      <c r="N95" s="653">
        <v>0</v>
      </c>
      <c r="O95" s="653">
        <v>0</v>
      </c>
      <c r="P95" s="653">
        <v>0</v>
      </c>
      <c r="Q95" s="653">
        <v>0</v>
      </c>
      <c r="R95" s="653">
        <v>0</v>
      </c>
      <c r="S95" s="653">
        <v>0</v>
      </c>
      <c r="T95" s="2169"/>
    </row>
    <row r="96" spans="1:20" ht="16.5" customHeight="1" thickBot="1" x14ac:dyDescent="0.3">
      <c r="A96" s="2171"/>
      <c r="B96" s="2153"/>
      <c r="C96" s="2118"/>
      <c r="D96" s="2124"/>
      <c r="E96" s="2125"/>
      <c r="F96" s="683" t="s">
        <v>107</v>
      </c>
      <c r="G96" s="653">
        <f t="shared" si="8"/>
        <v>0</v>
      </c>
      <c r="H96" s="653">
        <v>0</v>
      </c>
      <c r="I96" s="653">
        <v>0</v>
      </c>
      <c r="J96" s="653">
        <v>0</v>
      </c>
      <c r="K96" s="653">
        <v>0</v>
      </c>
      <c r="L96" s="653">
        <v>0</v>
      </c>
      <c r="M96" s="653">
        <v>0</v>
      </c>
      <c r="N96" s="653">
        <v>0</v>
      </c>
      <c r="O96" s="653">
        <v>0</v>
      </c>
      <c r="P96" s="653">
        <v>0</v>
      </c>
      <c r="Q96" s="653">
        <v>0</v>
      </c>
      <c r="R96" s="653">
        <v>0</v>
      </c>
      <c r="S96" s="653">
        <v>0</v>
      </c>
      <c r="T96" s="2169"/>
    </row>
    <row r="97" spans="1:20" ht="16.5" customHeight="1" thickBot="1" x14ac:dyDescent="0.3">
      <c r="A97" s="2171"/>
      <c r="B97" s="2153"/>
      <c r="C97" s="2118"/>
      <c r="D97" s="2126"/>
      <c r="E97" s="2127"/>
      <c r="F97" s="683" t="s">
        <v>108</v>
      </c>
      <c r="G97" s="653">
        <f t="shared" si="8"/>
        <v>0</v>
      </c>
      <c r="H97" s="653">
        <v>0</v>
      </c>
      <c r="I97" s="653">
        <v>0</v>
      </c>
      <c r="J97" s="653">
        <v>0</v>
      </c>
      <c r="K97" s="653">
        <v>0</v>
      </c>
      <c r="L97" s="653">
        <v>0</v>
      </c>
      <c r="M97" s="653">
        <v>0</v>
      </c>
      <c r="N97" s="653">
        <v>0</v>
      </c>
      <c r="O97" s="653">
        <v>0</v>
      </c>
      <c r="P97" s="653">
        <v>0</v>
      </c>
      <c r="Q97" s="653">
        <v>0</v>
      </c>
      <c r="R97" s="653">
        <v>0</v>
      </c>
      <c r="S97" s="653">
        <v>0</v>
      </c>
      <c r="T97" s="2169"/>
    </row>
    <row r="98" spans="1:20" ht="16.5" customHeight="1" thickBot="1" x14ac:dyDescent="0.3">
      <c r="A98" s="2171"/>
      <c r="B98" s="2153"/>
      <c r="C98" s="2118"/>
      <c r="D98" s="2128" t="s">
        <v>100</v>
      </c>
      <c r="E98" s="2129"/>
      <c r="F98" s="685" t="s">
        <v>109</v>
      </c>
      <c r="G98" s="667"/>
      <c r="H98" s="667"/>
      <c r="I98" s="667"/>
      <c r="J98" s="667"/>
      <c r="K98" s="667"/>
      <c r="L98" s="667"/>
      <c r="M98" s="667"/>
      <c r="N98" s="667"/>
      <c r="O98" s="667"/>
      <c r="P98" s="667"/>
      <c r="Q98" s="667"/>
      <c r="R98" s="667"/>
      <c r="S98" s="667"/>
      <c r="T98" s="2169"/>
    </row>
    <row r="99" spans="1:20" ht="16.5" customHeight="1" thickBot="1" x14ac:dyDescent="0.3">
      <c r="A99" s="2171"/>
      <c r="B99" s="2153"/>
      <c r="C99" s="2118"/>
      <c r="D99" s="2124"/>
      <c r="E99" s="2125"/>
      <c r="F99" s="686" t="s">
        <v>110</v>
      </c>
      <c r="G99" s="673"/>
      <c r="H99" s="673"/>
      <c r="I99" s="673"/>
      <c r="J99" s="673"/>
      <c r="K99" s="673"/>
      <c r="L99" s="673"/>
      <c r="M99" s="673"/>
      <c r="N99" s="673"/>
      <c r="O99" s="673"/>
      <c r="P99" s="673"/>
      <c r="Q99" s="673"/>
      <c r="R99" s="673"/>
      <c r="S99" s="673"/>
      <c r="T99" s="2169"/>
    </row>
    <row r="100" spans="1:20" ht="19.5" thickBot="1" x14ac:dyDescent="0.3">
      <c r="A100" s="2171"/>
      <c r="B100" s="2084" t="s">
        <v>154</v>
      </c>
      <c r="C100" s="1340" t="s">
        <v>169</v>
      </c>
      <c r="D100" s="1340"/>
      <c r="E100" s="1340"/>
      <c r="F100" s="1340"/>
      <c r="G100" s="1340"/>
      <c r="H100" s="1340"/>
      <c r="I100" s="1340"/>
      <c r="J100" s="1340"/>
      <c r="K100" s="1340"/>
      <c r="L100" s="1340"/>
      <c r="M100" s="1340"/>
      <c r="N100" s="1340"/>
      <c r="O100" s="1340"/>
      <c r="P100" s="1340"/>
      <c r="Q100" s="1340"/>
      <c r="R100" s="1340"/>
      <c r="S100" s="1341"/>
      <c r="T100" s="2169"/>
    </row>
    <row r="101" spans="1:20" ht="19.5" thickBot="1" x14ac:dyDescent="0.3">
      <c r="A101" s="2171"/>
      <c r="B101" s="2085"/>
      <c r="C101" s="2086" t="s">
        <v>136</v>
      </c>
      <c r="D101" s="2087" t="s">
        <v>171</v>
      </c>
      <c r="E101" s="2088"/>
      <c r="F101" s="2088"/>
      <c r="G101" s="2088"/>
      <c r="H101" s="2088"/>
      <c r="I101" s="2088"/>
      <c r="J101" s="2088"/>
      <c r="K101" s="2088"/>
      <c r="L101" s="2088"/>
      <c r="M101" s="2088"/>
      <c r="N101" s="2088"/>
      <c r="O101" s="2088"/>
      <c r="P101" s="2088"/>
      <c r="Q101" s="2088"/>
      <c r="R101" s="2088"/>
      <c r="S101" s="2089"/>
      <c r="T101" s="2169"/>
    </row>
    <row r="102" spans="1:20" ht="19.5" thickBot="1" x14ac:dyDescent="0.3">
      <c r="A102" s="2171"/>
      <c r="B102" s="2085"/>
      <c r="C102" s="2086"/>
      <c r="D102" s="2090" t="s">
        <v>331</v>
      </c>
      <c r="E102" s="2091"/>
      <c r="F102" s="687" t="s">
        <v>280</v>
      </c>
      <c r="G102" s="688">
        <f>SUM(H102:S102)</f>
        <v>0</v>
      </c>
      <c r="H102" s="689">
        <v>0</v>
      </c>
      <c r="I102" s="689">
        <v>0</v>
      </c>
      <c r="J102" s="689">
        <v>0</v>
      </c>
      <c r="K102" s="689">
        <v>0</v>
      </c>
      <c r="L102" s="689">
        <v>0</v>
      </c>
      <c r="M102" s="689">
        <v>0</v>
      </c>
      <c r="N102" s="689">
        <v>0</v>
      </c>
      <c r="O102" s="689">
        <v>0</v>
      </c>
      <c r="P102" s="689">
        <v>0</v>
      </c>
      <c r="Q102" s="689">
        <v>0</v>
      </c>
      <c r="R102" s="689">
        <v>0</v>
      </c>
      <c r="S102" s="689">
        <v>0</v>
      </c>
      <c r="T102" s="2169"/>
    </row>
    <row r="103" spans="1:20" ht="19.5" thickBot="1" x14ac:dyDescent="0.3">
      <c r="A103" s="2171"/>
      <c r="B103" s="2085"/>
      <c r="C103" s="2086"/>
      <c r="D103" s="2092"/>
      <c r="E103" s="2091"/>
      <c r="F103" s="690" t="s">
        <v>281</v>
      </c>
      <c r="G103" s="691">
        <f t="shared" ref="G103:G154" si="9">SUM(H103:S103)</f>
        <v>0</v>
      </c>
      <c r="H103" s="692">
        <v>0</v>
      </c>
      <c r="I103" s="692">
        <v>0</v>
      </c>
      <c r="J103" s="692">
        <v>0</v>
      </c>
      <c r="K103" s="692">
        <v>0</v>
      </c>
      <c r="L103" s="692">
        <v>0</v>
      </c>
      <c r="M103" s="692">
        <v>0</v>
      </c>
      <c r="N103" s="692">
        <v>0</v>
      </c>
      <c r="O103" s="692">
        <v>0</v>
      </c>
      <c r="P103" s="692">
        <v>0</v>
      </c>
      <c r="Q103" s="692">
        <v>0</v>
      </c>
      <c r="R103" s="692">
        <v>0</v>
      </c>
      <c r="S103" s="692">
        <v>0</v>
      </c>
      <c r="T103" s="2169"/>
    </row>
    <row r="104" spans="1:20" ht="19.5" thickBot="1" x14ac:dyDescent="0.3">
      <c r="A104" s="2171"/>
      <c r="B104" s="2085"/>
      <c r="C104" s="2086"/>
      <c r="D104" s="2092"/>
      <c r="E104" s="2091"/>
      <c r="F104" s="690" t="s">
        <v>282</v>
      </c>
      <c r="G104" s="691">
        <f t="shared" si="9"/>
        <v>0</v>
      </c>
      <c r="H104" s="692">
        <v>0</v>
      </c>
      <c r="I104" s="692">
        <v>0</v>
      </c>
      <c r="J104" s="692">
        <v>0</v>
      </c>
      <c r="K104" s="692">
        <v>0</v>
      </c>
      <c r="L104" s="692">
        <v>0</v>
      </c>
      <c r="M104" s="692">
        <v>0</v>
      </c>
      <c r="N104" s="692">
        <v>0</v>
      </c>
      <c r="O104" s="692">
        <v>0</v>
      </c>
      <c r="P104" s="692">
        <v>0</v>
      </c>
      <c r="Q104" s="692">
        <v>0</v>
      </c>
      <c r="R104" s="692">
        <v>0</v>
      </c>
      <c r="S104" s="692">
        <v>0</v>
      </c>
      <c r="T104" s="2169"/>
    </row>
    <row r="105" spans="1:20" ht="19.5" thickBot="1" x14ac:dyDescent="0.3">
      <c r="A105" s="2171"/>
      <c r="B105" s="2085"/>
      <c r="C105" s="2086"/>
      <c r="D105" s="2092"/>
      <c r="E105" s="2091"/>
      <c r="F105" s="690" t="s">
        <v>283</v>
      </c>
      <c r="G105" s="691">
        <f t="shared" si="9"/>
        <v>5</v>
      </c>
      <c r="H105" s="692">
        <v>0</v>
      </c>
      <c r="I105" s="692">
        <v>0</v>
      </c>
      <c r="J105" s="692">
        <v>5</v>
      </c>
      <c r="K105" s="692">
        <v>0</v>
      </c>
      <c r="L105" s="692">
        <v>0</v>
      </c>
      <c r="M105" s="692">
        <v>0</v>
      </c>
      <c r="N105" s="692">
        <v>0</v>
      </c>
      <c r="O105" s="692">
        <v>0</v>
      </c>
      <c r="P105" s="692">
        <v>0</v>
      </c>
      <c r="Q105" s="692">
        <v>0</v>
      </c>
      <c r="R105" s="692">
        <v>0</v>
      </c>
      <c r="S105" s="693">
        <v>0</v>
      </c>
      <c r="T105" s="2169"/>
    </row>
    <row r="106" spans="1:20" ht="19.5" thickBot="1" x14ac:dyDescent="0.3">
      <c r="A106" s="2171"/>
      <c r="B106" s="2085"/>
      <c r="C106" s="2086"/>
      <c r="D106" s="2092"/>
      <c r="E106" s="2091"/>
      <c r="F106" s="690" t="s">
        <v>284</v>
      </c>
      <c r="G106" s="691">
        <f t="shared" si="9"/>
        <v>31</v>
      </c>
      <c r="H106" s="692">
        <v>0</v>
      </c>
      <c r="I106" s="692">
        <v>5</v>
      </c>
      <c r="J106" s="692">
        <v>0</v>
      </c>
      <c r="K106" s="692">
        <v>5</v>
      </c>
      <c r="L106" s="692">
        <v>0</v>
      </c>
      <c r="M106" s="692">
        <v>1</v>
      </c>
      <c r="N106" s="692">
        <v>0</v>
      </c>
      <c r="O106" s="692">
        <v>5</v>
      </c>
      <c r="P106" s="692">
        <v>5</v>
      </c>
      <c r="Q106" s="692">
        <v>5</v>
      </c>
      <c r="R106" s="692">
        <v>0</v>
      </c>
      <c r="S106" s="693">
        <v>5</v>
      </c>
      <c r="T106" s="2169"/>
    </row>
    <row r="107" spans="1:20" ht="33.75" customHeight="1" thickBot="1" x14ac:dyDescent="0.3">
      <c r="A107" s="2171"/>
      <c r="B107" s="2085"/>
      <c r="C107" s="2086"/>
      <c r="D107" s="2092"/>
      <c r="E107" s="2091"/>
      <c r="F107" s="694" t="s">
        <v>285</v>
      </c>
      <c r="G107" s="691">
        <f t="shared" si="9"/>
        <v>0</v>
      </c>
      <c r="H107" s="692">
        <v>0</v>
      </c>
      <c r="I107" s="692">
        <v>0</v>
      </c>
      <c r="J107" s="692">
        <v>0</v>
      </c>
      <c r="K107" s="692">
        <v>0</v>
      </c>
      <c r="L107" s="692">
        <v>0</v>
      </c>
      <c r="M107" s="692">
        <v>0</v>
      </c>
      <c r="N107" s="692">
        <v>0</v>
      </c>
      <c r="O107" s="692">
        <v>0</v>
      </c>
      <c r="P107" s="692">
        <v>0</v>
      </c>
      <c r="Q107" s="692">
        <v>0</v>
      </c>
      <c r="R107" s="692">
        <v>0</v>
      </c>
      <c r="S107" s="692">
        <v>0</v>
      </c>
      <c r="T107" s="2169"/>
    </row>
    <row r="108" spans="1:20" ht="30.75" thickBot="1" x14ac:dyDescent="0.3">
      <c r="A108" s="2171"/>
      <c r="B108" s="2085"/>
      <c r="C108" s="2086"/>
      <c r="D108" s="2092"/>
      <c r="E108" s="2091"/>
      <c r="F108" s="694" t="s">
        <v>286</v>
      </c>
      <c r="G108" s="691">
        <f t="shared" si="9"/>
        <v>0</v>
      </c>
      <c r="H108" s="692">
        <v>0</v>
      </c>
      <c r="I108" s="692">
        <v>0</v>
      </c>
      <c r="J108" s="692">
        <v>0</v>
      </c>
      <c r="K108" s="692">
        <v>0</v>
      </c>
      <c r="L108" s="692">
        <v>0</v>
      </c>
      <c r="M108" s="692">
        <v>0</v>
      </c>
      <c r="N108" s="692">
        <v>0</v>
      </c>
      <c r="O108" s="692">
        <v>0</v>
      </c>
      <c r="P108" s="692">
        <v>0</v>
      </c>
      <c r="Q108" s="692">
        <v>0</v>
      </c>
      <c r="R108" s="692">
        <v>0</v>
      </c>
      <c r="S108" s="692">
        <v>0</v>
      </c>
      <c r="T108" s="2169"/>
    </row>
    <row r="109" spans="1:20" ht="19.5" thickBot="1" x14ac:dyDescent="0.3">
      <c r="A109" s="2171"/>
      <c r="B109" s="2085"/>
      <c r="C109" s="2086"/>
      <c r="D109" s="2092"/>
      <c r="E109" s="2091"/>
      <c r="F109" s="694" t="s">
        <v>287</v>
      </c>
      <c r="G109" s="691">
        <f t="shared" si="9"/>
        <v>0</v>
      </c>
      <c r="H109" s="692">
        <v>0</v>
      </c>
      <c r="I109" s="692">
        <v>0</v>
      </c>
      <c r="J109" s="692">
        <v>0</v>
      </c>
      <c r="K109" s="692">
        <v>0</v>
      </c>
      <c r="L109" s="692">
        <v>0</v>
      </c>
      <c r="M109" s="692">
        <v>0</v>
      </c>
      <c r="N109" s="692">
        <v>0</v>
      </c>
      <c r="O109" s="692">
        <v>0</v>
      </c>
      <c r="P109" s="692">
        <v>0</v>
      </c>
      <c r="Q109" s="692">
        <v>0</v>
      </c>
      <c r="R109" s="692">
        <v>0</v>
      </c>
      <c r="S109" s="692">
        <v>0</v>
      </c>
      <c r="T109" s="2169"/>
    </row>
    <row r="110" spans="1:20" ht="30.75" thickBot="1" x14ac:dyDescent="0.3">
      <c r="A110" s="2171"/>
      <c r="B110" s="2085"/>
      <c r="C110" s="2086"/>
      <c r="D110" s="2092"/>
      <c r="E110" s="2091"/>
      <c r="F110" s="694" t="s">
        <v>288</v>
      </c>
      <c r="G110" s="691">
        <f t="shared" si="9"/>
        <v>0</v>
      </c>
      <c r="H110" s="692">
        <v>0</v>
      </c>
      <c r="I110" s="692">
        <v>0</v>
      </c>
      <c r="J110" s="692">
        <v>0</v>
      </c>
      <c r="K110" s="692">
        <v>0</v>
      </c>
      <c r="L110" s="692">
        <v>0</v>
      </c>
      <c r="M110" s="692">
        <v>0</v>
      </c>
      <c r="N110" s="692">
        <v>0</v>
      </c>
      <c r="O110" s="692">
        <v>0</v>
      </c>
      <c r="P110" s="692">
        <v>0</v>
      </c>
      <c r="Q110" s="692">
        <v>0</v>
      </c>
      <c r="R110" s="692">
        <v>0</v>
      </c>
      <c r="S110" s="692">
        <v>0</v>
      </c>
      <c r="T110" s="2169"/>
    </row>
    <row r="111" spans="1:20" ht="19.5" thickBot="1" x14ac:dyDescent="0.3">
      <c r="A111" s="2171"/>
      <c r="B111" s="2085"/>
      <c r="C111" s="2086"/>
      <c r="D111" s="2092"/>
      <c r="E111" s="2091"/>
      <c r="F111" s="694" t="s">
        <v>289</v>
      </c>
      <c r="G111" s="691">
        <f t="shared" si="9"/>
        <v>0</v>
      </c>
      <c r="H111" s="692">
        <v>0</v>
      </c>
      <c r="I111" s="692">
        <v>0</v>
      </c>
      <c r="J111" s="692">
        <v>0</v>
      </c>
      <c r="K111" s="692">
        <v>0</v>
      </c>
      <c r="L111" s="692">
        <v>0</v>
      </c>
      <c r="M111" s="692">
        <v>0</v>
      </c>
      <c r="N111" s="692">
        <v>0</v>
      </c>
      <c r="O111" s="692">
        <v>0</v>
      </c>
      <c r="P111" s="692">
        <v>0</v>
      </c>
      <c r="Q111" s="692">
        <v>0</v>
      </c>
      <c r="R111" s="692">
        <v>0</v>
      </c>
      <c r="S111" s="692">
        <v>0</v>
      </c>
      <c r="T111" s="2169"/>
    </row>
    <row r="112" spans="1:20" ht="30.75" thickBot="1" x14ac:dyDescent="0.3">
      <c r="A112" s="2171"/>
      <c r="B112" s="2085"/>
      <c r="C112" s="2086"/>
      <c r="D112" s="2092"/>
      <c r="E112" s="2091"/>
      <c r="F112" s="694" t="s">
        <v>290</v>
      </c>
      <c r="G112" s="691">
        <f t="shared" si="9"/>
        <v>0</v>
      </c>
      <c r="H112" s="692">
        <v>0</v>
      </c>
      <c r="I112" s="692">
        <v>0</v>
      </c>
      <c r="J112" s="692">
        <v>0</v>
      </c>
      <c r="K112" s="692">
        <v>0</v>
      </c>
      <c r="L112" s="692">
        <v>0</v>
      </c>
      <c r="M112" s="692">
        <v>0</v>
      </c>
      <c r="N112" s="692">
        <v>0</v>
      </c>
      <c r="O112" s="692">
        <v>0</v>
      </c>
      <c r="P112" s="692">
        <v>0</v>
      </c>
      <c r="Q112" s="692">
        <v>0</v>
      </c>
      <c r="R112" s="692">
        <v>0</v>
      </c>
      <c r="S112" s="692">
        <v>0</v>
      </c>
      <c r="T112" s="2169"/>
    </row>
    <row r="113" spans="1:20" ht="30.75" thickBot="1" x14ac:dyDescent="0.3">
      <c r="A113" s="2171"/>
      <c r="B113" s="2085"/>
      <c r="C113" s="2086"/>
      <c r="D113" s="2092"/>
      <c r="E113" s="2091"/>
      <c r="F113" s="694" t="s">
        <v>291</v>
      </c>
      <c r="G113" s="691">
        <f t="shared" si="9"/>
        <v>0</v>
      </c>
      <c r="H113" s="692">
        <v>0</v>
      </c>
      <c r="I113" s="692">
        <v>0</v>
      </c>
      <c r="J113" s="692">
        <v>0</v>
      </c>
      <c r="K113" s="692">
        <v>0</v>
      </c>
      <c r="L113" s="692">
        <v>0</v>
      </c>
      <c r="M113" s="692">
        <v>0</v>
      </c>
      <c r="N113" s="692">
        <v>0</v>
      </c>
      <c r="O113" s="692">
        <v>0</v>
      </c>
      <c r="P113" s="692">
        <v>0</v>
      </c>
      <c r="Q113" s="692">
        <v>0</v>
      </c>
      <c r="R113" s="692">
        <v>0</v>
      </c>
      <c r="S113" s="692">
        <v>0</v>
      </c>
      <c r="T113" s="2169"/>
    </row>
    <row r="114" spans="1:20" ht="19.5" thickBot="1" x14ac:dyDescent="0.3">
      <c r="A114" s="2171"/>
      <c r="B114" s="2085"/>
      <c r="C114" s="2086"/>
      <c r="D114" s="2092"/>
      <c r="E114" s="2091"/>
      <c r="F114" s="694" t="s">
        <v>292</v>
      </c>
      <c r="G114" s="691">
        <f t="shared" si="9"/>
        <v>0</v>
      </c>
      <c r="H114" s="692">
        <v>0</v>
      </c>
      <c r="I114" s="692">
        <v>0</v>
      </c>
      <c r="J114" s="692">
        <v>0</v>
      </c>
      <c r="K114" s="692">
        <v>0</v>
      </c>
      <c r="L114" s="692">
        <v>0</v>
      </c>
      <c r="M114" s="692">
        <v>0</v>
      </c>
      <c r="N114" s="692">
        <v>0</v>
      </c>
      <c r="O114" s="692">
        <v>0</v>
      </c>
      <c r="P114" s="692">
        <v>0</v>
      </c>
      <c r="Q114" s="692">
        <v>0</v>
      </c>
      <c r="R114" s="692">
        <v>0</v>
      </c>
      <c r="S114" s="692">
        <v>0</v>
      </c>
      <c r="T114" s="2169"/>
    </row>
    <row r="115" spans="1:20" ht="19.5" thickBot="1" x14ac:dyDescent="0.3">
      <c r="A115" s="2171"/>
      <c r="B115" s="2085"/>
      <c r="C115" s="2086"/>
      <c r="D115" s="2092"/>
      <c r="E115" s="2091"/>
      <c r="F115" s="694" t="s">
        <v>293</v>
      </c>
      <c r="G115" s="691">
        <f t="shared" si="9"/>
        <v>0</v>
      </c>
      <c r="H115" s="692">
        <v>0</v>
      </c>
      <c r="I115" s="692">
        <v>0</v>
      </c>
      <c r="J115" s="692">
        <v>0</v>
      </c>
      <c r="K115" s="692">
        <v>0</v>
      </c>
      <c r="L115" s="692">
        <v>0</v>
      </c>
      <c r="M115" s="692">
        <v>0</v>
      </c>
      <c r="N115" s="692">
        <v>0</v>
      </c>
      <c r="O115" s="692">
        <v>0</v>
      </c>
      <c r="P115" s="692">
        <v>0</v>
      </c>
      <c r="Q115" s="692">
        <v>0</v>
      </c>
      <c r="R115" s="692">
        <v>0</v>
      </c>
      <c r="S115" s="692">
        <v>0</v>
      </c>
      <c r="T115" s="2169"/>
    </row>
    <row r="116" spans="1:20" ht="30.75" thickBot="1" x14ac:dyDescent="0.3">
      <c r="A116" s="2171"/>
      <c r="B116" s="2085"/>
      <c r="C116" s="2086"/>
      <c r="D116" s="2092"/>
      <c r="E116" s="2091"/>
      <c r="F116" s="694" t="s">
        <v>294</v>
      </c>
      <c r="G116" s="691">
        <f t="shared" si="9"/>
        <v>0</v>
      </c>
      <c r="H116" s="692">
        <v>0</v>
      </c>
      <c r="I116" s="692">
        <v>0</v>
      </c>
      <c r="J116" s="692">
        <v>0</v>
      </c>
      <c r="K116" s="692">
        <v>0</v>
      </c>
      <c r="L116" s="692">
        <v>0</v>
      </c>
      <c r="M116" s="692">
        <v>0</v>
      </c>
      <c r="N116" s="692">
        <v>0</v>
      </c>
      <c r="O116" s="692">
        <v>0</v>
      </c>
      <c r="P116" s="692">
        <v>0</v>
      </c>
      <c r="Q116" s="692">
        <v>0</v>
      </c>
      <c r="R116" s="692">
        <v>0</v>
      </c>
      <c r="S116" s="692">
        <v>0</v>
      </c>
      <c r="T116" s="2169"/>
    </row>
    <row r="117" spans="1:20" ht="31.5" customHeight="1" thickBot="1" x14ac:dyDescent="0.3">
      <c r="A117" s="2171"/>
      <c r="B117" s="2085"/>
      <c r="C117" s="2086"/>
      <c r="D117" s="2092"/>
      <c r="E117" s="2091"/>
      <c r="F117" s="694" t="s">
        <v>295</v>
      </c>
      <c r="G117" s="691">
        <f t="shared" si="9"/>
        <v>0</v>
      </c>
      <c r="H117" s="692">
        <v>0</v>
      </c>
      <c r="I117" s="692">
        <v>0</v>
      </c>
      <c r="J117" s="692">
        <v>0</v>
      </c>
      <c r="K117" s="692">
        <v>0</v>
      </c>
      <c r="L117" s="692">
        <v>0</v>
      </c>
      <c r="M117" s="692">
        <v>0</v>
      </c>
      <c r="N117" s="692">
        <v>0</v>
      </c>
      <c r="O117" s="692">
        <v>0</v>
      </c>
      <c r="P117" s="692">
        <v>0</v>
      </c>
      <c r="Q117" s="692">
        <v>0</v>
      </c>
      <c r="R117" s="692">
        <v>0</v>
      </c>
      <c r="S117" s="692">
        <v>0</v>
      </c>
      <c r="T117" s="2169"/>
    </row>
    <row r="118" spans="1:20" ht="19.5" thickBot="1" x14ac:dyDescent="0.3">
      <c r="A118" s="2171"/>
      <c r="B118" s="2085"/>
      <c r="C118" s="2086"/>
      <c r="D118" s="2092"/>
      <c r="E118" s="2091"/>
      <c r="F118" s="694" t="s">
        <v>296</v>
      </c>
      <c r="G118" s="691">
        <f t="shared" si="9"/>
        <v>0</v>
      </c>
      <c r="H118" s="692">
        <v>0</v>
      </c>
      <c r="I118" s="692">
        <v>0</v>
      </c>
      <c r="J118" s="692">
        <v>0</v>
      </c>
      <c r="K118" s="692">
        <v>0</v>
      </c>
      <c r="L118" s="692">
        <v>0</v>
      </c>
      <c r="M118" s="692">
        <v>0</v>
      </c>
      <c r="N118" s="692">
        <v>0</v>
      </c>
      <c r="O118" s="692">
        <v>0</v>
      </c>
      <c r="P118" s="692">
        <v>0</v>
      </c>
      <c r="Q118" s="692">
        <v>0</v>
      </c>
      <c r="R118" s="692">
        <v>0</v>
      </c>
      <c r="S118" s="692">
        <v>0</v>
      </c>
      <c r="T118" s="2169"/>
    </row>
    <row r="119" spans="1:20" ht="22.5" customHeight="1" thickBot="1" x14ac:dyDescent="0.3">
      <c r="A119" s="2171"/>
      <c r="B119" s="2085"/>
      <c r="C119" s="2086"/>
      <c r="D119" s="2092"/>
      <c r="E119" s="2091"/>
      <c r="F119" s="694" t="s">
        <v>297</v>
      </c>
      <c r="G119" s="691">
        <f t="shared" si="9"/>
        <v>0</v>
      </c>
      <c r="H119" s="692">
        <v>0</v>
      </c>
      <c r="I119" s="692">
        <v>0</v>
      </c>
      <c r="J119" s="692">
        <v>0</v>
      </c>
      <c r="K119" s="692">
        <v>0</v>
      </c>
      <c r="L119" s="692">
        <v>0</v>
      </c>
      <c r="M119" s="692">
        <v>0</v>
      </c>
      <c r="N119" s="692">
        <v>0</v>
      </c>
      <c r="O119" s="692">
        <v>0</v>
      </c>
      <c r="P119" s="692">
        <v>0</v>
      </c>
      <c r="Q119" s="692">
        <v>0</v>
      </c>
      <c r="R119" s="692">
        <v>0</v>
      </c>
      <c r="S119" s="692">
        <v>0</v>
      </c>
      <c r="T119" s="2169"/>
    </row>
    <row r="120" spans="1:20" ht="19.5" thickBot="1" x14ac:dyDescent="0.3">
      <c r="A120" s="2171"/>
      <c r="B120" s="2085"/>
      <c r="C120" s="2086"/>
      <c r="D120" s="2092"/>
      <c r="E120" s="2091"/>
      <c r="F120" s="694" t="s">
        <v>298</v>
      </c>
      <c r="G120" s="691">
        <f t="shared" si="9"/>
        <v>0</v>
      </c>
      <c r="H120" s="692">
        <v>0</v>
      </c>
      <c r="I120" s="692">
        <v>0</v>
      </c>
      <c r="J120" s="692">
        <v>0</v>
      </c>
      <c r="K120" s="692">
        <v>0</v>
      </c>
      <c r="L120" s="692">
        <v>0</v>
      </c>
      <c r="M120" s="692">
        <v>0</v>
      </c>
      <c r="N120" s="692">
        <v>0</v>
      </c>
      <c r="O120" s="692">
        <v>0</v>
      </c>
      <c r="P120" s="692">
        <v>0</v>
      </c>
      <c r="Q120" s="692">
        <v>0</v>
      </c>
      <c r="R120" s="692">
        <v>0</v>
      </c>
      <c r="S120" s="692">
        <v>0</v>
      </c>
      <c r="T120" s="2169"/>
    </row>
    <row r="121" spans="1:20" ht="19.5" thickBot="1" x14ac:dyDescent="0.3">
      <c r="A121" s="2171"/>
      <c r="B121" s="2085"/>
      <c r="C121" s="2086"/>
      <c r="D121" s="2092"/>
      <c r="E121" s="2091"/>
      <c r="F121" s="694" t="s">
        <v>299</v>
      </c>
      <c r="G121" s="691">
        <f t="shared" si="9"/>
        <v>0</v>
      </c>
      <c r="H121" s="692">
        <v>0</v>
      </c>
      <c r="I121" s="692">
        <v>0</v>
      </c>
      <c r="J121" s="692">
        <v>0</v>
      </c>
      <c r="K121" s="692">
        <v>0</v>
      </c>
      <c r="L121" s="692">
        <v>0</v>
      </c>
      <c r="M121" s="692">
        <v>0</v>
      </c>
      <c r="N121" s="692">
        <v>0</v>
      </c>
      <c r="O121" s="692">
        <v>0</v>
      </c>
      <c r="P121" s="692">
        <v>0</v>
      </c>
      <c r="Q121" s="692">
        <v>0</v>
      </c>
      <c r="R121" s="692">
        <v>0</v>
      </c>
      <c r="S121" s="692">
        <v>0</v>
      </c>
      <c r="T121" s="2169"/>
    </row>
    <row r="122" spans="1:20" ht="19.5" thickBot="1" x14ac:dyDescent="0.3">
      <c r="A122" s="2171"/>
      <c r="B122" s="2085"/>
      <c r="C122" s="2086"/>
      <c r="D122" s="2092"/>
      <c r="E122" s="2091"/>
      <c r="F122" s="694" t="s">
        <v>300</v>
      </c>
      <c r="G122" s="691">
        <f t="shared" si="9"/>
        <v>0</v>
      </c>
      <c r="H122" s="692">
        <v>0</v>
      </c>
      <c r="I122" s="692">
        <v>0</v>
      </c>
      <c r="J122" s="692">
        <v>0</v>
      </c>
      <c r="K122" s="692">
        <v>0</v>
      </c>
      <c r="L122" s="692">
        <v>0</v>
      </c>
      <c r="M122" s="692">
        <v>0</v>
      </c>
      <c r="N122" s="692">
        <v>0</v>
      </c>
      <c r="O122" s="692">
        <v>0</v>
      </c>
      <c r="P122" s="692">
        <v>0</v>
      </c>
      <c r="Q122" s="692">
        <v>0</v>
      </c>
      <c r="R122" s="692">
        <v>0</v>
      </c>
      <c r="S122" s="692">
        <v>0</v>
      </c>
      <c r="T122" s="2169"/>
    </row>
    <row r="123" spans="1:20" ht="19.5" thickBot="1" x14ac:dyDescent="0.3">
      <c r="A123" s="2171"/>
      <c r="B123" s="2085"/>
      <c r="C123" s="2086"/>
      <c r="D123" s="2092"/>
      <c r="E123" s="2091"/>
      <c r="F123" s="694" t="s">
        <v>301</v>
      </c>
      <c r="G123" s="691">
        <f t="shared" si="9"/>
        <v>0</v>
      </c>
      <c r="H123" s="692">
        <v>0</v>
      </c>
      <c r="I123" s="692">
        <v>0</v>
      </c>
      <c r="J123" s="692">
        <v>0</v>
      </c>
      <c r="K123" s="692">
        <v>0</v>
      </c>
      <c r="L123" s="692">
        <v>0</v>
      </c>
      <c r="M123" s="692">
        <v>0</v>
      </c>
      <c r="N123" s="692">
        <v>0</v>
      </c>
      <c r="O123" s="692">
        <v>0</v>
      </c>
      <c r="P123" s="692">
        <v>0</v>
      </c>
      <c r="Q123" s="692">
        <v>0</v>
      </c>
      <c r="R123" s="692">
        <v>0</v>
      </c>
      <c r="S123" s="692">
        <v>0</v>
      </c>
      <c r="T123" s="2169"/>
    </row>
    <row r="124" spans="1:20" ht="19.5" thickBot="1" x14ac:dyDescent="0.3">
      <c r="A124" s="2171"/>
      <c r="B124" s="2085"/>
      <c r="C124" s="2086"/>
      <c r="D124" s="2092"/>
      <c r="E124" s="2091"/>
      <c r="F124" s="694" t="s">
        <v>302</v>
      </c>
      <c r="G124" s="691">
        <f t="shared" si="9"/>
        <v>0</v>
      </c>
      <c r="H124" s="692">
        <v>0</v>
      </c>
      <c r="I124" s="692">
        <v>0</v>
      </c>
      <c r="J124" s="692">
        <v>0</v>
      </c>
      <c r="K124" s="692">
        <v>0</v>
      </c>
      <c r="L124" s="692">
        <v>0</v>
      </c>
      <c r="M124" s="692">
        <v>0</v>
      </c>
      <c r="N124" s="692">
        <v>0</v>
      </c>
      <c r="O124" s="692">
        <v>0</v>
      </c>
      <c r="P124" s="692">
        <v>0</v>
      </c>
      <c r="Q124" s="692">
        <v>0</v>
      </c>
      <c r="R124" s="692">
        <v>0</v>
      </c>
      <c r="S124" s="692">
        <v>0</v>
      </c>
      <c r="T124" s="2169"/>
    </row>
    <row r="125" spans="1:20" ht="19.5" thickBot="1" x14ac:dyDescent="0.3">
      <c r="A125" s="2171"/>
      <c r="B125" s="2085"/>
      <c r="C125" s="2086"/>
      <c r="D125" s="2092"/>
      <c r="E125" s="2091"/>
      <c r="F125" s="694" t="s">
        <v>303</v>
      </c>
      <c r="G125" s="691">
        <f t="shared" si="9"/>
        <v>0</v>
      </c>
      <c r="H125" s="692">
        <v>0</v>
      </c>
      <c r="I125" s="692">
        <v>0</v>
      </c>
      <c r="J125" s="692">
        <v>0</v>
      </c>
      <c r="K125" s="692">
        <v>0</v>
      </c>
      <c r="L125" s="692">
        <v>0</v>
      </c>
      <c r="M125" s="692">
        <v>0</v>
      </c>
      <c r="N125" s="692">
        <v>0</v>
      </c>
      <c r="O125" s="692">
        <v>0</v>
      </c>
      <c r="P125" s="692">
        <v>0</v>
      </c>
      <c r="Q125" s="692">
        <v>0</v>
      </c>
      <c r="R125" s="692">
        <v>0</v>
      </c>
      <c r="S125" s="692">
        <v>0</v>
      </c>
      <c r="T125" s="2169"/>
    </row>
    <row r="126" spans="1:20" ht="19.5" thickBot="1" x14ac:dyDescent="0.3">
      <c r="A126" s="2171"/>
      <c r="B126" s="2085"/>
      <c r="C126" s="2086"/>
      <c r="D126" s="2092"/>
      <c r="E126" s="2091"/>
      <c r="F126" s="694" t="s">
        <v>304</v>
      </c>
      <c r="G126" s="691">
        <f t="shared" si="9"/>
        <v>0</v>
      </c>
      <c r="H126" s="692">
        <v>0</v>
      </c>
      <c r="I126" s="692">
        <v>0</v>
      </c>
      <c r="J126" s="692">
        <v>0</v>
      </c>
      <c r="K126" s="692">
        <v>0</v>
      </c>
      <c r="L126" s="692">
        <v>0</v>
      </c>
      <c r="M126" s="692">
        <v>0</v>
      </c>
      <c r="N126" s="692">
        <v>0</v>
      </c>
      <c r="O126" s="692">
        <v>0</v>
      </c>
      <c r="P126" s="692">
        <v>0</v>
      </c>
      <c r="Q126" s="692">
        <v>0</v>
      </c>
      <c r="R126" s="692">
        <v>0</v>
      </c>
      <c r="S126" s="692">
        <v>0</v>
      </c>
      <c r="T126" s="2169"/>
    </row>
    <row r="127" spans="1:20" ht="19.5" thickBot="1" x14ac:dyDescent="0.3">
      <c r="A127" s="2171"/>
      <c r="B127" s="2085"/>
      <c r="C127" s="2086"/>
      <c r="D127" s="2092"/>
      <c r="E127" s="2091"/>
      <c r="F127" s="694" t="s">
        <v>305</v>
      </c>
      <c r="G127" s="691">
        <f t="shared" si="9"/>
        <v>0</v>
      </c>
      <c r="H127" s="692">
        <v>0</v>
      </c>
      <c r="I127" s="692">
        <v>0</v>
      </c>
      <c r="J127" s="692">
        <v>0</v>
      </c>
      <c r="K127" s="692">
        <v>0</v>
      </c>
      <c r="L127" s="692">
        <v>0</v>
      </c>
      <c r="M127" s="692">
        <v>0</v>
      </c>
      <c r="N127" s="692">
        <v>0</v>
      </c>
      <c r="O127" s="692">
        <v>0</v>
      </c>
      <c r="P127" s="692">
        <v>0</v>
      </c>
      <c r="Q127" s="692">
        <v>0</v>
      </c>
      <c r="R127" s="692">
        <v>0</v>
      </c>
      <c r="S127" s="692">
        <v>0</v>
      </c>
      <c r="T127" s="2169"/>
    </row>
    <row r="128" spans="1:20" ht="19.5" thickBot="1" x14ac:dyDescent="0.3">
      <c r="A128" s="2171"/>
      <c r="B128" s="2085"/>
      <c r="C128" s="2086"/>
      <c r="D128" s="2092"/>
      <c r="E128" s="2091"/>
      <c r="F128" s="694" t="s">
        <v>306</v>
      </c>
      <c r="G128" s="691">
        <f t="shared" si="9"/>
        <v>0</v>
      </c>
      <c r="H128" s="692">
        <v>0</v>
      </c>
      <c r="I128" s="692">
        <v>0</v>
      </c>
      <c r="J128" s="692">
        <v>0</v>
      </c>
      <c r="K128" s="692">
        <v>0</v>
      </c>
      <c r="L128" s="692">
        <v>0</v>
      </c>
      <c r="M128" s="692">
        <v>0</v>
      </c>
      <c r="N128" s="692">
        <v>0</v>
      </c>
      <c r="O128" s="692">
        <v>0</v>
      </c>
      <c r="P128" s="692">
        <v>0</v>
      </c>
      <c r="Q128" s="692">
        <v>0</v>
      </c>
      <c r="R128" s="692">
        <v>0</v>
      </c>
      <c r="S128" s="692">
        <v>0</v>
      </c>
      <c r="T128" s="2169"/>
    </row>
    <row r="129" spans="1:20" ht="19.5" thickBot="1" x14ac:dyDescent="0.3">
      <c r="A129" s="2171"/>
      <c r="B129" s="2085"/>
      <c r="C129" s="2086"/>
      <c r="D129" s="2092"/>
      <c r="E129" s="2091"/>
      <c r="F129" s="694" t="s">
        <v>307</v>
      </c>
      <c r="G129" s="691">
        <f t="shared" si="9"/>
        <v>0</v>
      </c>
      <c r="H129" s="692">
        <v>0</v>
      </c>
      <c r="I129" s="692">
        <v>0</v>
      </c>
      <c r="J129" s="692">
        <v>0</v>
      </c>
      <c r="K129" s="692">
        <v>0</v>
      </c>
      <c r="L129" s="692">
        <v>0</v>
      </c>
      <c r="M129" s="692">
        <v>0</v>
      </c>
      <c r="N129" s="692">
        <v>0</v>
      </c>
      <c r="O129" s="692">
        <v>0</v>
      </c>
      <c r="P129" s="692">
        <v>0</v>
      </c>
      <c r="Q129" s="692">
        <v>0</v>
      </c>
      <c r="R129" s="692">
        <v>0</v>
      </c>
      <c r="S129" s="692">
        <v>0</v>
      </c>
      <c r="T129" s="2169"/>
    </row>
    <row r="130" spans="1:20" ht="19.5" thickBot="1" x14ac:dyDescent="0.3">
      <c r="A130" s="2171"/>
      <c r="B130" s="2085"/>
      <c r="C130" s="2086"/>
      <c r="D130" s="2092"/>
      <c r="E130" s="2091"/>
      <c r="F130" s="694" t="s">
        <v>308</v>
      </c>
      <c r="G130" s="691">
        <f t="shared" si="9"/>
        <v>0</v>
      </c>
      <c r="H130" s="692">
        <v>0</v>
      </c>
      <c r="I130" s="692">
        <v>0</v>
      </c>
      <c r="J130" s="692">
        <v>0</v>
      </c>
      <c r="K130" s="692">
        <v>0</v>
      </c>
      <c r="L130" s="692">
        <v>0</v>
      </c>
      <c r="M130" s="692">
        <v>0</v>
      </c>
      <c r="N130" s="692">
        <v>0</v>
      </c>
      <c r="O130" s="692">
        <v>0</v>
      </c>
      <c r="P130" s="692">
        <v>0</v>
      </c>
      <c r="Q130" s="692">
        <v>0</v>
      </c>
      <c r="R130" s="692">
        <v>0</v>
      </c>
      <c r="S130" s="692">
        <v>0</v>
      </c>
      <c r="T130" s="2169"/>
    </row>
    <row r="131" spans="1:20" ht="19.5" thickBot="1" x14ac:dyDescent="0.3">
      <c r="A131" s="2171"/>
      <c r="B131" s="2085"/>
      <c r="C131" s="2086"/>
      <c r="D131" s="2092"/>
      <c r="E131" s="2091"/>
      <c r="F131" s="694" t="s">
        <v>309</v>
      </c>
      <c r="G131" s="691">
        <f t="shared" si="9"/>
        <v>0</v>
      </c>
      <c r="H131" s="692">
        <v>0</v>
      </c>
      <c r="I131" s="692">
        <v>0</v>
      </c>
      <c r="J131" s="692">
        <v>0</v>
      </c>
      <c r="K131" s="692">
        <v>0</v>
      </c>
      <c r="L131" s="692">
        <v>0</v>
      </c>
      <c r="M131" s="692">
        <v>0</v>
      </c>
      <c r="N131" s="692">
        <v>0</v>
      </c>
      <c r="O131" s="692">
        <v>0</v>
      </c>
      <c r="P131" s="692">
        <v>0</v>
      </c>
      <c r="Q131" s="692">
        <v>0</v>
      </c>
      <c r="R131" s="692">
        <v>0</v>
      </c>
      <c r="S131" s="692">
        <v>0</v>
      </c>
      <c r="T131" s="2169"/>
    </row>
    <row r="132" spans="1:20" ht="33" customHeight="1" thickBot="1" x14ac:dyDescent="0.3">
      <c r="A132" s="2171"/>
      <c r="B132" s="2085"/>
      <c r="C132" s="2086"/>
      <c r="D132" s="2092"/>
      <c r="E132" s="2091"/>
      <c r="F132" s="694" t="s">
        <v>310</v>
      </c>
      <c r="G132" s="691">
        <f t="shared" si="9"/>
        <v>0</v>
      </c>
      <c r="H132" s="692">
        <v>0</v>
      </c>
      <c r="I132" s="692">
        <v>0</v>
      </c>
      <c r="J132" s="692">
        <v>0</v>
      </c>
      <c r="K132" s="692">
        <v>0</v>
      </c>
      <c r="L132" s="692">
        <v>0</v>
      </c>
      <c r="M132" s="692">
        <v>0</v>
      </c>
      <c r="N132" s="692">
        <v>0</v>
      </c>
      <c r="O132" s="692">
        <v>0</v>
      </c>
      <c r="P132" s="692">
        <v>0</v>
      </c>
      <c r="Q132" s="692">
        <v>0</v>
      </c>
      <c r="R132" s="692">
        <v>0</v>
      </c>
      <c r="S132" s="692">
        <v>0</v>
      </c>
      <c r="T132" s="2169"/>
    </row>
    <row r="133" spans="1:20" ht="30.75" thickBot="1" x14ac:dyDescent="0.3">
      <c r="A133" s="2171"/>
      <c r="B133" s="2085"/>
      <c r="C133" s="2086"/>
      <c r="D133" s="2092"/>
      <c r="E133" s="2091"/>
      <c r="F133" s="694" t="s">
        <v>311</v>
      </c>
      <c r="G133" s="691">
        <f t="shared" si="9"/>
        <v>0</v>
      </c>
      <c r="H133" s="692">
        <v>0</v>
      </c>
      <c r="I133" s="692">
        <v>0</v>
      </c>
      <c r="J133" s="692">
        <v>0</v>
      </c>
      <c r="K133" s="692">
        <v>0</v>
      </c>
      <c r="L133" s="692">
        <v>0</v>
      </c>
      <c r="M133" s="692">
        <v>0</v>
      </c>
      <c r="N133" s="692">
        <v>0</v>
      </c>
      <c r="O133" s="692">
        <v>0</v>
      </c>
      <c r="P133" s="692">
        <v>0</v>
      </c>
      <c r="Q133" s="692">
        <v>0</v>
      </c>
      <c r="R133" s="692">
        <v>0</v>
      </c>
      <c r="S133" s="692">
        <v>0</v>
      </c>
      <c r="T133" s="2169"/>
    </row>
    <row r="134" spans="1:20" ht="30.75" thickBot="1" x14ac:dyDescent="0.3">
      <c r="A134" s="2171"/>
      <c r="B134" s="2085"/>
      <c r="C134" s="2086"/>
      <c r="D134" s="2092"/>
      <c r="E134" s="2091"/>
      <c r="F134" s="694" t="s">
        <v>312</v>
      </c>
      <c r="G134" s="691">
        <f t="shared" si="9"/>
        <v>0</v>
      </c>
      <c r="H134" s="692">
        <v>0</v>
      </c>
      <c r="I134" s="692">
        <v>0</v>
      </c>
      <c r="J134" s="692">
        <v>0</v>
      </c>
      <c r="K134" s="692">
        <v>0</v>
      </c>
      <c r="L134" s="692">
        <v>0</v>
      </c>
      <c r="M134" s="692">
        <v>0</v>
      </c>
      <c r="N134" s="692">
        <v>0</v>
      </c>
      <c r="O134" s="692">
        <v>0</v>
      </c>
      <c r="P134" s="692">
        <v>0</v>
      </c>
      <c r="Q134" s="692">
        <v>0</v>
      </c>
      <c r="R134" s="692">
        <v>0</v>
      </c>
      <c r="S134" s="692">
        <v>0</v>
      </c>
      <c r="T134" s="2169"/>
    </row>
    <row r="135" spans="1:20" ht="19.5" thickBot="1" x14ac:dyDescent="0.3">
      <c r="A135" s="2171"/>
      <c r="B135" s="2085"/>
      <c r="C135" s="2086"/>
      <c r="D135" s="2092"/>
      <c r="E135" s="2091"/>
      <c r="F135" s="694" t="s">
        <v>230</v>
      </c>
      <c r="G135" s="691">
        <f t="shared" si="9"/>
        <v>0</v>
      </c>
      <c r="H135" s="692">
        <v>0</v>
      </c>
      <c r="I135" s="692">
        <v>0</v>
      </c>
      <c r="J135" s="692">
        <v>0</v>
      </c>
      <c r="K135" s="692">
        <v>0</v>
      </c>
      <c r="L135" s="692">
        <v>0</v>
      </c>
      <c r="M135" s="692">
        <v>0</v>
      </c>
      <c r="N135" s="692">
        <v>0</v>
      </c>
      <c r="O135" s="692">
        <v>0</v>
      </c>
      <c r="P135" s="692">
        <v>0</v>
      </c>
      <c r="Q135" s="692">
        <v>0</v>
      </c>
      <c r="R135" s="692">
        <v>0</v>
      </c>
      <c r="S135" s="692">
        <v>0</v>
      </c>
      <c r="T135" s="2169"/>
    </row>
    <row r="136" spans="1:20" ht="19.5" thickBot="1" x14ac:dyDescent="0.3">
      <c r="A136" s="2171"/>
      <c r="B136" s="2085"/>
      <c r="C136" s="2086"/>
      <c r="D136" s="2092"/>
      <c r="E136" s="2091"/>
      <c r="F136" s="694" t="s">
        <v>313</v>
      </c>
      <c r="G136" s="691">
        <f t="shared" si="9"/>
        <v>0</v>
      </c>
      <c r="H136" s="692">
        <v>0</v>
      </c>
      <c r="I136" s="692">
        <v>0</v>
      </c>
      <c r="J136" s="692">
        <v>0</v>
      </c>
      <c r="K136" s="692">
        <v>0</v>
      </c>
      <c r="L136" s="692">
        <v>0</v>
      </c>
      <c r="M136" s="692">
        <v>0</v>
      </c>
      <c r="N136" s="692">
        <v>0</v>
      </c>
      <c r="O136" s="692">
        <v>0</v>
      </c>
      <c r="P136" s="692">
        <v>0</v>
      </c>
      <c r="Q136" s="692">
        <v>0</v>
      </c>
      <c r="R136" s="692">
        <v>0</v>
      </c>
      <c r="S136" s="692">
        <v>0</v>
      </c>
      <c r="T136" s="2169"/>
    </row>
    <row r="137" spans="1:20" ht="30.75" thickBot="1" x14ac:dyDescent="0.3">
      <c r="A137" s="2171"/>
      <c r="B137" s="2085"/>
      <c r="C137" s="2086"/>
      <c r="D137" s="2092"/>
      <c r="E137" s="2091"/>
      <c r="F137" s="694" t="s">
        <v>314</v>
      </c>
      <c r="G137" s="691">
        <f t="shared" si="9"/>
        <v>0</v>
      </c>
      <c r="H137" s="692">
        <v>0</v>
      </c>
      <c r="I137" s="692">
        <v>0</v>
      </c>
      <c r="J137" s="692">
        <v>0</v>
      </c>
      <c r="K137" s="692">
        <v>0</v>
      </c>
      <c r="L137" s="692">
        <v>0</v>
      </c>
      <c r="M137" s="692">
        <v>0</v>
      </c>
      <c r="N137" s="692">
        <v>0</v>
      </c>
      <c r="O137" s="692">
        <v>0</v>
      </c>
      <c r="P137" s="692">
        <v>0</v>
      </c>
      <c r="Q137" s="692">
        <v>0</v>
      </c>
      <c r="R137" s="692">
        <v>0</v>
      </c>
      <c r="S137" s="692">
        <v>0</v>
      </c>
      <c r="T137" s="2169"/>
    </row>
    <row r="138" spans="1:20" ht="30.75" thickBot="1" x14ac:dyDescent="0.3">
      <c r="A138" s="2171"/>
      <c r="B138" s="2085"/>
      <c r="C138" s="2086"/>
      <c r="D138" s="2092"/>
      <c r="E138" s="2091"/>
      <c r="F138" s="694" t="s">
        <v>315</v>
      </c>
      <c r="G138" s="691">
        <f t="shared" si="9"/>
        <v>0</v>
      </c>
      <c r="H138" s="692">
        <v>0</v>
      </c>
      <c r="I138" s="692">
        <v>0</v>
      </c>
      <c r="J138" s="692">
        <v>0</v>
      </c>
      <c r="K138" s="692">
        <v>0</v>
      </c>
      <c r="L138" s="692">
        <v>0</v>
      </c>
      <c r="M138" s="692">
        <v>0</v>
      </c>
      <c r="N138" s="692">
        <v>0</v>
      </c>
      <c r="O138" s="692">
        <v>0</v>
      </c>
      <c r="P138" s="692">
        <v>0</v>
      </c>
      <c r="Q138" s="692">
        <v>0</v>
      </c>
      <c r="R138" s="692">
        <v>0</v>
      </c>
      <c r="S138" s="692">
        <v>0</v>
      </c>
      <c r="T138" s="2169"/>
    </row>
    <row r="139" spans="1:20" ht="19.5" thickBot="1" x14ac:dyDescent="0.3">
      <c r="A139" s="2171"/>
      <c r="B139" s="2085"/>
      <c r="C139" s="2086"/>
      <c r="D139" s="2092"/>
      <c r="E139" s="2091"/>
      <c r="F139" s="694" t="s">
        <v>316</v>
      </c>
      <c r="G139" s="691">
        <f t="shared" si="9"/>
        <v>0</v>
      </c>
      <c r="H139" s="692">
        <v>0</v>
      </c>
      <c r="I139" s="692">
        <v>0</v>
      </c>
      <c r="J139" s="692">
        <v>0</v>
      </c>
      <c r="K139" s="692">
        <v>0</v>
      </c>
      <c r="L139" s="692">
        <v>0</v>
      </c>
      <c r="M139" s="692">
        <v>0</v>
      </c>
      <c r="N139" s="692">
        <v>0</v>
      </c>
      <c r="O139" s="692">
        <v>0</v>
      </c>
      <c r="P139" s="692">
        <v>0</v>
      </c>
      <c r="Q139" s="692">
        <v>0</v>
      </c>
      <c r="R139" s="692">
        <v>0</v>
      </c>
      <c r="S139" s="692">
        <v>0</v>
      </c>
      <c r="T139" s="2169"/>
    </row>
    <row r="140" spans="1:20" ht="19.5" thickBot="1" x14ac:dyDescent="0.3">
      <c r="A140" s="2171"/>
      <c r="B140" s="2085"/>
      <c r="C140" s="2086"/>
      <c r="D140" s="2092"/>
      <c r="E140" s="2091"/>
      <c r="F140" s="694" t="s">
        <v>317</v>
      </c>
      <c r="G140" s="691">
        <f t="shared" si="9"/>
        <v>0</v>
      </c>
      <c r="H140" s="692">
        <v>0</v>
      </c>
      <c r="I140" s="692">
        <v>0</v>
      </c>
      <c r="J140" s="692">
        <v>0</v>
      </c>
      <c r="K140" s="692">
        <v>0</v>
      </c>
      <c r="L140" s="692">
        <v>0</v>
      </c>
      <c r="M140" s="692">
        <v>0</v>
      </c>
      <c r="N140" s="692">
        <v>0</v>
      </c>
      <c r="O140" s="692">
        <v>0</v>
      </c>
      <c r="P140" s="692">
        <v>0</v>
      </c>
      <c r="Q140" s="692">
        <v>0</v>
      </c>
      <c r="R140" s="692">
        <v>0</v>
      </c>
      <c r="S140" s="692">
        <v>0</v>
      </c>
      <c r="T140" s="2169"/>
    </row>
    <row r="141" spans="1:20" ht="19.5" thickBot="1" x14ac:dyDescent="0.3">
      <c r="A141" s="2171"/>
      <c r="B141" s="2085"/>
      <c r="C141" s="2086"/>
      <c r="D141" s="2092"/>
      <c r="E141" s="2091"/>
      <c r="F141" s="694" t="s">
        <v>318</v>
      </c>
      <c r="G141" s="691">
        <f t="shared" si="9"/>
        <v>0</v>
      </c>
      <c r="H141" s="692">
        <v>0</v>
      </c>
      <c r="I141" s="692">
        <v>0</v>
      </c>
      <c r="J141" s="692">
        <v>0</v>
      </c>
      <c r="K141" s="692">
        <v>0</v>
      </c>
      <c r="L141" s="692">
        <v>0</v>
      </c>
      <c r="M141" s="692">
        <v>0</v>
      </c>
      <c r="N141" s="692">
        <v>0</v>
      </c>
      <c r="O141" s="692">
        <v>0</v>
      </c>
      <c r="P141" s="692">
        <v>0</v>
      </c>
      <c r="Q141" s="692">
        <v>0</v>
      </c>
      <c r="R141" s="692">
        <v>0</v>
      </c>
      <c r="S141" s="692">
        <v>0</v>
      </c>
      <c r="T141" s="2169"/>
    </row>
    <row r="142" spans="1:20" ht="19.5" thickBot="1" x14ac:dyDescent="0.3">
      <c r="A142" s="2171"/>
      <c r="B142" s="2085"/>
      <c r="C142" s="2086"/>
      <c r="D142" s="2092"/>
      <c r="E142" s="2091"/>
      <c r="F142" s="694" t="s">
        <v>319</v>
      </c>
      <c r="G142" s="691">
        <f t="shared" si="9"/>
        <v>0</v>
      </c>
      <c r="H142" s="692">
        <v>0</v>
      </c>
      <c r="I142" s="692">
        <v>0</v>
      </c>
      <c r="J142" s="692">
        <v>0</v>
      </c>
      <c r="K142" s="692">
        <v>0</v>
      </c>
      <c r="L142" s="692">
        <v>0</v>
      </c>
      <c r="M142" s="692">
        <v>0</v>
      </c>
      <c r="N142" s="692">
        <v>0</v>
      </c>
      <c r="O142" s="692">
        <v>0</v>
      </c>
      <c r="P142" s="692">
        <v>0</v>
      </c>
      <c r="Q142" s="692">
        <v>0</v>
      </c>
      <c r="R142" s="692">
        <v>0</v>
      </c>
      <c r="S142" s="692">
        <v>0</v>
      </c>
      <c r="T142" s="2169"/>
    </row>
    <row r="143" spans="1:20" ht="19.5" thickBot="1" x14ac:dyDescent="0.3">
      <c r="A143" s="2171"/>
      <c r="B143" s="2085"/>
      <c r="C143" s="2086"/>
      <c r="D143" s="2092"/>
      <c r="E143" s="2091"/>
      <c r="F143" s="694" t="s">
        <v>320</v>
      </c>
      <c r="G143" s="691">
        <f t="shared" si="9"/>
        <v>0</v>
      </c>
      <c r="H143" s="692">
        <v>0</v>
      </c>
      <c r="I143" s="692">
        <v>0</v>
      </c>
      <c r="J143" s="692">
        <v>0</v>
      </c>
      <c r="K143" s="692">
        <v>0</v>
      </c>
      <c r="L143" s="692">
        <v>0</v>
      </c>
      <c r="M143" s="692">
        <v>0</v>
      </c>
      <c r="N143" s="692">
        <v>0</v>
      </c>
      <c r="O143" s="692">
        <v>0</v>
      </c>
      <c r="P143" s="692">
        <v>0</v>
      </c>
      <c r="Q143" s="692">
        <v>0</v>
      </c>
      <c r="R143" s="692">
        <v>0</v>
      </c>
      <c r="S143" s="692">
        <v>0</v>
      </c>
      <c r="T143" s="2169"/>
    </row>
    <row r="144" spans="1:20" ht="19.5" thickBot="1" x14ac:dyDescent="0.3">
      <c r="A144" s="2171"/>
      <c r="B144" s="2085"/>
      <c r="C144" s="2086"/>
      <c r="D144" s="2092"/>
      <c r="E144" s="2091"/>
      <c r="F144" s="694" t="s">
        <v>321</v>
      </c>
      <c r="G144" s="691">
        <f t="shared" si="9"/>
        <v>0</v>
      </c>
      <c r="H144" s="692">
        <v>0</v>
      </c>
      <c r="I144" s="692">
        <v>0</v>
      </c>
      <c r="J144" s="692">
        <v>0</v>
      </c>
      <c r="K144" s="692">
        <v>0</v>
      </c>
      <c r="L144" s="692">
        <v>0</v>
      </c>
      <c r="M144" s="692">
        <v>0</v>
      </c>
      <c r="N144" s="692">
        <v>0</v>
      </c>
      <c r="O144" s="692">
        <v>0</v>
      </c>
      <c r="P144" s="692">
        <v>0</v>
      </c>
      <c r="Q144" s="692">
        <v>0</v>
      </c>
      <c r="R144" s="692">
        <v>0</v>
      </c>
      <c r="S144" s="692">
        <v>0</v>
      </c>
      <c r="T144" s="2169"/>
    </row>
    <row r="145" spans="1:20" ht="19.5" thickBot="1" x14ac:dyDescent="0.3">
      <c r="A145" s="2171"/>
      <c r="B145" s="2085"/>
      <c r="C145" s="2086"/>
      <c r="D145" s="2092"/>
      <c r="E145" s="2091"/>
      <c r="F145" s="694" t="s">
        <v>322</v>
      </c>
      <c r="G145" s="691">
        <f t="shared" si="9"/>
        <v>0</v>
      </c>
      <c r="H145" s="692">
        <v>0</v>
      </c>
      <c r="I145" s="692">
        <v>0</v>
      </c>
      <c r="J145" s="692">
        <v>0</v>
      </c>
      <c r="K145" s="692">
        <v>0</v>
      </c>
      <c r="L145" s="692">
        <v>0</v>
      </c>
      <c r="M145" s="692">
        <v>0</v>
      </c>
      <c r="N145" s="692">
        <v>0</v>
      </c>
      <c r="O145" s="692">
        <v>0</v>
      </c>
      <c r="P145" s="692">
        <v>0</v>
      </c>
      <c r="Q145" s="692">
        <v>0</v>
      </c>
      <c r="R145" s="692">
        <v>0</v>
      </c>
      <c r="S145" s="692">
        <v>0</v>
      </c>
      <c r="T145" s="2169"/>
    </row>
    <row r="146" spans="1:20" ht="30.75" thickBot="1" x14ac:dyDescent="0.3">
      <c r="A146" s="2171"/>
      <c r="B146" s="2085"/>
      <c r="C146" s="2086"/>
      <c r="D146" s="2092"/>
      <c r="E146" s="2091"/>
      <c r="F146" s="694" t="s">
        <v>323</v>
      </c>
      <c r="G146" s="691">
        <f t="shared" si="9"/>
        <v>0</v>
      </c>
      <c r="H146" s="692">
        <v>0</v>
      </c>
      <c r="I146" s="692">
        <v>0</v>
      </c>
      <c r="J146" s="692">
        <v>0</v>
      </c>
      <c r="K146" s="692">
        <v>0</v>
      </c>
      <c r="L146" s="692">
        <v>0</v>
      </c>
      <c r="M146" s="692">
        <v>0</v>
      </c>
      <c r="N146" s="692">
        <v>0</v>
      </c>
      <c r="O146" s="692">
        <v>0</v>
      </c>
      <c r="P146" s="692">
        <v>0</v>
      </c>
      <c r="Q146" s="692">
        <v>0</v>
      </c>
      <c r="R146" s="692">
        <v>0</v>
      </c>
      <c r="S146" s="692">
        <v>0</v>
      </c>
      <c r="T146" s="2169"/>
    </row>
    <row r="147" spans="1:20" ht="30.75" thickBot="1" x14ac:dyDescent="0.3">
      <c r="A147" s="2171"/>
      <c r="B147" s="2085"/>
      <c r="C147" s="2086"/>
      <c r="D147" s="2092"/>
      <c r="E147" s="2091"/>
      <c r="F147" s="694" t="s">
        <v>324</v>
      </c>
      <c r="G147" s="691">
        <f t="shared" si="9"/>
        <v>0</v>
      </c>
      <c r="H147" s="692">
        <v>0</v>
      </c>
      <c r="I147" s="692">
        <v>0</v>
      </c>
      <c r="J147" s="692">
        <v>0</v>
      </c>
      <c r="K147" s="692">
        <v>0</v>
      </c>
      <c r="L147" s="692">
        <v>0</v>
      </c>
      <c r="M147" s="692">
        <v>0</v>
      </c>
      <c r="N147" s="692">
        <v>0</v>
      </c>
      <c r="O147" s="692">
        <v>0</v>
      </c>
      <c r="P147" s="692">
        <v>0</v>
      </c>
      <c r="Q147" s="692">
        <v>0</v>
      </c>
      <c r="R147" s="692">
        <v>0</v>
      </c>
      <c r="S147" s="692">
        <v>0</v>
      </c>
      <c r="T147" s="2169"/>
    </row>
    <row r="148" spans="1:20" ht="19.5" thickBot="1" x14ac:dyDescent="0.3">
      <c r="A148" s="2171"/>
      <c r="B148" s="2085"/>
      <c r="C148" s="2086"/>
      <c r="D148" s="2092"/>
      <c r="E148" s="2091"/>
      <c r="F148" s="694" t="s">
        <v>325</v>
      </c>
      <c r="G148" s="691">
        <f t="shared" si="9"/>
        <v>0</v>
      </c>
      <c r="H148" s="692">
        <v>0</v>
      </c>
      <c r="I148" s="692">
        <v>0</v>
      </c>
      <c r="J148" s="692">
        <v>0</v>
      </c>
      <c r="K148" s="692">
        <v>0</v>
      </c>
      <c r="L148" s="692">
        <v>0</v>
      </c>
      <c r="M148" s="692">
        <v>0</v>
      </c>
      <c r="N148" s="692">
        <v>0</v>
      </c>
      <c r="O148" s="692">
        <v>0</v>
      </c>
      <c r="P148" s="692">
        <v>0</v>
      </c>
      <c r="Q148" s="692">
        <v>0</v>
      </c>
      <c r="R148" s="692">
        <v>0</v>
      </c>
      <c r="S148" s="692">
        <v>0</v>
      </c>
      <c r="T148" s="2169"/>
    </row>
    <row r="149" spans="1:20" ht="19.5" thickBot="1" x14ac:dyDescent="0.3">
      <c r="A149" s="2171"/>
      <c r="B149" s="2085"/>
      <c r="C149" s="2086"/>
      <c r="D149" s="2092"/>
      <c r="E149" s="2091"/>
      <c r="F149" s="694" t="s">
        <v>326</v>
      </c>
      <c r="G149" s="691">
        <f t="shared" si="9"/>
        <v>34</v>
      </c>
      <c r="H149" s="692">
        <v>0</v>
      </c>
      <c r="I149" s="692">
        <v>2</v>
      </c>
      <c r="J149" s="692">
        <v>5</v>
      </c>
      <c r="K149" s="692">
        <v>5</v>
      </c>
      <c r="L149" s="692">
        <v>4</v>
      </c>
      <c r="M149" s="692">
        <v>5</v>
      </c>
      <c r="N149" s="692">
        <v>4</v>
      </c>
      <c r="O149" s="692">
        <v>5</v>
      </c>
      <c r="P149" s="692">
        <v>4</v>
      </c>
      <c r="Q149" s="692">
        <v>0</v>
      </c>
      <c r="R149" s="692">
        <v>0</v>
      </c>
      <c r="S149" s="693">
        <v>0</v>
      </c>
      <c r="T149" s="2169"/>
    </row>
    <row r="150" spans="1:20" ht="19.5" thickBot="1" x14ac:dyDescent="0.3">
      <c r="A150" s="2171"/>
      <c r="B150" s="2085"/>
      <c r="C150" s="2086"/>
      <c r="D150" s="2092"/>
      <c r="E150" s="2091"/>
      <c r="F150" s="694" t="s">
        <v>137</v>
      </c>
      <c r="G150" s="691">
        <f t="shared" si="9"/>
        <v>0</v>
      </c>
      <c r="H150" s="692">
        <v>0</v>
      </c>
      <c r="I150" s="692">
        <v>0</v>
      </c>
      <c r="J150" s="692">
        <v>0</v>
      </c>
      <c r="K150" s="692">
        <v>0</v>
      </c>
      <c r="L150" s="692">
        <v>0</v>
      </c>
      <c r="M150" s="692">
        <v>0</v>
      </c>
      <c r="N150" s="692">
        <v>0</v>
      </c>
      <c r="O150" s="692">
        <v>0</v>
      </c>
      <c r="P150" s="692">
        <v>0</v>
      </c>
      <c r="Q150" s="692">
        <v>0</v>
      </c>
      <c r="R150" s="692">
        <v>0</v>
      </c>
      <c r="S150" s="692">
        <v>0</v>
      </c>
      <c r="T150" s="2169"/>
    </row>
    <row r="151" spans="1:20" ht="30" customHeight="1" thickBot="1" x14ac:dyDescent="0.3">
      <c r="A151" s="2171"/>
      <c r="B151" s="2085"/>
      <c r="C151" s="2086"/>
      <c r="D151" s="2092"/>
      <c r="E151" s="2091"/>
      <c r="F151" s="694" t="s">
        <v>327</v>
      </c>
      <c r="G151" s="691">
        <f t="shared" si="9"/>
        <v>0</v>
      </c>
      <c r="H151" s="692">
        <v>0</v>
      </c>
      <c r="I151" s="692">
        <v>0</v>
      </c>
      <c r="J151" s="692">
        <v>0</v>
      </c>
      <c r="K151" s="692">
        <v>0</v>
      </c>
      <c r="L151" s="692">
        <v>0</v>
      </c>
      <c r="M151" s="692">
        <v>0</v>
      </c>
      <c r="N151" s="692">
        <v>0</v>
      </c>
      <c r="O151" s="692">
        <v>0</v>
      </c>
      <c r="P151" s="692">
        <v>0</v>
      </c>
      <c r="Q151" s="692">
        <v>0</v>
      </c>
      <c r="R151" s="692">
        <v>0</v>
      </c>
      <c r="S151" s="692">
        <v>0</v>
      </c>
      <c r="T151" s="2169"/>
    </row>
    <row r="152" spans="1:20" ht="19.5" thickBot="1" x14ac:dyDescent="0.3">
      <c r="A152" s="2171"/>
      <c r="B152" s="2085"/>
      <c r="C152" s="2086"/>
      <c r="D152" s="2092"/>
      <c r="E152" s="2091"/>
      <c r="F152" s="694" t="s">
        <v>328</v>
      </c>
      <c r="G152" s="691">
        <f t="shared" si="9"/>
        <v>0</v>
      </c>
      <c r="H152" s="692">
        <v>0</v>
      </c>
      <c r="I152" s="692">
        <v>0</v>
      </c>
      <c r="J152" s="692">
        <v>0</v>
      </c>
      <c r="K152" s="692">
        <v>0</v>
      </c>
      <c r="L152" s="692">
        <v>0</v>
      </c>
      <c r="M152" s="692">
        <v>0</v>
      </c>
      <c r="N152" s="692">
        <v>0</v>
      </c>
      <c r="O152" s="692">
        <v>0</v>
      </c>
      <c r="P152" s="692">
        <v>0</v>
      </c>
      <c r="Q152" s="692">
        <v>0</v>
      </c>
      <c r="R152" s="692">
        <v>0</v>
      </c>
      <c r="S152" s="692">
        <v>0</v>
      </c>
      <c r="T152" s="2169"/>
    </row>
    <row r="153" spans="1:20" ht="19.5" customHeight="1" thickBot="1" x14ac:dyDescent="0.3">
      <c r="A153" s="2171"/>
      <c r="B153" s="2085"/>
      <c r="C153" s="2086"/>
      <c r="D153" s="2092"/>
      <c r="E153" s="2091"/>
      <c r="F153" s="694" t="s">
        <v>329</v>
      </c>
      <c r="G153" s="691">
        <f t="shared" si="9"/>
        <v>0</v>
      </c>
      <c r="H153" s="692">
        <v>0</v>
      </c>
      <c r="I153" s="692">
        <v>0</v>
      </c>
      <c r="J153" s="692">
        <v>0</v>
      </c>
      <c r="K153" s="692">
        <v>0</v>
      </c>
      <c r="L153" s="692">
        <v>0</v>
      </c>
      <c r="M153" s="692">
        <v>0</v>
      </c>
      <c r="N153" s="692">
        <v>0</v>
      </c>
      <c r="O153" s="692">
        <v>0</v>
      </c>
      <c r="P153" s="692">
        <v>0</v>
      </c>
      <c r="Q153" s="692">
        <v>0</v>
      </c>
      <c r="R153" s="692">
        <v>0</v>
      </c>
      <c r="S153" s="692">
        <v>0</v>
      </c>
      <c r="T153" s="2169"/>
    </row>
    <row r="154" spans="1:20" ht="19.5" customHeight="1" thickBot="1" x14ac:dyDescent="0.3">
      <c r="A154" s="2171"/>
      <c r="B154" s="2085"/>
      <c r="C154" s="2086"/>
      <c r="D154" s="2092"/>
      <c r="E154" s="2091"/>
      <c r="F154" s="695" t="s">
        <v>330</v>
      </c>
      <c r="G154" s="696">
        <f t="shared" si="9"/>
        <v>0</v>
      </c>
      <c r="H154" s="692">
        <v>0</v>
      </c>
      <c r="I154" s="692">
        <v>0</v>
      </c>
      <c r="J154" s="692">
        <v>0</v>
      </c>
      <c r="K154" s="692">
        <v>0</v>
      </c>
      <c r="L154" s="692">
        <v>0</v>
      </c>
      <c r="M154" s="692">
        <v>0</v>
      </c>
      <c r="N154" s="692">
        <v>0</v>
      </c>
      <c r="O154" s="692">
        <v>0</v>
      </c>
      <c r="P154" s="692">
        <v>0</v>
      </c>
      <c r="Q154" s="692">
        <v>0</v>
      </c>
      <c r="R154" s="692">
        <v>0</v>
      </c>
      <c r="S154" s="692">
        <v>0</v>
      </c>
      <c r="T154" s="2169"/>
    </row>
    <row r="155" spans="1:20" ht="16.5" thickBot="1" x14ac:dyDescent="0.3">
      <c r="A155" s="2171"/>
      <c r="B155" s="2085"/>
      <c r="C155" s="2086"/>
      <c r="D155" s="2093"/>
      <c r="E155" s="2094"/>
      <c r="F155" s="697" t="s">
        <v>278</v>
      </c>
      <c r="G155" s="698">
        <f>SUM(G102:G154)</f>
        <v>70</v>
      </c>
      <c r="H155" s="698">
        <f t="shared" ref="H155:S155" si="10">SUM(H102:H154)</f>
        <v>0</v>
      </c>
      <c r="I155" s="698">
        <f t="shared" si="10"/>
        <v>7</v>
      </c>
      <c r="J155" s="698">
        <f t="shared" si="10"/>
        <v>10</v>
      </c>
      <c r="K155" s="698">
        <f t="shared" si="10"/>
        <v>10</v>
      </c>
      <c r="L155" s="698">
        <f t="shared" si="10"/>
        <v>4</v>
      </c>
      <c r="M155" s="698">
        <f t="shared" si="10"/>
        <v>6</v>
      </c>
      <c r="N155" s="698">
        <f t="shared" si="10"/>
        <v>4</v>
      </c>
      <c r="O155" s="698">
        <f t="shared" si="10"/>
        <v>10</v>
      </c>
      <c r="P155" s="698">
        <f t="shared" si="10"/>
        <v>9</v>
      </c>
      <c r="Q155" s="698">
        <f t="shared" si="10"/>
        <v>5</v>
      </c>
      <c r="R155" s="698">
        <f t="shared" si="10"/>
        <v>0</v>
      </c>
      <c r="S155" s="699">
        <f t="shared" si="10"/>
        <v>5</v>
      </c>
      <c r="T155" s="2169"/>
    </row>
    <row r="156" spans="1:20" ht="19.5" thickBot="1" x14ac:dyDescent="0.3">
      <c r="A156" s="2171"/>
      <c r="B156" s="2085"/>
      <c r="C156" s="2086"/>
      <c r="D156" s="2095" t="s">
        <v>177</v>
      </c>
      <c r="E156" s="2096"/>
      <c r="F156" s="700" t="s">
        <v>355</v>
      </c>
      <c r="G156" s="688">
        <f>'[1]PROVINCIALES Y DISTRITALES'!G156</f>
        <v>21</v>
      </c>
      <c r="H156" s="689">
        <v>0</v>
      </c>
      <c r="I156" s="689">
        <v>0</v>
      </c>
      <c r="J156" s="689">
        <v>0</v>
      </c>
      <c r="K156" s="689">
        <v>0</v>
      </c>
      <c r="L156" s="689">
        <v>21</v>
      </c>
      <c r="M156" s="689">
        <v>0</v>
      </c>
      <c r="N156" s="689">
        <v>0</v>
      </c>
      <c r="O156" s="689">
        <v>0</v>
      </c>
      <c r="P156" s="689">
        <v>0</v>
      </c>
      <c r="Q156" s="689">
        <v>0</v>
      </c>
      <c r="R156" s="689">
        <v>0</v>
      </c>
      <c r="S156" s="689">
        <v>0</v>
      </c>
      <c r="T156" s="2169"/>
    </row>
    <row r="157" spans="1:20" ht="19.5" thickBot="1" x14ac:dyDescent="0.3">
      <c r="A157" s="2171"/>
      <c r="B157" s="2085"/>
      <c r="C157" s="2086"/>
      <c r="D157" s="2097"/>
      <c r="E157" s="2098"/>
      <c r="F157" s="701" t="s">
        <v>356</v>
      </c>
      <c r="G157" s="691">
        <f>'[1]PROVINCIALES Y DISTRITALES'!G157</f>
        <v>0</v>
      </c>
      <c r="H157" s="689">
        <v>0</v>
      </c>
      <c r="I157" s="689">
        <v>0</v>
      </c>
      <c r="J157" s="689">
        <v>0</v>
      </c>
      <c r="K157" s="689">
        <v>0</v>
      </c>
      <c r="L157" s="689">
        <v>0</v>
      </c>
      <c r="M157" s="689">
        <v>0</v>
      </c>
      <c r="N157" s="689">
        <v>0</v>
      </c>
      <c r="O157" s="689">
        <v>0</v>
      </c>
      <c r="P157" s="689">
        <v>0</v>
      </c>
      <c r="Q157" s="689">
        <v>0</v>
      </c>
      <c r="R157" s="689">
        <v>0</v>
      </c>
      <c r="S157" s="689">
        <v>0</v>
      </c>
      <c r="T157" s="2169"/>
    </row>
    <row r="158" spans="1:20" ht="19.5" thickBot="1" x14ac:dyDescent="0.3">
      <c r="A158" s="2171"/>
      <c r="B158" s="2085"/>
      <c r="C158" s="2086"/>
      <c r="D158" s="2097"/>
      <c r="E158" s="2098"/>
      <c r="F158" s="701" t="s">
        <v>357</v>
      </c>
      <c r="G158" s="691">
        <f>'[1]PROVINCIALES Y DISTRITALES'!G158</f>
        <v>0</v>
      </c>
      <c r="H158" s="689">
        <v>0</v>
      </c>
      <c r="I158" s="689">
        <v>0</v>
      </c>
      <c r="J158" s="689">
        <v>0</v>
      </c>
      <c r="K158" s="689">
        <v>0</v>
      </c>
      <c r="L158" s="689">
        <v>0</v>
      </c>
      <c r="M158" s="689">
        <v>0</v>
      </c>
      <c r="N158" s="689">
        <v>0</v>
      </c>
      <c r="O158" s="689">
        <v>0</v>
      </c>
      <c r="P158" s="689">
        <v>0</v>
      </c>
      <c r="Q158" s="689">
        <v>0</v>
      </c>
      <c r="R158" s="689">
        <v>0</v>
      </c>
      <c r="S158" s="689">
        <v>0</v>
      </c>
      <c r="T158" s="2169"/>
    </row>
    <row r="159" spans="1:20" ht="19.5" thickBot="1" x14ac:dyDescent="0.3">
      <c r="A159" s="2171"/>
      <c r="B159" s="2085"/>
      <c r="C159" s="2086"/>
      <c r="D159" s="2097"/>
      <c r="E159" s="2098"/>
      <c r="F159" s="701" t="s">
        <v>358</v>
      </c>
      <c r="G159" s="691">
        <f>'[1]PROVINCIALES Y DISTRITALES'!G159</f>
        <v>0</v>
      </c>
      <c r="H159" s="689">
        <v>0</v>
      </c>
      <c r="I159" s="689">
        <v>0</v>
      </c>
      <c r="J159" s="689">
        <v>0</v>
      </c>
      <c r="K159" s="689">
        <v>0</v>
      </c>
      <c r="L159" s="689">
        <v>0</v>
      </c>
      <c r="M159" s="689">
        <v>0</v>
      </c>
      <c r="N159" s="689">
        <v>0</v>
      </c>
      <c r="O159" s="689">
        <v>0</v>
      </c>
      <c r="P159" s="689">
        <v>0</v>
      </c>
      <c r="Q159" s="689">
        <v>0</v>
      </c>
      <c r="R159" s="689">
        <v>0</v>
      </c>
      <c r="S159" s="689">
        <v>0</v>
      </c>
      <c r="T159" s="2169"/>
    </row>
    <row r="160" spans="1:20" ht="19.5" thickBot="1" x14ac:dyDescent="0.3">
      <c r="A160" s="2171"/>
      <c r="B160" s="2085"/>
      <c r="C160" s="2086"/>
      <c r="D160" s="2097"/>
      <c r="E160" s="2098"/>
      <c r="F160" s="701" t="s">
        <v>359</v>
      </c>
      <c r="G160" s="691">
        <f>'[1]PROVINCIALES Y DISTRITALES'!G160</f>
        <v>38</v>
      </c>
      <c r="H160" s="689">
        <v>0</v>
      </c>
      <c r="I160" s="689">
        <v>0</v>
      </c>
      <c r="J160" s="692">
        <v>38</v>
      </c>
      <c r="K160" s="689">
        <v>0</v>
      </c>
      <c r="L160" s="689">
        <v>0</v>
      </c>
      <c r="M160" s="689">
        <v>0</v>
      </c>
      <c r="N160" s="689">
        <v>0</v>
      </c>
      <c r="O160" s="689">
        <v>0</v>
      </c>
      <c r="P160" s="689">
        <v>0</v>
      </c>
      <c r="Q160" s="689">
        <v>0</v>
      </c>
      <c r="R160" s="689">
        <v>0</v>
      </c>
      <c r="S160" s="689">
        <v>0</v>
      </c>
      <c r="T160" s="2169"/>
    </row>
    <row r="161" spans="1:20" ht="30" customHeight="1" thickBot="1" x14ac:dyDescent="0.3">
      <c r="A161" s="2171"/>
      <c r="B161" s="2084"/>
      <c r="C161" s="2086"/>
      <c r="D161" s="2097"/>
      <c r="E161" s="2098"/>
      <c r="F161" s="701" t="s">
        <v>360</v>
      </c>
      <c r="G161" s="691">
        <f>'[1]PROVINCIALES Y DISTRITALES'!G161</f>
        <v>0</v>
      </c>
      <c r="H161" s="689">
        <v>0</v>
      </c>
      <c r="I161" s="689">
        <v>0</v>
      </c>
      <c r="J161" s="689">
        <v>0</v>
      </c>
      <c r="K161" s="689">
        <v>0</v>
      </c>
      <c r="L161" s="689">
        <v>0</v>
      </c>
      <c r="M161" s="689">
        <v>0</v>
      </c>
      <c r="N161" s="689">
        <v>0</v>
      </c>
      <c r="O161" s="689">
        <v>0</v>
      </c>
      <c r="P161" s="689">
        <v>0</v>
      </c>
      <c r="Q161" s="689">
        <v>0</v>
      </c>
      <c r="R161" s="689">
        <v>0</v>
      </c>
      <c r="S161" s="689">
        <v>0</v>
      </c>
      <c r="T161" s="2169"/>
    </row>
    <row r="162" spans="1:20" ht="35.25" customHeight="1" thickBot="1" x14ac:dyDescent="0.3">
      <c r="A162" s="2171"/>
      <c r="B162" s="2084"/>
      <c r="C162" s="2086"/>
      <c r="D162" s="2097"/>
      <c r="E162" s="2098"/>
      <c r="F162" s="701" t="s">
        <v>361</v>
      </c>
      <c r="G162" s="691">
        <f>'[1]PROVINCIALES Y DISTRITALES'!G162</f>
        <v>0</v>
      </c>
      <c r="H162" s="689">
        <v>0</v>
      </c>
      <c r="I162" s="689">
        <v>0</v>
      </c>
      <c r="J162" s="689">
        <v>0</v>
      </c>
      <c r="K162" s="689">
        <v>0</v>
      </c>
      <c r="L162" s="689">
        <v>0</v>
      </c>
      <c r="M162" s="689">
        <v>0</v>
      </c>
      <c r="N162" s="689">
        <v>0</v>
      </c>
      <c r="O162" s="689">
        <v>0</v>
      </c>
      <c r="P162" s="689">
        <v>0</v>
      </c>
      <c r="Q162" s="689">
        <v>0</v>
      </c>
      <c r="R162" s="689">
        <v>0</v>
      </c>
      <c r="S162" s="689">
        <v>0</v>
      </c>
      <c r="T162" s="2169"/>
    </row>
    <row r="163" spans="1:20" ht="15.75" customHeight="1" thickBot="1" x14ac:dyDescent="0.3">
      <c r="A163" s="2171"/>
      <c r="B163" s="2084"/>
      <c r="C163" s="2086"/>
      <c r="D163" s="2097"/>
      <c r="E163" s="2098"/>
      <c r="F163" s="701" t="s">
        <v>362</v>
      </c>
      <c r="G163" s="691">
        <f>'[1]PROVINCIALES Y DISTRITALES'!G163</f>
        <v>0</v>
      </c>
      <c r="H163" s="689">
        <v>0</v>
      </c>
      <c r="I163" s="689">
        <v>0</v>
      </c>
      <c r="J163" s="689">
        <v>0</v>
      </c>
      <c r="K163" s="689">
        <v>0</v>
      </c>
      <c r="L163" s="689">
        <v>0</v>
      </c>
      <c r="M163" s="689">
        <v>0</v>
      </c>
      <c r="N163" s="689">
        <v>0</v>
      </c>
      <c r="O163" s="689">
        <v>0</v>
      </c>
      <c r="P163" s="689">
        <v>0</v>
      </c>
      <c r="Q163" s="689">
        <v>0</v>
      </c>
      <c r="R163" s="689">
        <v>0</v>
      </c>
      <c r="S163" s="689">
        <v>0</v>
      </c>
      <c r="T163" s="2169"/>
    </row>
    <row r="164" spans="1:20" ht="33.75" customHeight="1" thickBot="1" x14ac:dyDescent="0.3">
      <c r="A164" s="2171"/>
      <c r="B164" s="2084"/>
      <c r="C164" s="2086"/>
      <c r="D164" s="2097"/>
      <c r="E164" s="2098"/>
      <c r="F164" s="701" t="s">
        <v>363</v>
      </c>
      <c r="G164" s="691">
        <f>'[1]PROVINCIALES Y DISTRITALES'!G164</f>
        <v>0</v>
      </c>
      <c r="H164" s="689">
        <v>0</v>
      </c>
      <c r="I164" s="689">
        <v>0</v>
      </c>
      <c r="J164" s="689">
        <v>0</v>
      </c>
      <c r="K164" s="689">
        <v>0</v>
      </c>
      <c r="L164" s="689">
        <v>0</v>
      </c>
      <c r="M164" s="689">
        <v>0</v>
      </c>
      <c r="N164" s="689">
        <v>0</v>
      </c>
      <c r="O164" s="689">
        <v>0</v>
      </c>
      <c r="P164" s="689">
        <v>0</v>
      </c>
      <c r="Q164" s="689">
        <v>0</v>
      </c>
      <c r="R164" s="689">
        <v>0</v>
      </c>
      <c r="S164" s="689">
        <v>0</v>
      </c>
      <c r="T164" s="2169"/>
    </row>
    <row r="165" spans="1:20" ht="15.75" customHeight="1" thickBot="1" x14ac:dyDescent="0.3">
      <c r="A165" s="2171"/>
      <c r="B165" s="2084"/>
      <c r="C165" s="2086"/>
      <c r="D165" s="2097"/>
      <c r="E165" s="2098"/>
      <c r="F165" s="701" t="s">
        <v>364</v>
      </c>
      <c r="G165" s="691">
        <f>'[1]PROVINCIALES Y DISTRITALES'!G165</f>
        <v>0</v>
      </c>
      <c r="H165" s="689">
        <v>0</v>
      </c>
      <c r="I165" s="689">
        <v>0</v>
      </c>
      <c r="J165" s="689">
        <v>0</v>
      </c>
      <c r="K165" s="689">
        <v>0</v>
      </c>
      <c r="L165" s="689">
        <v>0</v>
      </c>
      <c r="M165" s="689">
        <v>0</v>
      </c>
      <c r="N165" s="689">
        <v>0</v>
      </c>
      <c r="O165" s="689">
        <v>0</v>
      </c>
      <c r="P165" s="689">
        <v>0</v>
      </c>
      <c r="Q165" s="689">
        <v>0</v>
      </c>
      <c r="R165" s="689">
        <v>0</v>
      </c>
      <c r="S165" s="689">
        <v>0</v>
      </c>
      <c r="T165" s="2169"/>
    </row>
    <row r="166" spans="1:20" ht="31.5" customHeight="1" thickBot="1" x14ac:dyDescent="0.3">
      <c r="A166" s="2171"/>
      <c r="B166" s="2084"/>
      <c r="C166" s="2086"/>
      <c r="D166" s="2097"/>
      <c r="E166" s="2098"/>
      <c r="F166" s="701" t="s">
        <v>365</v>
      </c>
      <c r="G166" s="691">
        <f>'[1]PROVINCIALES Y DISTRITALES'!G166</f>
        <v>0</v>
      </c>
      <c r="H166" s="689">
        <v>0</v>
      </c>
      <c r="I166" s="689">
        <v>0</v>
      </c>
      <c r="J166" s="689">
        <v>0</v>
      </c>
      <c r="K166" s="689">
        <v>0</v>
      </c>
      <c r="L166" s="689">
        <v>0</v>
      </c>
      <c r="M166" s="689">
        <v>0</v>
      </c>
      <c r="N166" s="689">
        <v>0</v>
      </c>
      <c r="O166" s="689">
        <v>0</v>
      </c>
      <c r="P166" s="689">
        <v>0</v>
      </c>
      <c r="Q166" s="689">
        <v>0</v>
      </c>
      <c r="R166" s="689">
        <v>0</v>
      </c>
      <c r="S166" s="689">
        <v>0</v>
      </c>
      <c r="T166" s="2169"/>
    </row>
    <row r="167" spans="1:20" ht="31.5" customHeight="1" thickBot="1" x14ac:dyDescent="0.3">
      <c r="A167" s="2171"/>
      <c r="B167" s="2084"/>
      <c r="C167" s="2086"/>
      <c r="D167" s="2097"/>
      <c r="E167" s="2098"/>
      <c r="F167" s="701" t="s">
        <v>366</v>
      </c>
      <c r="G167" s="691">
        <f>'[1]PROVINCIALES Y DISTRITALES'!G167</f>
        <v>0</v>
      </c>
      <c r="H167" s="689">
        <v>0</v>
      </c>
      <c r="I167" s="689">
        <v>0</v>
      </c>
      <c r="J167" s="689">
        <v>0</v>
      </c>
      <c r="K167" s="689">
        <v>0</v>
      </c>
      <c r="L167" s="689">
        <v>0</v>
      </c>
      <c r="M167" s="689">
        <v>0</v>
      </c>
      <c r="N167" s="689">
        <v>0</v>
      </c>
      <c r="O167" s="689">
        <v>0</v>
      </c>
      <c r="P167" s="689">
        <v>0</v>
      </c>
      <c r="Q167" s="689">
        <v>0</v>
      </c>
      <c r="R167" s="689">
        <v>0</v>
      </c>
      <c r="S167" s="689">
        <v>0</v>
      </c>
      <c r="T167" s="2169"/>
    </row>
    <row r="168" spans="1:20" ht="15.75" customHeight="1" thickBot="1" x14ac:dyDescent="0.3">
      <c r="A168" s="2171"/>
      <c r="B168" s="2084"/>
      <c r="C168" s="2086"/>
      <c r="D168" s="2097"/>
      <c r="E168" s="2098"/>
      <c r="F168" s="701" t="s">
        <v>367</v>
      </c>
      <c r="G168" s="691">
        <f>'[1]PROVINCIALES Y DISTRITALES'!G168</f>
        <v>0</v>
      </c>
      <c r="H168" s="689">
        <v>0</v>
      </c>
      <c r="I168" s="689">
        <v>0</v>
      </c>
      <c r="J168" s="689">
        <v>0</v>
      </c>
      <c r="K168" s="689">
        <v>0</v>
      </c>
      <c r="L168" s="689">
        <v>0</v>
      </c>
      <c r="M168" s="689">
        <v>0</v>
      </c>
      <c r="N168" s="689">
        <v>0</v>
      </c>
      <c r="O168" s="689">
        <v>0</v>
      </c>
      <c r="P168" s="689">
        <v>0</v>
      </c>
      <c r="Q168" s="689">
        <v>0</v>
      </c>
      <c r="R168" s="689">
        <v>0</v>
      </c>
      <c r="S168" s="689">
        <v>0</v>
      </c>
      <c r="T168" s="2169"/>
    </row>
    <row r="169" spans="1:20" ht="15.75" customHeight="1" thickBot="1" x14ac:dyDescent="0.3">
      <c r="A169" s="2171"/>
      <c r="B169" s="2084"/>
      <c r="C169" s="2086"/>
      <c r="D169" s="2097"/>
      <c r="E169" s="2098"/>
      <c r="F169" s="701" t="s">
        <v>368</v>
      </c>
      <c r="G169" s="691">
        <f>'[1]PROVINCIALES Y DISTRITALES'!G169</f>
        <v>0</v>
      </c>
      <c r="H169" s="689">
        <v>0</v>
      </c>
      <c r="I169" s="689">
        <v>0</v>
      </c>
      <c r="J169" s="689">
        <v>0</v>
      </c>
      <c r="K169" s="689">
        <v>0</v>
      </c>
      <c r="L169" s="689">
        <v>0</v>
      </c>
      <c r="M169" s="689">
        <v>0</v>
      </c>
      <c r="N169" s="689">
        <v>0</v>
      </c>
      <c r="O169" s="689">
        <v>0</v>
      </c>
      <c r="P169" s="689">
        <v>0</v>
      </c>
      <c r="Q169" s="689">
        <v>0</v>
      </c>
      <c r="R169" s="689">
        <v>0</v>
      </c>
      <c r="S169" s="689">
        <v>0</v>
      </c>
      <c r="T169" s="2169"/>
    </row>
    <row r="170" spans="1:20" ht="31.5" customHeight="1" thickBot="1" x14ac:dyDescent="0.3">
      <c r="A170" s="2171"/>
      <c r="B170" s="2084"/>
      <c r="C170" s="2086"/>
      <c r="D170" s="2097"/>
      <c r="E170" s="2098"/>
      <c r="F170" s="701" t="s">
        <v>369</v>
      </c>
      <c r="G170" s="691">
        <f>'[1]PROVINCIALES Y DISTRITALES'!G170</f>
        <v>0</v>
      </c>
      <c r="H170" s="689">
        <v>0</v>
      </c>
      <c r="I170" s="689">
        <v>0</v>
      </c>
      <c r="J170" s="689">
        <v>0</v>
      </c>
      <c r="K170" s="689">
        <v>0</v>
      </c>
      <c r="L170" s="689">
        <v>0</v>
      </c>
      <c r="M170" s="689">
        <v>0</v>
      </c>
      <c r="N170" s="689">
        <v>0</v>
      </c>
      <c r="O170" s="689">
        <v>0</v>
      </c>
      <c r="P170" s="689">
        <v>0</v>
      </c>
      <c r="Q170" s="689">
        <v>0</v>
      </c>
      <c r="R170" s="689">
        <v>0</v>
      </c>
      <c r="S170" s="689">
        <v>0</v>
      </c>
      <c r="T170" s="2169"/>
    </row>
    <row r="171" spans="1:20" ht="20.25" customHeight="1" thickBot="1" x14ac:dyDescent="0.3">
      <c r="A171" s="2171"/>
      <c r="B171" s="2084"/>
      <c r="C171" s="2086"/>
      <c r="D171" s="2097"/>
      <c r="E171" s="2098"/>
      <c r="F171" s="701" t="s">
        <v>370</v>
      </c>
      <c r="G171" s="691">
        <f>'[1]PROVINCIALES Y DISTRITALES'!G171</f>
        <v>0</v>
      </c>
      <c r="H171" s="689">
        <v>0</v>
      </c>
      <c r="I171" s="689">
        <v>0</v>
      </c>
      <c r="J171" s="689">
        <v>0</v>
      </c>
      <c r="K171" s="689">
        <v>0</v>
      </c>
      <c r="L171" s="689">
        <v>0</v>
      </c>
      <c r="M171" s="689">
        <v>0</v>
      </c>
      <c r="N171" s="689">
        <v>0</v>
      </c>
      <c r="O171" s="689">
        <v>0</v>
      </c>
      <c r="P171" s="689">
        <v>0</v>
      </c>
      <c r="Q171" s="689">
        <v>0</v>
      </c>
      <c r="R171" s="689">
        <v>0</v>
      </c>
      <c r="S171" s="689">
        <v>0</v>
      </c>
      <c r="T171" s="2169"/>
    </row>
    <row r="172" spans="1:20" ht="15.75" customHeight="1" thickBot="1" x14ac:dyDescent="0.3">
      <c r="A172" s="2171"/>
      <c r="B172" s="2084"/>
      <c r="C172" s="2086"/>
      <c r="D172" s="2097"/>
      <c r="E172" s="2098"/>
      <c r="F172" s="701" t="s">
        <v>371</v>
      </c>
      <c r="G172" s="691">
        <f>'[1]PROVINCIALES Y DISTRITALES'!G172</f>
        <v>0</v>
      </c>
      <c r="H172" s="689">
        <v>0</v>
      </c>
      <c r="I172" s="689">
        <v>0</v>
      </c>
      <c r="J172" s="689">
        <v>0</v>
      </c>
      <c r="K172" s="689">
        <v>0</v>
      </c>
      <c r="L172" s="689">
        <v>0</v>
      </c>
      <c r="M172" s="689">
        <v>0</v>
      </c>
      <c r="N172" s="689">
        <v>0</v>
      </c>
      <c r="O172" s="689">
        <v>0</v>
      </c>
      <c r="P172" s="689">
        <v>0</v>
      </c>
      <c r="Q172" s="689">
        <v>0</v>
      </c>
      <c r="R172" s="689">
        <v>0</v>
      </c>
      <c r="S172" s="689">
        <v>0</v>
      </c>
      <c r="T172" s="2169"/>
    </row>
    <row r="173" spans="1:20" ht="18" customHeight="1" thickBot="1" x14ac:dyDescent="0.3">
      <c r="A173" s="2171"/>
      <c r="B173" s="2084"/>
      <c r="C173" s="2086"/>
      <c r="D173" s="2097"/>
      <c r="E173" s="2098"/>
      <c r="F173" s="701" t="s">
        <v>372</v>
      </c>
      <c r="G173" s="691">
        <f>'[1]PROVINCIALES Y DISTRITALES'!G173</f>
        <v>0</v>
      </c>
      <c r="H173" s="689">
        <v>0</v>
      </c>
      <c r="I173" s="689">
        <v>0</v>
      </c>
      <c r="J173" s="689">
        <v>0</v>
      </c>
      <c r="K173" s="689">
        <v>0</v>
      </c>
      <c r="L173" s="689">
        <v>0</v>
      </c>
      <c r="M173" s="689">
        <v>0</v>
      </c>
      <c r="N173" s="689">
        <v>0</v>
      </c>
      <c r="O173" s="689">
        <v>0</v>
      </c>
      <c r="P173" s="689">
        <v>0</v>
      </c>
      <c r="Q173" s="689">
        <v>0</v>
      </c>
      <c r="R173" s="689">
        <v>0</v>
      </c>
      <c r="S173" s="689">
        <v>0</v>
      </c>
      <c r="T173" s="2169"/>
    </row>
    <row r="174" spans="1:20" ht="15.75" customHeight="1" thickBot="1" x14ac:dyDescent="0.3">
      <c r="A174" s="2171"/>
      <c r="B174" s="2084"/>
      <c r="C174" s="2086"/>
      <c r="D174" s="2097"/>
      <c r="E174" s="2098"/>
      <c r="F174" s="701" t="s">
        <v>373</v>
      </c>
      <c r="G174" s="691">
        <f>'[1]PROVINCIALES Y DISTRITALES'!G174</f>
        <v>0</v>
      </c>
      <c r="H174" s="689">
        <v>0</v>
      </c>
      <c r="I174" s="689">
        <v>0</v>
      </c>
      <c r="J174" s="689">
        <v>0</v>
      </c>
      <c r="K174" s="689">
        <v>0</v>
      </c>
      <c r="L174" s="689">
        <v>0</v>
      </c>
      <c r="M174" s="689">
        <v>0</v>
      </c>
      <c r="N174" s="689">
        <v>0</v>
      </c>
      <c r="O174" s="689">
        <v>0</v>
      </c>
      <c r="P174" s="689">
        <v>0</v>
      </c>
      <c r="Q174" s="689">
        <v>0</v>
      </c>
      <c r="R174" s="689">
        <v>0</v>
      </c>
      <c r="S174" s="689">
        <v>0</v>
      </c>
      <c r="T174" s="2169"/>
    </row>
    <row r="175" spans="1:20" ht="15.75" customHeight="1" thickBot="1" x14ac:dyDescent="0.3">
      <c r="A175" s="2171"/>
      <c r="B175" s="2084"/>
      <c r="C175" s="2086"/>
      <c r="D175" s="2097"/>
      <c r="E175" s="2098"/>
      <c r="F175" s="701" t="s">
        <v>374</v>
      </c>
      <c r="G175" s="691">
        <f>'[1]PROVINCIALES Y DISTRITALES'!G175</f>
        <v>0</v>
      </c>
      <c r="H175" s="689">
        <v>0</v>
      </c>
      <c r="I175" s="689">
        <v>0</v>
      </c>
      <c r="J175" s="689">
        <v>0</v>
      </c>
      <c r="K175" s="689">
        <v>0</v>
      </c>
      <c r="L175" s="689">
        <v>0</v>
      </c>
      <c r="M175" s="689">
        <v>0</v>
      </c>
      <c r="N175" s="689">
        <v>0</v>
      </c>
      <c r="O175" s="689">
        <v>0</v>
      </c>
      <c r="P175" s="689">
        <v>0</v>
      </c>
      <c r="Q175" s="689">
        <v>0</v>
      </c>
      <c r="R175" s="689">
        <v>0</v>
      </c>
      <c r="S175" s="689">
        <v>0</v>
      </c>
      <c r="T175" s="2169"/>
    </row>
    <row r="176" spans="1:20" ht="16.5" customHeight="1" thickBot="1" x14ac:dyDescent="0.3">
      <c r="A176" s="2171"/>
      <c r="B176" s="2084"/>
      <c r="C176" s="2086"/>
      <c r="D176" s="2097"/>
      <c r="E176" s="2098"/>
      <c r="F176" s="701" t="s">
        <v>375</v>
      </c>
      <c r="G176" s="691">
        <f>'[1]PROVINCIALES Y DISTRITALES'!G176</f>
        <v>0</v>
      </c>
      <c r="H176" s="689">
        <v>0</v>
      </c>
      <c r="I176" s="689">
        <v>0</v>
      </c>
      <c r="J176" s="689">
        <v>0</v>
      </c>
      <c r="K176" s="689">
        <v>0</v>
      </c>
      <c r="L176" s="689">
        <v>0</v>
      </c>
      <c r="M176" s="689">
        <v>0</v>
      </c>
      <c r="N176" s="689">
        <v>0</v>
      </c>
      <c r="O176" s="689">
        <v>0</v>
      </c>
      <c r="P176" s="689">
        <v>0</v>
      </c>
      <c r="Q176" s="689">
        <v>0</v>
      </c>
      <c r="R176" s="689">
        <v>0</v>
      </c>
      <c r="S176" s="689">
        <v>0</v>
      </c>
      <c r="T176" s="2169"/>
    </row>
    <row r="177" spans="1:20" ht="22.5" customHeight="1" thickBot="1" x14ac:dyDescent="0.3">
      <c r="A177" s="2171"/>
      <c r="B177" s="2084"/>
      <c r="C177" s="2086"/>
      <c r="D177" s="2097"/>
      <c r="E177" s="2098"/>
      <c r="F177" s="701" t="s">
        <v>376</v>
      </c>
      <c r="G177" s="691">
        <f>'[1]PROVINCIALES Y DISTRITALES'!G177</f>
        <v>0</v>
      </c>
      <c r="H177" s="689">
        <v>0</v>
      </c>
      <c r="I177" s="689">
        <v>0</v>
      </c>
      <c r="J177" s="689">
        <v>0</v>
      </c>
      <c r="K177" s="689">
        <v>0</v>
      </c>
      <c r="L177" s="689">
        <v>0</v>
      </c>
      <c r="M177" s="689">
        <v>0</v>
      </c>
      <c r="N177" s="689">
        <v>0</v>
      </c>
      <c r="O177" s="689">
        <v>0</v>
      </c>
      <c r="P177" s="689">
        <v>0</v>
      </c>
      <c r="Q177" s="689">
        <v>0</v>
      </c>
      <c r="R177" s="689">
        <v>0</v>
      </c>
      <c r="S177" s="689">
        <v>0</v>
      </c>
      <c r="T177" s="2169"/>
    </row>
    <row r="178" spans="1:20" ht="19.5" customHeight="1" thickBot="1" x14ac:dyDescent="0.3">
      <c r="A178" s="2171"/>
      <c r="B178" s="2084"/>
      <c r="C178" s="2086"/>
      <c r="D178" s="2097"/>
      <c r="E178" s="2098"/>
      <c r="F178" s="701" t="s">
        <v>377</v>
      </c>
      <c r="G178" s="691">
        <f>'[1]PROVINCIALES Y DISTRITALES'!G178</f>
        <v>0</v>
      </c>
      <c r="H178" s="689">
        <v>0</v>
      </c>
      <c r="I178" s="689">
        <v>0</v>
      </c>
      <c r="J178" s="689">
        <v>0</v>
      </c>
      <c r="K178" s="689">
        <v>0</v>
      </c>
      <c r="L178" s="689">
        <v>0</v>
      </c>
      <c r="M178" s="689">
        <v>0</v>
      </c>
      <c r="N178" s="689">
        <v>0</v>
      </c>
      <c r="O178" s="689">
        <v>0</v>
      </c>
      <c r="P178" s="689">
        <v>0</v>
      </c>
      <c r="Q178" s="689">
        <v>0</v>
      </c>
      <c r="R178" s="689">
        <v>0</v>
      </c>
      <c r="S178" s="689">
        <v>0</v>
      </c>
      <c r="T178" s="2169"/>
    </row>
    <row r="179" spans="1:20" ht="16.5" customHeight="1" thickBot="1" x14ac:dyDescent="0.3">
      <c r="A179" s="2171"/>
      <c r="B179" s="2084"/>
      <c r="C179" s="2086"/>
      <c r="D179" s="2097"/>
      <c r="E179" s="2098"/>
      <c r="F179" s="701" t="s">
        <v>378</v>
      </c>
      <c r="G179" s="691">
        <f>'[1]PROVINCIALES Y DISTRITALES'!G179</f>
        <v>0</v>
      </c>
      <c r="H179" s="689">
        <v>0</v>
      </c>
      <c r="I179" s="689">
        <v>0</v>
      </c>
      <c r="J179" s="689">
        <v>0</v>
      </c>
      <c r="K179" s="689">
        <v>0</v>
      </c>
      <c r="L179" s="689">
        <v>0</v>
      </c>
      <c r="M179" s="689">
        <v>0</v>
      </c>
      <c r="N179" s="689">
        <v>0</v>
      </c>
      <c r="O179" s="689">
        <v>0</v>
      </c>
      <c r="P179" s="689">
        <v>0</v>
      </c>
      <c r="Q179" s="689">
        <v>0</v>
      </c>
      <c r="R179" s="689">
        <v>0</v>
      </c>
      <c r="S179" s="689">
        <v>0</v>
      </c>
      <c r="T179" s="2169"/>
    </row>
    <row r="180" spans="1:20" ht="15.75" customHeight="1" thickBot="1" x14ac:dyDescent="0.3">
      <c r="A180" s="2171"/>
      <c r="B180" s="2084"/>
      <c r="C180" s="2086"/>
      <c r="D180" s="2097"/>
      <c r="E180" s="2098"/>
      <c r="F180" s="701" t="s">
        <v>379</v>
      </c>
      <c r="G180" s="691">
        <f>'[1]PROVINCIALES Y DISTRITALES'!G180</f>
        <v>0</v>
      </c>
      <c r="H180" s="689">
        <v>0</v>
      </c>
      <c r="I180" s="689">
        <v>0</v>
      </c>
      <c r="J180" s="689">
        <v>0</v>
      </c>
      <c r="K180" s="689">
        <v>0</v>
      </c>
      <c r="L180" s="689">
        <v>0</v>
      </c>
      <c r="M180" s="689">
        <v>0</v>
      </c>
      <c r="N180" s="689">
        <v>0</v>
      </c>
      <c r="O180" s="689">
        <v>0</v>
      </c>
      <c r="P180" s="689">
        <v>0</v>
      </c>
      <c r="Q180" s="689">
        <v>0</v>
      </c>
      <c r="R180" s="689">
        <v>0</v>
      </c>
      <c r="S180" s="689">
        <v>0</v>
      </c>
      <c r="T180" s="2169"/>
    </row>
    <row r="181" spans="1:20" ht="15.75" customHeight="1" thickBot="1" x14ac:dyDescent="0.3">
      <c r="A181" s="2171"/>
      <c r="B181" s="2084"/>
      <c r="C181" s="2086"/>
      <c r="D181" s="2097"/>
      <c r="E181" s="2098"/>
      <c r="F181" s="701" t="s">
        <v>380</v>
      </c>
      <c r="G181" s="691">
        <f>'[1]PROVINCIALES Y DISTRITALES'!G181</f>
        <v>0</v>
      </c>
      <c r="H181" s="689">
        <v>0</v>
      </c>
      <c r="I181" s="689">
        <v>0</v>
      </c>
      <c r="J181" s="689">
        <v>0</v>
      </c>
      <c r="K181" s="689">
        <v>0</v>
      </c>
      <c r="L181" s="689">
        <v>0</v>
      </c>
      <c r="M181" s="689">
        <v>0</v>
      </c>
      <c r="N181" s="689">
        <v>0</v>
      </c>
      <c r="O181" s="689">
        <v>0</v>
      </c>
      <c r="P181" s="689">
        <v>0</v>
      </c>
      <c r="Q181" s="689">
        <v>0</v>
      </c>
      <c r="R181" s="689">
        <v>0</v>
      </c>
      <c r="S181" s="689">
        <v>0</v>
      </c>
      <c r="T181" s="2169"/>
    </row>
    <row r="182" spans="1:20" ht="16.5" customHeight="1" thickBot="1" x14ac:dyDescent="0.3">
      <c r="A182" s="2171"/>
      <c r="B182" s="2084"/>
      <c r="C182" s="2086"/>
      <c r="D182" s="2097"/>
      <c r="E182" s="2098"/>
      <c r="F182" s="701" t="s">
        <v>381</v>
      </c>
      <c r="G182" s="691">
        <f>'[1]PROVINCIALES Y DISTRITALES'!G182</f>
        <v>0</v>
      </c>
      <c r="H182" s="689">
        <v>0</v>
      </c>
      <c r="I182" s="689">
        <v>0</v>
      </c>
      <c r="J182" s="689">
        <v>0</v>
      </c>
      <c r="K182" s="689">
        <v>0</v>
      </c>
      <c r="L182" s="689">
        <v>0</v>
      </c>
      <c r="M182" s="689">
        <v>0</v>
      </c>
      <c r="N182" s="689">
        <v>0</v>
      </c>
      <c r="O182" s="689">
        <v>0</v>
      </c>
      <c r="P182" s="689">
        <v>0</v>
      </c>
      <c r="Q182" s="689">
        <v>0</v>
      </c>
      <c r="R182" s="689">
        <v>0</v>
      </c>
      <c r="S182" s="689">
        <v>0</v>
      </c>
      <c r="T182" s="2169"/>
    </row>
    <row r="183" spans="1:20" ht="15.75" customHeight="1" thickBot="1" x14ac:dyDescent="0.3">
      <c r="A183" s="2171"/>
      <c r="B183" s="2084"/>
      <c r="C183" s="2086"/>
      <c r="D183" s="2097"/>
      <c r="E183" s="2098"/>
      <c r="F183" s="701" t="s">
        <v>382</v>
      </c>
      <c r="G183" s="691">
        <f>'[1]PROVINCIALES Y DISTRITALES'!G183</f>
        <v>0</v>
      </c>
      <c r="H183" s="689">
        <v>0</v>
      </c>
      <c r="I183" s="689">
        <v>0</v>
      </c>
      <c r="J183" s="689">
        <v>0</v>
      </c>
      <c r="K183" s="689">
        <v>0</v>
      </c>
      <c r="L183" s="689">
        <v>0</v>
      </c>
      <c r="M183" s="689">
        <v>0</v>
      </c>
      <c r="N183" s="689">
        <v>0</v>
      </c>
      <c r="O183" s="689">
        <v>0</v>
      </c>
      <c r="P183" s="689">
        <v>0</v>
      </c>
      <c r="Q183" s="689">
        <v>0</v>
      </c>
      <c r="R183" s="689">
        <v>0</v>
      </c>
      <c r="S183" s="689">
        <v>0</v>
      </c>
      <c r="T183" s="2169"/>
    </row>
    <row r="184" spans="1:20" ht="15.75" customHeight="1" thickBot="1" x14ac:dyDescent="0.3">
      <c r="A184" s="2171"/>
      <c r="B184" s="2084"/>
      <c r="C184" s="2086"/>
      <c r="D184" s="2097"/>
      <c r="E184" s="2098"/>
      <c r="F184" s="701" t="s">
        <v>383</v>
      </c>
      <c r="G184" s="691">
        <f>'[1]PROVINCIALES Y DISTRITALES'!G184</f>
        <v>0</v>
      </c>
      <c r="H184" s="689">
        <v>0</v>
      </c>
      <c r="I184" s="689">
        <v>0</v>
      </c>
      <c r="J184" s="689">
        <v>0</v>
      </c>
      <c r="K184" s="689">
        <v>0</v>
      </c>
      <c r="L184" s="689">
        <v>0</v>
      </c>
      <c r="M184" s="689">
        <v>0</v>
      </c>
      <c r="N184" s="689">
        <v>0</v>
      </c>
      <c r="O184" s="689">
        <v>0</v>
      </c>
      <c r="P184" s="689">
        <v>0</v>
      </c>
      <c r="Q184" s="689">
        <v>0</v>
      </c>
      <c r="R184" s="689">
        <v>0</v>
      </c>
      <c r="S184" s="689">
        <v>0</v>
      </c>
      <c r="T184" s="2169"/>
    </row>
    <row r="185" spans="1:20" ht="16.5" customHeight="1" thickBot="1" x14ac:dyDescent="0.3">
      <c r="A185" s="2171"/>
      <c r="B185" s="2084"/>
      <c r="C185" s="2086"/>
      <c r="D185" s="2097"/>
      <c r="E185" s="2098"/>
      <c r="F185" s="701" t="s">
        <v>384</v>
      </c>
      <c r="G185" s="691">
        <f>'[1]PROVINCIALES Y DISTRITALES'!G185</f>
        <v>0</v>
      </c>
      <c r="H185" s="689">
        <v>0</v>
      </c>
      <c r="I185" s="689">
        <v>0</v>
      </c>
      <c r="J185" s="689">
        <v>0</v>
      </c>
      <c r="K185" s="689">
        <v>0</v>
      </c>
      <c r="L185" s="689">
        <v>0</v>
      </c>
      <c r="M185" s="689">
        <v>0</v>
      </c>
      <c r="N185" s="689">
        <v>0</v>
      </c>
      <c r="O185" s="689">
        <v>0</v>
      </c>
      <c r="P185" s="689">
        <v>0</v>
      </c>
      <c r="Q185" s="689">
        <v>0</v>
      </c>
      <c r="R185" s="689">
        <v>0</v>
      </c>
      <c r="S185" s="689">
        <v>0</v>
      </c>
      <c r="T185" s="2169"/>
    </row>
    <row r="186" spans="1:20" ht="33.75" customHeight="1" thickBot="1" x14ac:dyDescent="0.3">
      <c r="A186" s="2171"/>
      <c r="B186" s="2084"/>
      <c r="C186" s="2086"/>
      <c r="D186" s="2097"/>
      <c r="E186" s="2098"/>
      <c r="F186" s="701" t="s">
        <v>385</v>
      </c>
      <c r="G186" s="691">
        <f>'[1]PROVINCIALES Y DISTRITALES'!G186</f>
        <v>0</v>
      </c>
      <c r="H186" s="689">
        <v>0</v>
      </c>
      <c r="I186" s="689">
        <v>0</v>
      </c>
      <c r="J186" s="689">
        <v>0</v>
      </c>
      <c r="K186" s="689">
        <v>0</v>
      </c>
      <c r="L186" s="689">
        <v>0</v>
      </c>
      <c r="M186" s="689">
        <v>0</v>
      </c>
      <c r="N186" s="689">
        <v>0</v>
      </c>
      <c r="O186" s="689">
        <v>0</v>
      </c>
      <c r="P186" s="689">
        <v>0</v>
      </c>
      <c r="Q186" s="689">
        <v>0</v>
      </c>
      <c r="R186" s="689">
        <v>0</v>
      </c>
      <c r="S186" s="689">
        <v>0</v>
      </c>
      <c r="T186" s="2169"/>
    </row>
    <row r="187" spans="1:20" ht="31.5" customHeight="1" thickBot="1" x14ac:dyDescent="0.3">
      <c r="A187" s="2171"/>
      <c r="B187" s="2084"/>
      <c r="C187" s="2086"/>
      <c r="D187" s="2097"/>
      <c r="E187" s="2098"/>
      <c r="F187" s="701" t="s">
        <v>386</v>
      </c>
      <c r="G187" s="691">
        <f>'[1]PROVINCIALES Y DISTRITALES'!G187</f>
        <v>0</v>
      </c>
      <c r="H187" s="689">
        <v>0</v>
      </c>
      <c r="I187" s="689">
        <v>0</v>
      </c>
      <c r="J187" s="689">
        <v>0</v>
      </c>
      <c r="K187" s="689">
        <v>0</v>
      </c>
      <c r="L187" s="689">
        <v>0</v>
      </c>
      <c r="M187" s="689">
        <v>0</v>
      </c>
      <c r="N187" s="689">
        <v>0</v>
      </c>
      <c r="O187" s="689">
        <v>0</v>
      </c>
      <c r="P187" s="689">
        <v>0</v>
      </c>
      <c r="Q187" s="689">
        <v>0</v>
      </c>
      <c r="R187" s="689">
        <v>0</v>
      </c>
      <c r="S187" s="689">
        <v>0</v>
      </c>
      <c r="T187" s="2169"/>
    </row>
    <row r="188" spans="1:20" ht="34.5" customHeight="1" thickBot="1" x14ac:dyDescent="0.3">
      <c r="A188" s="2171"/>
      <c r="B188" s="2084"/>
      <c r="C188" s="2086"/>
      <c r="D188" s="2097"/>
      <c r="E188" s="2098"/>
      <c r="F188" s="701" t="s">
        <v>387</v>
      </c>
      <c r="G188" s="691">
        <f>'[1]PROVINCIALES Y DISTRITALES'!G188</f>
        <v>0</v>
      </c>
      <c r="H188" s="689">
        <v>0</v>
      </c>
      <c r="I188" s="689">
        <v>0</v>
      </c>
      <c r="J188" s="689">
        <v>0</v>
      </c>
      <c r="K188" s="689">
        <v>0</v>
      </c>
      <c r="L188" s="689">
        <v>0</v>
      </c>
      <c r="M188" s="689">
        <v>0</v>
      </c>
      <c r="N188" s="689">
        <v>0</v>
      </c>
      <c r="O188" s="689">
        <v>0</v>
      </c>
      <c r="P188" s="689">
        <v>0</v>
      </c>
      <c r="Q188" s="689">
        <v>0</v>
      </c>
      <c r="R188" s="689">
        <v>0</v>
      </c>
      <c r="S188" s="689">
        <v>0</v>
      </c>
      <c r="T188" s="2169"/>
    </row>
    <row r="189" spans="1:20" ht="15.75" customHeight="1" thickBot="1" x14ac:dyDescent="0.3">
      <c r="A189" s="2171"/>
      <c r="B189" s="2084"/>
      <c r="C189" s="2086"/>
      <c r="D189" s="2097"/>
      <c r="E189" s="2098"/>
      <c r="F189" s="701" t="s">
        <v>388</v>
      </c>
      <c r="G189" s="691">
        <f>'[1]PROVINCIALES Y DISTRITALES'!G189</f>
        <v>0</v>
      </c>
      <c r="H189" s="689">
        <v>0</v>
      </c>
      <c r="I189" s="689">
        <v>0</v>
      </c>
      <c r="J189" s="689">
        <v>0</v>
      </c>
      <c r="K189" s="689">
        <v>0</v>
      </c>
      <c r="L189" s="689">
        <v>0</v>
      </c>
      <c r="M189" s="689">
        <v>0</v>
      </c>
      <c r="N189" s="689">
        <v>0</v>
      </c>
      <c r="O189" s="689">
        <v>0</v>
      </c>
      <c r="P189" s="689">
        <v>0</v>
      </c>
      <c r="Q189" s="689">
        <v>0</v>
      </c>
      <c r="R189" s="689">
        <v>0</v>
      </c>
      <c r="S189" s="689">
        <v>0</v>
      </c>
      <c r="T189" s="2169"/>
    </row>
    <row r="190" spans="1:20" ht="15.75" customHeight="1" thickBot="1" x14ac:dyDescent="0.3">
      <c r="A190" s="2171"/>
      <c r="B190" s="2084"/>
      <c r="C190" s="2086"/>
      <c r="D190" s="2097"/>
      <c r="E190" s="2098"/>
      <c r="F190" s="701" t="s">
        <v>389</v>
      </c>
      <c r="G190" s="691">
        <f>'[1]PROVINCIALES Y DISTRITALES'!G190</f>
        <v>0</v>
      </c>
      <c r="H190" s="689">
        <v>0</v>
      </c>
      <c r="I190" s="689">
        <v>0</v>
      </c>
      <c r="J190" s="689">
        <v>0</v>
      </c>
      <c r="K190" s="689">
        <v>0</v>
      </c>
      <c r="L190" s="689">
        <v>0</v>
      </c>
      <c r="M190" s="689">
        <v>0</v>
      </c>
      <c r="N190" s="689">
        <v>0</v>
      </c>
      <c r="O190" s="689">
        <v>0</v>
      </c>
      <c r="P190" s="689">
        <v>0</v>
      </c>
      <c r="Q190" s="689">
        <v>0</v>
      </c>
      <c r="R190" s="689">
        <v>0</v>
      </c>
      <c r="S190" s="689">
        <v>0</v>
      </c>
      <c r="T190" s="2169"/>
    </row>
    <row r="191" spans="1:20" ht="34.5" customHeight="1" thickBot="1" x14ac:dyDescent="0.3">
      <c r="A191" s="2171"/>
      <c r="B191" s="2084"/>
      <c r="C191" s="2086"/>
      <c r="D191" s="2097"/>
      <c r="E191" s="2098"/>
      <c r="F191" s="701" t="s">
        <v>390</v>
      </c>
      <c r="G191" s="691">
        <f>'[1]PROVINCIALES Y DISTRITALES'!G191</f>
        <v>0</v>
      </c>
      <c r="H191" s="689">
        <v>0</v>
      </c>
      <c r="I191" s="689">
        <v>0</v>
      </c>
      <c r="J191" s="689">
        <v>0</v>
      </c>
      <c r="K191" s="689">
        <v>0</v>
      </c>
      <c r="L191" s="689">
        <v>0</v>
      </c>
      <c r="M191" s="689">
        <v>0</v>
      </c>
      <c r="N191" s="689">
        <v>0</v>
      </c>
      <c r="O191" s="689">
        <v>0</v>
      </c>
      <c r="P191" s="689">
        <v>0</v>
      </c>
      <c r="Q191" s="689">
        <v>0</v>
      </c>
      <c r="R191" s="689">
        <v>0</v>
      </c>
      <c r="S191" s="689">
        <v>0</v>
      </c>
      <c r="T191" s="2169"/>
    </row>
    <row r="192" spans="1:20" ht="35.25" customHeight="1" thickBot="1" x14ac:dyDescent="0.3">
      <c r="A192" s="2171"/>
      <c r="B192" s="2084"/>
      <c r="C192" s="2086"/>
      <c r="D192" s="2097"/>
      <c r="E192" s="2098"/>
      <c r="F192" s="701" t="s">
        <v>391</v>
      </c>
      <c r="G192" s="691">
        <f>'[1]PROVINCIALES Y DISTRITALES'!G192</f>
        <v>0</v>
      </c>
      <c r="H192" s="689">
        <v>0</v>
      </c>
      <c r="I192" s="689">
        <v>0</v>
      </c>
      <c r="J192" s="689">
        <v>0</v>
      </c>
      <c r="K192" s="689">
        <v>0</v>
      </c>
      <c r="L192" s="689">
        <v>0</v>
      </c>
      <c r="M192" s="689">
        <v>0</v>
      </c>
      <c r="N192" s="689">
        <v>0</v>
      </c>
      <c r="O192" s="689">
        <v>0</v>
      </c>
      <c r="P192" s="689">
        <v>0</v>
      </c>
      <c r="Q192" s="689">
        <v>0</v>
      </c>
      <c r="R192" s="689">
        <v>0</v>
      </c>
      <c r="S192" s="689">
        <v>0</v>
      </c>
      <c r="T192" s="2169"/>
    </row>
    <row r="193" spans="1:20" ht="18" customHeight="1" thickBot="1" x14ac:dyDescent="0.3">
      <c r="A193" s="2171"/>
      <c r="B193" s="2084"/>
      <c r="C193" s="2086"/>
      <c r="D193" s="2097"/>
      <c r="E193" s="2098"/>
      <c r="F193" s="701" t="s">
        <v>392</v>
      </c>
      <c r="G193" s="691">
        <f>'[1]PROVINCIALES Y DISTRITALES'!G193</f>
        <v>3</v>
      </c>
      <c r="H193" s="689">
        <v>0</v>
      </c>
      <c r="I193" s="689">
        <v>0</v>
      </c>
      <c r="J193" s="689">
        <v>0</v>
      </c>
      <c r="K193" s="689">
        <v>0</v>
      </c>
      <c r="L193" s="702">
        <v>3</v>
      </c>
      <c r="M193" s="703"/>
      <c r="N193" s="703"/>
      <c r="O193" s="703"/>
      <c r="P193" s="703"/>
      <c r="Q193" s="703"/>
      <c r="R193" s="703"/>
      <c r="S193" s="704"/>
      <c r="T193" s="2169"/>
    </row>
    <row r="194" spans="1:20" ht="16.5" customHeight="1" thickBot="1" x14ac:dyDescent="0.3">
      <c r="A194" s="2171"/>
      <c r="B194" s="2084"/>
      <c r="C194" s="2086"/>
      <c r="D194" s="2097"/>
      <c r="E194" s="2098"/>
      <c r="F194" s="701" t="s">
        <v>393</v>
      </c>
      <c r="G194" s="691">
        <f>'[1]PROVINCIALES Y DISTRITALES'!G194</f>
        <v>0</v>
      </c>
      <c r="H194" s="689">
        <v>0</v>
      </c>
      <c r="I194" s="689">
        <v>0</v>
      </c>
      <c r="J194" s="689">
        <v>0</v>
      </c>
      <c r="K194" s="689">
        <v>0</v>
      </c>
      <c r="L194" s="689">
        <v>0</v>
      </c>
      <c r="M194" s="689">
        <v>0</v>
      </c>
      <c r="N194" s="689">
        <v>0</v>
      </c>
      <c r="O194" s="689">
        <v>0</v>
      </c>
      <c r="P194" s="689">
        <v>0</v>
      </c>
      <c r="Q194" s="689">
        <v>0</v>
      </c>
      <c r="R194" s="689">
        <v>0</v>
      </c>
      <c r="S194" s="689">
        <v>0</v>
      </c>
      <c r="T194" s="2169"/>
    </row>
    <row r="195" spans="1:20" ht="15.75" customHeight="1" thickBot="1" x14ac:dyDescent="0.3">
      <c r="A195" s="2171"/>
      <c r="B195" s="2084"/>
      <c r="C195" s="2086"/>
      <c r="D195" s="2097"/>
      <c r="E195" s="2098"/>
      <c r="F195" s="701" t="s">
        <v>394</v>
      </c>
      <c r="G195" s="691">
        <f>'[1]PROVINCIALES Y DISTRITALES'!G195</f>
        <v>4</v>
      </c>
      <c r="H195" s="689">
        <v>0</v>
      </c>
      <c r="I195" s="689">
        <v>0</v>
      </c>
      <c r="J195" s="689">
        <v>0</v>
      </c>
      <c r="K195" s="702">
        <v>4</v>
      </c>
      <c r="L195" s="689">
        <v>0</v>
      </c>
      <c r="M195" s="689">
        <v>0</v>
      </c>
      <c r="N195" s="689">
        <v>0</v>
      </c>
      <c r="O195" s="689">
        <v>0</v>
      </c>
      <c r="P195" s="689">
        <v>0</v>
      </c>
      <c r="Q195" s="689">
        <v>0</v>
      </c>
      <c r="R195" s="689">
        <v>0</v>
      </c>
      <c r="S195" s="689">
        <v>0</v>
      </c>
      <c r="T195" s="2169"/>
    </row>
    <row r="196" spans="1:20" ht="15.75" customHeight="1" thickBot="1" x14ac:dyDescent="0.3">
      <c r="A196" s="2171"/>
      <c r="B196" s="2084"/>
      <c r="C196" s="2086"/>
      <c r="D196" s="2097"/>
      <c r="E196" s="2098"/>
      <c r="F196" s="701" t="s">
        <v>395</v>
      </c>
      <c r="G196" s="691">
        <f>'[1]PROVINCIALES Y DISTRITALES'!G196</f>
        <v>0</v>
      </c>
      <c r="H196" s="689">
        <v>0</v>
      </c>
      <c r="I196" s="689">
        <v>0</v>
      </c>
      <c r="J196" s="689">
        <v>0</v>
      </c>
      <c r="K196" s="689">
        <v>0</v>
      </c>
      <c r="L196" s="689">
        <v>0</v>
      </c>
      <c r="M196" s="689">
        <v>0</v>
      </c>
      <c r="N196" s="689">
        <v>0</v>
      </c>
      <c r="O196" s="689">
        <v>0</v>
      </c>
      <c r="P196" s="689">
        <v>0</v>
      </c>
      <c r="Q196" s="689">
        <v>0</v>
      </c>
      <c r="R196" s="689">
        <v>0</v>
      </c>
      <c r="S196" s="689">
        <v>0</v>
      </c>
      <c r="T196" s="2169"/>
    </row>
    <row r="197" spans="1:20" ht="16.5" customHeight="1" thickBot="1" x14ac:dyDescent="0.3">
      <c r="A197" s="2171"/>
      <c r="B197" s="2084"/>
      <c r="C197" s="2086"/>
      <c r="D197" s="2097"/>
      <c r="E197" s="2098"/>
      <c r="F197" s="701" t="s">
        <v>396</v>
      </c>
      <c r="G197" s="691">
        <f>'[1]PROVINCIALES Y DISTRITALES'!G197</f>
        <v>0</v>
      </c>
      <c r="H197" s="689">
        <v>0</v>
      </c>
      <c r="I197" s="689">
        <v>0</v>
      </c>
      <c r="J197" s="689">
        <v>0</v>
      </c>
      <c r="K197" s="689">
        <v>0</v>
      </c>
      <c r="L197" s="689">
        <v>0</v>
      </c>
      <c r="M197" s="689">
        <v>0</v>
      </c>
      <c r="N197" s="689">
        <v>0</v>
      </c>
      <c r="O197" s="689">
        <v>0</v>
      </c>
      <c r="P197" s="689">
        <v>0</v>
      </c>
      <c r="Q197" s="689">
        <v>0</v>
      </c>
      <c r="R197" s="689">
        <v>0</v>
      </c>
      <c r="S197" s="689">
        <v>0</v>
      </c>
      <c r="T197" s="2169"/>
    </row>
    <row r="198" spans="1:20" ht="15.75" customHeight="1" thickBot="1" x14ac:dyDescent="0.3">
      <c r="A198" s="2171"/>
      <c r="B198" s="2084"/>
      <c r="C198" s="2086"/>
      <c r="D198" s="2097"/>
      <c r="E198" s="2098"/>
      <c r="F198" s="701" t="s">
        <v>397</v>
      </c>
      <c r="G198" s="691">
        <f>'[1]PROVINCIALES Y DISTRITALES'!G198</f>
        <v>0</v>
      </c>
      <c r="H198" s="689">
        <v>0</v>
      </c>
      <c r="I198" s="689">
        <v>0</v>
      </c>
      <c r="J198" s="689">
        <v>0</v>
      </c>
      <c r="K198" s="689">
        <v>0</v>
      </c>
      <c r="L198" s="689">
        <v>0</v>
      </c>
      <c r="M198" s="689">
        <v>0</v>
      </c>
      <c r="N198" s="689">
        <v>0</v>
      </c>
      <c r="O198" s="689">
        <v>0</v>
      </c>
      <c r="P198" s="689">
        <v>0</v>
      </c>
      <c r="Q198" s="689">
        <v>0</v>
      </c>
      <c r="R198" s="689">
        <v>0</v>
      </c>
      <c r="S198" s="689">
        <v>0</v>
      </c>
      <c r="T198" s="2169"/>
    </row>
    <row r="199" spans="1:20" ht="15.75" customHeight="1" thickBot="1" x14ac:dyDescent="0.3">
      <c r="A199" s="2171"/>
      <c r="B199" s="2084"/>
      <c r="C199" s="2086"/>
      <c r="D199" s="2097"/>
      <c r="E199" s="2098"/>
      <c r="F199" s="701" t="s">
        <v>398</v>
      </c>
      <c r="G199" s="691">
        <f>'[1]PROVINCIALES Y DISTRITALES'!G199</f>
        <v>0</v>
      </c>
      <c r="H199" s="689">
        <v>0</v>
      </c>
      <c r="I199" s="689">
        <v>0</v>
      </c>
      <c r="J199" s="689">
        <v>0</v>
      </c>
      <c r="K199" s="689">
        <v>0</v>
      </c>
      <c r="L199" s="689">
        <v>0</v>
      </c>
      <c r="M199" s="689">
        <v>0</v>
      </c>
      <c r="N199" s="689">
        <v>0</v>
      </c>
      <c r="O199" s="689">
        <v>0</v>
      </c>
      <c r="P199" s="689">
        <v>0</v>
      </c>
      <c r="Q199" s="689">
        <v>0</v>
      </c>
      <c r="R199" s="689">
        <v>0</v>
      </c>
      <c r="S199" s="689">
        <v>0</v>
      </c>
      <c r="T199" s="2169"/>
    </row>
    <row r="200" spans="1:20" ht="32.25" customHeight="1" thickBot="1" x14ac:dyDescent="0.3">
      <c r="A200" s="2171"/>
      <c r="B200" s="2084"/>
      <c r="C200" s="2086"/>
      <c r="D200" s="2097"/>
      <c r="E200" s="2098"/>
      <c r="F200" s="701" t="s">
        <v>399</v>
      </c>
      <c r="G200" s="691">
        <f>'[1]PROVINCIALES Y DISTRITALES'!G200</f>
        <v>0</v>
      </c>
      <c r="H200" s="689">
        <v>0</v>
      </c>
      <c r="I200" s="689">
        <v>0</v>
      </c>
      <c r="J200" s="689">
        <v>0</v>
      </c>
      <c r="K200" s="689">
        <v>0</v>
      </c>
      <c r="L200" s="689">
        <v>0</v>
      </c>
      <c r="M200" s="689">
        <v>0</v>
      </c>
      <c r="N200" s="689">
        <v>0</v>
      </c>
      <c r="O200" s="689">
        <v>0</v>
      </c>
      <c r="P200" s="689">
        <v>0</v>
      </c>
      <c r="Q200" s="689">
        <v>0</v>
      </c>
      <c r="R200" s="689">
        <v>0</v>
      </c>
      <c r="S200" s="689">
        <v>0</v>
      </c>
      <c r="T200" s="2169"/>
    </row>
    <row r="201" spans="1:20" ht="31.5" customHeight="1" thickBot="1" x14ac:dyDescent="0.3">
      <c r="A201" s="2171"/>
      <c r="B201" s="2084"/>
      <c r="C201" s="2086"/>
      <c r="D201" s="2097"/>
      <c r="E201" s="2098"/>
      <c r="F201" s="701" t="s">
        <v>400</v>
      </c>
      <c r="G201" s="691">
        <f>'[1]PROVINCIALES Y DISTRITALES'!G201</f>
        <v>0</v>
      </c>
      <c r="H201" s="689">
        <v>0</v>
      </c>
      <c r="I201" s="689">
        <v>0</v>
      </c>
      <c r="J201" s="689">
        <v>0</v>
      </c>
      <c r="K201" s="689">
        <v>0</v>
      </c>
      <c r="L201" s="689">
        <v>0</v>
      </c>
      <c r="M201" s="689">
        <v>0</v>
      </c>
      <c r="N201" s="689">
        <v>0</v>
      </c>
      <c r="O201" s="689">
        <v>0</v>
      </c>
      <c r="P201" s="689">
        <v>0</v>
      </c>
      <c r="Q201" s="689">
        <v>0</v>
      </c>
      <c r="R201" s="689">
        <v>0</v>
      </c>
      <c r="S201" s="689">
        <v>0</v>
      </c>
      <c r="T201" s="2169"/>
    </row>
    <row r="202" spans="1:20" ht="15.75" customHeight="1" thickBot="1" x14ac:dyDescent="0.3">
      <c r="A202" s="2171"/>
      <c r="B202" s="2084"/>
      <c r="C202" s="2086"/>
      <c r="D202" s="2097"/>
      <c r="E202" s="2098"/>
      <c r="F202" s="701" t="s">
        <v>401</v>
      </c>
      <c r="G202" s="691">
        <f>'[1]PROVINCIALES Y DISTRITALES'!G202</f>
        <v>0</v>
      </c>
      <c r="H202" s="689">
        <v>0</v>
      </c>
      <c r="I202" s="689">
        <v>0</v>
      </c>
      <c r="J202" s="689">
        <v>0</v>
      </c>
      <c r="K202" s="689">
        <v>0</v>
      </c>
      <c r="L202" s="689">
        <v>0</v>
      </c>
      <c r="M202" s="689">
        <v>0</v>
      </c>
      <c r="N202" s="689">
        <v>0</v>
      </c>
      <c r="O202" s="689">
        <v>0</v>
      </c>
      <c r="P202" s="689">
        <v>0</v>
      </c>
      <c r="Q202" s="689">
        <v>0</v>
      </c>
      <c r="R202" s="689">
        <v>0</v>
      </c>
      <c r="S202" s="689">
        <v>0</v>
      </c>
      <c r="T202" s="2169"/>
    </row>
    <row r="203" spans="1:20" ht="16.5" customHeight="1" thickBot="1" x14ac:dyDescent="0.3">
      <c r="A203" s="2171"/>
      <c r="B203" s="2084"/>
      <c r="C203" s="2086"/>
      <c r="D203" s="2097"/>
      <c r="E203" s="2098"/>
      <c r="F203" s="705" t="s">
        <v>402</v>
      </c>
      <c r="G203" s="691">
        <f>'[1]PROVINCIALES Y DISTRITALES'!G203</f>
        <v>0</v>
      </c>
      <c r="H203" s="689">
        <v>0</v>
      </c>
      <c r="I203" s="689">
        <v>0</v>
      </c>
      <c r="J203" s="689">
        <v>0</v>
      </c>
      <c r="K203" s="689">
        <v>0</v>
      </c>
      <c r="L203" s="689">
        <v>0</v>
      </c>
      <c r="M203" s="689">
        <v>0</v>
      </c>
      <c r="N203" s="689">
        <v>0</v>
      </c>
      <c r="O203" s="689">
        <v>0</v>
      </c>
      <c r="P203" s="689">
        <v>0</v>
      </c>
      <c r="Q203" s="689">
        <v>0</v>
      </c>
      <c r="R203" s="689">
        <v>0</v>
      </c>
      <c r="S203" s="689">
        <v>0</v>
      </c>
      <c r="T203" s="2169"/>
    </row>
    <row r="204" spans="1:20" ht="15.75" customHeight="1" thickBot="1" x14ac:dyDescent="0.3">
      <c r="A204" s="2171"/>
      <c r="B204" s="2084"/>
      <c r="C204" s="2086"/>
      <c r="D204" s="2097"/>
      <c r="E204" s="2098"/>
      <c r="F204" s="701" t="s">
        <v>403</v>
      </c>
      <c r="G204" s="691">
        <f>'[1]PROVINCIALES Y DISTRITALES'!G204</f>
        <v>0</v>
      </c>
      <c r="H204" s="689">
        <v>0</v>
      </c>
      <c r="I204" s="689">
        <v>0</v>
      </c>
      <c r="J204" s="689">
        <v>0</v>
      </c>
      <c r="K204" s="689">
        <v>0</v>
      </c>
      <c r="L204" s="689">
        <v>0</v>
      </c>
      <c r="M204" s="689">
        <v>0</v>
      </c>
      <c r="N204" s="689">
        <v>0</v>
      </c>
      <c r="O204" s="689">
        <v>0</v>
      </c>
      <c r="P204" s="689">
        <v>0</v>
      </c>
      <c r="Q204" s="689">
        <v>0</v>
      </c>
      <c r="R204" s="689">
        <v>0</v>
      </c>
      <c r="S204" s="689">
        <v>0</v>
      </c>
      <c r="T204" s="2169"/>
    </row>
    <row r="205" spans="1:20" ht="16.5" customHeight="1" thickBot="1" x14ac:dyDescent="0.3">
      <c r="A205" s="2171"/>
      <c r="B205" s="2084"/>
      <c r="C205" s="2086"/>
      <c r="D205" s="2097"/>
      <c r="E205" s="2098"/>
      <c r="F205" s="706" t="s">
        <v>404</v>
      </c>
      <c r="G205" s="691">
        <f>'[1]PROVINCIALES Y DISTRITALES'!G205</f>
        <v>0</v>
      </c>
      <c r="H205" s="689">
        <v>0</v>
      </c>
      <c r="I205" s="689">
        <v>0</v>
      </c>
      <c r="J205" s="689">
        <v>0</v>
      </c>
      <c r="K205" s="689">
        <v>0</v>
      </c>
      <c r="L205" s="689">
        <v>0</v>
      </c>
      <c r="M205" s="689">
        <v>0</v>
      </c>
      <c r="N205" s="689">
        <v>0</v>
      </c>
      <c r="O205" s="689">
        <v>0</v>
      </c>
      <c r="P205" s="689">
        <v>0</v>
      </c>
      <c r="Q205" s="689">
        <v>0</v>
      </c>
      <c r="R205" s="689">
        <v>0</v>
      </c>
      <c r="S205" s="689">
        <v>0</v>
      </c>
      <c r="T205" s="2169"/>
    </row>
    <row r="206" spans="1:20" ht="16.5" customHeight="1" thickBot="1" x14ac:dyDescent="0.3">
      <c r="A206" s="2171"/>
      <c r="B206" s="2084"/>
      <c r="C206" s="2086"/>
      <c r="D206" s="2097"/>
      <c r="E206" s="2098"/>
      <c r="F206" s="701" t="s">
        <v>405</v>
      </c>
      <c r="G206" s="691">
        <f>'[1]PROVINCIALES Y DISTRITALES'!G206</f>
        <v>0</v>
      </c>
      <c r="H206" s="689">
        <v>0</v>
      </c>
      <c r="I206" s="689">
        <v>0</v>
      </c>
      <c r="J206" s="689">
        <v>0</v>
      </c>
      <c r="K206" s="689">
        <v>0</v>
      </c>
      <c r="L206" s="689">
        <v>0</v>
      </c>
      <c r="M206" s="689">
        <v>0</v>
      </c>
      <c r="N206" s="689">
        <v>0</v>
      </c>
      <c r="O206" s="689">
        <v>0</v>
      </c>
      <c r="P206" s="689">
        <v>0</v>
      </c>
      <c r="Q206" s="689">
        <v>0</v>
      </c>
      <c r="R206" s="689">
        <v>0</v>
      </c>
      <c r="S206" s="689">
        <v>0</v>
      </c>
      <c r="T206" s="2169"/>
    </row>
    <row r="207" spans="1:20" ht="16.5" customHeight="1" thickBot="1" x14ac:dyDescent="0.3">
      <c r="A207" s="2171"/>
      <c r="B207" s="2084"/>
      <c r="C207" s="2086"/>
      <c r="D207" s="2097"/>
      <c r="E207" s="2098"/>
      <c r="F207" s="701" t="s">
        <v>406</v>
      </c>
      <c r="G207" s="691">
        <f>'[1]PROVINCIALES Y DISTRITALES'!G207</f>
        <v>0</v>
      </c>
      <c r="H207" s="689">
        <v>0</v>
      </c>
      <c r="I207" s="689">
        <v>0</v>
      </c>
      <c r="J207" s="689">
        <v>0</v>
      </c>
      <c r="K207" s="689">
        <v>0</v>
      </c>
      <c r="L207" s="689">
        <v>0</v>
      </c>
      <c r="M207" s="689">
        <v>0</v>
      </c>
      <c r="N207" s="689">
        <v>0</v>
      </c>
      <c r="O207" s="689">
        <v>0</v>
      </c>
      <c r="P207" s="689">
        <v>0</v>
      </c>
      <c r="Q207" s="689">
        <v>0</v>
      </c>
      <c r="R207" s="689">
        <v>0</v>
      </c>
      <c r="S207" s="689">
        <v>0</v>
      </c>
      <c r="T207" s="2169"/>
    </row>
    <row r="208" spans="1:20" ht="16.5" customHeight="1" thickBot="1" x14ac:dyDescent="0.3">
      <c r="A208" s="2171"/>
      <c r="B208" s="2084"/>
      <c r="C208" s="2086"/>
      <c r="D208" s="2097"/>
      <c r="E208" s="2098"/>
      <c r="F208" s="707" t="s">
        <v>407</v>
      </c>
      <c r="G208" s="696">
        <f>'[1]PROVINCIALES Y DISTRITALES'!G208</f>
        <v>0</v>
      </c>
      <c r="H208" s="689">
        <v>0</v>
      </c>
      <c r="I208" s="689">
        <v>0</v>
      </c>
      <c r="J208" s="689">
        <v>0</v>
      </c>
      <c r="K208" s="689">
        <v>0</v>
      </c>
      <c r="L208" s="689">
        <v>0</v>
      </c>
      <c r="M208" s="689">
        <v>0</v>
      </c>
      <c r="N208" s="689">
        <v>0</v>
      </c>
      <c r="O208" s="689">
        <v>0</v>
      </c>
      <c r="P208" s="689">
        <v>0</v>
      </c>
      <c r="Q208" s="689">
        <v>0</v>
      </c>
      <c r="R208" s="689">
        <v>0</v>
      </c>
      <c r="S208" s="689">
        <v>0</v>
      </c>
      <c r="T208" s="2169"/>
    </row>
    <row r="209" spans="1:20" ht="16.5" customHeight="1" thickBot="1" x14ac:dyDescent="0.3">
      <c r="A209" s="2171"/>
      <c r="B209" s="2084"/>
      <c r="C209" s="2086"/>
      <c r="D209" s="2099"/>
      <c r="E209" s="2100"/>
      <c r="F209" s="697" t="s">
        <v>277</v>
      </c>
      <c r="G209" s="698">
        <f>SUM(G156:G208)</f>
        <v>66</v>
      </c>
      <c r="H209" s="698">
        <f t="shared" ref="H209:S209" si="11">SUM(H156:H208)</f>
        <v>0</v>
      </c>
      <c r="I209" s="698">
        <f t="shared" si="11"/>
        <v>0</v>
      </c>
      <c r="J209" s="698">
        <f t="shared" si="11"/>
        <v>38</v>
      </c>
      <c r="K209" s="698">
        <f t="shared" si="11"/>
        <v>4</v>
      </c>
      <c r="L209" s="698">
        <f t="shared" si="11"/>
        <v>24</v>
      </c>
      <c r="M209" s="698">
        <f t="shared" si="11"/>
        <v>0</v>
      </c>
      <c r="N209" s="698">
        <f t="shared" si="11"/>
        <v>0</v>
      </c>
      <c r="O209" s="698">
        <f t="shared" si="11"/>
        <v>0</v>
      </c>
      <c r="P209" s="698">
        <f t="shared" si="11"/>
        <v>0</v>
      </c>
      <c r="Q209" s="698">
        <f t="shared" si="11"/>
        <v>0</v>
      </c>
      <c r="R209" s="698">
        <f t="shared" si="11"/>
        <v>0</v>
      </c>
      <c r="S209" s="699">
        <f t="shared" si="11"/>
        <v>0</v>
      </c>
      <c r="T209" s="2169"/>
    </row>
    <row r="210" spans="1:20" ht="15.75" customHeight="1" thickBot="1" x14ac:dyDescent="0.3">
      <c r="A210" s="2171"/>
      <c r="B210" s="2084"/>
      <c r="C210" s="2086"/>
      <c r="D210" s="2101" t="s">
        <v>178</v>
      </c>
      <c r="E210" s="2102"/>
      <c r="F210" s="708" t="s">
        <v>408</v>
      </c>
      <c r="G210" s="688">
        <f>'[1]PROVINCIALES Y DISTRITALES'!G210</f>
        <v>2</v>
      </c>
      <c r="H210" s="709">
        <v>0</v>
      </c>
      <c r="I210" s="709">
        <v>2</v>
      </c>
      <c r="J210" s="709">
        <v>0</v>
      </c>
      <c r="K210" s="709">
        <v>0</v>
      </c>
      <c r="L210" s="709">
        <v>0</v>
      </c>
      <c r="M210" s="709">
        <v>0</v>
      </c>
      <c r="N210" s="709">
        <v>0</v>
      </c>
      <c r="O210" s="709">
        <v>0</v>
      </c>
      <c r="P210" s="709">
        <v>0</v>
      </c>
      <c r="Q210" s="709">
        <v>0</v>
      </c>
      <c r="R210" s="709">
        <v>0</v>
      </c>
      <c r="S210" s="709">
        <v>0</v>
      </c>
      <c r="T210" s="2169"/>
    </row>
    <row r="211" spans="1:20" ht="15.75" customHeight="1" thickBot="1" x14ac:dyDescent="0.3">
      <c r="A211" s="2171"/>
      <c r="B211" s="2084"/>
      <c r="C211" s="2086"/>
      <c r="D211" s="2092"/>
      <c r="E211" s="2091"/>
      <c r="F211" s="694" t="s">
        <v>409</v>
      </c>
      <c r="G211" s="688">
        <f>'[1]PROVINCIALES Y DISTRITALES'!G211</f>
        <v>0</v>
      </c>
      <c r="H211" s="709">
        <v>0</v>
      </c>
      <c r="I211" s="709">
        <v>0</v>
      </c>
      <c r="J211" s="709">
        <v>0</v>
      </c>
      <c r="K211" s="709">
        <v>0</v>
      </c>
      <c r="L211" s="709">
        <v>0</v>
      </c>
      <c r="M211" s="709">
        <v>0</v>
      </c>
      <c r="N211" s="709">
        <v>0</v>
      </c>
      <c r="O211" s="709">
        <v>0</v>
      </c>
      <c r="P211" s="709">
        <v>0</v>
      </c>
      <c r="Q211" s="709">
        <v>0</v>
      </c>
      <c r="R211" s="709">
        <v>0</v>
      </c>
      <c r="S211" s="709">
        <v>0</v>
      </c>
      <c r="T211" s="2169"/>
    </row>
    <row r="212" spans="1:20" ht="16.5" customHeight="1" thickBot="1" x14ac:dyDescent="0.3">
      <c r="A212" s="2171"/>
      <c r="B212" s="2084"/>
      <c r="C212" s="2086"/>
      <c r="D212" s="2092"/>
      <c r="E212" s="2091"/>
      <c r="F212" s="694" t="s">
        <v>410</v>
      </c>
      <c r="G212" s="688">
        <f>'[1]PROVINCIALES Y DISTRITALES'!G212</f>
        <v>0</v>
      </c>
      <c r="H212" s="709">
        <v>0</v>
      </c>
      <c r="I212" s="709">
        <v>0</v>
      </c>
      <c r="J212" s="709">
        <v>0</v>
      </c>
      <c r="K212" s="709">
        <v>0</v>
      </c>
      <c r="L212" s="709">
        <v>0</v>
      </c>
      <c r="M212" s="709">
        <v>0</v>
      </c>
      <c r="N212" s="709">
        <v>0</v>
      </c>
      <c r="O212" s="709">
        <v>0</v>
      </c>
      <c r="P212" s="709">
        <v>0</v>
      </c>
      <c r="Q212" s="709">
        <v>0</v>
      </c>
      <c r="R212" s="709">
        <v>0</v>
      </c>
      <c r="S212" s="709">
        <v>0</v>
      </c>
      <c r="T212" s="2169"/>
    </row>
    <row r="213" spans="1:20" ht="15.75" customHeight="1" thickBot="1" x14ac:dyDescent="0.3">
      <c r="A213" s="2171"/>
      <c r="B213" s="2084"/>
      <c r="C213" s="2086"/>
      <c r="D213" s="2092"/>
      <c r="E213" s="2091"/>
      <c r="F213" s="694" t="s">
        <v>411</v>
      </c>
      <c r="G213" s="688">
        <f>'[1]PROVINCIALES Y DISTRITALES'!G213</f>
        <v>0</v>
      </c>
      <c r="H213" s="709">
        <v>0</v>
      </c>
      <c r="I213" s="709">
        <v>0</v>
      </c>
      <c r="J213" s="709">
        <v>0</v>
      </c>
      <c r="K213" s="709">
        <v>0</v>
      </c>
      <c r="L213" s="709">
        <v>0</v>
      </c>
      <c r="M213" s="709">
        <v>0</v>
      </c>
      <c r="N213" s="709">
        <v>0</v>
      </c>
      <c r="O213" s="709">
        <v>0</v>
      </c>
      <c r="P213" s="709">
        <v>0</v>
      </c>
      <c r="Q213" s="709">
        <v>0</v>
      </c>
      <c r="R213" s="709">
        <v>0</v>
      </c>
      <c r="S213" s="709">
        <v>0</v>
      </c>
      <c r="T213" s="2169"/>
    </row>
    <row r="214" spans="1:20" ht="15.75" customHeight="1" thickBot="1" x14ac:dyDescent="0.3">
      <c r="A214" s="2171"/>
      <c r="B214" s="2084"/>
      <c r="C214" s="2086"/>
      <c r="D214" s="2092"/>
      <c r="E214" s="2091"/>
      <c r="F214" s="694" t="s">
        <v>412</v>
      </c>
      <c r="G214" s="688">
        <f>'[1]PROVINCIALES Y DISTRITALES'!G214</f>
        <v>0</v>
      </c>
      <c r="H214" s="709">
        <v>0</v>
      </c>
      <c r="I214" s="709">
        <v>0</v>
      </c>
      <c r="J214" s="709">
        <v>0</v>
      </c>
      <c r="K214" s="709">
        <v>0</v>
      </c>
      <c r="L214" s="709">
        <v>0</v>
      </c>
      <c r="M214" s="709">
        <v>0</v>
      </c>
      <c r="N214" s="709">
        <v>0</v>
      </c>
      <c r="O214" s="709">
        <v>0</v>
      </c>
      <c r="P214" s="709">
        <v>0</v>
      </c>
      <c r="Q214" s="709">
        <v>0</v>
      </c>
      <c r="R214" s="709">
        <v>0</v>
      </c>
      <c r="S214" s="709">
        <v>0</v>
      </c>
      <c r="T214" s="2169"/>
    </row>
    <row r="215" spans="1:20" ht="32.25" customHeight="1" thickBot="1" x14ac:dyDescent="0.3">
      <c r="A215" s="2171"/>
      <c r="B215" s="2084"/>
      <c r="C215" s="2086"/>
      <c r="D215" s="2092"/>
      <c r="E215" s="2091"/>
      <c r="F215" s="694" t="s">
        <v>413</v>
      </c>
      <c r="G215" s="688">
        <f>'[1]PROVINCIALES Y DISTRITALES'!G215</f>
        <v>0</v>
      </c>
      <c r="H215" s="709">
        <v>0</v>
      </c>
      <c r="I215" s="709">
        <v>0</v>
      </c>
      <c r="J215" s="709">
        <v>0</v>
      </c>
      <c r="K215" s="709">
        <v>0</v>
      </c>
      <c r="L215" s="709">
        <v>0</v>
      </c>
      <c r="M215" s="709">
        <v>0</v>
      </c>
      <c r="N215" s="709">
        <v>0</v>
      </c>
      <c r="O215" s="709">
        <v>0</v>
      </c>
      <c r="P215" s="709">
        <v>0</v>
      </c>
      <c r="Q215" s="709">
        <v>0</v>
      </c>
      <c r="R215" s="709">
        <v>0</v>
      </c>
      <c r="S215" s="709">
        <v>0</v>
      </c>
      <c r="T215" s="2169"/>
    </row>
    <row r="216" spans="1:20" ht="33" customHeight="1" thickBot="1" x14ac:dyDescent="0.3">
      <c r="A216" s="2171"/>
      <c r="B216" s="2084"/>
      <c r="C216" s="2086"/>
      <c r="D216" s="2092"/>
      <c r="E216" s="2091"/>
      <c r="F216" s="694" t="s">
        <v>414</v>
      </c>
      <c r="G216" s="688">
        <f>'[1]PROVINCIALES Y DISTRITALES'!G216</f>
        <v>0</v>
      </c>
      <c r="H216" s="709">
        <v>0</v>
      </c>
      <c r="I216" s="709">
        <v>0</v>
      </c>
      <c r="J216" s="709">
        <v>0</v>
      </c>
      <c r="K216" s="709">
        <v>0</v>
      </c>
      <c r="L216" s="709">
        <v>0</v>
      </c>
      <c r="M216" s="709">
        <v>0</v>
      </c>
      <c r="N216" s="709">
        <v>0</v>
      </c>
      <c r="O216" s="709">
        <v>0</v>
      </c>
      <c r="P216" s="709">
        <v>0</v>
      </c>
      <c r="Q216" s="709">
        <v>0</v>
      </c>
      <c r="R216" s="709">
        <v>0</v>
      </c>
      <c r="S216" s="709">
        <v>0</v>
      </c>
      <c r="T216" s="2169"/>
    </row>
    <row r="217" spans="1:20" ht="15.75" customHeight="1" thickBot="1" x14ac:dyDescent="0.3">
      <c r="A217" s="2171"/>
      <c r="B217" s="2084"/>
      <c r="C217" s="2086"/>
      <c r="D217" s="2092"/>
      <c r="E217" s="2091"/>
      <c r="F217" s="694" t="s">
        <v>415</v>
      </c>
      <c r="G217" s="688">
        <f>'[1]PROVINCIALES Y DISTRITALES'!G217</f>
        <v>0</v>
      </c>
      <c r="H217" s="709">
        <v>0</v>
      </c>
      <c r="I217" s="709">
        <v>0</v>
      </c>
      <c r="J217" s="709">
        <v>0</v>
      </c>
      <c r="K217" s="709">
        <v>0</v>
      </c>
      <c r="L217" s="709">
        <v>0</v>
      </c>
      <c r="M217" s="709">
        <v>0</v>
      </c>
      <c r="N217" s="709">
        <v>0</v>
      </c>
      <c r="O217" s="709">
        <v>0</v>
      </c>
      <c r="P217" s="709">
        <v>0</v>
      </c>
      <c r="Q217" s="709">
        <v>0</v>
      </c>
      <c r="R217" s="709">
        <v>0</v>
      </c>
      <c r="S217" s="709">
        <v>0</v>
      </c>
      <c r="T217" s="2169"/>
    </row>
    <row r="218" spans="1:20" ht="33.75" customHeight="1" thickBot="1" x14ac:dyDescent="0.3">
      <c r="A218" s="2171"/>
      <c r="B218" s="2084"/>
      <c r="C218" s="2086"/>
      <c r="D218" s="2092"/>
      <c r="E218" s="2091"/>
      <c r="F218" s="694" t="s">
        <v>416</v>
      </c>
      <c r="G218" s="688">
        <f>'[1]PROVINCIALES Y DISTRITALES'!G218</f>
        <v>0</v>
      </c>
      <c r="H218" s="709">
        <v>0</v>
      </c>
      <c r="I218" s="709">
        <v>0</v>
      </c>
      <c r="J218" s="709">
        <v>0</v>
      </c>
      <c r="K218" s="709">
        <v>0</v>
      </c>
      <c r="L218" s="709">
        <v>0</v>
      </c>
      <c r="M218" s="709">
        <v>0</v>
      </c>
      <c r="N218" s="709">
        <v>0</v>
      </c>
      <c r="O218" s="709">
        <v>0</v>
      </c>
      <c r="P218" s="709">
        <v>0</v>
      </c>
      <c r="Q218" s="709">
        <v>0</v>
      </c>
      <c r="R218" s="709">
        <v>0</v>
      </c>
      <c r="S218" s="709">
        <v>0</v>
      </c>
      <c r="T218" s="2169"/>
    </row>
    <row r="219" spans="1:20" ht="15.75" customHeight="1" thickBot="1" x14ac:dyDescent="0.3">
      <c r="A219" s="2171"/>
      <c r="B219" s="2084"/>
      <c r="C219" s="2086"/>
      <c r="D219" s="2092"/>
      <c r="E219" s="2091"/>
      <c r="F219" s="694" t="s">
        <v>417</v>
      </c>
      <c r="G219" s="688">
        <f>'[1]PROVINCIALES Y DISTRITALES'!G219</f>
        <v>0</v>
      </c>
      <c r="H219" s="709">
        <v>0</v>
      </c>
      <c r="I219" s="709">
        <v>0</v>
      </c>
      <c r="J219" s="709">
        <v>0</v>
      </c>
      <c r="K219" s="709">
        <v>0</v>
      </c>
      <c r="L219" s="709">
        <v>0</v>
      </c>
      <c r="M219" s="709">
        <v>0</v>
      </c>
      <c r="N219" s="709">
        <v>0</v>
      </c>
      <c r="O219" s="709">
        <v>0</v>
      </c>
      <c r="P219" s="709">
        <v>0</v>
      </c>
      <c r="Q219" s="709">
        <v>0</v>
      </c>
      <c r="R219" s="709">
        <v>0</v>
      </c>
      <c r="S219" s="709">
        <v>0</v>
      </c>
      <c r="T219" s="2169"/>
    </row>
    <row r="220" spans="1:20" ht="34.5" customHeight="1" thickBot="1" x14ac:dyDescent="0.3">
      <c r="A220" s="2171"/>
      <c r="B220" s="2084"/>
      <c r="C220" s="2086"/>
      <c r="D220" s="2092"/>
      <c r="E220" s="2091"/>
      <c r="F220" s="694" t="s">
        <v>418</v>
      </c>
      <c r="G220" s="688">
        <f>'[1]PROVINCIALES Y DISTRITALES'!G220</f>
        <v>0</v>
      </c>
      <c r="H220" s="709">
        <v>0</v>
      </c>
      <c r="I220" s="709">
        <v>0</v>
      </c>
      <c r="J220" s="709">
        <v>0</v>
      </c>
      <c r="K220" s="709">
        <v>0</v>
      </c>
      <c r="L220" s="709">
        <v>0</v>
      </c>
      <c r="M220" s="709">
        <v>0</v>
      </c>
      <c r="N220" s="709">
        <v>0</v>
      </c>
      <c r="O220" s="709">
        <v>0</v>
      </c>
      <c r="P220" s="709">
        <v>0</v>
      </c>
      <c r="Q220" s="709">
        <v>0</v>
      </c>
      <c r="R220" s="709">
        <v>0</v>
      </c>
      <c r="S220" s="709">
        <v>0</v>
      </c>
      <c r="T220" s="2169"/>
    </row>
    <row r="221" spans="1:20" ht="33.75" customHeight="1" thickBot="1" x14ac:dyDescent="0.3">
      <c r="A221" s="2171"/>
      <c r="B221" s="2084"/>
      <c r="C221" s="2086"/>
      <c r="D221" s="2092"/>
      <c r="E221" s="2091"/>
      <c r="F221" s="694" t="s">
        <v>419</v>
      </c>
      <c r="G221" s="688">
        <f>'[1]PROVINCIALES Y DISTRITALES'!G221</f>
        <v>0</v>
      </c>
      <c r="H221" s="709">
        <v>0</v>
      </c>
      <c r="I221" s="709">
        <v>0</v>
      </c>
      <c r="J221" s="709">
        <v>0</v>
      </c>
      <c r="K221" s="709">
        <v>0</v>
      </c>
      <c r="L221" s="709">
        <v>0</v>
      </c>
      <c r="M221" s="709">
        <v>0</v>
      </c>
      <c r="N221" s="709">
        <v>0</v>
      </c>
      <c r="O221" s="709">
        <v>0</v>
      </c>
      <c r="P221" s="709">
        <v>0</v>
      </c>
      <c r="Q221" s="709">
        <v>0</v>
      </c>
      <c r="R221" s="709">
        <v>0</v>
      </c>
      <c r="S221" s="709">
        <v>0</v>
      </c>
      <c r="T221" s="2169"/>
    </row>
    <row r="222" spans="1:20" ht="15.75" customHeight="1" thickBot="1" x14ac:dyDescent="0.3">
      <c r="A222" s="2171"/>
      <c r="B222" s="2084"/>
      <c r="C222" s="2086"/>
      <c r="D222" s="2092"/>
      <c r="E222" s="2091"/>
      <c r="F222" s="694" t="s">
        <v>420</v>
      </c>
      <c r="G222" s="688">
        <f>'[1]PROVINCIALES Y DISTRITALES'!G222</f>
        <v>0</v>
      </c>
      <c r="H222" s="709">
        <v>0</v>
      </c>
      <c r="I222" s="709">
        <v>0</v>
      </c>
      <c r="J222" s="709">
        <v>0</v>
      </c>
      <c r="K222" s="709">
        <v>0</v>
      </c>
      <c r="L222" s="709">
        <v>0</v>
      </c>
      <c r="M222" s="709">
        <v>0</v>
      </c>
      <c r="N222" s="709">
        <v>0</v>
      </c>
      <c r="O222" s="709">
        <v>0</v>
      </c>
      <c r="P222" s="709">
        <v>0</v>
      </c>
      <c r="Q222" s="709">
        <v>0</v>
      </c>
      <c r="R222" s="709">
        <v>0</v>
      </c>
      <c r="S222" s="709">
        <v>0</v>
      </c>
      <c r="T222" s="2169"/>
    </row>
    <row r="223" spans="1:20" ht="15.75" customHeight="1" thickBot="1" x14ac:dyDescent="0.3">
      <c r="A223" s="2171"/>
      <c r="B223" s="2084"/>
      <c r="C223" s="2086"/>
      <c r="D223" s="2092"/>
      <c r="E223" s="2091"/>
      <c r="F223" s="694" t="s">
        <v>421</v>
      </c>
      <c r="G223" s="688">
        <f>'[1]PROVINCIALES Y DISTRITALES'!G223</f>
        <v>0</v>
      </c>
      <c r="H223" s="709">
        <v>0</v>
      </c>
      <c r="I223" s="709">
        <v>0</v>
      </c>
      <c r="J223" s="709">
        <v>0</v>
      </c>
      <c r="K223" s="709">
        <v>0</v>
      </c>
      <c r="L223" s="709">
        <v>0</v>
      </c>
      <c r="M223" s="709">
        <v>0</v>
      </c>
      <c r="N223" s="709">
        <v>0</v>
      </c>
      <c r="O223" s="709">
        <v>0</v>
      </c>
      <c r="P223" s="709">
        <v>0</v>
      </c>
      <c r="Q223" s="709">
        <v>0</v>
      </c>
      <c r="R223" s="709">
        <v>0</v>
      </c>
      <c r="S223" s="709">
        <v>0</v>
      </c>
      <c r="T223" s="2169"/>
    </row>
    <row r="224" spans="1:20" ht="33.75" customHeight="1" thickBot="1" x14ac:dyDescent="0.3">
      <c r="A224" s="2171"/>
      <c r="B224" s="2084"/>
      <c r="C224" s="2086"/>
      <c r="D224" s="2092"/>
      <c r="E224" s="2091"/>
      <c r="F224" s="694" t="s">
        <v>422</v>
      </c>
      <c r="G224" s="688">
        <f>'[1]PROVINCIALES Y DISTRITALES'!G224</f>
        <v>0</v>
      </c>
      <c r="H224" s="709">
        <v>0</v>
      </c>
      <c r="I224" s="709">
        <v>0</v>
      </c>
      <c r="J224" s="709">
        <v>0</v>
      </c>
      <c r="K224" s="709">
        <v>0</v>
      </c>
      <c r="L224" s="709">
        <v>0</v>
      </c>
      <c r="M224" s="709">
        <v>0</v>
      </c>
      <c r="N224" s="709">
        <v>0</v>
      </c>
      <c r="O224" s="709">
        <v>0</v>
      </c>
      <c r="P224" s="709">
        <v>0</v>
      </c>
      <c r="Q224" s="709">
        <v>0</v>
      </c>
      <c r="R224" s="709">
        <v>0</v>
      </c>
      <c r="S224" s="709">
        <v>0</v>
      </c>
      <c r="T224" s="2169"/>
    </row>
    <row r="225" spans="1:20" ht="16.5" customHeight="1" thickBot="1" x14ac:dyDescent="0.3">
      <c r="A225" s="2171"/>
      <c r="B225" s="2084"/>
      <c r="C225" s="2086"/>
      <c r="D225" s="2092"/>
      <c r="E225" s="2091"/>
      <c r="F225" s="694" t="s">
        <v>423</v>
      </c>
      <c r="G225" s="688">
        <f>'[1]PROVINCIALES Y DISTRITALES'!G225</f>
        <v>0</v>
      </c>
      <c r="H225" s="709">
        <v>0</v>
      </c>
      <c r="I225" s="709">
        <v>0</v>
      </c>
      <c r="J225" s="709">
        <v>0</v>
      </c>
      <c r="K225" s="709">
        <v>0</v>
      </c>
      <c r="L225" s="709">
        <v>0</v>
      </c>
      <c r="M225" s="709">
        <v>0</v>
      </c>
      <c r="N225" s="709">
        <v>0</v>
      </c>
      <c r="O225" s="709">
        <v>0</v>
      </c>
      <c r="P225" s="709">
        <v>0</v>
      </c>
      <c r="Q225" s="709">
        <v>0</v>
      </c>
      <c r="R225" s="709">
        <v>0</v>
      </c>
      <c r="S225" s="709">
        <v>0</v>
      </c>
      <c r="T225" s="2169"/>
    </row>
    <row r="226" spans="1:20" ht="15.75" customHeight="1" thickBot="1" x14ac:dyDescent="0.3">
      <c r="A226" s="2171"/>
      <c r="B226" s="2084"/>
      <c r="C226" s="2086"/>
      <c r="D226" s="2092"/>
      <c r="E226" s="2091"/>
      <c r="F226" s="694" t="s">
        <v>424</v>
      </c>
      <c r="G226" s="688">
        <f>'[1]PROVINCIALES Y DISTRITALES'!G226</f>
        <v>0</v>
      </c>
      <c r="H226" s="709">
        <v>0</v>
      </c>
      <c r="I226" s="709">
        <v>0</v>
      </c>
      <c r="J226" s="709">
        <v>0</v>
      </c>
      <c r="K226" s="709">
        <v>0</v>
      </c>
      <c r="L226" s="709">
        <v>0</v>
      </c>
      <c r="M226" s="709">
        <v>0</v>
      </c>
      <c r="N226" s="709">
        <v>0</v>
      </c>
      <c r="O226" s="709">
        <v>0</v>
      </c>
      <c r="P226" s="709">
        <v>0</v>
      </c>
      <c r="Q226" s="709">
        <v>0</v>
      </c>
      <c r="R226" s="709">
        <v>0</v>
      </c>
      <c r="S226" s="709">
        <v>0</v>
      </c>
      <c r="T226" s="2169"/>
    </row>
    <row r="227" spans="1:20" ht="17.25" customHeight="1" thickBot="1" x14ac:dyDescent="0.3">
      <c r="A227" s="2171"/>
      <c r="B227" s="2084"/>
      <c r="C227" s="2086"/>
      <c r="D227" s="2092"/>
      <c r="E227" s="2091"/>
      <c r="F227" s="694" t="s">
        <v>426</v>
      </c>
      <c r="G227" s="688">
        <f>'[1]PROVINCIALES Y DISTRITALES'!G227</f>
        <v>0</v>
      </c>
      <c r="H227" s="709">
        <v>0</v>
      </c>
      <c r="I227" s="709">
        <v>0</v>
      </c>
      <c r="J227" s="709">
        <v>0</v>
      </c>
      <c r="K227" s="709">
        <v>0</v>
      </c>
      <c r="L227" s="709">
        <v>0</v>
      </c>
      <c r="M227" s="709">
        <v>0</v>
      </c>
      <c r="N227" s="709">
        <v>0</v>
      </c>
      <c r="O227" s="709">
        <v>0</v>
      </c>
      <c r="P227" s="709">
        <v>0</v>
      </c>
      <c r="Q227" s="709">
        <v>0</v>
      </c>
      <c r="R227" s="709">
        <v>0</v>
      </c>
      <c r="S227" s="709">
        <v>0</v>
      </c>
      <c r="T227" s="2169"/>
    </row>
    <row r="228" spans="1:20" ht="15.75" customHeight="1" thickBot="1" x14ac:dyDescent="0.3">
      <c r="A228" s="2171"/>
      <c r="B228" s="2084"/>
      <c r="C228" s="2086"/>
      <c r="D228" s="2092"/>
      <c r="E228" s="2091"/>
      <c r="F228" s="694" t="s">
        <v>425</v>
      </c>
      <c r="G228" s="688">
        <f>'[1]PROVINCIALES Y DISTRITALES'!G228</f>
        <v>0</v>
      </c>
      <c r="H228" s="709">
        <v>0</v>
      </c>
      <c r="I228" s="709">
        <v>0</v>
      </c>
      <c r="J228" s="709">
        <v>0</v>
      </c>
      <c r="K228" s="709">
        <v>0</v>
      </c>
      <c r="L228" s="709">
        <v>0</v>
      </c>
      <c r="M228" s="709">
        <v>0</v>
      </c>
      <c r="N228" s="709">
        <v>0</v>
      </c>
      <c r="O228" s="709">
        <v>0</v>
      </c>
      <c r="P228" s="709">
        <v>0</v>
      </c>
      <c r="Q228" s="709">
        <v>0</v>
      </c>
      <c r="R228" s="709">
        <v>0</v>
      </c>
      <c r="S228" s="709">
        <v>0</v>
      </c>
      <c r="T228" s="2169"/>
    </row>
    <row r="229" spans="1:20" ht="15.75" customHeight="1" thickBot="1" x14ac:dyDescent="0.3">
      <c r="A229" s="2171"/>
      <c r="B229" s="2084"/>
      <c r="C229" s="2086"/>
      <c r="D229" s="2092"/>
      <c r="E229" s="2091"/>
      <c r="F229" s="694" t="s">
        <v>427</v>
      </c>
      <c r="G229" s="688">
        <f>'[1]PROVINCIALES Y DISTRITALES'!G229</f>
        <v>0</v>
      </c>
      <c r="H229" s="709">
        <v>0</v>
      </c>
      <c r="I229" s="709">
        <v>0</v>
      </c>
      <c r="J229" s="709">
        <v>0</v>
      </c>
      <c r="K229" s="709">
        <v>0</v>
      </c>
      <c r="L229" s="709">
        <v>0</v>
      </c>
      <c r="M229" s="709">
        <v>0</v>
      </c>
      <c r="N229" s="709">
        <v>0</v>
      </c>
      <c r="O229" s="709">
        <v>0</v>
      </c>
      <c r="P229" s="709">
        <v>0</v>
      </c>
      <c r="Q229" s="709">
        <v>0</v>
      </c>
      <c r="R229" s="709">
        <v>0</v>
      </c>
      <c r="S229" s="709">
        <v>0</v>
      </c>
      <c r="T229" s="2169"/>
    </row>
    <row r="230" spans="1:20" ht="16.5" customHeight="1" thickBot="1" x14ac:dyDescent="0.3">
      <c r="A230" s="2171"/>
      <c r="B230" s="2084"/>
      <c r="C230" s="2086"/>
      <c r="D230" s="2092"/>
      <c r="E230" s="2091"/>
      <c r="F230" s="694" t="s">
        <v>428</v>
      </c>
      <c r="G230" s="688">
        <f>'[1]PROVINCIALES Y DISTRITALES'!G230</f>
        <v>0</v>
      </c>
      <c r="H230" s="709">
        <v>0</v>
      </c>
      <c r="I230" s="709">
        <v>0</v>
      </c>
      <c r="J230" s="709">
        <v>0</v>
      </c>
      <c r="K230" s="709">
        <v>0</v>
      </c>
      <c r="L230" s="709">
        <v>0</v>
      </c>
      <c r="M230" s="709">
        <v>0</v>
      </c>
      <c r="N230" s="709">
        <v>0</v>
      </c>
      <c r="O230" s="709">
        <v>0</v>
      </c>
      <c r="P230" s="709">
        <v>0</v>
      </c>
      <c r="Q230" s="709">
        <v>0</v>
      </c>
      <c r="R230" s="709">
        <v>0</v>
      </c>
      <c r="S230" s="709">
        <v>0</v>
      </c>
      <c r="T230" s="2169"/>
    </row>
    <row r="231" spans="1:20" ht="15.75" customHeight="1" thickBot="1" x14ac:dyDescent="0.3">
      <c r="A231" s="2171"/>
      <c r="B231" s="2084"/>
      <c r="C231" s="2086"/>
      <c r="D231" s="2092"/>
      <c r="E231" s="2091"/>
      <c r="F231" s="694" t="s">
        <v>429</v>
      </c>
      <c r="G231" s="688">
        <f>'[1]PROVINCIALES Y DISTRITALES'!G231</f>
        <v>0</v>
      </c>
      <c r="H231" s="709">
        <v>0</v>
      </c>
      <c r="I231" s="709">
        <v>0</v>
      </c>
      <c r="J231" s="709">
        <v>0</v>
      </c>
      <c r="K231" s="709">
        <v>0</v>
      </c>
      <c r="L231" s="709">
        <v>0</v>
      </c>
      <c r="M231" s="709">
        <v>0</v>
      </c>
      <c r="N231" s="709">
        <v>0</v>
      </c>
      <c r="O231" s="709">
        <v>0</v>
      </c>
      <c r="P231" s="709">
        <v>0</v>
      </c>
      <c r="Q231" s="709">
        <v>0</v>
      </c>
      <c r="R231" s="709">
        <v>0</v>
      </c>
      <c r="S231" s="709">
        <v>0</v>
      </c>
      <c r="T231" s="2169"/>
    </row>
    <row r="232" spans="1:20" ht="15.75" customHeight="1" thickBot="1" x14ac:dyDescent="0.3">
      <c r="A232" s="2171"/>
      <c r="B232" s="2084"/>
      <c r="C232" s="2086"/>
      <c r="D232" s="2092"/>
      <c r="E232" s="2091"/>
      <c r="F232" s="694" t="s">
        <v>430</v>
      </c>
      <c r="G232" s="688">
        <f>'[1]PROVINCIALES Y DISTRITALES'!G232</f>
        <v>0</v>
      </c>
      <c r="H232" s="709">
        <v>0</v>
      </c>
      <c r="I232" s="709">
        <v>0</v>
      </c>
      <c r="J232" s="709">
        <v>0</v>
      </c>
      <c r="K232" s="709">
        <v>0</v>
      </c>
      <c r="L232" s="709">
        <v>0</v>
      </c>
      <c r="M232" s="709">
        <v>0</v>
      </c>
      <c r="N232" s="709">
        <v>0</v>
      </c>
      <c r="O232" s="709">
        <v>0</v>
      </c>
      <c r="P232" s="709">
        <v>0</v>
      </c>
      <c r="Q232" s="709">
        <v>0</v>
      </c>
      <c r="R232" s="709">
        <v>0</v>
      </c>
      <c r="S232" s="709">
        <v>0</v>
      </c>
      <c r="T232" s="2169"/>
    </row>
    <row r="233" spans="1:20" ht="16.5" customHeight="1" thickBot="1" x14ac:dyDescent="0.3">
      <c r="A233" s="2171"/>
      <c r="B233" s="2084"/>
      <c r="C233" s="2086"/>
      <c r="D233" s="2092"/>
      <c r="E233" s="2091"/>
      <c r="F233" s="694" t="s">
        <v>431</v>
      </c>
      <c r="G233" s="688">
        <f>'[1]PROVINCIALES Y DISTRITALES'!G233</f>
        <v>0</v>
      </c>
      <c r="H233" s="709">
        <v>0</v>
      </c>
      <c r="I233" s="709">
        <v>0</v>
      </c>
      <c r="J233" s="709">
        <v>0</v>
      </c>
      <c r="K233" s="709">
        <v>0</v>
      </c>
      <c r="L233" s="709">
        <v>0</v>
      </c>
      <c r="M233" s="709">
        <v>0</v>
      </c>
      <c r="N233" s="709">
        <v>0</v>
      </c>
      <c r="O233" s="709">
        <v>0</v>
      </c>
      <c r="P233" s="709">
        <v>0</v>
      </c>
      <c r="Q233" s="709">
        <v>0</v>
      </c>
      <c r="R233" s="709">
        <v>0</v>
      </c>
      <c r="S233" s="709">
        <v>0</v>
      </c>
      <c r="T233" s="2169"/>
    </row>
    <row r="234" spans="1:20" ht="15.75" customHeight="1" thickBot="1" x14ac:dyDescent="0.3">
      <c r="A234" s="2171"/>
      <c r="B234" s="2084"/>
      <c r="C234" s="2086"/>
      <c r="D234" s="2092"/>
      <c r="E234" s="2091"/>
      <c r="F234" s="694" t="s">
        <v>432</v>
      </c>
      <c r="G234" s="688">
        <f>'[1]PROVINCIALES Y DISTRITALES'!G234</f>
        <v>0</v>
      </c>
      <c r="H234" s="709">
        <v>0</v>
      </c>
      <c r="I234" s="709">
        <v>0</v>
      </c>
      <c r="J234" s="709">
        <v>0</v>
      </c>
      <c r="K234" s="709">
        <v>0</v>
      </c>
      <c r="L234" s="709">
        <v>0</v>
      </c>
      <c r="M234" s="709">
        <v>0</v>
      </c>
      <c r="N234" s="709">
        <v>0</v>
      </c>
      <c r="O234" s="709">
        <v>0</v>
      </c>
      <c r="P234" s="709">
        <v>0</v>
      </c>
      <c r="Q234" s="709">
        <v>0</v>
      </c>
      <c r="R234" s="709">
        <v>0</v>
      </c>
      <c r="S234" s="709">
        <v>0</v>
      </c>
      <c r="T234" s="2169"/>
    </row>
    <row r="235" spans="1:20" ht="15.75" customHeight="1" thickBot="1" x14ac:dyDescent="0.3">
      <c r="A235" s="2171"/>
      <c r="B235" s="2084"/>
      <c r="C235" s="2086"/>
      <c r="D235" s="2092"/>
      <c r="E235" s="2091"/>
      <c r="F235" s="694" t="s">
        <v>433</v>
      </c>
      <c r="G235" s="688">
        <f>'[1]PROVINCIALES Y DISTRITALES'!G235</f>
        <v>0</v>
      </c>
      <c r="H235" s="709">
        <v>0</v>
      </c>
      <c r="I235" s="709">
        <v>0</v>
      </c>
      <c r="J235" s="709">
        <v>0</v>
      </c>
      <c r="K235" s="709">
        <v>0</v>
      </c>
      <c r="L235" s="709">
        <v>0</v>
      </c>
      <c r="M235" s="709">
        <v>0</v>
      </c>
      <c r="N235" s="709">
        <v>0</v>
      </c>
      <c r="O235" s="709">
        <v>0</v>
      </c>
      <c r="P235" s="709">
        <v>0</v>
      </c>
      <c r="Q235" s="709">
        <v>0</v>
      </c>
      <c r="R235" s="709">
        <v>0</v>
      </c>
      <c r="S235" s="709">
        <v>0</v>
      </c>
      <c r="T235" s="2169"/>
    </row>
    <row r="236" spans="1:20" ht="15.75" customHeight="1" thickBot="1" x14ac:dyDescent="0.3">
      <c r="A236" s="2171"/>
      <c r="B236" s="2084"/>
      <c r="C236" s="2086"/>
      <c r="D236" s="2092"/>
      <c r="E236" s="2091"/>
      <c r="F236" s="694" t="s">
        <v>434</v>
      </c>
      <c r="G236" s="688">
        <f>'[1]PROVINCIALES Y DISTRITALES'!G236</f>
        <v>0</v>
      </c>
      <c r="H236" s="709">
        <v>0</v>
      </c>
      <c r="I236" s="709">
        <v>0</v>
      </c>
      <c r="J236" s="709">
        <v>0</v>
      </c>
      <c r="K236" s="709">
        <v>0</v>
      </c>
      <c r="L236" s="709">
        <v>0</v>
      </c>
      <c r="M236" s="709">
        <v>0</v>
      </c>
      <c r="N236" s="709">
        <v>0</v>
      </c>
      <c r="O236" s="709">
        <v>0</v>
      </c>
      <c r="P236" s="709">
        <v>0</v>
      </c>
      <c r="Q236" s="709">
        <v>0</v>
      </c>
      <c r="R236" s="709">
        <v>0</v>
      </c>
      <c r="S236" s="709">
        <v>0</v>
      </c>
      <c r="T236" s="2169"/>
    </row>
    <row r="237" spans="1:20" ht="15.75" customHeight="1" thickBot="1" x14ac:dyDescent="0.3">
      <c r="A237" s="2171"/>
      <c r="B237" s="2084"/>
      <c r="C237" s="2086"/>
      <c r="D237" s="2092"/>
      <c r="E237" s="2091"/>
      <c r="F237" s="694" t="s">
        <v>435</v>
      </c>
      <c r="G237" s="688">
        <f>'[1]PROVINCIALES Y DISTRITALES'!G237</f>
        <v>0</v>
      </c>
      <c r="H237" s="709">
        <v>0</v>
      </c>
      <c r="I237" s="709">
        <v>0</v>
      </c>
      <c r="J237" s="709">
        <v>0</v>
      </c>
      <c r="K237" s="709">
        <v>0</v>
      </c>
      <c r="L237" s="709">
        <v>0</v>
      </c>
      <c r="M237" s="709">
        <v>0</v>
      </c>
      <c r="N237" s="709">
        <v>0</v>
      </c>
      <c r="O237" s="709">
        <v>0</v>
      </c>
      <c r="P237" s="709">
        <v>0</v>
      </c>
      <c r="Q237" s="709">
        <v>0</v>
      </c>
      <c r="R237" s="709">
        <v>0</v>
      </c>
      <c r="S237" s="709">
        <v>0</v>
      </c>
      <c r="T237" s="2169"/>
    </row>
    <row r="238" spans="1:20" ht="15.75" customHeight="1" thickBot="1" x14ac:dyDescent="0.3">
      <c r="A238" s="2171"/>
      <c r="B238" s="2084"/>
      <c r="C238" s="2086"/>
      <c r="D238" s="2092"/>
      <c r="E238" s="2091"/>
      <c r="F238" s="694" t="s">
        <v>436</v>
      </c>
      <c r="G238" s="688">
        <f>'[1]PROVINCIALES Y DISTRITALES'!G238</f>
        <v>0</v>
      </c>
      <c r="H238" s="709">
        <v>0</v>
      </c>
      <c r="I238" s="709">
        <v>0</v>
      </c>
      <c r="J238" s="709">
        <v>0</v>
      </c>
      <c r="K238" s="709">
        <v>0</v>
      </c>
      <c r="L238" s="709">
        <v>0</v>
      </c>
      <c r="M238" s="709">
        <v>0</v>
      </c>
      <c r="N238" s="709">
        <v>0</v>
      </c>
      <c r="O238" s="709">
        <v>0</v>
      </c>
      <c r="P238" s="709">
        <v>0</v>
      </c>
      <c r="Q238" s="709">
        <v>0</v>
      </c>
      <c r="R238" s="709">
        <v>0</v>
      </c>
      <c r="S238" s="709">
        <v>0</v>
      </c>
      <c r="T238" s="2169"/>
    </row>
    <row r="239" spans="1:20" ht="15.75" customHeight="1" thickBot="1" x14ac:dyDescent="0.3">
      <c r="A239" s="2171"/>
      <c r="B239" s="2084"/>
      <c r="C239" s="2086"/>
      <c r="D239" s="2092"/>
      <c r="E239" s="2091"/>
      <c r="F239" s="694" t="s">
        <v>437</v>
      </c>
      <c r="G239" s="688">
        <f>'[1]PROVINCIALES Y DISTRITALES'!G239</f>
        <v>0</v>
      </c>
      <c r="H239" s="709">
        <v>0</v>
      </c>
      <c r="I239" s="709">
        <v>0</v>
      </c>
      <c r="J239" s="709">
        <v>0</v>
      </c>
      <c r="K239" s="709">
        <v>0</v>
      </c>
      <c r="L239" s="709">
        <v>0</v>
      </c>
      <c r="M239" s="709">
        <v>0</v>
      </c>
      <c r="N239" s="709">
        <v>0</v>
      </c>
      <c r="O239" s="709">
        <v>0</v>
      </c>
      <c r="P239" s="709">
        <v>0</v>
      </c>
      <c r="Q239" s="709">
        <v>0</v>
      </c>
      <c r="R239" s="709">
        <v>0</v>
      </c>
      <c r="S239" s="709">
        <v>0</v>
      </c>
      <c r="T239" s="2169"/>
    </row>
    <row r="240" spans="1:20" ht="31.5" customHeight="1" thickBot="1" x14ac:dyDescent="0.3">
      <c r="A240" s="2171"/>
      <c r="B240" s="2084"/>
      <c r="C240" s="2086"/>
      <c r="D240" s="2092"/>
      <c r="E240" s="2091"/>
      <c r="F240" s="694" t="s">
        <v>438</v>
      </c>
      <c r="G240" s="688">
        <f>'[1]PROVINCIALES Y DISTRITALES'!G240</f>
        <v>0</v>
      </c>
      <c r="H240" s="709">
        <v>0</v>
      </c>
      <c r="I240" s="709">
        <v>0</v>
      </c>
      <c r="J240" s="709">
        <v>0</v>
      </c>
      <c r="K240" s="709">
        <v>0</v>
      </c>
      <c r="L240" s="709">
        <v>0</v>
      </c>
      <c r="M240" s="709">
        <v>0</v>
      </c>
      <c r="N240" s="709">
        <v>0</v>
      </c>
      <c r="O240" s="709">
        <v>0</v>
      </c>
      <c r="P240" s="709">
        <v>0</v>
      </c>
      <c r="Q240" s="709">
        <v>0</v>
      </c>
      <c r="R240" s="709">
        <v>0</v>
      </c>
      <c r="S240" s="709">
        <v>0</v>
      </c>
      <c r="T240" s="2169"/>
    </row>
    <row r="241" spans="1:20" ht="30.75" customHeight="1" thickBot="1" x14ac:dyDescent="0.3">
      <c r="A241" s="2171"/>
      <c r="B241" s="2084"/>
      <c r="C241" s="2086"/>
      <c r="D241" s="2092"/>
      <c r="E241" s="2091"/>
      <c r="F241" s="694" t="s">
        <v>439</v>
      </c>
      <c r="G241" s="688">
        <f>'[1]PROVINCIALES Y DISTRITALES'!G241</f>
        <v>0</v>
      </c>
      <c r="H241" s="709">
        <v>0</v>
      </c>
      <c r="I241" s="709">
        <v>0</v>
      </c>
      <c r="J241" s="709">
        <v>0</v>
      </c>
      <c r="K241" s="709">
        <v>0</v>
      </c>
      <c r="L241" s="709">
        <v>0</v>
      </c>
      <c r="M241" s="709">
        <v>0</v>
      </c>
      <c r="N241" s="709">
        <v>0</v>
      </c>
      <c r="O241" s="709">
        <v>0</v>
      </c>
      <c r="P241" s="709">
        <v>0</v>
      </c>
      <c r="Q241" s="709">
        <v>0</v>
      </c>
      <c r="R241" s="709">
        <v>0</v>
      </c>
      <c r="S241" s="709">
        <v>0</v>
      </c>
      <c r="T241" s="2169"/>
    </row>
    <row r="242" spans="1:20" ht="33.75" customHeight="1" thickBot="1" x14ac:dyDescent="0.3">
      <c r="A242" s="2171"/>
      <c r="B242" s="2084"/>
      <c r="C242" s="2086"/>
      <c r="D242" s="2092"/>
      <c r="E242" s="2091"/>
      <c r="F242" s="694" t="s">
        <v>440</v>
      </c>
      <c r="G242" s="688">
        <f>'[1]PROVINCIALES Y DISTRITALES'!G242</f>
        <v>0</v>
      </c>
      <c r="H242" s="709">
        <v>0</v>
      </c>
      <c r="I242" s="709">
        <v>0</v>
      </c>
      <c r="J242" s="709">
        <v>0</v>
      </c>
      <c r="K242" s="709">
        <v>0</v>
      </c>
      <c r="L242" s="709">
        <v>0</v>
      </c>
      <c r="M242" s="709">
        <v>0</v>
      </c>
      <c r="N242" s="709">
        <v>0</v>
      </c>
      <c r="O242" s="709">
        <v>0</v>
      </c>
      <c r="P242" s="709">
        <v>0</v>
      </c>
      <c r="Q242" s="709">
        <v>0</v>
      </c>
      <c r="R242" s="709">
        <v>0</v>
      </c>
      <c r="S242" s="709">
        <v>0</v>
      </c>
      <c r="T242" s="2169"/>
    </row>
    <row r="243" spans="1:20" ht="15.75" customHeight="1" thickBot="1" x14ac:dyDescent="0.3">
      <c r="A243" s="2171"/>
      <c r="B243" s="2084"/>
      <c r="C243" s="2086"/>
      <c r="D243" s="2092"/>
      <c r="E243" s="2091"/>
      <c r="F243" s="694" t="s">
        <v>441</v>
      </c>
      <c r="G243" s="688">
        <f>'[1]PROVINCIALES Y DISTRITALES'!G243</f>
        <v>0</v>
      </c>
      <c r="H243" s="709">
        <v>0</v>
      </c>
      <c r="I243" s="709">
        <v>0</v>
      </c>
      <c r="J243" s="709">
        <v>0</v>
      </c>
      <c r="K243" s="709">
        <v>0</v>
      </c>
      <c r="L243" s="709">
        <v>0</v>
      </c>
      <c r="M243" s="709">
        <v>0</v>
      </c>
      <c r="N243" s="709">
        <v>0</v>
      </c>
      <c r="O243" s="709">
        <v>0</v>
      </c>
      <c r="P243" s="709">
        <v>0</v>
      </c>
      <c r="Q243" s="709">
        <v>0</v>
      </c>
      <c r="R243" s="709">
        <v>0</v>
      </c>
      <c r="S243" s="709">
        <v>0</v>
      </c>
      <c r="T243" s="2169"/>
    </row>
    <row r="244" spans="1:20" ht="15.75" customHeight="1" thickBot="1" x14ac:dyDescent="0.3">
      <c r="A244" s="2171"/>
      <c r="B244" s="2084"/>
      <c r="C244" s="2086"/>
      <c r="D244" s="2092"/>
      <c r="E244" s="2091"/>
      <c r="F244" s="694" t="s">
        <v>442</v>
      </c>
      <c r="G244" s="688">
        <f>'[1]PROVINCIALES Y DISTRITALES'!G244</f>
        <v>0</v>
      </c>
      <c r="H244" s="709">
        <v>0</v>
      </c>
      <c r="I244" s="709">
        <v>0</v>
      </c>
      <c r="J244" s="709">
        <v>0</v>
      </c>
      <c r="K244" s="709">
        <v>0</v>
      </c>
      <c r="L244" s="709">
        <v>0</v>
      </c>
      <c r="M244" s="709">
        <v>0</v>
      </c>
      <c r="N244" s="709">
        <v>0</v>
      </c>
      <c r="O244" s="709">
        <v>0</v>
      </c>
      <c r="P244" s="709">
        <v>0</v>
      </c>
      <c r="Q244" s="709">
        <v>0</v>
      </c>
      <c r="R244" s="709">
        <v>0</v>
      </c>
      <c r="S244" s="709">
        <v>0</v>
      </c>
      <c r="T244" s="2169"/>
    </row>
    <row r="245" spans="1:20" ht="31.5" customHeight="1" thickBot="1" x14ac:dyDescent="0.3">
      <c r="A245" s="2171"/>
      <c r="B245" s="2084"/>
      <c r="C245" s="2086"/>
      <c r="D245" s="2092"/>
      <c r="E245" s="2091"/>
      <c r="F245" s="694" t="s">
        <v>443</v>
      </c>
      <c r="G245" s="688">
        <f>'[1]PROVINCIALES Y DISTRITALES'!G245</f>
        <v>0</v>
      </c>
      <c r="H245" s="709">
        <v>0</v>
      </c>
      <c r="I245" s="709">
        <v>0</v>
      </c>
      <c r="J245" s="709">
        <v>0</v>
      </c>
      <c r="K245" s="709">
        <v>0</v>
      </c>
      <c r="L245" s="709">
        <v>0</v>
      </c>
      <c r="M245" s="709">
        <v>0</v>
      </c>
      <c r="N245" s="709">
        <v>0</v>
      </c>
      <c r="O245" s="709">
        <v>0</v>
      </c>
      <c r="P245" s="709">
        <v>0</v>
      </c>
      <c r="Q245" s="709">
        <v>0</v>
      </c>
      <c r="R245" s="709">
        <v>0</v>
      </c>
      <c r="S245" s="709">
        <v>0</v>
      </c>
      <c r="T245" s="2169"/>
    </row>
    <row r="246" spans="1:20" ht="30" customHeight="1" thickBot="1" x14ac:dyDescent="0.3">
      <c r="A246" s="2171"/>
      <c r="B246" s="2084"/>
      <c r="C246" s="2086"/>
      <c r="D246" s="2092"/>
      <c r="E246" s="2091"/>
      <c r="F246" s="694" t="s">
        <v>444</v>
      </c>
      <c r="G246" s="688">
        <f>'[1]PROVINCIALES Y DISTRITALES'!G246</f>
        <v>0</v>
      </c>
      <c r="H246" s="709">
        <v>0</v>
      </c>
      <c r="I246" s="709">
        <v>0</v>
      </c>
      <c r="J246" s="709">
        <v>0</v>
      </c>
      <c r="K246" s="709">
        <v>0</v>
      </c>
      <c r="L246" s="709">
        <v>0</v>
      </c>
      <c r="M246" s="709">
        <v>0</v>
      </c>
      <c r="N246" s="709">
        <v>0</v>
      </c>
      <c r="O246" s="709">
        <v>0</v>
      </c>
      <c r="P246" s="709">
        <v>0</v>
      </c>
      <c r="Q246" s="709">
        <v>0</v>
      </c>
      <c r="R246" s="709">
        <v>0</v>
      </c>
      <c r="S246" s="709">
        <v>0</v>
      </c>
      <c r="T246" s="2169"/>
    </row>
    <row r="247" spans="1:20" ht="15.75" customHeight="1" thickBot="1" x14ac:dyDescent="0.3">
      <c r="A247" s="2171"/>
      <c r="B247" s="2084"/>
      <c r="C247" s="2086"/>
      <c r="D247" s="2092"/>
      <c r="E247" s="2091"/>
      <c r="F247" s="694" t="s">
        <v>445</v>
      </c>
      <c r="G247" s="688">
        <f>'[1]PROVINCIALES Y DISTRITALES'!G247</f>
        <v>0</v>
      </c>
      <c r="H247" s="709">
        <v>0</v>
      </c>
      <c r="I247" s="709">
        <v>0</v>
      </c>
      <c r="J247" s="709">
        <v>0</v>
      </c>
      <c r="K247" s="709">
        <v>0</v>
      </c>
      <c r="L247" s="709">
        <v>0</v>
      </c>
      <c r="M247" s="709">
        <v>0</v>
      </c>
      <c r="N247" s="709">
        <v>0</v>
      </c>
      <c r="O247" s="709">
        <v>0</v>
      </c>
      <c r="P247" s="709">
        <v>0</v>
      </c>
      <c r="Q247" s="709">
        <v>0</v>
      </c>
      <c r="R247" s="709">
        <v>0</v>
      </c>
      <c r="S247" s="709">
        <v>0</v>
      </c>
      <c r="T247" s="2169"/>
    </row>
    <row r="248" spans="1:20" ht="15.75" customHeight="1" thickBot="1" x14ac:dyDescent="0.3">
      <c r="A248" s="2171"/>
      <c r="B248" s="2084"/>
      <c r="C248" s="2086"/>
      <c r="D248" s="2092"/>
      <c r="E248" s="2091"/>
      <c r="F248" s="694" t="s">
        <v>446</v>
      </c>
      <c r="G248" s="688">
        <f>'[1]PROVINCIALES Y DISTRITALES'!G248</f>
        <v>0</v>
      </c>
      <c r="H248" s="709">
        <v>0</v>
      </c>
      <c r="I248" s="709">
        <v>0</v>
      </c>
      <c r="J248" s="709">
        <v>0</v>
      </c>
      <c r="K248" s="709">
        <v>0</v>
      </c>
      <c r="L248" s="709">
        <v>0</v>
      </c>
      <c r="M248" s="709">
        <v>0</v>
      </c>
      <c r="N248" s="709">
        <v>0</v>
      </c>
      <c r="O248" s="709">
        <v>0</v>
      </c>
      <c r="P248" s="709">
        <v>0</v>
      </c>
      <c r="Q248" s="709">
        <v>0</v>
      </c>
      <c r="R248" s="709">
        <v>0</v>
      </c>
      <c r="S248" s="709">
        <v>0</v>
      </c>
      <c r="T248" s="2169"/>
    </row>
    <row r="249" spans="1:20" ht="15.75" customHeight="1" thickBot="1" x14ac:dyDescent="0.3">
      <c r="A249" s="2171"/>
      <c r="B249" s="2084"/>
      <c r="C249" s="2086"/>
      <c r="D249" s="2092"/>
      <c r="E249" s="2091"/>
      <c r="F249" s="694" t="s">
        <v>447</v>
      </c>
      <c r="G249" s="688">
        <f>'[1]PROVINCIALES Y DISTRITALES'!G249</f>
        <v>0</v>
      </c>
      <c r="H249" s="709">
        <v>0</v>
      </c>
      <c r="I249" s="709">
        <v>0</v>
      </c>
      <c r="J249" s="709">
        <v>0</v>
      </c>
      <c r="K249" s="709">
        <v>0</v>
      </c>
      <c r="L249" s="709">
        <v>0</v>
      </c>
      <c r="M249" s="709">
        <v>0</v>
      </c>
      <c r="N249" s="709">
        <v>0</v>
      </c>
      <c r="O249" s="709">
        <v>0</v>
      </c>
      <c r="P249" s="709">
        <v>0</v>
      </c>
      <c r="Q249" s="709">
        <v>0</v>
      </c>
      <c r="R249" s="709">
        <v>0</v>
      </c>
      <c r="S249" s="709">
        <v>0</v>
      </c>
      <c r="T249" s="2169"/>
    </row>
    <row r="250" spans="1:20" ht="15.75" customHeight="1" thickBot="1" x14ac:dyDescent="0.3">
      <c r="A250" s="2171"/>
      <c r="B250" s="2084"/>
      <c r="C250" s="2086"/>
      <c r="D250" s="2092"/>
      <c r="E250" s="2091"/>
      <c r="F250" s="694" t="s">
        <v>448</v>
      </c>
      <c r="G250" s="688">
        <f>'[1]PROVINCIALES Y DISTRITALES'!G250</f>
        <v>0</v>
      </c>
      <c r="H250" s="709">
        <v>0</v>
      </c>
      <c r="I250" s="709">
        <v>0</v>
      </c>
      <c r="J250" s="709">
        <v>0</v>
      </c>
      <c r="K250" s="709">
        <v>0</v>
      </c>
      <c r="L250" s="709">
        <v>0</v>
      </c>
      <c r="M250" s="709">
        <v>0</v>
      </c>
      <c r="N250" s="709">
        <v>0</v>
      </c>
      <c r="O250" s="709">
        <v>0</v>
      </c>
      <c r="P250" s="709">
        <v>0</v>
      </c>
      <c r="Q250" s="709">
        <v>0</v>
      </c>
      <c r="R250" s="709">
        <v>0</v>
      </c>
      <c r="S250" s="709">
        <v>0</v>
      </c>
      <c r="T250" s="2169"/>
    </row>
    <row r="251" spans="1:20" ht="16.5" customHeight="1" thickBot="1" x14ac:dyDescent="0.3">
      <c r="A251" s="2171"/>
      <c r="B251" s="2084"/>
      <c r="C251" s="2086"/>
      <c r="D251" s="2092"/>
      <c r="E251" s="2091"/>
      <c r="F251" s="694" t="s">
        <v>449</v>
      </c>
      <c r="G251" s="688">
        <f>'[1]PROVINCIALES Y DISTRITALES'!G251</f>
        <v>0</v>
      </c>
      <c r="H251" s="709">
        <v>0</v>
      </c>
      <c r="I251" s="709">
        <v>0</v>
      </c>
      <c r="J251" s="709">
        <v>0</v>
      </c>
      <c r="K251" s="709">
        <v>0</v>
      </c>
      <c r="L251" s="709">
        <v>0</v>
      </c>
      <c r="M251" s="709">
        <v>0</v>
      </c>
      <c r="N251" s="709">
        <v>0</v>
      </c>
      <c r="O251" s="709">
        <v>0</v>
      </c>
      <c r="P251" s="709">
        <v>0</v>
      </c>
      <c r="Q251" s="709">
        <v>0</v>
      </c>
      <c r="R251" s="709">
        <v>0</v>
      </c>
      <c r="S251" s="709">
        <v>0</v>
      </c>
      <c r="T251" s="2169"/>
    </row>
    <row r="252" spans="1:20" ht="15.75" customHeight="1" thickBot="1" x14ac:dyDescent="0.3">
      <c r="A252" s="2171"/>
      <c r="B252" s="2084"/>
      <c r="C252" s="2086"/>
      <c r="D252" s="2092"/>
      <c r="E252" s="2091"/>
      <c r="F252" s="694" t="s">
        <v>450</v>
      </c>
      <c r="G252" s="688">
        <f>'[1]PROVINCIALES Y DISTRITALES'!G252</f>
        <v>0</v>
      </c>
      <c r="H252" s="709">
        <v>0</v>
      </c>
      <c r="I252" s="709">
        <v>0</v>
      </c>
      <c r="J252" s="709">
        <v>0</v>
      </c>
      <c r="K252" s="709">
        <v>0</v>
      </c>
      <c r="L252" s="709">
        <v>0</v>
      </c>
      <c r="M252" s="709">
        <v>0</v>
      </c>
      <c r="N252" s="709">
        <v>0</v>
      </c>
      <c r="O252" s="709">
        <v>0</v>
      </c>
      <c r="P252" s="709">
        <v>0</v>
      </c>
      <c r="Q252" s="709">
        <v>0</v>
      </c>
      <c r="R252" s="709">
        <v>0</v>
      </c>
      <c r="S252" s="709">
        <v>0</v>
      </c>
      <c r="T252" s="2169"/>
    </row>
    <row r="253" spans="1:20" ht="15.75" customHeight="1" thickBot="1" x14ac:dyDescent="0.3">
      <c r="A253" s="2171"/>
      <c r="B253" s="2084"/>
      <c r="C253" s="2086"/>
      <c r="D253" s="2092"/>
      <c r="E253" s="2091"/>
      <c r="F253" s="694" t="s">
        <v>451</v>
      </c>
      <c r="G253" s="688">
        <f>'[1]PROVINCIALES Y DISTRITALES'!G253</f>
        <v>0</v>
      </c>
      <c r="H253" s="709">
        <v>0</v>
      </c>
      <c r="I253" s="709">
        <v>0</v>
      </c>
      <c r="J253" s="709">
        <v>0</v>
      </c>
      <c r="K253" s="709">
        <v>0</v>
      </c>
      <c r="L253" s="709">
        <v>0</v>
      </c>
      <c r="M253" s="709">
        <v>0</v>
      </c>
      <c r="N253" s="709">
        <v>0</v>
      </c>
      <c r="O253" s="709">
        <v>0</v>
      </c>
      <c r="P253" s="709">
        <v>0</v>
      </c>
      <c r="Q253" s="709">
        <v>0</v>
      </c>
      <c r="R253" s="709">
        <v>0</v>
      </c>
      <c r="S253" s="709">
        <v>0</v>
      </c>
      <c r="T253" s="2169"/>
    </row>
    <row r="254" spans="1:20" ht="34.5" customHeight="1" thickBot="1" x14ac:dyDescent="0.3">
      <c r="A254" s="2171"/>
      <c r="B254" s="2084"/>
      <c r="C254" s="2086"/>
      <c r="D254" s="2092"/>
      <c r="E254" s="2091"/>
      <c r="F254" s="694" t="s">
        <v>452</v>
      </c>
      <c r="G254" s="688">
        <f>'[1]PROVINCIALES Y DISTRITALES'!G254</f>
        <v>0</v>
      </c>
      <c r="H254" s="709">
        <v>0</v>
      </c>
      <c r="I254" s="709">
        <v>0</v>
      </c>
      <c r="J254" s="709">
        <v>0</v>
      </c>
      <c r="K254" s="709">
        <v>0</v>
      </c>
      <c r="L254" s="709">
        <v>0</v>
      </c>
      <c r="M254" s="709">
        <v>0</v>
      </c>
      <c r="N254" s="709">
        <v>0</v>
      </c>
      <c r="O254" s="709">
        <v>0</v>
      </c>
      <c r="P254" s="709">
        <v>0</v>
      </c>
      <c r="Q254" s="709">
        <v>0</v>
      </c>
      <c r="R254" s="709">
        <v>0</v>
      </c>
      <c r="S254" s="709">
        <v>0</v>
      </c>
      <c r="T254" s="2169"/>
    </row>
    <row r="255" spans="1:20" ht="33.75" customHeight="1" thickBot="1" x14ac:dyDescent="0.3">
      <c r="A255" s="2171"/>
      <c r="B255" s="2084"/>
      <c r="C255" s="2086"/>
      <c r="D255" s="2092"/>
      <c r="E255" s="2091"/>
      <c r="F255" s="694" t="s">
        <v>453</v>
      </c>
      <c r="G255" s="688">
        <f>'[1]PROVINCIALES Y DISTRITALES'!G255</f>
        <v>0</v>
      </c>
      <c r="H255" s="709">
        <v>0</v>
      </c>
      <c r="I255" s="709">
        <v>0</v>
      </c>
      <c r="J255" s="709">
        <v>0</v>
      </c>
      <c r="K255" s="709">
        <v>0</v>
      </c>
      <c r="L255" s="709">
        <v>0</v>
      </c>
      <c r="M255" s="709">
        <v>0</v>
      </c>
      <c r="N255" s="709">
        <v>0</v>
      </c>
      <c r="O255" s="709">
        <v>0</v>
      </c>
      <c r="P255" s="709">
        <v>0</v>
      </c>
      <c r="Q255" s="709">
        <v>0</v>
      </c>
      <c r="R255" s="709">
        <v>0</v>
      </c>
      <c r="S255" s="709">
        <v>0</v>
      </c>
      <c r="T255" s="2169"/>
    </row>
    <row r="256" spans="1:20" ht="15.75" customHeight="1" thickBot="1" x14ac:dyDescent="0.3">
      <c r="A256" s="2171"/>
      <c r="B256" s="2084"/>
      <c r="C256" s="2086"/>
      <c r="D256" s="2092"/>
      <c r="E256" s="2091"/>
      <c r="F256" s="694" t="s">
        <v>454</v>
      </c>
      <c r="G256" s="688">
        <f>'[1]PROVINCIALES Y DISTRITALES'!G256</f>
        <v>0</v>
      </c>
      <c r="H256" s="709">
        <v>0</v>
      </c>
      <c r="I256" s="709">
        <v>0</v>
      </c>
      <c r="J256" s="709">
        <v>0</v>
      </c>
      <c r="K256" s="709">
        <v>0</v>
      </c>
      <c r="L256" s="709">
        <v>0</v>
      </c>
      <c r="M256" s="709">
        <v>0</v>
      </c>
      <c r="N256" s="709">
        <v>0</v>
      </c>
      <c r="O256" s="709">
        <v>0</v>
      </c>
      <c r="P256" s="709">
        <v>0</v>
      </c>
      <c r="Q256" s="709">
        <v>0</v>
      </c>
      <c r="R256" s="709">
        <v>0</v>
      </c>
      <c r="S256" s="709">
        <v>0</v>
      </c>
      <c r="T256" s="2169"/>
    </row>
    <row r="257" spans="1:20" ht="16.5" customHeight="1" thickBot="1" x14ac:dyDescent="0.3">
      <c r="A257" s="2171"/>
      <c r="B257" s="2084"/>
      <c r="C257" s="2086"/>
      <c r="D257" s="2092"/>
      <c r="E257" s="2091"/>
      <c r="F257" s="694" t="s">
        <v>455</v>
      </c>
      <c r="G257" s="688">
        <f>'[1]PROVINCIALES Y DISTRITALES'!G257</f>
        <v>0</v>
      </c>
      <c r="H257" s="709">
        <v>0</v>
      </c>
      <c r="I257" s="709">
        <v>0</v>
      </c>
      <c r="J257" s="709">
        <v>0</v>
      </c>
      <c r="K257" s="709">
        <v>0</v>
      </c>
      <c r="L257" s="709">
        <v>0</v>
      </c>
      <c r="M257" s="709">
        <v>0</v>
      </c>
      <c r="N257" s="709">
        <v>0</v>
      </c>
      <c r="O257" s="709">
        <v>0</v>
      </c>
      <c r="P257" s="709">
        <v>0</v>
      </c>
      <c r="Q257" s="709">
        <v>0</v>
      </c>
      <c r="R257" s="709">
        <v>0</v>
      </c>
      <c r="S257" s="709">
        <v>0</v>
      </c>
      <c r="T257" s="2169"/>
    </row>
    <row r="258" spans="1:20" ht="15.75" customHeight="1" thickBot="1" x14ac:dyDescent="0.3">
      <c r="A258" s="2171"/>
      <c r="B258" s="2084"/>
      <c r="C258" s="2086"/>
      <c r="D258" s="2092"/>
      <c r="E258" s="2091"/>
      <c r="F258" s="694" t="s">
        <v>456</v>
      </c>
      <c r="G258" s="688">
        <f>'[1]PROVINCIALES Y DISTRITALES'!G258</f>
        <v>0</v>
      </c>
      <c r="H258" s="709">
        <v>0</v>
      </c>
      <c r="I258" s="709">
        <v>0</v>
      </c>
      <c r="J258" s="709">
        <v>0</v>
      </c>
      <c r="K258" s="709">
        <v>0</v>
      </c>
      <c r="L258" s="709">
        <v>0</v>
      </c>
      <c r="M258" s="709">
        <v>0</v>
      </c>
      <c r="N258" s="709">
        <v>0</v>
      </c>
      <c r="O258" s="709">
        <v>0</v>
      </c>
      <c r="P258" s="709">
        <v>0</v>
      </c>
      <c r="Q258" s="709">
        <v>0</v>
      </c>
      <c r="R258" s="709">
        <v>0</v>
      </c>
      <c r="S258" s="709">
        <v>0</v>
      </c>
      <c r="T258" s="2169"/>
    </row>
    <row r="259" spans="1:20" ht="17.25" customHeight="1" thickBot="1" x14ac:dyDescent="0.3">
      <c r="A259" s="2171"/>
      <c r="B259" s="2084"/>
      <c r="C259" s="2086"/>
      <c r="D259" s="2092"/>
      <c r="E259" s="2091"/>
      <c r="F259" s="694" t="s">
        <v>457</v>
      </c>
      <c r="G259" s="688">
        <f>'[1]PROVINCIALES Y DISTRITALES'!G259</f>
        <v>0</v>
      </c>
      <c r="H259" s="709">
        <v>0</v>
      </c>
      <c r="I259" s="709">
        <v>0</v>
      </c>
      <c r="J259" s="709">
        <v>0</v>
      </c>
      <c r="K259" s="709">
        <v>0</v>
      </c>
      <c r="L259" s="709">
        <v>0</v>
      </c>
      <c r="M259" s="709">
        <v>0</v>
      </c>
      <c r="N259" s="709">
        <v>0</v>
      </c>
      <c r="O259" s="709">
        <v>0</v>
      </c>
      <c r="P259" s="709">
        <v>0</v>
      </c>
      <c r="Q259" s="709">
        <v>0</v>
      </c>
      <c r="R259" s="709">
        <v>0</v>
      </c>
      <c r="S259" s="709">
        <v>0</v>
      </c>
      <c r="T259" s="2169"/>
    </row>
    <row r="260" spans="1:20" ht="16.5" customHeight="1" thickBot="1" x14ac:dyDescent="0.3">
      <c r="A260" s="2171"/>
      <c r="B260" s="2084"/>
      <c r="C260" s="2086"/>
      <c r="D260" s="2092"/>
      <c r="E260" s="2091"/>
      <c r="F260" s="694" t="s">
        <v>458</v>
      </c>
      <c r="G260" s="688">
        <f>'[1]PROVINCIALES Y DISTRITALES'!G260</f>
        <v>0</v>
      </c>
      <c r="H260" s="709">
        <v>0</v>
      </c>
      <c r="I260" s="709">
        <v>0</v>
      </c>
      <c r="J260" s="709">
        <v>0</v>
      </c>
      <c r="K260" s="709">
        <v>0</v>
      </c>
      <c r="L260" s="709">
        <v>0</v>
      </c>
      <c r="M260" s="709">
        <v>0</v>
      </c>
      <c r="N260" s="709">
        <v>0</v>
      </c>
      <c r="O260" s="709">
        <v>0</v>
      </c>
      <c r="P260" s="709">
        <v>0</v>
      </c>
      <c r="Q260" s="709">
        <v>0</v>
      </c>
      <c r="R260" s="709">
        <v>0</v>
      </c>
      <c r="S260" s="709">
        <v>0</v>
      </c>
      <c r="T260" s="2169"/>
    </row>
    <row r="261" spans="1:20" ht="21" customHeight="1" thickBot="1" x14ac:dyDescent="0.3">
      <c r="A261" s="2171"/>
      <c r="B261" s="2084"/>
      <c r="C261" s="2086"/>
      <c r="D261" s="2092"/>
      <c r="E261" s="2091"/>
      <c r="F261" s="694" t="s">
        <v>459</v>
      </c>
      <c r="G261" s="688">
        <f>'[1]PROVINCIALES Y DISTRITALES'!G261</f>
        <v>0</v>
      </c>
      <c r="H261" s="709">
        <v>0</v>
      </c>
      <c r="I261" s="709">
        <v>0</v>
      </c>
      <c r="J261" s="709">
        <v>0</v>
      </c>
      <c r="K261" s="709">
        <v>0</v>
      </c>
      <c r="L261" s="709">
        <v>0</v>
      </c>
      <c r="M261" s="709">
        <v>0</v>
      </c>
      <c r="N261" s="709">
        <v>0</v>
      </c>
      <c r="O261" s="709">
        <v>0</v>
      </c>
      <c r="P261" s="709">
        <v>0</v>
      </c>
      <c r="Q261" s="709">
        <v>0</v>
      </c>
      <c r="R261" s="709">
        <v>0</v>
      </c>
      <c r="S261" s="709">
        <v>0</v>
      </c>
      <c r="T261" s="2169"/>
    </row>
    <row r="262" spans="1:20" ht="21" customHeight="1" thickBot="1" x14ac:dyDescent="0.3">
      <c r="A262" s="2171"/>
      <c r="B262" s="2084"/>
      <c r="C262" s="2086"/>
      <c r="D262" s="2092"/>
      <c r="E262" s="2091"/>
      <c r="F262" s="695" t="s">
        <v>460</v>
      </c>
      <c r="G262" s="710">
        <f>'[1]PROVINCIALES Y DISTRITALES'!G262</f>
        <v>0</v>
      </c>
      <c r="H262" s="709">
        <v>0</v>
      </c>
      <c r="I262" s="709">
        <v>0</v>
      </c>
      <c r="J262" s="709">
        <v>0</v>
      </c>
      <c r="K262" s="709">
        <v>0</v>
      </c>
      <c r="L262" s="709">
        <v>0</v>
      </c>
      <c r="M262" s="709">
        <v>0</v>
      </c>
      <c r="N262" s="709">
        <v>0</v>
      </c>
      <c r="O262" s="709">
        <v>0</v>
      </c>
      <c r="P262" s="709">
        <v>0</v>
      </c>
      <c r="Q262" s="709">
        <v>0</v>
      </c>
      <c r="R262" s="709">
        <v>0</v>
      </c>
      <c r="S262" s="709">
        <v>0</v>
      </c>
      <c r="T262" s="2169"/>
    </row>
    <row r="263" spans="1:20" ht="16.5" customHeight="1" thickBot="1" x14ac:dyDescent="0.3">
      <c r="A263" s="2171"/>
      <c r="B263" s="2084"/>
      <c r="C263" s="2086"/>
      <c r="D263" s="2093"/>
      <c r="E263" s="2094"/>
      <c r="F263" s="697" t="s">
        <v>279</v>
      </c>
      <c r="G263" s="698">
        <f>SUM(G210:G262)</f>
        <v>2</v>
      </c>
      <c r="H263" s="698">
        <f t="shared" ref="H263:S263" si="12">SUM(H210:H262)</f>
        <v>0</v>
      </c>
      <c r="I263" s="698">
        <f t="shared" si="12"/>
        <v>2</v>
      </c>
      <c r="J263" s="698">
        <f t="shared" si="12"/>
        <v>0</v>
      </c>
      <c r="K263" s="698">
        <f t="shared" si="12"/>
        <v>0</v>
      </c>
      <c r="L263" s="698">
        <f t="shared" si="12"/>
        <v>0</v>
      </c>
      <c r="M263" s="698">
        <f t="shared" si="12"/>
        <v>0</v>
      </c>
      <c r="N263" s="698">
        <f t="shared" si="12"/>
        <v>0</v>
      </c>
      <c r="O263" s="698">
        <f t="shared" si="12"/>
        <v>0</v>
      </c>
      <c r="P263" s="698">
        <f t="shared" si="12"/>
        <v>0</v>
      </c>
      <c r="Q263" s="698">
        <f t="shared" si="12"/>
        <v>0</v>
      </c>
      <c r="R263" s="698">
        <f t="shared" si="12"/>
        <v>0</v>
      </c>
      <c r="S263" s="699">
        <f t="shared" si="12"/>
        <v>0</v>
      </c>
      <c r="T263" s="2169"/>
    </row>
    <row r="264" spans="1:20" ht="15.75" customHeight="1" thickBot="1" x14ac:dyDescent="0.3">
      <c r="A264" s="2171"/>
      <c r="B264" s="2084"/>
      <c r="C264" s="2086"/>
      <c r="D264" s="2097" t="s">
        <v>179</v>
      </c>
      <c r="E264" s="2098"/>
      <c r="F264" s="700" t="s">
        <v>461</v>
      </c>
      <c r="G264" s="688">
        <f>'[1]PROVINCIALES Y DISTRITALES'!G264</f>
        <v>0</v>
      </c>
      <c r="H264" s="709">
        <v>0</v>
      </c>
      <c r="I264" s="709">
        <v>0</v>
      </c>
      <c r="J264" s="709">
        <v>0</v>
      </c>
      <c r="K264" s="709">
        <v>0</v>
      </c>
      <c r="L264" s="709">
        <v>0</v>
      </c>
      <c r="M264" s="709">
        <v>0</v>
      </c>
      <c r="N264" s="709">
        <v>0</v>
      </c>
      <c r="O264" s="709">
        <v>0</v>
      </c>
      <c r="P264" s="709">
        <v>0</v>
      </c>
      <c r="Q264" s="709">
        <v>0</v>
      </c>
      <c r="R264" s="709">
        <v>0</v>
      </c>
      <c r="S264" s="709">
        <v>0</v>
      </c>
      <c r="T264" s="2169"/>
    </row>
    <row r="265" spans="1:20" ht="15.75" customHeight="1" thickBot="1" x14ac:dyDescent="0.3">
      <c r="A265" s="2171"/>
      <c r="B265" s="2084"/>
      <c r="C265" s="2086"/>
      <c r="D265" s="2097"/>
      <c r="E265" s="2098"/>
      <c r="F265" s="701" t="s">
        <v>462</v>
      </c>
      <c r="G265" s="691">
        <f>'[1]PROVINCIALES Y DISTRITALES'!G265</f>
        <v>0</v>
      </c>
      <c r="H265" s="709">
        <v>0</v>
      </c>
      <c r="I265" s="709">
        <v>0</v>
      </c>
      <c r="J265" s="709">
        <v>0</v>
      </c>
      <c r="K265" s="709">
        <v>0</v>
      </c>
      <c r="L265" s="709">
        <v>0</v>
      </c>
      <c r="M265" s="709">
        <v>0</v>
      </c>
      <c r="N265" s="709">
        <v>0</v>
      </c>
      <c r="O265" s="709">
        <v>0</v>
      </c>
      <c r="P265" s="709">
        <v>0</v>
      </c>
      <c r="Q265" s="709">
        <v>0</v>
      </c>
      <c r="R265" s="709">
        <v>0</v>
      </c>
      <c r="S265" s="709">
        <v>0</v>
      </c>
      <c r="T265" s="2169"/>
    </row>
    <row r="266" spans="1:20" ht="16.5" customHeight="1" thickBot="1" x14ac:dyDescent="0.3">
      <c r="A266" s="2171"/>
      <c r="B266" s="2084"/>
      <c r="C266" s="2086"/>
      <c r="D266" s="2097"/>
      <c r="E266" s="2098"/>
      <c r="F266" s="701" t="s">
        <v>463</v>
      </c>
      <c r="G266" s="691">
        <f>'[1]PROVINCIALES Y DISTRITALES'!G266</f>
        <v>0</v>
      </c>
      <c r="H266" s="709">
        <v>0</v>
      </c>
      <c r="I266" s="709">
        <v>0</v>
      </c>
      <c r="J266" s="709">
        <v>0</v>
      </c>
      <c r="K266" s="709">
        <v>0</v>
      </c>
      <c r="L266" s="709">
        <v>0</v>
      </c>
      <c r="M266" s="709">
        <v>0</v>
      </c>
      <c r="N266" s="709">
        <v>0</v>
      </c>
      <c r="O266" s="709">
        <v>0</v>
      </c>
      <c r="P266" s="709">
        <v>0</v>
      </c>
      <c r="Q266" s="709">
        <v>0</v>
      </c>
      <c r="R266" s="709">
        <v>0</v>
      </c>
      <c r="S266" s="709">
        <v>0</v>
      </c>
      <c r="T266" s="2169"/>
    </row>
    <row r="267" spans="1:20" ht="18" customHeight="1" thickBot="1" x14ac:dyDescent="0.3">
      <c r="A267" s="2171"/>
      <c r="B267" s="2084"/>
      <c r="C267" s="2086"/>
      <c r="D267" s="2097"/>
      <c r="E267" s="2098"/>
      <c r="F267" s="701" t="s">
        <v>464</v>
      </c>
      <c r="G267" s="691">
        <f>'[1]PROVINCIALES Y DISTRITALES'!G267</f>
        <v>0</v>
      </c>
      <c r="H267" s="709">
        <v>0</v>
      </c>
      <c r="I267" s="709">
        <v>0</v>
      </c>
      <c r="J267" s="709">
        <v>0</v>
      </c>
      <c r="K267" s="709">
        <v>0</v>
      </c>
      <c r="L267" s="709">
        <v>0</v>
      </c>
      <c r="M267" s="709">
        <v>0</v>
      </c>
      <c r="N267" s="709">
        <v>0</v>
      </c>
      <c r="O267" s="709">
        <v>0</v>
      </c>
      <c r="P267" s="709">
        <v>0</v>
      </c>
      <c r="Q267" s="709">
        <v>0</v>
      </c>
      <c r="R267" s="709">
        <v>0</v>
      </c>
      <c r="S267" s="709">
        <v>0</v>
      </c>
      <c r="T267" s="2169"/>
    </row>
    <row r="268" spans="1:20" ht="18.75" customHeight="1" thickBot="1" x14ac:dyDescent="0.3">
      <c r="A268" s="2171"/>
      <c r="B268" s="2084"/>
      <c r="C268" s="2086"/>
      <c r="D268" s="2097"/>
      <c r="E268" s="2098"/>
      <c r="F268" s="701" t="s">
        <v>465</v>
      </c>
      <c r="G268" s="691">
        <f>'[1]PROVINCIALES Y DISTRITALES'!G268</f>
        <v>1</v>
      </c>
      <c r="H268" s="709">
        <v>0</v>
      </c>
      <c r="I268" s="709">
        <v>0</v>
      </c>
      <c r="J268" s="711">
        <v>1</v>
      </c>
      <c r="K268" s="709">
        <v>0</v>
      </c>
      <c r="L268" s="709">
        <v>0</v>
      </c>
      <c r="M268" s="709">
        <v>0</v>
      </c>
      <c r="N268" s="709">
        <v>0</v>
      </c>
      <c r="O268" s="709">
        <v>0</v>
      </c>
      <c r="P268" s="709">
        <v>0</v>
      </c>
      <c r="Q268" s="709">
        <v>0</v>
      </c>
      <c r="R268" s="709">
        <v>0</v>
      </c>
      <c r="S268" s="709">
        <v>0</v>
      </c>
      <c r="T268" s="2169"/>
    </row>
    <row r="269" spans="1:20" ht="30.75" customHeight="1" thickBot="1" x14ac:dyDescent="0.3">
      <c r="A269" s="2171"/>
      <c r="B269" s="2084"/>
      <c r="C269" s="2086"/>
      <c r="D269" s="2097"/>
      <c r="E269" s="2098"/>
      <c r="F269" s="701" t="s">
        <v>466</v>
      </c>
      <c r="G269" s="691">
        <f>'[1]PROVINCIALES Y DISTRITALES'!G269</f>
        <v>0</v>
      </c>
      <c r="H269" s="709">
        <v>0</v>
      </c>
      <c r="I269" s="709">
        <v>0</v>
      </c>
      <c r="J269" s="709">
        <v>0</v>
      </c>
      <c r="K269" s="709">
        <v>0</v>
      </c>
      <c r="L269" s="709">
        <v>0</v>
      </c>
      <c r="M269" s="709">
        <v>0</v>
      </c>
      <c r="N269" s="709">
        <v>0</v>
      </c>
      <c r="O269" s="709">
        <v>0</v>
      </c>
      <c r="P269" s="709">
        <v>0</v>
      </c>
      <c r="Q269" s="709">
        <v>0</v>
      </c>
      <c r="R269" s="709">
        <v>0</v>
      </c>
      <c r="S269" s="709">
        <v>0</v>
      </c>
      <c r="T269" s="2169"/>
    </row>
    <row r="270" spans="1:20" ht="33" customHeight="1" thickBot="1" x14ac:dyDescent="0.3">
      <c r="A270" s="2171"/>
      <c r="B270" s="2084"/>
      <c r="C270" s="2086"/>
      <c r="D270" s="2097"/>
      <c r="E270" s="2098"/>
      <c r="F270" s="701" t="s">
        <v>467</v>
      </c>
      <c r="G270" s="691">
        <f>'[1]PROVINCIALES Y DISTRITALES'!G270</f>
        <v>0</v>
      </c>
      <c r="H270" s="709">
        <v>0</v>
      </c>
      <c r="I270" s="709">
        <v>0</v>
      </c>
      <c r="J270" s="709">
        <v>0</v>
      </c>
      <c r="K270" s="709">
        <v>0</v>
      </c>
      <c r="L270" s="709">
        <v>0</v>
      </c>
      <c r="M270" s="709">
        <v>0</v>
      </c>
      <c r="N270" s="709">
        <v>0</v>
      </c>
      <c r="O270" s="709">
        <v>0</v>
      </c>
      <c r="P270" s="709">
        <v>0</v>
      </c>
      <c r="Q270" s="709">
        <v>0</v>
      </c>
      <c r="R270" s="709">
        <v>0</v>
      </c>
      <c r="S270" s="709">
        <v>0</v>
      </c>
      <c r="T270" s="2169"/>
    </row>
    <row r="271" spans="1:20" ht="15.75" customHeight="1" thickBot="1" x14ac:dyDescent="0.3">
      <c r="A271" s="2171"/>
      <c r="B271" s="2084"/>
      <c r="C271" s="2086"/>
      <c r="D271" s="2097"/>
      <c r="E271" s="2098"/>
      <c r="F271" s="701" t="s">
        <v>468</v>
      </c>
      <c r="G271" s="691">
        <f>'[1]PROVINCIALES Y DISTRITALES'!G271</f>
        <v>0</v>
      </c>
      <c r="H271" s="709">
        <v>0</v>
      </c>
      <c r="I271" s="709">
        <v>0</v>
      </c>
      <c r="J271" s="709">
        <v>0</v>
      </c>
      <c r="K271" s="709">
        <v>0</v>
      </c>
      <c r="L271" s="709">
        <v>0</v>
      </c>
      <c r="M271" s="709">
        <v>0</v>
      </c>
      <c r="N271" s="709">
        <v>0</v>
      </c>
      <c r="O271" s="709">
        <v>0</v>
      </c>
      <c r="P271" s="709">
        <v>0</v>
      </c>
      <c r="Q271" s="709">
        <v>0</v>
      </c>
      <c r="R271" s="709">
        <v>0</v>
      </c>
      <c r="S271" s="709">
        <v>0</v>
      </c>
      <c r="T271" s="2169"/>
    </row>
    <row r="272" spans="1:20" ht="33.75" customHeight="1" thickBot="1" x14ac:dyDescent="0.3">
      <c r="A272" s="2171"/>
      <c r="B272" s="2084"/>
      <c r="C272" s="2086"/>
      <c r="D272" s="2097"/>
      <c r="E272" s="2098"/>
      <c r="F272" s="701" t="s">
        <v>469</v>
      </c>
      <c r="G272" s="691">
        <f>'[1]PROVINCIALES Y DISTRITALES'!G272</f>
        <v>0</v>
      </c>
      <c r="H272" s="709">
        <v>0</v>
      </c>
      <c r="I272" s="709">
        <v>0</v>
      </c>
      <c r="J272" s="709">
        <v>0</v>
      </c>
      <c r="K272" s="709">
        <v>0</v>
      </c>
      <c r="L272" s="709">
        <v>0</v>
      </c>
      <c r="M272" s="709">
        <v>0</v>
      </c>
      <c r="N272" s="709">
        <v>0</v>
      </c>
      <c r="O272" s="709">
        <v>0</v>
      </c>
      <c r="P272" s="709">
        <v>0</v>
      </c>
      <c r="Q272" s="709">
        <v>0</v>
      </c>
      <c r="R272" s="709">
        <v>0</v>
      </c>
      <c r="S272" s="709">
        <v>0</v>
      </c>
      <c r="T272" s="2169"/>
    </row>
    <row r="273" spans="1:20" ht="15.75" customHeight="1" thickBot="1" x14ac:dyDescent="0.3">
      <c r="A273" s="2171"/>
      <c r="B273" s="2084"/>
      <c r="C273" s="2086"/>
      <c r="D273" s="2097"/>
      <c r="E273" s="2098"/>
      <c r="F273" s="701" t="s">
        <v>470</v>
      </c>
      <c r="G273" s="691">
        <f>'[1]PROVINCIALES Y DISTRITALES'!G273</f>
        <v>0</v>
      </c>
      <c r="H273" s="709">
        <v>0</v>
      </c>
      <c r="I273" s="709">
        <v>0</v>
      </c>
      <c r="J273" s="709">
        <v>0</v>
      </c>
      <c r="K273" s="709">
        <v>0</v>
      </c>
      <c r="L273" s="709">
        <v>0</v>
      </c>
      <c r="M273" s="709">
        <v>0</v>
      </c>
      <c r="N273" s="709">
        <v>0</v>
      </c>
      <c r="O273" s="709">
        <v>0</v>
      </c>
      <c r="P273" s="709">
        <v>0</v>
      </c>
      <c r="Q273" s="709">
        <v>0</v>
      </c>
      <c r="R273" s="709">
        <v>0</v>
      </c>
      <c r="S273" s="709">
        <v>0</v>
      </c>
      <c r="T273" s="2169"/>
    </row>
    <row r="274" spans="1:20" ht="33.75" customHeight="1" thickBot="1" x14ac:dyDescent="0.3">
      <c r="A274" s="2171"/>
      <c r="B274" s="2084"/>
      <c r="C274" s="2086"/>
      <c r="D274" s="2097"/>
      <c r="E274" s="2098"/>
      <c r="F274" s="701" t="s">
        <v>471</v>
      </c>
      <c r="G274" s="691">
        <f>'[1]PROVINCIALES Y DISTRITALES'!G274</f>
        <v>0</v>
      </c>
      <c r="H274" s="709">
        <v>0</v>
      </c>
      <c r="I274" s="709">
        <v>0</v>
      </c>
      <c r="J274" s="709">
        <v>0</v>
      </c>
      <c r="K274" s="709">
        <v>0</v>
      </c>
      <c r="L274" s="709">
        <v>0</v>
      </c>
      <c r="M274" s="709">
        <v>0</v>
      </c>
      <c r="N274" s="709">
        <v>0</v>
      </c>
      <c r="O274" s="709">
        <v>0</v>
      </c>
      <c r="P274" s="709">
        <v>0</v>
      </c>
      <c r="Q274" s="709">
        <v>0</v>
      </c>
      <c r="R274" s="709">
        <v>0</v>
      </c>
      <c r="S274" s="709">
        <v>0</v>
      </c>
      <c r="T274" s="2169"/>
    </row>
    <row r="275" spans="1:20" ht="33" customHeight="1" thickBot="1" x14ac:dyDescent="0.3">
      <c r="A275" s="2171"/>
      <c r="B275" s="2084"/>
      <c r="C275" s="2086"/>
      <c r="D275" s="2097"/>
      <c r="E275" s="2098"/>
      <c r="F275" s="701" t="s">
        <v>472</v>
      </c>
      <c r="G275" s="691">
        <f>'[1]PROVINCIALES Y DISTRITALES'!G275</f>
        <v>0</v>
      </c>
      <c r="H275" s="709">
        <v>0</v>
      </c>
      <c r="I275" s="709">
        <v>0</v>
      </c>
      <c r="J275" s="709">
        <v>0</v>
      </c>
      <c r="K275" s="709">
        <v>0</v>
      </c>
      <c r="L275" s="709">
        <v>0</v>
      </c>
      <c r="M275" s="709">
        <v>0</v>
      </c>
      <c r="N275" s="709">
        <v>0</v>
      </c>
      <c r="O275" s="709">
        <v>0</v>
      </c>
      <c r="P275" s="709">
        <v>0</v>
      </c>
      <c r="Q275" s="709">
        <v>0</v>
      </c>
      <c r="R275" s="709">
        <v>0</v>
      </c>
      <c r="S275" s="709">
        <v>0</v>
      </c>
      <c r="T275" s="2169"/>
    </row>
    <row r="276" spans="1:20" ht="15.75" customHeight="1" thickBot="1" x14ac:dyDescent="0.3">
      <c r="A276" s="2171"/>
      <c r="B276" s="2084"/>
      <c r="C276" s="2086"/>
      <c r="D276" s="2097"/>
      <c r="E276" s="2098"/>
      <c r="F276" s="701" t="s">
        <v>509</v>
      </c>
      <c r="G276" s="691">
        <f>'[1]PROVINCIALES Y DISTRITALES'!G276</f>
        <v>0</v>
      </c>
      <c r="H276" s="709">
        <v>0</v>
      </c>
      <c r="I276" s="709">
        <v>0</v>
      </c>
      <c r="J276" s="709">
        <v>0</v>
      </c>
      <c r="K276" s="709">
        <v>0</v>
      </c>
      <c r="L276" s="709">
        <v>0</v>
      </c>
      <c r="M276" s="709">
        <v>0</v>
      </c>
      <c r="N276" s="709">
        <v>0</v>
      </c>
      <c r="O276" s="709">
        <v>0</v>
      </c>
      <c r="P276" s="709">
        <v>0</v>
      </c>
      <c r="Q276" s="709">
        <v>0</v>
      </c>
      <c r="R276" s="709">
        <v>0</v>
      </c>
      <c r="S276" s="709">
        <v>0</v>
      </c>
      <c r="T276" s="2169"/>
    </row>
    <row r="277" spans="1:20" ht="15.75" customHeight="1" thickBot="1" x14ac:dyDescent="0.3">
      <c r="A277" s="2171"/>
      <c r="B277" s="2084"/>
      <c r="C277" s="2086"/>
      <c r="D277" s="2097"/>
      <c r="E277" s="2098"/>
      <c r="F277" s="701" t="s">
        <v>473</v>
      </c>
      <c r="G277" s="691">
        <f>'[1]PROVINCIALES Y DISTRITALES'!G277</f>
        <v>0</v>
      </c>
      <c r="H277" s="709">
        <v>0</v>
      </c>
      <c r="I277" s="709">
        <v>0</v>
      </c>
      <c r="J277" s="709">
        <v>0</v>
      </c>
      <c r="K277" s="709">
        <v>0</v>
      </c>
      <c r="L277" s="709">
        <v>0</v>
      </c>
      <c r="M277" s="709">
        <v>0</v>
      </c>
      <c r="N277" s="709">
        <v>0</v>
      </c>
      <c r="O277" s="709">
        <v>0</v>
      </c>
      <c r="P277" s="709">
        <v>0</v>
      </c>
      <c r="Q277" s="709">
        <v>0</v>
      </c>
      <c r="R277" s="709">
        <v>0</v>
      </c>
      <c r="S277" s="709">
        <v>0</v>
      </c>
      <c r="T277" s="2169"/>
    </row>
    <row r="278" spans="1:20" ht="33.75" customHeight="1" thickBot="1" x14ac:dyDescent="0.3">
      <c r="A278" s="2171"/>
      <c r="B278" s="2084"/>
      <c r="C278" s="2086"/>
      <c r="D278" s="2097"/>
      <c r="E278" s="2098"/>
      <c r="F278" s="701" t="s">
        <v>474</v>
      </c>
      <c r="G278" s="691">
        <f>'[1]PROVINCIALES Y DISTRITALES'!G278</f>
        <v>0</v>
      </c>
      <c r="H278" s="709">
        <v>0</v>
      </c>
      <c r="I278" s="709">
        <v>0</v>
      </c>
      <c r="J278" s="709">
        <v>0</v>
      </c>
      <c r="K278" s="709">
        <v>0</v>
      </c>
      <c r="L278" s="709">
        <v>0</v>
      </c>
      <c r="M278" s="709">
        <v>0</v>
      </c>
      <c r="N278" s="709">
        <v>0</v>
      </c>
      <c r="O278" s="709">
        <v>0</v>
      </c>
      <c r="P278" s="709">
        <v>0</v>
      </c>
      <c r="Q278" s="709">
        <v>0</v>
      </c>
      <c r="R278" s="709">
        <v>0</v>
      </c>
      <c r="S278" s="709">
        <v>0</v>
      </c>
      <c r="T278" s="2169"/>
    </row>
    <row r="279" spans="1:20" ht="18.75" customHeight="1" thickBot="1" x14ac:dyDescent="0.3">
      <c r="A279" s="2171"/>
      <c r="B279" s="2084"/>
      <c r="C279" s="2086"/>
      <c r="D279" s="2097"/>
      <c r="E279" s="2098"/>
      <c r="F279" s="701" t="s">
        <v>475</v>
      </c>
      <c r="G279" s="691">
        <f>'[1]PROVINCIALES Y DISTRITALES'!G279</f>
        <v>0</v>
      </c>
      <c r="H279" s="709">
        <v>0</v>
      </c>
      <c r="I279" s="709">
        <v>0</v>
      </c>
      <c r="J279" s="709">
        <v>0</v>
      </c>
      <c r="K279" s="709">
        <v>0</v>
      </c>
      <c r="L279" s="709">
        <v>0</v>
      </c>
      <c r="M279" s="709">
        <v>0</v>
      </c>
      <c r="N279" s="709">
        <v>0</v>
      </c>
      <c r="O279" s="709">
        <v>0</v>
      </c>
      <c r="P279" s="709">
        <v>0</v>
      </c>
      <c r="Q279" s="709">
        <v>0</v>
      </c>
      <c r="R279" s="709">
        <v>0</v>
      </c>
      <c r="S279" s="709">
        <v>0</v>
      </c>
      <c r="T279" s="2169"/>
    </row>
    <row r="280" spans="1:20" ht="15.75" customHeight="1" thickBot="1" x14ac:dyDescent="0.3">
      <c r="A280" s="2171"/>
      <c r="B280" s="2084"/>
      <c r="C280" s="2086"/>
      <c r="D280" s="2097"/>
      <c r="E280" s="2098"/>
      <c r="F280" s="701" t="s">
        <v>476</v>
      </c>
      <c r="G280" s="691">
        <f>'[1]PROVINCIALES Y DISTRITALES'!G280</f>
        <v>0</v>
      </c>
      <c r="H280" s="709">
        <v>0</v>
      </c>
      <c r="I280" s="709">
        <v>0</v>
      </c>
      <c r="J280" s="709">
        <v>0</v>
      </c>
      <c r="K280" s="709">
        <v>0</v>
      </c>
      <c r="L280" s="709">
        <v>0</v>
      </c>
      <c r="M280" s="709">
        <v>0</v>
      </c>
      <c r="N280" s="709">
        <v>0</v>
      </c>
      <c r="O280" s="709">
        <v>0</v>
      </c>
      <c r="P280" s="709">
        <v>0</v>
      </c>
      <c r="Q280" s="709">
        <v>0</v>
      </c>
      <c r="R280" s="709">
        <v>0</v>
      </c>
      <c r="S280" s="709">
        <v>0</v>
      </c>
      <c r="T280" s="2169"/>
    </row>
    <row r="281" spans="1:20" ht="18" customHeight="1" thickBot="1" x14ac:dyDescent="0.3">
      <c r="A281" s="2171"/>
      <c r="B281" s="2084"/>
      <c r="C281" s="2086"/>
      <c r="D281" s="2097"/>
      <c r="E281" s="2098"/>
      <c r="F281" s="701" t="s">
        <v>477</v>
      </c>
      <c r="G281" s="691">
        <f>'[1]PROVINCIALES Y DISTRITALES'!G281</f>
        <v>0</v>
      </c>
      <c r="H281" s="709">
        <v>0</v>
      </c>
      <c r="I281" s="709">
        <v>0</v>
      </c>
      <c r="J281" s="709">
        <v>0</v>
      </c>
      <c r="K281" s="709">
        <v>0</v>
      </c>
      <c r="L281" s="709">
        <v>0</v>
      </c>
      <c r="M281" s="709">
        <v>0</v>
      </c>
      <c r="N281" s="709">
        <v>0</v>
      </c>
      <c r="O281" s="709">
        <v>0</v>
      </c>
      <c r="P281" s="709">
        <v>0</v>
      </c>
      <c r="Q281" s="709">
        <v>0</v>
      </c>
      <c r="R281" s="709">
        <v>0</v>
      </c>
      <c r="S281" s="709">
        <v>0</v>
      </c>
      <c r="T281" s="2169"/>
    </row>
    <row r="282" spans="1:20" ht="15.75" customHeight="1" thickBot="1" x14ac:dyDescent="0.3">
      <c r="A282" s="2171"/>
      <c r="B282" s="2084"/>
      <c r="C282" s="2086"/>
      <c r="D282" s="2097"/>
      <c r="E282" s="2098"/>
      <c r="F282" s="701" t="s">
        <v>478</v>
      </c>
      <c r="G282" s="691">
        <f>'[1]PROVINCIALES Y DISTRITALES'!G282</f>
        <v>0</v>
      </c>
      <c r="H282" s="709">
        <v>0</v>
      </c>
      <c r="I282" s="709">
        <v>0</v>
      </c>
      <c r="J282" s="709">
        <v>0</v>
      </c>
      <c r="K282" s="709">
        <v>0</v>
      </c>
      <c r="L282" s="709">
        <v>0</v>
      </c>
      <c r="M282" s="709">
        <v>0</v>
      </c>
      <c r="N282" s="709">
        <v>0</v>
      </c>
      <c r="O282" s="709">
        <v>0</v>
      </c>
      <c r="P282" s="709">
        <v>0</v>
      </c>
      <c r="Q282" s="709">
        <v>0</v>
      </c>
      <c r="R282" s="709">
        <v>0</v>
      </c>
      <c r="S282" s="709">
        <v>0</v>
      </c>
      <c r="T282" s="2169"/>
    </row>
    <row r="283" spans="1:20" ht="15.75" customHeight="1" thickBot="1" x14ac:dyDescent="0.3">
      <c r="A283" s="2171"/>
      <c r="B283" s="2084"/>
      <c r="C283" s="2086"/>
      <c r="D283" s="2097"/>
      <c r="E283" s="2098"/>
      <c r="F283" s="701" t="s">
        <v>479</v>
      </c>
      <c r="G283" s="691">
        <f>'[1]PROVINCIALES Y DISTRITALES'!G283</f>
        <v>0</v>
      </c>
      <c r="H283" s="709">
        <v>0</v>
      </c>
      <c r="I283" s="709">
        <v>0</v>
      </c>
      <c r="J283" s="709">
        <v>0</v>
      </c>
      <c r="K283" s="709">
        <v>0</v>
      </c>
      <c r="L283" s="709">
        <v>0</v>
      </c>
      <c r="M283" s="709">
        <v>0</v>
      </c>
      <c r="N283" s="709">
        <v>0</v>
      </c>
      <c r="O283" s="709">
        <v>0</v>
      </c>
      <c r="P283" s="709">
        <v>0</v>
      </c>
      <c r="Q283" s="709">
        <v>0</v>
      </c>
      <c r="R283" s="709">
        <v>0</v>
      </c>
      <c r="S283" s="709">
        <v>0</v>
      </c>
      <c r="T283" s="2169"/>
    </row>
    <row r="284" spans="1:20" ht="16.5" customHeight="1" thickBot="1" x14ac:dyDescent="0.3">
      <c r="A284" s="2171"/>
      <c r="B284" s="2084"/>
      <c r="C284" s="2086"/>
      <c r="D284" s="2097"/>
      <c r="E284" s="2098"/>
      <c r="F284" s="701" t="s">
        <v>480</v>
      </c>
      <c r="G284" s="691">
        <f>'[1]PROVINCIALES Y DISTRITALES'!G284</f>
        <v>0</v>
      </c>
      <c r="H284" s="709">
        <v>0</v>
      </c>
      <c r="I284" s="709">
        <v>0</v>
      </c>
      <c r="J284" s="709">
        <v>0</v>
      </c>
      <c r="K284" s="709">
        <v>0</v>
      </c>
      <c r="L284" s="709">
        <v>0</v>
      </c>
      <c r="M284" s="709">
        <v>0</v>
      </c>
      <c r="N284" s="709">
        <v>0</v>
      </c>
      <c r="O284" s="709">
        <v>0</v>
      </c>
      <c r="P284" s="709">
        <v>0</v>
      </c>
      <c r="Q284" s="709">
        <v>0</v>
      </c>
      <c r="R284" s="709">
        <v>0</v>
      </c>
      <c r="S284" s="709">
        <v>0</v>
      </c>
      <c r="T284" s="2169"/>
    </row>
    <row r="285" spans="1:20" ht="15.75" customHeight="1" thickBot="1" x14ac:dyDescent="0.3">
      <c r="A285" s="2171"/>
      <c r="B285" s="2084"/>
      <c r="C285" s="2086"/>
      <c r="D285" s="2097"/>
      <c r="E285" s="2098"/>
      <c r="F285" s="701" t="s">
        <v>481</v>
      </c>
      <c r="G285" s="691">
        <f>'[1]PROVINCIALES Y DISTRITALES'!G285</f>
        <v>0</v>
      </c>
      <c r="H285" s="709">
        <v>0</v>
      </c>
      <c r="I285" s="709">
        <v>0</v>
      </c>
      <c r="J285" s="709">
        <v>0</v>
      </c>
      <c r="K285" s="709">
        <v>0</v>
      </c>
      <c r="L285" s="709">
        <v>0</v>
      </c>
      <c r="M285" s="709">
        <v>0</v>
      </c>
      <c r="N285" s="709">
        <v>0</v>
      </c>
      <c r="O285" s="709">
        <v>0</v>
      </c>
      <c r="P285" s="709">
        <v>0</v>
      </c>
      <c r="Q285" s="709">
        <v>0</v>
      </c>
      <c r="R285" s="709">
        <v>0</v>
      </c>
      <c r="S285" s="709">
        <v>0</v>
      </c>
      <c r="T285" s="2169"/>
    </row>
    <row r="286" spans="1:20" ht="15.75" customHeight="1" thickBot="1" x14ac:dyDescent="0.3">
      <c r="A286" s="2171"/>
      <c r="B286" s="2084"/>
      <c r="C286" s="2086"/>
      <c r="D286" s="2097"/>
      <c r="E286" s="2098"/>
      <c r="F286" s="701" t="s">
        <v>482</v>
      </c>
      <c r="G286" s="691">
        <f>'[1]PROVINCIALES Y DISTRITALES'!G286</f>
        <v>0</v>
      </c>
      <c r="H286" s="709">
        <v>0</v>
      </c>
      <c r="I286" s="709">
        <v>0</v>
      </c>
      <c r="J286" s="709">
        <v>0</v>
      </c>
      <c r="K286" s="709">
        <v>0</v>
      </c>
      <c r="L286" s="709">
        <v>0</v>
      </c>
      <c r="M286" s="709">
        <v>0</v>
      </c>
      <c r="N286" s="709">
        <v>0</v>
      </c>
      <c r="O286" s="709">
        <v>0</v>
      </c>
      <c r="P286" s="709">
        <v>0</v>
      </c>
      <c r="Q286" s="709">
        <v>0</v>
      </c>
      <c r="R286" s="709">
        <v>0</v>
      </c>
      <c r="S286" s="709">
        <v>0</v>
      </c>
      <c r="T286" s="2169"/>
    </row>
    <row r="287" spans="1:20" ht="16.5" customHeight="1" thickBot="1" x14ac:dyDescent="0.3">
      <c r="A287" s="2171"/>
      <c r="B287" s="2084"/>
      <c r="C287" s="2086"/>
      <c r="D287" s="2097"/>
      <c r="E287" s="2098"/>
      <c r="F287" s="701" t="s">
        <v>483</v>
      </c>
      <c r="G287" s="691">
        <f>'[1]PROVINCIALES Y DISTRITALES'!G287</f>
        <v>0</v>
      </c>
      <c r="H287" s="709">
        <v>0</v>
      </c>
      <c r="I287" s="709">
        <v>0</v>
      </c>
      <c r="J287" s="709">
        <v>0</v>
      </c>
      <c r="K287" s="709">
        <v>0</v>
      </c>
      <c r="L287" s="709">
        <v>0</v>
      </c>
      <c r="M287" s="709">
        <v>0</v>
      </c>
      <c r="N287" s="709">
        <v>0</v>
      </c>
      <c r="O287" s="709">
        <v>0</v>
      </c>
      <c r="P287" s="709">
        <v>0</v>
      </c>
      <c r="Q287" s="709">
        <v>0</v>
      </c>
      <c r="R287" s="709">
        <v>0</v>
      </c>
      <c r="S287" s="709">
        <v>0</v>
      </c>
      <c r="T287" s="2169"/>
    </row>
    <row r="288" spans="1:20" ht="15.75" customHeight="1" thickBot="1" x14ac:dyDescent="0.3">
      <c r="A288" s="2171"/>
      <c r="B288" s="2084"/>
      <c r="C288" s="2086"/>
      <c r="D288" s="2097"/>
      <c r="E288" s="2098"/>
      <c r="F288" s="701" t="s">
        <v>484</v>
      </c>
      <c r="G288" s="691">
        <f>'[1]PROVINCIALES Y DISTRITALES'!G288</f>
        <v>0</v>
      </c>
      <c r="H288" s="709">
        <v>0</v>
      </c>
      <c r="I288" s="709">
        <v>0</v>
      </c>
      <c r="J288" s="709">
        <v>0</v>
      </c>
      <c r="K288" s="709">
        <v>0</v>
      </c>
      <c r="L288" s="709">
        <v>0</v>
      </c>
      <c r="M288" s="709">
        <v>0</v>
      </c>
      <c r="N288" s="709">
        <v>0</v>
      </c>
      <c r="O288" s="709">
        <v>0</v>
      </c>
      <c r="P288" s="709">
        <v>0</v>
      </c>
      <c r="Q288" s="709">
        <v>0</v>
      </c>
      <c r="R288" s="709">
        <v>0</v>
      </c>
      <c r="S288" s="709">
        <v>0</v>
      </c>
      <c r="T288" s="2169"/>
    </row>
    <row r="289" spans="1:20" ht="15.75" customHeight="1" thickBot="1" x14ac:dyDescent="0.3">
      <c r="A289" s="2171"/>
      <c r="B289" s="2084"/>
      <c r="C289" s="2086"/>
      <c r="D289" s="2097"/>
      <c r="E289" s="2098"/>
      <c r="F289" s="701" t="s">
        <v>485</v>
      </c>
      <c r="G289" s="691">
        <f>'[1]PROVINCIALES Y DISTRITALES'!G289</f>
        <v>0</v>
      </c>
      <c r="H289" s="709">
        <v>0</v>
      </c>
      <c r="I289" s="709">
        <v>0</v>
      </c>
      <c r="J289" s="709">
        <v>0</v>
      </c>
      <c r="K289" s="709">
        <v>0</v>
      </c>
      <c r="L289" s="709">
        <v>0</v>
      </c>
      <c r="M289" s="709">
        <v>0</v>
      </c>
      <c r="N289" s="709">
        <v>0</v>
      </c>
      <c r="O289" s="709">
        <v>0</v>
      </c>
      <c r="P289" s="709">
        <v>0</v>
      </c>
      <c r="Q289" s="709">
        <v>0</v>
      </c>
      <c r="R289" s="709">
        <v>0</v>
      </c>
      <c r="S289" s="709">
        <v>0</v>
      </c>
      <c r="T289" s="2169"/>
    </row>
    <row r="290" spans="1:20" ht="16.5" customHeight="1" thickBot="1" x14ac:dyDescent="0.3">
      <c r="A290" s="2171"/>
      <c r="B290" s="2084"/>
      <c r="C290" s="2086"/>
      <c r="D290" s="2097"/>
      <c r="E290" s="2098"/>
      <c r="F290" s="701" t="s">
        <v>510</v>
      </c>
      <c r="G290" s="691">
        <f>'[1]PROVINCIALES Y DISTRITALES'!G290</f>
        <v>0</v>
      </c>
      <c r="H290" s="709">
        <v>0</v>
      </c>
      <c r="I290" s="709">
        <v>0</v>
      </c>
      <c r="J290" s="709">
        <v>0</v>
      </c>
      <c r="K290" s="709">
        <v>0</v>
      </c>
      <c r="L290" s="709">
        <v>0</v>
      </c>
      <c r="M290" s="709">
        <v>0</v>
      </c>
      <c r="N290" s="709">
        <v>0</v>
      </c>
      <c r="O290" s="709">
        <v>0</v>
      </c>
      <c r="P290" s="709">
        <v>0</v>
      </c>
      <c r="Q290" s="709">
        <v>0</v>
      </c>
      <c r="R290" s="709">
        <v>0</v>
      </c>
      <c r="S290" s="709">
        <v>0</v>
      </c>
      <c r="T290" s="2169"/>
    </row>
    <row r="291" spans="1:20" ht="15.75" customHeight="1" thickBot="1" x14ac:dyDescent="0.3">
      <c r="A291" s="2171"/>
      <c r="B291" s="2084"/>
      <c r="C291" s="2086"/>
      <c r="D291" s="2097"/>
      <c r="E291" s="2098"/>
      <c r="F291" s="701" t="s">
        <v>511</v>
      </c>
      <c r="G291" s="691">
        <f>'[1]PROVINCIALES Y DISTRITALES'!G291</f>
        <v>0</v>
      </c>
      <c r="H291" s="709">
        <v>0</v>
      </c>
      <c r="I291" s="709">
        <v>0</v>
      </c>
      <c r="J291" s="709">
        <v>0</v>
      </c>
      <c r="K291" s="709">
        <v>0</v>
      </c>
      <c r="L291" s="709">
        <v>0</v>
      </c>
      <c r="M291" s="709">
        <v>0</v>
      </c>
      <c r="N291" s="709">
        <v>0</v>
      </c>
      <c r="O291" s="709">
        <v>0</v>
      </c>
      <c r="P291" s="709">
        <v>0</v>
      </c>
      <c r="Q291" s="709">
        <v>0</v>
      </c>
      <c r="R291" s="709">
        <v>0</v>
      </c>
      <c r="S291" s="709">
        <v>0</v>
      </c>
      <c r="T291" s="2169"/>
    </row>
    <row r="292" spans="1:20" ht="15.75" customHeight="1" thickBot="1" x14ac:dyDescent="0.3">
      <c r="A292" s="2171"/>
      <c r="B292" s="2084"/>
      <c r="C292" s="2086"/>
      <c r="D292" s="2097"/>
      <c r="E292" s="2098"/>
      <c r="F292" s="701" t="s">
        <v>512</v>
      </c>
      <c r="G292" s="691">
        <f>'[1]PROVINCIALES Y DISTRITALES'!G292</f>
        <v>0</v>
      </c>
      <c r="H292" s="709">
        <v>0</v>
      </c>
      <c r="I292" s="709">
        <v>0</v>
      </c>
      <c r="J292" s="709">
        <v>0</v>
      </c>
      <c r="K292" s="709">
        <v>0</v>
      </c>
      <c r="L292" s="709">
        <v>0</v>
      </c>
      <c r="M292" s="709">
        <v>0</v>
      </c>
      <c r="N292" s="709">
        <v>0</v>
      </c>
      <c r="O292" s="709">
        <v>0</v>
      </c>
      <c r="P292" s="709">
        <v>0</v>
      </c>
      <c r="Q292" s="709">
        <v>0</v>
      </c>
      <c r="R292" s="709">
        <v>0</v>
      </c>
      <c r="S292" s="709">
        <v>0</v>
      </c>
      <c r="T292" s="2169"/>
    </row>
    <row r="293" spans="1:20" ht="16.5" customHeight="1" thickBot="1" x14ac:dyDescent="0.3">
      <c r="A293" s="2171"/>
      <c r="B293" s="2084"/>
      <c r="C293" s="2086"/>
      <c r="D293" s="2097"/>
      <c r="E293" s="2098"/>
      <c r="F293" s="701" t="s">
        <v>513</v>
      </c>
      <c r="G293" s="691">
        <f>'[1]PROVINCIALES Y DISTRITALES'!G293</f>
        <v>0</v>
      </c>
      <c r="H293" s="709">
        <v>0</v>
      </c>
      <c r="I293" s="709">
        <v>0</v>
      </c>
      <c r="J293" s="709">
        <v>0</v>
      </c>
      <c r="K293" s="709">
        <v>0</v>
      </c>
      <c r="L293" s="709">
        <v>0</v>
      </c>
      <c r="M293" s="709">
        <v>0</v>
      </c>
      <c r="N293" s="709">
        <v>0</v>
      </c>
      <c r="O293" s="709">
        <v>0</v>
      </c>
      <c r="P293" s="709">
        <v>0</v>
      </c>
      <c r="Q293" s="709">
        <v>0</v>
      </c>
      <c r="R293" s="709">
        <v>0</v>
      </c>
      <c r="S293" s="709">
        <v>0</v>
      </c>
      <c r="T293" s="2169"/>
    </row>
    <row r="294" spans="1:20" ht="17.25" customHeight="1" thickBot="1" x14ac:dyDescent="0.3">
      <c r="A294" s="2171"/>
      <c r="B294" s="2084"/>
      <c r="C294" s="2086"/>
      <c r="D294" s="2097"/>
      <c r="E294" s="2098"/>
      <c r="F294" s="701" t="s">
        <v>508</v>
      </c>
      <c r="G294" s="691">
        <f>'[1]PROVINCIALES Y DISTRITALES'!G294</f>
        <v>0</v>
      </c>
      <c r="H294" s="709">
        <v>0</v>
      </c>
      <c r="I294" s="709">
        <v>0</v>
      </c>
      <c r="J294" s="709">
        <v>0</v>
      </c>
      <c r="K294" s="709">
        <v>0</v>
      </c>
      <c r="L294" s="709">
        <v>0</v>
      </c>
      <c r="M294" s="709">
        <v>0</v>
      </c>
      <c r="N294" s="709">
        <v>0</v>
      </c>
      <c r="O294" s="709">
        <v>0</v>
      </c>
      <c r="P294" s="709">
        <v>0</v>
      </c>
      <c r="Q294" s="709">
        <v>0</v>
      </c>
      <c r="R294" s="709">
        <v>0</v>
      </c>
      <c r="S294" s="709">
        <v>0</v>
      </c>
      <c r="T294" s="2169"/>
    </row>
    <row r="295" spans="1:20" ht="31.5" customHeight="1" thickBot="1" x14ac:dyDescent="0.3">
      <c r="A295" s="2171"/>
      <c r="B295" s="2084"/>
      <c r="C295" s="2086"/>
      <c r="D295" s="2097"/>
      <c r="E295" s="2098"/>
      <c r="F295" s="701" t="s">
        <v>507</v>
      </c>
      <c r="G295" s="691">
        <f>'[1]PROVINCIALES Y DISTRITALES'!G295</f>
        <v>0</v>
      </c>
      <c r="H295" s="709">
        <v>0</v>
      </c>
      <c r="I295" s="709">
        <v>0</v>
      </c>
      <c r="J295" s="709">
        <v>0</v>
      </c>
      <c r="K295" s="709">
        <v>0</v>
      </c>
      <c r="L295" s="709">
        <v>0</v>
      </c>
      <c r="M295" s="709">
        <v>0</v>
      </c>
      <c r="N295" s="709">
        <v>0</v>
      </c>
      <c r="O295" s="709">
        <v>0</v>
      </c>
      <c r="P295" s="709">
        <v>0</v>
      </c>
      <c r="Q295" s="709">
        <v>0</v>
      </c>
      <c r="R295" s="709">
        <v>0</v>
      </c>
      <c r="S295" s="709">
        <v>0</v>
      </c>
      <c r="T295" s="2169"/>
    </row>
    <row r="296" spans="1:20" ht="33.75" customHeight="1" thickBot="1" x14ac:dyDescent="0.3">
      <c r="A296" s="2171"/>
      <c r="B296" s="2084"/>
      <c r="C296" s="2086"/>
      <c r="D296" s="2097"/>
      <c r="E296" s="2098"/>
      <c r="F296" s="701" t="s">
        <v>506</v>
      </c>
      <c r="G296" s="691">
        <f>'[1]PROVINCIALES Y DISTRITALES'!G296</f>
        <v>0</v>
      </c>
      <c r="H296" s="709">
        <v>0</v>
      </c>
      <c r="I296" s="709">
        <v>0</v>
      </c>
      <c r="J296" s="709">
        <v>0</v>
      </c>
      <c r="K296" s="709">
        <v>0</v>
      </c>
      <c r="L296" s="709">
        <v>0</v>
      </c>
      <c r="M296" s="709">
        <v>0</v>
      </c>
      <c r="N296" s="709">
        <v>0</v>
      </c>
      <c r="O296" s="709">
        <v>0</v>
      </c>
      <c r="P296" s="709">
        <v>0</v>
      </c>
      <c r="Q296" s="709">
        <v>0</v>
      </c>
      <c r="R296" s="709">
        <v>0</v>
      </c>
      <c r="S296" s="709">
        <v>0</v>
      </c>
      <c r="T296" s="2169"/>
    </row>
    <row r="297" spans="1:20" ht="15.75" customHeight="1" thickBot="1" x14ac:dyDescent="0.3">
      <c r="A297" s="2171"/>
      <c r="B297" s="2084"/>
      <c r="C297" s="2086"/>
      <c r="D297" s="2097"/>
      <c r="E297" s="2098"/>
      <c r="F297" s="701" t="s">
        <v>505</v>
      </c>
      <c r="G297" s="691">
        <f>'[1]PROVINCIALES Y DISTRITALES'!G297</f>
        <v>0</v>
      </c>
      <c r="H297" s="709">
        <v>0</v>
      </c>
      <c r="I297" s="709">
        <v>0</v>
      </c>
      <c r="J297" s="709">
        <v>0</v>
      </c>
      <c r="K297" s="709">
        <v>0</v>
      </c>
      <c r="L297" s="709">
        <v>0</v>
      </c>
      <c r="M297" s="709">
        <v>0</v>
      </c>
      <c r="N297" s="709">
        <v>0</v>
      </c>
      <c r="O297" s="709">
        <v>0</v>
      </c>
      <c r="P297" s="709">
        <v>0</v>
      </c>
      <c r="Q297" s="709">
        <v>0</v>
      </c>
      <c r="R297" s="709">
        <v>0</v>
      </c>
      <c r="S297" s="709">
        <v>0</v>
      </c>
      <c r="T297" s="2169"/>
    </row>
    <row r="298" spans="1:20" ht="15.75" customHeight="1" thickBot="1" x14ac:dyDescent="0.3">
      <c r="A298" s="2171"/>
      <c r="B298" s="2084"/>
      <c r="C298" s="2086"/>
      <c r="D298" s="2097"/>
      <c r="E298" s="2098"/>
      <c r="F298" s="701" t="s">
        <v>504</v>
      </c>
      <c r="G298" s="691">
        <f>'[1]PROVINCIALES Y DISTRITALES'!G298</f>
        <v>0</v>
      </c>
      <c r="H298" s="709">
        <v>0</v>
      </c>
      <c r="I298" s="709">
        <v>0</v>
      </c>
      <c r="J298" s="709">
        <v>0</v>
      </c>
      <c r="K298" s="709">
        <v>0</v>
      </c>
      <c r="L298" s="709">
        <v>0</v>
      </c>
      <c r="M298" s="709">
        <v>0</v>
      </c>
      <c r="N298" s="709">
        <v>0</v>
      </c>
      <c r="O298" s="709">
        <v>0</v>
      </c>
      <c r="P298" s="709">
        <v>0</v>
      </c>
      <c r="Q298" s="709">
        <v>0</v>
      </c>
      <c r="R298" s="709">
        <v>0</v>
      </c>
      <c r="S298" s="709">
        <v>0</v>
      </c>
      <c r="T298" s="2169"/>
    </row>
    <row r="299" spans="1:20" ht="31.5" customHeight="1" thickBot="1" x14ac:dyDescent="0.3">
      <c r="A299" s="2171"/>
      <c r="B299" s="2084"/>
      <c r="C299" s="2086"/>
      <c r="D299" s="2097"/>
      <c r="E299" s="2098"/>
      <c r="F299" s="701" t="s">
        <v>503</v>
      </c>
      <c r="G299" s="691">
        <f>'[1]PROVINCIALES Y DISTRITALES'!G299</f>
        <v>0</v>
      </c>
      <c r="H299" s="709">
        <v>0</v>
      </c>
      <c r="I299" s="709">
        <v>0</v>
      </c>
      <c r="J299" s="709">
        <v>0</v>
      </c>
      <c r="K299" s="709">
        <v>0</v>
      </c>
      <c r="L299" s="709">
        <v>0</v>
      </c>
      <c r="M299" s="709">
        <v>0</v>
      </c>
      <c r="N299" s="709">
        <v>0</v>
      </c>
      <c r="O299" s="709">
        <v>0</v>
      </c>
      <c r="P299" s="709">
        <v>0</v>
      </c>
      <c r="Q299" s="709">
        <v>0</v>
      </c>
      <c r="R299" s="709">
        <v>0</v>
      </c>
      <c r="S299" s="709">
        <v>0</v>
      </c>
      <c r="T299" s="2169"/>
    </row>
    <row r="300" spans="1:20" ht="33" customHeight="1" thickBot="1" x14ac:dyDescent="0.3">
      <c r="A300" s="2171"/>
      <c r="B300" s="2084"/>
      <c r="C300" s="2086"/>
      <c r="D300" s="2097"/>
      <c r="E300" s="2098"/>
      <c r="F300" s="701" t="s">
        <v>502</v>
      </c>
      <c r="G300" s="691">
        <f>'[1]PROVINCIALES Y DISTRITALES'!G300</f>
        <v>0</v>
      </c>
      <c r="H300" s="709">
        <v>0</v>
      </c>
      <c r="I300" s="709">
        <v>0</v>
      </c>
      <c r="J300" s="709">
        <v>0</v>
      </c>
      <c r="K300" s="709">
        <v>0</v>
      </c>
      <c r="L300" s="709">
        <v>0</v>
      </c>
      <c r="M300" s="709">
        <v>0</v>
      </c>
      <c r="N300" s="709">
        <v>0</v>
      </c>
      <c r="O300" s="709">
        <v>0</v>
      </c>
      <c r="P300" s="709">
        <v>0</v>
      </c>
      <c r="Q300" s="709">
        <v>0</v>
      </c>
      <c r="R300" s="709">
        <v>0</v>
      </c>
      <c r="S300" s="709">
        <v>0</v>
      </c>
      <c r="T300" s="2169"/>
    </row>
    <row r="301" spans="1:20" ht="15.75" customHeight="1" thickBot="1" x14ac:dyDescent="0.3">
      <c r="A301" s="2171"/>
      <c r="B301" s="2084"/>
      <c r="C301" s="2086"/>
      <c r="D301" s="2097"/>
      <c r="E301" s="2098"/>
      <c r="F301" s="701" t="s">
        <v>501</v>
      </c>
      <c r="G301" s="691">
        <f>'[1]PROVINCIALES Y DISTRITALES'!G301</f>
        <v>1</v>
      </c>
      <c r="H301" s="709">
        <v>0</v>
      </c>
      <c r="I301" s="709">
        <v>0</v>
      </c>
      <c r="J301" s="711">
        <v>1</v>
      </c>
      <c r="K301" s="703"/>
      <c r="L301" s="703"/>
      <c r="M301" s="703"/>
      <c r="N301" s="703"/>
      <c r="O301" s="703"/>
      <c r="P301" s="703"/>
      <c r="Q301" s="703"/>
      <c r="R301" s="703"/>
      <c r="S301" s="703"/>
      <c r="T301" s="2169"/>
    </row>
    <row r="302" spans="1:20" ht="16.5" customHeight="1" thickBot="1" x14ac:dyDescent="0.3">
      <c r="A302" s="2171"/>
      <c r="B302" s="2084"/>
      <c r="C302" s="2086"/>
      <c r="D302" s="2097"/>
      <c r="E302" s="2098"/>
      <c r="F302" s="701" t="s">
        <v>500</v>
      </c>
      <c r="G302" s="691">
        <f>'[1]PROVINCIALES Y DISTRITALES'!G302</f>
        <v>0</v>
      </c>
      <c r="H302" s="709">
        <v>0</v>
      </c>
      <c r="I302" s="709">
        <v>0</v>
      </c>
      <c r="J302" s="709">
        <v>0</v>
      </c>
      <c r="K302" s="709">
        <v>0</v>
      </c>
      <c r="L302" s="709">
        <v>0</v>
      </c>
      <c r="M302" s="709">
        <v>0</v>
      </c>
      <c r="N302" s="709">
        <v>0</v>
      </c>
      <c r="O302" s="709">
        <v>0</v>
      </c>
      <c r="P302" s="709">
        <v>0</v>
      </c>
      <c r="Q302" s="709">
        <v>0</v>
      </c>
      <c r="R302" s="709">
        <v>0</v>
      </c>
      <c r="S302" s="709">
        <v>0</v>
      </c>
      <c r="T302" s="2169"/>
    </row>
    <row r="303" spans="1:20" ht="15.75" customHeight="1" thickBot="1" x14ac:dyDescent="0.3">
      <c r="A303" s="2171"/>
      <c r="B303" s="2084"/>
      <c r="C303" s="2086"/>
      <c r="D303" s="2097"/>
      <c r="E303" s="2098"/>
      <c r="F303" s="701" t="s">
        <v>499</v>
      </c>
      <c r="G303" s="691">
        <f>'[1]PROVINCIALES Y DISTRITALES'!G303</f>
        <v>0</v>
      </c>
      <c r="H303" s="709">
        <v>0</v>
      </c>
      <c r="I303" s="709">
        <v>0</v>
      </c>
      <c r="J303" s="709">
        <v>0</v>
      </c>
      <c r="K303" s="709">
        <v>0</v>
      </c>
      <c r="L303" s="709">
        <v>0</v>
      </c>
      <c r="M303" s="709">
        <v>0</v>
      </c>
      <c r="N303" s="709">
        <v>0</v>
      </c>
      <c r="O303" s="709">
        <v>0</v>
      </c>
      <c r="P303" s="709">
        <v>0</v>
      </c>
      <c r="Q303" s="709">
        <v>0</v>
      </c>
      <c r="R303" s="709">
        <v>0</v>
      </c>
      <c r="S303" s="709">
        <v>0</v>
      </c>
      <c r="T303" s="2169"/>
    </row>
    <row r="304" spans="1:20" ht="15.75" customHeight="1" thickBot="1" x14ac:dyDescent="0.3">
      <c r="A304" s="2171"/>
      <c r="B304" s="2084"/>
      <c r="C304" s="2086"/>
      <c r="D304" s="2097"/>
      <c r="E304" s="2098"/>
      <c r="F304" s="701" t="s">
        <v>498</v>
      </c>
      <c r="G304" s="691">
        <f>'[1]PROVINCIALES Y DISTRITALES'!G304</f>
        <v>0</v>
      </c>
      <c r="H304" s="709">
        <v>0</v>
      </c>
      <c r="I304" s="709">
        <v>0</v>
      </c>
      <c r="J304" s="709">
        <v>0</v>
      </c>
      <c r="K304" s="709">
        <v>0</v>
      </c>
      <c r="L304" s="709">
        <v>0</v>
      </c>
      <c r="M304" s="709">
        <v>0</v>
      </c>
      <c r="N304" s="709">
        <v>0</v>
      </c>
      <c r="O304" s="709">
        <v>0</v>
      </c>
      <c r="P304" s="709">
        <v>0</v>
      </c>
      <c r="Q304" s="709">
        <v>0</v>
      </c>
      <c r="R304" s="709">
        <v>0</v>
      </c>
      <c r="S304" s="709">
        <v>0</v>
      </c>
      <c r="T304" s="2169"/>
    </row>
    <row r="305" spans="1:20" ht="16.5" customHeight="1" thickBot="1" x14ac:dyDescent="0.3">
      <c r="A305" s="2171"/>
      <c r="B305" s="2084"/>
      <c r="C305" s="2086"/>
      <c r="D305" s="2097"/>
      <c r="E305" s="2098"/>
      <c r="F305" s="701" t="s">
        <v>497</v>
      </c>
      <c r="G305" s="691">
        <f>'[1]PROVINCIALES Y DISTRITALES'!G305</f>
        <v>0</v>
      </c>
      <c r="H305" s="709">
        <v>0</v>
      </c>
      <c r="I305" s="709">
        <v>0</v>
      </c>
      <c r="J305" s="709">
        <v>0</v>
      </c>
      <c r="K305" s="709">
        <v>0</v>
      </c>
      <c r="L305" s="709">
        <v>0</v>
      </c>
      <c r="M305" s="709">
        <v>0</v>
      </c>
      <c r="N305" s="709">
        <v>0</v>
      </c>
      <c r="O305" s="709">
        <v>0</v>
      </c>
      <c r="P305" s="709">
        <v>0</v>
      </c>
      <c r="Q305" s="709">
        <v>0</v>
      </c>
      <c r="R305" s="709">
        <v>0</v>
      </c>
      <c r="S305" s="709">
        <v>0</v>
      </c>
      <c r="T305" s="2169"/>
    </row>
    <row r="306" spans="1:20" ht="15.75" customHeight="1" thickBot="1" x14ac:dyDescent="0.3">
      <c r="A306" s="2171"/>
      <c r="B306" s="2084"/>
      <c r="C306" s="2086"/>
      <c r="D306" s="2097"/>
      <c r="E306" s="2098"/>
      <c r="F306" s="701" t="s">
        <v>496</v>
      </c>
      <c r="G306" s="691">
        <f>'[1]PROVINCIALES Y DISTRITALES'!G306</f>
        <v>0</v>
      </c>
      <c r="H306" s="709">
        <v>0</v>
      </c>
      <c r="I306" s="709">
        <v>0</v>
      </c>
      <c r="J306" s="709">
        <v>0</v>
      </c>
      <c r="K306" s="709">
        <v>0</v>
      </c>
      <c r="L306" s="709">
        <v>0</v>
      </c>
      <c r="M306" s="709">
        <v>0</v>
      </c>
      <c r="N306" s="709">
        <v>0</v>
      </c>
      <c r="O306" s="709">
        <v>0</v>
      </c>
      <c r="P306" s="709">
        <v>0</v>
      </c>
      <c r="Q306" s="709">
        <v>0</v>
      </c>
      <c r="R306" s="709">
        <v>0</v>
      </c>
      <c r="S306" s="709">
        <v>0</v>
      </c>
      <c r="T306" s="2169"/>
    </row>
    <row r="307" spans="1:20" ht="15.75" customHeight="1" thickBot="1" x14ac:dyDescent="0.3">
      <c r="A307" s="2171"/>
      <c r="B307" s="2084"/>
      <c r="C307" s="2086"/>
      <c r="D307" s="2097"/>
      <c r="E307" s="2098"/>
      <c r="F307" s="701" t="s">
        <v>495</v>
      </c>
      <c r="G307" s="691">
        <f>'[1]PROVINCIALES Y DISTRITALES'!G307</f>
        <v>0</v>
      </c>
      <c r="H307" s="709">
        <v>0</v>
      </c>
      <c r="I307" s="709">
        <v>0</v>
      </c>
      <c r="J307" s="709">
        <v>0</v>
      </c>
      <c r="K307" s="709">
        <v>0</v>
      </c>
      <c r="L307" s="709">
        <v>0</v>
      </c>
      <c r="M307" s="709">
        <v>0</v>
      </c>
      <c r="N307" s="709">
        <v>0</v>
      </c>
      <c r="O307" s="709">
        <v>0</v>
      </c>
      <c r="P307" s="709">
        <v>0</v>
      </c>
      <c r="Q307" s="709">
        <v>0</v>
      </c>
      <c r="R307" s="709">
        <v>0</v>
      </c>
      <c r="S307" s="709">
        <v>0</v>
      </c>
      <c r="T307" s="2169"/>
    </row>
    <row r="308" spans="1:20" ht="33.75" customHeight="1" thickBot="1" x14ac:dyDescent="0.3">
      <c r="A308" s="2171"/>
      <c r="B308" s="2084"/>
      <c r="C308" s="2086"/>
      <c r="D308" s="2097"/>
      <c r="E308" s="2098"/>
      <c r="F308" s="701" t="s">
        <v>494</v>
      </c>
      <c r="G308" s="691">
        <f>'[1]PROVINCIALES Y DISTRITALES'!G308</f>
        <v>0</v>
      </c>
      <c r="H308" s="709">
        <v>0</v>
      </c>
      <c r="I308" s="709">
        <v>0</v>
      </c>
      <c r="J308" s="709">
        <v>0</v>
      </c>
      <c r="K308" s="709">
        <v>0</v>
      </c>
      <c r="L308" s="709">
        <v>0</v>
      </c>
      <c r="M308" s="709">
        <v>0</v>
      </c>
      <c r="N308" s="709">
        <v>0</v>
      </c>
      <c r="O308" s="709">
        <v>0</v>
      </c>
      <c r="P308" s="709">
        <v>0</v>
      </c>
      <c r="Q308" s="709">
        <v>0</v>
      </c>
      <c r="R308" s="709">
        <v>0</v>
      </c>
      <c r="S308" s="709">
        <v>0</v>
      </c>
      <c r="T308" s="2169"/>
    </row>
    <row r="309" spans="1:20" ht="31.5" customHeight="1" thickBot="1" x14ac:dyDescent="0.3">
      <c r="A309" s="2171"/>
      <c r="B309" s="2084"/>
      <c r="C309" s="2086"/>
      <c r="D309" s="2097"/>
      <c r="E309" s="2098"/>
      <c r="F309" s="701" t="s">
        <v>493</v>
      </c>
      <c r="G309" s="691">
        <f>'[1]PROVINCIALES Y DISTRITALES'!G309</f>
        <v>0</v>
      </c>
      <c r="H309" s="709">
        <v>0</v>
      </c>
      <c r="I309" s="709">
        <v>0</v>
      </c>
      <c r="J309" s="709">
        <v>0</v>
      </c>
      <c r="K309" s="709">
        <v>0</v>
      </c>
      <c r="L309" s="709">
        <v>0</v>
      </c>
      <c r="M309" s="709">
        <v>0</v>
      </c>
      <c r="N309" s="709">
        <v>0</v>
      </c>
      <c r="O309" s="709">
        <v>0</v>
      </c>
      <c r="P309" s="709">
        <v>0</v>
      </c>
      <c r="Q309" s="709">
        <v>0</v>
      </c>
      <c r="R309" s="709">
        <v>0</v>
      </c>
      <c r="S309" s="709">
        <v>0</v>
      </c>
      <c r="T309" s="2169"/>
    </row>
    <row r="310" spans="1:20" ht="15.75" customHeight="1" thickBot="1" x14ac:dyDescent="0.3">
      <c r="A310" s="2171"/>
      <c r="B310" s="2084"/>
      <c r="C310" s="2086"/>
      <c r="D310" s="2097"/>
      <c r="E310" s="2098"/>
      <c r="F310" s="701" t="s">
        <v>492</v>
      </c>
      <c r="G310" s="691">
        <f>'[1]PROVINCIALES Y DISTRITALES'!G310</f>
        <v>0</v>
      </c>
      <c r="H310" s="709">
        <v>0</v>
      </c>
      <c r="I310" s="709">
        <v>0</v>
      </c>
      <c r="J310" s="709">
        <v>0</v>
      </c>
      <c r="K310" s="709">
        <v>0</v>
      </c>
      <c r="L310" s="709">
        <v>0</v>
      </c>
      <c r="M310" s="709">
        <v>0</v>
      </c>
      <c r="N310" s="709">
        <v>0</v>
      </c>
      <c r="O310" s="709">
        <v>0</v>
      </c>
      <c r="P310" s="709">
        <v>0</v>
      </c>
      <c r="Q310" s="709">
        <v>0</v>
      </c>
      <c r="R310" s="709">
        <v>0</v>
      </c>
      <c r="S310" s="709">
        <v>0</v>
      </c>
      <c r="T310" s="2169"/>
    </row>
    <row r="311" spans="1:20" ht="16.5" customHeight="1" thickBot="1" x14ac:dyDescent="0.3">
      <c r="A311" s="2171"/>
      <c r="B311" s="2084"/>
      <c r="C311" s="2086"/>
      <c r="D311" s="2097"/>
      <c r="E311" s="2098"/>
      <c r="F311" s="705" t="s">
        <v>491</v>
      </c>
      <c r="G311" s="691">
        <f>'[1]PROVINCIALES Y DISTRITALES'!G311</f>
        <v>0</v>
      </c>
      <c r="H311" s="709">
        <v>0</v>
      </c>
      <c r="I311" s="709">
        <v>0</v>
      </c>
      <c r="J311" s="709">
        <v>0</v>
      </c>
      <c r="K311" s="709">
        <v>0</v>
      </c>
      <c r="L311" s="709">
        <v>0</v>
      </c>
      <c r="M311" s="709">
        <v>0</v>
      </c>
      <c r="N311" s="709">
        <v>0</v>
      </c>
      <c r="O311" s="709">
        <v>0</v>
      </c>
      <c r="P311" s="709">
        <v>0</v>
      </c>
      <c r="Q311" s="709">
        <v>0</v>
      </c>
      <c r="R311" s="709">
        <v>0</v>
      </c>
      <c r="S311" s="709">
        <v>0</v>
      </c>
      <c r="T311" s="2169"/>
    </row>
    <row r="312" spans="1:20" ht="15.75" customHeight="1" thickBot="1" x14ac:dyDescent="0.3">
      <c r="A312" s="2171"/>
      <c r="B312" s="2084"/>
      <c r="C312" s="2086"/>
      <c r="D312" s="2097"/>
      <c r="E312" s="2098"/>
      <c r="F312" s="701" t="s">
        <v>490</v>
      </c>
      <c r="G312" s="691">
        <f>'[1]PROVINCIALES Y DISTRITALES'!G312</f>
        <v>0</v>
      </c>
      <c r="H312" s="709">
        <v>0</v>
      </c>
      <c r="I312" s="709">
        <v>0</v>
      </c>
      <c r="J312" s="709">
        <v>0</v>
      </c>
      <c r="K312" s="709">
        <v>0</v>
      </c>
      <c r="L312" s="709">
        <v>0</v>
      </c>
      <c r="M312" s="709">
        <v>0</v>
      </c>
      <c r="N312" s="709">
        <v>0</v>
      </c>
      <c r="O312" s="709">
        <v>0</v>
      </c>
      <c r="P312" s="709">
        <v>0</v>
      </c>
      <c r="Q312" s="709">
        <v>0</v>
      </c>
      <c r="R312" s="709">
        <v>0</v>
      </c>
      <c r="S312" s="709">
        <v>0</v>
      </c>
      <c r="T312" s="2169"/>
    </row>
    <row r="313" spans="1:20" ht="19.5" customHeight="1" thickBot="1" x14ac:dyDescent="0.3">
      <c r="A313" s="2171"/>
      <c r="B313" s="2084"/>
      <c r="C313" s="2086"/>
      <c r="D313" s="2097"/>
      <c r="E313" s="2098"/>
      <c r="F313" s="701" t="s">
        <v>489</v>
      </c>
      <c r="G313" s="691">
        <f>'[1]PROVINCIALES Y DISTRITALES'!G313</f>
        <v>0</v>
      </c>
      <c r="H313" s="709">
        <v>0</v>
      </c>
      <c r="I313" s="709">
        <v>0</v>
      </c>
      <c r="J313" s="709">
        <v>0</v>
      </c>
      <c r="K313" s="709">
        <v>0</v>
      </c>
      <c r="L313" s="709">
        <v>0</v>
      </c>
      <c r="M313" s="709">
        <v>0</v>
      </c>
      <c r="N313" s="709">
        <v>0</v>
      </c>
      <c r="O313" s="709">
        <v>0</v>
      </c>
      <c r="P313" s="709">
        <v>0</v>
      </c>
      <c r="Q313" s="709">
        <v>0</v>
      </c>
      <c r="R313" s="709">
        <v>0</v>
      </c>
      <c r="S313" s="709">
        <v>0</v>
      </c>
      <c r="T313" s="2169"/>
    </row>
    <row r="314" spans="1:20" ht="16.5" customHeight="1" thickBot="1" x14ac:dyDescent="0.3">
      <c r="A314" s="2171"/>
      <c r="B314" s="2084"/>
      <c r="C314" s="2086"/>
      <c r="D314" s="2097"/>
      <c r="E314" s="2098"/>
      <c r="F314" s="701" t="s">
        <v>488</v>
      </c>
      <c r="G314" s="691">
        <f>'[1]PROVINCIALES Y DISTRITALES'!G314</f>
        <v>0</v>
      </c>
      <c r="H314" s="709">
        <v>0</v>
      </c>
      <c r="I314" s="709">
        <v>0</v>
      </c>
      <c r="J314" s="709">
        <v>0</v>
      </c>
      <c r="K314" s="709">
        <v>0</v>
      </c>
      <c r="L314" s="709">
        <v>0</v>
      </c>
      <c r="M314" s="709">
        <v>0</v>
      </c>
      <c r="N314" s="709">
        <v>0</v>
      </c>
      <c r="O314" s="709">
        <v>0</v>
      </c>
      <c r="P314" s="709">
        <v>0</v>
      </c>
      <c r="Q314" s="709">
        <v>0</v>
      </c>
      <c r="R314" s="709">
        <v>0</v>
      </c>
      <c r="S314" s="709">
        <v>0</v>
      </c>
      <c r="T314" s="2169"/>
    </row>
    <row r="315" spans="1:20" ht="21" customHeight="1" thickBot="1" x14ac:dyDescent="0.3">
      <c r="A315" s="2171"/>
      <c r="B315" s="2084"/>
      <c r="C315" s="2086"/>
      <c r="D315" s="2097"/>
      <c r="E315" s="2098"/>
      <c r="F315" s="701" t="s">
        <v>487</v>
      </c>
      <c r="G315" s="691">
        <f>'[1]PROVINCIALES Y DISTRITALES'!G315</f>
        <v>0</v>
      </c>
      <c r="H315" s="709">
        <v>0</v>
      </c>
      <c r="I315" s="709">
        <v>0</v>
      </c>
      <c r="J315" s="709">
        <v>0</v>
      </c>
      <c r="K315" s="709">
        <v>0</v>
      </c>
      <c r="L315" s="709">
        <v>0</v>
      </c>
      <c r="M315" s="709">
        <v>0</v>
      </c>
      <c r="N315" s="709">
        <v>0</v>
      </c>
      <c r="O315" s="709">
        <v>0</v>
      </c>
      <c r="P315" s="709">
        <v>0</v>
      </c>
      <c r="Q315" s="709">
        <v>0</v>
      </c>
      <c r="R315" s="709">
        <v>0</v>
      </c>
      <c r="S315" s="709">
        <v>0</v>
      </c>
      <c r="T315" s="2169"/>
    </row>
    <row r="316" spans="1:20" ht="19.5" customHeight="1" thickBot="1" x14ac:dyDescent="0.3">
      <c r="A316" s="2171"/>
      <c r="B316" s="2084"/>
      <c r="C316" s="2086"/>
      <c r="D316" s="2097"/>
      <c r="E316" s="2098"/>
      <c r="F316" s="707" t="s">
        <v>486</v>
      </c>
      <c r="G316" s="696">
        <f>'[1]PROVINCIALES Y DISTRITALES'!G316</f>
        <v>0</v>
      </c>
      <c r="H316" s="709">
        <v>0</v>
      </c>
      <c r="I316" s="709">
        <v>0</v>
      </c>
      <c r="J316" s="709">
        <v>0</v>
      </c>
      <c r="K316" s="709">
        <v>0</v>
      </c>
      <c r="L316" s="709">
        <v>0</v>
      </c>
      <c r="M316" s="709">
        <v>0</v>
      </c>
      <c r="N316" s="709">
        <v>0</v>
      </c>
      <c r="O316" s="709">
        <v>0</v>
      </c>
      <c r="P316" s="709">
        <v>0</v>
      </c>
      <c r="Q316" s="709">
        <v>0</v>
      </c>
      <c r="R316" s="709">
        <v>0</v>
      </c>
      <c r="S316" s="709">
        <v>0</v>
      </c>
      <c r="T316" s="2169"/>
    </row>
    <row r="317" spans="1:20" ht="16.5" customHeight="1" thickBot="1" x14ac:dyDescent="0.3">
      <c r="A317" s="2171"/>
      <c r="B317" s="2084"/>
      <c r="C317" s="2086"/>
      <c r="D317" s="2097"/>
      <c r="E317" s="2103"/>
      <c r="F317" s="712" t="s">
        <v>338</v>
      </c>
      <c r="G317" s="699">
        <f>SUM(G264:G316)</f>
        <v>2</v>
      </c>
      <c r="H317" s="713">
        <f t="shared" ref="H317:S317" si="13">SUM(H264:H316)</f>
        <v>0</v>
      </c>
      <c r="I317" s="714">
        <f t="shared" si="13"/>
        <v>0</v>
      </c>
      <c r="J317" s="714">
        <f t="shared" si="13"/>
        <v>2</v>
      </c>
      <c r="K317" s="714">
        <f t="shared" si="13"/>
        <v>0</v>
      </c>
      <c r="L317" s="714">
        <f t="shared" si="13"/>
        <v>0</v>
      </c>
      <c r="M317" s="714">
        <f t="shared" si="13"/>
        <v>0</v>
      </c>
      <c r="N317" s="714">
        <f t="shared" si="13"/>
        <v>0</v>
      </c>
      <c r="O317" s="714">
        <f t="shared" si="13"/>
        <v>0</v>
      </c>
      <c r="P317" s="714">
        <f t="shared" si="13"/>
        <v>0</v>
      </c>
      <c r="Q317" s="714">
        <f t="shared" si="13"/>
        <v>0</v>
      </c>
      <c r="R317" s="714">
        <f t="shared" si="13"/>
        <v>0</v>
      </c>
      <c r="S317" s="714">
        <f t="shared" si="13"/>
        <v>0</v>
      </c>
      <c r="T317" s="2169"/>
    </row>
    <row r="318" spans="1:20" ht="19.5" thickBot="1" x14ac:dyDescent="0.3">
      <c r="A318" s="2171"/>
      <c r="B318" s="2084"/>
      <c r="C318" s="2104" t="s">
        <v>334</v>
      </c>
      <c r="D318" s="2105"/>
      <c r="E318" s="2106"/>
      <c r="F318" s="2107"/>
      <c r="G318" s="2107"/>
      <c r="H318" s="2106"/>
      <c r="I318" s="2106"/>
      <c r="J318" s="2106"/>
      <c r="K318" s="2106"/>
      <c r="L318" s="2106"/>
      <c r="M318" s="2106"/>
      <c r="N318" s="2106"/>
      <c r="O318" s="2106"/>
      <c r="P318" s="2106"/>
      <c r="Q318" s="2106"/>
      <c r="R318" s="2106"/>
      <c r="S318" s="2108"/>
      <c r="T318" s="2169"/>
    </row>
    <row r="319" spans="1:20" ht="16.5" thickBot="1" x14ac:dyDescent="0.3">
      <c r="A319" s="2171"/>
      <c r="B319" s="2084"/>
      <c r="C319" s="2109" t="s">
        <v>138</v>
      </c>
      <c r="D319" s="2080" t="s">
        <v>264</v>
      </c>
      <c r="E319" s="1339" t="s">
        <v>272</v>
      </c>
      <c r="F319" s="1339"/>
      <c r="G319" s="715"/>
      <c r="H319" s="715"/>
      <c r="I319" s="715"/>
      <c r="J319" s="715"/>
      <c r="K319" s="715"/>
      <c r="L319" s="715"/>
      <c r="M319" s="715"/>
      <c r="N319" s="715"/>
      <c r="O319" s="715"/>
      <c r="P319" s="715"/>
      <c r="Q319" s="715"/>
      <c r="R319" s="715"/>
      <c r="S319" s="715"/>
      <c r="T319" s="2169"/>
    </row>
    <row r="320" spans="1:20" ht="16.5" thickBot="1" x14ac:dyDescent="0.3">
      <c r="A320" s="2171"/>
      <c r="B320" s="2084"/>
      <c r="C320" s="2109"/>
      <c r="D320" s="2080"/>
      <c r="E320" s="1339" t="s">
        <v>268</v>
      </c>
      <c r="F320" s="1339"/>
      <c r="G320" s="46">
        <f>+G155</f>
        <v>70</v>
      </c>
      <c r="H320" s="46">
        <f t="shared" ref="H320:S320" si="14">+H155</f>
        <v>0</v>
      </c>
      <c r="I320" s="46">
        <f t="shared" si="14"/>
        <v>7</v>
      </c>
      <c r="J320" s="46">
        <f t="shared" si="14"/>
        <v>10</v>
      </c>
      <c r="K320" s="46">
        <f t="shared" si="14"/>
        <v>10</v>
      </c>
      <c r="L320" s="46">
        <f t="shared" si="14"/>
        <v>4</v>
      </c>
      <c r="M320" s="46">
        <f t="shared" si="14"/>
        <v>6</v>
      </c>
      <c r="N320" s="46">
        <f t="shared" si="14"/>
        <v>4</v>
      </c>
      <c r="O320" s="46">
        <f t="shared" si="14"/>
        <v>10</v>
      </c>
      <c r="P320" s="46">
        <f t="shared" si="14"/>
        <v>9</v>
      </c>
      <c r="Q320" s="46">
        <f t="shared" si="14"/>
        <v>5</v>
      </c>
      <c r="R320" s="46">
        <f t="shared" si="14"/>
        <v>0</v>
      </c>
      <c r="S320" s="46">
        <f t="shared" si="14"/>
        <v>5</v>
      </c>
      <c r="T320" s="2169"/>
    </row>
    <row r="321" spans="1:20" ht="16.5" thickBot="1" x14ac:dyDescent="0.3">
      <c r="A321" s="2171"/>
      <c r="B321" s="2084"/>
      <c r="C321" s="2109"/>
      <c r="D321" s="2080"/>
      <c r="E321" s="1339" t="s">
        <v>332</v>
      </c>
      <c r="F321" s="1339"/>
      <c r="G321" s="46">
        <f>SUM(G322:G326)</f>
        <v>23</v>
      </c>
      <c r="H321" s="46">
        <f t="shared" ref="H321:S321" si="15">SUM(H322:H326)</f>
        <v>0</v>
      </c>
      <c r="I321" s="46">
        <f t="shared" si="15"/>
        <v>7</v>
      </c>
      <c r="J321" s="46">
        <f t="shared" si="15"/>
        <v>10</v>
      </c>
      <c r="K321" s="46">
        <f t="shared" si="15"/>
        <v>0</v>
      </c>
      <c r="L321" s="46">
        <f t="shared" si="15"/>
        <v>0</v>
      </c>
      <c r="M321" s="46">
        <f t="shared" si="15"/>
        <v>6</v>
      </c>
      <c r="N321" s="46">
        <f t="shared" si="15"/>
        <v>0</v>
      </c>
      <c r="O321" s="46">
        <f t="shared" si="15"/>
        <v>0</v>
      </c>
      <c r="P321" s="46">
        <f t="shared" si="15"/>
        <v>0</v>
      </c>
      <c r="Q321" s="46">
        <f t="shared" si="15"/>
        <v>0</v>
      </c>
      <c r="R321" s="46">
        <f t="shared" si="15"/>
        <v>0</v>
      </c>
      <c r="S321" s="46">
        <f t="shared" si="15"/>
        <v>0</v>
      </c>
      <c r="T321" s="2169"/>
    </row>
    <row r="322" spans="1:20" ht="16.5" thickBot="1" x14ac:dyDescent="0.3">
      <c r="A322" s="2171"/>
      <c r="B322" s="2084"/>
      <c r="C322" s="2109"/>
      <c r="D322" s="2080"/>
      <c r="E322" s="1337" t="s">
        <v>265</v>
      </c>
      <c r="F322" s="1337"/>
      <c r="G322" s="716">
        <f>SUM(H322:S322)</f>
        <v>7</v>
      </c>
      <c r="H322" s="103">
        <v>0</v>
      </c>
      <c r="I322" s="103">
        <v>7</v>
      </c>
      <c r="J322" s="103">
        <v>0</v>
      </c>
      <c r="K322" s="103">
        <v>0</v>
      </c>
      <c r="L322" s="103">
        <v>0</v>
      </c>
      <c r="M322" s="103">
        <v>0</v>
      </c>
      <c r="N322" s="103">
        <v>0</v>
      </c>
      <c r="O322" s="103">
        <v>0</v>
      </c>
      <c r="P322" s="103">
        <v>0</v>
      </c>
      <c r="Q322" s="103">
        <v>0</v>
      </c>
      <c r="R322" s="103">
        <v>0</v>
      </c>
      <c r="S322" s="103">
        <v>0</v>
      </c>
      <c r="T322" s="2169"/>
    </row>
    <row r="323" spans="1:20" ht="16.5" thickBot="1" x14ac:dyDescent="0.3">
      <c r="A323" s="2171"/>
      <c r="B323" s="2084"/>
      <c r="C323" s="2109"/>
      <c r="D323" s="2080"/>
      <c r="E323" s="1338" t="s">
        <v>526</v>
      </c>
      <c r="F323" s="1338"/>
      <c r="G323" s="716">
        <f t="shared" ref="G323:G326" si="16">SUM(H323:S323)</f>
        <v>0</v>
      </c>
      <c r="H323" s="103">
        <v>0</v>
      </c>
      <c r="I323" s="103">
        <v>0</v>
      </c>
      <c r="J323" s="103">
        <v>0</v>
      </c>
      <c r="K323" s="103">
        <v>0</v>
      </c>
      <c r="L323" s="103">
        <v>0</v>
      </c>
      <c r="M323" s="103">
        <v>0</v>
      </c>
      <c r="N323" s="103">
        <v>0</v>
      </c>
      <c r="O323" s="103">
        <v>0</v>
      </c>
      <c r="P323" s="103">
        <v>0</v>
      </c>
      <c r="Q323" s="103">
        <v>0</v>
      </c>
      <c r="R323" s="103">
        <v>0</v>
      </c>
      <c r="S323" s="103">
        <v>0</v>
      </c>
      <c r="T323" s="2169"/>
    </row>
    <row r="324" spans="1:20" ht="16.5" thickBot="1" x14ac:dyDescent="0.3">
      <c r="A324" s="2171"/>
      <c r="B324" s="2084"/>
      <c r="C324" s="2109"/>
      <c r="D324" s="2080"/>
      <c r="E324" s="1338" t="s">
        <v>266</v>
      </c>
      <c r="F324" s="1338"/>
      <c r="G324" s="716">
        <f t="shared" si="16"/>
        <v>16</v>
      </c>
      <c r="H324" s="103">
        <v>0</v>
      </c>
      <c r="I324" s="103">
        <v>0</v>
      </c>
      <c r="J324" s="103">
        <v>10</v>
      </c>
      <c r="K324" s="103">
        <v>0</v>
      </c>
      <c r="L324" s="103">
        <v>0</v>
      </c>
      <c r="M324" s="103">
        <v>6</v>
      </c>
      <c r="N324" s="103">
        <v>0</v>
      </c>
      <c r="O324" s="103">
        <v>0</v>
      </c>
      <c r="P324" s="103">
        <v>0</v>
      </c>
      <c r="Q324" s="103">
        <v>0</v>
      </c>
      <c r="R324" s="103">
        <v>0</v>
      </c>
      <c r="S324" s="103">
        <v>0</v>
      </c>
      <c r="T324" s="2169"/>
    </row>
    <row r="325" spans="1:20" ht="19.5" thickBot="1" x14ac:dyDescent="0.3">
      <c r="A325" s="2171"/>
      <c r="B325" s="2084"/>
      <c r="C325" s="2110"/>
      <c r="D325" s="2081"/>
      <c r="E325" s="1338" t="s">
        <v>267</v>
      </c>
      <c r="F325" s="1338"/>
      <c r="G325" s="716">
        <f t="shared" si="16"/>
        <v>0</v>
      </c>
      <c r="H325" s="103">
        <v>0</v>
      </c>
      <c r="I325" s="103">
        <v>0</v>
      </c>
      <c r="J325" s="651">
        <v>0</v>
      </c>
      <c r="K325" s="103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0</v>
      </c>
      <c r="Q325" s="103">
        <v>0</v>
      </c>
      <c r="R325" s="103">
        <v>0</v>
      </c>
      <c r="S325" s="103">
        <v>0</v>
      </c>
      <c r="T325" s="2169"/>
    </row>
    <row r="326" spans="1:20" ht="19.5" thickBot="1" x14ac:dyDescent="0.3">
      <c r="A326" s="2171"/>
      <c r="B326" s="2084"/>
      <c r="C326" s="2110"/>
      <c r="D326" s="2082"/>
      <c r="E326" s="1338" t="s">
        <v>335</v>
      </c>
      <c r="F326" s="1338"/>
      <c r="G326" s="716">
        <f t="shared" si="16"/>
        <v>0</v>
      </c>
      <c r="H326" s="103">
        <v>0</v>
      </c>
      <c r="I326" s="103">
        <v>0</v>
      </c>
      <c r="J326" s="651">
        <v>0</v>
      </c>
      <c r="K326" s="103">
        <v>0</v>
      </c>
      <c r="L326" s="103">
        <v>0</v>
      </c>
      <c r="M326" s="103">
        <v>0</v>
      </c>
      <c r="N326" s="103">
        <v>0</v>
      </c>
      <c r="O326" s="103">
        <v>0</v>
      </c>
      <c r="P326" s="103">
        <v>0</v>
      </c>
      <c r="Q326" s="103">
        <v>0</v>
      </c>
      <c r="R326" s="103">
        <v>0</v>
      </c>
      <c r="S326" s="103">
        <v>0</v>
      </c>
      <c r="T326" s="2169"/>
    </row>
    <row r="327" spans="1:20" s="717" customFormat="1" ht="60.75" customHeight="1" thickBot="1" x14ac:dyDescent="0.3">
      <c r="A327" s="2171"/>
      <c r="B327" s="2084"/>
      <c r="C327" s="2111"/>
      <c r="D327" s="2083"/>
      <c r="E327" s="1364" t="s">
        <v>333</v>
      </c>
      <c r="F327" s="1364"/>
      <c r="G327" s="110">
        <f>IF((G319+G320-G321)&lt;0,"Revise porque este valor no puede ser negativo",G319+G320-G321)</f>
        <v>47</v>
      </c>
      <c r="H327" s="110">
        <f t="shared" ref="H327:S327" si="17">IF((H319+H320-H321)&lt;0,"Revise porque este valor no puede ser negativo",H319+H320-H321)</f>
        <v>0</v>
      </c>
      <c r="I327" s="110">
        <f t="shared" si="17"/>
        <v>0</v>
      </c>
      <c r="J327" s="110">
        <f t="shared" si="17"/>
        <v>0</v>
      </c>
      <c r="K327" s="110">
        <f t="shared" si="17"/>
        <v>10</v>
      </c>
      <c r="L327" s="110">
        <f t="shared" si="17"/>
        <v>4</v>
      </c>
      <c r="M327" s="110">
        <f t="shared" si="17"/>
        <v>0</v>
      </c>
      <c r="N327" s="110">
        <f t="shared" si="17"/>
        <v>4</v>
      </c>
      <c r="O327" s="110">
        <f t="shared" si="17"/>
        <v>10</v>
      </c>
      <c r="P327" s="110">
        <f t="shared" si="17"/>
        <v>9</v>
      </c>
      <c r="Q327" s="110">
        <f t="shared" si="17"/>
        <v>5</v>
      </c>
      <c r="R327" s="110">
        <f t="shared" si="17"/>
        <v>0</v>
      </c>
      <c r="S327" s="110">
        <f t="shared" si="17"/>
        <v>5</v>
      </c>
      <c r="T327" s="2169"/>
    </row>
    <row r="328" spans="1:20" ht="19.5" thickBot="1" x14ac:dyDescent="0.3">
      <c r="A328" s="2171"/>
      <c r="B328" s="2084"/>
      <c r="C328" s="2076" t="s">
        <v>172</v>
      </c>
      <c r="D328" s="2076"/>
      <c r="E328" s="2076"/>
      <c r="F328" s="2076"/>
      <c r="G328" s="2076"/>
      <c r="H328" s="2076"/>
      <c r="I328" s="2076"/>
      <c r="J328" s="2076"/>
      <c r="K328" s="2076"/>
      <c r="L328" s="2076"/>
      <c r="M328" s="2076"/>
      <c r="N328" s="2076"/>
      <c r="O328" s="2076"/>
      <c r="P328" s="2076"/>
      <c r="Q328" s="2076"/>
      <c r="R328" s="2076"/>
      <c r="S328" s="2077"/>
      <c r="T328" s="2169"/>
    </row>
    <row r="329" spans="1:20" ht="19.5" thickBot="1" x14ac:dyDescent="0.3">
      <c r="A329" s="2171"/>
      <c r="B329" s="2084"/>
      <c r="C329" s="2078" t="s">
        <v>139</v>
      </c>
      <c r="D329" s="2069" t="s">
        <v>140</v>
      </c>
      <c r="E329" s="2070"/>
      <c r="F329" s="2070"/>
      <c r="G329" s="2070"/>
      <c r="H329" s="2070"/>
      <c r="I329" s="2070"/>
      <c r="J329" s="2070"/>
      <c r="K329" s="2070"/>
      <c r="L329" s="2070"/>
      <c r="M329" s="2070"/>
      <c r="N329" s="2070"/>
      <c r="O329" s="2070"/>
      <c r="P329" s="2070"/>
      <c r="Q329" s="2070"/>
      <c r="R329" s="2070"/>
      <c r="S329" s="2071"/>
      <c r="T329" s="2169"/>
    </row>
    <row r="330" spans="1:20" ht="16.5" thickBot="1" x14ac:dyDescent="0.3">
      <c r="A330" s="2171"/>
      <c r="B330" s="2084"/>
      <c r="C330" s="2079"/>
      <c r="D330" s="2074" t="s">
        <v>141</v>
      </c>
      <c r="E330" s="1339" t="s">
        <v>271</v>
      </c>
      <c r="F330" s="1339"/>
      <c r="G330" s="48">
        <f>'[1]PROVINCIALES Y DISTRITALES'!G330</f>
        <v>40</v>
      </c>
      <c r="H330" s="104">
        <f>+G338</f>
        <v>31</v>
      </c>
      <c r="I330" s="104">
        <f t="shared" ref="I330:S330" si="18">+H338</f>
        <v>31</v>
      </c>
      <c r="J330" s="104">
        <f t="shared" si="18"/>
        <v>38</v>
      </c>
      <c r="K330" s="104">
        <f t="shared" si="18"/>
        <v>2</v>
      </c>
      <c r="L330" s="104">
        <f t="shared" si="18"/>
        <v>6</v>
      </c>
      <c r="M330" s="104">
        <f t="shared" si="18"/>
        <v>29</v>
      </c>
      <c r="N330" s="104">
        <f t="shared" si="18"/>
        <v>29</v>
      </c>
      <c r="O330" s="104">
        <f t="shared" si="18"/>
        <v>29</v>
      </c>
      <c r="P330" s="104">
        <f t="shared" si="18"/>
        <v>29</v>
      </c>
      <c r="Q330" s="104">
        <f t="shared" si="18"/>
        <v>29</v>
      </c>
      <c r="R330" s="104">
        <f t="shared" si="18"/>
        <v>29</v>
      </c>
      <c r="S330" s="104">
        <f t="shared" si="18"/>
        <v>29</v>
      </c>
      <c r="T330" s="2169"/>
    </row>
    <row r="331" spans="1:20" ht="16.5" thickBot="1" x14ac:dyDescent="0.3">
      <c r="A331" s="2171"/>
      <c r="B331" s="2084"/>
      <c r="C331" s="2079"/>
      <c r="D331" s="2075"/>
      <c r="E331" s="1339" t="s">
        <v>269</v>
      </c>
      <c r="F331" s="1339"/>
      <c r="G331" s="46">
        <f>'[1]PROVINCIALES Y DISTRITALES'!G331</f>
        <v>66</v>
      </c>
      <c r="H331" s="46">
        <f t="shared" ref="H331:S331" si="19">+H209</f>
        <v>0</v>
      </c>
      <c r="I331" s="46">
        <f t="shared" si="19"/>
        <v>0</v>
      </c>
      <c r="J331" s="46">
        <f t="shared" si="19"/>
        <v>38</v>
      </c>
      <c r="K331" s="46">
        <f t="shared" si="19"/>
        <v>4</v>
      </c>
      <c r="L331" s="46">
        <f t="shared" si="19"/>
        <v>24</v>
      </c>
      <c r="M331" s="46">
        <f t="shared" si="19"/>
        <v>0</v>
      </c>
      <c r="N331" s="46">
        <f t="shared" si="19"/>
        <v>0</v>
      </c>
      <c r="O331" s="46">
        <f t="shared" si="19"/>
        <v>0</v>
      </c>
      <c r="P331" s="46">
        <f t="shared" si="19"/>
        <v>0</v>
      </c>
      <c r="Q331" s="46">
        <f t="shared" si="19"/>
        <v>0</v>
      </c>
      <c r="R331" s="46">
        <f t="shared" si="19"/>
        <v>0</v>
      </c>
      <c r="S331" s="46">
        <f t="shared" si="19"/>
        <v>0</v>
      </c>
      <c r="T331" s="2169"/>
    </row>
    <row r="332" spans="1:20" ht="16.5" thickBot="1" x14ac:dyDescent="0.3">
      <c r="A332" s="2171"/>
      <c r="B332" s="2084"/>
      <c r="C332" s="2079"/>
      <c r="D332" s="2075"/>
      <c r="E332" s="1339" t="s">
        <v>270</v>
      </c>
      <c r="F332" s="1339"/>
      <c r="G332" s="46">
        <f>'[1]PROVINCIALES Y DISTRITALES'!G332</f>
        <v>0</v>
      </c>
      <c r="H332" s="46">
        <f t="shared" ref="H332:S332" si="20">+H322</f>
        <v>0</v>
      </c>
      <c r="I332" s="46">
        <f t="shared" si="20"/>
        <v>7</v>
      </c>
      <c r="J332" s="46">
        <f t="shared" si="20"/>
        <v>0</v>
      </c>
      <c r="K332" s="46">
        <f t="shared" si="20"/>
        <v>0</v>
      </c>
      <c r="L332" s="46">
        <f t="shared" si="20"/>
        <v>0</v>
      </c>
      <c r="M332" s="46">
        <f t="shared" si="20"/>
        <v>0</v>
      </c>
      <c r="N332" s="46">
        <f t="shared" si="20"/>
        <v>0</v>
      </c>
      <c r="O332" s="46">
        <f t="shared" si="20"/>
        <v>0</v>
      </c>
      <c r="P332" s="46">
        <f t="shared" si="20"/>
        <v>0</v>
      </c>
      <c r="Q332" s="46">
        <f t="shared" si="20"/>
        <v>0</v>
      </c>
      <c r="R332" s="46">
        <f t="shared" si="20"/>
        <v>0</v>
      </c>
      <c r="S332" s="46">
        <f t="shared" si="20"/>
        <v>0</v>
      </c>
      <c r="T332" s="2169"/>
    </row>
    <row r="333" spans="1:20" ht="16.5" thickBot="1" x14ac:dyDescent="0.3">
      <c r="A333" s="2171"/>
      <c r="B333" s="2084"/>
      <c r="C333" s="2079"/>
      <c r="D333" s="2075"/>
      <c r="E333" s="1339" t="s">
        <v>336</v>
      </c>
      <c r="F333" s="1339"/>
      <c r="G333" s="46">
        <f>'[1]PROVINCIALES Y DISTRITALES'!G333</f>
        <v>75</v>
      </c>
      <c r="H333" s="46">
        <f t="shared" ref="H333:S333" si="21">SUM(H334:H337)</f>
        <v>0</v>
      </c>
      <c r="I333" s="46">
        <f t="shared" si="21"/>
        <v>0</v>
      </c>
      <c r="J333" s="46">
        <f t="shared" si="21"/>
        <v>74</v>
      </c>
      <c r="K333" s="46">
        <f t="shared" si="21"/>
        <v>0</v>
      </c>
      <c r="L333" s="46">
        <f t="shared" si="21"/>
        <v>1</v>
      </c>
      <c r="M333" s="46">
        <f t="shared" si="21"/>
        <v>0</v>
      </c>
      <c r="N333" s="46">
        <f t="shared" si="21"/>
        <v>0</v>
      </c>
      <c r="O333" s="46">
        <f t="shared" si="21"/>
        <v>0</v>
      </c>
      <c r="P333" s="46">
        <f t="shared" si="21"/>
        <v>0</v>
      </c>
      <c r="Q333" s="46">
        <f t="shared" si="21"/>
        <v>0</v>
      </c>
      <c r="R333" s="46">
        <f t="shared" si="21"/>
        <v>0</v>
      </c>
      <c r="S333" s="46">
        <f t="shared" si="21"/>
        <v>0</v>
      </c>
      <c r="T333" s="2169"/>
    </row>
    <row r="334" spans="1:20" ht="16.5" thickBot="1" x14ac:dyDescent="0.3">
      <c r="A334" s="2171"/>
      <c r="B334" s="2084"/>
      <c r="C334" s="2079"/>
      <c r="D334" s="2075"/>
      <c r="E334" s="1337" t="s">
        <v>340</v>
      </c>
      <c r="F334" s="1337"/>
      <c r="G334" s="103">
        <f>'[1]PROVINCIALES Y DISTRITALES'!G334</f>
        <v>70</v>
      </c>
      <c r="H334" s="103">
        <v>0</v>
      </c>
      <c r="I334" s="103">
        <v>0</v>
      </c>
      <c r="J334" s="103">
        <v>70</v>
      </c>
      <c r="K334" s="103">
        <v>0</v>
      </c>
      <c r="L334" s="103">
        <v>0</v>
      </c>
      <c r="M334" s="103">
        <v>0</v>
      </c>
      <c r="N334" s="103">
        <v>0</v>
      </c>
      <c r="O334" s="103">
        <v>0</v>
      </c>
      <c r="P334" s="103">
        <v>0</v>
      </c>
      <c r="Q334" s="103">
        <v>0</v>
      </c>
      <c r="R334" s="103">
        <v>0</v>
      </c>
      <c r="S334" s="103">
        <v>0</v>
      </c>
      <c r="T334" s="2169"/>
    </row>
    <row r="335" spans="1:20" ht="16.5" thickBot="1" x14ac:dyDescent="0.3">
      <c r="A335" s="2171"/>
      <c r="B335" s="2084"/>
      <c r="C335" s="2079"/>
      <c r="D335" s="2075"/>
      <c r="E335" s="1338" t="s">
        <v>341</v>
      </c>
      <c r="F335" s="1338"/>
      <c r="G335" s="103">
        <f>'[1]PROVINCIALES Y DISTRITALES'!G335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2169"/>
    </row>
    <row r="336" spans="1:20" ht="16.5" thickBot="1" x14ac:dyDescent="0.3">
      <c r="A336" s="2171"/>
      <c r="B336" s="2084"/>
      <c r="C336" s="2079"/>
      <c r="D336" s="2075"/>
      <c r="E336" s="1338" t="s">
        <v>342</v>
      </c>
      <c r="F336" s="1338"/>
      <c r="G336" s="103">
        <f>'[1]PROVINCIALES Y DISTRITALES'!G336</f>
        <v>4</v>
      </c>
      <c r="H336" s="103">
        <v>0</v>
      </c>
      <c r="I336" s="103">
        <v>0</v>
      </c>
      <c r="J336" s="103">
        <v>4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2169"/>
    </row>
    <row r="337" spans="1:20" ht="16.5" thickBot="1" x14ac:dyDescent="0.3">
      <c r="A337" s="2171"/>
      <c r="B337" s="2084"/>
      <c r="C337" s="2079"/>
      <c r="D337" s="2075"/>
      <c r="E337" s="1338" t="s">
        <v>343</v>
      </c>
      <c r="F337" s="1338"/>
      <c r="G337" s="103">
        <f>'[1]PROVINCIALES Y DISTRITALES'!G337</f>
        <v>1</v>
      </c>
      <c r="H337" s="103">
        <v>0</v>
      </c>
      <c r="I337" s="103">
        <v>0</v>
      </c>
      <c r="J337" s="103">
        <v>0</v>
      </c>
      <c r="K337" s="103">
        <v>0</v>
      </c>
      <c r="L337" s="103">
        <v>1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2169"/>
    </row>
    <row r="338" spans="1:20" ht="58.5" customHeight="1" thickBot="1" x14ac:dyDescent="0.3">
      <c r="A338" s="2171"/>
      <c r="B338" s="2084"/>
      <c r="C338" s="2079"/>
      <c r="D338" s="2075"/>
      <c r="E338" s="1339" t="s">
        <v>344</v>
      </c>
      <c r="F338" s="1339"/>
      <c r="G338" s="59">
        <f>'[1]PROVINCIALES Y DISTRITALES'!G338</f>
        <v>31</v>
      </c>
      <c r="H338" s="59">
        <f t="shared" ref="H338:S338" si="22">IF((H330+H331+H332-H333)&lt;0,"Revise porque este valor no puede ser negativo",H330+H331+H332-H333)</f>
        <v>31</v>
      </c>
      <c r="I338" s="59">
        <f t="shared" si="22"/>
        <v>38</v>
      </c>
      <c r="J338" s="59">
        <f t="shared" si="22"/>
        <v>2</v>
      </c>
      <c r="K338" s="59">
        <f t="shared" si="22"/>
        <v>6</v>
      </c>
      <c r="L338" s="59">
        <f t="shared" si="22"/>
        <v>29</v>
      </c>
      <c r="M338" s="59">
        <f t="shared" si="22"/>
        <v>29</v>
      </c>
      <c r="N338" s="59">
        <f t="shared" si="22"/>
        <v>29</v>
      </c>
      <c r="O338" s="59">
        <f t="shared" si="22"/>
        <v>29</v>
      </c>
      <c r="P338" s="59">
        <f t="shared" si="22"/>
        <v>29</v>
      </c>
      <c r="Q338" s="59">
        <f t="shared" si="22"/>
        <v>29</v>
      </c>
      <c r="R338" s="59">
        <f t="shared" si="22"/>
        <v>29</v>
      </c>
      <c r="S338" s="59">
        <f t="shared" si="22"/>
        <v>29</v>
      </c>
      <c r="T338" s="2169"/>
    </row>
    <row r="339" spans="1:20" ht="19.5" thickBot="1" x14ac:dyDescent="0.3">
      <c r="A339" s="2171"/>
      <c r="B339" s="2084"/>
      <c r="C339" s="2079"/>
      <c r="D339" s="2070" t="s">
        <v>142</v>
      </c>
      <c r="E339" s="2070"/>
      <c r="F339" s="2070"/>
      <c r="G339" s="2070"/>
      <c r="H339" s="2070"/>
      <c r="I339" s="2070"/>
      <c r="J339" s="2070"/>
      <c r="K339" s="2070"/>
      <c r="L339" s="2070"/>
      <c r="M339" s="2070"/>
      <c r="N339" s="2070"/>
      <c r="O339" s="2070"/>
      <c r="P339" s="2070"/>
      <c r="Q339" s="2070"/>
      <c r="R339" s="2070"/>
      <c r="S339" s="2071"/>
      <c r="T339" s="2169"/>
    </row>
    <row r="340" spans="1:20" ht="16.5" thickBot="1" x14ac:dyDescent="0.3">
      <c r="A340" s="2171"/>
      <c r="B340" s="2084"/>
      <c r="C340" s="2079"/>
      <c r="D340" s="2074" t="s">
        <v>263</v>
      </c>
      <c r="E340" s="1339" t="s">
        <v>273</v>
      </c>
      <c r="F340" s="1339"/>
      <c r="G340" s="48">
        <v>20</v>
      </c>
      <c r="H340" s="111">
        <f>+G348</f>
        <v>0</v>
      </c>
      <c r="I340" s="111">
        <f t="shared" ref="I340:S340" si="23">+H348</f>
        <v>0</v>
      </c>
      <c r="J340" s="111">
        <f t="shared" si="23"/>
        <v>2</v>
      </c>
      <c r="K340" s="111">
        <f t="shared" si="23"/>
        <v>2</v>
      </c>
      <c r="L340" s="111">
        <f t="shared" si="23"/>
        <v>2</v>
      </c>
      <c r="M340" s="111">
        <f t="shared" si="23"/>
        <v>2</v>
      </c>
      <c r="N340" s="111">
        <f t="shared" si="23"/>
        <v>2</v>
      </c>
      <c r="O340" s="111">
        <f t="shared" si="23"/>
        <v>2</v>
      </c>
      <c r="P340" s="111">
        <f t="shared" si="23"/>
        <v>2</v>
      </c>
      <c r="Q340" s="111">
        <f t="shared" si="23"/>
        <v>2</v>
      </c>
      <c r="R340" s="111">
        <f t="shared" si="23"/>
        <v>2</v>
      </c>
      <c r="S340" s="111">
        <f t="shared" si="23"/>
        <v>2</v>
      </c>
      <c r="T340" s="2169"/>
    </row>
    <row r="341" spans="1:20" ht="16.5" thickBot="1" x14ac:dyDescent="0.3">
      <c r="A341" s="2171"/>
      <c r="B341" s="2084"/>
      <c r="C341" s="2079"/>
      <c r="D341" s="2075"/>
      <c r="E341" s="1339" t="s">
        <v>274</v>
      </c>
      <c r="F341" s="1339"/>
      <c r="G341" s="46">
        <f>+G263</f>
        <v>2</v>
      </c>
      <c r="H341" s="46">
        <f t="shared" ref="H341:S341" si="24">+H263</f>
        <v>0</v>
      </c>
      <c r="I341" s="46">
        <f t="shared" si="24"/>
        <v>2</v>
      </c>
      <c r="J341" s="46">
        <f t="shared" si="24"/>
        <v>0</v>
      </c>
      <c r="K341" s="46">
        <f t="shared" si="24"/>
        <v>0</v>
      </c>
      <c r="L341" s="46">
        <f t="shared" si="24"/>
        <v>0</v>
      </c>
      <c r="M341" s="46">
        <f t="shared" si="24"/>
        <v>0</v>
      </c>
      <c r="N341" s="46">
        <f t="shared" si="24"/>
        <v>0</v>
      </c>
      <c r="O341" s="46">
        <f t="shared" si="24"/>
        <v>0</v>
      </c>
      <c r="P341" s="46">
        <f t="shared" si="24"/>
        <v>0</v>
      </c>
      <c r="Q341" s="46">
        <f t="shared" si="24"/>
        <v>0</v>
      </c>
      <c r="R341" s="46">
        <f t="shared" si="24"/>
        <v>0</v>
      </c>
      <c r="S341" s="46">
        <f t="shared" si="24"/>
        <v>0</v>
      </c>
      <c r="T341" s="2169"/>
    </row>
    <row r="342" spans="1:20" ht="16.5" thickBot="1" x14ac:dyDescent="0.3">
      <c r="A342" s="2171"/>
      <c r="B342" s="2084"/>
      <c r="C342" s="2079"/>
      <c r="D342" s="2075"/>
      <c r="E342" s="1339" t="s">
        <v>275</v>
      </c>
      <c r="F342" s="1339"/>
      <c r="G342" s="46">
        <f>+G323</f>
        <v>0</v>
      </c>
      <c r="H342" s="46">
        <f t="shared" ref="H342:S342" si="25">+H323</f>
        <v>0</v>
      </c>
      <c r="I342" s="46">
        <f t="shared" si="25"/>
        <v>0</v>
      </c>
      <c r="J342" s="46">
        <f t="shared" si="25"/>
        <v>0</v>
      </c>
      <c r="K342" s="46">
        <f t="shared" si="25"/>
        <v>0</v>
      </c>
      <c r="L342" s="46">
        <f t="shared" si="25"/>
        <v>0</v>
      </c>
      <c r="M342" s="46">
        <f t="shared" si="25"/>
        <v>0</v>
      </c>
      <c r="N342" s="46">
        <f t="shared" si="25"/>
        <v>0</v>
      </c>
      <c r="O342" s="46">
        <f t="shared" si="25"/>
        <v>0</v>
      </c>
      <c r="P342" s="46">
        <f t="shared" si="25"/>
        <v>0</v>
      </c>
      <c r="Q342" s="46">
        <f t="shared" si="25"/>
        <v>0</v>
      </c>
      <c r="R342" s="46">
        <f t="shared" si="25"/>
        <v>0</v>
      </c>
      <c r="S342" s="46">
        <f t="shared" si="25"/>
        <v>0</v>
      </c>
      <c r="T342" s="2169"/>
    </row>
    <row r="343" spans="1:20" ht="16.5" thickBot="1" x14ac:dyDescent="0.3">
      <c r="A343" s="2171"/>
      <c r="B343" s="2084"/>
      <c r="C343" s="2079"/>
      <c r="D343" s="2075"/>
      <c r="E343" s="1339" t="s">
        <v>276</v>
      </c>
      <c r="F343" s="1339"/>
      <c r="G343" s="46">
        <f>+G335</f>
        <v>0</v>
      </c>
      <c r="H343" s="46">
        <f t="shared" ref="H343:S343" si="26">+H335</f>
        <v>0</v>
      </c>
      <c r="I343" s="46">
        <f t="shared" si="26"/>
        <v>0</v>
      </c>
      <c r="J343" s="46">
        <f t="shared" si="26"/>
        <v>0</v>
      </c>
      <c r="K343" s="46">
        <f t="shared" si="26"/>
        <v>0</v>
      </c>
      <c r="L343" s="46">
        <f t="shared" si="26"/>
        <v>0</v>
      </c>
      <c r="M343" s="46">
        <f t="shared" si="26"/>
        <v>0</v>
      </c>
      <c r="N343" s="46">
        <f t="shared" si="26"/>
        <v>0</v>
      </c>
      <c r="O343" s="46">
        <f t="shared" si="26"/>
        <v>0</v>
      </c>
      <c r="P343" s="46">
        <f t="shared" si="26"/>
        <v>0</v>
      </c>
      <c r="Q343" s="46">
        <f t="shared" si="26"/>
        <v>0</v>
      </c>
      <c r="R343" s="46">
        <f t="shared" si="26"/>
        <v>0</v>
      </c>
      <c r="S343" s="46">
        <f t="shared" si="26"/>
        <v>0</v>
      </c>
      <c r="T343" s="2169"/>
    </row>
    <row r="344" spans="1:20" ht="16.5" thickBot="1" x14ac:dyDescent="0.3">
      <c r="A344" s="2171"/>
      <c r="B344" s="2084"/>
      <c r="C344" s="2079"/>
      <c r="D344" s="2075"/>
      <c r="E344" s="1339" t="s">
        <v>350</v>
      </c>
      <c r="F344" s="1339"/>
      <c r="G344" s="112">
        <v>22</v>
      </c>
      <c r="H344" s="112">
        <f t="shared" ref="H344:S344" si="27">SUM(H345:H347)</f>
        <v>0</v>
      </c>
      <c r="I344" s="112">
        <f t="shared" si="27"/>
        <v>0</v>
      </c>
      <c r="J344" s="112">
        <f t="shared" si="27"/>
        <v>0</v>
      </c>
      <c r="K344" s="112">
        <f t="shared" si="27"/>
        <v>0</v>
      </c>
      <c r="L344" s="112">
        <f t="shared" si="27"/>
        <v>0</v>
      </c>
      <c r="M344" s="112">
        <f t="shared" si="27"/>
        <v>0</v>
      </c>
      <c r="N344" s="112">
        <f t="shared" si="27"/>
        <v>0</v>
      </c>
      <c r="O344" s="112">
        <f t="shared" si="27"/>
        <v>0</v>
      </c>
      <c r="P344" s="112">
        <f t="shared" si="27"/>
        <v>0</v>
      </c>
      <c r="Q344" s="112">
        <f t="shared" si="27"/>
        <v>0</v>
      </c>
      <c r="R344" s="112">
        <f t="shared" si="27"/>
        <v>0</v>
      </c>
      <c r="S344" s="112">
        <f t="shared" si="27"/>
        <v>0</v>
      </c>
      <c r="T344" s="2169"/>
    </row>
    <row r="345" spans="1:20" ht="16.5" thickBot="1" x14ac:dyDescent="0.3">
      <c r="A345" s="2171"/>
      <c r="B345" s="2084"/>
      <c r="C345" s="2079"/>
      <c r="D345" s="2075"/>
      <c r="E345" s="1337" t="s">
        <v>351</v>
      </c>
      <c r="F345" s="1337"/>
      <c r="G345" s="103">
        <f>SUM(H345:S345)</f>
        <v>0</v>
      </c>
      <c r="H345" s="103">
        <f t="shared" ref="H345:S347" si="28">SUM(I345:T345)</f>
        <v>0</v>
      </c>
      <c r="I345" s="103">
        <f t="shared" si="28"/>
        <v>0</v>
      </c>
      <c r="J345" s="103">
        <f t="shared" si="28"/>
        <v>0</v>
      </c>
      <c r="K345" s="103">
        <f t="shared" si="28"/>
        <v>0</v>
      </c>
      <c r="L345" s="103">
        <f t="shared" si="28"/>
        <v>0</v>
      </c>
      <c r="M345" s="103">
        <f t="shared" si="28"/>
        <v>0</v>
      </c>
      <c r="N345" s="103">
        <f t="shared" si="28"/>
        <v>0</v>
      </c>
      <c r="O345" s="103">
        <f t="shared" si="28"/>
        <v>0</v>
      </c>
      <c r="P345" s="103">
        <f t="shared" si="28"/>
        <v>0</v>
      </c>
      <c r="Q345" s="103">
        <f t="shared" si="28"/>
        <v>0</v>
      </c>
      <c r="R345" s="103">
        <f t="shared" si="28"/>
        <v>0</v>
      </c>
      <c r="S345" s="103">
        <f t="shared" si="28"/>
        <v>0</v>
      </c>
      <c r="T345" s="2169"/>
    </row>
    <row r="346" spans="1:20" ht="16.5" thickBot="1" x14ac:dyDescent="0.3">
      <c r="A346" s="2171"/>
      <c r="B346" s="2084"/>
      <c r="C346" s="2079"/>
      <c r="D346" s="2075"/>
      <c r="E346" s="1338" t="s">
        <v>352</v>
      </c>
      <c r="F346" s="1338"/>
      <c r="G346" s="103">
        <f t="shared" ref="G346:G347" si="29">SUM(H346:S346)</f>
        <v>0</v>
      </c>
      <c r="H346" s="103">
        <f t="shared" si="28"/>
        <v>0</v>
      </c>
      <c r="I346" s="103">
        <f t="shared" si="28"/>
        <v>0</v>
      </c>
      <c r="J346" s="103">
        <f t="shared" si="28"/>
        <v>0</v>
      </c>
      <c r="K346" s="103">
        <f t="shared" si="28"/>
        <v>0</v>
      </c>
      <c r="L346" s="103">
        <f t="shared" si="28"/>
        <v>0</v>
      </c>
      <c r="M346" s="103">
        <f t="shared" si="28"/>
        <v>0</v>
      </c>
      <c r="N346" s="103">
        <f t="shared" si="28"/>
        <v>0</v>
      </c>
      <c r="O346" s="103">
        <f t="shared" si="28"/>
        <v>0</v>
      </c>
      <c r="P346" s="103">
        <f t="shared" si="28"/>
        <v>0</v>
      </c>
      <c r="Q346" s="103">
        <f t="shared" si="28"/>
        <v>0</v>
      </c>
      <c r="R346" s="103">
        <f t="shared" si="28"/>
        <v>0</v>
      </c>
      <c r="S346" s="103">
        <f t="shared" si="28"/>
        <v>0</v>
      </c>
      <c r="T346" s="2169"/>
    </row>
    <row r="347" spans="1:20" ht="16.5" thickBot="1" x14ac:dyDescent="0.3">
      <c r="A347" s="2171"/>
      <c r="B347" s="2084"/>
      <c r="C347" s="2079"/>
      <c r="D347" s="2075"/>
      <c r="E347" s="1338" t="s">
        <v>353</v>
      </c>
      <c r="F347" s="1338"/>
      <c r="G347" s="103">
        <f t="shared" si="29"/>
        <v>0</v>
      </c>
      <c r="H347" s="103">
        <f t="shared" si="28"/>
        <v>0</v>
      </c>
      <c r="I347" s="103">
        <f t="shared" si="28"/>
        <v>0</v>
      </c>
      <c r="J347" s="103">
        <f t="shared" si="28"/>
        <v>0</v>
      </c>
      <c r="K347" s="103">
        <f t="shared" si="28"/>
        <v>0</v>
      </c>
      <c r="L347" s="103">
        <f t="shared" si="28"/>
        <v>0</v>
      </c>
      <c r="M347" s="103">
        <f t="shared" si="28"/>
        <v>0</v>
      </c>
      <c r="N347" s="103">
        <f t="shared" si="28"/>
        <v>0</v>
      </c>
      <c r="O347" s="103">
        <f t="shared" si="28"/>
        <v>0</v>
      </c>
      <c r="P347" s="103">
        <f t="shared" si="28"/>
        <v>0</v>
      </c>
      <c r="Q347" s="103">
        <f t="shared" si="28"/>
        <v>0</v>
      </c>
      <c r="R347" s="103">
        <f t="shared" si="28"/>
        <v>0</v>
      </c>
      <c r="S347" s="103">
        <f t="shared" si="28"/>
        <v>0</v>
      </c>
      <c r="T347" s="2169"/>
    </row>
    <row r="348" spans="1:20" ht="16.5" thickBot="1" x14ac:dyDescent="0.3">
      <c r="A348" s="2171"/>
      <c r="B348" s="2084"/>
      <c r="C348" s="2079"/>
      <c r="D348" s="2075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0">IF((H340+H341+H342+H343-H344)&lt;0,"Revise porque este valor no puede ser negativo",H340+H341+H342+H343-H344)</f>
        <v>0</v>
      </c>
      <c r="I348" s="110">
        <f t="shared" si="30"/>
        <v>2</v>
      </c>
      <c r="J348" s="110">
        <f t="shared" si="30"/>
        <v>2</v>
      </c>
      <c r="K348" s="110">
        <f t="shared" si="30"/>
        <v>2</v>
      </c>
      <c r="L348" s="110">
        <f t="shared" si="30"/>
        <v>2</v>
      </c>
      <c r="M348" s="110">
        <f t="shared" si="30"/>
        <v>2</v>
      </c>
      <c r="N348" s="110">
        <f t="shared" si="30"/>
        <v>2</v>
      </c>
      <c r="O348" s="110">
        <f t="shared" si="30"/>
        <v>2</v>
      </c>
      <c r="P348" s="110">
        <f t="shared" si="30"/>
        <v>2</v>
      </c>
      <c r="Q348" s="110">
        <f t="shared" si="30"/>
        <v>2</v>
      </c>
      <c r="R348" s="110">
        <f t="shared" si="30"/>
        <v>2</v>
      </c>
      <c r="S348" s="110">
        <f t="shared" si="30"/>
        <v>2</v>
      </c>
      <c r="T348" s="2169"/>
    </row>
    <row r="349" spans="1:20" ht="19.5" thickBot="1" x14ac:dyDescent="0.3">
      <c r="A349" s="2171"/>
      <c r="B349" s="2084"/>
      <c r="C349" s="2063" t="s">
        <v>173</v>
      </c>
      <c r="D349" s="2064"/>
      <c r="E349" s="2065"/>
      <c r="F349" s="2065"/>
      <c r="G349" s="2064"/>
      <c r="H349" s="2064"/>
      <c r="I349" s="2064"/>
      <c r="J349" s="2064"/>
      <c r="K349" s="2064"/>
      <c r="L349" s="2064"/>
      <c r="M349" s="2064"/>
      <c r="N349" s="2064"/>
      <c r="O349" s="2064"/>
      <c r="P349" s="2064"/>
      <c r="Q349" s="2064"/>
      <c r="R349" s="2064"/>
      <c r="S349" s="2066"/>
      <c r="T349" s="2169"/>
    </row>
    <row r="350" spans="1:20" ht="19.5" thickBot="1" x14ac:dyDescent="0.3">
      <c r="A350" s="2171"/>
      <c r="B350" s="2084"/>
      <c r="C350" s="2067" t="s">
        <v>143</v>
      </c>
      <c r="D350" s="2069" t="s">
        <v>144</v>
      </c>
      <c r="E350" s="2070"/>
      <c r="F350" s="2070"/>
      <c r="G350" s="2070"/>
      <c r="H350" s="2070"/>
      <c r="I350" s="2070"/>
      <c r="J350" s="2070"/>
      <c r="K350" s="2070"/>
      <c r="L350" s="2070"/>
      <c r="M350" s="2070"/>
      <c r="N350" s="2070"/>
      <c r="O350" s="2070"/>
      <c r="P350" s="2070"/>
      <c r="Q350" s="2070"/>
      <c r="R350" s="2070"/>
      <c r="S350" s="2071"/>
      <c r="T350" s="2169"/>
    </row>
    <row r="351" spans="1:20" ht="16.5" thickBot="1" x14ac:dyDescent="0.3">
      <c r="A351" s="2171"/>
      <c r="B351" s="2084"/>
      <c r="C351" s="2068"/>
      <c r="D351" s="2072" t="s">
        <v>182</v>
      </c>
      <c r="E351" s="1339" t="s">
        <v>232</v>
      </c>
      <c r="F351" s="1339"/>
      <c r="G351" s="49">
        <f>'[1]PROVINCIALES Y DISTRITALES'!G351</f>
        <v>1</v>
      </c>
      <c r="H351" s="111">
        <f>+G357</f>
        <v>0</v>
      </c>
      <c r="I351" s="111">
        <f t="shared" ref="I351:S351" si="31">+H357</f>
        <v>0</v>
      </c>
      <c r="J351" s="111">
        <f t="shared" si="31"/>
        <v>0</v>
      </c>
      <c r="K351" s="111">
        <f t="shared" si="31"/>
        <v>4</v>
      </c>
      <c r="L351" s="111">
        <f t="shared" si="31"/>
        <v>4</v>
      </c>
      <c r="M351" s="111">
        <f t="shared" si="31"/>
        <v>4</v>
      </c>
      <c r="N351" s="111">
        <f t="shared" si="31"/>
        <v>4</v>
      </c>
      <c r="O351" s="111">
        <f t="shared" si="31"/>
        <v>4</v>
      </c>
      <c r="P351" s="111">
        <f t="shared" si="31"/>
        <v>4</v>
      </c>
      <c r="Q351" s="111">
        <f t="shared" si="31"/>
        <v>4</v>
      </c>
      <c r="R351" s="111">
        <f t="shared" si="31"/>
        <v>4</v>
      </c>
      <c r="S351" s="111">
        <f t="shared" si="31"/>
        <v>4</v>
      </c>
      <c r="T351" s="2169"/>
    </row>
    <row r="352" spans="1:20" ht="16.5" thickBot="1" x14ac:dyDescent="0.3">
      <c r="A352" s="2171"/>
      <c r="B352" s="2084"/>
      <c r="C352" s="2068"/>
      <c r="D352" s="2073"/>
      <c r="E352" s="1339" t="s">
        <v>337</v>
      </c>
      <c r="F352" s="1339"/>
      <c r="G352" s="113">
        <f>'[1]PROVINCIALES Y DISTRITALES'!G352</f>
        <v>2</v>
      </c>
      <c r="H352" s="112">
        <f t="shared" ref="H352:S352" si="32">SUM(H264:H317)</f>
        <v>0</v>
      </c>
      <c r="I352" s="112">
        <f t="shared" si="32"/>
        <v>0</v>
      </c>
      <c r="J352" s="112">
        <f t="shared" si="32"/>
        <v>4</v>
      </c>
      <c r="K352" s="112">
        <f t="shared" si="32"/>
        <v>0</v>
      </c>
      <c r="L352" s="112">
        <f t="shared" si="32"/>
        <v>0</v>
      </c>
      <c r="M352" s="112">
        <f t="shared" si="32"/>
        <v>0</v>
      </c>
      <c r="N352" s="112">
        <f t="shared" si="32"/>
        <v>0</v>
      </c>
      <c r="O352" s="112">
        <f t="shared" si="32"/>
        <v>0</v>
      </c>
      <c r="P352" s="112">
        <f t="shared" si="32"/>
        <v>0</v>
      </c>
      <c r="Q352" s="112">
        <f t="shared" si="32"/>
        <v>0</v>
      </c>
      <c r="R352" s="112">
        <f t="shared" si="32"/>
        <v>0</v>
      </c>
      <c r="S352" s="112">
        <f t="shared" si="32"/>
        <v>0</v>
      </c>
      <c r="T352" s="2169"/>
    </row>
    <row r="353" spans="1:20" ht="16.5" thickBot="1" x14ac:dyDescent="0.3">
      <c r="A353" s="2171"/>
      <c r="B353" s="2084"/>
      <c r="C353" s="2068"/>
      <c r="D353" s="2073"/>
      <c r="E353" s="1339" t="s">
        <v>345</v>
      </c>
      <c r="F353" s="1339"/>
      <c r="G353" s="113">
        <f>'[1]PROVINCIALES Y DISTRITALES'!G353</f>
        <v>3</v>
      </c>
      <c r="H353" s="113">
        <f t="shared" ref="H353:S353" si="33">SUM(H354:H356)</f>
        <v>0</v>
      </c>
      <c r="I353" s="113">
        <f t="shared" si="33"/>
        <v>0</v>
      </c>
      <c r="J353" s="113">
        <f t="shared" si="33"/>
        <v>0</v>
      </c>
      <c r="K353" s="113">
        <f t="shared" si="33"/>
        <v>0</v>
      </c>
      <c r="L353" s="113">
        <f t="shared" si="33"/>
        <v>0</v>
      </c>
      <c r="M353" s="113">
        <f t="shared" si="33"/>
        <v>0</v>
      </c>
      <c r="N353" s="113">
        <f t="shared" si="33"/>
        <v>0</v>
      </c>
      <c r="O353" s="113">
        <f t="shared" si="33"/>
        <v>0</v>
      </c>
      <c r="P353" s="113">
        <f t="shared" si="33"/>
        <v>0</v>
      </c>
      <c r="Q353" s="113">
        <f t="shared" si="33"/>
        <v>0</v>
      </c>
      <c r="R353" s="113">
        <f t="shared" si="33"/>
        <v>0</v>
      </c>
      <c r="S353" s="113">
        <f t="shared" si="33"/>
        <v>0</v>
      </c>
      <c r="T353" s="2169"/>
    </row>
    <row r="354" spans="1:20" ht="16.5" thickBot="1" x14ac:dyDescent="0.3">
      <c r="A354" s="2171"/>
      <c r="B354" s="2084"/>
      <c r="C354" s="2068"/>
      <c r="D354" s="2073"/>
      <c r="E354" s="1337" t="s">
        <v>346</v>
      </c>
      <c r="F354" s="1337"/>
      <c r="G354" s="114">
        <f>'[1]PROVINCIALES Y DISTRITALES'!G354</f>
        <v>3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2169"/>
    </row>
    <row r="355" spans="1:20" ht="16.5" thickBot="1" x14ac:dyDescent="0.3">
      <c r="A355" s="2171"/>
      <c r="B355" s="2084"/>
      <c r="C355" s="2068"/>
      <c r="D355" s="2073"/>
      <c r="E355" s="1338" t="s">
        <v>347</v>
      </c>
      <c r="F355" s="1338"/>
      <c r="G355" s="114">
        <f>'[1]PROVINCIALES Y DISTRITALES'!G355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2169"/>
    </row>
    <row r="356" spans="1:20" ht="16.5" thickBot="1" x14ac:dyDescent="0.3">
      <c r="A356" s="2171"/>
      <c r="B356" s="2084"/>
      <c r="C356" s="2068"/>
      <c r="D356" s="2073"/>
      <c r="E356" s="1338" t="s">
        <v>348</v>
      </c>
      <c r="F356" s="1338"/>
      <c r="G356" s="114">
        <f>'[1]PROVINCIALES Y DISTRITALES'!G356</f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2169"/>
    </row>
    <row r="357" spans="1:20" ht="16.5" thickBot="1" x14ac:dyDescent="0.3">
      <c r="A357" s="2171"/>
      <c r="B357" s="2084"/>
      <c r="C357" s="2068"/>
      <c r="D357" s="2073"/>
      <c r="E357" s="1339" t="s">
        <v>349</v>
      </c>
      <c r="F357" s="1339"/>
      <c r="G357" s="110">
        <f>'[1]PROVINCIALES Y DISTRITALES'!G357</f>
        <v>0</v>
      </c>
      <c r="H357" s="110">
        <f t="shared" ref="H357:S357" si="34">IF((H351+H352-H353)&lt;0,"Revise porque este valor no puede ser negativo",H351+H352-H353)</f>
        <v>0</v>
      </c>
      <c r="I357" s="110">
        <f t="shared" si="34"/>
        <v>0</v>
      </c>
      <c r="J357" s="110">
        <f t="shared" si="34"/>
        <v>4</v>
      </c>
      <c r="K357" s="110">
        <f t="shared" si="34"/>
        <v>4</v>
      </c>
      <c r="L357" s="110">
        <f t="shared" si="34"/>
        <v>4</v>
      </c>
      <c r="M357" s="110">
        <f t="shared" si="34"/>
        <v>4</v>
      </c>
      <c r="N357" s="110">
        <f t="shared" si="34"/>
        <v>4</v>
      </c>
      <c r="O357" s="110">
        <f t="shared" si="34"/>
        <v>4</v>
      </c>
      <c r="P357" s="110">
        <f t="shared" si="34"/>
        <v>4</v>
      </c>
      <c r="Q357" s="110">
        <f t="shared" si="34"/>
        <v>4</v>
      </c>
      <c r="R357" s="110">
        <f t="shared" si="34"/>
        <v>4</v>
      </c>
      <c r="S357" s="110">
        <f t="shared" si="34"/>
        <v>4</v>
      </c>
      <c r="T357" s="2169"/>
    </row>
    <row r="358" spans="1:20" s="645" customFormat="1" ht="19.5" thickBot="1" x14ac:dyDescent="0.3">
      <c r="A358" s="2171"/>
      <c r="B358" s="2084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2169"/>
    </row>
    <row r="359" spans="1:20" s="645" customFormat="1" ht="27" customHeight="1" thickBot="1" x14ac:dyDescent="0.3">
      <c r="A359" s="2171"/>
      <c r="B359" s="2084"/>
      <c r="C359" s="2059" t="s">
        <v>145</v>
      </c>
      <c r="D359" s="2061" t="s">
        <v>180</v>
      </c>
      <c r="E359" s="1345" t="s">
        <v>183</v>
      </c>
      <c r="F359" s="1345"/>
      <c r="G359" s="648">
        <f>'[1]PROVINCIALES Y DISTRITALES'!G359</f>
        <v>15</v>
      </c>
      <c r="H359" s="648">
        <v>0</v>
      </c>
      <c r="I359" s="648">
        <v>0</v>
      </c>
      <c r="J359" s="648">
        <v>0</v>
      </c>
      <c r="K359" s="648">
        <v>0</v>
      </c>
      <c r="L359" s="648">
        <v>0</v>
      </c>
      <c r="M359" s="648">
        <v>0</v>
      </c>
      <c r="N359" s="648">
        <v>15</v>
      </c>
      <c r="O359" s="648">
        <v>0</v>
      </c>
      <c r="P359" s="648">
        <v>0</v>
      </c>
      <c r="Q359" s="648">
        <v>0</v>
      </c>
      <c r="R359" s="648">
        <v>0</v>
      </c>
      <c r="S359" s="648">
        <v>0</v>
      </c>
      <c r="T359" s="2169"/>
    </row>
    <row r="360" spans="1:20" s="645" customFormat="1" ht="19.5" thickBot="1" x14ac:dyDescent="0.3">
      <c r="A360" s="2171"/>
      <c r="B360" s="2084"/>
      <c r="C360" s="2060"/>
      <c r="D360" s="2050"/>
      <c r="E360" s="1331" t="s">
        <v>184</v>
      </c>
      <c r="F360" s="1331"/>
      <c r="G360" s="651">
        <f>'[1]PROVINCIALES Y DISTRITALES'!G360</f>
        <v>65</v>
      </c>
      <c r="H360" s="648">
        <v>0</v>
      </c>
      <c r="I360" s="648">
        <v>0</v>
      </c>
      <c r="J360" s="648">
        <v>0</v>
      </c>
      <c r="K360" s="648">
        <v>0</v>
      </c>
      <c r="L360" s="648">
        <v>0</v>
      </c>
      <c r="M360" s="648">
        <v>0</v>
      </c>
      <c r="N360" s="651">
        <v>65</v>
      </c>
      <c r="O360" s="648">
        <v>0</v>
      </c>
      <c r="P360" s="648">
        <v>0</v>
      </c>
      <c r="Q360" s="648">
        <v>0</v>
      </c>
      <c r="R360" s="648">
        <v>0</v>
      </c>
      <c r="S360" s="648">
        <v>0</v>
      </c>
      <c r="T360" s="2169"/>
    </row>
    <row r="361" spans="1:20" s="645" customFormat="1" ht="19.5" thickBot="1" x14ac:dyDescent="0.3">
      <c r="A361" s="2171"/>
      <c r="B361" s="2084"/>
      <c r="C361" s="2060"/>
      <c r="D361" s="2062" t="s">
        <v>146</v>
      </c>
      <c r="E361" s="1331" t="s">
        <v>185</v>
      </c>
      <c r="F361" s="1331"/>
      <c r="G361" s="651">
        <f>'[1]PROVINCIALES Y DISTRITALES'!G361</f>
        <v>7</v>
      </c>
      <c r="H361" s="648">
        <v>0</v>
      </c>
      <c r="I361" s="648">
        <v>0</v>
      </c>
      <c r="J361" s="648">
        <v>0</v>
      </c>
      <c r="K361" s="648">
        <v>0</v>
      </c>
      <c r="L361" s="648">
        <v>0</v>
      </c>
      <c r="M361" s="648">
        <v>0</v>
      </c>
      <c r="N361" s="651">
        <v>7</v>
      </c>
      <c r="O361" s="648">
        <v>0</v>
      </c>
      <c r="P361" s="648">
        <v>0</v>
      </c>
      <c r="Q361" s="648">
        <v>0</v>
      </c>
      <c r="R361" s="648">
        <v>0</v>
      </c>
      <c r="S361" s="648">
        <v>0</v>
      </c>
      <c r="T361" s="2169"/>
    </row>
    <row r="362" spans="1:20" s="645" customFormat="1" ht="19.5" thickBot="1" x14ac:dyDescent="0.3">
      <c r="A362" s="2171"/>
      <c r="B362" s="2084"/>
      <c r="C362" s="2060"/>
      <c r="D362" s="2062"/>
      <c r="E362" s="1331" t="s">
        <v>186</v>
      </c>
      <c r="F362" s="1331"/>
      <c r="G362" s="651">
        <f>'[1]PROVINCIALES Y DISTRITALES'!G362</f>
        <v>350</v>
      </c>
      <c r="H362" s="648">
        <v>0</v>
      </c>
      <c r="I362" s="648">
        <v>0</v>
      </c>
      <c r="J362" s="648">
        <v>0</v>
      </c>
      <c r="K362" s="648">
        <v>0</v>
      </c>
      <c r="L362" s="648">
        <v>0</v>
      </c>
      <c r="M362" s="648">
        <v>0</v>
      </c>
      <c r="N362" s="651">
        <v>350</v>
      </c>
      <c r="O362" s="648"/>
      <c r="P362" s="648">
        <v>0</v>
      </c>
      <c r="Q362" s="648">
        <v>0</v>
      </c>
      <c r="R362" s="648">
        <v>0</v>
      </c>
      <c r="S362" s="648">
        <v>0</v>
      </c>
      <c r="T362" s="2169"/>
    </row>
    <row r="363" spans="1:20" s="645" customFormat="1" ht="19.5" thickBot="1" x14ac:dyDescent="0.3">
      <c r="A363" s="2171"/>
      <c r="B363" s="2084"/>
      <c r="C363" s="2060"/>
      <c r="D363" s="2062"/>
      <c r="E363" s="1331" t="s">
        <v>187</v>
      </c>
      <c r="F363" s="1331"/>
      <c r="G363" s="651">
        <f>'[1]PROVINCIALES Y DISTRITALES'!G363</f>
        <v>30</v>
      </c>
      <c r="H363" s="648">
        <v>0</v>
      </c>
      <c r="I363" s="648">
        <v>0</v>
      </c>
      <c r="J363" s="648">
        <v>0</v>
      </c>
      <c r="K363" s="648">
        <v>0</v>
      </c>
      <c r="L363" s="648">
        <v>0</v>
      </c>
      <c r="M363" s="648">
        <v>0</v>
      </c>
      <c r="N363" s="651">
        <f>'[1]PROVINCIALES Y DISTRITALES'!N363</f>
        <v>0</v>
      </c>
      <c r="O363" s="648">
        <v>30</v>
      </c>
      <c r="P363" s="648">
        <v>0</v>
      </c>
      <c r="Q363" s="648">
        <v>0</v>
      </c>
      <c r="R363" s="648">
        <v>0</v>
      </c>
      <c r="S363" s="648">
        <v>0</v>
      </c>
      <c r="T363" s="2169"/>
    </row>
    <row r="364" spans="1:20" s="645" customFormat="1" ht="19.5" thickBot="1" x14ac:dyDescent="0.3">
      <c r="A364" s="2171"/>
      <c r="B364" s="2084"/>
      <c r="C364" s="2060"/>
      <c r="D364" s="718" t="s">
        <v>181</v>
      </c>
      <c r="E364" s="1331" t="s">
        <v>188</v>
      </c>
      <c r="F364" s="1331"/>
      <c r="G364" s="651">
        <f>'[1]PROVINCIALES Y DISTRITALES'!G364</f>
        <v>30</v>
      </c>
      <c r="H364" s="648">
        <v>0</v>
      </c>
      <c r="I364" s="648">
        <v>0</v>
      </c>
      <c r="J364" s="648">
        <v>0</v>
      </c>
      <c r="K364" s="648">
        <v>0</v>
      </c>
      <c r="L364" s="648">
        <v>0</v>
      </c>
      <c r="M364" s="648">
        <v>0</v>
      </c>
      <c r="N364" s="651">
        <f>'[1]PROVINCIALES Y DISTRITALES'!N364</f>
        <v>0</v>
      </c>
      <c r="O364" s="648">
        <v>30</v>
      </c>
      <c r="P364" s="648">
        <v>0</v>
      </c>
      <c r="Q364" s="648">
        <v>0</v>
      </c>
      <c r="R364" s="648">
        <v>0</v>
      </c>
      <c r="S364" s="648">
        <v>0</v>
      </c>
      <c r="T364" s="2169"/>
    </row>
    <row r="365" spans="1:20" ht="19.5" thickBot="1" x14ac:dyDescent="0.3">
      <c r="A365" s="2171"/>
      <c r="B365" s="2084"/>
      <c r="C365" s="2060"/>
      <c r="D365" s="2050" t="s">
        <v>147</v>
      </c>
      <c r="E365" s="1331" t="s">
        <v>189</v>
      </c>
      <c r="F365" s="1331"/>
      <c r="G365" s="651">
        <f>'[1]PROVINCIALES Y DISTRITALES'!G365</f>
        <v>600</v>
      </c>
      <c r="H365" s="648">
        <v>0</v>
      </c>
      <c r="I365" s="648">
        <v>0</v>
      </c>
      <c r="J365" s="648">
        <v>0</v>
      </c>
      <c r="K365" s="648">
        <v>0</v>
      </c>
      <c r="L365" s="648">
        <v>0</v>
      </c>
      <c r="M365" s="648">
        <v>0</v>
      </c>
      <c r="N365" s="651">
        <f>'[1]PROVINCIALES Y DISTRITALES'!N365</f>
        <v>0</v>
      </c>
      <c r="O365" s="648">
        <v>600</v>
      </c>
      <c r="P365" s="648">
        <v>0</v>
      </c>
      <c r="Q365" s="648">
        <v>0</v>
      </c>
      <c r="R365" s="648">
        <v>0</v>
      </c>
      <c r="S365" s="648">
        <v>0</v>
      </c>
      <c r="T365" s="2169"/>
    </row>
    <row r="366" spans="1:20" ht="19.5" thickBot="1" x14ac:dyDescent="0.3">
      <c r="A366" s="2171"/>
      <c r="B366" s="2084"/>
      <c r="C366" s="2060"/>
      <c r="D366" s="2050"/>
      <c r="E366" s="1331" t="s">
        <v>190</v>
      </c>
      <c r="F366" s="1331"/>
      <c r="G366" s="651">
        <f>'[1]PROVINCIALES Y DISTRITALES'!G366</f>
        <v>35</v>
      </c>
      <c r="H366" s="648">
        <v>0</v>
      </c>
      <c r="I366" s="648">
        <v>0</v>
      </c>
      <c r="J366" s="648">
        <v>0</v>
      </c>
      <c r="K366" s="648">
        <v>0</v>
      </c>
      <c r="L366" s="648">
        <v>0</v>
      </c>
      <c r="M366" s="648">
        <v>0</v>
      </c>
      <c r="N366" s="651">
        <f>'[1]PROVINCIALES Y DISTRITALES'!N366</f>
        <v>0</v>
      </c>
      <c r="O366" s="648">
        <v>35</v>
      </c>
      <c r="P366" s="648">
        <v>0</v>
      </c>
      <c r="Q366" s="648">
        <v>0</v>
      </c>
      <c r="R366" s="648">
        <v>0</v>
      </c>
      <c r="S366" s="648">
        <v>0</v>
      </c>
      <c r="T366" s="2169"/>
    </row>
    <row r="367" spans="1:20" ht="19.5" thickBot="1" x14ac:dyDescent="0.3">
      <c r="A367" s="2171"/>
      <c r="B367" s="2084"/>
      <c r="C367" s="2060"/>
      <c r="D367" s="718" t="s">
        <v>148</v>
      </c>
      <c r="E367" s="1331" t="s">
        <v>191</v>
      </c>
      <c r="F367" s="1331"/>
      <c r="G367" s="651">
        <f>'[1]PROVINCIALES Y DISTRITALES'!G367</f>
        <v>0</v>
      </c>
      <c r="H367" s="648">
        <v>0</v>
      </c>
      <c r="I367" s="648">
        <v>0</v>
      </c>
      <c r="J367" s="648">
        <v>0</v>
      </c>
      <c r="K367" s="648">
        <v>0</v>
      </c>
      <c r="L367" s="648">
        <v>0</v>
      </c>
      <c r="M367" s="648">
        <v>0</v>
      </c>
      <c r="N367" s="651">
        <f>'[1]PROVINCIALES Y DISTRITALES'!N367</f>
        <v>0</v>
      </c>
      <c r="O367" s="648">
        <v>0</v>
      </c>
      <c r="P367" s="648">
        <v>0</v>
      </c>
      <c r="Q367" s="648">
        <v>0</v>
      </c>
      <c r="R367" s="648">
        <v>0</v>
      </c>
      <c r="S367" s="648">
        <v>0</v>
      </c>
      <c r="T367" s="2169"/>
    </row>
    <row r="368" spans="1:20" ht="19.5" thickBot="1" x14ac:dyDescent="0.3">
      <c r="A368" s="2171"/>
      <c r="B368" s="2084"/>
      <c r="C368" s="2060"/>
      <c r="D368" s="2050" t="s">
        <v>149</v>
      </c>
      <c r="E368" s="1331" t="s">
        <v>192</v>
      </c>
      <c r="F368" s="1331"/>
      <c r="G368" s="651">
        <f>'[1]PROVINCIALES Y DISTRITALES'!G368</f>
        <v>100</v>
      </c>
      <c r="H368" s="648">
        <v>0</v>
      </c>
      <c r="I368" s="648">
        <v>0</v>
      </c>
      <c r="J368" s="648">
        <v>0</v>
      </c>
      <c r="K368" s="648">
        <v>0</v>
      </c>
      <c r="L368" s="648">
        <v>0</v>
      </c>
      <c r="M368" s="648">
        <v>0</v>
      </c>
      <c r="N368" s="651">
        <f>'[1]PROVINCIALES Y DISTRITALES'!N368</f>
        <v>0</v>
      </c>
      <c r="O368" s="648">
        <v>100</v>
      </c>
      <c r="P368" s="648">
        <v>0</v>
      </c>
      <c r="Q368" s="648">
        <v>0</v>
      </c>
      <c r="R368" s="648">
        <v>0</v>
      </c>
      <c r="S368" s="648">
        <v>0</v>
      </c>
      <c r="T368" s="2169"/>
    </row>
    <row r="369" spans="1:20" ht="19.5" thickBot="1" x14ac:dyDescent="0.3">
      <c r="A369" s="2171"/>
      <c r="B369" s="2084"/>
      <c r="C369" s="2060"/>
      <c r="D369" s="2050"/>
      <c r="E369" s="1331" t="s">
        <v>193</v>
      </c>
      <c r="F369" s="1331"/>
      <c r="G369" s="651">
        <f>'[1]PROVINCIALES Y DISTRITALES'!G369</f>
        <v>0</v>
      </c>
      <c r="H369" s="648">
        <v>0</v>
      </c>
      <c r="I369" s="648">
        <v>0</v>
      </c>
      <c r="J369" s="648">
        <v>0</v>
      </c>
      <c r="K369" s="648">
        <v>0</v>
      </c>
      <c r="L369" s="648">
        <v>0</v>
      </c>
      <c r="M369" s="648">
        <v>0</v>
      </c>
      <c r="N369" s="651">
        <f>'[1]PROVINCIALES Y DISTRITALES'!N369</f>
        <v>0</v>
      </c>
      <c r="O369" s="648">
        <v>0</v>
      </c>
      <c r="P369" s="648">
        <v>0</v>
      </c>
      <c r="Q369" s="648">
        <v>0</v>
      </c>
      <c r="R369" s="648">
        <v>0</v>
      </c>
      <c r="S369" s="648">
        <v>0</v>
      </c>
      <c r="T369" s="2169"/>
    </row>
    <row r="370" spans="1:20" ht="16.5" customHeight="1" thickBot="1" x14ac:dyDescent="0.3">
      <c r="A370" s="2171"/>
      <c r="B370" s="2084"/>
      <c r="C370" s="2060"/>
      <c r="D370" s="718" t="s">
        <v>150</v>
      </c>
      <c r="E370" s="1331" t="s">
        <v>194</v>
      </c>
      <c r="F370" s="1331"/>
      <c r="G370" s="651">
        <f>'[1]PROVINCIALES Y DISTRITALES'!G370</f>
        <v>15</v>
      </c>
      <c r="H370" s="648">
        <v>0</v>
      </c>
      <c r="I370" s="648">
        <v>0</v>
      </c>
      <c r="J370" s="648">
        <v>0</v>
      </c>
      <c r="K370" s="648">
        <v>0</v>
      </c>
      <c r="L370" s="648">
        <v>0</v>
      </c>
      <c r="M370" s="648">
        <v>0</v>
      </c>
      <c r="N370" s="651">
        <v>15</v>
      </c>
      <c r="O370" s="648">
        <v>0</v>
      </c>
      <c r="P370" s="648">
        <v>0</v>
      </c>
      <c r="Q370" s="648">
        <v>0</v>
      </c>
      <c r="R370" s="648">
        <v>0</v>
      </c>
      <c r="S370" s="648">
        <v>0</v>
      </c>
      <c r="T370" s="2169"/>
    </row>
    <row r="371" spans="1:20" ht="19.5" thickBot="1" x14ac:dyDescent="0.3">
      <c r="A371" s="2171"/>
      <c r="B371" s="2084"/>
      <c r="C371" s="2060"/>
      <c r="D371" s="2050" t="s">
        <v>151</v>
      </c>
      <c r="E371" s="1331" t="s">
        <v>195</v>
      </c>
      <c r="F371" s="1331"/>
      <c r="G371" s="651">
        <f>'[1]PROVINCIALES Y DISTRITALES'!G371</f>
        <v>0</v>
      </c>
      <c r="H371" s="648">
        <v>0</v>
      </c>
      <c r="I371" s="648">
        <v>0</v>
      </c>
      <c r="J371" s="648">
        <v>0</v>
      </c>
      <c r="K371" s="648">
        <v>0</v>
      </c>
      <c r="L371" s="648">
        <v>0</v>
      </c>
      <c r="M371" s="648">
        <v>0</v>
      </c>
      <c r="N371" s="651">
        <f>'[1]PROVINCIALES Y DISTRITALES'!N371</f>
        <v>0</v>
      </c>
      <c r="O371" s="648">
        <v>0</v>
      </c>
      <c r="P371" s="648">
        <v>0</v>
      </c>
      <c r="Q371" s="648">
        <v>0</v>
      </c>
      <c r="R371" s="648">
        <v>0</v>
      </c>
      <c r="S371" s="648">
        <v>0</v>
      </c>
      <c r="T371" s="2169"/>
    </row>
    <row r="372" spans="1:20" ht="19.5" thickBot="1" x14ac:dyDescent="0.3">
      <c r="A372" s="2171"/>
      <c r="B372" s="2084"/>
      <c r="C372" s="2060"/>
      <c r="D372" s="2050"/>
      <c r="E372" s="1331" t="s">
        <v>196</v>
      </c>
      <c r="F372" s="1331"/>
      <c r="G372" s="651">
        <f>'[1]PROVINCIALES Y DISTRITALES'!G372</f>
        <v>0</v>
      </c>
      <c r="H372" s="648">
        <v>0</v>
      </c>
      <c r="I372" s="648">
        <v>0</v>
      </c>
      <c r="J372" s="648">
        <v>0</v>
      </c>
      <c r="K372" s="648">
        <v>0</v>
      </c>
      <c r="L372" s="648">
        <v>0</v>
      </c>
      <c r="M372" s="648">
        <v>0</v>
      </c>
      <c r="N372" s="651">
        <f>'[1]PROVINCIALES Y DISTRITALES'!N372</f>
        <v>0</v>
      </c>
      <c r="O372" s="648">
        <v>0</v>
      </c>
      <c r="P372" s="648">
        <v>0</v>
      </c>
      <c r="Q372" s="648">
        <v>0</v>
      </c>
      <c r="R372" s="648">
        <v>0</v>
      </c>
      <c r="S372" s="648">
        <v>0</v>
      </c>
      <c r="T372" s="2169"/>
    </row>
    <row r="373" spans="1:20" ht="19.5" thickBot="1" x14ac:dyDescent="0.3">
      <c r="A373" s="2171"/>
      <c r="B373" s="2084"/>
      <c r="C373" s="2060"/>
      <c r="D373" s="2058" t="s">
        <v>152</v>
      </c>
      <c r="E373" s="1331" t="s">
        <v>197</v>
      </c>
      <c r="F373" s="1331"/>
      <c r="G373" s="651">
        <f>'[1]PROVINCIALES Y DISTRITALES'!G373</f>
        <v>0</v>
      </c>
      <c r="H373" s="648">
        <v>0</v>
      </c>
      <c r="I373" s="648">
        <v>0</v>
      </c>
      <c r="J373" s="648">
        <v>0</v>
      </c>
      <c r="K373" s="648">
        <v>0</v>
      </c>
      <c r="L373" s="648">
        <v>0</v>
      </c>
      <c r="M373" s="648">
        <v>0</v>
      </c>
      <c r="N373" s="651">
        <f>'[1]PROVINCIALES Y DISTRITALES'!N373</f>
        <v>0</v>
      </c>
      <c r="O373" s="648">
        <v>0</v>
      </c>
      <c r="P373" s="648">
        <v>0</v>
      </c>
      <c r="Q373" s="648">
        <v>0</v>
      </c>
      <c r="R373" s="648">
        <v>0</v>
      </c>
      <c r="S373" s="648">
        <v>0</v>
      </c>
      <c r="T373" s="2169"/>
    </row>
    <row r="374" spans="1:20" ht="19.5" thickBot="1" x14ac:dyDescent="0.3">
      <c r="A374" s="2171"/>
      <c r="B374" s="2084"/>
      <c r="C374" s="2060"/>
      <c r="D374" s="2058"/>
      <c r="E374" s="1331" t="s">
        <v>233</v>
      </c>
      <c r="F374" s="1331"/>
      <c r="G374" s="651">
        <f>'[1]PROVINCIALES Y DISTRITALES'!G374</f>
        <v>0</v>
      </c>
      <c r="H374" s="648">
        <v>0</v>
      </c>
      <c r="I374" s="648">
        <v>0</v>
      </c>
      <c r="J374" s="648">
        <v>0</v>
      </c>
      <c r="K374" s="648">
        <v>0</v>
      </c>
      <c r="L374" s="648">
        <v>0</v>
      </c>
      <c r="M374" s="648">
        <v>0</v>
      </c>
      <c r="N374" s="651">
        <f>'[1]PROVINCIALES Y DISTRITALES'!N374</f>
        <v>0</v>
      </c>
      <c r="O374" s="648">
        <v>0</v>
      </c>
      <c r="P374" s="648">
        <v>0</v>
      </c>
      <c r="Q374" s="648">
        <v>0</v>
      </c>
      <c r="R374" s="648">
        <v>0</v>
      </c>
      <c r="S374" s="648">
        <v>0</v>
      </c>
      <c r="T374" s="2169"/>
    </row>
    <row r="375" spans="1:20" ht="19.5" thickBot="1" x14ac:dyDescent="0.3">
      <c r="A375" s="2171"/>
      <c r="B375" s="2084"/>
      <c r="C375" s="2060"/>
      <c r="D375" s="2058"/>
      <c r="E375" s="1331" t="s">
        <v>234</v>
      </c>
      <c r="F375" s="1331"/>
      <c r="G375" s="651">
        <f>'[1]PROVINCIALES Y DISTRITALES'!G375</f>
        <v>0</v>
      </c>
      <c r="H375" s="648">
        <v>0</v>
      </c>
      <c r="I375" s="648">
        <v>0</v>
      </c>
      <c r="J375" s="648">
        <v>0</v>
      </c>
      <c r="K375" s="648">
        <v>0</v>
      </c>
      <c r="L375" s="648">
        <v>0</v>
      </c>
      <c r="M375" s="648">
        <v>0</v>
      </c>
      <c r="N375" s="651">
        <f>'[1]PROVINCIALES Y DISTRITALES'!N375</f>
        <v>0</v>
      </c>
      <c r="O375" s="648">
        <v>0</v>
      </c>
      <c r="P375" s="648">
        <v>0</v>
      </c>
      <c r="Q375" s="648">
        <v>0</v>
      </c>
      <c r="R375" s="648">
        <v>0</v>
      </c>
      <c r="S375" s="648">
        <v>0</v>
      </c>
      <c r="T375" s="2169"/>
    </row>
    <row r="376" spans="1:20" ht="19.5" thickBot="1" x14ac:dyDescent="0.3">
      <c r="A376" s="2171"/>
      <c r="B376" s="2084"/>
      <c r="C376" s="2060"/>
      <c r="D376" s="2058"/>
      <c r="E376" s="1331" t="s">
        <v>235</v>
      </c>
      <c r="F376" s="1331"/>
      <c r="G376" s="651">
        <f>'[1]PROVINCIALES Y DISTRITALES'!G376</f>
        <v>0</v>
      </c>
      <c r="H376" s="648">
        <v>0</v>
      </c>
      <c r="I376" s="648">
        <v>0</v>
      </c>
      <c r="J376" s="648">
        <v>0</v>
      </c>
      <c r="K376" s="648">
        <v>0</v>
      </c>
      <c r="L376" s="648">
        <v>0</v>
      </c>
      <c r="M376" s="648">
        <v>0</v>
      </c>
      <c r="N376" s="651">
        <f>'[1]PROVINCIALES Y DISTRITALES'!N376</f>
        <v>0</v>
      </c>
      <c r="O376" s="648">
        <v>0</v>
      </c>
      <c r="P376" s="648">
        <v>0</v>
      </c>
      <c r="Q376" s="648">
        <v>0</v>
      </c>
      <c r="R376" s="648">
        <v>0</v>
      </c>
      <c r="S376" s="648">
        <v>0</v>
      </c>
      <c r="T376" s="2169"/>
    </row>
    <row r="377" spans="1:20" ht="19.5" thickBot="1" x14ac:dyDescent="0.3">
      <c r="A377" s="2171"/>
      <c r="B377" s="2084"/>
      <c r="C377" s="2060"/>
      <c r="D377" s="2058"/>
      <c r="E377" s="1331" t="s">
        <v>236</v>
      </c>
      <c r="F377" s="1331"/>
      <c r="G377" s="651">
        <f>'[1]PROVINCIALES Y DISTRITALES'!G377</f>
        <v>0</v>
      </c>
      <c r="H377" s="648">
        <v>0</v>
      </c>
      <c r="I377" s="648">
        <v>0</v>
      </c>
      <c r="J377" s="648">
        <v>0</v>
      </c>
      <c r="K377" s="648">
        <v>0</v>
      </c>
      <c r="L377" s="648">
        <v>0</v>
      </c>
      <c r="M377" s="648">
        <v>0</v>
      </c>
      <c r="N377" s="651">
        <f>'[1]PROVINCIALES Y DISTRITALES'!N377</f>
        <v>0</v>
      </c>
      <c r="O377" s="648">
        <v>0</v>
      </c>
      <c r="P377" s="648">
        <v>0</v>
      </c>
      <c r="Q377" s="648">
        <v>0</v>
      </c>
      <c r="R377" s="648">
        <v>0</v>
      </c>
      <c r="S377" s="648">
        <v>0</v>
      </c>
      <c r="T377" s="2169"/>
    </row>
    <row r="378" spans="1:20" ht="19.5" thickBot="1" x14ac:dyDescent="0.3">
      <c r="A378" s="2171"/>
      <c r="B378" s="2084"/>
      <c r="C378" s="2060"/>
      <c r="D378" s="2058"/>
      <c r="E378" s="1331" t="s">
        <v>237</v>
      </c>
      <c r="F378" s="1331"/>
      <c r="G378" s="651">
        <f>'[1]PROVINCIALES Y DISTRITALES'!G378</f>
        <v>0</v>
      </c>
      <c r="H378" s="648">
        <v>0</v>
      </c>
      <c r="I378" s="648">
        <v>0</v>
      </c>
      <c r="J378" s="648">
        <v>0</v>
      </c>
      <c r="K378" s="648">
        <v>0</v>
      </c>
      <c r="L378" s="648">
        <v>0</v>
      </c>
      <c r="M378" s="648">
        <v>0</v>
      </c>
      <c r="N378" s="651">
        <f>'[1]PROVINCIALES Y DISTRITALES'!N378</f>
        <v>0</v>
      </c>
      <c r="O378" s="648">
        <v>0</v>
      </c>
      <c r="P378" s="648">
        <v>0</v>
      </c>
      <c r="Q378" s="648">
        <v>0</v>
      </c>
      <c r="R378" s="648">
        <v>0</v>
      </c>
      <c r="S378" s="648">
        <v>0</v>
      </c>
      <c r="T378" s="2169"/>
    </row>
    <row r="379" spans="1:20" ht="19.5" thickBot="1" x14ac:dyDescent="0.3">
      <c r="A379" s="2171"/>
      <c r="B379" s="2084"/>
      <c r="C379" s="2060"/>
      <c r="D379" s="2050" t="s">
        <v>153</v>
      </c>
      <c r="E379" s="1331" t="s">
        <v>198</v>
      </c>
      <c r="F379" s="1331"/>
      <c r="G379" s="651">
        <f>'[1]PROVINCIALES Y DISTRITALES'!G379</f>
        <v>40</v>
      </c>
      <c r="H379" s="648">
        <v>0</v>
      </c>
      <c r="I379" s="648">
        <v>0</v>
      </c>
      <c r="J379" s="648">
        <v>0</v>
      </c>
      <c r="K379" s="648">
        <v>0</v>
      </c>
      <c r="L379" s="648">
        <v>0</v>
      </c>
      <c r="M379" s="648">
        <v>0</v>
      </c>
      <c r="N379" s="651">
        <f>'[1]PROVINCIALES Y DISTRITALES'!N379</f>
        <v>0</v>
      </c>
      <c r="O379" s="648">
        <v>40</v>
      </c>
      <c r="P379" s="648">
        <v>0</v>
      </c>
      <c r="Q379" s="648">
        <v>0</v>
      </c>
      <c r="R379" s="648">
        <v>0</v>
      </c>
      <c r="S379" s="648">
        <v>0</v>
      </c>
      <c r="T379" s="2169"/>
    </row>
    <row r="380" spans="1:20" ht="19.5" thickBot="1" x14ac:dyDescent="0.3">
      <c r="A380" s="2171"/>
      <c r="B380" s="2084"/>
      <c r="C380" s="2060"/>
      <c r="D380" s="2050"/>
      <c r="E380" s="1331" t="s">
        <v>199</v>
      </c>
      <c r="F380" s="1331"/>
      <c r="G380" s="651">
        <f>'[1]PROVINCIALES Y DISTRITALES'!G380</f>
        <v>0</v>
      </c>
      <c r="H380" s="648">
        <v>0</v>
      </c>
      <c r="I380" s="648">
        <v>0</v>
      </c>
      <c r="J380" s="648">
        <v>0</v>
      </c>
      <c r="K380" s="648">
        <v>0</v>
      </c>
      <c r="L380" s="648">
        <v>0</v>
      </c>
      <c r="M380" s="648">
        <v>0</v>
      </c>
      <c r="N380" s="651">
        <f>'[1]PROVINCIALES Y DISTRITALES'!N380</f>
        <v>0</v>
      </c>
      <c r="O380" s="648">
        <v>0</v>
      </c>
      <c r="P380" s="648">
        <v>0</v>
      </c>
      <c r="Q380" s="648">
        <v>0</v>
      </c>
      <c r="R380" s="648">
        <v>0</v>
      </c>
      <c r="S380" s="648">
        <v>0</v>
      </c>
      <c r="T380" s="2169"/>
    </row>
    <row r="381" spans="1:20" ht="19.5" thickBot="1" x14ac:dyDescent="0.3">
      <c r="A381" s="2171"/>
      <c r="B381" s="2084"/>
      <c r="C381" s="2060"/>
      <c r="D381" s="2051"/>
      <c r="E381" s="1348" t="s">
        <v>200</v>
      </c>
      <c r="F381" s="1348"/>
      <c r="G381" s="681">
        <f>'[1]PROVINCIALES Y DISTRITALES'!G381</f>
        <v>0</v>
      </c>
      <c r="H381" s="648">
        <v>0</v>
      </c>
      <c r="I381" s="648">
        <v>0</v>
      </c>
      <c r="J381" s="648">
        <v>0</v>
      </c>
      <c r="K381" s="648">
        <v>0</v>
      </c>
      <c r="L381" s="648">
        <v>0</v>
      </c>
      <c r="M381" s="648">
        <v>0</v>
      </c>
      <c r="N381" s="681">
        <f>'[1]PROVINCIALES Y DISTRITALES'!N381</f>
        <v>0</v>
      </c>
      <c r="O381" s="648">
        <v>0</v>
      </c>
      <c r="P381" s="648">
        <v>0</v>
      </c>
      <c r="Q381" s="648">
        <v>0</v>
      </c>
      <c r="R381" s="648">
        <v>0</v>
      </c>
      <c r="S381" s="648">
        <v>0</v>
      </c>
      <c r="T381" s="2169"/>
    </row>
    <row r="382" spans="1:20" ht="18.75" x14ac:dyDescent="0.25">
      <c r="A382" s="2171"/>
      <c r="B382" s="2052" t="s">
        <v>4</v>
      </c>
      <c r="C382" s="2055" t="s">
        <v>168</v>
      </c>
      <c r="D382" s="2055"/>
      <c r="E382" s="2055"/>
      <c r="F382" s="2055"/>
      <c r="G382" s="2055"/>
      <c r="H382" s="2055"/>
      <c r="I382" s="2055"/>
      <c r="J382" s="2055"/>
      <c r="K382" s="2055"/>
      <c r="L382" s="2055"/>
      <c r="M382" s="2055"/>
      <c r="N382" s="2055"/>
      <c r="O382" s="2055"/>
      <c r="P382" s="2055"/>
      <c r="Q382" s="2055"/>
      <c r="R382" s="2055"/>
      <c r="S382" s="2056"/>
      <c r="T382" s="2169"/>
    </row>
    <row r="383" spans="1:20" ht="16.5" customHeight="1" x14ac:dyDescent="0.25">
      <c r="A383" s="2171"/>
      <c r="B383" s="2053"/>
      <c r="C383" s="2057" t="s">
        <v>201</v>
      </c>
      <c r="D383" s="2044" t="s">
        <v>202</v>
      </c>
      <c r="E383" s="2044"/>
      <c r="F383" s="120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2169"/>
    </row>
    <row r="384" spans="1:20" ht="15.75" x14ac:dyDescent="0.25">
      <c r="A384" s="2171"/>
      <c r="B384" s="2053"/>
      <c r="C384" s="2057"/>
      <c r="D384" s="2044" t="s">
        <v>203</v>
      </c>
      <c r="E384" s="2044"/>
      <c r="F384" s="120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2169"/>
    </row>
    <row r="385" spans="1:20" ht="15.75" x14ac:dyDescent="0.25">
      <c r="A385" s="2171"/>
      <c r="B385" s="2053"/>
      <c r="C385" s="2057"/>
      <c r="D385" s="2044" t="s">
        <v>204</v>
      </c>
      <c r="E385" s="2044"/>
      <c r="F385" s="120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2169"/>
    </row>
    <row r="386" spans="1:20" ht="16.5" customHeight="1" x14ac:dyDescent="0.25">
      <c r="A386" s="2171"/>
      <c r="B386" s="2053"/>
      <c r="C386" s="2057"/>
      <c r="D386" s="2044" t="s">
        <v>339</v>
      </c>
      <c r="E386" s="2044"/>
      <c r="F386" s="120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2169"/>
    </row>
    <row r="387" spans="1:20" ht="16.5" customHeight="1" x14ac:dyDescent="0.25">
      <c r="A387" s="2171"/>
      <c r="B387" s="2053"/>
      <c r="C387" s="2057"/>
      <c r="D387" s="2044" t="s">
        <v>205</v>
      </c>
      <c r="E387" s="2044"/>
      <c r="F387" s="683" t="s">
        <v>242</v>
      </c>
      <c r="G387" s="4">
        <f>+H387+I387+J387+K387+L387+M387+N387+O387+P387+Q387+R387+S387</f>
        <v>0</v>
      </c>
      <c r="H387" s="4">
        <f t="shared" ref="H387:S397" si="35">+I387+J387+K387+L387+M387+N387+O387+P387+Q387+R387+S387+T387</f>
        <v>0</v>
      </c>
      <c r="I387" s="4">
        <f t="shared" si="35"/>
        <v>0</v>
      </c>
      <c r="J387" s="4">
        <f t="shared" si="35"/>
        <v>0</v>
      </c>
      <c r="K387" s="4">
        <f t="shared" si="35"/>
        <v>0</v>
      </c>
      <c r="L387" s="4">
        <f t="shared" si="35"/>
        <v>0</v>
      </c>
      <c r="M387" s="4">
        <f t="shared" si="35"/>
        <v>0</v>
      </c>
      <c r="N387" s="4">
        <f t="shared" si="35"/>
        <v>0</v>
      </c>
      <c r="O387" s="4">
        <f t="shared" si="35"/>
        <v>0</v>
      </c>
      <c r="P387" s="4">
        <f t="shared" si="35"/>
        <v>0</v>
      </c>
      <c r="Q387" s="4">
        <f t="shared" si="35"/>
        <v>0</v>
      </c>
      <c r="R387" s="4">
        <f t="shared" si="35"/>
        <v>0</v>
      </c>
      <c r="S387" s="4">
        <f t="shared" si="35"/>
        <v>0</v>
      </c>
      <c r="T387" s="2169"/>
    </row>
    <row r="388" spans="1:20" ht="15.75" x14ac:dyDescent="0.25">
      <c r="A388" s="2171"/>
      <c r="B388" s="2053"/>
      <c r="C388" s="2057"/>
      <c r="D388" s="2044"/>
      <c r="E388" s="2044"/>
      <c r="F388" s="683" t="s">
        <v>243</v>
      </c>
      <c r="G388" s="4">
        <f t="shared" ref="G388:G397" si="36">+H388+I388+J388+K388+L388+M388+N388+O388+P388+Q388+R388+S388</f>
        <v>0</v>
      </c>
      <c r="H388" s="4">
        <f t="shared" si="35"/>
        <v>0</v>
      </c>
      <c r="I388" s="4">
        <f t="shared" si="35"/>
        <v>0</v>
      </c>
      <c r="J388" s="4">
        <f t="shared" si="35"/>
        <v>0</v>
      </c>
      <c r="K388" s="4">
        <f t="shared" si="35"/>
        <v>0</v>
      </c>
      <c r="L388" s="4">
        <f t="shared" si="35"/>
        <v>0</v>
      </c>
      <c r="M388" s="4">
        <f t="shared" si="35"/>
        <v>0</v>
      </c>
      <c r="N388" s="4">
        <f t="shared" si="35"/>
        <v>0</v>
      </c>
      <c r="O388" s="4">
        <f t="shared" si="35"/>
        <v>0</v>
      </c>
      <c r="P388" s="4">
        <f t="shared" si="35"/>
        <v>0</v>
      </c>
      <c r="Q388" s="4">
        <f t="shared" si="35"/>
        <v>0</v>
      </c>
      <c r="R388" s="4">
        <f t="shared" si="35"/>
        <v>0</v>
      </c>
      <c r="S388" s="4">
        <f t="shared" si="35"/>
        <v>0</v>
      </c>
      <c r="T388" s="2169"/>
    </row>
    <row r="389" spans="1:20" ht="16.5" customHeight="1" x14ac:dyDescent="0.25">
      <c r="A389" s="2171"/>
      <c r="B389" s="2053"/>
      <c r="C389" s="2057"/>
      <c r="D389" s="2044" t="s">
        <v>206</v>
      </c>
      <c r="E389" s="2044"/>
      <c r="F389" s="719" t="s">
        <v>244</v>
      </c>
      <c r="G389" s="4">
        <f t="shared" si="36"/>
        <v>0</v>
      </c>
      <c r="H389" s="4">
        <f t="shared" si="35"/>
        <v>0</v>
      </c>
      <c r="I389" s="4">
        <f t="shared" si="35"/>
        <v>0</v>
      </c>
      <c r="J389" s="4">
        <f t="shared" si="35"/>
        <v>0</v>
      </c>
      <c r="K389" s="4">
        <f t="shared" si="35"/>
        <v>0</v>
      </c>
      <c r="L389" s="4">
        <f t="shared" si="35"/>
        <v>0</v>
      </c>
      <c r="M389" s="4">
        <f t="shared" si="35"/>
        <v>0</v>
      </c>
      <c r="N389" s="4">
        <f t="shared" si="35"/>
        <v>0</v>
      </c>
      <c r="O389" s="4">
        <f t="shared" si="35"/>
        <v>0</v>
      </c>
      <c r="P389" s="4">
        <f t="shared" si="35"/>
        <v>0</v>
      </c>
      <c r="Q389" s="4">
        <f t="shared" si="35"/>
        <v>0</v>
      </c>
      <c r="R389" s="4">
        <f t="shared" si="35"/>
        <v>0</v>
      </c>
      <c r="S389" s="4">
        <f t="shared" si="35"/>
        <v>0</v>
      </c>
      <c r="T389" s="2169"/>
    </row>
    <row r="390" spans="1:20" ht="15.75" x14ac:dyDescent="0.25">
      <c r="A390" s="2171"/>
      <c r="B390" s="2053"/>
      <c r="C390" s="2057"/>
      <c r="D390" s="2044"/>
      <c r="E390" s="2044"/>
      <c r="F390" s="719" t="s">
        <v>245</v>
      </c>
      <c r="G390" s="4">
        <f t="shared" si="36"/>
        <v>0</v>
      </c>
      <c r="H390" s="4">
        <f t="shared" si="35"/>
        <v>0</v>
      </c>
      <c r="I390" s="4">
        <f t="shared" si="35"/>
        <v>0</v>
      </c>
      <c r="J390" s="4">
        <f t="shared" si="35"/>
        <v>0</v>
      </c>
      <c r="K390" s="4">
        <f t="shared" si="35"/>
        <v>0</v>
      </c>
      <c r="L390" s="4">
        <f t="shared" si="35"/>
        <v>0</v>
      </c>
      <c r="M390" s="4">
        <f t="shared" si="35"/>
        <v>0</v>
      </c>
      <c r="N390" s="4">
        <f t="shared" si="35"/>
        <v>0</v>
      </c>
      <c r="O390" s="4">
        <f t="shared" si="35"/>
        <v>0</v>
      </c>
      <c r="P390" s="4">
        <f t="shared" si="35"/>
        <v>0</v>
      </c>
      <c r="Q390" s="4">
        <f t="shared" si="35"/>
        <v>0</v>
      </c>
      <c r="R390" s="4">
        <f t="shared" si="35"/>
        <v>0</v>
      </c>
      <c r="S390" s="4">
        <f t="shared" si="35"/>
        <v>0</v>
      </c>
      <c r="T390" s="2169"/>
    </row>
    <row r="391" spans="1:20" ht="15.75" x14ac:dyDescent="0.25">
      <c r="A391" s="2171"/>
      <c r="B391" s="2053"/>
      <c r="C391" s="2057"/>
      <c r="D391" s="2044" t="s">
        <v>207</v>
      </c>
      <c r="E391" s="2044"/>
      <c r="F391" s="719" t="s">
        <v>246</v>
      </c>
      <c r="G391" s="4">
        <f t="shared" si="36"/>
        <v>0</v>
      </c>
      <c r="H391" s="4">
        <f t="shared" si="35"/>
        <v>0</v>
      </c>
      <c r="I391" s="4">
        <f t="shared" si="35"/>
        <v>0</v>
      </c>
      <c r="J391" s="4">
        <f t="shared" si="35"/>
        <v>0</v>
      </c>
      <c r="K391" s="4">
        <f t="shared" si="35"/>
        <v>0</v>
      </c>
      <c r="L391" s="4">
        <f t="shared" si="35"/>
        <v>0</v>
      </c>
      <c r="M391" s="4">
        <f t="shared" si="35"/>
        <v>0</v>
      </c>
      <c r="N391" s="4">
        <f t="shared" si="35"/>
        <v>0</v>
      </c>
      <c r="O391" s="4">
        <f t="shared" si="35"/>
        <v>0</v>
      </c>
      <c r="P391" s="4">
        <f t="shared" si="35"/>
        <v>0</v>
      </c>
      <c r="Q391" s="4">
        <f t="shared" si="35"/>
        <v>0</v>
      </c>
      <c r="R391" s="4">
        <f t="shared" si="35"/>
        <v>0</v>
      </c>
      <c r="S391" s="4">
        <f t="shared" si="35"/>
        <v>0</v>
      </c>
      <c r="T391" s="2169"/>
    </row>
    <row r="392" spans="1:20" ht="16.5" customHeight="1" x14ac:dyDescent="0.25">
      <c r="A392" s="2171"/>
      <c r="B392" s="2053"/>
      <c r="C392" s="2057"/>
      <c r="D392" s="2044" t="s">
        <v>208</v>
      </c>
      <c r="E392" s="2044"/>
      <c r="F392" s="120" t="s">
        <v>247</v>
      </c>
      <c r="G392" s="4">
        <f t="shared" si="36"/>
        <v>0</v>
      </c>
      <c r="H392" s="4">
        <f t="shared" si="35"/>
        <v>0</v>
      </c>
      <c r="I392" s="4">
        <f t="shared" si="35"/>
        <v>0</v>
      </c>
      <c r="J392" s="4">
        <f t="shared" si="35"/>
        <v>0</v>
      </c>
      <c r="K392" s="4">
        <f t="shared" si="35"/>
        <v>0</v>
      </c>
      <c r="L392" s="4">
        <f t="shared" si="35"/>
        <v>0</v>
      </c>
      <c r="M392" s="4">
        <f t="shared" si="35"/>
        <v>0</v>
      </c>
      <c r="N392" s="4">
        <f t="shared" si="35"/>
        <v>0</v>
      </c>
      <c r="O392" s="4">
        <f t="shared" si="35"/>
        <v>0</v>
      </c>
      <c r="P392" s="4">
        <f t="shared" si="35"/>
        <v>0</v>
      </c>
      <c r="Q392" s="4">
        <f t="shared" si="35"/>
        <v>0</v>
      </c>
      <c r="R392" s="4">
        <f t="shared" si="35"/>
        <v>0</v>
      </c>
      <c r="S392" s="4">
        <f t="shared" si="35"/>
        <v>0</v>
      </c>
      <c r="T392" s="2169"/>
    </row>
    <row r="393" spans="1:20" ht="16.5" customHeight="1" x14ac:dyDescent="0.25">
      <c r="A393" s="2171"/>
      <c r="B393" s="2053"/>
      <c r="C393" s="2057"/>
      <c r="D393" s="2044" t="s">
        <v>209</v>
      </c>
      <c r="E393" s="2044"/>
      <c r="F393" s="719" t="s">
        <v>248</v>
      </c>
      <c r="G393" s="4">
        <f t="shared" si="36"/>
        <v>0</v>
      </c>
      <c r="H393" s="4">
        <f t="shared" si="35"/>
        <v>0</v>
      </c>
      <c r="I393" s="4">
        <f t="shared" si="35"/>
        <v>0</v>
      </c>
      <c r="J393" s="4">
        <f t="shared" si="35"/>
        <v>0</v>
      </c>
      <c r="K393" s="4">
        <f t="shared" si="35"/>
        <v>0</v>
      </c>
      <c r="L393" s="4">
        <f t="shared" si="35"/>
        <v>0</v>
      </c>
      <c r="M393" s="4">
        <f t="shared" si="35"/>
        <v>0</v>
      </c>
      <c r="N393" s="4">
        <f t="shared" si="35"/>
        <v>0</v>
      </c>
      <c r="O393" s="4">
        <f t="shared" si="35"/>
        <v>0</v>
      </c>
      <c r="P393" s="4">
        <f t="shared" si="35"/>
        <v>0</v>
      </c>
      <c r="Q393" s="4">
        <f t="shared" si="35"/>
        <v>0</v>
      </c>
      <c r="R393" s="4">
        <f t="shared" si="35"/>
        <v>0</v>
      </c>
      <c r="S393" s="4">
        <f t="shared" si="35"/>
        <v>0</v>
      </c>
      <c r="T393" s="2169"/>
    </row>
    <row r="394" spans="1:20" ht="15.75" x14ac:dyDescent="0.25">
      <c r="A394" s="2171"/>
      <c r="B394" s="2053"/>
      <c r="C394" s="2057"/>
      <c r="D394" s="2044" t="s">
        <v>229</v>
      </c>
      <c r="E394" s="2044"/>
      <c r="F394" s="120" t="s">
        <v>249</v>
      </c>
      <c r="G394" s="4">
        <f t="shared" si="36"/>
        <v>0</v>
      </c>
      <c r="H394" s="4">
        <f t="shared" si="35"/>
        <v>0</v>
      </c>
      <c r="I394" s="4">
        <f t="shared" si="35"/>
        <v>0</v>
      </c>
      <c r="J394" s="4">
        <f t="shared" si="35"/>
        <v>0</v>
      </c>
      <c r="K394" s="4">
        <f t="shared" si="35"/>
        <v>0</v>
      </c>
      <c r="L394" s="4">
        <f t="shared" si="35"/>
        <v>0</v>
      </c>
      <c r="M394" s="4">
        <f t="shared" si="35"/>
        <v>0</v>
      </c>
      <c r="N394" s="4">
        <f t="shared" si="35"/>
        <v>0</v>
      </c>
      <c r="O394" s="4">
        <f t="shared" si="35"/>
        <v>0</v>
      </c>
      <c r="P394" s="4">
        <f t="shared" si="35"/>
        <v>0</v>
      </c>
      <c r="Q394" s="4">
        <f t="shared" si="35"/>
        <v>0</v>
      </c>
      <c r="R394" s="4">
        <f t="shared" si="35"/>
        <v>0</v>
      </c>
      <c r="S394" s="4">
        <f t="shared" si="35"/>
        <v>0</v>
      </c>
      <c r="T394" s="2169"/>
    </row>
    <row r="395" spans="1:20" ht="15.75" x14ac:dyDescent="0.25">
      <c r="A395" s="2171"/>
      <c r="B395" s="2053"/>
      <c r="C395" s="2057"/>
      <c r="D395" s="2044"/>
      <c r="E395" s="2044"/>
      <c r="F395" s="120" t="s">
        <v>250</v>
      </c>
      <c r="G395" s="4">
        <f t="shared" si="36"/>
        <v>0</v>
      </c>
      <c r="H395" s="4">
        <f t="shared" si="35"/>
        <v>0</v>
      </c>
      <c r="I395" s="4">
        <f t="shared" si="35"/>
        <v>0</v>
      </c>
      <c r="J395" s="4">
        <f t="shared" si="35"/>
        <v>0</v>
      </c>
      <c r="K395" s="4">
        <f t="shared" si="35"/>
        <v>0</v>
      </c>
      <c r="L395" s="4">
        <f t="shared" si="35"/>
        <v>0</v>
      </c>
      <c r="M395" s="4">
        <f t="shared" si="35"/>
        <v>0</v>
      </c>
      <c r="N395" s="4">
        <f t="shared" si="35"/>
        <v>0</v>
      </c>
      <c r="O395" s="4">
        <f t="shared" si="35"/>
        <v>0</v>
      </c>
      <c r="P395" s="4">
        <f t="shared" si="35"/>
        <v>0</v>
      </c>
      <c r="Q395" s="4">
        <f t="shared" si="35"/>
        <v>0</v>
      </c>
      <c r="R395" s="4">
        <f t="shared" si="35"/>
        <v>0</v>
      </c>
      <c r="S395" s="4">
        <f t="shared" si="35"/>
        <v>0</v>
      </c>
      <c r="T395" s="2169"/>
    </row>
    <row r="396" spans="1:20" ht="15.75" x14ac:dyDescent="0.25">
      <c r="A396" s="2171"/>
      <c r="B396" s="2053"/>
      <c r="C396" s="2057"/>
      <c r="D396" s="2044"/>
      <c r="E396" s="2044"/>
      <c r="F396" s="120" t="s">
        <v>251</v>
      </c>
      <c r="G396" s="4">
        <f t="shared" si="36"/>
        <v>0</v>
      </c>
      <c r="H396" s="4">
        <f t="shared" si="35"/>
        <v>0</v>
      </c>
      <c r="I396" s="4">
        <f t="shared" si="35"/>
        <v>0</v>
      </c>
      <c r="J396" s="4">
        <f t="shared" si="35"/>
        <v>0</v>
      </c>
      <c r="K396" s="4">
        <f t="shared" si="35"/>
        <v>0</v>
      </c>
      <c r="L396" s="4">
        <f t="shared" si="35"/>
        <v>0</v>
      </c>
      <c r="M396" s="4">
        <f t="shared" si="35"/>
        <v>0</v>
      </c>
      <c r="N396" s="4">
        <f t="shared" si="35"/>
        <v>0</v>
      </c>
      <c r="O396" s="4">
        <f t="shared" si="35"/>
        <v>0</v>
      </c>
      <c r="P396" s="4">
        <f t="shared" si="35"/>
        <v>0</v>
      </c>
      <c r="Q396" s="4">
        <f t="shared" si="35"/>
        <v>0</v>
      </c>
      <c r="R396" s="4">
        <f t="shared" si="35"/>
        <v>0</v>
      </c>
      <c r="S396" s="4">
        <f t="shared" si="35"/>
        <v>0</v>
      </c>
      <c r="T396" s="2169"/>
    </row>
    <row r="397" spans="1:20" ht="15.75" x14ac:dyDescent="0.25">
      <c r="A397" s="2171"/>
      <c r="B397" s="2053"/>
      <c r="C397" s="2057"/>
      <c r="D397" s="2044"/>
      <c r="E397" s="2044"/>
      <c r="F397" s="120" t="s">
        <v>252</v>
      </c>
      <c r="G397" s="4">
        <f t="shared" si="36"/>
        <v>0</v>
      </c>
      <c r="H397" s="4">
        <f t="shared" si="35"/>
        <v>0</v>
      </c>
      <c r="I397" s="4">
        <f t="shared" si="35"/>
        <v>0</v>
      </c>
      <c r="J397" s="4">
        <f t="shared" si="35"/>
        <v>0</v>
      </c>
      <c r="K397" s="4">
        <f t="shared" si="35"/>
        <v>0</v>
      </c>
      <c r="L397" s="4">
        <f t="shared" si="35"/>
        <v>0</v>
      </c>
      <c r="M397" s="4">
        <f t="shared" si="35"/>
        <v>0</v>
      </c>
      <c r="N397" s="4">
        <f t="shared" si="35"/>
        <v>0</v>
      </c>
      <c r="O397" s="4">
        <f t="shared" si="35"/>
        <v>0</v>
      </c>
      <c r="P397" s="4">
        <f t="shared" si="35"/>
        <v>0</v>
      </c>
      <c r="Q397" s="4">
        <f t="shared" si="35"/>
        <v>0</v>
      </c>
      <c r="R397" s="4">
        <f t="shared" si="35"/>
        <v>0</v>
      </c>
      <c r="S397" s="4">
        <f t="shared" si="35"/>
        <v>0</v>
      </c>
      <c r="T397" s="2169"/>
    </row>
    <row r="398" spans="1:20" ht="19.5" thickBot="1" x14ac:dyDescent="0.3">
      <c r="A398" s="2171"/>
      <c r="B398" s="2053"/>
      <c r="C398" s="2045" t="s">
        <v>6</v>
      </c>
      <c r="D398" s="2045"/>
      <c r="E398" s="2045"/>
      <c r="F398" s="2046"/>
      <c r="G398" s="2046"/>
      <c r="H398" s="2046"/>
      <c r="I398" s="2046"/>
      <c r="J398" s="2046"/>
      <c r="K398" s="2046"/>
      <c r="L398" s="2046"/>
      <c r="M398" s="2046"/>
      <c r="N398" s="2046"/>
      <c r="O398" s="2046"/>
      <c r="P398" s="2046"/>
      <c r="Q398" s="2046"/>
      <c r="R398" s="2046"/>
      <c r="S398" s="2047"/>
      <c r="T398" s="2169"/>
    </row>
    <row r="399" spans="1:20" ht="18.75" x14ac:dyDescent="0.25">
      <c r="A399" s="2171"/>
      <c r="B399" s="2053"/>
      <c r="C399" s="2031" t="s">
        <v>210</v>
      </c>
      <c r="D399" s="2032"/>
      <c r="E399" s="2033"/>
      <c r="F399" s="2048" t="s">
        <v>175</v>
      </c>
      <c r="G399" s="2049"/>
      <c r="H399" s="2049"/>
      <c r="I399" s="2049"/>
      <c r="J399" s="2049"/>
      <c r="K399" s="2049"/>
      <c r="L399" s="2049"/>
      <c r="M399" s="2049"/>
      <c r="N399" s="2049"/>
      <c r="O399" s="2049"/>
      <c r="P399" s="2049"/>
      <c r="Q399" s="2049"/>
      <c r="R399" s="2049"/>
      <c r="S399" s="2049"/>
      <c r="T399" s="2169"/>
    </row>
    <row r="400" spans="1:20" ht="16.5" customHeight="1" x14ac:dyDescent="0.25">
      <c r="A400" s="2171"/>
      <c r="B400" s="2053"/>
      <c r="C400" s="2034"/>
      <c r="D400" s="2035"/>
      <c r="E400" s="2036"/>
      <c r="F400" s="720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2169"/>
    </row>
    <row r="401" spans="1:20" ht="16.5" customHeight="1" x14ac:dyDescent="0.25">
      <c r="A401" s="2171"/>
      <c r="B401" s="2053"/>
      <c r="C401" s="2034"/>
      <c r="D401" s="2035"/>
      <c r="E401" s="2036"/>
      <c r="F401" s="721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2169"/>
    </row>
    <row r="402" spans="1:20" ht="16.5" customHeight="1" x14ac:dyDescent="0.25">
      <c r="A402" s="2171"/>
      <c r="B402" s="2053"/>
      <c r="C402" s="2034"/>
      <c r="D402" s="2035"/>
      <c r="E402" s="2036"/>
      <c r="F402" s="721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2169"/>
    </row>
    <row r="403" spans="1:20" ht="16.5" customHeight="1" x14ac:dyDescent="0.25">
      <c r="A403" s="2171"/>
      <c r="B403" s="2053"/>
      <c r="C403" s="2034"/>
      <c r="D403" s="2035"/>
      <c r="E403" s="2036"/>
      <c r="F403" s="721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2169"/>
    </row>
    <row r="404" spans="1:20" ht="16.5" customHeight="1" x14ac:dyDescent="0.25">
      <c r="A404" s="2171"/>
      <c r="B404" s="2053"/>
      <c r="C404" s="2034"/>
      <c r="D404" s="2035"/>
      <c r="E404" s="2036"/>
      <c r="F404" s="721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2169"/>
    </row>
    <row r="405" spans="1:20" ht="16.5" customHeight="1" x14ac:dyDescent="0.25">
      <c r="A405" s="2171"/>
      <c r="B405" s="2053"/>
      <c r="C405" s="2034"/>
      <c r="D405" s="2035"/>
      <c r="E405" s="2036"/>
      <c r="F405" s="721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2169"/>
    </row>
    <row r="406" spans="1:20" ht="16.5" customHeight="1" x14ac:dyDescent="0.25">
      <c r="A406" s="2171"/>
      <c r="B406" s="2053"/>
      <c r="C406" s="2034"/>
      <c r="D406" s="2035"/>
      <c r="E406" s="2036"/>
      <c r="F406" s="721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2169"/>
    </row>
    <row r="407" spans="1:20" ht="16.5" customHeight="1" x14ac:dyDescent="0.25">
      <c r="A407" s="2171"/>
      <c r="B407" s="2053"/>
      <c r="C407" s="2034"/>
      <c r="D407" s="2035"/>
      <c r="E407" s="2036"/>
      <c r="F407" s="721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2169"/>
    </row>
    <row r="408" spans="1:20" ht="16.5" customHeight="1" x14ac:dyDescent="0.25">
      <c r="A408" s="2171"/>
      <c r="B408" s="2053"/>
      <c r="C408" s="2034"/>
      <c r="D408" s="2035"/>
      <c r="E408" s="2036"/>
      <c r="F408" s="721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2169"/>
    </row>
    <row r="409" spans="1:20" ht="16.5" customHeight="1" x14ac:dyDescent="0.25">
      <c r="A409" s="2171"/>
      <c r="B409" s="2053"/>
      <c r="C409" s="2034"/>
      <c r="D409" s="2035"/>
      <c r="E409" s="2036"/>
      <c r="F409" s="721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2169"/>
    </row>
    <row r="410" spans="1:20" ht="16.5" customHeight="1" x14ac:dyDescent="0.25">
      <c r="A410" s="2171"/>
      <c r="B410" s="2053"/>
      <c r="C410" s="2034"/>
      <c r="D410" s="2035"/>
      <c r="E410" s="2036"/>
      <c r="F410" s="721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2169"/>
    </row>
    <row r="411" spans="1:20" ht="16.5" customHeight="1" x14ac:dyDescent="0.25">
      <c r="A411" s="2171"/>
      <c r="B411" s="2053"/>
      <c r="C411" s="2034"/>
      <c r="D411" s="2035"/>
      <c r="E411" s="2036"/>
      <c r="F411" s="721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2169"/>
    </row>
    <row r="412" spans="1:20" ht="16.5" customHeight="1" x14ac:dyDescent="0.25">
      <c r="A412" s="2171"/>
      <c r="B412" s="2053"/>
      <c r="C412" s="2034"/>
      <c r="D412" s="2035"/>
      <c r="E412" s="2036"/>
      <c r="F412" s="721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2169"/>
    </row>
    <row r="413" spans="1:20" ht="16.5" customHeight="1" x14ac:dyDescent="0.25">
      <c r="A413" s="2171"/>
      <c r="B413" s="2053"/>
      <c r="C413" s="2034"/>
      <c r="D413" s="2035"/>
      <c r="E413" s="2036"/>
      <c r="F413" s="721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2169"/>
    </row>
    <row r="414" spans="1:20" ht="16.5" customHeight="1" x14ac:dyDescent="0.25">
      <c r="A414" s="2171"/>
      <c r="B414" s="2053"/>
      <c r="C414" s="2034"/>
      <c r="D414" s="2035"/>
      <c r="E414" s="2036"/>
      <c r="F414" s="721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2169"/>
    </row>
    <row r="415" spans="1:20" ht="16.5" customHeight="1" thickBot="1" x14ac:dyDescent="0.3">
      <c r="A415" s="2171"/>
      <c r="B415" s="2053"/>
      <c r="C415" s="2037"/>
      <c r="D415" s="2038"/>
      <c r="E415" s="2039"/>
      <c r="F415" s="721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2169"/>
    </row>
    <row r="416" spans="1:20" ht="16.5" customHeight="1" x14ac:dyDescent="0.25">
      <c r="A416" s="2171"/>
      <c r="B416" s="2053"/>
      <c r="C416" s="2031" t="s">
        <v>211</v>
      </c>
      <c r="D416" s="2032"/>
      <c r="E416" s="2033"/>
      <c r="F416" s="2040" t="s">
        <v>176</v>
      </c>
      <c r="G416" s="2041"/>
      <c r="H416" s="2041"/>
      <c r="I416" s="2041"/>
      <c r="J416" s="2041"/>
      <c r="K416" s="2041"/>
      <c r="L416" s="2041"/>
      <c r="M416" s="2041"/>
      <c r="N416" s="2041"/>
      <c r="O416" s="2041"/>
      <c r="P416" s="2041"/>
      <c r="Q416" s="2041"/>
      <c r="R416" s="2041"/>
      <c r="S416" s="2041"/>
      <c r="T416" s="2169"/>
    </row>
    <row r="417" spans="1:20" ht="16.5" customHeight="1" x14ac:dyDescent="0.25">
      <c r="A417" s="2171"/>
      <c r="B417" s="2053"/>
      <c r="C417" s="2034"/>
      <c r="D417" s="2035"/>
      <c r="E417" s="2036"/>
      <c r="F417" s="721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2169"/>
    </row>
    <row r="418" spans="1:20" ht="16.5" customHeight="1" x14ac:dyDescent="0.25">
      <c r="A418" s="2171"/>
      <c r="B418" s="2053"/>
      <c r="C418" s="2034"/>
      <c r="D418" s="2035"/>
      <c r="E418" s="2036"/>
      <c r="F418" s="721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2169"/>
    </row>
    <row r="419" spans="1:20" ht="16.5" customHeight="1" x14ac:dyDescent="0.25">
      <c r="A419" s="2171"/>
      <c r="B419" s="2053"/>
      <c r="C419" s="2034"/>
      <c r="D419" s="2035"/>
      <c r="E419" s="2036"/>
      <c r="F419" s="721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2169"/>
    </row>
    <row r="420" spans="1:20" ht="16.5" customHeight="1" x14ac:dyDescent="0.25">
      <c r="A420" s="2171"/>
      <c r="B420" s="2053"/>
      <c r="C420" s="2034"/>
      <c r="D420" s="2035"/>
      <c r="E420" s="2036"/>
      <c r="F420" s="721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2169"/>
    </row>
    <row r="421" spans="1:20" ht="16.5" customHeight="1" x14ac:dyDescent="0.25">
      <c r="A421" s="2171"/>
      <c r="B421" s="2053"/>
      <c r="C421" s="2034"/>
      <c r="D421" s="2035"/>
      <c r="E421" s="2036"/>
      <c r="F421" s="721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2169"/>
    </row>
    <row r="422" spans="1:20" ht="16.5" customHeight="1" x14ac:dyDescent="0.25">
      <c r="A422" s="2171"/>
      <c r="B422" s="2053"/>
      <c r="C422" s="2034"/>
      <c r="D422" s="2035"/>
      <c r="E422" s="2036"/>
      <c r="F422" s="721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2169"/>
    </row>
    <row r="423" spans="1:20" ht="16.5" customHeight="1" x14ac:dyDescent="0.25">
      <c r="A423" s="2171"/>
      <c r="B423" s="2053"/>
      <c r="C423" s="2034"/>
      <c r="D423" s="2035"/>
      <c r="E423" s="2036"/>
      <c r="F423" s="721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2169"/>
    </row>
    <row r="424" spans="1:20" ht="16.5" customHeight="1" x14ac:dyDescent="0.25">
      <c r="A424" s="2171"/>
      <c r="B424" s="2053"/>
      <c r="C424" s="2034"/>
      <c r="D424" s="2035"/>
      <c r="E424" s="2036"/>
      <c r="F424" s="721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2169"/>
    </row>
    <row r="425" spans="1:20" ht="16.5" customHeight="1" x14ac:dyDescent="0.25">
      <c r="A425" s="2171"/>
      <c r="B425" s="2053"/>
      <c r="C425" s="2034"/>
      <c r="D425" s="2035"/>
      <c r="E425" s="2036"/>
      <c r="F425" s="721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2169"/>
    </row>
    <row r="426" spans="1:20" ht="16.5" customHeight="1" thickBot="1" x14ac:dyDescent="0.3">
      <c r="A426" s="2172"/>
      <c r="B426" s="2054"/>
      <c r="C426" s="2037"/>
      <c r="D426" s="2038"/>
      <c r="E426" s="2039"/>
      <c r="F426" s="721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2169"/>
    </row>
    <row r="427" spans="1:20" ht="6.75" customHeight="1" x14ac:dyDescent="0.25">
      <c r="A427" s="2042"/>
      <c r="B427" s="2043"/>
      <c r="C427" s="2043"/>
      <c r="D427" s="2043"/>
      <c r="E427" s="2043"/>
      <c r="F427" s="2043"/>
      <c r="G427" s="2043"/>
      <c r="H427" s="2043"/>
      <c r="I427" s="2043"/>
      <c r="J427" s="2043"/>
      <c r="K427" s="2043"/>
      <c r="L427" s="2043"/>
      <c r="M427" s="2043"/>
      <c r="N427" s="2043"/>
      <c r="O427" s="2043"/>
      <c r="P427" s="2043"/>
      <c r="Q427" s="2043"/>
      <c r="R427" s="2043"/>
      <c r="S427" s="2043"/>
      <c r="T427" s="722"/>
    </row>
  </sheetData>
  <sheetProtection password="D3F3" sheet="1" objects="1" scenarios="1"/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380" priority="14" operator="equal">
      <formula>"REVISE PORQUE ESTE VALOR NO PUEDE SER NEGATIVO"</formula>
    </cfRule>
    <cfRule type="cellIs" dxfId="379" priority="18" operator="lessThan">
      <formula>0</formula>
    </cfRule>
  </conditionalFormatting>
  <conditionalFormatting sqref="G327:S327">
    <cfRule type="cellIs" dxfId="378" priority="17" operator="lessThan">
      <formula>0</formula>
    </cfRule>
  </conditionalFormatting>
  <conditionalFormatting sqref="G338:S338">
    <cfRule type="cellIs" dxfId="377" priority="13" operator="equal">
      <formula>"Revise porque este valor no puede ser negativo"</formula>
    </cfRule>
    <cfRule type="cellIs" dxfId="376" priority="16" operator="lessThan">
      <formula>0</formula>
    </cfRule>
  </conditionalFormatting>
  <conditionalFormatting sqref="G338:S338">
    <cfRule type="cellIs" dxfId="375" priority="15" operator="lessThan">
      <formula>0</formula>
    </cfRule>
  </conditionalFormatting>
  <conditionalFormatting sqref="G348:S348">
    <cfRule type="cellIs" dxfId="374" priority="10" operator="equal">
      <formula>"Revise porque este valor no puede ser negativo"</formula>
    </cfRule>
    <cfRule type="cellIs" dxfId="373" priority="12" operator="lessThan">
      <formula>0</formula>
    </cfRule>
  </conditionalFormatting>
  <conditionalFormatting sqref="G348:S348">
    <cfRule type="cellIs" dxfId="372" priority="11" operator="lessThan">
      <formula>0</formula>
    </cfRule>
  </conditionalFormatting>
  <conditionalFormatting sqref="G357 I357:S357">
    <cfRule type="cellIs" dxfId="371" priority="7" operator="equal">
      <formula>"Revise porque este valor no puede ser negativo"</formula>
    </cfRule>
    <cfRule type="cellIs" dxfId="370" priority="9" operator="lessThan">
      <formula>0</formula>
    </cfRule>
  </conditionalFormatting>
  <conditionalFormatting sqref="G357 I357:S357">
    <cfRule type="cellIs" dxfId="369" priority="8" operator="lessThan">
      <formula>0</formula>
    </cfRule>
  </conditionalFormatting>
  <conditionalFormatting sqref="H357">
    <cfRule type="cellIs" dxfId="368" priority="4" operator="equal">
      <formula>"Revise porque este valor no puede ser negativo"</formula>
    </cfRule>
    <cfRule type="cellIs" dxfId="367" priority="6" operator="lessThan">
      <formula>0</formula>
    </cfRule>
  </conditionalFormatting>
  <conditionalFormatting sqref="H357">
    <cfRule type="cellIs" dxfId="366" priority="5" operator="lessThan">
      <formula>0</formula>
    </cfRule>
  </conditionalFormatting>
  <conditionalFormatting sqref="G24:S24">
    <cfRule type="cellIs" dxfId="365" priority="1" operator="equal">
      <formula>"REVISE PORQUE ESTE VALOR NO PUEDE SER NEGATIVO"</formula>
    </cfRule>
    <cfRule type="cellIs" dxfId="364" priority="3" operator="lessThan">
      <formula>0</formula>
    </cfRule>
  </conditionalFormatting>
  <conditionalFormatting sqref="G24:S24">
    <cfRule type="cellIs" dxfId="363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G326" zoomScale="78" zoomScaleNormal="78" workbookViewId="0">
      <selection activeCell="V390" sqref="V390"/>
    </sheetView>
  </sheetViews>
  <sheetFormatPr baseColWidth="10" defaultRowHeight="18.75" x14ac:dyDescent="0.25"/>
  <cols>
    <col min="1" max="1" width="1" style="726" customWidth="1"/>
    <col min="2" max="2" width="7.7109375" style="726" customWidth="1"/>
    <col min="3" max="3" width="39" style="726" customWidth="1"/>
    <col min="4" max="4" width="39" style="760" customWidth="1"/>
    <col min="5" max="5" width="47.7109375" style="761" customWidth="1"/>
    <col min="6" max="6" width="89.7109375" style="726" bestFit="1" customWidth="1"/>
    <col min="7" max="7" width="19.85546875" style="762" customWidth="1"/>
    <col min="8" max="19" width="16.28515625" style="726" customWidth="1"/>
    <col min="20" max="20" width="1.140625" style="726" customWidth="1"/>
    <col min="21" max="16384" width="11.42578125" style="726"/>
  </cols>
  <sheetData>
    <row r="1" spans="1:20" ht="9" customHeight="1" x14ac:dyDescent="0.25">
      <c r="A1" s="2185"/>
      <c r="B1" s="2186"/>
      <c r="C1" s="2186"/>
      <c r="D1" s="2186"/>
      <c r="E1" s="2186"/>
      <c r="F1" s="2186"/>
      <c r="G1" s="2186"/>
      <c r="H1" s="2186"/>
      <c r="I1" s="2186"/>
      <c r="J1" s="2186"/>
      <c r="K1" s="2186"/>
      <c r="L1" s="2186"/>
      <c r="M1" s="2186"/>
      <c r="N1" s="2186"/>
      <c r="O1" s="2186"/>
      <c r="P1" s="2186"/>
      <c r="Q1" s="2186"/>
      <c r="R1" s="2186"/>
      <c r="S1" s="2186"/>
      <c r="T1" s="2281"/>
    </row>
    <row r="2" spans="1:20" s="727" customFormat="1" ht="15.75" customHeight="1" x14ac:dyDescent="0.25">
      <c r="A2" s="1445" t="s">
        <v>155</v>
      </c>
      <c r="B2" s="1448" t="s">
        <v>156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1450" t="s">
        <v>159</v>
      </c>
      <c r="N2" s="2276"/>
      <c r="O2" s="2276"/>
      <c r="P2" s="2276"/>
      <c r="Q2" s="1454">
        <v>40507</v>
      </c>
      <c r="R2" s="1454"/>
      <c r="S2" s="1454"/>
      <c r="T2" s="2282"/>
    </row>
    <row r="3" spans="1:20" s="727" customFormat="1" ht="15" customHeight="1" x14ac:dyDescent="0.25">
      <c r="A3" s="2283"/>
      <c r="B3" s="1448" t="s">
        <v>157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1450" t="s">
        <v>160</v>
      </c>
      <c r="N3" s="2276"/>
      <c r="O3" s="2276"/>
      <c r="P3" s="2276"/>
      <c r="Q3" s="1454">
        <v>40522</v>
      </c>
      <c r="R3" s="1454"/>
      <c r="S3" s="1454"/>
      <c r="T3" s="2282"/>
    </row>
    <row r="4" spans="1:20" s="727" customFormat="1" ht="23.25" customHeight="1" x14ac:dyDescent="0.25">
      <c r="A4" s="2283"/>
      <c r="B4" s="2285" t="s">
        <v>643</v>
      </c>
      <c r="C4" s="2286"/>
      <c r="D4" s="2286"/>
      <c r="E4" s="2286"/>
      <c r="F4" s="2286"/>
      <c r="G4" s="2286"/>
      <c r="H4" s="2286"/>
      <c r="I4" s="2286"/>
      <c r="J4" s="2286"/>
      <c r="K4" s="2286"/>
      <c r="L4" s="2286"/>
      <c r="M4" s="1450" t="s">
        <v>161</v>
      </c>
      <c r="N4" s="2276"/>
      <c r="O4" s="2276"/>
      <c r="P4" s="2276"/>
      <c r="Q4" s="1452">
        <v>1</v>
      </c>
      <c r="R4" s="1452"/>
      <c r="S4" s="1452"/>
      <c r="T4" s="2282"/>
    </row>
    <row r="5" spans="1:20" s="727" customFormat="1" ht="22.5" customHeight="1" x14ac:dyDescent="0.25">
      <c r="A5" s="2283"/>
      <c r="B5" s="1448" t="s">
        <v>158</v>
      </c>
      <c r="C5" s="2277"/>
      <c r="D5" s="2277"/>
      <c r="E5" s="2277"/>
      <c r="F5" s="2277"/>
      <c r="G5" s="2277"/>
      <c r="H5" s="2277"/>
      <c r="I5" s="2277"/>
      <c r="J5" s="2277"/>
      <c r="K5" s="2277"/>
      <c r="L5" s="2278"/>
      <c r="M5" s="1450" t="s">
        <v>162</v>
      </c>
      <c r="N5" s="2276"/>
      <c r="O5" s="2276"/>
      <c r="P5" s="2276"/>
      <c r="Q5" s="1452" t="s">
        <v>163</v>
      </c>
      <c r="R5" s="1452"/>
      <c r="S5" s="1452"/>
      <c r="T5" s="2282"/>
    </row>
    <row r="6" spans="1:20" ht="27" customHeight="1" thickBot="1" x14ac:dyDescent="0.3">
      <c r="A6" s="2283"/>
      <c r="B6" s="2279" t="s">
        <v>644</v>
      </c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2282"/>
    </row>
    <row r="7" spans="1:20" ht="19.5" thickBot="1" x14ac:dyDescent="0.3">
      <c r="A7" s="2283"/>
      <c r="B7" s="1459" t="s">
        <v>0</v>
      </c>
      <c r="C7" s="1459" t="s">
        <v>1</v>
      </c>
      <c r="D7" s="1459"/>
      <c r="E7" s="1459"/>
      <c r="F7" s="2267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2282"/>
    </row>
    <row r="8" spans="1:20" ht="19.5" thickBot="1" x14ac:dyDescent="0.3">
      <c r="A8" s="2283"/>
      <c r="B8" s="1459"/>
      <c r="C8" s="1459"/>
      <c r="D8" s="1459"/>
      <c r="E8" s="1459"/>
      <c r="F8" s="2268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2282"/>
    </row>
    <row r="9" spans="1:20" ht="19.5" thickBot="1" x14ac:dyDescent="0.3">
      <c r="A9" s="2283"/>
      <c r="B9" s="2269" t="s">
        <v>3</v>
      </c>
      <c r="C9" s="2259" t="s">
        <v>170</v>
      </c>
      <c r="D9" s="2271"/>
      <c r="E9" s="2271"/>
      <c r="F9" s="2271"/>
      <c r="G9" s="2271"/>
      <c r="H9" s="2271"/>
      <c r="I9" s="2271"/>
      <c r="J9" s="2271"/>
      <c r="K9" s="2271"/>
      <c r="L9" s="2271"/>
      <c r="M9" s="2271"/>
      <c r="N9" s="2271"/>
      <c r="O9" s="2271"/>
      <c r="P9" s="2271"/>
      <c r="Q9" s="2271"/>
      <c r="R9" s="2271"/>
      <c r="S9" s="2272"/>
      <c r="T9" s="2282"/>
    </row>
    <row r="10" spans="1:20" ht="19.5" thickBot="1" x14ac:dyDescent="0.3">
      <c r="A10" s="2283"/>
      <c r="B10" s="2270"/>
      <c r="C10" s="2273" t="s">
        <v>5</v>
      </c>
      <c r="D10" s="2275" t="s">
        <v>164</v>
      </c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82"/>
    </row>
    <row r="11" spans="1:20" ht="16.5" customHeight="1" thickBot="1" x14ac:dyDescent="0.3">
      <c r="A11" s="2283"/>
      <c r="B11" s="2269"/>
      <c r="C11" s="2245"/>
      <c r="D11" s="1456" t="s">
        <v>8</v>
      </c>
      <c r="E11" s="1456"/>
      <c r="F11" s="63" t="s">
        <v>15</v>
      </c>
      <c r="G11" s="716"/>
      <c r="H11" s="72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2282"/>
    </row>
    <row r="12" spans="1:20" ht="16.5" customHeight="1" thickBot="1" x14ac:dyDescent="0.3">
      <c r="A12" s="2283"/>
      <c r="B12" s="2269"/>
      <c r="C12" s="2245"/>
      <c r="D12" s="1431"/>
      <c r="E12" s="1431"/>
      <c r="F12" s="6" t="s">
        <v>16</v>
      </c>
      <c r="G12" s="103">
        <v>1200</v>
      </c>
      <c r="H12" s="106">
        <v>100</v>
      </c>
      <c r="I12" s="106">
        <v>100</v>
      </c>
      <c r="J12" s="106">
        <v>100</v>
      </c>
      <c r="K12" s="106">
        <v>100</v>
      </c>
      <c r="L12" s="106">
        <v>100</v>
      </c>
      <c r="M12" s="106">
        <v>100</v>
      </c>
      <c r="N12" s="106">
        <v>100</v>
      </c>
      <c r="O12" s="106">
        <v>100</v>
      </c>
      <c r="P12" s="106">
        <v>100</v>
      </c>
      <c r="Q12" s="106">
        <v>100</v>
      </c>
      <c r="R12" s="106">
        <v>100</v>
      </c>
      <c r="S12" s="106">
        <v>100</v>
      </c>
      <c r="T12" s="2282"/>
    </row>
    <row r="13" spans="1:20" ht="18" customHeight="1" thickBot="1" x14ac:dyDescent="0.3">
      <c r="A13" s="2283"/>
      <c r="B13" s="2269"/>
      <c r="C13" s="2245"/>
      <c r="D13" s="1433" t="s">
        <v>9</v>
      </c>
      <c r="E13" s="1433"/>
      <c r="F13" s="61" t="s">
        <v>17</v>
      </c>
      <c r="G13" s="103">
        <v>72</v>
      </c>
      <c r="H13" s="729">
        <v>6</v>
      </c>
      <c r="I13" s="729">
        <v>6</v>
      </c>
      <c r="J13" s="729">
        <v>6</v>
      </c>
      <c r="K13" s="729">
        <v>6</v>
      </c>
      <c r="L13" s="729">
        <v>6</v>
      </c>
      <c r="M13" s="729">
        <v>6</v>
      </c>
      <c r="N13" s="729">
        <v>6</v>
      </c>
      <c r="O13" s="729">
        <v>6</v>
      </c>
      <c r="P13" s="729">
        <v>6</v>
      </c>
      <c r="Q13" s="729">
        <v>6</v>
      </c>
      <c r="R13" s="729">
        <v>6</v>
      </c>
      <c r="S13" s="729">
        <v>6</v>
      </c>
      <c r="T13" s="2282"/>
    </row>
    <row r="14" spans="1:20" ht="16.5" customHeight="1" thickBot="1" x14ac:dyDescent="0.3">
      <c r="A14" s="2283"/>
      <c r="B14" s="2269"/>
      <c r="C14" s="2245"/>
      <c r="D14" s="1433"/>
      <c r="E14" s="1433"/>
      <c r="F14" s="61" t="s">
        <v>18</v>
      </c>
      <c r="G14" s="103">
        <v>72</v>
      </c>
      <c r="H14" s="729">
        <v>6</v>
      </c>
      <c r="I14" s="729">
        <v>6</v>
      </c>
      <c r="J14" s="729">
        <v>6</v>
      </c>
      <c r="K14" s="729">
        <v>6</v>
      </c>
      <c r="L14" s="729">
        <v>6</v>
      </c>
      <c r="M14" s="729">
        <v>6</v>
      </c>
      <c r="N14" s="729">
        <v>6</v>
      </c>
      <c r="O14" s="729">
        <v>6</v>
      </c>
      <c r="P14" s="729">
        <v>6</v>
      </c>
      <c r="Q14" s="729">
        <v>6</v>
      </c>
      <c r="R14" s="729">
        <v>6</v>
      </c>
      <c r="S14" s="729">
        <v>6</v>
      </c>
      <c r="T14" s="2282"/>
    </row>
    <row r="15" spans="1:20" ht="16.5" customHeight="1" thickBot="1" x14ac:dyDescent="0.3">
      <c r="A15" s="2283"/>
      <c r="B15" s="2269"/>
      <c r="C15" s="2245"/>
      <c r="D15" s="1433"/>
      <c r="E15" s="1433"/>
      <c r="F15" s="61" t="s">
        <v>19</v>
      </c>
      <c r="G15" s="103">
        <v>12</v>
      </c>
      <c r="H15" s="729">
        <v>1</v>
      </c>
      <c r="I15" s="729">
        <v>1</v>
      </c>
      <c r="J15" s="729">
        <v>1</v>
      </c>
      <c r="K15" s="729">
        <v>1</v>
      </c>
      <c r="L15" s="729">
        <v>1</v>
      </c>
      <c r="M15" s="729">
        <v>1</v>
      </c>
      <c r="N15" s="729">
        <v>1</v>
      </c>
      <c r="O15" s="729">
        <v>1</v>
      </c>
      <c r="P15" s="729">
        <v>1</v>
      </c>
      <c r="Q15" s="729">
        <v>1</v>
      </c>
      <c r="R15" s="729">
        <v>1</v>
      </c>
      <c r="S15" s="729">
        <v>1</v>
      </c>
      <c r="T15" s="2282"/>
    </row>
    <row r="16" spans="1:20" ht="16.5" customHeight="1" thickBot="1" x14ac:dyDescent="0.3">
      <c r="A16" s="2283"/>
      <c r="B16" s="2269"/>
      <c r="C16" s="2245"/>
      <c r="D16" s="1433"/>
      <c r="E16" s="1433"/>
      <c r="F16" s="66" t="s">
        <v>20</v>
      </c>
      <c r="G16" s="103">
        <v>120</v>
      </c>
      <c r="H16" s="729">
        <v>10</v>
      </c>
      <c r="I16" s="729">
        <v>10</v>
      </c>
      <c r="J16" s="729">
        <v>10</v>
      </c>
      <c r="K16" s="729">
        <v>10</v>
      </c>
      <c r="L16" s="729">
        <v>10</v>
      </c>
      <c r="M16" s="729">
        <v>10</v>
      </c>
      <c r="N16" s="729">
        <v>10</v>
      </c>
      <c r="O16" s="729">
        <v>10</v>
      </c>
      <c r="P16" s="729">
        <v>10</v>
      </c>
      <c r="Q16" s="729">
        <v>10</v>
      </c>
      <c r="R16" s="729">
        <v>10</v>
      </c>
      <c r="S16" s="729">
        <v>10</v>
      </c>
      <c r="T16" s="2282"/>
    </row>
    <row r="17" spans="1:20" ht="16.5" customHeight="1" thickBot="1" x14ac:dyDescent="0.3">
      <c r="A17" s="2283"/>
      <c r="B17" s="2269"/>
      <c r="C17" s="2245"/>
      <c r="D17" s="1431" t="s">
        <v>10</v>
      </c>
      <c r="E17" s="1431"/>
      <c r="F17" s="61" t="s">
        <v>21</v>
      </c>
      <c r="G17" s="103">
        <v>144</v>
      </c>
      <c r="H17" s="729">
        <v>12</v>
      </c>
      <c r="I17" s="729">
        <v>12</v>
      </c>
      <c r="J17" s="729">
        <v>12</v>
      </c>
      <c r="K17" s="729">
        <v>12</v>
      </c>
      <c r="L17" s="729">
        <v>12</v>
      </c>
      <c r="M17" s="729">
        <v>12</v>
      </c>
      <c r="N17" s="729">
        <v>12</v>
      </c>
      <c r="O17" s="729">
        <v>12</v>
      </c>
      <c r="P17" s="729">
        <v>12</v>
      </c>
      <c r="Q17" s="729">
        <v>12</v>
      </c>
      <c r="R17" s="729">
        <v>12</v>
      </c>
      <c r="S17" s="729">
        <v>12</v>
      </c>
      <c r="T17" s="2282"/>
    </row>
    <row r="18" spans="1:20" ht="16.5" customHeight="1" thickBot="1" x14ac:dyDescent="0.3">
      <c r="A18" s="2283"/>
      <c r="B18" s="2269"/>
      <c r="C18" s="2245"/>
      <c r="D18" s="1431" t="s">
        <v>11</v>
      </c>
      <c r="E18" s="1431"/>
      <c r="F18" s="61" t="s">
        <v>22</v>
      </c>
      <c r="G18" s="103">
        <v>48</v>
      </c>
      <c r="H18" s="729">
        <v>4</v>
      </c>
      <c r="I18" s="729">
        <v>4</v>
      </c>
      <c r="J18" s="729">
        <v>4</v>
      </c>
      <c r="K18" s="729">
        <v>4</v>
      </c>
      <c r="L18" s="729">
        <v>4</v>
      </c>
      <c r="M18" s="729">
        <v>4</v>
      </c>
      <c r="N18" s="729">
        <v>4</v>
      </c>
      <c r="O18" s="729">
        <v>4</v>
      </c>
      <c r="P18" s="729">
        <v>4</v>
      </c>
      <c r="Q18" s="729">
        <v>4</v>
      </c>
      <c r="R18" s="729">
        <v>4</v>
      </c>
      <c r="S18" s="729">
        <v>4</v>
      </c>
      <c r="T18" s="2282"/>
    </row>
    <row r="19" spans="1:20" ht="16.5" customHeight="1" thickBot="1" x14ac:dyDescent="0.3">
      <c r="A19" s="2283"/>
      <c r="B19" s="2269"/>
      <c r="C19" s="2245"/>
      <c r="D19" s="1431" t="s">
        <v>12</v>
      </c>
      <c r="E19" s="1431"/>
      <c r="F19" s="61" t="s">
        <v>23</v>
      </c>
      <c r="G19" s="103">
        <v>16</v>
      </c>
      <c r="H19" s="729">
        <v>1</v>
      </c>
      <c r="I19" s="729">
        <v>1</v>
      </c>
      <c r="J19" s="729">
        <v>1</v>
      </c>
      <c r="K19" s="729">
        <v>1</v>
      </c>
      <c r="L19" s="729">
        <v>1</v>
      </c>
      <c r="M19" s="729">
        <v>2</v>
      </c>
      <c r="N19" s="729">
        <v>1</v>
      </c>
      <c r="O19" s="729">
        <v>2</v>
      </c>
      <c r="P19" s="729">
        <v>1</v>
      </c>
      <c r="Q19" s="729">
        <v>2</v>
      </c>
      <c r="R19" s="729">
        <v>1</v>
      </c>
      <c r="S19" s="729">
        <v>2</v>
      </c>
      <c r="T19" s="2282"/>
    </row>
    <row r="20" spans="1:20" ht="16.5" customHeight="1" thickBot="1" x14ac:dyDescent="0.3">
      <c r="A20" s="2283"/>
      <c r="B20" s="2269"/>
      <c r="C20" s="2245"/>
      <c r="D20" s="1434" t="s">
        <v>13</v>
      </c>
      <c r="E20" s="1434"/>
      <c r="F20" s="62" t="s">
        <v>24</v>
      </c>
      <c r="G20" s="103">
        <v>144</v>
      </c>
      <c r="H20" s="729">
        <v>12</v>
      </c>
      <c r="I20" s="729">
        <v>12</v>
      </c>
      <c r="J20" s="729">
        <v>12</v>
      </c>
      <c r="K20" s="729">
        <v>12</v>
      </c>
      <c r="L20" s="729">
        <v>12</v>
      </c>
      <c r="M20" s="729">
        <v>12</v>
      </c>
      <c r="N20" s="729">
        <v>12</v>
      </c>
      <c r="O20" s="729">
        <v>12</v>
      </c>
      <c r="P20" s="729">
        <v>12</v>
      </c>
      <c r="Q20" s="729">
        <v>12</v>
      </c>
      <c r="R20" s="729">
        <v>12</v>
      </c>
      <c r="S20" s="729">
        <v>12</v>
      </c>
      <c r="T20" s="2282"/>
    </row>
    <row r="21" spans="1:20" ht="16.5" customHeight="1" thickBot="1" x14ac:dyDescent="0.3">
      <c r="A21" s="2283"/>
      <c r="B21" s="2269"/>
      <c r="C21" s="2245"/>
      <c r="D21" s="1434"/>
      <c r="E21" s="1434"/>
      <c r="F21" s="62" t="s">
        <v>25</v>
      </c>
      <c r="G21" s="103">
        <v>12</v>
      </c>
      <c r="H21" s="729">
        <v>1</v>
      </c>
      <c r="I21" s="729">
        <v>1</v>
      </c>
      <c r="J21" s="729">
        <v>1</v>
      </c>
      <c r="K21" s="729">
        <v>1</v>
      </c>
      <c r="L21" s="729">
        <v>1</v>
      </c>
      <c r="M21" s="729">
        <v>1</v>
      </c>
      <c r="N21" s="729">
        <v>1</v>
      </c>
      <c r="O21" s="729">
        <v>1</v>
      </c>
      <c r="P21" s="729">
        <v>1</v>
      </c>
      <c r="Q21" s="729">
        <v>1</v>
      </c>
      <c r="R21" s="729">
        <v>1</v>
      </c>
      <c r="S21" s="729">
        <v>1</v>
      </c>
      <c r="T21" s="2282"/>
    </row>
    <row r="22" spans="1:20" ht="16.5" customHeight="1" thickBot="1" x14ac:dyDescent="0.3">
      <c r="A22" s="2283"/>
      <c r="B22" s="2269"/>
      <c r="C22" s="2245"/>
      <c r="D22" s="1434"/>
      <c r="E22" s="1434"/>
      <c r="F22" s="67" t="s">
        <v>113</v>
      </c>
      <c r="G22" s="103">
        <v>0</v>
      </c>
      <c r="H22" s="730">
        <v>0</v>
      </c>
      <c r="I22" s="730">
        <v>0</v>
      </c>
      <c r="J22" s="730">
        <v>0</v>
      </c>
      <c r="K22" s="730">
        <v>0</v>
      </c>
      <c r="L22" s="730">
        <v>0</v>
      </c>
      <c r="M22" s="730">
        <v>0</v>
      </c>
      <c r="N22" s="730">
        <v>0</v>
      </c>
      <c r="O22" s="730">
        <v>0</v>
      </c>
      <c r="P22" s="730">
        <v>0</v>
      </c>
      <c r="Q22" s="730">
        <v>0</v>
      </c>
      <c r="R22" s="730">
        <v>0</v>
      </c>
      <c r="S22" s="730">
        <v>0</v>
      </c>
      <c r="T22" s="2282"/>
    </row>
    <row r="23" spans="1:20" ht="16.5" customHeight="1" thickBot="1" x14ac:dyDescent="0.3">
      <c r="A23" s="2283"/>
      <c r="B23" s="2269"/>
      <c r="C23" s="2245"/>
      <c r="D23" s="1434" t="s">
        <v>14</v>
      </c>
      <c r="E23" s="1434"/>
      <c r="F23" s="8" t="s">
        <v>26</v>
      </c>
      <c r="G23" s="731"/>
      <c r="H23" s="731"/>
      <c r="I23" s="731"/>
      <c r="J23" s="731"/>
      <c r="K23" s="731"/>
      <c r="L23" s="731"/>
      <c r="M23" s="731"/>
      <c r="N23" s="731"/>
      <c r="O23" s="731"/>
      <c r="P23" s="731"/>
      <c r="Q23" s="731"/>
      <c r="R23" s="731"/>
      <c r="S23" s="731"/>
      <c r="T23" s="2282"/>
    </row>
    <row r="24" spans="1:20" ht="40.5" customHeight="1" thickBot="1" x14ac:dyDescent="0.3">
      <c r="A24" s="2283"/>
      <c r="B24" s="2269"/>
      <c r="C24" s="2274"/>
      <c r="D24" s="1434"/>
      <c r="E24" s="1434"/>
      <c r="F24" s="10" t="s">
        <v>27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2282"/>
    </row>
    <row r="25" spans="1:20" ht="19.5" thickBot="1" x14ac:dyDescent="0.3">
      <c r="A25" s="2283"/>
      <c r="B25" s="2269"/>
      <c r="C25" s="2261" t="s">
        <v>28</v>
      </c>
      <c r="D25" s="1410" t="s">
        <v>29</v>
      </c>
      <c r="E25" s="1411"/>
      <c r="F25" s="12" t="s">
        <v>30</v>
      </c>
      <c r="G25" s="732">
        <v>3</v>
      </c>
      <c r="H25" s="733">
        <v>0</v>
      </c>
      <c r="I25" s="733">
        <v>0</v>
      </c>
      <c r="J25" s="733">
        <v>0</v>
      </c>
      <c r="K25" s="733">
        <v>1</v>
      </c>
      <c r="L25" s="733">
        <v>0</v>
      </c>
      <c r="M25" s="733">
        <v>0</v>
      </c>
      <c r="N25" s="733">
        <v>0</v>
      </c>
      <c r="O25" s="733">
        <v>1</v>
      </c>
      <c r="P25" s="733">
        <v>0</v>
      </c>
      <c r="Q25" s="733">
        <v>0</v>
      </c>
      <c r="R25" s="733">
        <v>0</v>
      </c>
      <c r="S25" s="733">
        <v>1</v>
      </c>
      <c r="T25" s="2282"/>
    </row>
    <row r="26" spans="1:20" ht="19.5" thickBot="1" x14ac:dyDescent="0.3">
      <c r="A26" s="2283"/>
      <c r="B26" s="2269"/>
      <c r="C26" s="1436"/>
      <c r="D26" s="1406"/>
      <c r="E26" s="1407"/>
      <c r="F26" s="15" t="s">
        <v>32</v>
      </c>
      <c r="G26" s="732">
        <v>3</v>
      </c>
      <c r="H26" s="733">
        <v>0</v>
      </c>
      <c r="I26" s="733">
        <v>0</v>
      </c>
      <c r="J26" s="733">
        <v>0</v>
      </c>
      <c r="K26" s="729">
        <v>1</v>
      </c>
      <c r="L26" s="733">
        <v>0</v>
      </c>
      <c r="M26" s="733">
        <v>0</v>
      </c>
      <c r="N26" s="733">
        <v>0</v>
      </c>
      <c r="O26" s="729">
        <v>1</v>
      </c>
      <c r="P26" s="733">
        <v>0</v>
      </c>
      <c r="Q26" s="733">
        <v>0</v>
      </c>
      <c r="R26" s="733">
        <v>0</v>
      </c>
      <c r="S26" s="729">
        <v>1</v>
      </c>
      <c r="T26" s="2282"/>
    </row>
    <row r="27" spans="1:20" ht="19.5" thickBot="1" x14ac:dyDescent="0.3">
      <c r="A27" s="2283"/>
      <c r="B27" s="2269"/>
      <c r="C27" s="1436"/>
      <c r="D27" s="1406"/>
      <c r="E27" s="1407"/>
      <c r="F27" s="15" t="s">
        <v>31</v>
      </c>
      <c r="G27" s="732">
        <f t="shared" ref="G27:G29" si="0">SUM(H27:S27)</f>
        <v>0</v>
      </c>
      <c r="H27" s="733">
        <v>0</v>
      </c>
      <c r="I27" s="733">
        <v>0</v>
      </c>
      <c r="J27" s="733">
        <v>0</v>
      </c>
      <c r="K27" s="733">
        <v>0</v>
      </c>
      <c r="L27" s="733">
        <v>0</v>
      </c>
      <c r="M27" s="733">
        <v>0</v>
      </c>
      <c r="N27" s="733">
        <v>0</v>
      </c>
      <c r="O27" s="733">
        <v>0</v>
      </c>
      <c r="P27" s="733">
        <v>0</v>
      </c>
      <c r="Q27" s="733">
        <v>0</v>
      </c>
      <c r="R27" s="733">
        <v>0</v>
      </c>
      <c r="S27" s="733">
        <v>0</v>
      </c>
      <c r="T27" s="2282"/>
    </row>
    <row r="28" spans="1:20" ht="19.5" thickBot="1" x14ac:dyDescent="0.3">
      <c r="A28" s="2283"/>
      <c r="B28" s="2269"/>
      <c r="C28" s="1436"/>
      <c r="D28" s="1406"/>
      <c r="E28" s="1407"/>
      <c r="F28" s="15" t="s">
        <v>33</v>
      </c>
      <c r="G28" s="732">
        <f t="shared" si="0"/>
        <v>0</v>
      </c>
      <c r="H28" s="733">
        <v>0</v>
      </c>
      <c r="I28" s="733">
        <v>0</v>
      </c>
      <c r="J28" s="733">
        <v>0</v>
      </c>
      <c r="K28" s="733">
        <v>0</v>
      </c>
      <c r="L28" s="733">
        <v>0</v>
      </c>
      <c r="M28" s="733">
        <v>0</v>
      </c>
      <c r="N28" s="733">
        <v>0</v>
      </c>
      <c r="O28" s="733">
        <v>0</v>
      </c>
      <c r="P28" s="733">
        <v>0</v>
      </c>
      <c r="Q28" s="733">
        <v>0</v>
      </c>
      <c r="R28" s="733">
        <v>0</v>
      </c>
      <c r="S28" s="733">
        <v>0</v>
      </c>
      <c r="T28" s="2282"/>
    </row>
    <row r="29" spans="1:20" ht="19.5" thickBot="1" x14ac:dyDescent="0.3">
      <c r="A29" s="2283"/>
      <c r="B29" s="2269"/>
      <c r="C29" s="1436"/>
      <c r="D29" s="1406"/>
      <c r="E29" s="1407"/>
      <c r="F29" s="16" t="s">
        <v>34</v>
      </c>
      <c r="G29" s="732">
        <f t="shared" si="0"/>
        <v>0</v>
      </c>
      <c r="H29" s="733">
        <v>0</v>
      </c>
      <c r="I29" s="733">
        <v>0</v>
      </c>
      <c r="J29" s="733">
        <v>0</v>
      </c>
      <c r="K29" s="733">
        <v>0</v>
      </c>
      <c r="L29" s="733">
        <v>0</v>
      </c>
      <c r="M29" s="733">
        <v>0</v>
      </c>
      <c r="N29" s="733">
        <v>0</v>
      </c>
      <c r="O29" s="733">
        <v>0</v>
      </c>
      <c r="P29" s="733">
        <v>0</v>
      </c>
      <c r="Q29" s="733">
        <v>0</v>
      </c>
      <c r="R29" s="733">
        <v>0</v>
      </c>
      <c r="S29" s="733">
        <v>0</v>
      </c>
      <c r="T29" s="2282"/>
    </row>
    <row r="30" spans="1:20" ht="19.5" thickBot="1" x14ac:dyDescent="0.3">
      <c r="A30" s="2283"/>
      <c r="B30" s="2269"/>
      <c r="C30" s="2256" t="s">
        <v>166</v>
      </c>
      <c r="D30" s="2256"/>
      <c r="E30" s="2256"/>
      <c r="F30" s="2256"/>
      <c r="G30" s="2256"/>
      <c r="H30" s="2256"/>
      <c r="I30" s="2256"/>
      <c r="J30" s="2256"/>
      <c r="K30" s="2256"/>
      <c r="L30" s="2256"/>
      <c r="M30" s="2256"/>
      <c r="N30" s="2256"/>
      <c r="O30" s="2256"/>
      <c r="P30" s="2256"/>
      <c r="Q30" s="2256"/>
      <c r="R30" s="2256"/>
      <c r="S30" s="2257"/>
      <c r="T30" s="2282"/>
    </row>
    <row r="31" spans="1:20" ht="19.5" thickBot="1" x14ac:dyDescent="0.3">
      <c r="A31" s="2283"/>
      <c r="B31" s="2269"/>
      <c r="C31" s="2262" t="s">
        <v>35</v>
      </c>
      <c r="D31" s="2264" t="s">
        <v>167</v>
      </c>
      <c r="E31" s="2265"/>
      <c r="F31" s="2265"/>
      <c r="G31" s="2265"/>
      <c r="H31" s="2265"/>
      <c r="I31" s="2265"/>
      <c r="J31" s="2265"/>
      <c r="K31" s="2265"/>
      <c r="L31" s="2265"/>
      <c r="M31" s="2265"/>
      <c r="N31" s="2265"/>
      <c r="O31" s="2265"/>
      <c r="P31" s="2265"/>
      <c r="Q31" s="2265"/>
      <c r="R31" s="2265"/>
      <c r="S31" s="2266"/>
      <c r="T31" s="2282"/>
    </row>
    <row r="32" spans="1:20" ht="16.5" customHeight="1" thickBot="1" x14ac:dyDescent="0.3">
      <c r="A32" s="2283"/>
      <c r="B32" s="2269"/>
      <c r="C32" s="2262"/>
      <c r="D32" s="1442" t="s">
        <v>38</v>
      </c>
      <c r="E32" s="1442"/>
      <c r="F32" s="65" t="s">
        <v>44</v>
      </c>
      <c r="G32" s="105"/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2282"/>
    </row>
    <row r="33" spans="1:20" ht="16.5" customHeight="1" thickBot="1" x14ac:dyDescent="0.3">
      <c r="A33" s="2283"/>
      <c r="B33" s="2269"/>
      <c r="C33" s="2262"/>
      <c r="D33" s="1442"/>
      <c r="E33" s="1442"/>
      <c r="F33" s="17" t="s">
        <v>114</v>
      </c>
      <c r="G33" s="734">
        <f>G20</f>
        <v>144</v>
      </c>
      <c r="H33" s="734">
        <f t="shared" ref="H33:S33" si="1">H20</f>
        <v>12</v>
      </c>
      <c r="I33" s="734">
        <f t="shared" si="1"/>
        <v>12</v>
      </c>
      <c r="J33" s="734">
        <f t="shared" si="1"/>
        <v>12</v>
      </c>
      <c r="K33" s="734">
        <f t="shared" si="1"/>
        <v>12</v>
      </c>
      <c r="L33" s="734">
        <f t="shared" si="1"/>
        <v>12</v>
      </c>
      <c r="M33" s="734">
        <f t="shared" si="1"/>
        <v>12</v>
      </c>
      <c r="N33" s="734">
        <f t="shared" si="1"/>
        <v>12</v>
      </c>
      <c r="O33" s="734">
        <f t="shared" si="1"/>
        <v>12</v>
      </c>
      <c r="P33" s="734">
        <f t="shared" si="1"/>
        <v>12</v>
      </c>
      <c r="Q33" s="734">
        <f t="shared" si="1"/>
        <v>12</v>
      </c>
      <c r="R33" s="734">
        <f t="shared" si="1"/>
        <v>12</v>
      </c>
      <c r="S33" s="734">
        <f t="shared" si="1"/>
        <v>12</v>
      </c>
      <c r="T33" s="2282"/>
    </row>
    <row r="34" spans="1:20" ht="16.5" customHeight="1" thickBot="1" x14ac:dyDescent="0.3">
      <c r="A34" s="2283"/>
      <c r="B34" s="2269"/>
      <c r="C34" s="2262"/>
      <c r="D34" s="1442"/>
      <c r="E34" s="1442"/>
      <c r="F34" s="17" t="s">
        <v>115</v>
      </c>
      <c r="G34" s="103">
        <v>2</v>
      </c>
      <c r="H34" s="733">
        <v>0</v>
      </c>
      <c r="I34" s="733">
        <v>0</v>
      </c>
      <c r="J34" s="733">
        <v>0</v>
      </c>
      <c r="K34" s="733">
        <v>0</v>
      </c>
      <c r="L34" s="733">
        <v>0</v>
      </c>
      <c r="M34" s="729">
        <v>1</v>
      </c>
      <c r="N34" s="733">
        <v>0</v>
      </c>
      <c r="O34" s="733">
        <v>0</v>
      </c>
      <c r="P34" s="733">
        <v>0</v>
      </c>
      <c r="Q34" s="733">
        <v>0</v>
      </c>
      <c r="R34" s="733">
        <v>0</v>
      </c>
      <c r="S34" s="729">
        <v>1</v>
      </c>
      <c r="T34" s="2282"/>
    </row>
    <row r="35" spans="1:20" ht="16.5" customHeight="1" thickBot="1" x14ac:dyDescent="0.3">
      <c r="A35" s="2283"/>
      <c r="B35" s="2269"/>
      <c r="C35" s="2262"/>
      <c r="D35" s="1442" t="s">
        <v>39</v>
      </c>
      <c r="E35" s="1442"/>
      <c r="F35" s="70" t="s">
        <v>45</v>
      </c>
      <c r="G35" s="103">
        <v>2</v>
      </c>
      <c r="H35" s="733">
        <v>0</v>
      </c>
      <c r="I35" s="733">
        <v>0</v>
      </c>
      <c r="J35" s="733">
        <v>0</v>
      </c>
      <c r="K35" s="733">
        <v>0</v>
      </c>
      <c r="L35" s="733">
        <v>0</v>
      </c>
      <c r="M35" s="729">
        <v>1</v>
      </c>
      <c r="N35" s="733">
        <v>0</v>
      </c>
      <c r="O35" s="733">
        <v>0</v>
      </c>
      <c r="P35" s="733">
        <v>0</v>
      </c>
      <c r="Q35" s="733">
        <v>0</v>
      </c>
      <c r="R35" s="733">
        <v>0</v>
      </c>
      <c r="S35" s="729">
        <v>1</v>
      </c>
      <c r="T35" s="2282"/>
    </row>
    <row r="36" spans="1:20" ht="16.5" customHeight="1" thickBot="1" x14ac:dyDescent="0.3">
      <c r="A36" s="2283"/>
      <c r="B36" s="2269"/>
      <c r="C36" s="2262"/>
      <c r="D36" s="1442"/>
      <c r="E36" s="1442"/>
      <c r="F36" s="70" t="s">
        <v>46</v>
      </c>
      <c r="G36" s="103">
        <v>0</v>
      </c>
      <c r="H36" s="733">
        <v>0</v>
      </c>
      <c r="I36" s="733">
        <v>0</v>
      </c>
      <c r="J36" s="733">
        <v>0</v>
      </c>
      <c r="K36" s="733">
        <v>0</v>
      </c>
      <c r="L36" s="733">
        <v>0</v>
      </c>
      <c r="M36" s="733">
        <v>0</v>
      </c>
      <c r="N36" s="733">
        <v>0</v>
      </c>
      <c r="O36" s="733">
        <v>0</v>
      </c>
      <c r="P36" s="733">
        <v>0</v>
      </c>
      <c r="Q36" s="733">
        <v>0</v>
      </c>
      <c r="R36" s="733">
        <v>0</v>
      </c>
      <c r="S36" s="733">
        <v>0</v>
      </c>
      <c r="T36" s="2282"/>
    </row>
    <row r="37" spans="1:20" ht="16.5" customHeight="1" thickBot="1" x14ac:dyDescent="0.3">
      <c r="A37" s="2283"/>
      <c r="B37" s="2269"/>
      <c r="C37" s="2262"/>
      <c r="D37" s="1431" t="s">
        <v>40</v>
      </c>
      <c r="E37" s="1431"/>
      <c r="F37" s="70" t="s">
        <v>47</v>
      </c>
      <c r="G37" s="103">
        <v>192</v>
      </c>
      <c r="H37" s="729">
        <v>16</v>
      </c>
      <c r="I37" s="729">
        <v>16</v>
      </c>
      <c r="J37" s="729">
        <v>16</v>
      </c>
      <c r="K37" s="729">
        <v>16</v>
      </c>
      <c r="L37" s="729">
        <v>16</v>
      </c>
      <c r="M37" s="729">
        <v>16</v>
      </c>
      <c r="N37" s="729">
        <v>16</v>
      </c>
      <c r="O37" s="729">
        <v>16</v>
      </c>
      <c r="P37" s="729">
        <v>16</v>
      </c>
      <c r="Q37" s="729">
        <v>16</v>
      </c>
      <c r="R37" s="729">
        <v>16</v>
      </c>
      <c r="S37" s="729">
        <v>16</v>
      </c>
      <c r="T37" s="2282"/>
    </row>
    <row r="38" spans="1:20" ht="16.5" customHeight="1" thickBot="1" x14ac:dyDescent="0.3">
      <c r="A38" s="2283"/>
      <c r="B38" s="2269"/>
      <c r="C38" s="2262"/>
      <c r="D38" s="1431" t="s">
        <v>41</v>
      </c>
      <c r="E38" s="1431"/>
      <c r="F38" s="70" t="s">
        <v>48</v>
      </c>
      <c r="G38" s="103">
        <f t="shared" ref="G38:G47" si="2">SUM(H38:S38)</f>
        <v>0</v>
      </c>
      <c r="H38" s="733">
        <v>0</v>
      </c>
      <c r="I38" s="733">
        <v>0</v>
      </c>
      <c r="J38" s="733">
        <v>0</v>
      </c>
      <c r="K38" s="733">
        <v>0</v>
      </c>
      <c r="L38" s="733">
        <v>0</v>
      </c>
      <c r="M38" s="733">
        <v>0</v>
      </c>
      <c r="N38" s="733">
        <v>0</v>
      </c>
      <c r="O38" s="733">
        <v>0</v>
      </c>
      <c r="P38" s="733">
        <v>0</v>
      </c>
      <c r="Q38" s="733">
        <v>0</v>
      </c>
      <c r="R38" s="733">
        <v>0</v>
      </c>
      <c r="S38" s="733">
        <v>0</v>
      </c>
      <c r="T38" s="2282"/>
    </row>
    <row r="39" spans="1:20" ht="16.5" customHeight="1" thickBot="1" x14ac:dyDescent="0.3">
      <c r="A39" s="2283"/>
      <c r="B39" s="2269"/>
      <c r="C39" s="2262"/>
      <c r="D39" s="1306" t="s">
        <v>42</v>
      </c>
      <c r="E39" s="1306"/>
      <c r="F39" s="70" t="s">
        <v>49</v>
      </c>
      <c r="G39" s="103">
        <f t="shared" si="2"/>
        <v>0</v>
      </c>
      <c r="H39" s="733">
        <v>0</v>
      </c>
      <c r="I39" s="733">
        <v>0</v>
      </c>
      <c r="J39" s="733">
        <v>0</v>
      </c>
      <c r="K39" s="733">
        <v>0</v>
      </c>
      <c r="L39" s="733">
        <v>0</v>
      </c>
      <c r="M39" s="733">
        <v>0</v>
      </c>
      <c r="N39" s="733">
        <v>0</v>
      </c>
      <c r="O39" s="733">
        <v>0</v>
      </c>
      <c r="P39" s="733">
        <v>0</v>
      </c>
      <c r="Q39" s="733">
        <v>0</v>
      </c>
      <c r="R39" s="733">
        <v>0</v>
      </c>
      <c r="S39" s="733">
        <v>0</v>
      </c>
      <c r="T39" s="2282"/>
    </row>
    <row r="40" spans="1:20" ht="16.5" customHeight="1" thickBot="1" x14ac:dyDescent="0.3">
      <c r="A40" s="2283"/>
      <c r="B40" s="2269"/>
      <c r="C40" s="2262"/>
      <c r="D40" s="1432" t="s">
        <v>525</v>
      </c>
      <c r="E40" s="1432"/>
      <c r="F40" s="71" t="s">
        <v>514</v>
      </c>
      <c r="G40" s="103">
        <v>36</v>
      </c>
      <c r="H40" s="729">
        <v>3</v>
      </c>
      <c r="I40" s="729">
        <v>3</v>
      </c>
      <c r="J40" s="729">
        <v>3</v>
      </c>
      <c r="K40" s="729">
        <v>3</v>
      </c>
      <c r="L40" s="729">
        <v>3</v>
      </c>
      <c r="M40" s="729">
        <v>3</v>
      </c>
      <c r="N40" s="729">
        <v>3</v>
      </c>
      <c r="O40" s="729">
        <v>3</v>
      </c>
      <c r="P40" s="729">
        <v>3</v>
      </c>
      <c r="Q40" s="729">
        <v>3</v>
      </c>
      <c r="R40" s="729">
        <v>3</v>
      </c>
      <c r="S40" s="729">
        <v>3</v>
      </c>
      <c r="T40" s="2282"/>
    </row>
    <row r="41" spans="1:20" ht="16.5" customHeight="1" thickBot="1" x14ac:dyDescent="0.3">
      <c r="A41" s="2283"/>
      <c r="B41" s="2269"/>
      <c r="C41" s="2262"/>
      <c r="D41" s="1432" t="s">
        <v>524</v>
      </c>
      <c r="E41" s="1432"/>
      <c r="F41" s="71" t="s">
        <v>515</v>
      </c>
      <c r="G41" s="103">
        <v>3</v>
      </c>
      <c r="H41" s="733">
        <v>0</v>
      </c>
      <c r="I41" s="733">
        <v>0</v>
      </c>
      <c r="J41" s="733">
        <v>0</v>
      </c>
      <c r="K41" s="729">
        <v>1</v>
      </c>
      <c r="L41" s="733">
        <v>0</v>
      </c>
      <c r="M41" s="733">
        <v>0</v>
      </c>
      <c r="N41" s="733">
        <v>0</v>
      </c>
      <c r="O41" s="729">
        <v>1</v>
      </c>
      <c r="P41" s="733">
        <v>0</v>
      </c>
      <c r="Q41" s="733">
        <v>0</v>
      </c>
      <c r="R41" s="733">
        <v>0</v>
      </c>
      <c r="S41" s="729">
        <v>1</v>
      </c>
      <c r="T41" s="2282"/>
    </row>
    <row r="42" spans="1:20" ht="16.5" customHeight="1" thickBot="1" x14ac:dyDescent="0.3">
      <c r="A42" s="2283"/>
      <c r="B42" s="2269"/>
      <c r="C42" s="2262"/>
      <c r="D42" s="1433" t="s">
        <v>523</v>
      </c>
      <c r="E42" s="1433"/>
      <c r="F42" s="72" t="s">
        <v>516</v>
      </c>
      <c r="G42" s="103">
        <f t="shared" si="2"/>
        <v>0</v>
      </c>
      <c r="H42" s="733">
        <v>0</v>
      </c>
      <c r="I42" s="733">
        <v>0</v>
      </c>
      <c r="J42" s="733">
        <v>0</v>
      </c>
      <c r="K42" s="733">
        <v>0</v>
      </c>
      <c r="L42" s="733">
        <v>0</v>
      </c>
      <c r="M42" s="733">
        <v>0</v>
      </c>
      <c r="N42" s="733">
        <v>0</v>
      </c>
      <c r="O42" s="733">
        <v>0</v>
      </c>
      <c r="P42" s="733">
        <v>0</v>
      </c>
      <c r="Q42" s="733">
        <v>0</v>
      </c>
      <c r="R42" s="733">
        <v>0</v>
      </c>
      <c r="S42" s="733">
        <v>0</v>
      </c>
      <c r="T42" s="2282"/>
    </row>
    <row r="43" spans="1:20" ht="16.5" customHeight="1" thickBot="1" x14ac:dyDescent="0.3">
      <c r="A43" s="2283"/>
      <c r="B43" s="2269"/>
      <c r="C43" s="2262"/>
      <c r="D43" s="1433"/>
      <c r="E43" s="1433"/>
      <c r="F43" s="72" t="s">
        <v>517</v>
      </c>
      <c r="G43" s="103">
        <f t="shared" si="2"/>
        <v>0</v>
      </c>
      <c r="H43" s="733">
        <v>0</v>
      </c>
      <c r="I43" s="733">
        <v>0</v>
      </c>
      <c r="J43" s="733">
        <v>0</v>
      </c>
      <c r="K43" s="733">
        <v>0</v>
      </c>
      <c r="L43" s="733">
        <v>0</v>
      </c>
      <c r="M43" s="733">
        <v>0</v>
      </c>
      <c r="N43" s="733">
        <v>0</v>
      </c>
      <c r="O43" s="733">
        <v>0</v>
      </c>
      <c r="P43" s="733">
        <v>0</v>
      </c>
      <c r="Q43" s="733">
        <v>0</v>
      </c>
      <c r="R43" s="733">
        <v>0</v>
      </c>
      <c r="S43" s="733">
        <v>0</v>
      </c>
      <c r="T43" s="2282"/>
    </row>
    <row r="44" spans="1:20" ht="16.5" customHeight="1" thickBot="1" x14ac:dyDescent="0.3">
      <c r="A44" s="2283"/>
      <c r="B44" s="2269"/>
      <c r="C44" s="2262"/>
      <c r="D44" s="1433"/>
      <c r="E44" s="1433"/>
      <c r="F44" s="72" t="s">
        <v>518</v>
      </c>
      <c r="G44" s="103">
        <f t="shared" si="2"/>
        <v>0</v>
      </c>
      <c r="H44" s="733">
        <v>0</v>
      </c>
      <c r="I44" s="733">
        <v>0</v>
      </c>
      <c r="J44" s="733">
        <v>0</v>
      </c>
      <c r="K44" s="733">
        <v>0</v>
      </c>
      <c r="L44" s="733">
        <v>0</v>
      </c>
      <c r="M44" s="733">
        <v>0</v>
      </c>
      <c r="N44" s="733">
        <v>0</v>
      </c>
      <c r="O44" s="733">
        <v>0</v>
      </c>
      <c r="P44" s="733">
        <v>0</v>
      </c>
      <c r="Q44" s="733">
        <v>0</v>
      </c>
      <c r="R44" s="733">
        <v>0</v>
      </c>
      <c r="S44" s="733">
        <v>0</v>
      </c>
      <c r="T44" s="2282"/>
    </row>
    <row r="45" spans="1:20" ht="16.5" customHeight="1" thickBot="1" x14ac:dyDescent="0.3">
      <c r="A45" s="2283"/>
      <c r="B45" s="2269"/>
      <c r="C45" s="2262"/>
      <c r="D45" s="1433"/>
      <c r="E45" s="1433"/>
      <c r="F45" s="72" t="s">
        <v>519</v>
      </c>
      <c r="G45" s="103">
        <f t="shared" si="2"/>
        <v>0</v>
      </c>
      <c r="H45" s="733">
        <v>0</v>
      </c>
      <c r="I45" s="733">
        <v>0</v>
      </c>
      <c r="J45" s="733">
        <v>0</v>
      </c>
      <c r="K45" s="733">
        <v>0</v>
      </c>
      <c r="L45" s="733">
        <v>0</v>
      </c>
      <c r="M45" s="733">
        <v>0</v>
      </c>
      <c r="N45" s="733">
        <v>0</v>
      </c>
      <c r="O45" s="733">
        <v>0</v>
      </c>
      <c r="P45" s="733">
        <v>0</v>
      </c>
      <c r="Q45" s="733">
        <v>0</v>
      </c>
      <c r="R45" s="733">
        <v>0</v>
      </c>
      <c r="S45" s="733">
        <v>0</v>
      </c>
      <c r="T45" s="2282"/>
    </row>
    <row r="46" spans="1:20" ht="16.5" customHeight="1" thickBot="1" x14ac:dyDescent="0.3">
      <c r="A46" s="2283"/>
      <c r="B46" s="2269"/>
      <c r="C46" s="2262"/>
      <c r="D46" s="1433"/>
      <c r="E46" s="1433"/>
      <c r="F46" s="73" t="s">
        <v>520</v>
      </c>
      <c r="G46" s="103">
        <f t="shared" si="2"/>
        <v>0</v>
      </c>
      <c r="H46" s="733">
        <v>0</v>
      </c>
      <c r="I46" s="733">
        <v>0</v>
      </c>
      <c r="J46" s="733">
        <v>0</v>
      </c>
      <c r="K46" s="733">
        <v>0</v>
      </c>
      <c r="L46" s="733">
        <v>0</v>
      </c>
      <c r="M46" s="733">
        <v>0</v>
      </c>
      <c r="N46" s="733">
        <v>0</v>
      </c>
      <c r="O46" s="733">
        <v>0</v>
      </c>
      <c r="P46" s="733">
        <v>0</v>
      </c>
      <c r="Q46" s="733">
        <v>0</v>
      </c>
      <c r="R46" s="733">
        <v>0</v>
      </c>
      <c r="S46" s="733">
        <v>0</v>
      </c>
      <c r="T46" s="2282"/>
    </row>
    <row r="47" spans="1:20" ht="16.5" customHeight="1" thickBot="1" x14ac:dyDescent="0.3">
      <c r="A47" s="2283"/>
      <c r="B47" s="2269"/>
      <c r="C47" s="2262"/>
      <c r="D47" s="1431" t="s">
        <v>522</v>
      </c>
      <c r="E47" s="1431"/>
      <c r="F47" s="17" t="s">
        <v>521</v>
      </c>
      <c r="G47" s="103">
        <f t="shared" si="2"/>
        <v>0</v>
      </c>
      <c r="H47" s="733">
        <v>0</v>
      </c>
      <c r="I47" s="733">
        <v>0</v>
      </c>
      <c r="J47" s="733">
        <v>0</v>
      </c>
      <c r="K47" s="733">
        <v>0</v>
      </c>
      <c r="L47" s="733">
        <v>0</v>
      </c>
      <c r="M47" s="733">
        <v>0</v>
      </c>
      <c r="N47" s="733">
        <v>0</v>
      </c>
      <c r="O47" s="733">
        <v>0</v>
      </c>
      <c r="P47" s="733">
        <v>0</v>
      </c>
      <c r="Q47" s="733">
        <v>0</v>
      </c>
      <c r="R47" s="733">
        <v>0</v>
      </c>
      <c r="S47" s="733">
        <v>0</v>
      </c>
      <c r="T47" s="2282"/>
    </row>
    <row r="48" spans="1:20" ht="16.5" customHeight="1" thickBot="1" x14ac:dyDescent="0.3">
      <c r="A48" s="2283"/>
      <c r="B48" s="2269"/>
      <c r="C48" s="2262"/>
      <c r="D48" s="1414" t="s">
        <v>43</v>
      </c>
      <c r="E48" s="1414"/>
      <c r="F48" s="8" t="s">
        <v>50</v>
      </c>
      <c r="G48" s="731"/>
      <c r="H48" s="731"/>
      <c r="I48" s="731"/>
      <c r="J48" s="731"/>
      <c r="K48" s="731"/>
      <c r="L48" s="731"/>
      <c r="M48" s="731"/>
      <c r="N48" s="731"/>
      <c r="O48" s="731"/>
      <c r="P48" s="731"/>
      <c r="Q48" s="731"/>
      <c r="R48" s="731"/>
      <c r="S48" s="731"/>
      <c r="T48" s="2282"/>
    </row>
    <row r="49" spans="1:20" ht="16.5" customHeight="1" thickBot="1" x14ac:dyDescent="0.3">
      <c r="A49" s="2283"/>
      <c r="B49" s="2269"/>
      <c r="C49" s="2263"/>
      <c r="D49" s="1415"/>
      <c r="E49" s="1415"/>
      <c r="F49" s="18" t="s">
        <v>51</v>
      </c>
      <c r="G49" s="735"/>
      <c r="H49" s="735"/>
      <c r="I49" s="735"/>
      <c r="J49" s="735"/>
      <c r="K49" s="735"/>
      <c r="L49" s="735"/>
      <c r="M49" s="735"/>
      <c r="N49" s="735"/>
      <c r="O49" s="735"/>
      <c r="P49" s="735"/>
      <c r="Q49" s="735"/>
      <c r="R49" s="735"/>
      <c r="S49" s="735"/>
      <c r="T49" s="2282"/>
    </row>
    <row r="50" spans="1:20" ht="19.5" thickBot="1" x14ac:dyDescent="0.3">
      <c r="A50" s="2283"/>
      <c r="B50" s="2269"/>
      <c r="C50" s="2254" t="s">
        <v>36</v>
      </c>
      <c r="D50" s="2258" t="s">
        <v>7</v>
      </c>
      <c r="E50" s="2259"/>
      <c r="F50" s="2259"/>
      <c r="G50" s="2259"/>
      <c r="H50" s="2259"/>
      <c r="I50" s="2259"/>
      <c r="J50" s="2259"/>
      <c r="K50" s="2259"/>
      <c r="L50" s="2259"/>
      <c r="M50" s="2259"/>
      <c r="N50" s="2259"/>
      <c r="O50" s="2259"/>
      <c r="P50" s="2259"/>
      <c r="Q50" s="2259"/>
      <c r="R50" s="2259"/>
      <c r="S50" s="2260"/>
      <c r="T50" s="2282"/>
    </row>
    <row r="51" spans="1:20" ht="19.5" thickBot="1" x14ac:dyDescent="0.3">
      <c r="A51" s="2283"/>
      <c r="B51" s="2269"/>
      <c r="C51" s="2254"/>
      <c r="D51" s="1420" t="s">
        <v>52</v>
      </c>
      <c r="E51" s="1420"/>
      <c r="F51" s="20" t="s">
        <v>68</v>
      </c>
      <c r="G51" s="105"/>
      <c r="H51" s="728"/>
      <c r="I51" s="728"/>
      <c r="J51" s="728"/>
      <c r="K51" s="728"/>
      <c r="L51" s="728"/>
      <c r="M51" s="728"/>
      <c r="N51" s="728"/>
      <c r="O51" s="728"/>
      <c r="P51" s="728"/>
      <c r="Q51" s="728"/>
      <c r="R51" s="728"/>
      <c r="S51" s="728"/>
      <c r="T51" s="2282"/>
    </row>
    <row r="52" spans="1:20" ht="19.5" thickBot="1" x14ac:dyDescent="0.3">
      <c r="A52" s="2283"/>
      <c r="B52" s="2269"/>
      <c r="C52" s="2254"/>
      <c r="D52" s="1412"/>
      <c r="E52" s="1412"/>
      <c r="F52" s="21" t="s">
        <v>116</v>
      </c>
      <c r="G52" s="734">
        <f>G21</f>
        <v>12</v>
      </c>
      <c r="H52" s="734">
        <f t="shared" ref="H52:S52" si="3">H21</f>
        <v>1</v>
      </c>
      <c r="I52" s="734">
        <f t="shared" si="3"/>
        <v>1</v>
      </c>
      <c r="J52" s="734">
        <f t="shared" si="3"/>
        <v>1</v>
      </c>
      <c r="K52" s="734">
        <f t="shared" si="3"/>
        <v>1</v>
      </c>
      <c r="L52" s="734">
        <f t="shared" si="3"/>
        <v>1</v>
      </c>
      <c r="M52" s="734">
        <f t="shared" si="3"/>
        <v>1</v>
      </c>
      <c r="N52" s="734">
        <f t="shared" si="3"/>
        <v>1</v>
      </c>
      <c r="O52" s="734">
        <f t="shared" si="3"/>
        <v>1</v>
      </c>
      <c r="P52" s="734">
        <f t="shared" si="3"/>
        <v>1</v>
      </c>
      <c r="Q52" s="734">
        <f t="shared" si="3"/>
        <v>1</v>
      </c>
      <c r="R52" s="734">
        <f t="shared" si="3"/>
        <v>1</v>
      </c>
      <c r="S52" s="734">
        <f t="shared" si="3"/>
        <v>1</v>
      </c>
      <c r="T52" s="2282"/>
    </row>
    <row r="53" spans="1:20" ht="19.5" thickBot="1" x14ac:dyDescent="0.3">
      <c r="A53" s="2283"/>
      <c r="B53" s="2269"/>
      <c r="C53" s="2254"/>
      <c r="D53" s="1412"/>
      <c r="E53" s="1412"/>
      <c r="F53" s="21" t="s">
        <v>117</v>
      </c>
      <c r="G53" s="734">
        <f>G40</f>
        <v>36</v>
      </c>
      <c r="H53" s="734">
        <f t="shared" ref="H53:S53" si="4">H40</f>
        <v>3</v>
      </c>
      <c r="I53" s="734">
        <f t="shared" si="4"/>
        <v>3</v>
      </c>
      <c r="J53" s="734">
        <f t="shared" si="4"/>
        <v>3</v>
      </c>
      <c r="K53" s="734">
        <f t="shared" si="4"/>
        <v>3</v>
      </c>
      <c r="L53" s="734">
        <f t="shared" si="4"/>
        <v>3</v>
      </c>
      <c r="M53" s="734">
        <f t="shared" si="4"/>
        <v>3</v>
      </c>
      <c r="N53" s="734">
        <f t="shared" si="4"/>
        <v>3</v>
      </c>
      <c r="O53" s="734">
        <f t="shared" si="4"/>
        <v>3</v>
      </c>
      <c r="P53" s="734">
        <f t="shared" si="4"/>
        <v>3</v>
      </c>
      <c r="Q53" s="734">
        <f t="shared" si="4"/>
        <v>3</v>
      </c>
      <c r="R53" s="734">
        <f t="shared" si="4"/>
        <v>3</v>
      </c>
      <c r="S53" s="734">
        <f t="shared" si="4"/>
        <v>3</v>
      </c>
      <c r="T53" s="2282"/>
    </row>
    <row r="54" spans="1:20" ht="19.5" thickBot="1" x14ac:dyDescent="0.3">
      <c r="A54" s="2283"/>
      <c r="B54" s="2269"/>
      <c r="C54" s="2254"/>
      <c r="D54" s="1412"/>
      <c r="E54" s="1412"/>
      <c r="F54" s="15" t="s">
        <v>231</v>
      </c>
      <c r="G54" s="103">
        <f t="shared" ref="G54:G81" si="5">SUM(H54:S54)</f>
        <v>0</v>
      </c>
      <c r="H54" s="733">
        <v>0</v>
      </c>
      <c r="I54" s="733">
        <v>0</v>
      </c>
      <c r="J54" s="733">
        <v>0</v>
      </c>
      <c r="K54" s="733">
        <v>0</v>
      </c>
      <c r="L54" s="733">
        <v>0</v>
      </c>
      <c r="M54" s="733">
        <v>0</v>
      </c>
      <c r="N54" s="733">
        <v>0</v>
      </c>
      <c r="O54" s="733">
        <v>0</v>
      </c>
      <c r="P54" s="733">
        <v>0</v>
      </c>
      <c r="Q54" s="733">
        <v>0</v>
      </c>
      <c r="R54" s="733">
        <v>0</v>
      </c>
      <c r="S54" s="733">
        <v>0</v>
      </c>
      <c r="T54" s="2282"/>
    </row>
    <row r="55" spans="1:20" ht="19.5" thickBot="1" x14ac:dyDescent="0.3">
      <c r="A55" s="2283"/>
      <c r="B55" s="2269"/>
      <c r="C55" s="2254"/>
      <c r="D55" s="1412" t="s">
        <v>53</v>
      </c>
      <c r="E55" s="1412"/>
      <c r="F55" s="72" t="s">
        <v>69</v>
      </c>
      <c r="G55" s="103">
        <f t="shared" si="5"/>
        <v>0</v>
      </c>
      <c r="H55" s="733">
        <v>0</v>
      </c>
      <c r="I55" s="733">
        <v>0</v>
      </c>
      <c r="J55" s="733">
        <v>0</v>
      </c>
      <c r="K55" s="733">
        <v>0</v>
      </c>
      <c r="L55" s="733">
        <v>0</v>
      </c>
      <c r="M55" s="733">
        <v>0</v>
      </c>
      <c r="N55" s="733">
        <v>0</v>
      </c>
      <c r="O55" s="733">
        <v>0</v>
      </c>
      <c r="P55" s="733">
        <v>0</v>
      </c>
      <c r="Q55" s="733">
        <v>0</v>
      </c>
      <c r="R55" s="733">
        <v>0</v>
      </c>
      <c r="S55" s="733">
        <v>0</v>
      </c>
      <c r="T55" s="2282"/>
    </row>
    <row r="56" spans="1:20" ht="19.5" thickBot="1" x14ac:dyDescent="0.3">
      <c r="A56" s="2283"/>
      <c r="B56" s="2269"/>
      <c r="C56" s="2254"/>
      <c r="D56" s="1412"/>
      <c r="E56" s="1412"/>
      <c r="F56" s="72" t="s">
        <v>70</v>
      </c>
      <c r="G56" s="103">
        <f t="shared" si="5"/>
        <v>0</v>
      </c>
      <c r="H56" s="733">
        <v>0</v>
      </c>
      <c r="I56" s="733">
        <v>0</v>
      </c>
      <c r="J56" s="733">
        <v>0</v>
      </c>
      <c r="K56" s="733">
        <v>0</v>
      </c>
      <c r="L56" s="733">
        <v>0</v>
      </c>
      <c r="M56" s="733">
        <v>0</v>
      </c>
      <c r="N56" s="733">
        <v>0</v>
      </c>
      <c r="O56" s="733">
        <v>0</v>
      </c>
      <c r="P56" s="733">
        <v>0</v>
      </c>
      <c r="Q56" s="733">
        <v>0</v>
      </c>
      <c r="R56" s="733">
        <v>0</v>
      </c>
      <c r="S56" s="733">
        <v>0</v>
      </c>
      <c r="T56" s="2282"/>
    </row>
    <row r="57" spans="1:20" ht="19.5" thickBot="1" x14ac:dyDescent="0.3">
      <c r="A57" s="2283"/>
      <c r="B57" s="2269"/>
      <c r="C57" s="2254"/>
      <c r="D57" s="1413" t="s">
        <v>54</v>
      </c>
      <c r="E57" s="1413"/>
      <c r="F57" s="72" t="s">
        <v>71</v>
      </c>
      <c r="G57" s="103">
        <v>60</v>
      </c>
      <c r="H57" s="729">
        <v>5</v>
      </c>
      <c r="I57" s="729">
        <v>5</v>
      </c>
      <c r="J57" s="729">
        <v>5</v>
      </c>
      <c r="K57" s="729">
        <v>5</v>
      </c>
      <c r="L57" s="729">
        <v>5</v>
      </c>
      <c r="M57" s="729">
        <v>5</v>
      </c>
      <c r="N57" s="729">
        <v>5</v>
      </c>
      <c r="O57" s="729">
        <v>5</v>
      </c>
      <c r="P57" s="729">
        <v>5</v>
      </c>
      <c r="Q57" s="729">
        <v>5</v>
      </c>
      <c r="R57" s="729">
        <v>5</v>
      </c>
      <c r="S57" s="729">
        <v>5</v>
      </c>
      <c r="T57" s="2282"/>
    </row>
    <row r="58" spans="1:20" ht="19.5" thickBot="1" x14ac:dyDescent="0.3">
      <c r="A58" s="2283"/>
      <c r="B58" s="2269"/>
      <c r="C58" s="2254"/>
      <c r="D58" s="1413" t="s">
        <v>55</v>
      </c>
      <c r="E58" s="1413"/>
      <c r="F58" s="72" t="s">
        <v>72</v>
      </c>
      <c r="G58" s="103">
        <f t="shared" si="5"/>
        <v>0</v>
      </c>
      <c r="H58" s="733">
        <v>0</v>
      </c>
      <c r="I58" s="733">
        <v>0</v>
      </c>
      <c r="J58" s="733">
        <v>0</v>
      </c>
      <c r="K58" s="733">
        <v>0</v>
      </c>
      <c r="L58" s="733">
        <v>0</v>
      </c>
      <c r="M58" s="733">
        <v>0</v>
      </c>
      <c r="N58" s="733">
        <v>0</v>
      </c>
      <c r="O58" s="733">
        <v>0</v>
      </c>
      <c r="P58" s="733">
        <v>0</v>
      </c>
      <c r="Q58" s="733">
        <v>0</v>
      </c>
      <c r="R58" s="733">
        <v>0</v>
      </c>
      <c r="S58" s="733">
        <v>0</v>
      </c>
      <c r="T58" s="2282"/>
    </row>
    <row r="59" spans="1:20" ht="19.5" thickBot="1" x14ac:dyDescent="0.3">
      <c r="A59" s="2283"/>
      <c r="B59" s="2269"/>
      <c r="C59" s="2254"/>
      <c r="D59" s="1413" t="s">
        <v>56</v>
      </c>
      <c r="E59" s="1413"/>
      <c r="F59" s="72" t="s">
        <v>73</v>
      </c>
      <c r="G59" s="103">
        <f t="shared" si="5"/>
        <v>0</v>
      </c>
      <c r="H59" s="733">
        <v>0</v>
      </c>
      <c r="I59" s="733">
        <v>0</v>
      </c>
      <c r="J59" s="733">
        <v>0</v>
      </c>
      <c r="K59" s="733">
        <v>0</v>
      </c>
      <c r="L59" s="733">
        <v>0</v>
      </c>
      <c r="M59" s="733">
        <v>0</v>
      </c>
      <c r="N59" s="733">
        <v>0</v>
      </c>
      <c r="O59" s="733">
        <v>0</v>
      </c>
      <c r="P59" s="733">
        <v>0</v>
      </c>
      <c r="Q59" s="733">
        <v>0</v>
      </c>
      <c r="R59" s="733">
        <v>0</v>
      </c>
      <c r="S59" s="733">
        <v>0</v>
      </c>
      <c r="T59" s="2282"/>
    </row>
    <row r="60" spans="1:20" ht="19.5" thickBot="1" x14ac:dyDescent="0.3">
      <c r="A60" s="2283"/>
      <c r="B60" s="2269"/>
      <c r="C60" s="2254"/>
      <c r="D60" s="1413" t="s">
        <v>57</v>
      </c>
      <c r="E60" s="1413"/>
      <c r="F60" s="15" t="s">
        <v>74</v>
      </c>
      <c r="G60" s="103">
        <f t="shared" si="5"/>
        <v>0</v>
      </c>
      <c r="H60" s="733">
        <v>0</v>
      </c>
      <c r="I60" s="733">
        <v>0</v>
      </c>
      <c r="J60" s="733">
        <v>0</v>
      </c>
      <c r="K60" s="733">
        <v>0</v>
      </c>
      <c r="L60" s="733">
        <v>0</v>
      </c>
      <c r="M60" s="733">
        <v>0</v>
      </c>
      <c r="N60" s="733">
        <v>0</v>
      </c>
      <c r="O60" s="733">
        <v>0</v>
      </c>
      <c r="P60" s="733">
        <v>0</v>
      </c>
      <c r="Q60" s="733">
        <v>0</v>
      </c>
      <c r="R60" s="733">
        <v>0</v>
      </c>
      <c r="S60" s="733">
        <v>0</v>
      </c>
      <c r="T60" s="2282"/>
    </row>
    <row r="61" spans="1:20" ht="19.5" thickBot="1" x14ac:dyDescent="0.3">
      <c r="A61" s="2283"/>
      <c r="B61" s="2269"/>
      <c r="C61" s="2254"/>
      <c r="D61" s="1413" t="s">
        <v>58</v>
      </c>
      <c r="E61" s="1413"/>
      <c r="F61" s="15" t="s">
        <v>75</v>
      </c>
      <c r="G61" s="103">
        <v>36</v>
      </c>
      <c r="H61" s="729">
        <v>3</v>
      </c>
      <c r="I61" s="729">
        <v>3</v>
      </c>
      <c r="J61" s="729">
        <v>3</v>
      </c>
      <c r="K61" s="729">
        <v>3</v>
      </c>
      <c r="L61" s="729">
        <v>3</v>
      </c>
      <c r="M61" s="729">
        <v>3</v>
      </c>
      <c r="N61" s="729">
        <v>3</v>
      </c>
      <c r="O61" s="729">
        <v>3</v>
      </c>
      <c r="P61" s="729">
        <v>3</v>
      </c>
      <c r="Q61" s="729">
        <v>3</v>
      </c>
      <c r="R61" s="729">
        <v>3</v>
      </c>
      <c r="S61" s="729">
        <v>3</v>
      </c>
      <c r="T61" s="2282"/>
    </row>
    <row r="62" spans="1:20" ht="19.5" thickBot="1" x14ac:dyDescent="0.3">
      <c r="A62" s="2283"/>
      <c r="B62" s="2269"/>
      <c r="C62" s="2254"/>
      <c r="D62" s="1306" t="s">
        <v>118</v>
      </c>
      <c r="E62" s="1306"/>
      <c r="F62" s="74" t="s">
        <v>228</v>
      </c>
      <c r="G62" s="103">
        <f t="shared" si="5"/>
        <v>0</v>
      </c>
      <c r="H62" s="733">
        <v>0</v>
      </c>
      <c r="I62" s="733">
        <v>0</v>
      </c>
      <c r="J62" s="733">
        <v>0</v>
      </c>
      <c r="K62" s="733">
        <v>0</v>
      </c>
      <c r="L62" s="733">
        <v>0</v>
      </c>
      <c r="M62" s="733">
        <v>0</v>
      </c>
      <c r="N62" s="733">
        <v>0</v>
      </c>
      <c r="O62" s="733">
        <v>0</v>
      </c>
      <c r="P62" s="733">
        <v>0</v>
      </c>
      <c r="Q62" s="733">
        <v>0</v>
      </c>
      <c r="R62" s="733">
        <v>0</v>
      </c>
      <c r="S62" s="733">
        <v>0</v>
      </c>
      <c r="T62" s="2282"/>
    </row>
    <row r="63" spans="1:20" ht="19.5" thickBot="1" x14ac:dyDescent="0.3">
      <c r="A63" s="2283"/>
      <c r="B63" s="2269"/>
      <c r="C63" s="2254"/>
      <c r="D63" s="1412" t="s">
        <v>59</v>
      </c>
      <c r="E63" s="1412"/>
      <c r="F63" s="15" t="s">
        <v>76</v>
      </c>
      <c r="G63" s="103">
        <v>18</v>
      </c>
      <c r="H63" s="729">
        <v>1</v>
      </c>
      <c r="I63" s="729">
        <v>2</v>
      </c>
      <c r="J63" s="729">
        <v>1</v>
      </c>
      <c r="K63" s="729">
        <v>2</v>
      </c>
      <c r="L63" s="729">
        <v>1</v>
      </c>
      <c r="M63" s="729">
        <v>2</v>
      </c>
      <c r="N63" s="729">
        <v>1</v>
      </c>
      <c r="O63" s="729">
        <v>2</v>
      </c>
      <c r="P63" s="729">
        <v>1</v>
      </c>
      <c r="Q63" s="729">
        <v>2</v>
      </c>
      <c r="R63" s="729">
        <v>1</v>
      </c>
      <c r="S63" s="729">
        <v>2</v>
      </c>
      <c r="T63" s="2282"/>
    </row>
    <row r="64" spans="1:20" ht="19.5" thickBot="1" x14ac:dyDescent="0.3">
      <c r="A64" s="2283"/>
      <c r="B64" s="2269"/>
      <c r="C64" s="2254"/>
      <c r="D64" s="1412"/>
      <c r="E64" s="1412"/>
      <c r="F64" s="15" t="s">
        <v>77</v>
      </c>
      <c r="G64" s="103">
        <f t="shared" si="5"/>
        <v>0</v>
      </c>
      <c r="H64" s="733">
        <v>0</v>
      </c>
      <c r="I64" s="733">
        <v>0</v>
      </c>
      <c r="J64" s="733">
        <v>0</v>
      </c>
      <c r="K64" s="733">
        <v>0</v>
      </c>
      <c r="L64" s="733">
        <v>0</v>
      </c>
      <c r="M64" s="733">
        <v>0</v>
      </c>
      <c r="N64" s="733">
        <v>0</v>
      </c>
      <c r="O64" s="733">
        <v>0</v>
      </c>
      <c r="P64" s="733">
        <v>0</v>
      </c>
      <c r="Q64" s="733">
        <v>0</v>
      </c>
      <c r="R64" s="733">
        <v>0</v>
      </c>
      <c r="S64" s="733">
        <v>0</v>
      </c>
      <c r="T64" s="2282"/>
    </row>
    <row r="65" spans="1:20" ht="19.5" thickBot="1" x14ac:dyDescent="0.3">
      <c r="A65" s="2283"/>
      <c r="B65" s="2269"/>
      <c r="C65" s="2254"/>
      <c r="D65" s="1412"/>
      <c r="E65" s="1412"/>
      <c r="F65" s="15" t="s">
        <v>78</v>
      </c>
      <c r="G65" s="103">
        <v>18</v>
      </c>
      <c r="H65" s="729">
        <v>1</v>
      </c>
      <c r="I65" s="729">
        <v>2</v>
      </c>
      <c r="J65" s="729">
        <v>1</v>
      </c>
      <c r="K65" s="729">
        <v>2</v>
      </c>
      <c r="L65" s="729">
        <v>1</v>
      </c>
      <c r="M65" s="729">
        <v>2</v>
      </c>
      <c r="N65" s="729">
        <v>1</v>
      </c>
      <c r="O65" s="729">
        <v>2</v>
      </c>
      <c r="P65" s="729">
        <v>1</v>
      </c>
      <c r="Q65" s="729">
        <v>2</v>
      </c>
      <c r="R65" s="729">
        <v>1</v>
      </c>
      <c r="S65" s="729">
        <v>2</v>
      </c>
      <c r="T65" s="2282"/>
    </row>
    <row r="66" spans="1:20" ht="19.5" thickBot="1" x14ac:dyDescent="0.3">
      <c r="A66" s="2283"/>
      <c r="B66" s="2269"/>
      <c r="C66" s="2254"/>
      <c r="D66" s="1412"/>
      <c r="E66" s="1412"/>
      <c r="F66" s="15" t="s">
        <v>79</v>
      </c>
      <c r="G66" s="103">
        <v>18</v>
      </c>
      <c r="H66" s="729">
        <v>1</v>
      </c>
      <c r="I66" s="729">
        <v>2</v>
      </c>
      <c r="J66" s="729">
        <v>1</v>
      </c>
      <c r="K66" s="729">
        <v>2</v>
      </c>
      <c r="L66" s="729">
        <v>1</v>
      </c>
      <c r="M66" s="729">
        <v>2</v>
      </c>
      <c r="N66" s="729">
        <v>1</v>
      </c>
      <c r="O66" s="729">
        <v>2</v>
      </c>
      <c r="P66" s="729">
        <v>1</v>
      </c>
      <c r="Q66" s="729">
        <v>2</v>
      </c>
      <c r="R66" s="729">
        <v>1</v>
      </c>
      <c r="S66" s="729">
        <v>2</v>
      </c>
      <c r="T66" s="2282"/>
    </row>
    <row r="67" spans="1:20" ht="19.5" thickBot="1" x14ac:dyDescent="0.3">
      <c r="A67" s="2283"/>
      <c r="B67" s="2269"/>
      <c r="C67" s="2254"/>
      <c r="D67" s="1416" t="s">
        <v>119</v>
      </c>
      <c r="E67" s="1416"/>
      <c r="F67" s="72" t="s">
        <v>111</v>
      </c>
      <c r="G67" s="103">
        <v>12</v>
      </c>
      <c r="H67" s="729">
        <v>1</v>
      </c>
      <c r="I67" s="729">
        <v>1</v>
      </c>
      <c r="J67" s="729">
        <v>1</v>
      </c>
      <c r="K67" s="729">
        <v>1</v>
      </c>
      <c r="L67" s="729">
        <v>1</v>
      </c>
      <c r="M67" s="729">
        <v>1</v>
      </c>
      <c r="N67" s="729">
        <v>1</v>
      </c>
      <c r="O67" s="729">
        <v>1</v>
      </c>
      <c r="P67" s="729">
        <v>1</v>
      </c>
      <c r="Q67" s="729">
        <v>1</v>
      </c>
      <c r="R67" s="729">
        <v>1</v>
      </c>
      <c r="S67" s="729">
        <v>1</v>
      </c>
      <c r="T67" s="2282"/>
    </row>
    <row r="68" spans="1:20" ht="19.5" thickBot="1" x14ac:dyDescent="0.3">
      <c r="A68" s="2283"/>
      <c r="B68" s="2269"/>
      <c r="C68" s="2254"/>
      <c r="D68" s="1416"/>
      <c r="E68" s="1416"/>
      <c r="F68" s="72" t="s">
        <v>112</v>
      </c>
      <c r="G68" s="103">
        <v>4</v>
      </c>
      <c r="H68" s="729">
        <v>0</v>
      </c>
      <c r="I68" s="729">
        <v>0</v>
      </c>
      <c r="J68" s="729">
        <v>1</v>
      </c>
      <c r="K68" s="729">
        <v>0</v>
      </c>
      <c r="L68" s="729">
        <v>0</v>
      </c>
      <c r="M68" s="729">
        <v>1</v>
      </c>
      <c r="N68" s="729">
        <v>0</v>
      </c>
      <c r="O68" s="729">
        <v>0</v>
      </c>
      <c r="P68" s="729">
        <v>1</v>
      </c>
      <c r="Q68" s="729">
        <v>0</v>
      </c>
      <c r="R68" s="729">
        <v>0</v>
      </c>
      <c r="S68" s="729">
        <v>1</v>
      </c>
      <c r="T68" s="2282"/>
    </row>
    <row r="69" spans="1:20" ht="19.5" thickBot="1" x14ac:dyDescent="0.3">
      <c r="A69" s="2283"/>
      <c r="B69" s="2269"/>
      <c r="C69" s="2254"/>
      <c r="D69" s="1416"/>
      <c r="E69" s="1416"/>
      <c r="F69" s="22" t="s">
        <v>80</v>
      </c>
      <c r="G69" s="103">
        <v>10</v>
      </c>
      <c r="H69" s="729">
        <v>0</v>
      </c>
      <c r="I69" s="729">
        <v>1</v>
      </c>
      <c r="J69" s="729">
        <v>1</v>
      </c>
      <c r="K69" s="729">
        <v>1</v>
      </c>
      <c r="L69" s="729">
        <v>1</v>
      </c>
      <c r="M69" s="729">
        <v>1</v>
      </c>
      <c r="N69" s="729">
        <v>1</v>
      </c>
      <c r="O69" s="729">
        <v>1</v>
      </c>
      <c r="P69" s="729">
        <v>1</v>
      </c>
      <c r="Q69" s="729">
        <v>1</v>
      </c>
      <c r="R69" s="729">
        <v>1</v>
      </c>
      <c r="S69" s="729">
        <v>0</v>
      </c>
      <c r="T69" s="2282"/>
    </row>
    <row r="70" spans="1:20" ht="19.5" thickBot="1" x14ac:dyDescent="0.3">
      <c r="A70" s="2283"/>
      <c r="B70" s="2269"/>
      <c r="C70" s="2254"/>
      <c r="D70" s="1416"/>
      <c r="E70" s="1416"/>
      <c r="F70" s="22" t="s">
        <v>81</v>
      </c>
      <c r="G70" s="103">
        <v>2</v>
      </c>
      <c r="H70" s="729">
        <v>0</v>
      </c>
      <c r="I70" s="729">
        <v>0</v>
      </c>
      <c r="J70" s="729">
        <v>0</v>
      </c>
      <c r="K70" s="729">
        <v>0</v>
      </c>
      <c r="L70" s="729">
        <v>0</v>
      </c>
      <c r="M70" s="729">
        <v>1</v>
      </c>
      <c r="N70" s="729">
        <v>0</v>
      </c>
      <c r="O70" s="729">
        <v>0</v>
      </c>
      <c r="P70" s="729">
        <v>0</v>
      </c>
      <c r="Q70" s="729">
        <v>0</v>
      </c>
      <c r="R70" s="729">
        <v>0</v>
      </c>
      <c r="S70" s="729">
        <v>1</v>
      </c>
      <c r="T70" s="2282"/>
    </row>
    <row r="71" spans="1:20" ht="19.5" thickBot="1" x14ac:dyDescent="0.3">
      <c r="A71" s="2283"/>
      <c r="B71" s="2269"/>
      <c r="C71" s="2254"/>
      <c r="D71" s="1413" t="s">
        <v>60</v>
      </c>
      <c r="E71" s="1413"/>
      <c r="F71" s="15" t="s">
        <v>82</v>
      </c>
      <c r="G71" s="103">
        <f t="shared" si="5"/>
        <v>0</v>
      </c>
      <c r="H71" s="733">
        <v>0</v>
      </c>
      <c r="I71" s="733">
        <v>0</v>
      </c>
      <c r="J71" s="733">
        <v>0</v>
      </c>
      <c r="K71" s="733">
        <v>0</v>
      </c>
      <c r="L71" s="733">
        <v>0</v>
      </c>
      <c r="M71" s="733">
        <v>0</v>
      </c>
      <c r="N71" s="733">
        <v>0</v>
      </c>
      <c r="O71" s="733">
        <v>0</v>
      </c>
      <c r="P71" s="733">
        <v>0</v>
      </c>
      <c r="Q71" s="733">
        <v>0</v>
      </c>
      <c r="R71" s="733">
        <v>0</v>
      </c>
      <c r="S71" s="733">
        <v>0</v>
      </c>
      <c r="T71" s="2282"/>
    </row>
    <row r="72" spans="1:20" ht="19.5" thickBot="1" x14ac:dyDescent="0.3">
      <c r="A72" s="2283"/>
      <c r="B72" s="2269"/>
      <c r="C72" s="2254"/>
      <c r="D72" s="1413" t="s">
        <v>61</v>
      </c>
      <c r="E72" s="1413"/>
      <c r="F72" s="72" t="s">
        <v>83</v>
      </c>
      <c r="G72" s="103">
        <f t="shared" si="5"/>
        <v>0</v>
      </c>
      <c r="H72" s="733">
        <v>0</v>
      </c>
      <c r="I72" s="733">
        <v>0</v>
      </c>
      <c r="J72" s="733">
        <v>0</v>
      </c>
      <c r="K72" s="733">
        <v>0</v>
      </c>
      <c r="L72" s="733">
        <v>0</v>
      </c>
      <c r="M72" s="733">
        <v>0</v>
      </c>
      <c r="N72" s="733">
        <v>0</v>
      </c>
      <c r="O72" s="733">
        <v>0</v>
      </c>
      <c r="P72" s="733">
        <v>0</v>
      </c>
      <c r="Q72" s="733">
        <v>0</v>
      </c>
      <c r="R72" s="733">
        <v>0</v>
      </c>
      <c r="S72" s="733">
        <v>0</v>
      </c>
      <c r="T72" s="2282"/>
    </row>
    <row r="73" spans="1:20" ht="19.5" thickBot="1" x14ac:dyDescent="0.3">
      <c r="A73" s="2283"/>
      <c r="B73" s="2269"/>
      <c r="C73" s="2254"/>
      <c r="D73" s="1413"/>
      <c r="E73" s="1413"/>
      <c r="F73" s="72" t="s">
        <v>84</v>
      </c>
      <c r="G73" s="103">
        <f t="shared" si="5"/>
        <v>0</v>
      </c>
      <c r="H73" s="733">
        <v>0</v>
      </c>
      <c r="I73" s="733">
        <v>0</v>
      </c>
      <c r="J73" s="733">
        <v>0</v>
      </c>
      <c r="K73" s="733">
        <v>0</v>
      </c>
      <c r="L73" s="733">
        <v>0</v>
      </c>
      <c r="M73" s="733">
        <v>0</v>
      </c>
      <c r="N73" s="733">
        <v>0</v>
      </c>
      <c r="O73" s="733">
        <v>0</v>
      </c>
      <c r="P73" s="733">
        <v>0</v>
      </c>
      <c r="Q73" s="733">
        <v>0</v>
      </c>
      <c r="R73" s="733">
        <v>0</v>
      </c>
      <c r="S73" s="733">
        <v>0</v>
      </c>
      <c r="T73" s="2282"/>
    </row>
    <row r="74" spans="1:20" ht="19.5" thickBot="1" x14ac:dyDescent="0.3">
      <c r="A74" s="2283"/>
      <c r="B74" s="2269"/>
      <c r="C74" s="2254"/>
      <c r="D74" s="1412" t="s">
        <v>62</v>
      </c>
      <c r="E74" s="1412"/>
      <c r="F74" s="72" t="s">
        <v>85</v>
      </c>
      <c r="G74" s="103">
        <f t="shared" si="5"/>
        <v>0</v>
      </c>
      <c r="H74" s="733">
        <v>0</v>
      </c>
      <c r="I74" s="733">
        <v>0</v>
      </c>
      <c r="J74" s="733">
        <v>0</v>
      </c>
      <c r="K74" s="733">
        <v>0</v>
      </c>
      <c r="L74" s="733">
        <v>0</v>
      </c>
      <c r="M74" s="733">
        <v>0</v>
      </c>
      <c r="N74" s="733">
        <v>0</v>
      </c>
      <c r="O74" s="733">
        <v>0</v>
      </c>
      <c r="P74" s="733">
        <v>0</v>
      </c>
      <c r="Q74" s="733">
        <v>0</v>
      </c>
      <c r="R74" s="733">
        <v>0</v>
      </c>
      <c r="S74" s="733">
        <v>0</v>
      </c>
      <c r="T74" s="2282"/>
    </row>
    <row r="75" spans="1:20" ht="19.5" thickBot="1" x14ac:dyDescent="0.3">
      <c r="A75" s="2283"/>
      <c r="B75" s="2269"/>
      <c r="C75" s="2254"/>
      <c r="D75" s="1412"/>
      <c r="E75" s="1412"/>
      <c r="F75" s="72" t="s">
        <v>86</v>
      </c>
      <c r="G75" s="103">
        <f t="shared" si="5"/>
        <v>0</v>
      </c>
      <c r="H75" s="733">
        <v>0</v>
      </c>
      <c r="I75" s="733">
        <v>0</v>
      </c>
      <c r="J75" s="733">
        <v>0</v>
      </c>
      <c r="K75" s="733">
        <v>0</v>
      </c>
      <c r="L75" s="733">
        <v>0</v>
      </c>
      <c r="M75" s="733">
        <v>0</v>
      </c>
      <c r="N75" s="733">
        <v>0</v>
      </c>
      <c r="O75" s="733">
        <v>0</v>
      </c>
      <c r="P75" s="733">
        <v>0</v>
      </c>
      <c r="Q75" s="733">
        <v>0</v>
      </c>
      <c r="R75" s="733">
        <v>0</v>
      </c>
      <c r="S75" s="733">
        <v>0</v>
      </c>
      <c r="T75" s="2282"/>
    </row>
    <row r="76" spans="1:20" ht="19.5" thickBot="1" x14ac:dyDescent="0.3">
      <c r="A76" s="2283"/>
      <c r="B76" s="2269"/>
      <c r="C76" s="2254"/>
      <c r="D76" s="1412" t="s">
        <v>63</v>
      </c>
      <c r="E76" s="1412"/>
      <c r="F76" s="72" t="s">
        <v>87</v>
      </c>
      <c r="G76" s="103">
        <f t="shared" si="5"/>
        <v>0</v>
      </c>
      <c r="H76" s="733">
        <v>0</v>
      </c>
      <c r="I76" s="733">
        <v>0</v>
      </c>
      <c r="J76" s="733">
        <v>0</v>
      </c>
      <c r="K76" s="733">
        <v>0</v>
      </c>
      <c r="L76" s="733">
        <v>0</v>
      </c>
      <c r="M76" s="733">
        <v>0</v>
      </c>
      <c r="N76" s="733">
        <v>0</v>
      </c>
      <c r="O76" s="733">
        <v>0</v>
      </c>
      <c r="P76" s="733">
        <v>0</v>
      </c>
      <c r="Q76" s="733">
        <v>0</v>
      </c>
      <c r="R76" s="733">
        <v>0</v>
      </c>
      <c r="S76" s="733">
        <v>0</v>
      </c>
      <c r="T76" s="2282"/>
    </row>
    <row r="77" spans="1:20" ht="19.5" thickBot="1" x14ac:dyDescent="0.3">
      <c r="A77" s="2283"/>
      <c r="B77" s="2269"/>
      <c r="C77" s="2254"/>
      <c r="D77" s="1412"/>
      <c r="E77" s="1412"/>
      <c r="F77" s="15" t="s">
        <v>88</v>
      </c>
      <c r="G77" s="103">
        <f t="shared" si="5"/>
        <v>0</v>
      </c>
      <c r="H77" s="733">
        <v>0</v>
      </c>
      <c r="I77" s="733">
        <v>0</v>
      </c>
      <c r="J77" s="733">
        <v>0</v>
      </c>
      <c r="K77" s="733">
        <v>0</v>
      </c>
      <c r="L77" s="733">
        <v>0</v>
      </c>
      <c r="M77" s="733">
        <v>0</v>
      </c>
      <c r="N77" s="733">
        <v>0</v>
      </c>
      <c r="O77" s="733">
        <v>0</v>
      </c>
      <c r="P77" s="733">
        <v>0</v>
      </c>
      <c r="Q77" s="733">
        <v>0</v>
      </c>
      <c r="R77" s="733">
        <v>0</v>
      </c>
      <c r="S77" s="733">
        <v>0</v>
      </c>
      <c r="T77" s="2282"/>
    </row>
    <row r="78" spans="1:20" ht="19.5" thickBot="1" x14ac:dyDescent="0.3">
      <c r="A78" s="2283"/>
      <c r="B78" s="2269"/>
      <c r="C78" s="2254"/>
      <c r="D78" s="1412"/>
      <c r="E78" s="1412"/>
      <c r="F78" s="15" t="s">
        <v>89</v>
      </c>
      <c r="G78" s="103">
        <f t="shared" si="5"/>
        <v>0</v>
      </c>
      <c r="H78" s="733">
        <v>0</v>
      </c>
      <c r="I78" s="733">
        <v>0</v>
      </c>
      <c r="J78" s="733">
        <v>0</v>
      </c>
      <c r="K78" s="733">
        <v>0</v>
      </c>
      <c r="L78" s="733">
        <v>0</v>
      </c>
      <c r="M78" s="733">
        <v>0</v>
      </c>
      <c r="N78" s="733">
        <v>0</v>
      </c>
      <c r="O78" s="733">
        <v>0</v>
      </c>
      <c r="P78" s="733">
        <v>0</v>
      </c>
      <c r="Q78" s="733">
        <v>0</v>
      </c>
      <c r="R78" s="733">
        <v>0</v>
      </c>
      <c r="S78" s="733">
        <v>0</v>
      </c>
      <c r="T78" s="2282"/>
    </row>
    <row r="79" spans="1:20" ht="19.5" thickBot="1" x14ac:dyDescent="0.3">
      <c r="A79" s="2283"/>
      <c r="B79" s="2269"/>
      <c r="C79" s="2254"/>
      <c r="D79" s="1413" t="s">
        <v>64</v>
      </c>
      <c r="E79" s="1413"/>
      <c r="F79" s="72" t="s">
        <v>90</v>
      </c>
      <c r="G79" s="103">
        <f t="shared" si="5"/>
        <v>0</v>
      </c>
      <c r="H79" s="733">
        <v>0</v>
      </c>
      <c r="I79" s="733">
        <v>0</v>
      </c>
      <c r="J79" s="733">
        <v>0</v>
      </c>
      <c r="K79" s="733">
        <v>0</v>
      </c>
      <c r="L79" s="733">
        <v>0</v>
      </c>
      <c r="M79" s="733">
        <v>0</v>
      </c>
      <c r="N79" s="733">
        <v>0</v>
      </c>
      <c r="O79" s="733">
        <v>0</v>
      </c>
      <c r="P79" s="733">
        <v>0</v>
      </c>
      <c r="Q79" s="733">
        <v>0</v>
      </c>
      <c r="R79" s="733">
        <v>0</v>
      </c>
      <c r="S79" s="733">
        <v>0</v>
      </c>
      <c r="T79" s="2282"/>
    </row>
    <row r="80" spans="1:20" ht="19.5" thickBot="1" x14ac:dyDescent="0.3">
      <c r="A80" s="2283"/>
      <c r="B80" s="2269"/>
      <c r="C80" s="2254"/>
      <c r="D80" s="1412" t="s">
        <v>65</v>
      </c>
      <c r="E80" s="1412"/>
      <c r="F80" s="72" t="s">
        <v>91</v>
      </c>
      <c r="G80" s="103">
        <f t="shared" si="5"/>
        <v>0</v>
      </c>
      <c r="H80" s="733">
        <v>0</v>
      </c>
      <c r="I80" s="733">
        <v>0</v>
      </c>
      <c r="J80" s="733">
        <v>0</v>
      </c>
      <c r="K80" s="733">
        <v>0</v>
      </c>
      <c r="L80" s="733">
        <v>0</v>
      </c>
      <c r="M80" s="733">
        <v>0</v>
      </c>
      <c r="N80" s="733">
        <v>0</v>
      </c>
      <c r="O80" s="733">
        <v>0</v>
      </c>
      <c r="P80" s="733">
        <v>0</v>
      </c>
      <c r="Q80" s="733">
        <v>0</v>
      </c>
      <c r="R80" s="733">
        <v>0</v>
      </c>
      <c r="S80" s="733">
        <v>0</v>
      </c>
      <c r="T80" s="2282"/>
    </row>
    <row r="81" spans="1:20" ht="19.5" thickBot="1" x14ac:dyDescent="0.3">
      <c r="A81" s="2283"/>
      <c r="B81" s="2269"/>
      <c r="C81" s="2254"/>
      <c r="D81" s="1412"/>
      <c r="E81" s="1412"/>
      <c r="F81" s="73" t="s">
        <v>92</v>
      </c>
      <c r="G81" s="103">
        <f t="shared" si="5"/>
        <v>0</v>
      </c>
      <c r="H81" s="733">
        <v>0</v>
      </c>
      <c r="I81" s="733">
        <v>0</v>
      </c>
      <c r="J81" s="733">
        <v>0</v>
      </c>
      <c r="K81" s="733">
        <v>0</v>
      </c>
      <c r="L81" s="733">
        <v>0</v>
      </c>
      <c r="M81" s="733">
        <v>0</v>
      </c>
      <c r="N81" s="733">
        <v>0</v>
      </c>
      <c r="O81" s="733">
        <v>0</v>
      </c>
      <c r="P81" s="733">
        <v>0</v>
      </c>
      <c r="Q81" s="733">
        <v>0</v>
      </c>
      <c r="R81" s="733">
        <v>0</v>
      </c>
      <c r="S81" s="733">
        <v>0</v>
      </c>
      <c r="T81" s="2282"/>
    </row>
    <row r="82" spans="1:20" ht="19.5" thickBot="1" x14ac:dyDescent="0.3">
      <c r="A82" s="2283"/>
      <c r="B82" s="2269"/>
      <c r="C82" s="2254"/>
      <c r="D82" s="1414" t="s">
        <v>66</v>
      </c>
      <c r="E82" s="1414"/>
      <c r="F82" s="8" t="s">
        <v>93</v>
      </c>
      <c r="G82" s="731"/>
      <c r="H82" s="731"/>
      <c r="I82" s="731"/>
      <c r="J82" s="731"/>
      <c r="K82" s="731"/>
      <c r="L82" s="731"/>
      <c r="M82" s="731"/>
      <c r="N82" s="731"/>
      <c r="O82" s="731"/>
      <c r="P82" s="731"/>
      <c r="Q82" s="731"/>
      <c r="R82" s="731"/>
      <c r="S82" s="731"/>
      <c r="T82" s="2282"/>
    </row>
    <row r="83" spans="1:20" ht="19.5" thickBot="1" x14ac:dyDescent="0.3">
      <c r="A83" s="2283"/>
      <c r="B83" s="2269"/>
      <c r="C83" s="2254"/>
      <c r="D83" s="1414"/>
      <c r="E83" s="1414"/>
      <c r="F83" s="10" t="s">
        <v>94</v>
      </c>
      <c r="G83" s="736"/>
      <c r="H83" s="736"/>
      <c r="I83" s="736"/>
      <c r="J83" s="736"/>
      <c r="K83" s="736"/>
      <c r="L83" s="736"/>
      <c r="M83" s="736"/>
      <c r="N83" s="736"/>
      <c r="O83" s="736"/>
      <c r="P83" s="736"/>
      <c r="Q83" s="736"/>
      <c r="R83" s="736"/>
      <c r="S83" s="736"/>
      <c r="T83" s="2282"/>
    </row>
    <row r="84" spans="1:20" ht="19.5" thickBot="1" x14ac:dyDescent="0.3">
      <c r="A84" s="2283"/>
      <c r="B84" s="2269"/>
      <c r="C84" s="2254"/>
      <c r="D84" s="1414" t="s">
        <v>67</v>
      </c>
      <c r="E84" s="1414"/>
      <c r="F84" s="23" t="s">
        <v>95</v>
      </c>
      <c r="G84" s="716">
        <f>SUM(H84:S84)</f>
        <v>0</v>
      </c>
      <c r="H84" s="733">
        <v>0</v>
      </c>
      <c r="I84" s="733">
        <v>0</v>
      </c>
      <c r="J84" s="733">
        <v>0</v>
      </c>
      <c r="K84" s="733">
        <v>0</v>
      </c>
      <c r="L84" s="733">
        <v>0</v>
      </c>
      <c r="M84" s="733">
        <v>0</v>
      </c>
      <c r="N84" s="733">
        <v>0</v>
      </c>
      <c r="O84" s="733">
        <v>0</v>
      </c>
      <c r="P84" s="733">
        <v>0</v>
      </c>
      <c r="Q84" s="733">
        <v>0</v>
      </c>
      <c r="R84" s="733">
        <v>0</v>
      </c>
      <c r="S84" s="733">
        <v>0</v>
      </c>
      <c r="T84" s="2282"/>
    </row>
    <row r="85" spans="1:20" ht="19.5" thickBot="1" x14ac:dyDescent="0.3">
      <c r="A85" s="2283"/>
      <c r="B85" s="2269"/>
      <c r="C85" s="2254"/>
      <c r="D85" s="1415"/>
      <c r="E85" s="1415"/>
      <c r="F85" s="26" t="s">
        <v>96</v>
      </c>
      <c r="G85" s="716">
        <f>SUM(H85:S85)</f>
        <v>0</v>
      </c>
      <c r="H85" s="733">
        <v>0</v>
      </c>
      <c r="I85" s="733">
        <v>0</v>
      </c>
      <c r="J85" s="733">
        <v>0</v>
      </c>
      <c r="K85" s="733">
        <v>0</v>
      </c>
      <c r="L85" s="733">
        <v>0</v>
      </c>
      <c r="M85" s="733">
        <v>0</v>
      </c>
      <c r="N85" s="733">
        <v>0</v>
      </c>
      <c r="O85" s="733">
        <v>0</v>
      </c>
      <c r="P85" s="733">
        <v>0</v>
      </c>
      <c r="Q85" s="733">
        <v>0</v>
      </c>
      <c r="R85" s="733">
        <v>0</v>
      </c>
      <c r="S85" s="733">
        <v>0</v>
      </c>
      <c r="T85" s="2282"/>
    </row>
    <row r="86" spans="1:20" ht="19.5" thickBot="1" x14ac:dyDescent="0.3">
      <c r="A86" s="2283"/>
      <c r="B86" s="2269"/>
      <c r="C86" s="2251" t="s">
        <v>165</v>
      </c>
      <c r="D86" s="2252"/>
      <c r="E86" s="2252"/>
      <c r="F86" s="2252"/>
      <c r="G86" s="2252"/>
      <c r="H86" s="2252"/>
      <c r="I86" s="2252"/>
      <c r="J86" s="2252"/>
      <c r="K86" s="2252"/>
      <c r="L86" s="2252"/>
      <c r="M86" s="2252"/>
      <c r="N86" s="2252"/>
      <c r="O86" s="2252"/>
      <c r="P86" s="2252"/>
      <c r="Q86" s="2252"/>
      <c r="R86" s="2252"/>
      <c r="S86" s="2253"/>
      <c r="T86" s="2282"/>
    </row>
    <row r="87" spans="1:20" ht="19.5" thickBot="1" x14ac:dyDescent="0.3">
      <c r="A87" s="2283"/>
      <c r="B87" s="2269"/>
      <c r="C87" s="2254" t="s">
        <v>37</v>
      </c>
      <c r="D87" s="2255" t="s">
        <v>7</v>
      </c>
      <c r="E87" s="2256"/>
      <c r="F87" s="2256"/>
      <c r="G87" s="2256"/>
      <c r="H87" s="2256"/>
      <c r="I87" s="2256"/>
      <c r="J87" s="2256"/>
      <c r="K87" s="2256"/>
      <c r="L87" s="2256"/>
      <c r="M87" s="2256"/>
      <c r="N87" s="2256"/>
      <c r="O87" s="2256"/>
      <c r="P87" s="2256"/>
      <c r="Q87" s="2256"/>
      <c r="R87" s="2256"/>
      <c r="S87" s="2257"/>
      <c r="T87" s="2282"/>
    </row>
    <row r="88" spans="1:20" ht="16.5" customHeight="1" thickBot="1" x14ac:dyDescent="0.3">
      <c r="A88" s="2283"/>
      <c r="B88" s="2269"/>
      <c r="C88" s="2254"/>
      <c r="D88" s="1404" t="s">
        <v>97</v>
      </c>
      <c r="E88" s="1405"/>
      <c r="F88" s="28" t="s">
        <v>101</v>
      </c>
      <c r="G88" s="105"/>
      <c r="H88" s="728"/>
      <c r="I88" s="728"/>
      <c r="J88" s="728"/>
      <c r="K88" s="728"/>
      <c r="L88" s="728"/>
      <c r="M88" s="728"/>
      <c r="N88" s="728"/>
      <c r="O88" s="728"/>
      <c r="P88" s="728"/>
      <c r="Q88" s="728"/>
      <c r="R88" s="728"/>
      <c r="S88" s="728"/>
      <c r="T88" s="2282"/>
    </row>
    <row r="89" spans="1:20" ht="16.5" customHeight="1" thickBot="1" x14ac:dyDescent="0.3">
      <c r="A89" s="2283"/>
      <c r="B89" s="2269"/>
      <c r="C89" s="2254"/>
      <c r="D89" s="1406"/>
      <c r="E89" s="1407"/>
      <c r="F89" s="29" t="s">
        <v>120</v>
      </c>
      <c r="G89" s="734">
        <f t="shared" ref="G89:S89" si="6">G22+G41+G62</f>
        <v>3</v>
      </c>
      <c r="H89" s="734">
        <f t="shared" si="6"/>
        <v>0</v>
      </c>
      <c r="I89" s="734">
        <f t="shared" si="6"/>
        <v>0</v>
      </c>
      <c r="J89" s="734">
        <f t="shared" si="6"/>
        <v>0</v>
      </c>
      <c r="K89" s="734">
        <f t="shared" si="6"/>
        <v>1</v>
      </c>
      <c r="L89" s="734">
        <f t="shared" si="6"/>
        <v>0</v>
      </c>
      <c r="M89" s="734">
        <f t="shared" si="6"/>
        <v>0</v>
      </c>
      <c r="N89" s="734">
        <f t="shared" si="6"/>
        <v>0</v>
      </c>
      <c r="O89" s="734">
        <f t="shared" si="6"/>
        <v>1</v>
      </c>
      <c r="P89" s="734">
        <f t="shared" si="6"/>
        <v>0</v>
      </c>
      <c r="Q89" s="734">
        <f t="shared" si="6"/>
        <v>0</v>
      </c>
      <c r="R89" s="734">
        <f t="shared" si="6"/>
        <v>0</v>
      </c>
      <c r="S89" s="734">
        <f t="shared" si="6"/>
        <v>1</v>
      </c>
      <c r="T89" s="2282"/>
    </row>
    <row r="90" spans="1:20" ht="16.5" customHeight="1" thickBot="1" x14ac:dyDescent="0.3">
      <c r="A90" s="2283"/>
      <c r="B90" s="2269"/>
      <c r="C90" s="2254"/>
      <c r="D90" s="1408"/>
      <c r="E90" s="1409"/>
      <c r="F90" s="32" t="s">
        <v>121</v>
      </c>
      <c r="G90" s="737">
        <f>+H90+I90+J90+K90+L90+M90+N90+O90+P90+Q90+R90+S90</f>
        <v>0</v>
      </c>
      <c r="H90" s="733">
        <v>0</v>
      </c>
      <c r="I90" s="733">
        <v>0</v>
      </c>
      <c r="J90" s="733">
        <v>0</v>
      </c>
      <c r="K90" s="733">
        <v>0</v>
      </c>
      <c r="L90" s="733">
        <v>0</v>
      </c>
      <c r="M90" s="733">
        <v>0</v>
      </c>
      <c r="N90" s="733">
        <v>0</v>
      </c>
      <c r="O90" s="733">
        <v>0</v>
      </c>
      <c r="P90" s="733">
        <v>0</v>
      </c>
      <c r="Q90" s="733">
        <v>0</v>
      </c>
      <c r="R90" s="733">
        <v>0</v>
      </c>
      <c r="S90" s="733">
        <v>0</v>
      </c>
      <c r="T90" s="2282"/>
    </row>
    <row r="91" spans="1:20" ht="16.5" customHeight="1" thickBot="1" x14ac:dyDescent="0.3">
      <c r="A91" s="2283"/>
      <c r="B91" s="2269"/>
      <c r="C91" s="2254"/>
      <c r="D91" s="1410" t="s">
        <v>98</v>
      </c>
      <c r="E91" s="1411"/>
      <c r="F91" s="29" t="s">
        <v>102</v>
      </c>
      <c r="G91" s="737">
        <v>1</v>
      </c>
      <c r="H91" s="733">
        <v>0</v>
      </c>
      <c r="I91" s="733">
        <v>0</v>
      </c>
      <c r="J91" s="733">
        <v>0</v>
      </c>
      <c r="K91" s="733">
        <v>0</v>
      </c>
      <c r="L91" s="733">
        <v>0</v>
      </c>
      <c r="M91" s="733">
        <v>0</v>
      </c>
      <c r="N91" s="733">
        <v>0</v>
      </c>
      <c r="O91" s="733">
        <v>0</v>
      </c>
      <c r="P91" s="733">
        <v>0</v>
      </c>
      <c r="Q91" s="733">
        <v>0</v>
      </c>
      <c r="R91" s="733">
        <v>0</v>
      </c>
      <c r="S91" s="729">
        <v>1</v>
      </c>
      <c r="T91" s="2282"/>
    </row>
    <row r="92" spans="1:20" ht="16.5" customHeight="1" thickBot="1" x14ac:dyDescent="0.3">
      <c r="A92" s="2283"/>
      <c r="B92" s="2269"/>
      <c r="C92" s="2254"/>
      <c r="D92" s="1406"/>
      <c r="E92" s="1407"/>
      <c r="F92" s="29" t="s">
        <v>103</v>
      </c>
      <c r="G92" s="737">
        <v>2</v>
      </c>
      <c r="H92" s="733">
        <v>0</v>
      </c>
      <c r="I92" s="733">
        <v>0</v>
      </c>
      <c r="J92" s="733">
        <v>0</v>
      </c>
      <c r="K92" s="733">
        <v>0</v>
      </c>
      <c r="L92" s="733">
        <v>0</v>
      </c>
      <c r="M92" s="729">
        <v>1</v>
      </c>
      <c r="N92" s="733">
        <v>0</v>
      </c>
      <c r="O92" s="733">
        <v>0</v>
      </c>
      <c r="P92" s="733">
        <v>0</v>
      </c>
      <c r="Q92" s="733">
        <v>0</v>
      </c>
      <c r="R92" s="733">
        <v>0</v>
      </c>
      <c r="S92" s="729">
        <v>1</v>
      </c>
      <c r="T92" s="2282"/>
    </row>
    <row r="93" spans="1:20" ht="16.5" customHeight="1" thickBot="1" x14ac:dyDescent="0.3">
      <c r="A93" s="2283"/>
      <c r="B93" s="2269"/>
      <c r="C93" s="2254"/>
      <c r="D93" s="1406"/>
      <c r="E93" s="1407"/>
      <c r="F93" s="32" t="s">
        <v>104</v>
      </c>
      <c r="G93" s="737">
        <v>2</v>
      </c>
      <c r="H93" s="733">
        <v>0</v>
      </c>
      <c r="I93" s="733">
        <v>0</v>
      </c>
      <c r="J93" s="733">
        <v>0</v>
      </c>
      <c r="K93" s="733">
        <v>0</v>
      </c>
      <c r="L93" s="733">
        <v>0</v>
      </c>
      <c r="M93" s="729">
        <v>1</v>
      </c>
      <c r="N93" s="733">
        <v>0</v>
      </c>
      <c r="O93" s="733">
        <v>0</v>
      </c>
      <c r="P93" s="733">
        <v>0</v>
      </c>
      <c r="Q93" s="733">
        <v>0</v>
      </c>
      <c r="R93" s="733">
        <v>0</v>
      </c>
      <c r="S93" s="729">
        <v>1</v>
      </c>
      <c r="T93" s="2282"/>
    </row>
    <row r="94" spans="1:20" ht="16.5" customHeight="1" thickBot="1" x14ac:dyDescent="0.3">
      <c r="A94" s="2283"/>
      <c r="B94" s="2269"/>
      <c r="C94" s="2254"/>
      <c r="D94" s="1408"/>
      <c r="E94" s="1409"/>
      <c r="F94" s="32" t="s">
        <v>105</v>
      </c>
      <c r="G94" s="737">
        <f t="shared" ref="G94:G97" si="7">+H94+I94+J94+K94+L94+M94+N94+O94+P94+Q94+R94+S94</f>
        <v>0</v>
      </c>
      <c r="H94" s="733">
        <v>0</v>
      </c>
      <c r="I94" s="733">
        <v>0</v>
      </c>
      <c r="J94" s="733">
        <v>0</v>
      </c>
      <c r="K94" s="733">
        <v>0</v>
      </c>
      <c r="L94" s="733">
        <v>0</v>
      </c>
      <c r="M94" s="733">
        <v>0</v>
      </c>
      <c r="N94" s="733">
        <v>0</v>
      </c>
      <c r="O94" s="733">
        <v>0</v>
      </c>
      <c r="P94" s="733">
        <v>0</v>
      </c>
      <c r="Q94" s="733">
        <v>0</v>
      </c>
      <c r="R94" s="733">
        <v>0</v>
      </c>
      <c r="S94" s="733">
        <v>0</v>
      </c>
      <c r="T94" s="2282"/>
    </row>
    <row r="95" spans="1:20" ht="16.5" customHeight="1" thickBot="1" x14ac:dyDescent="0.3">
      <c r="A95" s="2283"/>
      <c r="B95" s="2269"/>
      <c r="C95" s="2254"/>
      <c r="D95" s="1410" t="s">
        <v>99</v>
      </c>
      <c r="E95" s="1411"/>
      <c r="F95" s="29" t="s">
        <v>106</v>
      </c>
      <c r="G95" s="737">
        <f t="shared" si="7"/>
        <v>0</v>
      </c>
      <c r="H95" s="733">
        <v>0</v>
      </c>
      <c r="I95" s="733">
        <v>0</v>
      </c>
      <c r="J95" s="733">
        <v>0</v>
      </c>
      <c r="K95" s="733">
        <v>0</v>
      </c>
      <c r="L95" s="733">
        <v>0</v>
      </c>
      <c r="M95" s="733">
        <v>0</v>
      </c>
      <c r="N95" s="733">
        <v>0</v>
      </c>
      <c r="O95" s="733">
        <v>0</v>
      </c>
      <c r="P95" s="733">
        <v>0</v>
      </c>
      <c r="Q95" s="733">
        <v>0</v>
      </c>
      <c r="R95" s="733">
        <v>0</v>
      </c>
      <c r="S95" s="733">
        <v>0</v>
      </c>
      <c r="T95" s="2282"/>
    </row>
    <row r="96" spans="1:20" ht="16.5" customHeight="1" thickBot="1" x14ac:dyDescent="0.3">
      <c r="A96" s="2283"/>
      <c r="B96" s="2269"/>
      <c r="C96" s="2254"/>
      <c r="D96" s="1406"/>
      <c r="E96" s="1407"/>
      <c r="F96" s="29" t="s">
        <v>107</v>
      </c>
      <c r="G96" s="737">
        <f t="shared" si="7"/>
        <v>0</v>
      </c>
      <c r="H96" s="733">
        <v>0</v>
      </c>
      <c r="I96" s="733">
        <v>0</v>
      </c>
      <c r="J96" s="733">
        <v>0</v>
      </c>
      <c r="K96" s="733">
        <v>0</v>
      </c>
      <c r="L96" s="733">
        <v>0</v>
      </c>
      <c r="M96" s="733">
        <v>0</v>
      </c>
      <c r="N96" s="733">
        <v>0</v>
      </c>
      <c r="O96" s="733">
        <v>0</v>
      </c>
      <c r="P96" s="733">
        <v>0</v>
      </c>
      <c r="Q96" s="733">
        <v>0</v>
      </c>
      <c r="R96" s="733">
        <v>0</v>
      </c>
      <c r="S96" s="733">
        <v>0</v>
      </c>
      <c r="T96" s="2282"/>
    </row>
    <row r="97" spans="1:20" ht="16.5" customHeight="1" thickBot="1" x14ac:dyDescent="0.3">
      <c r="A97" s="2283"/>
      <c r="B97" s="2269"/>
      <c r="C97" s="2254"/>
      <c r="D97" s="1408"/>
      <c r="E97" s="1409"/>
      <c r="F97" s="29" t="s">
        <v>108</v>
      </c>
      <c r="G97" s="737">
        <f t="shared" si="7"/>
        <v>0</v>
      </c>
      <c r="H97" s="733">
        <v>0</v>
      </c>
      <c r="I97" s="733">
        <v>0</v>
      </c>
      <c r="J97" s="733">
        <v>0</v>
      </c>
      <c r="K97" s="733">
        <v>0</v>
      </c>
      <c r="L97" s="733">
        <v>0</v>
      </c>
      <c r="M97" s="733">
        <v>0</v>
      </c>
      <c r="N97" s="733">
        <v>0</v>
      </c>
      <c r="O97" s="733">
        <v>0</v>
      </c>
      <c r="P97" s="733">
        <v>0</v>
      </c>
      <c r="Q97" s="733">
        <v>0</v>
      </c>
      <c r="R97" s="733">
        <v>0</v>
      </c>
      <c r="S97" s="733">
        <v>0</v>
      </c>
      <c r="T97" s="2282"/>
    </row>
    <row r="98" spans="1:20" ht="16.5" customHeight="1" thickBot="1" x14ac:dyDescent="0.3">
      <c r="A98" s="2283"/>
      <c r="B98" s="2269"/>
      <c r="C98" s="2254"/>
      <c r="D98" s="1410" t="s">
        <v>100</v>
      </c>
      <c r="E98" s="1411"/>
      <c r="F98" s="33" t="s">
        <v>109</v>
      </c>
      <c r="G98" s="734"/>
      <c r="H98" s="734"/>
      <c r="I98" s="734"/>
      <c r="J98" s="734"/>
      <c r="K98" s="734"/>
      <c r="L98" s="734"/>
      <c r="M98" s="734"/>
      <c r="N98" s="734"/>
      <c r="O98" s="734"/>
      <c r="P98" s="734"/>
      <c r="Q98" s="734"/>
      <c r="R98" s="734"/>
      <c r="S98" s="734"/>
      <c r="T98" s="2282"/>
    </row>
    <row r="99" spans="1:20" ht="16.5" customHeight="1" thickBot="1" x14ac:dyDescent="0.3">
      <c r="A99" s="2283"/>
      <c r="B99" s="2269"/>
      <c r="C99" s="2254"/>
      <c r="D99" s="1406"/>
      <c r="E99" s="1407"/>
      <c r="F99" s="34" t="s">
        <v>110</v>
      </c>
      <c r="G99" s="735"/>
      <c r="H99" s="735"/>
      <c r="I99" s="735"/>
      <c r="J99" s="735"/>
      <c r="K99" s="735"/>
      <c r="L99" s="735"/>
      <c r="M99" s="735"/>
      <c r="N99" s="735"/>
      <c r="O99" s="735"/>
      <c r="P99" s="735"/>
      <c r="Q99" s="735"/>
      <c r="R99" s="735"/>
      <c r="S99" s="735"/>
      <c r="T99" s="2282"/>
    </row>
    <row r="100" spans="1:20" ht="19.5" thickBot="1" x14ac:dyDescent="0.3">
      <c r="A100" s="2283"/>
      <c r="B100" s="2224" t="s">
        <v>154</v>
      </c>
      <c r="C100" s="2226" t="s">
        <v>169</v>
      </c>
      <c r="D100" s="2226"/>
      <c r="E100" s="2226"/>
      <c r="F100" s="2226"/>
      <c r="G100" s="2226"/>
      <c r="H100" s="2226"/>
      <c r="I100" s="2226"/>
      <c r="J100" s="2226"/>
      <c r="K100" s="2226"/>
      <c r="L100" s="2226"/>
      <c r="M100" s="2226"/>
      <c r="N100" s="2226"/>
      <c r="O100" s="2226"/>
      <c r="P100" s="2226"/>
      <c r="Q100" s="2226"/>
      <c r="R100" s="2226"/>
      <c r="S100" s="2227"/>
      <c r="T100" s="2282"/>
    </row>
    <row r="101" spans="1:20" ht="19.5" thickBot="1" x14ac:dyDescent="0.3">
      <c r="A101" s="2283"/>
      <c r="B101" s="2225"/>
      <c r="C101" s="2228" t="s">
        <v>136</v>
      </c>
      <c r="D101" s="2229" t="s">
        <v>171</v>
      </c>
      <c r="E101" s="2230"/>
      <c r="F101" s="2230"/>
      <c r="G101" s="2230"/>
      <c r="H101" s="2230"/>
      <c r="I101" s="2230"/>
      <c r="J101" s="2230"/>
      <c r="K101" s="2230"/>
      <c r="L101" s="2230"/>
      <c r="M101" s="2230"/>
      <c r="N101" s="2230"/>
      <c r="O101" s="2230"/>
      <c r="P101" s="2230"/>
      <c r="Q101" s="2230"/>
      <c r="R101" s="2230"/>
      <c r="S101" s="2231"/>
      <c r="T101" s="2282"/>
    </row>
    <row r="102" spans="1:20" ht="19.5" thickBot="1" x14ac:dyDescent="0.3">
      <c r="A102" s="2283"/>
      <c r="B102" s="2225"/>
      <c r="C102" s="2228"/>
      <c r="D102" s="2232" t="s">
        <v>331</v>
      </c>
      <c r="E102" s="2233"/>
      <c r="F102" s="738" t="s">
        <v>280</v>
      </c>
      <c r="G102" s="86">
        <v>2</v>
      </c>
      <c r="H102" s="733">
        <v>0</v>
      </c>
      <c r="I102" s="733">
        <v>0</v>
      </c>
      <c r="J102" s="733">
        <v>0</v>
      </c>
      <c r="K102" s="733">
        <v>0</v>
      </c>
      <c r="L102" s="733">
        <v>0</v>
      </c>
      <c r="M102" s="86">
        <v>1</v>
      </c>
      <c r="N102" s="733">
        <v>0</v>
      </c>
      <c r="O102" s="733">
        <v>0</v>
      </c>
      <c r="P102" s="733">
        <v>0</v>
      </c>
      <c r="Q102" s="733">
        <v>0</v>
      </c>
      <c r="R102" s="733">
        <v>0</v>
      </c>
      <c r="S102" s="739">
        <v>1</v>
      </c>
      <c r="T102" s="2282"/>
    </row>
    <row r="103" spans="1:20" ht="19.5" thickBot="1" x14ac:dyDescent="0.3">
      <c r="A103" s="2283"/>
      <c r="B103" s="2225"/>
      <c r="C103" s="2228"/>
      <c r="D103" s="2234"/>
      <c r="E103" s="2233"/>
      <c r="F103" s="740" t="s">
        <v>281</v>
      </c>
      <c r="G103" s="79">
        <v>2</v>
      </c>
      <c r="H103" s="733">
        <v>0</v>
      </c>
      <c r="I103" s="733">
        <v>0</v>
      </c>
      <c r="J103" s="733">
        <v>0</v>
      </c>
      <c r="K103" s="733">
        <v>0</v>
      </c>
      <c r="L103" s="733">
        <v>0</v>
      </c>
      <c r="M103" s="79">
        <v>1</v>
      </c>
      <c r="N103" s="733">
        <v>0</v>
      </c>
      <c r="O103" s="733">
        <v>0</v>
      </c>
      <c r="P103" s="733">
        <v>0</v>
      </c>
      <c r="Q103" s="733">
        <v>0</v>
      </c>
      <c r="R103" s="733">
        <v>0</v>
      </c>
      <c r="S103" s="741">
        <v>1</v>
      </c>
      <c r="T103" s="2282"/>
    </row>
    <row r="104" spans="1:20" ht="19.5" thickBot="1" x14ac:dyDescent="0.3">
      <c r="A104" s="2283"/>
      <c r="B104" s="2225"/>
      <c r="C104" s="2228"/>
      <c r="D104" s="2234"/>
      <c r="E104" s="2233"/>
      <c r="F104" s="740" t="s">
        <v>282</v>
      </c>
      <c r="G104" s="79">
        <f t="shared" ref="G104:G166" si="8">SUM(H104:S104)</f>
        <v>0</v>
      </c>
      <c r="H104" s="733">
        <v>0</v>
      </c>
      <c r="I104" s="733">
        <v>0</v>
      </c>
      <c r="J104" s="733">
        <v>0</v>
      </c>
      <c r="K104" s="733">
        <v>0</v>
      </c>
      <c r="L104" s="733">
        <v>0</v>
      </c>
      <c r="M104" s="733">
        <v>0</v>
      </c>
      <c r="N104" s="733">
        <v>0</v>
      </c>
      <c r="O104" s="733">
        <v>0</v>
      </c>
      <c r="P104" s="733">
        <v>0</v>
      </c>
      <c r="Q104" s="733">
        <v>0</v>
      </c>
      <c r="R104" s="733">
        <v>0</v>
      </c>
      <c r="S104" s="733">
        <v>0</v>
      </c>
      <c r="T104" s="2282"/>
    </row>
    <row r="105" spans="1:20" ht="19.5" thickBot="1" x14ac:dyDescent="0.3">
      <c r="A105" s="2283"/>
      <c r="B105" s="2225"/>
      <c r="C105" s="2228"/>
      <c r="D105" s="2234"/>
      <c r="E105" s="2233"/>
      <c r="F105" s="740" t="s">
        <v>283</v>
      </c>
      <c r="G105" s="79">
        <v>2</v>
      </c>
      <c r="H105" s="733">
        <v>0</v>
      </c>
      <c r="I105" s="733">
        <v>0</v>
      </c>
      <c r="J105" s="733">
        <v>0</v>
      </c>
      <c r="K105" s="733">
        <v>0</v>
      </c>
      <c r="L105" s="733">
        <v>0</v>
      </c>
      <c r="M105" s="79">
        <v>1</v>
      </c>
      <c r="N105" s="733">
        <v>0</v>
      </c>
      <c r="O105" s="733">
        <v>0</v>
      </c>
      <c r="P105" s="733">
        <v>0</v>
      </c>
      <c r="Q105" s="733">
        <v>0</v>
      </c>
      <c r="R105" s="733">
        <v>0</v>
      </c>
      <c r="S105" s="741">
        <v>1</v>
      </c>
      <c r="T105" s="2282"/>
    </row>
    <row r="106" spans="1:20" ht="19.5" thickBot="1" x14ac:dyDescent="0.3">
      <c r="A106" s="2283"/>
      <c r="B106" s="2225"/>
      <c r="C106" s="2228"/>
      <c r="D106" s="2234"/>
      <c r="E106" s="2233"/>
      <c r="F106" s="740" t="s">
        <v>284</v>
      </c>
      <c r="G106" s="79">
        <v>3</v>
      </c>
      <c r="H106" s="733">
        <v>0</v>
      </c>
      <c r="I106" s="733">
        <v>0</v>
      </c>
      <c r="J106" s="733">
        <v>0</v>
      </c>
      <c r="K106" s="79">
        <v>1</v>
      </c>
      <c r="L106" s="733">
        <v>0</v>
      </c>
      <c r="M106" s="733">
        <v>0</v>
      </c>
      <c r="N106" s="733">
        <v>0</v>
      </c>
      <c r="O106" s="79">
        <v>1</v>
      </c>
      <c r="P106" s="733">
        <v>0</v>
      </c>
      <c r="Q106" s="733">
        <v>0</v>
      </c>
      <c r="R106" s="733">
        <v>0</v>
      </c>
      <c r="S106" s="741">
        <v>1</v>
      </c>
      <c r="T106" s="2282"/>
    </row>
    <row r="107" spans="1:20" ht="33.75" customHeight="1" thickBot="1" x14ac:dyDescent="0.3">
      <c r="A107" s="2283"/>
      <c r="B107" s="2225"/>
      <c r="C107" s="2228"/>
      <c r="D107" s="2234"/>
      <c r="E107" s="2233"/>
      <c r="F107" s="742" t="s">
        <v>285</v>
      </c>
      <c r="G107" s="79">
        <f t="shared" si="8"/>
        <v>0</v>
      </c>
      <c r="H107" s="733">
        <v>0</v>
      </c>
      <c r="I107" s="733">
        <v>0</v>
      </c>
      <c r="J107" s="733">
        <v>0</v>
      </c>
      <c r="K107" s="733">
        <v>0</v>
      </c>
      <c r="L107" s="733">
        <v>0</v>
      </c>
      <c r="M107" s="733">
        <v>0</v>
      </c>
      <c r="N107" s="733">
        <v>0</v>
      </c>
      <c r="O107" s="733">
        <v>0</v>
      </c>
      <c r="P107" s="733">
        <v>0</v>
      </c>
      <c r="Q107" s="733">
        <v>0</v>
      </c>
      <c r="R107" s="733">
        <v>0</v>
      </c>
      <c r="S107" s="733">
        <v>0</v>
      </c>
      <c r="T107" s="2282"/>
    </row>
    <row r="108" spans="1:20" ht="32.25" thickBot="1" x14ac:dyDescent="0.3">
      <c r="A108" s="2283"/>
      <c r="B108" s="2225"/>
      <c r="C108" s="2228"/>
      <c r="D108" s="2234"/>
      <c r="E108" s="2233"/>
      <c r="F108" s="742" t="s">
        <v>286</v>
      </c>
      <c r="G108" s="79">
        <f t="shared" si="8"/>
        <v>0</v>
      </c>
      <c r="H108" s="733">
        <v>0</v>
      </c>
      <c r="I108" s="733">
        <v>0</v>
      </c>
      <c r="J108" s="733">
        <v>0</v>
      </c>
      <c r="K108" s="733">
        <v>0</v>
      </c>
      <c r="L108" s="733">
        <v>0</v>
      </c>
      <c r="M108" s="733">
        <v>0</v>
      </c>
      <c r="N108" s="733">
        <v>0</v>
      </c>
      <c r="O108" s="733">
        <v>0</v>
      </c>
      <c r="P108" s="733">
        <v>0</v>
      </c>
      <c r="Q108" s="733">
        <v>0</v>
      </c>
      <c r="R108" s="733">
        <v>0</v>
      </c>
      <c r="S108" s="733">
        <v>0</v>
      </c>
      <c r="T108" s="2282"/>
    </row>
    <row r="109" spans="1:20" ht="19.5" thickBot="1" x14ac:dyDescent="0.3">
      <c r="A109" s="2283"/>
      <c r="B109" s="2225"/>
      <c r="C109" s="2228"/>
      <c r="D109" s="2234"/>
      <c r="E109" s="2233"/>
      <c r="F109" s="742" t="s">
        <v>287</v>
      </c>
      <c r="G109" s="79">
        <f t="shared" si="8"/>
        <v>0</v>
      </c>
      <c r="H109" s="733">
        <v>0</v>
      </c>
      <c r="I109" s="733">
        <v>0</v>
      </c>
      <c r="J109" s="733">
        <v>0</v>
      </c>
      <c r="K109" s="733">
        <v>0</v>
      </c>
      <c r="L109" s="733">
        <v>0</v>
      </c>
      <c r="M109" s="733">
        <v>0</v>
      </c>
      <c r="N109" s="733">
        <v>0</v>
      </c>
      <c r="O109" s="733">
        <v>0</v>
      </c>
      <c r="P109" s="733">
        <v>0</v>
      </c>
      <c r="Q109" s="733">
        <v>0</v>
      </c>
      <c r="R109" s="733">
        <v>0</v>
      </c>
      <c r="S109" s="733">
        <v>0</v>
      </c>
      <c r="T109" s="2282"/>
    </row>
    <row r="110" spans="1:20" ht="32.25" thickBot="1" x14ac:dyDescent="0.3">
      <c r="A110" s="2283"/>
      <c r="B110" s="2225"/>
      <c r="C110" s="2228"/>
      <c r="D110" s="2234"/>
      <c r="E110" s="2233"/>
      <c r="F110" s="742" t="s">
        <v>288</v>
      </c>
      <c r="G110" s="79">
        <f t="shared" si="8"/>
        <v>0</v>
      </c>
      <c r="H110" s="733">
        <v>0</v>
      </c>
      <c r="I110" s="733">
        <v>0</v>
      </c>
      <c r="J110" s="733">
        <v>0</v>
      </c>
      <c r="K110" s="733">
        <v>0</v>
      </c>
      <c r="L110" s="733">
        <v>0</v>
      </c>
      <c r="M110" s="733">
        <v>0</v>
      </c>
      <c r="N110" s="733">
        <v>0</v>
      </c>
      <c r="O110" s="733">
        <v>0</v>
      </c>
      <c r="P110" s="733">
        <v>0</v>
      </c>
      <c r="Q110" s="733">
        <v>0</v>
      </c>
      <c r="R110" s="733">
        <v>0</v>
      </c>
      <c r="S110" s="733">
        <v>0</v>
      </c>
      <c r="T110" s="2282"/>
    </row>
    <row r="111" spans="1:20" ht="19.5" thickBot="1" x14ac:dyDescent="0.3">
      <c r="A111" s="2283"/>
      <c r="B111" s="2225"/>
      <c r="C111" s="2228"/>
      <c r="D111" s="2234"/>
      <c r="E111" s="2233"/>
      <c r="F111" s="742" t="s">
        <v>289</v>
      </c>
      <c r="G111" s="79">
        <f t="shared" si="8"/>
        <v>0</v>
      </c>
      <c r="H111" s="733">
        <v>0</v>
      </c>
      <c r="I111" s="733">
        <v>0</v>
      </c>
      <c r="J111" s="733">
        <v>0</v>
      </c>
      <c r="K111" s="733">
        <v>0</v>
      </c>
      <c r="L111" s="733">
        <v>0</v>
      </c>
      <c r="M111" s="733">
        <v>0</v>
      </c>
      <c r="N111" s="733">
        <v>0</v>
      </c>
      <c r="O111" s="733">
        <v>0</v>
      </c>
      <c r="P111" s="733">
        <v>0</v>
      </c>
      <c r="Q111" s="733">
        <v>0</v>
      </c>
      <c r="R111" s="733">
        <v>0</v>
      </c>
      <c r="S111" s="733">
        <v>0</v>
      </c>
      <c r="T111" s="2282"/>
    </row>
    <row r="112" spans="1:20" ht="32.25" thickBot="1" x14ac:dyDescent="0.3">
      <c r="A112" s="2283"/>
      <c r="B112" s="2225"/>
      <c r="C112" s="2228"/>
      <c r="D112" s="2234"/>
      <c r="E112" s="2233"/>
      <c r="F112" s="742" t="s">
        <v>290</v>
      </c>
      <c r="G112" s="79">
        <f t="shared" si="8"/>
        <v>0</v>
      </c>
      <c r="H112" s="733">
        <v>0</v>
      </c>
      <c r="I112" s="733">
        <v>0</v>
      </c>
      <c r="J112" s="733">
        <v>0</v>
      </c>
      <c r="K112" s="733">
        <v>0</v>
      </c>
      <c r="L112" s="733">
        <v>0</v>
      </c>
      <c r="M112" s="733">
        <v>0</v>
      </c>
      <c r="N112" s="733">
        <v>0</v>
      </c>
      <c r="O112" s="733">
        <v>0</v>
      </c>
      <c r="P112" s="733">
        <v>0</v>
      </c>
      <c r="Q112" s="733">
        <v>0</v>
      </c>
      <c r="R112" s="733">
        <v>0</v>
      </c>
      <c r="S112" s="733">
        <v>0</v>
      </c>
      <c r="T112" s="2282"/>
    </row>
    <row r="113" spans="1:20" ht="32.25" thickBot="1" x14ac:dyDescent="0.3">
      <c r="A113" s="2283"/>
      <c r="B113" s="2225"/>
      <c r="C113" s="2228"/>
      <c r="D113" s="2234"/>
      <c r="E113" s="2233"/>
      <c r="F113" s="742" t="s">
        <v>291</v>
      </c>
      <c r="G113" s="79">
        <f t="shared" si="8"/>
        <v>0</v>
      </c>
      <c r="H113" s="733">
        <v>0</v>
      </c>
      <c r="I113" s="733">
        <v>0</v>
      </c>
      <c r="J113" s="733">
        <v>0</v>
      </c>
      <c r="K113" s="733">
        <v>0</v>
      </c>
      <c r="L113" s="733">
        <v>0</v>
      </c>
      <c r="M113" s="733">
        <v>0</v>
      </c>
      <c r="N113" s="733">
        <v>0</v>
      </c>
      <c r="O113" s="733">
        <v>0</v>
      </c>
      <c r="P113" s="733">
        <v>0</v>
      </c>
      <c r="Q113" s="733">
        <v>0</v>
      </c>
      <c r="R113" s="733">
        <v>0</v>
      </c>
      <c r="S113" s="733">
        <v>0</v>
      </c>
      <c r="T113" s="2282"/>
    </row>
    <row r="114" spans="1:20" ht="19.5" thickBot="1" x14ac:dyDescent="0.3">
      <c r="A114" s="2283"/>
      <c r="B114" s="2225"/>
      <c r="C114" s="2228"/>
      <c r="D114" s="2234"/>
      <c r="E114" s="2233"/>
      <c r="F114" s="742" t="s">
        <v>292</v>
      </c>
      <c r="G114" s="79">
        <f t="shared" si="8"/>
        <v>0</v>
      </c>
      <c r="H114" s="733">
        <v>0</v>
      </c>
      <c r="I114" s="733">
        <v>0</v>
      </c>
      <c r="J114" s="733">
        <v>0</v>
      </c>
      <c r="K114" s="733">
        <v>0</v>
      </c>
      <c r="L114" s="733">
        <v>0</v>
      </c>
      <c r="M114" s="733">
        <v>0</v>
      </c>
      <c r="N114" s="733">
        <v>0</v>
      </c>
      <c r="O114" s="733">
        <v>0</v>
      </c>
      <c r="P114" s="733">
        <v>0</v>
      </c>
      <c r="Q114" s="733">
        <v>0</v>
      </c>
      <c r="R114" s="733">
        <v>0</v>
      </c>
      <c r="S114" s="733">
        <v>0</v>
      </c>
      <c r="T114" s="2282"/>
    </row>
    <row r="115" spans="1:20" ht="19.5" thickBot="1" x14ac:dyDescent="0.3">
      <c r="A115" s="2283"/>
      <c r="B115" s="2225"/>
      <c r="C115" s="2228"/>
      <c r="D115" s="2234"/>
      <c r="E115" s="2233"/>
      <c r="F115" s="742" t="s">
        <v>293</v>
      </c>
      <c r="G115" s="79">
        <f t="shared" si="8"/>
        <v>0</v>
      </c>
      <c r="H115" s="733">
        <v>0</v>
      </c>
      <c r="I115" s="733">
        <v>0</v>
      </c>
      <c r="J115" s="733">
        <v>0</v>
      </c>
      <c r="K115" s="733">
        <v>0</v>
      </c>
      <c r="L115" s="733">
        <v>0</v>
      </c>
      <c r="M115" s="733">
        <v>0</v>
      </c>
      <c r="N115" s="733">
        <v>0</v>
      </c>
      <c r="O115" s="733">
        <v>0</v>
      </c>
      <c r="P115" s="733">
        <v>0</v>
      </c>
      <c r="Q115" s="733">
        <v>0</v>
      </c>
      <c r="R115" s="733">
        <v>0</v>
      </c>
      <c r="S115" s="733">
        <v>0</v>
      </c>
      <c r="T115" s="2282"/>
    </row>
    <row r="116" spans="1:20" ht="32.25" thickBot="1" x14ac:dyDescent="0.3">
      <c r="A116" s="2283"/>
      <c r="B116" s="2225"/>
      <c r="C116" s="2228"/>
      <c r="D116" s="2234"/>
      <c r="E116" s="2233"/>
      <c r="F116" s="742" t="s">
        <v>294</v>
      </c>
      <c r="G116" s="79">
        <f t="shared" si="8"/>
        <v>0</v>
      </c>
      <c r="H116" s="733">
        <v>0</v>
      </c>
      <c r="I116" s="733">
        <v>0</v>
      </c>
      <c r="J116" s="733">
        <v>0</v>
      </c>
      <c r="K116" s="733">
        <v>0</v>
      </c>
      <c r="L116" s="733">
        <v>0</v>
      </c>
      <c r="M116" s="733">
        <v>0</v>
      </c>
      <c r="N116" s="733">
        <v>0</v>
      </c>
      <c r="O116" s="733">
        <v>0</v>
      </c>
      <c r="P116" s="733">
        <v>0</v>
      </c>
      <c r="Q116" s="733">
        <v>0</v>
      </c>
      <c r="R116" s="733">
        <v>0</v>
      </c>
      <c r="S116" s="733">
        <v>0</v>
      </c>
      <c r="T116" s="2282"/>
    </row>
    <row r="117" spans="1:20" ht="31.5" customHeight="1" thickBot="1" x14ac:dyDescent="0.3">
      <c r="A117" s="2283"/>
      <c r="B117" s="2225"/>
      <c r="C117" s="2228"/>
      <c r="D117" s="2234"/>
      <c r="E117" s="2233"/>
      <c r="F117" s="742" t="s">
        <v>295</v>
      </c>
      <c r="G117" s="79">
        <f t="shared" si="8"/>
        <v>0</v>
      </c>
      <c r="H117" s="733">
        <v>0</v>
      </c>
      <c r="I117" s="733">
        <v>0</v>
      </c>
      <c r="J117" s="733">
        <v>0</v>
      </c>
      <c r="K117" s="733">
        <v>0</v>
      </c>
      <c r="L117" s="733">
        <v>0</v>
      </c>
      <c r="M117" s="733">
        <v>0</v>
      </c>
      <c r="N117" s="733">
        <v>0</v>
      </c>
      <c r="O117" s="733">
        <v>0</v>
      </c>
      <c r="P117" s="733">
        <v>0</v>
      </c>
      <c r="Q117" s="733">
        <v>0</v>
      </c>
      <c r="R117" s="733">
        <v>0</v>
      </c>
      <c r="S117" s="733">
        <v>0</v>
      </c>
      <c r="T117" s="2282"/>
    </row>
    <row r="118" spans="1:20" ht="19.5" thickBot="1" x14ac:dyDescent="0.3">
      <c r="A118" s="2283"/>
      <c r="B118" s="2225"/>
      <c r="C118" s="2228"/>
      <c r="D118" s="2234"/>
      <c r="E118" s="2233"/>
      <c r="F118" s="742" t="s">
        <v>296</v>
      </c>
      <c r="G118" s="79">
        <f t="shared" si="8"/>
        <v>0</v>
      </c>
      <c r="H118" s="733">
        <v>0</v>
      </c>
      <c r="I118" s="733">
        <v>0</v>
      </c>
      <c r="J118" s="733">
        <v>0</v>
      </c>
      <c r="K118" s="733">
        <v>0</v>
      </c>
      <c r="L118" s="733">
        <v>0</v>
      </c>
      <c r="M118" s="733">
        <v>0</v>
      </c>
      <c r="N118" s="733">
        <v>0</v>
      </c>
      <c r="O118" s="733">
        <v>0</v>
      </c>
      <c r="P118" s="733">
        <v>0</v>
      </c>
      <c r="Q118" s="733">
        <v>0</v>
      </c>
      <c r="R118" s="733">
        <v>0</v>
      </c>
      <c r="S118" s="733">
        <v>0</v>
      </c>
      <c r="T118" s="2282"/>
    </row>
    <row r="119" spans="1:20" ht="22.5" customHeight="1" thickBot="1" x14ac:dyDescent="0.3">
      <c r="A119" s="2283"/>
      <c r="B119" s="2225"/>
      <c r="C119" s="2228"/>
      <c r="D119" s="2234"/>
      <c r="E119" s="2233"/>
      <c r="F119" s="742" t="s">
        <v>297</v>
      </c>
      <c r="G119" s="79">
        <f t="shared" si="8"/>
        <v>0</v>
      </c>
      <c r="H119" s="733">
        <v>0</v>
      </c>
      <c r="I119" s="733">
        <v>0</v>
      </c>
      <c r="J119" s="733">
        <v>0</v>
      </c>
      <c r="K119" s="733">
        <v>0</v>
      </c>
      <c r="L119" s="733">
        <v>0</v>
      </c>
      <c r="M119" s="733">
        <v>0</v>
      </c>
      <c r="N119" s="733">
        <v>0</v>
      </c>
      <c r="O119" s="733">
        <v>0</v>
      </c>
      <c r="P119" s="733">
        <v>0</v>
      </c>
      <c r="Q119" s="733">
        <v>0</v>
      </c>
      <c r="R119" s="733">
        <v>0</v>
      </c>
      <c r="S119" s="733">
        <v>0</v>
      </c>
      <c r="T119" s="2282"/>
    </row>
    <row r="120" spans="1:20" ht="19.5" thickBot="1" x14ac:dyDescent="0.3">
      <c r="A120" s="2283"/>
      <c r="B120" s="2225"/>
      <c r="C120" s="2228"/>
      <c r="D120" s="2234"/>
      <c r="E120" s="2233"/>
      <c r="F120" s="742" t="s">
        <v>298</v>
      </c>
      <c r="G120" s="79">
        <f t="shared" si="8"/>
        <v>0</v>
      </c>
      <c r="H120" s="733">
        <v>0</v>
      </c>
      <c r="I120" s="733">
        <v>0</v>
      </c>
      <c r="J120" s="733">
        <v>0</v>
      </c>
      <c r="K120" s="733">
        <v>0</v>
      </c>
      <c r="L120" s="733">
        <v>0</v>
      </c>
      <c r="M120" s="733">
        <v>0</v>
      </c>
      <c r="N120" s="733">
        <v>0</v>
      </c>
      <c r="O120" s="733">
        <v>0</v>
      </c>
      <c r="P120" s="733">
        <v>0</v>
      </c>
      <c r="Q120" s="733">
        <v>0</v>
      </c>
      <c r="R120" s="733">
        <v>0</v>
      </c>
      <c r="S120" s="733">
        <v>0</v>
      </c>
      <c r="T120" s="2282"/>
    </row>
    <row r="121" spans="1:20" ht="19.5" thickBot="1" x14ac:dyDescent="0.3">
      <c r="A121" s="2283"/>
      <c r="B121" s="2225"/>
      <c r="C121" s="2228"/>
      <c r="D121" s="2234"/>
      <c r="E121" s="2233"/>
      <c r="F121" s="742" t="s">
        <v>299</v>
      </c>
      <c r="G121" s="79">
        <f t="shared" si="8"/>
        <v>0</v>
      </c>
      <c r="H121" s="733">
        <v>0</v>
      </c>
      <c r="I121" s="733">
        <v>0</v>
      </c>
      <c r="J121" s="733">
        <v>0</v>
      </c>
      <c r="K121" s="733">
        <v>0</v>
      </c>
      <c r="L121" s="733">
        <v>0</v>
      </c>
      <c r="M121" s="733">
        <v>0</v>
      </c>
      <c r="N121" s="733">
        <v>0</v>
      </c>
      <c r="O121" s="733">
        <v>0</v>
      </c>
      <c r="P121" s="733">
        <v>0</v>
      </c>
      <c r="Q121" s="733">
        <v>0</v>
      </c>
      <c r="R121" s="733">
        <v>0</v>
      </c>
      <c r="S121" s="733">
        <v>0</v>
      </c>
      <c r="T121" s="2282"/>
    </row>
    <row r="122" spans="1:20" ht="19.5" thickBot="1" x14ac:dyDescent="0.3">
      <c r="A122" s="2283"/>
      <c r="B122" s="2225"/>
      <c r="C122" s="2228"/>
      <c r="D122" s="2234"/>
      <c r="E122" s="2233"/>
      <c r="F122" s="742" t="s">
        <v>300</v>
      </c>
      <c r="G122" s="79">
        <f t="shared" si="8"/>
        <v>0</v>
      </c>
      <c r="H122" s="733">
        <v>0</v>
      </c>
      <c r="I122" s="733">
        <v>0</v>
      </c>
      <c r="J122" s="733">
        <v>0</v>
      </c>
      <c r="K122" s="733">
        <v>0</v>
      </c>
      <c r="L122" s="733">
        <v>0</v>
      </c>
      <c r="M122" s="733">
        <v>0</v>
      </c>
      <c r="N122" s="733">
        <v>0</v>
      </c>
      <c r="O122" s="733">
        <v>0</v>
      </c>
      <c r="P122" s="733">
        <v>0</v>
      </c>
      <c r="Q122" s="733">
        <v>0</v>
      </c>
      <c r="R122" s="733">
        <v>0</v>
      </c>
      <c r="S122" s="733">
        <v>0</v>
      </c>
      <c r="T122" s="2282"/>
    </row>
    <row r="123" spans="1:20" ht="19.5" thickBot="1" x14ac:dyDescent="0.3">
      <c r="A123" s="2283"/>
      <c r="B123" s="2225"/>
      <c r="C123" s="2228"/>
      <c r="D123" s="2234"/>
      <c r="E123" s="2233"/>
      <c r="F123" s="742" t="s">
        <v>301</v>
      </c>
      <c r="G123" s="79">
        <f t="shared" si="8"/>
        <v>0</v>
      </c>
      <c r="H123" s="733">
        <v>0</v>
      </c>
      <c r="I123" s="733">
        <v>0</v>
      </c>
      <c r="J123" s="733">
        <v>0</v>
      </c>
      <c r="K123" s="733">
        <v>0</v>
      </c>
      <c r="L123" s="733">
        <v>0</v>
      </c>
      <c r="M123" s="733">
        <v>0</v>
      </c>
      <c r="N123" s="733">
        <v>0</v>
      </c>
      <c r="O123" s="733">
        <v>0</v>
      </c>
      <c r="P123" s="733">
        <v>0</v>
      </c>
      <c r="Q123" s="733">
        <v>0</v>
      </c>
      <c r="R123" s="733">
        <v>0</v>
      </c>
      <c r="S123" s="733">
        <v>0</v>
      </c>
      <c r="T123" s="2282"/>
    </row>
    <row r="124" spans="1:20" ht="19.5" thickBot="1" x14ac:dyDescent="0.3">
      <c r="A124" s="2283"/>
      <c r="B124" s="2225"/>
      <c r="C124" s="2228"/>
      <c r="D124" s="2234"/>
      <c r="E124" s="2233"/>
      <c r="F124" s="742" t="s">
        <v>302</v>
      </c>
      <c r="G124" s="79">
        <f t="shared" si="8"/>
        <v>0</v>
      </c>
      <c r="H124" s="733">
        <v>0</v>
      </c>
      <c r="I124" s="733">
        <v>0</v>
      </c>
      <c r="J124" s="733">
        <v>0</v>
      </c>
      <c r="K124" s="733">
        <v>0</v>
      </c>
      <c r="L124" s="733">
        <v>0</v>
      </c>
      <c r="M124" s="733">
        <v>0</v>
      </c>
      <c r="N124" s="733">
        <v>0</v>
      </c>
      <c r="O124" s="733">
        <v>0</v>
      </c>
      <c r="P124" s="733">
        <v>0</v>
      </c>
      <c r="Q124" s="733">
        <v>0</v>
      </c>
      <c r="R124" s="733">
        <v>0</v>
      </c>
      <c r="S124" s="733">
        <v>0</v>
      </c>
      <c r="T124" s="2282"/>
    </row>
    <row r="125" spans="1:20" ht="19.5" thickBot="1" x14ac:dyDescent="0.3">
      <c r="A125" s="2283"/>
      <c r="B125" s="2225"/>
      <c r="C125" s="2228"/>
      <c r="D125" s="2234"/>
      <c r="E125" s="2233"/>
      <c r="F125" s="742" t="s">
        <v>303</v>
      </c>
      <c r="G125" s="79">
        <f t="shared" si="8"/>
        <v>0</v>
      </c>
      <c r="H125" s="733">
        <v>0</v>
      </c>
      <c r="I125" s="733">
        <v>0</v>
      </c>
      <c r="J125" s="733">
        <v>0</v>
      </c>
      <c r="K125" s="733">
        <v>0</v>
      </c>
      <c r="L125" s="733">
        <v>0</v>
      </c>
      <c r="M125" s="733">
        <v>0</v>
      </c>
      <c r="N125" s="733">
        <v>0</v>
      </c>
      <c r="O125" s="733">
        <v>0</v>
      </c>
      <c r="P125" s="733">
        <v>0</v>
      </c>
      <c r="Q125" s="733">
        <v>0</v>
      </c>
      <c r="R125" s="733">
        <v>0</v>
      </c>
      <c r="S125" s="733">
        <v>0</v>
      </c>
      <c r="T125" s="2282"/>
    </row>
    <row r="126" spans="1:20" ht="19.5" thickBot="1" x14ac:dyDescent="0.3">
      <c r="A126" s="2283"/>
      <c r="B126" s="2225"/>
      <c r="C126" s="2228"/>
      <c r="D126" s="2234"/>
      <c r="E126" s="2233"/>
      <c r="F126" s="742" t="s">
        <v>304</v>
      </c>
      <c r="G126" s="79">
        <f t="shared" si="8"/>
        <v>0</v>
      </c>
      <c r="H126" s="733">
        <v>0</v>
      </c>
      <c r="I126" s="733">
        <v>0</v>
      </c>
      <c r="J126" s="733">
        <v>0</v>
      </c>
      <c r="K126" s="733">
        <v>0</v>
      </c>
      <c r="L126" s="733">
        <v>0</v>
      </c>
      <c r="M126" s="733">
        <v>0</v>
      </c>
      <c r="N126" s="733">
        <v>0</v>
      </c>
      <c r="O126" s="733">
        <v>0</v>
      </c>
      <c r="P126" s="733">
        <v>0</v>
      </c>
      <c r="Q126" s="733">
        <v>0</v>
      </c>
      <c r="R126" s="733">
        <v>0</v>
      </c>
      <c r="S126" s="733">
        <v>0</v>
      </c>
      <c r="T126" s="2282"/>
    </row>
    <row r="127" spans="1:20" ht="19.5" thickBot="1" x14ac:dyDescent="0.3">
      <c r="A127" s="2283"/>
      <c r="B127" s="2225"/>
      <c r="C127" s="2228"/>
      <c r="D127" s="2234"/>
      <c r="E127" s="2233"/>
      <c r="F127" s="742" t="s">
        <v>305</v>
      </c>
      <c r="G127" s="79">
        <f t="shared" si="8"/>
        <v>0</v>
      </c>
      <c r="H127" s="733">
        <v>0</v>
      </c>
      <c r="I127" s="733">
        <v>0</v>
      </c>
      <c r="J127" s="733">
        <v>0</v>
      </c>
      <c r="K127" s="733">
        <v>0</v>
      </c>
      <c r="L127" s="733">
        <v>0</v>
      </c>
      <c r="M127" s="733">
        <v>0</v>
      </c>
      <c r="N127" s="733">
        <v>0</v>
      </c>
      <c r="O127" s="733">
        <v>0</v>
      </c>
      <c r="P127" s="733">
        <v>0</v>
      </c>
      <c r="Q127" s="733">
        <v>0</v>
      </c>
      <c r="R127" s="733">
        <v>0</v>
      </c>
      <c r="S127" s="733">
        <v>0</v>
      </c>
      <c r="T127" s="2282"/>
    </row>
    <row r="128" spans="1:20" ht="19.5" thickBot="1" x14ac:dyDescent="0.3">
      <c r="A128" s="2283"/>
      <c r="B128" s="2225"/>
      <c r="C128" s="2228"/>
      <c r="D128" s="2234"/>
      <c r="E128" s="2233"/>
      <c r="F128" s="742" t="s">
        <v>306</v>
      </c>
      <c r="G128" s="79">
        <f t="shared" si="8"/>
        <v>0</v>
      </c>
      <c r="H128" s="733">
        <v>0</v>
      </c>
      <c r="I128" s="733">
        <v>0</v>
      </c>
      <c r="J128" s="733">
        <v>0</v>
      </c>
      <c r="K128" s="733">
        <v>0</v>
      </c>
      <c r="L128" s="733">
        <v>0</v>
      </c>
      <c r="M128" s="733">
        <v>0</v>
      </c>
      <c r="N128" s="733">
        <v>0</v>
      </c>
      <c r="O128" s="733">
        <v>0</v>
      </c>
      <c r="P128" s="733">
        <v>0</v>
      </c>
      <c r="Q128" s="733">
        <v>0</v>
      </c>
      <c r="R128" s="733">
        <v>0</v>
      </c>
      <c r="S128" s="733">
        <v>0</v>
      </c>
      <c r="T128" s="2282"/>
    </row>
    <row r="129" spans="1:20" ht="19.5" thickBot="1" x14ac:dyDescent="0.3">
      <c r="A129" s="2283"/>
      <c r="B129" s="2225"/>
      <c r="C129" s="2228"/>
      <c r="D129" s="2234"/>
      <c r="E129" s="2233"/>
      <c r="F129" s="742" t="s">
        <v>307</v>
      </c>
      <c r="G129" s="79">
        <f t="shared" si="8"/>
        <v>0</v>
      </c>
      <c r="H129" s="733">
        <v>0</v>
      </c>
      <c r="I129" s="733">
        <v>0</v>
      </c>
      <c r="J129" s="733">
        <v>0</v>
      </c>
      <c r="K129" s="733">
        <v>0</v>
      </c>
      <c r="L129" s="733">
        <v>0</v>
      </c>
      <c r="M129" s="733">
        <v>0</v>
      </c>
      <c r="N129" s="733">
        <v>0</v>
      </c>
      <c r="O129" s="733">
        <v>0</v>
      </c>
      <c r="P129" s="733">
        <v>0</v>
      </c>
      <c r="Q129" s="733">
        <v>0</v>
      </c>
      <c r="R129" s="733">
        <v>0</v>
      </c>
      <c r="S129" s="733">
        <v>0</v>
      </c>
      <c r="T129" s="2282"/>
    </row>
    <row r="130" spans="1:20" ht="19.5" thickBot="1" x14ac:dyDescent="0.3">
      <c r="A130" s="2283"/>
      <c r="B130" s="2225"/>
      <c r="C130" s="2228"/>
      <c r="D130" s="2234"/>
      <c r="E130" s="2233"/>
      <c r="F130" s="742" t="s">
        <v>308</v>
      </c>
      <c r="G130" s="79">
        <f t="shared" si="8"/>
        <v>0</v>
      </c>
      <c r="H130" s="733">
        <v>0</v>
      </c>
      <c r="I130" s="733">
        <v>0</v>
      </c>
      <c r="J130" s="733">
        <v>0</v>
      </c>
      <c r="K130" s="733">
        <v>0</v>
      </c>
      <c r="L130" s="733">
        <v>0</v>
      </c>
      <c r="M130" s="733">
        <v>0</v>
      </c>
      <c r="N130" s="733">
        <v>0</v>
      </c>
      <c r="O130" s="733">
        <v>0</v>
      </c>
      <c r="P130" s="733">
        <v>0</v>
      </c>
      <c r="Q130" s="733">
        <v>0</v>
      </c>
      <c r="R130" s="733">
        <v>0</v>
      </c>
      <c r="S130" s="733">
        <v>0</v>
      </c>
      <c r="T130" s="2282"/>
    </row>
    <row r="131" spans="1:20" ht="19.5" thickBot="1" x14ac:dyDescent="0.3">
      <c r="A131" s="2283"/>
      <c r="B131" s="2225"/>
      <c r="C131" s="2228"/>
      <c r="D131" s="2234"/>
      <c r="E131" s="2233"/>
      <c r="F131" s="742" t="s">
        <v>309</v>
      </c>
      <c r="G131" s="79">
        <f t="shared" si="8"/>
        <v>0</v>
      </c>
      <c r="H131" s="733">
        <v>0</v>
      </c>
      <c r="I131" s="733">
        <v>0</v>
      </c>
      <c r="J131" s="733">
        <v>0</v>
      </c>
      <c r="K131" s="733">
        <v>0</v>
      </c>
      <c r="L131" s="733">
        <v>0</v>
      </c>
      <c r="M131" s="733">
        <v>0</v>
      </c>
      <c r="N131" s="733">
        <v>0</v>
      </c>
      <c r="O131" s="733">
        <v>0</v>
      </c>
      <c r="P131" s="733">
        <v>0</v>
      </c>
      <c r="Q131" s="733">
        <v>0</v>
      </c>
      <c r="R131" s="733">
        <v>0</v>
      </c>
      <c r="S131" s="733">
        <v>0</v>
      </c>
      <c r="T131" s="2282"/>
    </row>
    <row r="132" spans="1:20" ht="33" customHeight="1" thickBot="1" x14ac:dyDescent="0.3">
      <c r="A132" s="2283"/>
      <c r="B132" s="2225"/>
      <c r="C132" s="2228"/>
      <c r="D132" s="2234"/>
      <c r="E132" s="2233"/>
      <c r="F132" s="742" t="s">
        <v>310</v>
      </c>
      <c r="G132" s="79">
        <v>3</v>
      </c>
      <c r="H132" s="733">
        <v>0</v>
      </c>
      <c r="I132" s="733">
        <v>0</v>
      </c>
      <c r="J132" s="733">
        <v>0</v>
      </c>
      <c r="K132" s="733">
        <v>0</v>
      </c>
      <c r="L132" s="79">
        <v>1</v>
      </c>
      <c r="M132" s="733">
        <v>0</v>
      </c>
      <c r="N132" s="733">
        <v>0</v>
      </c>
      <c r="O132" s="79">
        <v>1</v>
      </c>
      <c r="P132" s="733">
        <v>0</v>
      </c>
      <c r="Q132" s="733">
        <v>0</v>
      </c>
      <c r="R132" s="733">
        <v>0</v>
      </c>
      <c r="S132" s="741">
        <v>1</v>
      </c>
      <c r="T132" s="2282"/>
    </row>
    <row r="133" spans="1:20" ht="32.25" thickBot="1" x14ac:dyDescent="0.3">
      <c r="A133" s="2283"/>
      <c r="B133" s="2225"/>
      <c r="C133" s="2228"/>
      <c r="D133" s="2234"/>
      <c r="E133" s="2233"/>
      <c r="F133" s="742" t="s">
        <v>311</v>
      </c>
      <c r="G133" s="79">
        <f t="shared" si="8"/>
        <v>0</v>
      </c>
      <c r="H133" s="733">
        <v>0</v>
      </c>
      <c r="I133" s="733">
        <v>0</v>
      </c>
      <c r="J133" s="733">
        <v>0</v>
      </c>
      <c r="K133" s="733">
        <v>0</v>
      </c>
      <c r="L133" s="733">
        <v>0</v>
      </c>
      <c r="M133" s="733">
        <v>0</v>
      </c>
      <c r="N133" s="733">
        <v>0</v>
      </c>
      <c r="O133" s="733">
        <v>0</v>
      </c>
      <c r="P133" s="733">
        <v>0</v>
      </c>
      <c r="Q133" s="733">
        <v>0</v>
      </c>
      <c r="R133" s="733">
        <v>0</v>
      </c>
      <c r="S133" s="733">
        <v>0</v>
      </c>
      <c r="T133" s="2282"/>
    </row>
    <row r="134" spans="1:20" ht="32.25" thickBot="1" x14ac:dyDescent="0.3">
      <c r="A134" s="2283"/>
      <c r="B134" s="2225"/>
      <c r="C134" s="2228"/>
      <c r="D134" s="2234"/>
      <c r="E134" s="2233"/>
      <c r="F134" s="742" t="s">
        <v>312</v>
      </c>
      <c r="G134" s="79">
        <f t="shared" si="8"/>
        <v>0</v>
      </c>
      <c r="H134" s="733">
        <v>0</v>
      </c>
      <c r="I134" s="733">
        <v>0</v>
      </c>
      <c r="J134" s="733">
        <v>0</v>
      </c>
      <c r="K134" s="733">
        <v>0</v>
      </c>
      <c r="L134" s="733">
        <v>0</v>
      </c>
      <c r="M134" s="733">
        <v>0</v>
      </c>
      <c r="N134" s="733">
        <v>0</v>
      </c>
      <c r="O134" s="733">
        <v>0</v>
      </c>
      <c r="P134" s="733">
        <v>0</v>
      </c>
      <c r="Q134" s="733">
        <v>0</v>
      </c>
      <c r="R134" s="733">
        <v>0</v>
      </c>
      <c r="S134" s="733">
        <v>0</v>
      </c>
      <c r="T134" s="2282"/>
    </row>
    <row r="135" spans="1:20" ht="19.5" thickBot="1" x14ac:dyDescent="0.3">
      <c r="A135" s="2283"/>
      <c r="B135" s="2225"/>
      <c r="C135" s="2228"/>
      <c r="D135" s="2234"/>
      <c r="E135" s="2233"/>
      <c r="F135" s="742" t="s">
        <v>230</v>
      </c>
      <c r="G135" s="79">
        <f t="shared" si="8"/>
        <v>0</v>
      </c>
      <c r="H135" s="733">
        <v>0</v>
      </c>
      <c r="I135" s="733">
        <v>0</v>
      </c>
      <c r="J135" s="733">
        <v>0</v>
      </c>
      <c r="K135" s="733">
        <v>0</v>
      </c>
      <c r="L135" s="733">
        <v>0</v>
      </c>
      <c r="M135" s="733">
        <v>0</v>
      </c>
      <c r="N135" s="733">
        <v>0</v>
      </c>
      <c r="O135" s="733">
        <v>0</v>
      </c>
      <c r="P135" s="733">
        <v>0</v>
      </c>
      <c r="Q135" s="733">
        <v>0</v>
      </c>
      <c r="R135" s="733">
        <v>0</v>
      </c>
      <c r="S135" s="733">
        <v>0</v>
      </c>
      <c r="T135" s="2282"/>
    </row>
    <row r="136" spans="1:20" ht="19.5" thickBot="1" x14ac:dyDescent="0.3">
      <c r="A136" s="2283"/>
      <c r="B136" s="2225"/>
      <c r="C136" s="2228"/>
      <c r="D136" s="2234"/>
      <c r="E136" s="2233"/>
      <c r="F136" s="742" t="s">
        <v>313</v>
      </c>
      <c r="G136" s="79">
        <f t="shared" si="8"/>
        <v>0</v>
      </c>
      <c r="H136" s="733">
        <v>0</v>
      </c>
      <c r="I136" s="733">
        <v>0</v>
      </c>
      <c r="J136" s="733">
        <v>0</v>
      </c>
      <c r="K136" s="733">
        <v>0</v>
      </c>
      <c r="L136" s="733">
        <v>0</v>
      </c>
      <c r="M136" s="733">
        <v>0</v>
      </c>
      <c r="N136" s="733">
        <v>0</v>
      </c>
      <c r="O136" s="733">
        <v>0</v>
      </c>
      <c r="P136" s="733">
        <v>0</v>
      </c>
      <c r="Q136" s="733">
        <v>0</v>
      </c>
      <c r="R136" s="733">
        <v>0</v>
      </c>
      <c r="S136" s="733">
        <v>0</v>
      </c>
      <c r="T136" s="2282"/>
    </row>
    <row r="137" spans="1:20" ht="32.25" thickBot="1" x14ac:dyDescent="0.3">
      <c r="A137" s="2283"/>
      <c r="B137" s="2225"/>
      <c r="C137" s="2228"/>
      <c r="D137" s="2234"/>
      <c r="E137" s="2233"/>
      <c r="F137" s="742" t="s">
        <v>314</v>
      </c>
      <c r="G137" s="79">
        <f t="shared" si="8"/>
        <v>0</v>
      </c>
      <c r="H137" s="733">
        <v>0</v>
      </c>
      <c r="I137" s="733">
        <v>0</v>
      </c>
      <c r="J137" s="733">
        <v>0</v>
      </c>
      <c r="K137" s="733">
        <v>0</v>
      </c>
      <c r="L137" s="733">
        <v>0</v>
      </c>
      <c r="M137" s="733">
        <v>0</v>
      </c>
      <c r="N137" s="733">
        <v>0</v>
      </c>
      <c r="O137" s="733">
        <v>0</v>
      </c>
      <c r="P137" s="733">
        <v>0</v>
      </c>
      <c r="Q137" s="733">
        <v>0</v>
      </c>
      <c r="R137" s="733">
        <v>0</v>
      </c>
      <c r="S137" s="733">
        <v>0</v>
      </c>
      <c r="T137" s="2282"/>
    </row>
    <row r="138" spans="1:20" ht="32.25" thickBot="1" x14ac:dyDescent="0.3">
      <c r="A138" s="2283"/>
      <c r="B138" s="2225"/>
      <c r="C138" s="2228"/>
      <c r="D138" s="2234"/>
      <c r="E138" s="2233"/>
      <c r="F138" s="742" t="s">
        <v>315</v>
      </c>
      <c r="G138" s="79">
        <f t="shared" si="8"/>
        <v>0</v>
      </c>
      <c r="H138" s="733">
        <v>0</v>
      </c>
      <c r="I138" s="733">
        <v>0</v>
      </c>
      <c r="J138" s="733">
        <v>0</v>
      </c>
      <c r="K138" s="733">
        <v>0</v>
      </c>
      <c r="L138" s="733">
        <v>0</v>
      </c>
      <c r="M138" s="733">
        <v>0</v>
      </c>
      <c r="N138" s="733">
        <v>0</v>
      </c>
      <c r="O138" s="733">
        <v>0</v>
      </c>
      <c r="P138" s="733">
        <v>0</v>
      </c>
      <c r="Q138" s="733">
        <v>0</v>
      </c>
      <c r="R138" s="733">
        <v>0</v>
      </c>
      <c r="S138" s="733">
        <v>0</v>
      </c>
      <c r="T138" s="2282"/>
    </row>
    <row r="139" spans="1:20" ht="19.5" thickBot="1" x14ac:dyDescent="0.3">
      <c r="A139" s="2283"/>
      <c r="B139" s="2225"/>
      <c r="C139" s="2228"/>
      <c r="D139" s="2234"/>
      <c r="E139" s="2233"/>
      <c r="F139" s="742" t="s">
        <v>316</v>
      </c>
      <c r="G139" s="79">
        <v>5</v>
      </c>
      <c r="H139" s="733">
        <v>0</v>
      </c>
      <c r="I139" s="733">
        <v>0</v>
      </c>
      <c r="J139" s="733">
        <v>0</v>
      </c>
      <c r="K139" s="79">
        <v>1</v>
      </c>
      <c r="L139" s="733">
        <v>0</v>
      </c>
      <c r="M139" s="79">
        <v>1</v>
      </c>
      <c r="N139" s="733">
        <v>0</v>
      </c>
      <c r="O139" s="79">
        <v>1</v>
      </c>
      <c r="P139" s="733">
        <v>0</v>
      </c>
      <c r="Q139" s="79">
        <v>1</v>
      </c>
      <c r="R139" s="733">
        <v>0</v>
      </c>
      <c r="S139" s="741">
        <v>1</v>
      </c>
      <c r="T139" s="2282"/>
    </row>
    <row r="140" spans="1:20" ht="19.5" thickBot="1" x14ac:dyDescent="0.3">
      <c r="A140" s="2283"/>
      <c r="B140" s="2225"/>
      <c r="C140" s="2228"/>
      <c r="D140" s="2234"/>
      <c r="E140" s="2233"/>
      <c r="F140" s="742" t="s">
        <v>317</v>
      </c>
      <c r="G140" s="79">
        <v>2</v>
      </c>
      <c r="H140" s="733">
        <v>0</v>
      </c>
      <c r="I140" s="733">
        <v>0</v>
      </c>
      <c r="J140" s="733">
        <v>0</v>
      </c>
      <c r="K140" s="733">
        <v>0</v>
      </c>
      <c r="L140" s="733">
        <v>0</v>
      </c>
      <c r="M140" s="79">
        <v>1</v>
      </c>
      <c r="N140" s="733">
        <v>0</v>
      </c>
      <c r="O140" s="733">
        <v>0</v>
      </c>
      <c r="P140" s="733">
        <v>0</v>
      </c>
      <c r="Q140" s="733">
        <v>0</v>
      </c>
      <c r="R140" s="733">
        <v>0</v>
      </c>
      <c r="S140" s="741">
        <v>1</v>
      </c>
      <c r="T140" s="2282"/>
    </row>
    <row r="141" spans="1:20" ht="19.5" thickBot="1" x14ac:dyDescent="0.3">
      <c r="A141" s="2283"/>
      <c r="B141" s="2225"/>
      <c r="C141" s="2228"/>
      <c r="D141" s="2234"/>
      <c r="E141" s="2233"/>
      <c r="F141" s="742" t="s">
        <v>318</v>
      </c>
      <c r="G141" s="79">
        <f t="shared" si="8"/>
        <v>0</v>
      </c>
      <c r="H141" s="733">
        <v>0</v>
      </c>
      <c r="I141" s="733">
        <v>0</v>
      </c>
      <c r="J141" s="733">
        <v>0</v>
      </c>
      <c r="K141" s="733">
        <v>0</v>
      </c>
      <c r="L141" s="733">
        <v>0</v>
      </c>
      <c r="M141" s="733">
        <v>0</v>
      </c>
      <c r="N141" s="733">
        <v>0</v>
      </c>
      <c r="O141" s="733">
        <v>0</v>
      </c>
      <c r="P141" s="733">
        <v>0</v>
      </c>
      <c r="Q141" s="733">
        <v>0</v>
      </c>
      <c r="R141" s="733">
        <v>0</v>
      </c>
      <c r="S141" s="733">
        <v>0</v>
      </c>
      <c r="T141" s="2282"/>
    </row>
    <row r="142" spans="1:20" ht="19.5" thickBot="1" x14ac:dyDescent="0.3">
      <c r="A142" s="2283"/>
      <c r="B142" s="2225"/>
      <c r="C142" s="2228"/>
      <c r="D142" s="2234"/>
      <c r="E142" s="2233"/>
      <c r="F142" s="742" t="s">
        <v>319</v>
      </c>
      <c r="G142" s="79">
        <f t="shared" si="8"/>
        <v>0</v>
      </c>
      <c r="H142" s="733">
        <v>0</v>
      </c>
      <c r="I142" s="733">
        <v>0</v>
      </c>
      <c r="J142" s="733">
        <v>0</v>
      </c>
      <c r="K142" s="733">
        <v>0</v>
      </c>
      <c r="L142" s="733">
        <v>0</v>
      </c>
      <c r="M142" s="733">
        <v>0</v>
      </c>
      <c r="N142" s="733">
        <v>0</v>
      </c>
      <c r="O142" s="733">
        <v>0</v>
      </c>
      <c r="P142" s="733">
        <v>0</v>
      </c>
      <c r="Q142" s="733">
        <v>0</v>
      </c>
      <c r="R142" s="733">
        <v>0</v>
      </c>
      <c r="S142" s="733">
        <v>0</v>
      </c>
      <c r="T142" s="2282"/>
    </row>
    <row r="143" spans="1:20" ht="19.5" thickBot="1" x14ac:dyDescent="0.3">
      <c r="A143" s="2283"/>
      <c r="B143" s="2225"/>
      <c r="C143" s="2228"/>
      <c r="D143" s="2234"/>
      <c r="E143" s="2233"/>
      <c r="F143" s="742" t="s">
        <v>320</v>
      </c>
      <c r="G143" s="79">
        <f t="shared" si="8"/>
        <v>0</v>
      </c>
      <c r="H143" s="733">
        <v>0</v>
      </c>
      <c r="I143" s="733">
        <v>0</v>
      </c>
      <c r="J143" s="733">
        <v>0</v>
      </c>
      <c r="K143" s="733">
        <v>0</v>
      </c>
      <c r="L143" s="733">
        <v>0</v>
      </c>
      <c r="M143" s="733">
        <v>0</v>
      </c>
      <c r="N143" s="733">
        <v>0</v>
      </c>
      <c r="O143" s="733">
        <v>0</v>
      </c>
      <c r="P143" s="733">
        <v>0</v>
      </c>
      <c r="Q143" s="733">
        <v>0</v>
      </c>
      <c r="R143" s="733">
        <v>0</v>
      </c>
      <c r="S143" s="733">
        <v>0</v>
      </c>
      <c r="T143" s="2282"/>
    </row>
    <row r="144" spans="1:20" ht="19.5" thickBot="1" x14ac:dyDescent="0.3">
      <c r="A144" s="2283"/>
      <c r="B144" s="2225"/>
      <c r="C144" s="2228"/>
      <c r="D144" s="2234"/>
      <c r="E144" s="2233"/>
      <c r="F144" s="742" t="s">
        <v>321</v>
      </c>
      <c r="G144" s="79">
        <f t="shared" si="8"/>
        <v>0</v>
      </c>
      <c r="H144" s="733">
        <v>0</v>
      </c>
      <c r="I144" s="733">
        <v>0</v>
      </c>
      <c r="J144" s="733">
        <v>0</v>
      </c>
      <c r="K144" s="733">
        <v>0</v>
      </c>
      <c r="L144" s="733">
        <v>0</v>
      </c>
      <c r="M144" s="733">
        <v>0</v>
      </c>
      <c r="N144" s="733">
        <v>0</v>
      </c>
      <c r="O144" s="733">
        <v>0</v>
      </c>
      <c r="P144" s="733">
        <v>0</v>
      </c>
      <c r="Q144" s="733">
        <v>0</v>
      </c>
      <c r="R144" s="733">
        <v>0</v>
      </c>
      <c r="S144" s="733">
        <v>0</v>
      </c>
      <c r="T144" s="2282"/>
    </row>
    <row r="145" spans="1:20" ht="19.5" thickBot="1" x14ac:dyDescent="0.3">
      <c r="A145" s="2283"/>
      <c r="B145" s="2225"/>
      <c r="C145" s="2228"/>
      <c r="D145" s="2234"/>
      <c r="E145" s="2233"/>
      <c r="F145" s="742" t="s">
        <v>322</v>
      </c>
      <c r="G145" s="79">
        <v>10</v>
      </c>
      <c r="H145" s="733">
        <v>0</v>
      </c>
      <c r="I145" s="79">
        <v>1</v>
      </c>
      <c r="J145" s="79">
        <v>1</v>
      </c>
      <c r="K145" s="79">
        <v>1</v>
      </c>
      <c r="L145" s="79">
        <v>1</v>
      </c>
      <c r="M145" s="79">
        <v>1</v>
      </c>
      <c r="N145" s="79">
        <v>1</v>
      </c>
      <c r="O145" s="79">
        <v>1</v>
      </c>
      <c r="P145" s="79">
        <v>1</v>
      </c>
      <c r="Q145" s="79">
        <v>1</v>
      </c>
      <c r="R145" s="79">
        <v>1</v>
      </c>
      <c r="S145" s="741"/>
      <c r="T145" s="2282"/>
    </row>
    <row r="146" spans="1:20" ht="32.25" thickBot="1" x14ac:dyDescent="0.3">
      <c r="A146" s="2283"/>
      <c r="B146" s="2225"/>
      <c r="C146" s="2228"/>
      <c r="D146" s="2234"/>
      <c r="E146" s="2233"/>
      <c r="F146" s="742" t="s">
        <v>323</v>
      </c>
      <c r="G146" s="79">
        <f t="shared" si="8"/>
        <v>0</v>
      </c>
      <c r="H146" s="733">
        <v>0</v>
      </c>
      <c r="I146" s="733">
        <v>0</v>
      </c>
      <c r="J146" s="733">
        <v>0</v>
      </c>
      <c r="K146" s="733">
        <v>0</v>
      </c>
      <c r="L146" s="733">
        <v>0</v>
      </c>
      <c r="M146" s="733">
        <v>0</v>
      </c>
      <c r="N146" s="733">
        <v>0</v>
      </c>
      <c r="O146" s="733">
        <v>0</v>
      </c>
      <c r="P146" s="733">
        <v>0</v>
      </c>
      <c r="Q146" s="733">
        <v>0</v>
      </c>
      <c r="R146" s="733">
        <v>0</v>
      </c>
      <c r="S146" s="733">
        <v>0</v>
      </c>
      <c r="T146" s="2282"/>
    </row>
    <row r="147" spans="1:20" ht="32.25" thickBot="1" x14ac:dyDescent="0.3">
      <c r="A147" s="2283"/>
      <c r="B147" s="2225"/>
      <c r="C147" s="2228"/>
      <c r="D147" s="2234"/>
      <c r="E147" s="2233"/>
      <c r="F147" s="742" t="s">
        <v>324</v>
      </c>
      <c r="G147" s="79">
        <f t="shared" si="8"/>
        <v>0</v>
      </c>
      <c r="H147" s="733">
        <v>0</v>
      </c>
      <c r="I147" s="733">
        <v>0</v>
      </c>
      <c r="J147" s="733">
        <v>0</v>
      </c>
      <c r="K147" s="733">
        <v>0</v>
      </c>
      <c r="L147" s="733">
        <v>0</v>
      </c>
      <c r="M147" s="733">
        <v>0</v>
      </c>
      <c r="N147" s="733">
        <v>0</v>
      </c>
      <c r="O147" s="733">
        <v>0</v>
      </c>
      <c r="P147" s="733">
        <v>0</v>
      </c>
      <c r="Q147" s="733">
        <v>0</v>
      </c>
      <c r="R147" s="733">
        <v>0</v>
      </c>
      <c r="S147" s="733">
        <v>0</v>
      </c>
      <c r="T147" s="2282"/>
    </row>
    <row r="148" spans="1:20" ht="19.5" thickBot="1" x14ac:dyDescent="0.3">
      <c r="A148" s="2283"/>
      <c r="B148" s="2225"/>
      <c r="C148" s="2228"/>
      <c r="D148" s="2234"/>
      <c r="E148" s="2233"/>
      <c r="F148" s="742" t="s">
        <v>325</v>
      </c>
      <c r="G148" s="79">
        <v>30</v>
      </c>
      <c r="H148" s="79">
        <v>2</v>
      </c>
      <c r="I148" s="79">
        <v>3</v>
      </c>
      <c r="J148" s="79">
        <v>2</v>
      </c>
      <c r="K148" s="79">
        <v>3</v>
      </c>
      <c r="L148" s="79">
        <v>2</v>
      </c>
      <c r="M148" s="79">
        <v>3</v>
      </c>
      <c r="N148" s="79">
        <v>2</v>
      </c>
      <c r="O148" s="79">
        <v>3</v>
      </c>
      <c r="P148" s="79">
        <v>2</v>
      </c>
      <c r="Q148" s="79">
        <v>3</v>
      </c>
      <c r="R148" s="79">
        <v>2</v>
      </c>
      <c r="S148" s="741">
        <v>3</v>
      </c>
      <c r="T148" s="2282"/>
    </row>
    <row r="149" spans="1:20" ht="19.5" thickBot="1" x14ac:dyDescent="0.3">
      <c r="A149" s="2283"/>
      <c r="B149" s="2225"/>
      <c r="C149" s="2228"/>
      <c r="D149" s="2234"/>
      <c r="E149" s="2233"/>
      <c r="F149" s="742" t="s">
        <v>326</v>
      </c>
      <c r="G149" s="79">
        <v>30</v>
      </c>
      <c r="H149" s="79">
        <v>2</v>
      </c>
      <c r="I149" s="79">
        <v>3</v>
      </c>
      <c r="J149" s="79">
        <v>2</v>
      </c>
      <c r="K149" s="79">
        <v>3</v>
      </c>
      <c r="L149" s="79">
        <v>2</v>
      </c>
      <c r="M149" s="79">
        <v>3</v>
      </c>
      <c r="N149" s="79">
        <v>2</v>
      </c>
      <c r="O149" s="79">
        <v>3</v>
      </c>
      <c r="P149" s="79">
        <v>2</v>
      </c>
      <c r="Q149" s="79">
        <v>3</v>
      </c>
      <c r="R149" s="79">
        <v>2</v>
      </c>
      <c r="S149" s="741">
        <v>3</v>
      </c>
      <c r="T149" s="2282"/>
    </row>
    <row r="150" spans="1:20" ht="19.5" thickBot="1" x14ac:dyDescent="0.3">
      <c r="A150" s="2283"/>
      <c r="B150" s="2225"/>
      <c r="C150" s="2228"/>
      <c r="D150" s="2234"/>
      <c r="E150" s="2233"/>
      <c r="F150" s="742" t="s">
        <v>137</v>
      </c>
      <c r="G150" s="79">
        <v>20</v>
      </c>
      <c r="H150" s="79">
        <v>1</v>
      </c>
      <c r="I150" s="79">
        <v>2</v>
      </c>
      <c r="J150" s="79">
        <v>1</v>
      </c>
      <c r="K150" s="79">
        <v>2</v>
      </c>
      <c r="L150" s="79">
        <v>1</v>
      </c>
      <c r="M150" s="79">
        <v>2</v>
      </c>
      <c r="N150" s="79">
        <v>1</v>
      </c>
      <c r="O150" s="79">
        <v>2</v>
      </c>
      <c r="P150" s="79">
        <v>2</v>
      </c>
      <c r="Q150" s="79">
        <v>2</v>
      </c>
      <c r="R150" s="79">
        <v>2</v>
      </c>
      <c r="S150" s="741">
        <v>2</v>
      </c>
      <c r="T150" s="2282"/>
    </row>
    <row r="151" spans="1:20" ht="30" customHeight="1" thickBot="1" x14ac:dyDescent="0.3">
      <c r="A151" s="2283"/>
      <c r="B151" s="2225"/>
      <c r="C151" s="2228"/>
      <c r="D151" s="2234"/>
      <c r="E151" s="2233"/>
      <c r="F151" s="742" t="s">
        <v>327</v>
      </c>
      <c r="G151" s="79">
        <f t="shared" si="8"/>
        <v>0</v>
      </c>
      <c r="H151" s="733">
        <v>0</v>
      </c>
      <c r="I151" s="733">
        <v>0</v>
      </c>
      <c r="J151" s="733">
        <v>0</v>
      </c>
      <c r="K151" s="733">
        <v>0</v>
      </c>
      <c r="L151" s="733">
        <v>0</v>
      </c>
      <c r="M151" s="733">
        <v>0</v>
      </c>
      <c r="N151" s="733">
        <v>0</v>
      </c>
      <c r="O151" s="733">
        <v>0</v>
      </c>
      <c r="P151" s="733">
        <v>0</v>
      </c>
      <c r="Q151" s="733">
        <v>0</v>
      </c>
      <c r="R151" s="733">
        <v>0</v>
      </c>
      <c r="S151" s="733">
        <v>0</v>
      </c>
      <c r="T151" s="2282"/>
    </row>
    <row r="152" spans="1:20" ht="19.5" thickBot="1" x14ac:dyDescent="0.3">
      <c r="A152" s="2283"/>
      <c r="B152" s="2225"/>
      <c r="C152" s="2228"/>
      <c r="D152" s="2234"/>
      <c r="E152" s="2233"/>
      <c r="F152" s="742" t="s">
        <v>328</v>
      </c>
      <c r="G152" s="79">
        <v>500</v>
      </c>
      <c r="H152" s="79">
        <v>41</v>
      </c>
      <c r="I152" s="79">
        <v>41</v>
      </c>
      <c r="J152" s="79">
        <v>41</v>
      </c>
      <c r="K152" s="79">
        <v>41</v>
      </c>
      <c r="L152" s="79">
        <v>42</v>
      </c>
      <c r="M152" s="79">
        <v>42</v>
      </c>
      <c r="N152" s="79">
        <v>42</v>
      </c>
      <c r="O152" s="79">
        <v>42</v>
      </c>
      <c r="P152" s="79">
        <v>42</v>
      </c>
      <c r="Q152" s="79">
        <v>42</v>
      </c>
      <c r="R152" s="79">
        <v>42</v>
      </c>
      <c r="S152" s="741">
        <v>42</v>
      </c>
      <c r="T152" s="2282"/>
    </row>
    <row r="153" spans="1:20" ht="19.5" customHeight="1" thickBot="1" x14ac:dyDescent="0.3">
      <c r="A153" s="2283"/>
      <c r="B153" s="2225"/>
      <c r="C153" s="2228"/>
      <c r="D153" s="2234"/>
      <c r="E153" s="2233"/>
      <c r="F153" s="742" t="s">
        <v>329</v>
      </c>
      <c r="G153" s="79">
        <f t="shared" si="8"/>
        <v>0</v>
      </c>
      <c r="H153" s="733">
        <v>0</v>
      </c>
      <c r="I153" s="733">
        <v>0</v>
      </c>
      <c r="J153" s="733">
        <v>0</v>
      </c>
      <c r="K153" s="733">
        <v>0</v>
      </c>
      <c r="L153" s="733">
        <v>0</v>
      </c>
      <c r="M153" s="733">
        <v>0</v>
      </c>
      <c r="N153" s="733">
        <v>0</v>
      </c>
      <c r="O153" s="733">
        <v>0</v>
      </c>
      <c r="P153" s="733">
        <v>0</v>
      </c>
      <c r="Q153" s="733">
        <v>0</v>
      </c>
      <c r="R153" s="733">
        <v>0</v>
      </c>
      <c r="S153" s="733">
        <v>0</v>
      </c>
      <c r="T153" s="2282"/>
    </row>
    <row r="154" spans="1:20" ht="19.5" customHeight="1" thickBot="1" x14ac:dyDescent="0.3">
      <c r="A154" s="2283"/>
      <c r="B154" s="2225"/>
      <c r="C154" s="2228"/>
      <c r="D154" s="2234"/>
      <c r="E154" s="2233"/>
      <c r="F154" s="743" t="s">
        <v>330</v>
      </c>
      <c r="G154" s="84">
        <f t="shared" si="8"/>
        <v>0</v>
      </c>
      <c r="H154" s="733">
        <v>0</v>
      </c>
      <c r="I154" s="733">
        <v>0</v>
      </c>
      <c r="J154" s="733">
        <v>0</v>
      </c>
      <c r="K154" s="733">
        <v>0</v>
      </c>
      <c r="L154" s="733">
        <v>0</v>
      </c>
      <c r="M154" s="733">
        <v>0</v>
      </c>
      <c r="N154" s="733">
        <v>0</v>
      </c>
      <c r="O154" s="733">
        <v>0</v>
      </c>
      <c r="P154" s="733">
        <v>0</v>
      </c>
      <c r="Q154" s="733">
        <v>0</v>
      </c>
      <c r="R154" s="733">
        <v>0</v>
      </c>
      <c r="S154" s="733">
        <v>0</v>
      </c>
      <c r="T154" s="2282"/>
    </row>
    <row r="155" spans="1:20" ht="19.5" thickBot="1" x14ac:dyDescent="0.3">
      <c r="A155" s="2283"/>
      <c r="B155" s="2225"/>
      <c r="C155" s="2228"/>
      <c r="D155" s="2235"/>
      <c r="E155" s="2236"/>
      <c r="F155" s="744" t="s">
        <v>278</v>
      </c>
      <c r="G155" s="93">
        <f>SUM(G102:G154)</f>
        <v>609</v>
      </c>
      <c r="H155" s="93">
        <f t="shared" ref="H155:S155" si="9">SUM(H102:H154)</f>
        <v>46</v>
      </c>
      <c r="I155" s="93">
        <f t="shared" si="9"/>
        <v>50</v>
      </c>
      <c r="J155" s="93">
        <f t="shared" si="9"/>
        <v>47</v>
      </c>
      <c r="K155" s="93">
        <f t="shared" si="9"/>
        <v>52</v>
      </c>
      <c r="L155" s="93">
        <f t="shared" si="9"/>
        <v>49</v>
      </c>
      <c r="M155" s="93">
        <f t="shared" si="9"/>
        <v>56</v>
      </c>
      <c r="N155" s="93">
        <f t="shared" si="9"/>
        <v>48</v>
      </c>
      <c r="O155" s="93">
        <f t="shared" si="9"/>
        <v>54</v>
      </c>
      <c r="P155" s="93">
        <f t="shared" si="9"/>
        <v>49</v>
      </c>
      <c r="Q155" s="93">
        <f t="shared" si="9"/>
        <v>52</v>
      </c>
      <c r="R155" s="93">
        <f t="shared" si="9"/>
        <v>49</v>
      </c>
      <c r="S155" s="94">
        <f t="shared" si="9"/>
        <v>57</v>
      </c>
      <c r="T155" s="2282"/>
    </row>
    <row r="156" spans="1:20" ht="19.5" thickBot="1" x14ac:dyDescent="0.3">
      <c r="A156" s="2283"/>
      <c r="B156" s="2225"/>
      <c r="C156" s="2228"/>
      <c r="D156" s="2237" t="s">
        <v>177</v>
      </c>
      <c r="E156" s="2238"/>
      <c r="F156" s="745" t="s">
        <v>355</v>
      </c>
      <c r="G156" s="86">
        <v>10</v>
      </c>
      <c r="H156" s="733">
        <v>0</v>
      </c>
      <c r="I156" s="79">
        <v>1</v>
      </c>
      <c r="J156" s="79">
        <v>1</v>
      </c>
      <c r="K156" s="79">
        <v>1</v>
      </c>
      <c r="L156" s="79">
        <v>1</v>
      </c>
      <c r="M156" s="79">
        <v>1</v>
      </c>
      <c r="N156" s="79">
        <v>1</v>
      </c>
      <c r="O156" s="79">
        <v>1</v>
      </c>
      <c r="P156" s="79">
        <v>1</v>
      </c>
      <c r="Q156" s="79">
        <v>1</v>
      </c>
      <c r="R156" s="79">
        <v>1</v>
      </c>
      <c r="S156" s="741"/>
      <c r="T156" s="2282"/>
    </row>
    <row r="157" spans="1:20" ht="19.5" thickBot="1" x14ac:dyDescent="0.3">
      <c r="A157" s="2283"/>
      <c r="B157" s="2225"/>
      <c r="C157" s="2228"/>
      <c r="D157" s="2239"/>
      <c r="E157" s="2240"/>
      <c r="F157" s="746" t="s">
        <v>356</v>
      </c>
      <c r="G157" s="79">
        <f t="shared" si="8"/>
        <v>0</v>
      </c>
      <c r="H157" s="79">
        <v>0</v>
      </c>
      <c r="I157" s="79">
        <v>0</v>
      </c>
      <c r="J157" s="79">
        <v>0</v>
      </c>
      <c r="K157" s="79">
        <v>0</v>
      </c>
      <c r="L157" s="79">
        <v>0</v>
      </c>
      <c r="M157" s="79">
        <v>0</v>
      </c>
      <c r="N157" s="79">
        <v>0</v>
      </c>
      <c r="O157" s="79">
        <v>0</v>
      </c>
      <c r="P157" s="79">
        <v>0</v>
      </c>
      <c r="Q157" s="79">
        <v>0</v>
      </c>
      <c r="R157" s="79">
        <v>0</v>
      </c>
      <c r="S157" s="741">
        <v>0</v>
      </c>
      <c r="T157" s="2282"/>
    </row>
    <row r="158" spans="1:20" ht="19.5" thickBot="1" x14ac:dyDescent="0.3">
      <c r="A158" s="2283"/>
      <c r="B158" s="2225"/>
      <c r="C158" s="2228"/>
      <c r="D158" s="2239"/>
      <c r="E158" s="2240"/>
      <c r="F158" s="746" t="s">
        <v>357</v>
      </c>
      <c r="G158" s="79">
        <f t="shared" si="8"/>
        <v>0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79">
        <v>0</v>
      </c>
      <c r="N158" s="79">
        <v>0</v>
      </c>
      <c r="O158" s="79">
        <v>0</v>
      </c>
      <c r="P158" s="79">
        <v>0</v>
      </c>
      <c r="Q158" s="79">
        <v>0</v>
      </c>
      <c r="R158" s="79">
        <v>0</v>
      </c>
      <c r="S158" s="741">
        <v>0</v>
      </c>
      <c r="T158" s="2282"/>
    </row>
    <row r="159" spans="1:20" ht="19.5" thickBot="1" x14ac:dyDescent="0.3">
      <c r="A159" s="2283"/>
      <c r="B159" s="2225"/>
      <c r="C159" s="2228"/>
      <c r="D159" s="2239"/>
      <c r="E159" s="2240"/>
      <c r="F159" s="746" t="s">
        <v>358</v>
      </c>
      <c r="G159" s="79">
        <v>3</v>
      </c>
      <c r="H159" s="733">
        <v>0</v>
      </c>
      <c r="I159" s="733">
        <v>0</v>
      </c>
      <c r="J159" s="733">
        <v>0</v>
      </c>
      <c r="K159" s="733">
        <v>0</v>
      </c>
      <c r="L159" s="79">
        <v>1</v>
      </c>
      <c r="M159" s="733">
        <v>0</v>
      </c>
      <c r="N159" s="733">
        <v>0</v>
      </c>
      <c r="O159" s="79">
        <v>1</v>
      </c>
      <c r="P159" s="733">
        <v>0</v>
      </c>
      <c r="Q159" s="733">
        <v>0</v>
      </c>
      <c r="R159" s="733">
        <v>0</v>
      </c>
      <c r="S159" s="741">
        <v>1</v>
      </c>
      <c r="T159" s="2282"/>
    </row>
    <row r="160" spans="1:20" ht="19.5" thickBot="1" x14ac:dyDescent="0.3">
      <c r="A160" s="2283"/>
      <c r="B160" s="2225"/>
      <c r="C160" s="2228"/>
      <c r="D160" s="2239"/>
      <c r="E160" s="2240"/>
      <c r="F160" s="746" t="s">
        <v>359</v>
      </c>
      <c r="G160" s="79">
        <v>5</v>
      </c>
      <c r="H160" s="733">
        <v>0</v>
      </c>
      <c r="I160" s="733">
        <v>0</v>
      </c>
      <c r="J160" s="733">
        <v>0</v>
      </c>
      <c r="K160" s="79">
        <v>1</v>
      </c>
      <c r="L160" s="733">
        <v>0</v>
      </c>
      <c r="M160" s="79">
        <v>1</v>
      </c>
      <c r="N160" s="733">
        <v>0</v>
      </c>
      <c r="O160" s="79">
        <v>1</v>
      </c>
      <c r="P160" s="733">
        <v>0</v>
      </c>
      <c r="Q160" s="79">
        <v>1</v>
      </c>
      <c r="R160" s="733">
        <v>0</v>
      </c>
      <c r="S160" s="741">
        <v>1</v>
      </c>
      <c r="T160" s="2282"/>
    </row>
    <row r="161" spans="1:20" ht="30" customHeight="1" thickBot="1" x14ac:dyDescent="0.3">
      <c r="A161" s="2283"/>
      <c r="B161" s="2224"/>
      <c r="C161" s="2228"/>
      <c r="D161" s="2239"/>
      <c r="E161" s="2240"/>
      <c r="F161" s="746" t="s">
        <v>360</v>
      </c>
      <c r="G161" s="79">
        <f t="shared" si="8"/>
        <v>0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0</v>
      </c>
      <c r="O161" s="79">
        <v>0</v>
      </c>
      <c r="P161" s="79">
        <v>0</v>
      </c>
      <c r="Q161" s="79">
        <v>0</v>
      </c>
      <c r="R161" s="79">
        <v>0</v>
      </c>
      <c r="S161" s="741">
        <v>0</v>
      </c>
      <c r="T161" s="2282"/>
    </row>
    <row r="162" spans="1:20" ht="35.25" customHeight="1" thickBot="1" x14ac:dyDescent="0.3">
      <c r="A162" s="2283"/>
      <c r="B162" s="2224"/>
      <c r="C162" s="2228"/>
      <c r="D162" s="2239"/>
      <c r="E162" s="2240"/>
      <c r="F162" s="746" t="s">
        <v>361</v>
      </c>
      <c r="G162" s="79">
        <f t="shared" si="8"/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41">
        <v>0</v>
      </c>
      <c r="T162" s="2282"/>
    </row>
    <row r="163" spans="1:20" ht="15.75" customHeight="1" thickBot="1" x14ac:dyDescent="0.3">
      <c r="A163" s="2283"/>
      <c r="B163" s="2224"/>
      <c r="C163" s="2228"/>
      <c r="D163" s="2239"/>
      <c r="E163" s="2240"/>
      <c r="F163" s="746" t="s">
        <v>362</v>
      </c>
      <c r="G163" s="79">
        <f t="shared" si="8"/>
        <v>0</v>
      </c>
      <c r="H163" s="79">
        <v>0</v>
      </c>
      <c r="I163" s="79">
        <v>0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41">
        <v>0</v>
      </c>
      <c r="T163" s="2282"/>
    </row>
    <row r="164" spans="1:20" ht="33.75" customHeight="1" thickBot="1" x14ac:dyDescent="0.3">
      <c r="A164" s="2283"/>
      <c r="B164" s="2224"/>
      <c r="C164" s="2228"/>
      <c r="D164" s="2239"/>
      <c r="E164" s="2240"/>
      <c r="F164" s="746" t="s">
        <v>363</v>
      </c>
      <c r="G164" s="79">
        <f t="shared" si="8"/>
        <v>0</v>
      </c>
      <c r="H164" s="79">
        <v>0</v>
      </c>
      <c r="I164" s="79">
        <v>0</v>
      </c>
      <c r="J164" s="79">
        <v>0</v>
      </c>
      <c r="K164" s="79">
        <v>0</v>
      </c>
      <c r="L164" s="79">
        <v>0</v>
      </c>
      <c r="M164" s="79">
        <v>0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41">
        <v>0</v>
      </c>
      <c r="T164" s="2282"/>
    </row>
    <row r="165" spans="1:20" ht="15.75" customHeight="1" thickBot="1" x14ac:dyDescent="0.3">
      <c r="A165" s="2283"/>
      <c r="B165" s="2224"/>
      <c r="C165" s="2228"/>
      <c r="D165" s="2239"/>
      <c r="E165" s="2240"/>
      <c r="F165" s="746" t="s">
        <v>364</v>
      </c>
      <c r="G165" s="79">
        <f t="shared" si="8"/>
        <v>0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41">
        <v>0</v>
      </c>
      <c r="T165" s="2282"/>
    </row>
    <row r="166" spans="1:20" ht="31.5" customHeight="1" thickBot="1" x14ac:dyDescent="0.3">
      <c r="A166" s="2283"/>
      <c r="B166" s="2224"/>
      <c r="C166" s="2228"/>
      <c r="D166" s="2239"/>
      <c r="E166" s="2240"/>
      <c r="F166" s="746" t="s">
        <v>365</v>
      </c>
      <c r="G166" s="79">
        <f t="shared" si="8"/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41">
        <v>0</v>
      </c>
      <c r="T166" s="2282"/>
    </row>
    <row r="167" spans="1:20" ht="31.5" customHeight="1" thickBot="1" x14ac:dyDescent="0.3">
      <c r="A167" s="2283"/>
      <c r="B167" s="2224"/>
      <c r="C167" s="2228"/>
      <c r="D167" s="2239"/>
      <c r="E167" s="2240"/>
      <c r="F167" s="746" t="s">
        <v>366</v>
      </c>
      <c r="G167" s="79">
        <f t="shared" ref="G167:G230" si="10">SUM(H167:S167)</f>
        <v>0</v>
      </c>
      <c r="H167" s="79">
        <v>0</v>
      </c>
      <c r="I167" s="79">
        <v>0</v>
      </c>
      <c r="J167" s="79">
        <v>0</v>
      </c>
      <c r="K167" s="79">
        <v>0</v>
      </c>
      <c r="L167" s="79">
        <v>0</v>
      </c>
      <c r="M167" s="79">
        <v>0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41">
        <v>0</v>
      </c>
      <c r="T167" s="2282"/>
    </row>
    <row r="168" spans="1:20" ht="15.75" customHeight="1" thickBot="1" x14ac:dyDescent="0.3">
      <c r="A168" s="2283"/>
      <c r="B168" s="2224"/>
      <c r="C168" s="2228"/>
      <c r="D168" s="2239"/>
      <c r="E168" s="2240"/>
      <c r="F168" s="746" t="s">
        <v>367</v>
      </c>
      <c r="G168" s="79">
        <f t="shared" si="10"/>
        <v>0</v>
      </c>
      <c r="H168" s="79">
        <v>0</v>
      </c>
      <c r="I168" s="79">
        <v>0</v>
      </c>
      <c r="J168" s="79">
        <v>0</v>
      </c>
      <c r="K168" s="79">
        <v>0</v>
      </c>
      <c r="L168" s="79">
        <v>0</v>
      </c>
      <c r="M168" s="79">
        <v>0</v>
      </c>
      <c r="N168" s="79">
        <v>0</v>
      </c>
      <c r="O168" s="79">
        <v>0</v>
      </c>
      <c r="P168" s="79">
        <v>0</v>
      </c>
      <c r="Q168" s="79">
        <v>0</v>
      </c>
      <c r="R168" s="79">
        <v>0</v>
      </c>
      <c r="S168" s="741">
        <v>0</v>
      </c>
      <c r="T168" s="2282"/>
    </row>
    <row r="169" spans="1:20" ht="15.75" customHeight="1" thickBot="1" x14ac:dyDescent="0.3">
      <c r="A169" s="2283"/>
      <c r="B169" s="2224"/>
      <c r="C169" s="2228"/>
      <c r="D169" s="2239"/>
      <c r="E169" s="2240"/>
      <c r="F169" s="746" t="s">
        <v>368</v>
      </c>
      <c r="G169" s="79">
        <f t="shared" si="10"/>
        <v>0</v>
      </c>
      <c r="H169" s="79">
        <v>0</v>
      </c>
      <c r="I169" s="79">
        <v>0</v>
      </c>
      <c r="J169" s="79">
        <v>0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79">
        <v>0</v>
      </c>
      <c r="R169" s="79">
        <v>0</v>
      </c>
      <c r="S169" s="741">
        <v>0</v>
      </c>
      <c r="T169" s="2282"/>
    </row>
    <row r="170" spans="1:20" ht="31.5" customHeight="1" thickBot="1" x14ac:dyDescent="0.3">
      <c r="A170" s="2283"/>
      <c r="B170" s="2224"/>
      <c r="C170" s="2228"/>
      <c r="D170" s="2239"/>
      <c r="E170" s="2240"/>
      <c r="F170" s="746" t="s">
        <v>369</v>
      </c>
      <c r="G170" s="79">
        <f t="shared" si="10"/>
        <v>0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41">
        <v>0</v>
      </c>
      <c r="T170" s="2282"/>
    </row>
    <row r="171" spans="1:20" ht="20.25" customHeight="1" thickBot="1" x14ac:dyDescent="0.3">
      <c r="A171" s="2283"/>
      <c r="B171" s="2224"/>
      <c r="C171" s="2228"/>
      <c r="D171" s="2239"/>
      <c r="E171" s="2240"/>
      <c r="F171" s="746" t="s">
        <v>370</v>
      </c>
      <c r="G171" s="79">
        <f t="shared" si="10"/>
        <v>0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41">
        <v>0</v>
      </c>
      <c r="T171" s="2282"/>
    </row>
    <row r="172" spans="1:20" ht="15.75" customHeight="1" thickBot="1" x14ac:dyDescent="0.3">
      <c r="A172" s="2283"/>
      <c r="B172" s="2224"/>
      <c r="C172" s="2228"/>
      <c r="D172" s="2239"/>
      <c r="E172" s="2240"/>
      <c r="F172" s="746" t="s">
        <v>371</v>
      </c>
      <c r="G172" s="79">
        <v>5</v>
      </c>
      <c r="H172" s="733">
        <v>0</v>
      </c>
      <c r="I172" s="733">
        <v>0</v>
      </c>
      <c r="J172" s="733">
        <v>0</v>
      </c>
      <c r="K172" s="79">
        <v>1</v>
      </c>
      <c r="L172" s="733">
        <v>0</v>
      </c>
      <c r="M172" s="79">
        <v>1</v>
      </c>
      <c r="N172" s="733">
        <v>0</v>
      </c>
      <c r="O172" s="79">
        <v>1</v>
      </c>
      <c r="P172" s="733">
        <v>0</v>
      </c>
      <c r="Q172" s="79">
        <v>1</v>
      </c>
      <c r="R172" s="733">
        <v>0</v>
      </c>
      <c r="S172" s="741">
        <v>1</v>
      </c>
      <c r="T172" s="2282"/>
    </row>
    <row r="173" spans="1:20" ht="18" customHeight="1" thickBot="1" x14ac:dyDescent="0.3">
      <c r="A173" s="2283"/>
      <c r="B173" s="2224"/>
      <c r="C173" s="2228"/>
      <c r="D173" s="2239"/>
      <c r="E173" s="2240"/>
      <c r="F173" s="746" t="s">
        <v>372</v>
      </c>
      <c r="G173" s="79">
        <v>5</v>
      </c>
      <c r="H173" s="733">
        <v>0</v>
      </c>
      <c r="I173" s="733">
        <v>0</v>
      </c>
      <c r="J173" s="733">
        <v>0</v>
      </c>
      <c r="K173" s="79">
        <v>1</v>
      </c>
      <c r="L173" s="733">
        <v>0</v>
      </c>
      <c r="M173" s="79">
        <v>1</v>
      </c>
      <c r="N173" s="733">
        <v>0</v>
      </c>
      <c r="O173" s="79">
        <v>1</v>
      </c>
      <c r="P173" s="733">
        <v>0</v>
      </c>
      <c r="Q173" s="79">
        <v>1</v>
      </c>
      <c r="R173" s="733">
        <v>0</v>
      </c>
      <c r="S173" s="741">
        <v>1</v>
      </c>
      <c r="T173" s="2282"/>
    </row>
    <row r="174" spans="1:20" ht="15.75" customHeight="1" thickBot="1" x14ac:dyDescent="0.3">
      <c r="A174" s="2283"/>
      <c r="B174" s="2224"/>
      <c r="C174" s="2228"/>
      <c r="D174" s="2239"/>
      <c r="E174" s="2240"/>
      <c r="F174" s="746" t="s">
        <v>373</v>
      </c>
      <c r="G174" s="79">
        <f t="shared" si="10"/>
        <v>0</v>
      </c>
      <c r="H174" s="79">
        <v>0</v>
      </c>
      <c r="I174" s="79">
        <v>0</v>
      </c>
      <c r="J174" s="79">
        <v>0</v>
      </c>
      <c r="K174" s="79">
        <v>0</v>
      </c>
      <c r="L174" s="79">
        <v>0</v>
      </c>
      <c r="M174" s="79">
        <v>0</v>
      </c>
      <c r="N174" s="79">
        <v>0</v>
      </c>
      <c r="O174" s="79">
        <v>0</v>
      </c>
      <c r="P174" s="79">
        <v>0</v>
      </c>
      <c r="Q174" s="79">
        <v>0</v>
      </c>
      <c r="R174" s="79">
        <v>0</v>
      </c>
      <c r="S174" s="741">
        <v>0</v>
      </c>
      <c r="T174" s="2282"/>
    </row>
    <row r="175" spans="1:20" ht="15.75" customHeight="1" thickBot="1" x14ac:dyDescent="0.3">
      <c r="A175" s="2283"/>
      <c r="B175" s="2224"/>
      <c r="C175" s="2228"/>
      <c r="D175" s="2239"/>
      <c r="E175" s="2240"/>
      <c r="F175" s="746" t="s">
        <v>374</v>
      </c>
      <c r="G175" s="79">
        <f t="shared" si="10"/>
        <v>0</v>
      </c>
      <c r="H175" s="79">
        <v>0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41">
        <v>0</v>
      </c>
      <c r="T175" s="2282"/>
    </row>
    <row r="176" spans="1:20" ht="16.5" customHeight="1" thickBot="1" x14ac:dyDescent="0.3">
      <c r="A176" s="2283"/>
      <c r="B176" s="2224"/>
      <c r="C176" s="2228"/>
      <c r="D176" s="2239"/>
      <c r="E176" s="2240"/>
      <c r="F176" s="746" t="s">
        <v>375</v>
      </c>
      <c r="G176" s="79">
        <f t="shared" si="10"/>
        <v>0</v>
      </c>
      <c r="H176" s="79">
        <v>0</v>
      </c>
      <c r="I176" s="79">
        <v>0</v>
      </c>
      <c r="J176" s="79">
        <v>0</v>
      </c>
      <c r="K176" s="79">
        <v>0</v>
      </c>
      <c r="L176" s="79">
        <v>0</v>
      </c>
      <c r="M176" s="79">
        <v>0</v>
      </c>
      <c r="N176" s="79">
        <v>0</v>
      </c>
      <c r="O176" s="79">
        <v>0</v>
      </c>
      <c r="P176" s="79">
        <v>0</v>
      </c>
      <c r="Q176" s="79">
        <v>0</v>
      </c>
      <c r="R176" s="79">
        <v>0</v>
      </c>
      <c r="S176" s="741">
        <v>0</v>
      </c>
      <c r="T176" s="2282"/>
    </row>
    <row r="177" spans="1:20" ht="22.5" customHeight="1" thickBot="1" x14ac:dyDescent="0.3">
      <c r="A177" s="2283"/>
      <c r="B177" s="2224"/>
      <c r="C177" s="2228"/>
      <c r="D177" s="2239"/>
      <c r="E177" s="2240"/>
      <c r="F177" s="746" t="s">
        <v>376</v>
      </c>
      <c r="G177" s="79">
        <f t="shared" si="10"/>
        <v>0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41">
        <v>0</v>
      </c>
      <c r="T177" s="2282"/>
    </row>
    <row r="178" spans="1:20" ht="19.5" customHeight="1" thickBot="1" x14ac:dyDescent="0.3">
      <c r="A178" s="2283"/>
      <c r="B178" s="2224"/>
      <c r="C178" s="2228"/>
      <c r="D178" s="2239"/>
      <c r="E178" s="2240"/>
      <c r="F178" s="746" t="s">
        <v>377</v>
      </c>
      <c r="G178" s="79">
        <f t="shared" si="10"/>
        <v>0</v>
      </c>
      <c r="H178" s="79">
        <v>0</v>
      </c>
      <c r="I178" s="79">
        <v>0</v>
      </c>
      <c r="J178" s="79">
        <v>0</v>
      </c>
      <c r="K178" s="79">
        <v>0</v>
      </c>
      <c r="L178" s="79">
        <v>0</v>
      </c>
      <c r="M178" s="79">
        <v>0</v>
      </c>
      <c r="N178" s="79">
        <v>0</v>
      </c>
      <c r="O178" s="79">
        <v>0</v>
      </c>
      <c r="P178" s="79">
        <v>0</v>
      </c>
      <c r="Q178" s="79">
        <v>0</v>
      </c>
      <c r="R178" s="79">
        <v>0</v>
      </c>
      <c r="S178" s="741">
        <v>0</v>
      </c>
      <c r="T178" s="2282"/>
    </row>
    <row r="179" spans="1:20" ht="16.5" customHeight="1" thickBot="1" x14ac:dyDescent="0.3">
      <c r="A179" s="2283"/>
      <c r="B179" s="2224"/>
      <c r="C179" s="2228"/>
      <c r="D179" s="2239"/>
      <c r="E179" s="2240"/>
      <c r="F179" s="746" t="s">
        <v>378</v>
      </c>
      <c r="G179" s="79">
        <f t="shared" si="10"/>
        <v>0</v>
      </c>
      <c r="H179" s="79">
        <v>0</v>
      </c>
      <c r="I179" s="79">
        <v>0</v>
      </c>
      <c r="J179" s="79">
        <v>0</v>
      </c>
      <c r="K179" s="79">
        <v>0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79">
        <v>0</v>
      </c>
      <c r="R179" s="79">
        <v>0</v>
      </c>
      <c r="S179" s="741">
        <v>0</v>
      </c>
      <c r="T179" s="2282"/>
    </row>
    <row r="180" spans="1:20" ht="15.75" customHeight="1" thickBot="1" x14ac:dyDescent="0.3">
      <c r="A180" s="2283"/>
      <c r="B180" s="2224"/>
      <c r="C180" s="2228"/>
      <c r="D180" s="2239"/>
      <c r="E180" s="2240"/>
      <c r="F180" s="746" t="s">
        <v>379</v>
      </c>
      <c r="G180" s="79">
        <f t="shared" si="10"/>
        <v>0</v>
      </c>
      <c r="H180" s="79">
        <v>0</v>
      </c>
      <c r="I180" s="79">
        <v>0</v>
      </c>
      <c r="J180" s="79">
        <v>0</v>
      </c>
      <c r="K180" s="79">
        <v>0</v>
      </c>
      <c r="L180" s="79">
        <v>0</v>
      </c>
      <c r="M180" s="79">
        <v>0</v>
      </c>
      <c r="N180" s="79">
        <v>0</v>
      </c>
      <c r="O180" s="79">
        <v>0</v>
      </c>
      <c r="P180" s="79">
        <v>0</v>
      </c>
      <c r="Q180" s="79">
        <v>0</v>
      </c>
      <c r="R180" s="79">
        <v>0</v>
      </c>
      <c r="S180" s="741">
        <v>0</v>
      </c>
      <c r="T180" s="2282"/>
    </row>
    <row r="181" spans="1:20" ht="15.75" customHeight="1" thickBot="1" x14ac:dyDescent="0.3">
      <c r="A181" s="2283"/>
      <c r="B181" s="2224"/>
      <c r="C181" s="2228"/>
      <c r="D181" s="2239"/>
      <c r="E181" s="2240"/>
      <c r="F181" s="746" t="s">
        <v>380</v>
      </c>
      <c r="G181" s="79">
        <f t="shared" si="10"/>
        <v>0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41">
        <v>0</v>
      </c>
      <c r="T181" s="2282"/>
    </row>
    <row r="182" spans="1:20" ht="16.5" customHeight="1" thickBot="1" x14ac:dyDescent="0.3">
      <c r="A182" s="2283"/>
      <c r="B182" s="2224"/>
      <c r="C182" s="2228"/>
      <c r="D182" s="2239"/>
      <c r="E182" s="2240"/>
      <c r="F182" s="746" t="s">
        <v>381</v>
      </c>
      <c r="G182" s="79">
        <f t="shared" si="10"/>
        <v>0</v>
      </c>
      <c r="H182" s="79">
        <v>0</v>
      </c>
      <c r="I182" s="79">
        <v>0</v>
      </c>
      <c r="J182" s="79">
        <v>0</v>
      </c>
      <c r="K182" s="79">
        <v>0</v>
      </c>
      <c r="L182" s="79">
        <v>0</v>
      </c>
      <c r="M182" s="79">
        <v>0</v>
      </c>
      <c r="N182" s="79">
        <v>0</v>
      </c>
      <c r="O182" s="79">
        <v>0</v>
      </c>
      <c r="P182" s="79">
        <v>0</v>
      </c>
      <c r="Q182" s="79">
        <v>0</v>
      </c>
      <c r="R182" s="79">
        <v>0</v>
      </c>
      <c r="S182" s="741">
        <v>0</v>
      </c>
      <c r="T182" s="2282"/>
    </row>
    <row r="183" spans="1:20" ht="15.75" customHeight="1" thickBot="1" x14ac:dyDescent="0.3">
      <c r="A183" s="2283"/>
      <c r="B183" s="2224"/>
      <c r="C183" s="2228"/>
      <c r="D183" s="2239"/>
      <c r="E183" s="2240"/>
      <c r="F183" s="746" t="s">
        <v>382</v>
      </c>
      <c r="G183" s="79">
        <f t="shared" si="10"/>
        <v>0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41">
        <v>0</v>
      </c>
      <c r="T183" s="2282"/>
    </row>
    <row r="184" spans="1:20" ht="15.75" customHeight="1" thickBot="1" x14ac:dyDescent="0.3">
      <c r="A184" s="2283"/>
      <c r="B184" s="2224"/>
      <c r="C184" s="2228"/>
      <c r="D184" s="2239"/>
      <c r="E184" s="2240"/>
      <c r="F184" s="746" t="s">
        <v>383</v>
      </c>
      <c r="G184" s="79">
        <f t="shared" si="10"/>
        <v>0</v>
      </c>
      <c r="H184" s="79">
        <v>0</v>
      </c>
      <c r="I184" s="79">
        <v>0</v>
      </c>
      <c r="J184" s="79">
        <v>0</v>
      </c>
      <c r="K184" s="79">
        <v>0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79">
        <v>0</v>
      </c>
      <c r="R184" s="79">
        <v>0</v>
      </c>
      <c r="S184" s="741">
        <v>0</v>
      </c>
      <c r="T184" s="2282"/>
    </row>
    <row r="185" spans="1:20" ht="16.5" customHeight="1" thickBot="1" x14ac:dyDescent="0.3">
      <c r="A185" s="2283"/>
      <c r="B185" s="2224"/>
      <c r="C185" s="2228"/>
      <c r="D185" s="2239"/>
      <c r="E185" s="2240"/>
      <c r="F185" s="746" t="s">
        <v>384</v>
      </c>
      <c r="G185" s="79">
        <f t="shared" si="10"/>
        <v>0</v>
      </c>
      <c r="H185" s="79">
        <v>0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41">
        <v>0</v>
      </c>
      <c r="T185" s="2282"/>
    </row>
    <row r="186" spans="1:20" ht="33.75" customHeight="1" thickBot="1" x14ac:dyDescent="0.3">
      <c r="A186" s="2283"/>
      <c r="B186" s="2224"/>
      <c r="C186" s="2228"/>
      <c r="D186" s="2239"/>
      <c r="E186" s="2240"/>
      <c r="F186" s="746" t="s">
        <v>385</v>
      </c>
      <c r="G186" s="79">
        <f t="shared" si="10"/>
        <v>0</v>
      </c>
      <c r="H186" s="79">
        <v>0</v>
      </c>
      <c r="I186" s="79">
        <v>0</v>
      </c>
      <c r="J186" s="79">
        <v>0</v>
      </c>
      <c r="K186" s="79">
        <v>0</v>
      </c>
      <c r="L186" s="79">
        <v>0</v>
      </c>
      <c r="M186" s="79">
        <v>0</v>
      </c>
      <c r="N186" s="79">
        <v>0</v>
      </c>
      <c r="O186" s="79">
        <v>0</v>
      </c>
      <c r="P186" s="79">
        <v>0</v>
      </c>
      <c r="Q186" s="79">
        <v>0</v>
      </c>
      <c r="R186" s="79">
        <v>0</v>
      </c>
      <c r="S186" s="741">
        <v>0</v>
      </c>
      <c r="T186" s="2282"/>
    </row>
    <row r="187" spans="1:20" ht="31.5" customHeight="1" thickBot="1" x14ac:dyDescent="0.3">
      <c r="A187" s="2283"/>
      <c r="B187" s="2224"/>
      <c r="C187" s="2228"/>
      <c r="D187" s="2239"/>
      <c r="E187" s="2240"/>
      <c r="F187" s="746" t="s">
        <v>386</v>
      </c>
      <c r="G187" s="79">
        <f t="shared" si="10"/>
        <v>0</v>
      </c>
      <c r="H187" s="79">
        <v>0</v>
      </c>
      <c r="I187" s="79">
        <v>0</v>
      </c>
      <c r="J187" s="79">
        <v>0</v>
      </c>
      <c r="K187" s="79">
        <v>0</v>
      </c>
      <c r="L187" s="79">
        <v>0</v>
      </c>
      <c r="M187" s="79">
        <v>0</v>
      </c>
      <c r="N187" s="79">
        <v>0</v>
      </c>
      <c r="O187" s="79">
        <v>0</v>
      </c>
      <c r="P187" s="79">
        <v>0</v>
      </c>
      <c r="Q187" s="79">
        <v>0</v>
      </c>
      <c r="R187" s="79">
        <v>0</v>
      </c>
      <c r="S187" s="741">
        <v>0</v>
      </c>
      <c r="T187" s="2282"/>
    </row>
    <row r="188" spans="1:20" ht="34.5" customHeight="1" thickBot="1" x14ac:dyDescent="0.3">
      <c r="A188" s="2283"/>
      <c r="B188" s="2224"/>
      <c r="C188" s="2228"/>
      <c r="D188" s="2239"/>
      <c r="E188" s="2240"/>
      <c r="F188" s="746" t="s">
        <v>387</v>
      </c>
      <c r="G188" s="79">
        <f t="shared" si="10"/>
        <v>0</v>
      </c>
      <c r="H188" s="79">
        <v>0</v>
      </c>
      <c r="I188" s="79">
        <v>0</v>
      </c>
      <c r="J188" s="79">
        <v>0</v>
      </c>
      <c r="K188" s="79">
        <v>0</v>
      </c>
      <c r="L188" s="79">
        <v>0</v>
      </c>
      <c r="M188" s="79">
        <v>0</v>
      </c>
      <c r="N188" s="79">
        <v>0</v>
      </c>
      <c r="O188" s="79">
        <v>0</v>
      </c>
      <c r="P188" s="79">
        <v>0</v>
      </c>
      <c r="Q188" s="79">
        <v>0</v>
      </c>
      <c r="R188" s="79">
        <v>0</v>
      </c>
      <c r="S188" s="741">
        <v>0</v>
      </c>
      <c r="T188" s="2282"/>
    </row>
    <row r="189" spans="1:20" ht="15.75" customHeight="1" thickBot="1" x14ac:dyDescent="0.3">
      <c r="A189" s="2283"/>
      <c r="B189" s="2224"/>
      <c r="C189" s="2228"/>
      <c r="D189" s="2239"/>
      <c r="E189" s="2240"/>
      <c r="F189" s="746" t="s">
        <v>388</v>
      </c>
      <c r="G189" s="79">
        <f t="shared" si="10"/>
        <v>0</v>
      </c>
      <c r="H189" s="79">
        <v>0</v>
      </c>
      <c r="I189" s="79">
        <v>0</v>
      </c>
      <c r="J189" s="79">
        <v>0</v>
      </c>
      <c r="K189" s="79">
        <v>0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79">
        <v>0</v>
      </c>
      <c r="R189" s="79">
        <v>0</v>
      </c>
      <c r="S189" s="741">
        <v>0</v>
      </c>
      <c r="T189" s="2282"/>
    </row>
    <row r="190" spans="1:20" ht="15.75" customHeight="1" thickBot="1" x14ac:dyDescent="0.3">
      <c r="A190" s="2283"/>
      <c r="B190" s="2224"/>
      <c r="C190" s="2228"/>
      <c r="D190" s="2239"/>
      <c r="E190" s="2240"/>
      <c r="F190" s="746" t="s">
        <v>389</v>
      </c>
      <c r="G190" s="79">
        <f t="shared" si="10"/>
        <v>0</v>
      </c>
      <c r="H190" s="79">
        <v>0</v>
      </c>
      <c r="I190" s="79">
        <v>0</v>
      </c>
      <c r="J190" s="79">
        <v>0</v>
      </c>
      <c r="K190" s="79">
        <v>0</v>
      </c>
      <c r="L190" s="79">
        <v>0</v>
      </c>
      <c r="M190" s="79">
        <v>0</v>
      </c>
      <c r="N190" s="79">
        <v>0</v>
      </c>
      <c r="O190" s="79">
        <v>0</v>
      </c>
      <c r="P190" s="79">
        <v>0</v>
      </c>
      <c r="Q190" s="79">
        <v>0</v>
      </c>
      <c r="R190" s="79">
        <v>0</v>
      </c>
      <c r="S190" s="741">
        <v>0</v>
      </c>
      <c r="T190" s="2282"/>
    </row>
    <row r="191" spans="1:20" ht="34.5" customHeight="1" thickBot="1" x14ac:dyDescent="0.3">
      <c r="A191" s="2283"/>
      <c r="B191" s="2224"/>
      <c r="C191" s="2228"/>
      <c r="D191" s="2239"/>
      <c r="E191" s="2240"/>
      <c r="F191" s="746" t="s">
        <v>390</v>
      </c>
      <c r="G191" s="79">
        <f t="shared" si="10"/>
        <v>0</v>
      </c>
      <c r="H191" s="79">
        <v>0</v>
      </c>
      <c r="I191" s="79">
        <v>0</v>
      </c>
      <c r="J191" s="79">
        <v>0</v>
      </c>
      <c r="K191" s="79">
        <v>0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0</v>
      </c>
      <c r="R191" s="79">
        <v>0</v>
      </c>
      <c r="S191" s="741">
        <v>0</v>
      </c>
      <c r="T191" s="2282"/>
    </row>
    <row r="192" spans="1:20" ht="35.25" customHeight="1" thickBot="1" x14ac:dyDescent="0.3">
      <c r="A192" s="2283"/>
      <c r="B192" s="2224"/>
      <c r="C192" s="2228"/>
      <c r="D192" s="2239"/>
      <c r="E192" s="2240"/>
      <c r="F192" s="746" t="s">
        <v>391</v>
      </c>
      <c r="G192" s="79">
        <f t="shared" si="10"/>
        <v>0</v>
      </c>
      <c r="H192" s="79">
        <v>0</v>
      </c>
      <c r="I192" s="79">
        <v>0</v>
      </c>
      <c r="J192" s="79">
        <v>0</v>
      </c>
      <c r="K192" s="79">
        <v>0</v>
      </c>
      <c r="L192" s="79">
        <v>0</v>
      </c>
      <c r="M192" s="79">
        <v>0</v>
      </c>
      <c r="N192" s="79">
        <v>0</v>
      </c>
      <c r="O192" s="79">
        <v>0</v>
      </c>
      <c r="P192" s="79">
        <v>0</v>
      </c>
      <c r="Q192" s="79">
        <v>0</v>
      </c>
      <c r="R192" s="79">
        <v>0</v>
      </c>
      <c r="S192" s="741">
        <v>0</v>
      </c>
      <c r="T192" s="2282"/>
    </row>
    <row r="193" spans="1:20" ht="18" customHeight="1" thickBot="1" x14ac:dyDescent="0.3">
      <c r="A193" s="2283"/>
      <c r="B193" s="2224"/>
      <c r="C193" s="2228"/>
      <c r="D193" s="2239"/>
      <c r="E193" s="2240"/>
      <c r="F193" s="746" t="s">
        <v>392</v>
      </c>
      <c r="G193" s="79">
        <f t="shared" si="10"/>
        <v>0</v>
      </c>
      <c r="H193" s="79">
        <v>0</v>
      </c>
      <c r="I193" s="79">
        <v>0</v>
      </c>
      <c r="J193" s="79">
        <v>0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41">
        <v>0</v>
      </c>
      <c r="T193" s="2282"/>
    </row>
    <row r="194" spans="1:20" ht="16.5" customHeight="1" thickBot="1" x14ac:dyDescent="0.3">
      <c r="A194" s="2283"/>
      <c r="B194" s="2224"/>
      <c r="C194" s="2228"/>
      <c r="D194" s="2239"/>
      <c r="E194" s="2240"/>
      <c r="F194" s="746" t="s">
        <v>393</v>
      </c>
      <c r="G194" s="79">
        <f t="shared" si="10"/>
        <v>0</v>
      </c>
      <c r="H194" s="79">
        <v>0</v>
      </c>
      <c r="I194" s="79">
        <v>0</v>
      </c>
      <c r="J194" s="79">
        <v>0</v>
      </c>
      <c r="K194" s="79">
        <v>0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0</v>
      </c>
      <c r="R194" s="79">
        <v>0</v>
      </c>
      <c r="S194" s="741">
        <v>0</v>
      </c>
      <c r="T194" s="2282"/>
    </row>
    <row r="195" spans="1:20" ht="15.75" customHeight="1" thickBot="1" x14ac:dyDescent="0.3">
      <c r="A195" s="2283"/>
      <c r="B195" s="2224"/>
      <c r="C195" s="2228"/>
      <c r="D195" s="2239"/>
      <c r="E195" s="2240"/>
      <c r="F195" s="746" t="s">
        <v>394</v>
      </c>
      <c r="G195" s="79">
        <f t="shared" si="10"/>
        <v>0</v>
      </c>
      <c r="H195" s="79">
        <v>0</v>
      </c>
      <c r="I195" s="79">
        <v>0</v>
      </c>
      <c r="J195" s="79">
        <v>0</v>
      </c>
      <c r="K195" s="79">
        <v>0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0</v>
      </c>
      <c r="R195" s="79">
        <v>0</v>
      </c>
      <c r="S195" s="741">
        <v>0</v>
      </c>
      <c r="T195" s="2282"/>
    </row>
    <row r="196" spans="1:20" ht="15.75" customHeight="1" thickBot="1" x14ac:dyDescent="0.3">
      <c r="A196" s="2283"/>
      <c r="B196" s="2224"/>
      <c r="C196" s="2228"/>
      <c r="D196" s="2239"/>
      <c r="E196" s="2240"/>
      <c r="F196" s="746" t="s">
        <v>395</v>
      </c>
      <c r="G196" s="79">
        <f t="shared" si="10"/>
        <v>0</v>
      </c>
      <c r="H196" s="79">
        <v>0</v>
      </c>
      <c r="I196" s="79">
        <v>0</v>
      </c>
      <c r="J196" s="79">
        <v>0</v>
      </c>
      <c r="K196" s="79">
        <v>0</v>
      </c>
      <c r="L196" s="79">
        <v>0</v>
      </c>
      <c r="M196" s="79">
        <v>0</v>
      </c>
      <c r="N196" s="79">
        <v>0</v>
      </c>
      <c r="O196" s="79">
        <v>0</v>
      </c>
      <c r="P196" s="79">
        <v>0</v>
      </c>
      <c r="Q196" s="79">
        <v>0</v>
      </c>
      <c r="R196" s="79">
        <v>0</v>
      </c>
      <c r="S196" s="741">
        <v>0</v>
      </c>
      <c r="T196" s="2282"/>
    </row>
    <row r="197" spans="1:20" ht="16.5" customHeight="1" thickBot="1" x14ac:dyDescent="0.3">
      <c r="A197" s="2283"/>
      <c r="B197" s="2224"/>
      <c r="C197" s="2228"/>
      <c r="D197" s="2239"/>
      <c r="E197" s="2240"/>
      <c r="F197" s="746" t="s">
        <v>396</v>
      </c>
      <c r="G197" s="79">
        <f t="shared" si="10"/>
        <v>0</v>
      </c>
      <c r="H197" s="79">
        <v>0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41">
        <v>0</v>
      </c>
      <c r="T197" s="2282"/>
    </row>
    <row r="198" spans="1:20" ht="15.75" customHeight="1" thickBot="1" x14ac:dyDescent="0.3">
      <c r="A198" s="2283"/>
      <c r="B198" s="2224"/>
      <c r="C198" s="2228"/>
      <c r="D198" s="2239"/>
      <c r="E198" s="2240"/>
      <c r="F198" s="746" t="s">
        <v>397</v>
      </c>
      <c r="G198" s="79">
        <f t="shared" si="10"/>
        <v>0</v>
      </c>
      <c r="H198" s="79">
        <v>0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41">
        <v>0</v>
      </c>
      <c r="T198" s="2282"/>
    </row>
    <row r="199" spans="1:20" ht="15.75" customHeight="1" thickBot="1" x14ac:dyDescent="0.3">
      <c r="A199" s="2283"/>
      <c r="B199" s="2224"/>
      <c r="C199" s="2228"/>
      <c r="D199" s="2239"/>
      <c r="E199" s="2240"/>
      <c r="F199" s="746" t="s">
        <v>398</v>
      </c>
      <c r="G199" s="79">
        <f t="shared" si="10"/>
        <v>0</v>
      </c>
      <c r="H199" s="79">
        <v>0</v>
      </c>
      <c r="I199" s="79">
        <v>0</v>
      </c>
      <c r="J199" s="79">
        <v>0</v>
      </c>
      <c r="K199" s="79">
        <v>0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0</v>
      </c>
      <c r="R199" s="79">
        <v>0</v>
      </c>
      <c r="S199" s="741">
        <v>0</v>
      </c>
      <c r="T199" s="2282"/>
    </row>
    <row r="200" spans="1:20" ht="32.25" customHeight="1" thickBot="1" x14ac:dyDescent="0.3">
      <c r="A200" s="2283"/>
      <c r="B200" s="2224"/>
      <c r="C200" s="2228"/>
      <c r="D200" s="2239"/>
      <c r="E200" s="2240"/>
      <c r="F200" s="746" t="s">
        <v>399</v>
      </c>
      <c r="G200" s="79">
        <f t="shared" si="10"/>
        <v>0</v>
      </c>
      <c r="H200" s="79">
        <v>0</v>
      </c>
      <c r="I200" s="79">
        <v>0</v>
      </c>
      <c r="J200" s="79">
        <v>0</v>
      </c>
      <c r="K200" s="79">
        <v>0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0</v>
      </c>
      <c r="R200" s="79">
        <v>0</v>
      </c>
      <c r="S200" s="741">
        <v>0</v>
      </c>
      <c r="T200" s="2282"/>
    </row>
    <row r="201" spans="1:20" ht="31.5" customHeight="1" thickBot="1" x14ac:dyDescent="0.3">
      <c r="A201" s="2283"/>
      <c r="B201" s="2224"/>
      <c r="C201" s="2228"/>
      <c r="D201" s="2239"/>
      <c r="E201" s="2240"/>
      <c r="F201" s="746" t="s">
        <v>400</v>
      </c>
      <c r="G201" s="79">
        <f t="shared" si="10"/>
        <v>0</v>
      </c>
      <c r="H201" s="79">
        <v>0</v>
      </c>
      <c r="I201" s="79">
        <v>0</v>
      </c>
      <c r="J201" s="79">
        <v>0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41">
        <v>0</v>
      </c>
      <c r="T201" s="2282"/>
    </row>
    <row r="202" spans="1:20" ht="15.75" customHeight="1" thickBot="1" x14ac:dyDescent="0.3">
      <c r="A202" s="2283"/>
      <c r="B202" s="2224"/>
      <c r="C202" s="2228"/>
      <c r="D202" s="2239"/>
      <c r="E202" s="2240"/>
      <c r="F202" s="746" t="s">
        <v>401</v>
      </c>
      <c r="G202" s="79">
        <f t="shared" si="10"/>
        <v>0</v>
      </c>
      <c r="H202" s="79">
        <v>0</v>
      </c>
      <c r="I202" s="79">
        <v>0</v>
      </c>
      <c r="J202" s="79">
        <v>0</v>
      </c>
      <c r="K202" s="79">
        <v>0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0</v>
      </c>
      <c r="R202" s="79">
        <v>0</v>
      </c>
      <c r="S202" s="741">
        <v>0</v>
      </c>
      <c r="T202" s="2282"/>
    </row>
    <row r="203" spans="1:20" ht="16.5" customHeight="1" thickBot="1" x14ac:dyDescent="0.3">
      <c r="A203" s="2283"/>
      <c r="B203" s="2224"/>
      <c r="C203" s="2228"/>
      <c r="D203" s="2239"/>
      <c r="E203" s="2240"/>
      <c r="F203" s="747" t="s">
        <v>402</v>
      </c>
      <c r="G203" s="79">
        <f t="shared" si="10"/>
        <v>0</v>
      </c>
      <c r="H203" s="79">
        <v>0</v>
      </c>
      <c r="I203" s="79">
        <v>0</v>
      </c>
      <c r="J203" s="79">
        <v>0</v>
      </c>
      <c r="K203" s="79">
        <v>0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0</v>
      </c>
      <c r="R203" s="79">
        <v>0</v>
      </c>
      <c r="S203" s="741">
        <v>0</v>
      </c>
      <c r="T203" s="2282"/>
    </row>
    <row r="204" spans="1:20" ht="15.75" customHeight="1" thickBot="1" x14ac:dyDescent="0.3">
      <c r="A204" s="2283"/>
      <c r="B204" s="2224"/>
      <c r="C204" s="2228"/>
      <c r="D204" s="2239"/>
      <c r="E204" s="2240"/>
      <c r="F204" s="746" t="s">
        <v>403</v>
      </c>
      <c r="G204" s="79">
        <f t="shared" si="10"/>
        <v>0</v>
      </c>
      <c r="H204" s="79">
        <v>0</v>
      </c>
      <c r="I204" s="79">
        <v>0</v>
      </c>
      <c r="J204" s="79">
        <v>0</v>
      </c>
      <c r="K204" s="79">
        <v>0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41">
        <v>0</v>
      </c>
      <c r="T204" s="2282"/>
    </row>
    <row r="205" spans="1:20" ht="16.5" customHeight="1" thickBot="1" x14ac:dyDescent="0.3">
      <c r="A205" s="2283"/>
      <c r="B205" s="2224"/>
      <c r="C205" s="2228"/>
      <c r="D205" s="2239"/>
      <c r="E205" s="2240"/>
      <c r="F205" s="748" t="s">
        <v>404</v>
      </c>
      <c r="G205" s="79">
        <f t="shared" si="10"/>
        <v>0</v>
      </c>
      <c r="H205" s="79">
        <v>0</v>
      </c>
      <c r="I205" s="79">
        <v>0</v>
      </c>
      <c r="J205" s="79">
        <v>0</v>
      </c>
      <c r="K205" s="79">
        <v>0</v>
      </c>
      <c r="L205" s="79">
        <v>0</v>
      </c>
      <c r="M205" s="79">
        <v>0</v>
      </c>
      <c r="N205" s="79">
        <v>0</v>
      </c>
      <c r="O205" s="79">
        <v>0</v>
      </c>
      <c r="P205" s="79">
        <v>0</v>
      </c>
      <c r="Q205" s="79">
        <v>0</v>
      </c>
      <c r="R205" s="79">
        <v>0</v>
      </c>
      <c r="S205" s="741">
        <v>0</v>
      </c>
      <c r="T205" s="2282"/>
    </row>
    <row r="206" spans="1:20" ht="16.5" customHeight="1" thickBot="1" x14ac:dyDescent="0.3">
      <c r="A206" s="2283"/>
      <c r="B206" s="2224"/>
      <c r="C206" s="2228"/>
      <c r="D206" s="2239"/>
      <c r="E206" s="2240"/>
      <c r="F206" s="746" t="s">
        <v>405</v>
      </c>
      <c r="G206" s="79">
        <f t="shared" si="10"/>
        <v>0</v>
      </c>
      <c r="H206" s="79">
        <v>0</v>
      </c>
      <c r="I206" s="79">
        <v>0</v>
      </c>
      <c r="J206" s="79">
        <v>0</v>
      </c>
      <c r="K206" s="79">
        <v>0</v>
      </c>
      <c r="L206" s="79">
        <v>0</v>
      </c>
      <c r="M206" s="79">
        <v>0</v>
      </c>
      <c r="N206" s="79">
        <v>0</v>
      </c>
      <c r="O206" s="79">
        <v>0</v>
      </c>
      <c r="P206" s="79">
        <v>0</v>
      </c>
      <c r="Q206" s="79">
        <v>0</v>
      </c>
      <c r="R206" s="79">
        <v>0</v>
      </c>
      <c r="S206" s="741">
        <v>0</v>
      </c>
      <c r="T206" s="2282"/>
    </row>
    <row r="207" spans="1:20" ht="16.5" customHeight="1" thickBot="1" x14ac:dyDescent="0.3">
      <c r="A207" s="2283"/>
      <c r="B207" s="2224"/>
      <c r="C207" s="2228"/>
      <c r="D207" s="2239"/>
      <c r="E207" s="2240"/>
      <c r="F207" s="746" t="s">
        <v>406</v>
      </c>
      <c r="G207" s="79">
        <f t="shared" si="10"/>
        <v>0</v>
      </c>
      <c r="H207" s="79">
        <v>0</v>
      </c>
      <c r="I207" s="79">
        <v>0</v>
      </c>
      <c r="J207" s="79">
        <v>0</v>
      </c>
      <c r="K207" s="79">
        <v>0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0</v>
      </c>
      <c r="R207" s="79">
        <v>0</v>
      </c>
      <c r="S207" s="741">
        <v>0</v>
      </c>
      <c r="T207" s="2282"/>
    </row>
    <row r="208" spans="1:20" ht="16.5" customHeight="1" thickBot="1" x14ac:dyDescent="0.3">
      <c r="A208" s="2283"/>
      <c r="B208" s="2224"/>
      <c r="C208" s="2228"/>
      <c r="D208" s="2239"/>
      <c r="E208" s="2240"/>
      <c r="F208" s="749" t="s">
        <v>407</v>
      </c>
      <c r="G208" s="84">
        <v>5</v>
      </c>
      <c r="H208" s="733">
        <v>0</v>
      </c>
      <c r="I208" s="733">
        <v>0</v>
      </c>
      <c r="J208" s="733">
        <v>0</v>
      </c>
      <c r="K208" s="79">
        <v>1</v>
      </c>
      <c r="L208" s="733">
        <v>0</v>
      </c>
      <c r="M208" s="79">
        <v>1</v>
      </c>
      <c r="N208" s="733">
        <v>0</v>
      </c>
      <c r="O208" s="79">
        <v>1</v>
      </c>
      <c r="P208" s="733">
        <v>0</v>
      </c>
      <c r="Q208" s="79">
        <v>1</v>
      </c>
      <c r="R208" s="733">
        <v>0</v>
      </c>
      <c r="S208" s="741">
        <v>1</v>
      </c>
      <c r="T208" s="2282"/>
    </row>
    <row r="209" spans="1:20" ht="16.5" customHeight="1" thickBot="1" x14ac:dyDescent="0.3">
      <c r="A209" s="2283"/>
      <c r="B209" s="2224"/>
      <c r="C209" s="2228"/>
      <c r="D209" s="2241"/>
      <c r="E209" s="2242"/>
      <c r="F209" s="744" t="s">
        <v>277</v>
      </c>
      <c r="G209" s="93">
        <f>SUM(G156:G208)</f>
        <v>33</v>
      </c>
      <c r="H209" s="93">
        <f t="shared" ref="H209:S209" si="11">SUM(H156:H208)</f>
        <v>0</v>
      </c>
      <c r="I209" s="93">
        <f t="shared" si="11"/>
        <v>1</v>
      </c>
      <c r="J209" s="93">
        <f t="shared" si="11"/>
        <v>1</v>
      </c>
      <c r="K209" s="93">
        <f t="shared" si="11"/>
        <v>5</v>
      </c>
      <c r="L209" s="93">
        <f t="shared" si="11"/>
        <v>2</v>
      </c>
      <c r="M209" s="93">
        <f t="shared" si="11"/>
        <v>5</v>
      </c>
      <c r="N209" s="93">
        <f t="shared" si="11"/>
        <v>1</v>
      </c>
      <c r="O209" s="93">
        <f t="shared" si="11"/>
        <v>6</v>
      </c>
      <c r="P209" s="93">
        <f t="shared" si="11"/>
        <v>1</v>
      </c>
      <c r="Q209" s="93">
        <f t="shared" si="11"/>
        <v>5</v>
      </c>
      <c r="R209" s="93">
        <f t="shared" si="11"/>
        <v>1</v>
      </c>
      <c r="S209" s="94">
        <f t="shared" si="11"/>
        <v>5</v>
      </c>
      <c r="T209" s="2282"/>
    </row>
    <row r="210" spans="1:20" ht="15.75" customHeight="1" thickBot="1" x14ac:dyDescent="0.3">
      <c r="A210" s="2283"/>
      <c r="B210" s="2224"/>
      <c r="C210" s="2228"/>
      <c r="D210" s="2243" t="s">
        <v>178</v>
      </c>
      <c r="E210" s="2244"/>
      <c r="F210" s="750" t="s">
        <v>408</v>
      </c>
      <c r="G210" s="86">
        <v>20</v>
      </c>
      <c r="H210" s="79">
        <v>1</v>
      </c>
      <c r="I210" s="79">
        <v>2</v>
      </c>
      <c r="J210" s="79">
        <v>1</v>
      </c>
      <c r="K210" s="79">
        <v>2</v>
      </c>
      <c r="L210" s="79">
        <v>1</v>
      </c>
      <c r="M210" s="79">
        <v>2</v>
      </c>
      <c r="N210" s="79">
        <v>1</v>
      </c>
      <c r="O210" s="79">
        <v>2</v>
      </c>
      <c r="P210" s="79">
        <v>2</v>
      </c>
      <c r="Q210" s="79">
        <v>2</v>
      </c>
      <c r="R210" s="79">
        <v>2</v>
      </c>
      <c r="S210" s="741">
        <v>2</v>
      </c>
      <c r="T210" s="2282"/>
    </row>
    <row r="211" spans="1:20" ht="15.75" customHeight="1" thickBot="1" x14ac:dyDescent="0.3">
      <c r="A211" s="2283"/>
      <c r="B211" s="2224"/>
      <c r="C211" s="2228"/>
      <c r="D211" s="2234"/>
      <c r="E211" s="2233"/>
      <c r="F211" s="742" t="s">
        <v>409</v>
      </c>
      <c r="G211" s="86">
        <f t="shared" si="10"/>
        <v>0</v>
      </c>
      <c r="H211" s="79">
        <v>0</v>
      </c>
      <c r="I211" s="79">
        <v>0</v>
      </c>
      <c r="J211" s="79">
        <v>0</v>
      </c>
      <c r="K211" s="79">
        <v>0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0</v>
      </c>
      <c r="R211" s="79">
        <v>0</v>
      </c>
      <c r="S211" s="741">
        <v>0</v>
      </c>
      <c r="T211" s="2282"/>
    </row>
    <row r="212" spans="1:20" ht="16.5" customHeight="1" thickBot="1" x14ac:dyDescent="0.3">
      <c r="A212" s="2283"/>
      <c r="B212" s="2224"/>
      <c r="C212" s="2228"/>
      <c r="D212" s="2234"/>
      <c r="E212" s="2233"/>
      <c r="F212" s="742" t="s">
        <v>410</v>
      </c>
      <c r="G212" s="86">
        <f t="shared" si="10"/>
        <v>0</v>
      </c>
      <c r="H212" s="79">
        <v>0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41">
        <v>0</v>
      </c>
      <c r="T212" s="2282"/>
    </row>
    <row r="213" spans="1:20" ht="15.75" customHeight="1" thickBot="1" x14ac:dyDescent="0.3">
      <c r="A213" s="2283"/>
      <c r="B213" s="2224"/>
      <c r="C213" s="2228"/>
      <c r="D213" s="2234"/>
      <c r="E213" s="2233"/>
      <c r="F213" s="742" t="s">
        <v>411</v>
      </c>
      <c r="G213" s="86">
        <v>2</v>
      </c>
      <c r="H213" s="733">
        <v>0</v>
      </c>
      <c r="I213" s="733">
        <v>0</v>
      </c>
      <c r="J213" s="733">
        <v>0</v>
      </c>
      <c r="K213" s="733">
        <v>0</v>
      </c>
      <c r="L213" s="733">
        <v>0</v>
      </c>
      <c r="M213" s="79">
        <v>1</v>
      </c>
      <c r="N213" s="733">
        <v>0</v>
      </c>
      <c r="O213" s="733">
        <v>0</v>
      </c>
      <c r="P213" s="733">
        <v>0</v>
      </c>
      <c r="Q213" s="733">
        <v>0</v>
      </c>
      <c r="R213" s="733">
        <v>0</v>
      </c>
      <c r="S213" s="741">
        <v>1</v>
      </c>
      <c r="T213" s="2282"/>
    </row>
    <row r="214" spans="1:20" ht="15.75" customHeight="1" thickBot="1" x14ac:dyDescent="0.3">
      <c r="A214" s="2283"/>
      <c r="B214" s="2224"/>
      <c r="C214" s="2228"/>
      <c r="D214" s="2234"/>
      <c r="E214" s="2233"/>
      <c r="F214" s="742" t="s">
        <v>412</v>
      </c>
      <c r="G214" s="86">
        <v>2</v>
      </c>
      <c r="H214" s="733">
        <v>0</v>
      </c>
      <c r="I214" s="733">
        <v>0</v>
      </c>
      <c r="J214" s="733">
        <v>0</v>
      </c>
      <c r="K214" s="733">
        <v>0</v>
      </c>
      <c r="L214" s="733">
        <v>0</v>
      </c>
      <c r="M214" s="79">
        <v>1</v>
      </c>
      <c r="N214" s="733">
        <v>0</v>
      </c>
      <c r="O214" s="733">
        <v>0</v>
      </c>
      <c r="P214" s="733">
        <v>0</v>
      </c>
      <c r="Q214" s="733">
        <v>0</v>
      </c>
      <c r="R214" s="733">
        <v>0</v>
      </c>
      <c r="S214" s="741">
        <v>1</v>
      </c>
      <c r="T214" s="2282"/>
    </row>
    <row r="215" spans="1:20" ht="32.25" customHeight="1" thickBot="1" x14ac:dyDescent="0.3">
      <c r="A215" s="2283"/>
      <c r="B215" s="2224"/>
      <c r="C215" s="2228"/>
      <c r="D215" s="2234"/>
      <c r="E215" s="2233"/>
      <c r="F215" s="742" t="s">
        <v>413</v>
      </c>
      <c r="G215" s="86">
        <f t="shared" si="10"/>
        <v>0</v>
      </c>
      <c r="H215" s="79">
        <v>0</v>
      </c>
      <c r="I215" s="79">
        <v>0</v>
      </c>
      <c r="J215" s="79">
        <v>0</v>
      </c>
      <c r="K215" s="79">
        <v>0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0</v>
      </c>
      <c r="R215" s="79">
        <v>0</v>
      </c>
      <c r="S215" s="741">
        <v>0</v>
      </c>
      <c r="T215" s="2282"/>
    </row>
    <row r="216" spans="1:20" ht="33" customHeight="1" thickBot="1" x14ac:dyDescent="0.3">
      <c r="A216" s="2283"/>
      <c r="B216" s="2224"/>
      <c r="C216" s="2228"/>
      <c r="D216" s="2234"/>
      <c r="E216" s="2233"/>
      <c r="F216" s="742" t="s">
        <v>414</v>
      </c>
      <c r="G216" s="86">
        <f t="shared" si="10"/>
        <v>0</v>
      </c>
      <c r="H216" s="79">
        <v>0</v>
      </c>
      <c r="I216" s="79">
        <v>0</v>
      </c>
      <c r="J216" s="79">
        <v>0</v>
      </c>
      <c r="K216" s="79">
        <v>0</v>
      </c>
      <c r="L216" s="79">
        <v>0</v>
      </c>
      <c r="M216" s="79">
        <v>0</v>
      </c>
      <c r="N216" s="79">
        <v>0</v>
      </c>
      <c r="O216" s="79">
        <v>0</v>
      </c>
      <c r="P216" s="79">
        <v>0</v>
      </c>
      <c r="Q216" s="79">
        <v>0</v>
      </c>
      <c r="R216" s="79">
        <v>0</v>
      </c>
      <c r="S216" s="741">
        <v>0</v>
      </c>
      <c r="T216" s="2282"/>
    </row>
    <row r="217" spans="1:20" ht="15.75" customHeight="1" thickBot="1" x14ac:dyDescent="0.3">
      <c r="A217" s="2283"/>
      <c r="B217" s="2224"/>
      <c r="C217" s="2228"/>
      <c r="D217" s="2234"/>
      <c r="E217" s="2233"/>
      <c r="F217" s="742" t="s">
        <v>415</v>
      </c>
      <c r="G217" s="86">
        <f t="shared" si="10"/>
        <v>0</v>
      </c>
      <c r="H217" s="79">
        <v>0</v>
      </c>
      <c r="I217" s="79">
        <v>0</v>
      </c>
      <c r="J217" s="79">
        <v>0</v>
      </c>
      <c r="K217" s="79">
        <v>0</v>
      </c>
      <c r="L217" s="79">
        <v>0</v>
      </c>
      <c r="M217" s="79">
        <v>0</v>
      </c>
      <c r="N217" s="79">
        <v>0</v>
      </c>
      <c r="O217" s="79">
        <v>0</v>
      </c>
      <c r="P217" s="79">
        <v>0</v>
      </c>
      <c r="Q217" s="79">
        <v>0</v>
      </c>
      <c r="R217" s="79">
        <v>0</v>
      </c>
      <c r="S217" s="741">
        <v>0</v>
      </c>
      <c r="T217" s="2282"/>
    </row>
    <row r="218" spans="1:20" ht="33.75" customHeight="1" thickBot="1" x14ac:dyDescent="0.3">
      <c r="A218" s="2283"/>
      <c r="B218" s="2224"/>
      <c r="C218" s="2228"/>
      <c r="D218" s="2234"/>
      <c r="E218" s="2233"/>
      <c r="F218" s="742" t="s">
        <v>416</v>
      </c>
      <c r="G218" s="86">
        <f t="shared" si="10"/>
        <v>0</v>
      </c>
      <c r="H218" s="79">
        <v>0</v>
      </c>
      <c r="I218" s="79">
        <v>0</v>
      </c>
      <c r="J218" s="79">
        <v>0</v>
      </c>
      <c r="K218" s="79">
        <v>0</v>
      </c>
      <c r="L218" s="79">
        <v>0</v>
      </c>
      <c r="M218" s="79">
        <v>0</v>
      </c>
      <c r="N218" s="79">
        <v>0</v>
      </c>
      <c r="O218" s="79">
        <v>0</v>
      </c>
      <c r="P218" s="79">
        <v>0</v>
      </c>
      <c r="Q218" s="79">
        <v>0</v>
      </c>
      <c r="R218" s="79">
        <v>0</v>
      </c>
      <c r="S218" s="741">
        <v>0</v>
      </c>
      <c r="T218" s="2282"/>
    </row>
    <row r="219" spans="1:20" ht="15.75" customHeight="1" thickBot="1" x14ac:dyDescent="0.3">
      <c r="A219" s="2283"/>
      <c r="B219" s="2224"/>
      <c r="C219" s="2228"/>
      <c r="D219" s="2234"/>
      <c r="E219" s="2233"/>
      <c r="F219" s="742" t="s">
        <v>417</v>
      </c>
      <c r="G219" s="86">
        <f t="shared" si="10"/>
        <v>0</v>
      </c>
      <c r="H219" s="79">
        <v>0</v>
      </c>
      <c r="I219" s="79">
        <v>0</v>
      </c>
      <c r="J219" s="79">
        <v>0</v>
      </c>
      <c r="K219" s="79">
        <v>0</v>
      </c>
      <c r="L219" s="79">
        <v>0</v>
      </c>
      <c r="M219" s="79">
        <v>0</v>
      </c>
      <c r="N219" s="79">
        <v>0</v>
      </c>
      <c r="O219" s="79">
        <v>0</v>
      </c>
      <c r="P219" s="79">
        <v>0</v>
      </c>
      <c r="Q219" s="79">
        <v>0</v>
      </c>
      <c r="R219" s="79">
        <v>0</v>
      </c>
      <c r="S219" s="741">
        <v>0</v>
      </c>
      <c r="T219" s="2282"/>
    </row>
    <row r="220" spans="1:20" ht="34.5" customHeight="1" thickBot="1" x14ac:dyDescent="0.3">
      <c r="A220" s="2283"/>
      <c r="B220" s="2224"/>
      <c r="C220" s="2228"/>
      <c r="D220" s="2234"/>
      <c r="E220" s="2233"/>
      <c r="F220" s="742" t="s">
        <v>418</v>
      </c>
      <c r="G220" s="86">
        <f t="shared" si="10"/>
        <v>0</v>
      </c>
      <c r="H220" s="79">
        <v>0</v>
      </c>
      <c r="I220" s="79">
        <v>0</v>
      </c>
      <c r="J220" s="79">
        <v>0</v>
      </c>
      <c r="K220" s="79">
        <v>0</v>
      </c>
      <c r="L220" s="79">
        <v>0</v>
      </c>
      <c r="M220" s="79">
        <v>0</v>
      </c>
      <c r="N220" s="79">
        <v>0</v>
      </c>
      <c r="O220" s="79">
        <v>0</v>
      </c>
      <c r="P220" s="79">
        <v>0</v>
      </c>
      <c r="Q220" s="79">
        <v>0</v>
      </c>
      <c r="R220" s="79">
        <v>0</v>
      </c>
      <c r="S220" s="741">
        <v>0</v>
      </c>
      <c r="T220" s="2282"/>
    </row>
    <row r="221" spans="1:20" ht="33.75" customHeight="1" thickBot="1" x14ac:dyDescent="0.3">
      <c r="A221" s="2283"/>
      <c r="B221" s="2224"/>
      <c r="C221" s="2228"/>
      <c r="D221" s="2234"/>
      <c r="E221" s="2233"/>
      <c r="F221" s="742" t="s">
        <v>419</v>
      </c>
      <c r="G221" s="86">
        <f t="shared" si="10"/>
        <v>0</v>
      </c>
      <c r="H221" s="79">
        <v>0</v>
      </c>
      <c r="I221" s="79">
        <v>0</v>
      </c>
      <c r="J221" s="79">
        <v>0</v>
      </c>
      <c r="K221" s="79">
        <v>0</v>
      </c>
      <c r="L221" s="79">
        <v>0</v>
      </c>
      <c r="M221" s="79">
        <v>0</v>
      </c>
      <c r="N221" s="79">
        <v>0</v>
      </c>
      <c r="O221" s="79">
        <v>0</v>
      </c>
      <c r="P221" s="79">
        <v>0</v>
      </c>
      <c r="Q221" s="79">
        <v>0</v>
      </c>
      <c r="R221" s="79">
        <v>0</v>
      </c>
      <c r="S221" s="741">
        <v>0</v>
      </c>
      <c r="T221" s="2282"/>
    </row>
    <row r="222" spans="1:20" ht="15.75" customHeight="1" thickBot="1" x14ac:dyDescent="0.3">
      <c r="A222" s="2283"/>
      <c r="B222" s="2224"/>
      <c r="C222" s="2228"/>
      <c r="D222" s="2234"/>
      <c r="E222" s="2233"/>
      <c r="F222" s="742" t="s">
        <v>420</v>
      </c>
      <c r="G222" s="86">
        <f t="shared" si="10"/>
        <v>0</v>
      </c>
      <c r="H222" s="79">
        <v>0</v>
      </c>
      <c r="I222" s="79">
        <v>0</v>
      </c>
      <c r="J222" s="79">
        <v>0</v>
      </c>
      <c r="K222" s="79">
        <v>0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0</v>
      </c>
      <c r="R222" s="79">
        <v>0</v>
      </c>
      <c r="S222" s="741">
        <v>0</v>
      </c>
      <c r="T222" s="2282"/>
    </row>
    <row r="223" spans="1:20" ht="15.75" customHeight="1" thickBot="1" x14ac:dyDescent="0.3">
      <c r="A223" s="2283"/>
      <c r="B223" s="2224"/>
      <c r="C223" s="2228"/>
      <c r="D223" s="2234"/>
      <c r="E223" s="2233"/>
      <c r="F223" s="742" t="s">
        <v>421</v>
      </c>
      <c r="G223" s="86">
        <f t="shared" si="10"/>
        <v>0</v>
      </c>
      <c r="H223" s="79">
        <v>0</v>
      </c>
      <c r="I223" s="79">
        <v>0</v>
      </c>
      <c r="J223" s="79">
        <v>0</v>
      </c>
      <c r="K223" s="79">
        <v>0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0</v>
      </c>
      <c r="R223" s="79">
        <v>0</v>
      </c>
      <c r="S223" s="741">
        <v>0</v>
      </c>
      <c r="T223" s="2282"/>
    </row>
    <row r="224" spans="1:20" ht="33.75" customHeight="1" thickBot="1" x14ac:dyDescent="0.3">
      <c r="A224" s="2283"/>
      <c r="B224" s="2224"/>
      <c r="C224" s="2228"/>
      <c r="D224" s="2234"/>
      <c r="E224" s="2233"/>
      <c r="F224" s="742" t="s">
        <v>422</v>
      </c>
      <c r="G224" s="86">
        <f t="shared" si="10"/>
        <v>0</v>
      </c>
      <c r="H224" s="79">
        <v>0</v>
      </c>
      <c r="I224" s="79">
        <v>0</v>
      </c>
      <c r="J224" s="79">
        <v>0</v>
      </c>
      <c r="K224" s="79">
        <v>0</v>
      </c>
      <c r="L224" s="79">
        <v>0</v>
      </c>
      <c r="M224" s="79">
        <v>0</v>
      </c>
      <c r="N224" s="79">
        <v>0</v>
      </c>
      <c r="O224" s="79">
        <v>0</v>
      </c>
      <c r="P224" s="79">
        <v>0</v>
      </c>
      <c r="Q224" s="79">
        <v>0</v>
      </c>
      <c r="R224" s="79">
        <v>0</v>
      </c>
      <c r="S224" s="741">
        <v>0</v>
      </c>
      <c r="T224" s="2282"/>
    </row>
    <row r="225" spans="1:20" ht="16.5" customHeight="1" thickBot="1" x14ac:dyDescent="0.3">
      <c r="A225" s="2283"/>
      <c r="B225" s="2224"/>
      <c r="C225" s="2228"/>
      <c r="D225" s="2234"/>
      <c r="E225" s="2233"/>
      <c r="F225" s="742" t="s">
        <v>423</v>
      </c>
      <c r="G225" s="86">
        <f t="shared" si="10"/>
        <v>0</v>
      </c>
      <c r="H225" s="79">
        <v>0</v>
      </c>
      <c r="I225" s="79">
        <v>0</v>
      </c>
      <c r="J225" s="79">
        <v>0</v>
      </c>
      <c r="K225" s="79">
        <v>0</v>
      </c>
      <c r="L225" s="79">
        <v>0</v>
      </c>
      <c r="M225" s="79">
        <v>0</v>
      </c>
      <c r="N225" s="79">
        <v>0</v>
      </c>
      <c r="O225" s="79">
        <v>0</v>
      </c>
      <c r="P225" s="79">
        <v>0</v>
      </c>
      <c r="Q225" s="79">
        <v>0</v>
      </c>
      <c r="R225" s="79">
        <v>0</v>
      </c>
      <c r="S225" s="741">
        <v>0</v>
      </c>
      <c r="T225" s="2282"/>
    </row>
    <row r="226" spans="1:20" ht="15.75" customHeight="1" thickBot="1" x14ac:dyDescent="0.3">
      <c r="A226" s="2283"/>
      <c r="B226" s="2224"/>
      <c r="C226" s="2228"/>
      <c r="D226" s="2234"/>
      <c r="E226" s="2233"/>
      <c r="F226" s="742" t="s">
        <v>424</v>
      </c>
      <c r="G226" s="86">
        <f t="shared" si="10"/>
        <v>0</v>
      </c>
      <c r="H226" s="79">
        <v>0</v>
      </c>
      <c r="I226" s="79">
        <v>0</v>
      </c>
      <c r="J226" s="79">
        <v>0</v>
      </c>
      <c r="K226" s="79">
        <v>0</v>
      </c>
      <c r="L226" s="79">
        <v>0</v>
      </c>
      <c r="M226" s="79">
        <v>0</v>
      </c>
      <c r="N226" s="79">
        <v>0</v>
      </c>
      <c r="O226" s="79">
        <v>0</v>
      </c>
      <c r="P226" s="79">
        <v>0</v>
      </c>
      <c r="Q226" s="79">
        <v>0</v>
      </c>
      <c r="R226" s="79">
        <v>0</v>
      </c>
      <c r="S226" s="741">
        <v>0</v>
      </c>
      <c r="T226" s="2282"/>
    </row>
    <row r="227" spans="1:20" ht="17.25" customHeight="1" thickBot="1" x14ac:dyDescent="0.3">
      <c r="A227" s="2283"/>
      <c r="B227" s="2224"/>
      <c r="C227" s="2228"/>
      <c r="D227" s="2234"/>
      <c r="E227" s="2233"/>
      <c r="F227" s="742" t="s">
        <v>426</v>
      </c>
      <c r="G227" s="86">
        <f t="shared" si="10"/>
        <v>0</v>
      </c>
      <c r="H227" s="79">
        <v>0</v>
      </c>
      <c r="I227" s="79">
        <v>0</v>
      </c>
      <c r="J227" s="79">
        <v>0</v>
      </c>
      <c r="K227" s="79">
        <v>0</v>
      </c>
      <c r="L227" s="79">
        <v>0</v>
      </c>
      <c r="M227" s="79">
        <v>0</v>
      </c>
      <c r="N227" s="79">
        <v>0</v>
      </c>
      <c r="O227" s="79">
        <v>0</v>
      </c>
      <c r="P227" s="79">
        <v>0</v>
      </c>
      <c r="Q227" s="79">
        <v>0</v>
      </c>
      <c r="R227" s="79">
        <v>0</v>
      </c>
      <c r="S227" s="741">
        <v>0</v>
      </c>
      <c r="T227" s="2282"/>
    </row>
    <row r="228" spans="1:20" ht="15.75" customHeight="1" thickBot="1" x14ac:dyDescent="0.3">
      <c r="A228" s="2283"/>
      <c r="B228" s="2224"/>
      <c r="C228" s="2228"/>
      <c r="D228" s="2234"/>
      <c r="E228" s="2233"/>
      <c r="F228" s="742" t="s">
        <v>425</v>
      </c>
      <c r="G228" s="86">
        <f t="shared" si="10"/>
        <v>0</v>
      </c>
      <c r="H228" s="79">
        <v>0</v>
      </c>
      <c r="I228" s="79">
        <v>0</v>
      </c>
      <c r="J228" s="79">
        <v>0</v>
      </c>
      <c r="K228" s="79">
        <v>0</v>
      </c>
      <c r="L228" s="79">
        <v>0</v>
      </c>
      <c r="M228" s="79">
        <v>0</v>
      </c>
      <c r="N228" s="79">
        <v>0</v>
      </c>
      <c r="O228" s="79">
        <v>0</v>
      </c>
      <c r="P228" s="79">
        <v>0</v>
      </c>
      <c r="Q228" s="79">
        <v>0</v>
      </c>
      <c r="R228" s="79">
        <v>0</v>
      </c>
      <c r="S228" s="741">
        <v>0</v>
      </c>
      <c r="T228" s="2282"/>
    </row>
    <row r="229" spans="1:20" ht="15.75" customHeight="1" thickBot="1" x14ac:dyDescent="0.3">
      <c r="A229" s="2283"/>
      <c r="B229" s="2224"/>
      <c r="C229" s="2228"/>
      <c r="D229" s="2234"/>
      <c r="E229" s="2233"/>
      <c r="F229" s="742" t="s">
        <v>427</v>
      </c>
      <c r="G229" s="86">
        <f t="shared" si="10"/>
        <v>0</v>
      </c>
      <c r="H229" s="79">
        <v>0</v>
      </c>
      <c r="I229" s="79">
        <v>0</v>
      </c>
      <c r="J229" s="79">
        <v>0</v>
      </c>
      <c r="K229" s="79">
        <v>0</v>
      </c>
      <c r="L229" s="79">
        <v>0</v>
      </c>
      <c r="M229" s="79">
        <v>0</v>
      </c>
      <c r="N229" s="79">
        <v>0</v>
      </c>
      <c r="O229" s="79">
        <v>0</v>
      </c>
      <c r="P229" s="79">
        <v>0</v>
      </c>
      <c r="Q229" s="79">
        <v>0</v>
      </c>
      <c r="R229" s="79">
        <v>0</v>
      </c>
      <c r="S229" s="741">
        <v>0</v>
      </c>
      <c r="T229" s="2282"/>
    </row>
    <row r="230" spans="1:20" ht="16.5" customHeight="1" thickBot="1" x14ac:dyDescent="0.3">
      <c r="A230" s="2283"/>
      <c r="B230" s="2224"/>
      <c r="C230" s="2228"/>
      <c r="D230" s="2234"/>
      <c r="E230" s="2233"/>
      <c r="F230" s="742" t="s">
        <v>428</v>
      </c>
      <c r="G230" s="86">
        <f t="shared" si="10"/>
        <v>0</v>
      </c>
      <c r="H230" s="79">
        <v>0</v>
      </c>
      <c r="I230" s="79">
        <v>0</v>
      </c>
      <c r="J230" s="79">
        <v>0</v>
      </c>
      <c r="K230" s="79">
        <v>0</v>
      </c>
      <c r="L230" s="79">
        <v>0</v>
      </c>
      <c r="M230" s="79">
        <v>0</v>
      </c>
      <c r="N230" s="79">
        <v>0</v>
      </c>
      <c r="O230" s="79">
        <v>0</v>
      </c>
      <c r="P230" s="79">
        <v>0</v>
      </c>
      <c r="Q230" s="79">
        <v>0</v>
      </c>
      <c r="R230" s="79">
        <v>0</v>
      </c>
      <c r="S230" s="741">
        <v>0</v>
      </c>
      <c r="T230" s="2282"/>
    </row>
    <row r="231" spans="1:20" ht="15.75" customHeight="1" thickBot="1" x14ac:dyDescent="0.3">
      <c r="A231" s="2283"/>
      <c r="B231" s="2224"/>
      <c r="C231" s="2228"/>
      <c r="D231" s="2234"/>
      <c r="E231" s="2233"/>
      <c r="F231" s="742" t="s">
        <v>429</v>
      </c>
      <c r="G231" s="86">
        <f t="shared" ref="G231:G262" si="12">SUM(H231:S231)</f>
        <v>0</v>
      </c>
      <c r="H231" s="79">
        <v>0</v>
      </c>
      <c r="I231" s="79">
        <v>0</v>
      </c>
      <c r="J231" s="79">
        <v>0</v>
      </c>
      <c r="K231" s="79">
        <v>0</v>
      </c>
      <c r="L231" s="79">
        <v>0</v>
      </c>
      <c r="M231" s="79">
        <v>0</v>
      </c>
      <c r="N231" s="79">
        <v>0</v>
      </c>
      <c r="O231" s="79">
        <v>0</v>
      </c>
      <c r="P231" s="79">
        <v>0</v>
      </c>
      <c r="Q231" s="79">
        <v>0</v>
      </c>
      <c r="R231" s="79">
        <v>0</v>
      </c>
      <c r="S231" s="741">
        <v>0</v>
      </c>
      <c r="T231" s="2282"/>
    </row>
    <row r="232" spans="1:20" ht="15.75" customHeight="1" thickBot="1" x14ac:dyDescent="0.3">
      <c r="A232" s="2283"/>
      <c r="B232" s="2224"/>
      <c r="C232" s="2228"/>
      <c r="D232" s="2234"/>
      <c r="E232" s="2233"/>
      <c r="F232" s="742" t="s">
        <v>430</v>
      </c>
      <c r="G232" s="86">
        <f t="shared" si="12"/>
        <v>0</v>
      </c>
      <c r="H232" s="79">
        <v>0</v>
      </c>
      <c r="I232" s="79">
        <v>0</v>
      </c>
      <c r="J232" s="79">
        <v>0</v>
      </c>
      <c r="K232" s="79">
        <v>0</v>
      </c>
      <c r="L232" s="79">
        <v>0</v>
      </c>
      <c r="M232" s="79">
        <v>0</v>
      </c>
      <c r="N232" s="79">
        <v>0</v>
      </c>
      <c r="O232" s="79">
        <v>0</v>
      </c>
      <c r="P232" s="79">
        <v>0</v>
      </c>
      <c r="Q232" s="79">
        <v>0</v>
      </c>
      <c r="R232" s="79">
        <v>0</v>
      </c>
      <c r="S232" s="741">
        <v>0</v>
      </c>
      <c r="T232" s="2282"/>
    </row>
    <row r="233" spans="1:20" ht="16.5" customHeight="1" thickBot="1" x14ac:dyDescent="0.3">
      <c r="A233" s="2283"/>
      <c r="B233" s="2224"/>
      <c r="C233" s="2228"/>
      <c r="D233" s="2234"/>
      <c r="E233" s="2233"/>
      <c r="F233" s="742" t="s">
        <v>431</v>
      </c>
      <c r="G233" s="86">
        <f t="shared" si="12"/>
        <v>0</v>
      </c>
      <c r="H233" s="79">
        <v>0</v>
      </c>
      <c r="I233" s="79">
        <v>0</v>
      </c>
      <c r="J233" s="79">
        <v>0</v>
      </c>
      <c r="K233" s="79">
        <v>0</v>
      </c>
      <c r="L233" s="79">
        <v>0</v>
      </c>
      <c r="M233" s="79">
        <v>0</v>
      </c>
      <c r="N233" s="79">
        <v>0</v>
      </c>
      <c r="O233" s="79">
        <v>0</v>
      </c>
      <c r="P233" s="79">
        <v>0</v>
      </c>
      <c r="Q233" s="79">
        <v>0</v>
      </c>
      <c r="R233" s="79">
        <v>0</v>
      </c>
      <c r="S233" s="741">
        <v>0</v>
      </c>
      <c r="T233" s="2282"/>
    </row>
    <row r="234" spans="1:20" ht="15.75" customHeight="1" thickBot="1" x14ac:dyDescent="0.3">
      <c r="A234" s="2283"/>
      <c r="B234" s="2224"/>
      <c r="C234" s="2228"/>
      <c r="D234" s="2234"/>
      <c r="E234" s="2233"/>
      <c r="F234" s="742" t="s">
        <v>432</v>
      </c>
      <c r="G234" s="86">
        <f t="shared" si="12"/>
        <v>0</v>
      </c>
      <c r="H234" s="79">
        <v>0</v>
      </c>
      <c r="I234" s="79">
        <v>0</v>
      </c>
      <c r="J234" s="79">
        <v>0</v>
      </c>
      <c r="K234" s="79">
        <v>0</v>
      </c>
      <c r="L234" s="79">
        <v>0</v>
      </c>
      <c r="M234" s="79">
        <v>0</v>
      </c>
      <c r="N234" s="79">
        <v>0</v>
      </c>
      <c r="O234" s="79">
        <v>0</v>
      </c>
      <c r="P234" s="79">
        <v>0</v>
      </c>
      <c r="Q234" s="79">
        <v>0</v>
      </c>
      <c r="R234" s="79">
        <v>0</v>
      </c>
      <c r="S234" s="741">
        <v>0</v>
      </c>
      <c r="T234" s="2282"/>
    </row>
    <row r="235" spans="1:20" ht="15.75" customHeight="1" thickBot="1" x14ac:dyDescent="0.3">
      <c r="A235" s="2283"/>
      <c r="B235" s="2224"/>
      <c r="C235" s="2228"/>
      <c r="D235" s="2234"/>
      <c r="E235" s="2233"/>
      <c r="F235" s="742" t="s">
        <v>433</v>
      </c>
      <c r="G235" s="86">
        <f t="shared" si="12"/>
        <v>0</v>
      </c>
      <c r="H235" s="79">
        <v>0</v>
      </c>
      <c r="I235" s="79">
        <v>0</v>
      </c>
      <c r="J235" s="79">
        <v>0</v>
      </c>
      <c r="K235" s="79">
        <v>0</v>
      </c>
      <c r="L235" s="79">
        <v>0</v>
      </c>
      <c r="M235" s="79">
        <v>0</v>
      </c>
      <c r="N235" s="79">
        <v>0</v>
      </c>
      <c r="O235" s="79">
        <v>0</v>
      </c>
      <c r="P235" s="79">
        <v>0</v>
      </c>
      <c r="Q235" s="79">
        <v>0</v>
      </c>
      <c r="R235" s="79">
        <v>0</v>
      </c>
      <c r="S235" s="741">
        <v>0</v>
      </c>
      <c r="T235" s="2282"/>
    </row>
    <row r="236" spans="1:20" ht="15.75" customHeight="1" thickBot="1" x14ac:dyDescent="0.3">
      <c r="A236" s="2283"/>
      <c r="B236" s="2224"/>
      <c r="C236" s="2228"/>
      <c r="D236" s="2234"/>
      <c r="E236" s="2233"/>
      <c r="F236" s="742" t="s">
        <v>434</v>
      </c>
      <c r="G236" s="86">
        <f t="shared" si="12"/>
        <v>0</v>
      </c>
      <c r="H236" s="79">
        <v>0</v>
      </c>
      <c r="I236" s="79">
        <v>0</v>
      </c>
      <c r="J236" s="79">
        <v>0</v>
      </c>
      <c r="K236" s="79">
        <v>0</v>
      </c>
      <c r="L236" s="79">
        <v>0</v>
      </c>
      <c r="M236" s="79">
        <v>0</v>
      </c>
      <c r="N236" s="79">
        <v>0</v>
      </c>
      <c r="O236" s="79">
        <v>0</v>
      </c>
      <c r="P236" s="79">
        <v>0</v>
      </c>
      <c r="Q236" s="79">
        <v>0</v>
      </c>
      <c r="R236" s="79">
        <v>0</v>
      </c>
      <c r="S236" s="741">
        <v>0</v>
      </c>
      <c r="T236" s="2282"/>
    </row>
    <row r="237" spans="1:20" ht="15.75" customHeight="1" thickBot="1" x14ac:dyDescent="0.3">
      <c r="A237" s="2283"/>
      <c r="B237" s="2224"/>
      <c r="C237" s="2228"/>
      <c r="D237" s="2234"/>
      <c r="E237" s="2233"/>
      <c r="F237" s="742" t="s">
        <v>435</v>
      </c>
      <c r="G237" s="86">
        <f t="shared" si="12"/>
        <v>0</v>
      </c>
      <c r="H237" s="79">
        <v>0</v>
      </c>
      <c r="I237" s="79">
        <v>0</v>
      </c>
      <c r="J237" s="79">
        <v>0</v>
      </c>
      <c r="K237" s="79">
        <v>0</v>
      </c>
      <c r="L237" s="79">
        <v>0</v>
      </c>
      <c r="M237" s="79">
        <v>0</v>
      </c>
      <c r="N237" s="79">
        <v>0</v>
      </c>
      <c r="O237" s="79">
        <v>0</v>
      </c>
      <c r="P237" s="79">
        <v>0</v>
      </c>
      <c r="Q237" s="79">
        <v>0</v>
      </c>
      <c r="R237" s="79">
        <v>0</v>
      </c>
      <c r="S237" s="741">
        <v>0</v>
      </c>
      <c r="T237" s="2282"/>
    </row>
    <row r="238" spans="1:20" ht="15.75" customHeight="1" thickBot="1" x14ac:dyDescent="0.3">
      <c r="A238" s="2283"/>
      <c r="B238" s="2224"/>
      <c r="C238" s="2228"/>
      <c r="D238" s="2234"/>
      <c r="E238" s="2233"/>
      <c r="F238" s="742" t="s">
        <v>436</v>
      </c>
      <c r="G238" s="86">
        <f t="shared" si="12"/>
        <v>0</v>
      </c>
      <c r="H238" s="79">
        <v>0</v>
      </c>
      <c r="I238" s="79">
        <v>0</v>
      </c>
      <c r="J238" s="79">
        <v>0</v>
      </c>
      <c r="K238" s="79">
        <v>0</v>
      </c>
      <c r="L238" s="79">
        <v>0</v>
      </c>
      <c r="M238" s="79">
        <v>0</v>
      </c>
      <c r="N238" s="79">
        <v>0</v>
      </c>
      <c r="O238" s="79">
        <v>0</v>
      </c>
      <c r="P238" s="79">
        <v>0</v>
      </c>
      <c r="Q238" s="79">
        <v>0</v>
      </c>
      <c r="R238" s="79">
        <v>0</v>
      </c>
      <c r="S238" s="741">
        <v>0</v>
      </c>
      <c r="T238" s="2282"/>
    </row>
    <row r="239" spans="1:20" ht="15.75" customHeight="1" thickBot="1" x14ac:dyDescent="0.3">
      <c r="A239" s="2283"/>
      <c r="B239" s="2224"/>
      <c r="C239" s="2228"/>
      <c r="D239" s="2234"/>
      <c r="E239" s="2233"/>
      <c r="F239" s="742" t="s">
        <v>437</v>
      </c>
      <c r="G239" s="86">
        <f t="shared" si="12"/>
        <v>0</v>
      </c>
      <c r="H239" s="79">
        <v>0</v>
      </c>
      <c r="I239" s="79">
        <v>0</v>
      </c>
      <c r="J239" s="79">
        <v>0</v>
      </c>
      <c r="K239" s="79">
        <v>0</v>
      </c>
      <c r="L239" s="79">
        <v>0</v>
      </c>
      <c r="M239" s="79">
        <v>0</v>
      </c>
      <c r="N239" s="79">
        <v>0</v>
      </c>
      <c r="O239" s="79">
        <v>0</v>
      </c>
      <c r="P239" s="79">
        <v>0</v>
      </c>
      <c r="Q239" s="79">
        <v>0</v>
      </c>
      <c r="R239" s="79">
        <v>0</v>
      </c>
      <c r="S239" s="741">
        <v>0</v>
      </c>
      <c r="T239" s="2282"/>
    </row>
    <row r="240" spans="1:20" ht="31.5" customHeight="1" thickBot="1" x14ac:dyDescent="0.3">
      <c r="A240" s="2283"/>
      <c r="B240" s="2224"/>
      <c r="C240" s="2228"/>
      <c r="D240" s="2234"/>
      <c r="E240" s="2233"/>
      <c r="F240" s="742" t="s">
        <v>438</v>
      </c>
      <c r="G240" s="86">
        <f t="shared" si="12"/>
        <v>0</v>
      </c>
      <c r="H240" s="79">
        <v>0</v>
      </c>
      <c r="I240" s="79">
        <v>0</v>
      </c>
      <c r="J240" s="79">
        <v>0</v>
      </c>
      <c r="K240" s="79">
        <v>0</v>
      </c>
      <c r="L240" s="79">
        <v>0</v>
      </c>
      <c r="M240" s="79">
        <v>0</v>
      </c>
      <c r="N240" s="79">
        <v>0</v>
      </c>
      <c r="O240" s="79">
        <v>0</v>
      </c>
      <c r="P240" s="79">
        <v>0</v>
      </c>
      <c r="Q240" s="79">
        <v>0</v>
      </c>
      <c r="R240" s="79">
        <v>0</v>
      </c>
      <c r="S240" s="741">
        <v>0</v>
      </c>
      <c r="T240" s="2282"/>
    </row>
    <row r="241" spans="1:20" ht="30.75" customHeight="1" thickBot="1" x14ac:dyDescent="0.3">
      <c r="A241" s="2283"/>
      <c r="B241" s="2224"/>
      <c r="C241" s="2228"/>
      <c r="D241" s="2234"/>
      <c r="E241" s="2233"/>
      <c r="F241" s="742" t="s">
        <v>439</v>
      </c>
      <c r="G241" s="86">
        <f t="shared" si="12"/>
        <v>0</v>
      </c>
      <c r="H241" s="79">
        <v>0</v>
      </c>
      <c r="I241" s="79">
        <v>0</v>
      </c>
      <c r="J241" s="79">
        <v>0</v>
      </c>
      <c r="K241" s="79">
        <v>0</v>
      </c>
      <c r="L241" s="79">
        <v>0</v>
      </c>
      <c r="M241" s="79">
        <v>0</v>
      </c>
      <c r="N241" s="79">
        <v>0</v>
      </c>
      <c r="O241" s="79">
        <v>0</v>
      </c>
      <c r="P241" s="79">
        <v>0</v>
      </c>
      <c r="Q241" s="79">
        <v>0</v>
      </c>
      <c r="R241" s="79">
        <v>0</v>
      </c>
      <c r="S241" s="741">
        <v>0</v>
      </c>
      <c r="T241" s="2282"/>
    </row>
    <row r="242" spans="1:20" ht="33.75" customHeight="1" thickBot="1" x14ac:dyDescent="0.3">
      <c r="A242" s="2283"/>
      <c r="B242" s="2224"/>
      <c r="C242" s="2228"/>
      <c r="D242" s="2234"/>
      <c r="E242" s="2233"/>
      <c r="F242" s="742" t="s">
        <v>440</v>
      </c>
      <c r="G242" s="86">
        <f t="shared" si="12"/>
        <v>0</v>
      </c>
      <c r="H242" s="79">
        <v>0</v>
      </c>
      <c r="I242" s="79">
        <v>0</v>
      </c>
      <c r="J242" s="79">
        <v>0</v>
      </c>
      <c r="K242" s="79">
        <v>0</v>
      </c>
      <c r="L242" s="79">
        <v>0</v>
      </c>
      <c r="M242" s="79">
        <v>0</v>
      </c>
      <c r="N242" s="79">
        <v>0</v>
      </c>
      <c r="O242" s="79">
        <v>0</v>
      </c>
      <c r="P242" s="79">
        <v>0</v>
      </c>
      <c r="Q242" s="79">
        <v>0</v>
      </c>
      <c r="R242" s="79">
        <v>0</v>
      </c>
      <c r="S242" s="741">
        <v>0</v>
      </c>
      <c r="T242" s="2282"/>
    </row>
    <row r="243" spans="1:20" ht="15.75" customHeight="1" thickBot="1" x14ac:dyDescent="0.3">
      <c r="A243" s="2283"/>
      <c r="B243" s="2224"/>
      <c r="C243" s="2228"/>
      <c r="D243" s="2234"/>
      <c r="E243" s="2233"/>
      <c r="F243" s="742" t="s">
        <v>441</v>
      </c>
      <c r="G243" s="86">
        <f t="shared" si="12"/>
        <v>0</v>
      </c>
      <c r="H243" s="79">
        <v>0</v>
      </c>
      <c r="I243" s="79">
        <v>0</v>
      </c>
      <c r="J243" s="79">
        <v>0</v>
      </c>
      <c r="K243" s="79">
        <v>0</v>
      </c>
      <c r="L243" s="79">
        <v>0</v>
      </c>
      <c r="M243" s="79">
        <v>0</v>
      </c>
      <c r="N243" s="79">
        <v>0</v>
      </c>
      <c r="O243" s="79">
        <v>0</v>
      </c>
      <c r="P243" s="79">
        <v>0</v>
      </c>
      <c r="Q243" s="79">
        <v>0</v>
      </c>
      <c r="R243" s="79">
        <v>0</v>
      </c>
      <c r="S243" s="741">
        <v>0</v>
      </c>
      <c r="T243" s="2282"/>
    </row>
    <row r="244" spans="1:20" ht="15.75" customHeight="1" thickBot="1" x14ac:dyDescent="0.3">
      <c r="A244" s="2283"/>
      <c r="B244" s="2224"/>
      <c r="C244" s="2228"/>
      <c r="D244" s="2234"/>
      <c r="E244" s="2233"/>
      <c r="F244" s="742" t="s">
        <v>442</v>
      </c>
      <c r="G244" s="86">
        <f t="shared" si="12"/>
        <v>0</v>
      </c>
      <c r="H244" s="79">
        <v>0</v>
      </c>
      <c r="I244" s="79">
        <v>0</v>
      </c>
      <c r="J244" s="79">
        <v>0</v>
      </c>
      <c r="K244" s="79">
        <v>0</v>
      </c>
      <c r="L244" s="79">
        <v>0</v>
      </c>
      <c r="M244" s="79">
        <v>0</v>
      </c>
      <c r="N244" s="79">
        <v>0</v>
      </c>
      <c r="O244" s="79">
        <v>0</v>
      </c>
      <c r="P244" s="79">
        <v>0</v>
      </c>
      <c r="Q244" s="79">
        <v>0</v>
      </c>
      <c r="R244" s="79">
        <v>0</v>
      </c>
      <c r="S244" s="741">
        <v>0</v>
      </c>
      <c r="T244" s="2282"/>
    </row>
    <row r="245" spans="1:20" ht="31.5" customHeight="1" thickBot="1" x14ac:dyDescent="0.3">
      <c r="A245" s="2283"/>
      <c r="B245" s="2224"/>
      <c r="C245" s="2228"/>
      <c r="D245" s="2234"/>
      <c r="E245" s="2233"/>
      <c r="F245" s="742" t="s">
        <v>443</v>
      </c>
      <c r="G245" s="86">
        <f t="shared" si="12"/>
        <v>0</v>
      </c>
      <c r="H245" s="79">
        <v>0</v>
      </c>
      <c r="I245" s="79">
        <v>0</v>
      </c>
      <c r="J245" s="79">
        <v>0</v>
      </c>
      <c r="K245" s="79">
        <v>0</v>
      </c>
      <c r="L245" s="79">
        <v>0</v>
      </c>
      <c r="M245" s="79">
        <v>0</v>
      </c>
      <c r="N245" s="79">
        <v>0</v>
      </c>
      <c r="O245" s="79">
        <v>0</v>
      </c>
      <c r="P245" s="79">
        <v>0</v>
      </c>
      <c r="Q245" s="79">
        <v>0</v>
      </c>
      <c r="R245" s="79">
        <v>0</v>
      </c>
      <c r="S245" s="741">
        <v>0</v>
      </c>
      <c r="T245" s="2282"/>
    </row>
    <row r="246" spans="1:20" ht="30" customHeight="1" thickBot="1" x14ac:dyDescent="0.3">
      <c r="A246" s="2283"/>
      <c r="B246" s="2224"/>
      <c r="C246" s="2228"/>
      <c r="D246" s="2234"/>
      <c r="E246" s="2233"/>
      <c r="F246" s="742" t="s">
        <v>444</v>
      </c>
      <c r="G246" s="86">
        <f t="shared" si="12"/>
        <v>0</v>
      </c>
      <c r="H246" s="79">
        <v>0</v>
      </c>
      <c r="I246" s="79">
        <v>0</v>
      </c>
      <c r="J246" s="79">
        <v>0</v>
      </c>
      <c r="K246" s="79">
        <v>0</v>
      </c>
      <c r="L246" s="79">
        <v>0</v>
      </c>
      <c r="M246" s="79">
        <v>0</v>
      </c>
      <c r="N246" s="79">
        <v>0</v>
      </c>
      <c r="O246" s="79">
        <v>0</v>
      </c>
      <c r="P246" s="79">
        <v>0</v>
      </c>
      <c r="Q246" s="79">
        <v>0</v>
      </c>
      <c r="R246" s="79">
        <v>0</v>
      </c>
      <c r="S246" s="741">
        <v>0</v>
      </c>
      <c r="T246" s="2282"/>
    </row>
    <row r="247" spans="1:20" ht="15.75" customHeight="1" thickBot="1" x14ac:dyDescent="0.3">
      <c r="A247" s="2283"/>
      <c r="B247" s="2224"/>
      <c r="C247" s="2228"/>
      <c r="D247" s="2234"/>
      <c r="E247" s="2233"/>
      <c r="F247" s="742" t="s">
        <v>445</v>
      </c>
      <c r="G247" s="86">
        <f t="shared" si="12"/>
        <v>0</v>
      </c>
      <c r="H247" s="79">
        <v>0</v>
      </c>
      <c r="I247" s="79">
        <v>0</v>
      </c>
      <c r="J247" s="79">
        <v>0</v>
      </c>
      <c r="K247" s="79">
        <v>0</v>
      </c>
      <c r="L247" s="79">
        <v>0</v>
      </c>
      <c r="M247" s="79">
        <v>0</v>
      </c>
      <c r="N247" s="79">
        <v>0</v>
      </c>
      <c r="O247" s="79">
        <v>0</v>
      </c>
      <c r="P247" s="79">
        <v>0</v>
      </c>
      <c r="Q247" s="79">
        <v>0</v>
      </c>
      <c r="R247" s="79">
        <v>0</v>
      </c>
      <c r="S247" s="741">
        <v>0</v>
      </c>
      <c r="T247" s="2282"/>
    </row>
    <row r="248" spans="1:20" ht="15.75" customHeight="1" thickBot="1" x14ac:dyDescent="0.3">
      <c r="A248" s="2283"/>
      <c r="B248" s="2224"/>
      <c r="C248" s="2228"/>
      <c r="D248" s="2234"/>
      <c r="E248" s="2233"/>
      <c r="F248" s="742" t="s">
        <v>446</v>
      </c>
      <c r="G248" s="86">
        <f t="shared" si="12"/>
        <v>0</v>
      </c>
      <c r="H248" s="79">
        <v>0</v>
      </c>
      <c r="I248" s="79">
        <v>0</v>
      </c>
      <c r="J248" s="79">
        <v>0</v>
      </c>
      <c r="K248" s="79">
        <v>0</v>
      </c>
      <c r="L248" s="79">
        <v>0</v>
      </c>
      <c r="M248" s="79">
        <v>0</v>
      </c>
      <c r="N248" s="79">
        <v>0</v>
      </c>
      <c r="O248" s="79">
        <v>0</v>
      </c>
      <c r="P248" s="79">
        <v>0</v>
      </c>
      <c r="Q248" s="79">
        <v>0</v>
      </c>
      <c r="R248" s="79">
        <v>0</v>
      </c>
      <c r="S248" s="741">
        <v>0</v>
      </c>
      <c r="T248" s="2282"/>
    </row>
    <row r="249" spans="1:20" ht="15.75" customHeight="1" thickBot="1" x14ac:dyDescent="0.3">
      <c r="A249" s="2283"/>
      <c r="B249" s="2224"/>
      <c r="C249" s="2228"/>
      <c r="D249" s="2234"/>
      <c r="E249" s="2233"/>
      <c r="F249" s="742" t="s">
        <v>447</v>
      </c>
      <c r="G249" s="86">
        <f t="shared" si="12"/>
        <v>0</v>
      </c>
      <c r="H249" s="79">
        <v>0</v>
      </c>
      <c r="I249" s="79">
        <v>0</v>
      </c>
      <c r="J249" s="79">
        <v>0</v>
      </c>
      <c r="K249" s="79">
        <v>0</v>
      </c>
      <c r="L249" s="79">
        <v>0</v>
      </c>
      <c r="M249" s="79">
        <v>0</v>
      </c>
      <c r="N249" s="79">
        <v>0</v>
      </c>
      <c r="O249" s="79">
        <v>0</v>
      </c>
      <c r="P249" s="79">
        <v>0</v>
      </c>
      <c r="Q249" s="79">
        <v>0</v>
      </c>
      <c r="R249" s="79">
        <v>0</v>
      </c>
      <c r="S249" s="741">
        <v>0</v>
      </c>
      <c r="T249" s="2282"/>
    </row>
    <row r="250" spans="1:20" ht="15.75" customHeight="1" thickBot="1" x14ac:dyDescent="0.3">
      <c r="A250" s="2283"/>
      <c r="B250" s="2224"/>
      <c r="C250" s="2228"/>
      <c r="D250" s="2234"/>
      <c r="E250" s="2233"/>
      <c r="F250" s="742" t="s">
        <v>448</v>
      </c>
      <c r="G250" s="86">
        <f t="shared" si="12"/>
        <v>0</v>
      </c>
      <c r="H250" s="79">
        <v>0</v>
      </c>
      <c r="I250" s="79">
        <v>0</v>
      </c>
      <c r="J250" s="79">
        <v>0</v>
      </c>
      <c r="K250" s="79">
        <v>0</v>
      </c>
      <c r="L250" s="79">
        <v>0</v>
      </c>
      <c r="M250" s="79">
        <v>0</v>
      </c>
      <c r="N250" s="79">
        <v>0</v>
      </c>
      <c r="O250" s="79">
        <v>0</v>
      </c>
      <c r="P250" s="79">
        <v>0</v>
      </c>
      <c r="Q250" s="79">
        <v>0</v>
      </c>
      <c r="R250" s="79">
        <v>0</v>
      </c>
      <c r="S250" s="741">
        <v>0</v>
      </c>
      <c r="T250" s="2282"/>
    </row>
    <row r="251" spans="1:20" ht="16.5" customHeight="1" thickBot="1" x14ac:dyDescent="0.3">
      <c r="A251" s="2283"/>
      <c r="B251" s="2224"/>
      <c r="C251" s="2228"/>
      <c r="D251" s="2234"/>
      <c r="E251" s="2233"/>
      <c r="F251" s="742" t="s">
        <v>449</v>
      </c>
      <c r="G251" s="86">
        <f t="shared" si="12"/>
        <v>0</v>
      </c>
      <c r="H251" s="79">
        <v>0</v>
      </c>
      <c r="I251" s="79">
        <v>0</v>
      </c>
      <c r="J251" s="79">
        <v>0</v>
      </c>
      <c r="K251" s="79">
        <v>0</v>
      </c>
      <c r="L251" s="79">
        <v>0</v>
      </c>
      <c r="M251" s="79">
        <v>0</v>
      </c>
      <c r="N251" s="79">
        <v>0</v>
      </c>
      <c r="O251" s="79">
        <v>0</v>
      </c>
      <c r="P251" s="79">
        <v>0</v>
      </c>
      <c r="Q251" s="79">
        <v>0</v>
      </c>
      <c r="R251" s="79">
        <v>0</v>
      </c>
      <c r="S251" s="741">
        <v>0</v>
      </c>
      <c r="T251" s="2282"/>
    </row>
    <row r="252" spans="1:20" ht="15.75" customHeight="1" thickBot="1" x14ac:dyDescent="0.3">
      <c r="A252" s="2283"/>
      <c r="B252" s="2224"/>
      <c r="C252" s="2228"/>
      <c r="D252" s="2234"/>
      <c r="E252" s="2233"/>
      <c r="F252" s="742" t="s">
        <v>450</v>
      </c>
      <c r="G252" s="86">
        <f t="shared" si="12"/>
        <v>0</v>
      </c>
      <c r="H252" s="79">
        <v>0</v>
      </c>
      <c r="I252" s="79">
        <v>0</v>
      </c>
      <c r="J252" s="79">
        <v>0</v>
      </c>
      <c r="K252" s="79">
        <v>0</v>
      </c>
      <c r="L252" s="79">
        <v>0</v>
      </c>
      <c r="M252" s="79">
        <v>0</v>
      </c>
      <c r="N252" s="79">
        <v>0</v>
      </c>
      <c r="O252" s="79">
        <v>0</v>
      </c>
      <c r="P252" s="79">
        <v>0</v>
      </c>
      <c r="Q252" s="79">
        <v>0</v>
      </c>
      <c r="R252" s="79">
        <v>0</v>
      </c>
      <c r="S252" s="741">
        <v>0</v>
      </c>
      <c r="T252" s="2282"/>
    </row>
    <row r="253" spans="1:20" ht="15.75" customHeight="1" thickBot="1" x14ac:dyDescent="0.3">
      <c r="A253" s="2283"/>
      <c r="B253" s="2224"/>
      <c r="C253" s="2228"/>
      <c r="D253" s="2234"/>
      <c r="E253" s="2233"/>
      <c r="F253" s="742" t="s">
        <v>451</v>
      </c>
      <c r="G253" s="86">
        <f t="shared" si="12"/>
        <v>0</v>
      </c>
      <c r="H253" s="79">
        <v>0</v>
      </c>
      <c r="I253" s="79">
        <v>0</v>
      </c>
      <c r="J253" s="79">
        <v>0</v>
      </c>
      <c r="K253" s="79">
        <v>0</v>
      </c>
      <c r="L253" s="79">
        <v>0</v>
      </c>
      <c r="M253" s="79">
        <v>0</v>
      </c>
      <c r="N253" s="79">
        <v>0</v>
      </c>
      <c r="O253" s="79">
        <v>0</v>
      </c>
      <c r="P253" s="79">
        <v>0</v>
      </c>
      <c r="Q253" s="79">
        <v>0</v>
      </c>
      <c r="R253" s="79">
        <v>0</v>
      </c>
      <c r="S253" s="741">
        <v>0</v>
      </c>
      <c r="T253" s="2282"/>
    </row>
    <row r="254" spans="1:20" ht="34.5" customHeight="1" thickBot="1" x14ac:dyDescent="0.3">
      <c r="A254" s="2283"/>
      <c r="B254" s="2224"/>
      <c r="C254" s="2228"/>
      <c r="D254" s="2234"/>
      <c r="E254" s="2233"/>
      <c r="F254" s="742" t="s">
        <v>452</v>
      </c>
      <c r="G254" s="86">
        <f t="shared" si="12"/>
        <v>0</v>
      </c>
      <c r="H254" s="79">
        <v>0</v>
      </c>
      <c r="I254" s="79">
        <v>0</v>
      </c>
      <c r="J254" s="79">
        <v>0</v>
      </c>
      <c r="K254" s="79">
        <v>0</v>
      </c>
      <c r="L254" s="79">
        <v>0</v>
      </c>
      <c r="M254" s="79">
        <v>0</v>
      </c>
      <c r="N254" s="79">
        <v>0</v>
      </c>
      <c r="O254" s="79">
        <v>0</v>
      </c>
      <c r="P254" s="79">
        <v>0</v>
      </c>
      <c r="Q254" s="79">
        <v>0</v>
      </c>
      <c r="R254" s="79">
        <v>0</v>
      </c>
      <c r="S254" s="741">
        <v>0</v>
      </c>
      <c r="T254" s="2282"/>
    </row>
    <row r="255" spans="1:20" ht="33.75" customHeight="1" thickBot="1" x14ac:dyDescent="0.3">
      <c r="A255" s="2283"/>
      <c r="B255" s="2224"/>
      <c r="C255" s="2228"/>
      <c r="D255" s="2234"/>
      <c r="E255" s="2233"/>
      <c r="F255" s="742" t="s">
        <v>453</v>
      </c>
      <c r="G255" s="86">
        <f t="shared" si="12"/>
        <v>0</v>
      </c>
      <c r="H255" s="79">
        <v>0</v>
      </c>
      <c r="I255" s="79">
        <v>0</v>
      </c>
      <c r="J255" s="79">
        <v>0</v>
      </c>
      <c r="K255" s="79">
        <v>0</v>
      </c>
      <c r="L255" s="79">
        <v>0</v>
      </c>
      <c r="M255" s="79">
        <v>0</v>
      </c>
      <c r="N255" s="79">
        <v>0</v>
      </c>
      <c r="O255" s="79">
        <v>0</v>
      </c>
      <c r="P255" s="79">
        <v>0</v>
      </c>
      <c r="Q255" s="79">
        <v>0</v>
      </c>
      <c r="R255" s="79">
        <v>0</v>
      </c>
      <c r="S255" s="741">
        <v>0</v>
      </c>
      <c r="T255" s="2282"/>
    </row>
    <row r="256" spans="1:20" ht="15.75" customHeight="1" thickBot="1" x14ac:dyDescent="0.3">
      <c r="A256" s="2283"/>
      <c r="B256" s="2224"/>
      <c r="C256" s="2228"/>
      <c r="D256" s="2234"/>
      <c r="E256" s="2233"/>
      <c r="F256" s="742" t="s">
        <v>454</v>
      </c>
      <c r="G256" s="86">
        <f t="shared" si="12"/>
        <v>0</v>
      </c>
      <c r="H256" s="79">
        <v>0</v>
      </c>
      <c r="I256" s="79">
        <v>0</v>
      </c>
      <c r="J256" s="79">
        <v>0</v>
      </c>
      <c r="K256" s="79">
        <v>0</v>
      </c>
      <c r="L256" s="79">
        <v>0</v>
      </c>
      <c r="M256" s="79">
        <v>0</v>
      </c>
      <c r="N256" s="79">
        <v>0</v>
      </c>
      <c r="O256" s="79">
        <v>0</v>
      </c>
      <c r="P256" s="79">
        <v>0</v>
      </c>
      <c r="Q256" s="79">
        <v>0</v>
      </c>
      <c r="R256" s="79">
        <v>0</v>
      </c>
      <c r="S256" s="741">
        <v>0</v>
      </c>
      <c r="T256" s="2282"/>
    </row>
    <row r="257" spans="1:20" ht="16.5" customHeight="1" thickBot="1" x14ac:dyDescent="0.3">
      <c r="A257" s="2283"/>
      <c r="B257" s="2224"/>
      <c r="C257" s="2228"/>
      <c r="D257" s="2234"/>
      <c r="E257" s="2233"/>
      <c r="F257" s="742" t="s">
        <v>455</v>
      </c>
      <c r="G257" s="86">
        <f t="shared" si="12"/>
        <v>0</v>
      </c>
      <c r="H257" s="79">
        <v>0</v>
      </c>
      <c r="I257" s="79">
        <v>0</v>
      </c>
      <c r="J257" s="79">
        <v>0</v>
      </c>
      <c r="K257" s="79">
        <v>0</v>
      </c>
      <c r="L257" s="79">
        <v>0</v>
      </c>
      <c r="M257" s="79">
        <v>0</v>
      </c>
      <c r="N257" s="79">
        <v>0</v>
      </c>
      <c r="O257" s="79">
        <v>0</v>
      </c>
      <c r="P257" s="79">
        <v>0</v>
      </c>
      <c r="Q257" s="79">
        <v>0</v>
      </c>
      <c r="R257" s="79">
        <v>0</v>
      </c>
      <c r="S257" s="741">
        <v>0</v>
      </c>
      <c r="T257" s="2282"/>
    </row>
    <row r="258" spans="1:20" ht="15.75" customHeight="1" thickBot="1" x14ac:dyDescent="0.3">
      <c r="A258" s="2283"/>
      <c r="B258" s="2224"/>
      <c r="C258" s="2228"/>
      <c r="D258" s="2234"/>
      <c r="E258" s="2233"/>
      <c r="F258" s="742" t="s">
        <v>456</v>
      </c>
      <c r="G258" s="86">
        <f t="shared" si="12"/>
        <v>0</v>
      </c>
      <c r="H258" s="79">
        <v>0</v>
      </c>
      <c r="I258" s="79">
        <v>0</v>
      </c>
      <c r="J258" s="79">
        <v>0</v>
      </c>
      <c r="K258" s="79">
        <v>0</v>
      </c>
      <c r="L258" s="79">
        <v>0</v>
      </c>
      <c r="M258" s="79">
        <v>0</v>
      </c>
      <c r="N258" s="79">
        <v>0</v>
      </c>
      <c r="O258" s="79">
        <v>0</v>
      </c>
      <c r="P258" s="79">
        <v>0</v>
      </c>
      <c r="Q258" s="79">
        <v>0</v>
      </c>
      <c r="R258" s="79">
        <v>0</v>
      </c>
      <c r="S258" s="741">
        <v>0</v>
      </c>
      <c r="T258" s="2282"/>
    </row>
    <row r="259" spans="1:20" ht="17.25" customHeight="1" thickBot="1" x14ac:dyDescent="0.3">
      <c r="A259" s="2283"/>
      <c r="B259" s="2224"/>
      <c r="C259" s="2228"/>
      <c r="D259" s="2234"/>
      <c r="E259" s="2233"/>
      <c r="F259" s="742" t="s">
        <v>457</v>
      </c>
      <c r="G259" s="86">
        <f t="shared" si="12"/>
        <v>0</v>
      </c>
      <c r="H259" s="79">
        <v>0</v>
      </c>
      <c r="I259" s="79">
        <v>0</v>
      </c>
      <c r="J259" s="79">
        <v>0</v>
      </c>
      <c r="K259" s="79">
        <v>0</v>
      </c>
      <c r="L259" s="79">
        <v>0</v>
      </c>
      <c r="M259" s="79">
        <v>0</v>
      </c>
      <c r="N259" s="79">
        <v>0</v>
      </c>
      <c r="O259" s="79">
        <v>0</v>
      </c>
      <c r="P259" s="79">
        <v>0</v>
      </c>
      <c r="Q259" s="79">
        <v>0</v>
      </c>
      <c r="R259" s="79">
        <v>0</v>
      </c>
      <c r="S259" s="741">
        <v>0</v>
      </c>
      <c r="T259" s="2282"/>
    </row>
    <row r="260" spans="1:20" ht="16.5" customHeight="1" thickBot="1" x14ac:dyDescent="0.3">
      <c r="A260" s="2283"/>
      <c r="B260" s="2224"/>
      <c r="C260" s="2228"/>
      <c r="D260" s="2234"/>
      <c r="E260" s="2233"/>
      <c r="F260" s="742" t="s">
        <v>458</v>
      </c>
      <c r="G260" s="86">
        <f t="shared" si="12"/>
        <v>0</v>
      </c>
      <c r="H260" s="79">
        <v>0</v>
      </c>
      <c r="I260" s="79">
        <v>0</v>
      </c>
      <c r="J260" s="79">
        <v>0</v>
      </c>
      <c r="K260" s="79">
        <v>0</v>
      </c>
      <c r="L260" s="79">
        <v>0</v>
      </c>
      <c r="M260" s="79">
        <v>0</v>
      </c>
      <c r="N260" s="79">
        <v>0</v>
      </c>
      <c r="O260" s="79">
        <v>0</v>
      </c>
      <c r="P260" s="79">
        <v>0</v>
      </c>
      <c r="Q260" s="79">
        <v>0</v>
      </c>
      <c r="R260" s="79">
        <v>0</v>
      </c>
      <c r="S260" s="741">
        <v>0</v>
      </c>
      <c r="T260" s="2282"/>
    </row>
    <row r="261" spans="1:20" ht="21" customHeight="1" thickBot="1" x14ac:dyDescent="0.3">
      <c r="A261" s="2283"/>
      <c r="B261" s="2224"/>
      <c r="C261" s="2228"/>
      <c r="D261" s="2234"/>
      <c r="E261" s="2233"/>
      <c r="F261" s="742" t="s">
        <v>459</v>
      </c>
      <c r="G261" s="86">
        <f t="shared" si="12"/>
        <v>0</v>
      </c>
      <c r="H261" s="79">
        <v>0</v>
      </c>
      <c r="I261" s="79">
        <v>0</v>
      </c>
      <c r="J261" s="79">
        <v>0</v>
      </c>
      <c r="K261" s="79">
        <v>0</v>
      </c>
      <c r="L261" s="79">
        <v>0</v>
      </c>
      <c r="M261" s="79">
        <v>0</v>
      </c>
      <c r="N261" s="79">
        <v>0</v>
      </c>
      <c r="O261" s="79">
        <v>0</v>
      </c>
      <c r="P261" s="79">
        <v>0</v>
      </c>
      <c r="Q261" s="79">
        <v>0</v>
      </c>
      <c r="R261" s="79">
        <v>0</v>
      </c>
      <c r="S261" s="741">
        <v>0</v>
      </c>
      <c r="T261" s="2282"/>
    </row>
    <row r="262" spans="1:20" ht="21" customHeight="1" thickBot="1" x14ac:dyDescent="0.3">
      <c r="A262" s="2283"/>
      <c r="B262" s="2224"/>
      <c r="C262" s="2228"/>
      <c r="D262" s="2234"/>
      <c r="E262" s="2233"/>
      <c r="F262" s="743" t="s">
        <v>460</v>
      </c>
      <c r="G262" s="88">
        <f t="shared" si="12"/>
        <v>0</v>
      </c>
      <c r="H262" s="79">
        <v>0</v>
      </c>
      <c r="I262" s="79">
        <v>0</v>
      </c>
      <c r="J262" s="79">
        <v>0</v>
      </c>
      <c r="K262" s="79">
        <v>0</v>
      </c>
      <c r="L262" s="79">
        <v>0</v>
      </c>
      <c r="M262" s="79">
        <v>0</v>
      </c>
      <c r="N262" s="79">
        <v>0</v>
      </c>
      <c r="O262" s="79">
        <v>0</v>
      </c>
      <c r="P262" s="79">
        <v>0</v>
      </c>
      <c r="Q262" s="79">
        <v>0</v>
      </c>
      <c r="R262" s="79">
        <v>0</v>
      </c>
      <c r="S262" s="741">
        <v>0</v>
      </c>
      <c r="T262" s="2282"/>
    </row>
    <row r="263" spans="1:20" ht="16.5" customHeight="1" thickBot="1" x14ac:dyDescent="0.3">
      <c r="A263" s="2283"/>
      <c r="B263" s="2224"/>
      <c r="C263" s="2228"/>
      <c r="D263" s="2235"/>
      <c r="E263" s="2236"/>
      <c r="F263" s="744" t="s">
        <v>279</v>
      </c>
      <c r="G263" s="93">
        <f>SUM(G210:G262)</f>
        <v>24</v>
      </c>
      <c r="H263" s="93">
        <f t="shared" ref="H263:S263" si="13">SUM(H210:H262)</f>
        <v>1</v>
      </c>
      <c r="I263" s="93">
        <f t="shared" si="13"/>
        <v>2</v>
      </c>
      <c r="J263" s="93">
        <f t="shared" si="13"/>
        <v>1</v>
      </c>
      <c r="K263" s="93">
        <f t="shared" si="13"/>
        <v>2</v>
      </c>
      <c r="L263" s="93">
        <f t="shared" si="13"/>
        <v>1</v>
      </c>
      <c r="M263" s="93">
        <f t="shared" si="13"/>
        <v>4</v>
      </c>
      <c r="N263" s="93">
        <f t="shared" si="13"/>
        <v>1</v>
      </c>
      <c r="O263" s="93">
        <f t="shared" si="13"/>
        <v>2</v>
      </c>
      <c r="P263" s="93">
        <f t="shared" si="13"/>
        <v>2</v>
      </c>
      <c r="Q263" s="93">
        <f t="shared" si="13"/>
        <v>2</v>
      </c>
      <c r="R263" s="93">
        <f t="shared" si="13"/>
        <v>2</v>
      </c>
      <c r="S263" s="94">
        <f t="shared" si="13"/>
        <v>4</v>
      </c>
      <c r="T263" s="2282"/>
    </row>
    <row r="264" spans="1:20" ht="15.75" customHeight="1" thickBot="1" x14ac:dyDescent="0.3">
      <c r="A264" s="2283"/>
      <c r="B264" s="2224"/>
      <c r="C264" s="2228"/>
      <c r="D264" s="2239" t="s">
        <v>179</v>
      </c>
      <c r="E264" s="2240"/>
      <c r="F264" s="745" t="s">
        <v>461</v>
      </c>
      <c r="G264" s="86">
        <f t="shared" ref="G264:G316" si="14">SUM(H264:S264)</f>
        <v>0</v>
      </c>
      <c r="H264" s="79">
        <v>0</v>
      </c>
      <c r="I264" s="79">
        <v>0</v>
      </c>
      <c r="J264" s="79">
        <v>0</v>
      </c>
      <c r="K264" s="79">
        <v>0</v>
      </c>
      <c r="L264" s="79">
        <v>0</v>
      </c>
      <c r="M264" s="79">
        <v>0</v>
      </c>
      <c r="N264" s="79">
        <v>0</v>
      </c>
      <c r="O264" s="79">
        <v>0</v>
      </c>
      <c r="P264" s="79">
        <v>0</v>
      </c>
      <c r="Q264" s="79">
        <v>0</v>
      </c>
      <c r="R264" s="79">
        <v>0</v>
      </c>
      <c r="S264" s="741">
        <v>0</v>
      </c>
      <c r="T264" s="2282"/>
    </row>
    <row r="265" spans="1:20" ht="15.75" customHeight="1" thickBot="1" x14ac:dyDescent="0.3">
      <c r="A265" s="2283"/>
      <c r="B265" s="2224"/>
      <c r="C265" s="2228"/>
      <c r="D265" s="2239"/>
      <c r="E265" s="2240"/>
      <c r="F265" s="746" t="s">
        <v>462</v>
      </c>
      <c r="G265" s="86">
        <f t="shared" si="14"/>
        <v>0</v>
      </c>
      <c r="H265" s="79">
        <v>0</v>
      </c>
      <c r="I265" s="79">
        <v>0</v>
      </c>
      <c r="J265" s="79">
        <v>0</v>
      </c>
      <c r="K265" s="79">
        <v>0</v>
      </c>
      <c r="L265" s="79">
        <v>0</v>
      </c>
      <c r="M265" s="79">
        <v>0</v>
      </c>
      <c r="N265" s="79">
        <v>0</v>
      </c>
      <c r="O265" s="79">
        <v>0</v>
      </c>
      <c r="P265" s="79">
        <v>0</v>
      </c>
      <c r="Q265" s="79">
        <v>0</v>
      </c>
      <c r="R265" s="79">
        <v>0</v>
      </c>
      <c r="S265" s="741">
        <v>0</v>
      </c>
      <c r="T265" s="2282"/>
    </row>
    <row r="266" spans="1:20" ht="16.5" customHeight="1" thickBot="1" x14ac:dyDescent="0.3">
      <c r="A266" s="2283"/>
      <c r="B266" s="2224"/>
      <c r="C266" s="2228"/>
      <c r="D266" s="2239"/>
      <c r="E266" s="2240"/>
      <c r="F266" s="746" t="s">
        <v>463</v>
      </c>
      <c r="G266" s="86">
        <f t="shared" si="14"/>
        <v>0</v>
      </c>
      <c r="H266" s="79">
        <v>0</v>
      </c>
      <c r="I266" s="79">
        <v>0</v>
      </c>
      <c r="J266" s="79">
        <v>0</v>
      </c>
      <c r="K266" s="79">
        <v>0</v>
      </c>
      <c r="L266" s="79">
        <v>0</v>
      </c>
      <c r="M266" s="79">
        <v>0</v>
      </c>
      <c r="N266" s="79">
        <v>0</v>
      </c>
      <c r="O266" s="79">
        <v>0</v>
      </c>
      <c r="P266" s="79">
        <v>0</v>
      </c>
      <c r="Q266" s="79">
        <v>0</v>
      </c>
      <c r="R266" s="79">
        <v>0</v>
      </c>
      <c r="S266" s="741">
        <v>0</v>
      </c>
      <c r="T266" s="2282"/>
    </row>
    <row r="267" spans="1:20" ht="18" customHeight="1" thickBot="1" x14ac:dyDescent="0.3">
      <c r="A267" s="2283"/>
      <c r="B267" s="2224"/>
      <c r="C267" s="2228"/>
      <c r="D267" s="2239"/>
      <c r="E267" s="2240"/>
      <c r="F267" s="746" t="s">
        <v>464</v>
      </c>
      <c r="G267" s="86">
        <f t="shared" si="14"/>
        <v>0</v>
      </c>
      <c r="H267" s="79">
        <v>0</v>
      </c>
      <c r="I267" s="79">
        <v>0</v>
      </c>
      <c r="J267" s="79">
        <v>0</v>
      </c>
      <c r="K267" s="79">
        <v>0</v>
      </c>
      <c r="L267" s="79">
        <v>0</v>
      </c>
      <c r="M267" s="79">
        <v>0</v>
      </c>
      <c r="N267" s="79">
        <v>0</v>
      </c>
      <c r="O267" s="79">
        <v>0</v>
      </c>
      <c r="P267" s="79">
        <v>0</v>
      </c>
      <c r="Q267" s="79">
        <v>0</v>
      </c>
      <c r="R267" s="79">
        <v>0</v>
      </c>
      <c r="S267" s="741">
        <v>0</v>
      </c>
      <c r="T267" s="2282"/>
    </row>
    <row r="268" spans="1:20" ht="18.75" customHeight="1" thickBot="1" x14ac:dyDescent="0.3">
      <c r="A268" s="2283"/>
      <c r="B268" s="2224"/>
      <c r="C268" s="2228"/>
      <c r="D268" s="2239"/>
      <c r="E268" s="2240"/>
      <c r="F268" s="746" t="s">
        <v>465</v>
      </c>
      <c r="G268" s="86">
        <f t="shared" si="14"/>
        <v>0</v>
      </c>
      <c r="H268" s="79">
        <v>0</v>
      </c>
      <c r="I268" s="79">
        <v>0</v>
      </c>
      <c r="J268" s="79">
        <v>0</v>
      </c>
      <c r="K268" s="79">
        <v>0</v>
      </c>
      <c r="L268" s="79">
        <v>0</v>
      </c>
      <c r="M268" s="79">
        <v>0</v>
      </c>
      <c r="N268" s="79">
        <v>0</v>
      </c>
      <c r="O268" s="79">
        <v>0</v>
      </c>
      <c r="P268" s="79">
        <v>0</v>
      </c>
      <c r="Q268" s="79">
        <v>0</v>
      </c>
      <c r="R268" s="79">
        <v>0</v>
      </c>
      <c r="S268" s="741">
        <v>0</v>
      </c>
      <c r="T268" s="2282"/>
    </row>
    <row r="269" spans="1:20" ht="30.75" customHeight="1" thickBot="1" x14ac:dyDescent="0.3">
      <c r="A269" s="2283"/>
      <c r="B269" s="2224"/>
      <c r="C269" s="2228"/>
      <c r="D269" s="2239"/>
      <c r="E269" s="2240"/>
      <c r="F269" s="746" t="s">
        <v>466</v>
      </c>
      <c r="G269" s="86">
        <f t="shared" si="14"/>
        <v>0</v>
      </c>
      <c r="H269" s="79">
        <v>0</v>
      </c>
      <c r="I269" s="79">
        <v>0</v>
      </c>
      <c r="J269" s="79">
        <v>0</v>
      </c>
      <c r="K269" s="79">
        <v>0</v>
      </c>
      <c r="L269" s="79">
        <v>0</v>
      </c>
      <c r="M269" s="79">
        <v>0</v>
      </c>
      <c r="N269" s="79">
        <v>0</v>
      </c>
      <c r="O269" s="79">
        <v>0</v>
      </c>
      <c r="P269" s="79">
        <v>0</v>
      </c>
      <c r="Q269" s="79">
        <v>0</v>
      </c>
      <c r="R269" s="79">
        <v>0</v>
      </c>
      <c r="S269" s="741">
        <v>0</v>
      </c>
      <c r="T269" s="2282"/>
    </row>
    <row r="270" spans="1:20" ht="33" customHeight="1" thickBot="1" x14ac:dyDescent="0.3">
      <c r="A270" s="2283"/>
      <c r="B270" s="2224"/>
      <c r="C270" s="2228"/>
      <c r="D270" s="2239"/>
      <c r="E270" s="2240"/>
      <c r="F270" s="746" t="s">
        <v>467</v>
      </c>
      <c r="G270" s="86">
        <f t="shared" si="14"/>
        <v>0</v>
      </c>
      <c r="H270" s="79">
        <v>0</v>
      </c>
      <c r="I270" s="79">
        <v>0</v>
      </c>
      <c r="J270" s="79">
        <v>0</v>
      </c>
      <c r="K270" s="79">
        <v>0</v>
      </c>
      <c r="L270" s="79">
        <v>0</v>
      </c>
      <c r="M270" s="79">
        <v>0</v>
      </c>
      <c r="N270" s="79">
        <v>0</v>
      </c>
      <c r="O270" s="79">
        <v>0</v>
      </c>
      <c r="P270" s="79">
        <v>0</v>
      </c>
      <c r="Q270" s="79">
        <v>0</v>
      </c>
      <c r="R270" s="79">
        <v>0</v>
      </c>
      <c r="S270" s="741">
        <v>0</v>
      </c>
      <c r="T270" s="2282"/>
    </row>
    <row r="271" spans="1:20" ht="15.75" customHeight="1" thickBot="1" x14ac:dyDescent="0.3">
      <c r="A271" s="2283"/>
      <c r="B271" s="2224"/>
      <c r="C271" s="2228"/>
      <c r="D271" s="2239"/>
      <c r="E271" s="2240"/>
      <c r="F271" s="746" t="s">
        <v>468</v>
      </c>
      <c r="G271" s="86">
        <f t="shared" si="14"/>
        <v>0</v>
      </c>
      <c r="H271" s="79">
        <v>0</v>
      </c>
      <c r="I271" s="79">
        <v>0</v>
      </c>
      <c r="J271" s="79">
        <v>0</v>
      </c>
      <c r="K271" s="79">
        <v>0</v>
      </c>
      <c r="L271" s="79">
        <v>0</v>
      </c>
      <c r="M271" s="79">
        <v>0</v>
      </c>
      <c r="N271" s="79">
        <v>0</v>
      </c>
      <c r="O271" s="79">
        <v>0</v>
      </c>
      <c r="P271" s="79">
        <v>0</v>
      </c>
      <c r="Q271" s="79">
        <v>0</v>
      </c>
      <c r="R271" s="79">
        <v>0</v>
      </c>
      <c r="S271" s="741">
        <v>0</v>
      </c>
      <c r="T271" s="2282"/>
    </row>
    <row r="272" spans="1:20" ht="33.75" customHeight="1" thickBot="1" x14ac:dyDescent="0.3">
      <c r="A272" s="2283"/>
      <c r="B272" s="2224"/>
      <c r="C272" s="2228"/>
      <c r="D272" s="2239"/>
      <c r="E272" s="2240"/>
      <c r="F272" s="746" t="s">
        <v>469</v>
      </c>
      <c r="G272" s="86">
        <f t="shared" si="14"/>
        <v>0</v>
      </c>
      <c r="H272" s="79">
        <v>0</v>
      </c>
      <c r="I272" s="79">
        <v>0</v>
      </c>
      <c r="J272" s="79">
        <v>0</v>
      </c>
      <c r="K272" s="79">
        <v>0</v>
      </c>
      <c r="L272" s="79">
        <v>0</v>
      </c>
      <c r="M272" s="79">
        <v>0</v>
      </c>
      <c r="N272" s="79">
        <v>0</v>
      </c>
      <c r="O272" s="79">
        <v>0</v>
      </c>
      <c r="P272" s="79">
        <v>0</v>
      </c>
      <c r="Q272" s="79">
        <v>0</v>
      </c>
      <c r="R272" s="79">
        <v>0</v>
      </c>
      <c r="S272" s="741">
        <v>0</v>
      </c>
      <c r="T272" s="2282"/>
    </row>
    <row r="273" spans="1:20" ht="15.75" customHeight="1" thickBot="1" x14ac:dyDescent="0.3">
      <c r="A273" s="2283"/>
      <c r="B273" s="2224"/>
      <c r="C273" s="2228"/>
      <c r="D273" s="2239"/>
      <c r="E273" s="2240"/>
      <c r="F273" s="746" t="s">
        <v>470</v>
      </c>
      <c r="G273" s="86">
        <f t="shared" si="14"/>
        <v>0</v>
      </c>
      <c r="H273" s="79">
        <v>0</v>
      </c>
      <c r="I273" s="79">
        <v>0</v>
      </c>
      <c r="J273" s="79">
        <v>0</v>
      </c>
      <c r="K273" s="79">
        <v>0</v>
      </c>
      <c r="L273" s="79">
        <v>0</v>
      </c>
      <c r="M273" s="79">
        <v>0</v>
      </c>
      <c r="N273" s="79">
        <v>0</v>
      </c>
      <c r="O273" s="79">
        <v>0</v>
      </c>
      <c r="P273" s="79">
        <v>0</v>
      </c>
      <c r="Q273" s="79">
        <v>0</v>
      </c>
      <c r="R273" s="79">
        <v>0</v>
      </c>
      <c r="S273" s="741">
        <v>0</v>
      </c>
      <c r="T273" s="2282"/>
    </row>
    <row r="274" spans="1:20" ht="33.75" customHeight="1" thickBot="1" x14ac:dyDescent="0.3">
      <c r="A274" s="2283"/>
      <c r="B274" s="2224"/>
      <c r="C274" s="2228"/>
      <c r="D274" s="2239"/>
      <c r="E274" s="2240"/>
      <c r="F274" s="746" t="s">
        <v>471</v>
      </c>
      <c r="G274" s="86">
        <f t="shared" si="14"/>
        <v>0</v>
      </c>
      <c r="H274" s="79">
        <v>0</v>
      </c>
      <c r="I274" s="79">
        <v>0</v>
      </c>
      <c r="J274" s="79">
        <v>0</v>
      </c>
      <c r="K274" s="79">
        <v>0</v>
      </c>
      <c r="L274" s="79">
        <v>0</v>
      </c>
      <c r="M274" s="79">
        <v>0</v>
      </c>
      <c r="N274" s="79">
        <v>0</v>
      </c>
      <c r="O274" s="79">
        <v>0</v>
      </c>
      <c r="P274" s="79">
        <v>0</v>
      </c>
      <c r="Q274" s="79">
        <v>0</v>
      </c>
      <c r="R274" s="79">
        <v>0</v>
      </c>
      <c r="S274" s="741">
        <v>0</v>
      </c>
      <c r="T274" s="2282"/>
    </row>
    <row r="275" spans="1:20" ht="33" customHeight="1" thickBot="1" x14ac:dyDescent="0.3">
      <c r="A275" s="2283"/>
      <c r="B275" s="2224"/>
      <c r="C275" s="2228"/>
      <c r="D275" s="2239"/>
      <c r="E275" s="2240"/>
      <c r="F275" s="746" t="s">
        <v>472</v>
      </c>
      <c r="G275" s="86">
        <f t="shared" si="14"/>
        <v>0</v>
      </c>
      <c r="H275" s="79">
        <v>0</v>
      </c>
      <c r="I275" s="79">
        <v>0</v>
      </c>
      <c r="J275" s="79">
        <v>0</v>
      </c>
      <c r="K275" s="79">
        <v>0</v>
      </c>
      <c r="L275" s="79">
        <v>0</v>
      </c>
      <c r="M275" s="79">
        <v>0</v>
      </c>
      <c r="N275" s="79">
        <v>0</v>
      </c>
      <c r="O275" s="79">
        <v>0</v>
      </c>
      <c r="P275" s="79">
        <v>0</v>
      </c>
      <c r="Q275" s="79">
        <v>0</v>
      </c>
      <c r="R275" s="79">
        <v>0</v>
      </c>
      <c r="S275" s="741">
        <v>0</v>
      </c>
      <c r="T275" s="2282"/>
    </row>
    <row r="276" spans="1:20" ht="15.75" customHeight="1" thickBot="1" x14ac:dyDescent="0.3">
      <c r="A276" s="2283"/>
      <c r="B276" s="2224"/>
      <c r="C276" s="2228"/>
      <c r="D276" s="2239"/>
      <c r="E276" s="2240"/>
      <c r="F276" s="746" t="s">
        <v>509</v>
      </c>
      <c r="G276" s="86">
        <f t="shared" si="14"/>
        <v>0</v>
      </c>
      <c r="H276" s="79">
        <v>0</v>
      </c>
      <c r="I276" s="79">
        <v>0</v>
      </c>
      <c r="J276" s="79">
        <v>0</v>
      </c>
      <c r="K276" s="79">
        <v>0</v>
      </c>
      <c r="L276" s="79">
        <v>0</v>
      </c>
      <c r="M276" s="79">
        <v>0</v>
      </c>
      <c r="N276" s="79">
        <v>0</v>
      </c>
      <c r="O276" s="79">
        <v>0</v>
      </c>
      <c r="P276" s="79">
        <v>0</v>
      </c>
      <c r="Q276" s="79">
        <v>0</v>
      </c>
      <c r="R276" s="79">
        <v>0</v>
      </c>
      <c r="S276" s="741">
        <v>0</v>
      </c>
      <c r="T276" s="2282"/>
    </row>
    <row r="277" spans="1:20" ht="15.75" customHeight="1" thickBot="1" x14ac:dyDescent="0.3">
      <c r="A277" s="2283"/>
      <c r="B277" s="2224"/>
      <c r="C277" s="2228"/>
      <c r="D277" s="2239"/>
      <c r="E277" s="2240"/>
      <c r="F277" s="746" t="s">
        <v>473</v>
      </c>
      <c r="G277" s="86">
        <f t="shared" si="14"/>
        <v>0</v>
      </c>
      <c r="H277" s="79">
        <v>0</v>
      </c>
      <c r="I277" s="79">
        <v>0</v>
      </c>
      <c r="J277" s="79">
        <v>0</v>
      </c>
      <c r="K277" s="79">
        <v>0</v>
      </c>
      <c r="L277" s="79">
        <v>0</v>
      </c>
      <c r="M277" s="79">
        <v>0</v>
      </c>
      <c r="N277" s="79">
        <v>0</v>
      </c>
      <c r="O277" s="79">
        <v>0</v>
      </c>
      <c r="P277" s="79">
        <v>0</v>
      </c>
      <c r="Q277" s="79">
        <v>0</v>
      </c>
      <c r="R277" s="79">
        <v>0</v>
      </c>
      <c r="S277" s="741">
        <v>0</v>
      </c>
      <c r="T277" s="2282"/>
    </row>
    <row r="278" spans="1:20" ht="33.75" customHeight="1" thickBot="1" x14ac:dyDescent="0.3">
      <c r="A278" s="2283"/>
      <c r="B278" s="2224"/>
      <c r="C278" s="2228"/>
      <c r="D278" s="2239"/>
      <c r="E278" s="2240"/>
      <c r="F278" s="746" t="s">
        <v>474</v>
      </c>
      <c r="G278" s="86">
        <f t="shared" si="14"/>
        <v>0</v>
      </c>
      <c r="H278" s="79">
        <v>0</v>
      </c>
      <c r="I278" s="79">
        <v>0</v>
      </c>
      <c r="J278" s="79">
        <v>0</v>
      </c>
      <c r="K278" s="79">
        <v>0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0</v>
      </c>
      <c r="R278" s="79">
        <v>0</v>
      </c>
      <c r="S278" s="741">
        <v>0</v>
      </c>
      <c r="T278" s="2282"/>
    </row>
    <row r="279" spans="1:20" ht="18.75" customHeight="1" thickBot="1" x14ac:dyDescent="0.3">
      <c r="A279" s="2283"/>
      <c r="B279" s="2224"/>
      <c r="C279" s="2228"/>
      <c r="D279" s="2239"/>
      <c r="E279" s="2240"/>
      <c r="F279" s="746" t="s">
        <v>475</v>
      </c>
      <c r="G279" s="86">
        <f t="shared" si="14"/>
        <v>0</v>
      </c>
      <c r="H279" s="79">
        <v>0</v>
      </c>
      <c r="I279" s="79">
        <v>0</v>
      </c>
      <c r="J279" s="79">
        <v>0</v>
      </c>
      <c r="K279" s="79">
        <v>0</v>
      </c>
      <c r="L279" s="79">
        <v>0</v>
      </c>
      <c r="M279" s="79">
        <v>0</v>
      </c>
      <c r="N279" s="79">
        <v>0</v>
      </c>
      <c r="O279" s="79">
        <v>0</v>
      </c>
      <c r="P279" s="79">
        <v>0</v>
      </c>
      <c r="Q279" s="79">
        <v>0</v>
      </c>
      <c r="R279" s="79">
        <v>0</v>
      </c>
      <c r="S279" s="741">
        <v>0</v>
      </c>
      <c r="T279" s="2282"/>
    </row>
    <row r="280" spans="1:20" ht="15.75" customHeight="1" thickBot="1" x14ac:dyDescent="0.3">
      <c r="A280" s="2283"/>
      <c r="B280" s="2224"/>
      <c r="C280" s="2228"/>
      <c r="D280" s="2239"/>
      <c r="E280" s="2240"/>
      <c r="F280" s="746" t="s">
        <v>476</v>
      </c>
      <c r="G280" s="86">
        <f t="shared" si="14"/>
        <v>0</v>
      </c>
      <c r="H280" s="79">
        <v>0</v>
      </c>
      <c r="I280" s="79">
        <v>0</v>
      </c>
      <c r="J280" s="79">
        <v>0</v>
      </c>
      <c r="K280" s="79">
        <v>0</v>
      </c>
      <c r="L280" s="79">
        <v>0</v>
      </c>
      <c r="M280" s="79">
        <v>0</v>
      </c>
      <c r="N280" s="79">
        <v>0</v>
      </c>
      <c r="O280" s="79">
        <v>0</v>
      </c>
      <c r="P280" s="79">
        <v>0</v>
      </c>
      <c r="Q280" s="79">
        <v>0</v>
      </c>
      <c r="R280" s="79">
        <v>0</v>
      </c>
      <c r="S280" s="741">
        <v>0</v>
      </c>
      <c r="T280" s="2282"/>
    </row>
    <row r="281" spans="1:20" ht="18" customHeight="1" thickBot="1" x14ac:dyDescent="0.3">
      <c r="A281" s="2283"/>
      <c r="B281" s="2224"/>
      <c r="C281" s="2228"/>
      <c r="D281" s="2239"/>
      <c r="E281" s="2240"/>
      <c r="F281" s="746" t="s">
        <v>477</v>
      </c>
      <c r="G281" s="86">
        <f t="shared" si="14"/>
        <v>0</v>
      </c>
      <c r="H281" s="79">
        <v>0</v>
      </c>
      <c r="I281" s="79">
        <v>0</v>
      </c>
      <c r="J281" s="79">
        <v>0</v>
      </c>
      <c r="K281" s="79">
        <v>0</v>
      </c>
      <c r="L281" s="79">
        <v>0</v>
      </c>
      <c r="M281" s="79">
        <v>0</v>
      </c>
      <c r="N281" s="79">
        <v>0</v>
      </c>
      <c r="O281" s="79">
        <v>0</v>
      </c>
      <c r="P281" s="79">
        <v>0</v>
      </c>
      <c r="Q281" s="79">
        <v>0</v>
      </c>
      <c r="R281" s="79">
        <v>0</v>
      </c>
      <c r="S281" s="741">
        <v>0</v>
      </c>
      <c r="T281" s="2282"/>
    </row>
    <row r="282" spans="1:20" ht="15.75" customHeight="1" thickBot="1" x14ac:dyDescent="0.3">
      <c r="A282" s="2283"/>
      <c r="B282" s="2224"/>
      <c r="C282" s="2228"/>
      <c r="D282" s="2239"/>
      <c r="E282" s="2240"/>
      <c r="F282" s="746" t="s">
        <v>478</v>
      </c>
      <c r="G282" s="86">
        <f t="shared" si="14"/>
        <v>0</v>
      </c>
      <c r="H282" s="79">
        <v>0</v>
      </c>
      <c r="I282" s="79">
        <v>0</v>
      </c>
      <c r="J282" s="79">
        <v>0</v>
      </c>
      <c r="K282" s="79">
        <v>0</v>
      </c>
      <c r="L282" s="79">
        <v>0</v>
      </c>
      <c r="M282" s="79">
        <v>0</v>
      </c>
      <c r="N282" s="79">
        <v>0</v>
      </c>
      <c r="O282" s="79">
        <v>0</v>
      </c>
      <c r="P282" s="79">
        <v>0</v>
      </c>
      <c r="Q282" s="79">
        <v>0</v>
      </c>
      <c r="R282" s="79">
        <v>0</v>
      </c>
      <c r="S282" s="741">
        <v>0</v>
      </c>
      <c r="T282" s="2282"/>
    </row>
    <row r="283" spans="1:20" ht="15.75" customHeight="1" thickBot="1" x14ac:dyDescent="0.3">
      <c r="A283" s="2283"/>
      <c r="B283" s="2224"/>
      <c r="C283" s="2228"/>
      <c r="D283" s="2239"/>
      <c r="E283" s="2240"/>
      <c r="F283" s="746" t="s">
        <v>479</v>
      </c>
      <c r="G283" s="86">
        <f t="shared" si="14"/>
        <v>0</v>
      </c>
      <c r="H283" s="79">
        <v>0</v>
      </c>
      <c r="I283" s="79">
        <v>0</v>
      </c>
      <c r="J283" s="79">
        <v>0</v>
      </c>
      <c r="K283" s="79">
        <v>0</v>
      </c>
      <c r="L283" s="79">
        <v>0</v>
      </c>
      <c r="M283" s="79">
        <v>0</v>
      </c>
      <c r="N283" s="79">
        <v>0</v>
      </c>
      <c r="O283" s="79">
        <v>0</v>
      </c>
      <c r="P283" s="79">
        <v>0</v>
      </c>
      <c r="Q283" s="79">
        <v>0</v>
      </c>
      <c r="R283" s="79">
        <v>0</v>
      </c>
      <c r="S283" s="741">
        <v>0</v>
      </c>
      <c r="T283" s="2282"/>
    </row>
    <row r="284" spans="1:20" ht="16.5" customHeight="1" thickBot="1" x14ac:dyDescent="0.3">
      <c r="A284" s="2283"/>
      <c r="B284" s="2224"/>
      <c r="C284" s="2228"/>
      <c r="D284" s="2239"/>
      <c r="E284" s="2240"/>
      <c r="F284" s="746" t="s">
        <v>480</v>
      </c>
      <c r="G284" s="86">
        <f t="shared" si="14"/>
        <v>0</v>
      </c>
      <c r="H284" s="79">
        <v>0</v>
      </c>
      <c r="I284" s="79">
        <v>0</v>
      </c>
      <c r="J284" s="79">
        <v>0</v>
      </c>
      <c r="K284" s="79">
        <v>0</v>
      </c>
      <c r="L284" s="79">
        <v>0</v>
      </c>
      <c r="M284" s="79">
        <v>0</v>
      </c>
      <c r="N284" s="79">
        <v>0</v>
      </c>
      <c r="O284" s="79">
        <v>0</v>
      </c>
      <c r="P284" s="79">
        <v>0</v>
      </c>
      <c r="Q284" s="79">
        <v>0</v>
      </c>
      <c r="R284" s="79">
        <v>0</v>
      </c>
      <c r="S284" s="741">
        <v>0</v>
      </c>
      <c r="T284" s="2282"/>
    </row>
    <row r="285" spans="1:20" ht="15.75" customHeight="1" thickBot="1" x14ac:dyDescent="0.3">
      <c r="A285" s="2283"/>
      <c r="B285" s="2224"/>
      <c r="C285" s="2228"/>
      <c r="D285" s="2239"/>
      <c r="E285" s="2240"/>
      <c r="F285" s="746" t="s">
        <v>481</v>
      </c>
      <c r="G285" s="86">
        <f t="shared" si="14"/>
        <v>0</v>
      </c>
      <c r="H285" s="79">
        <v>0</v>
      </c>
      <c r="I285" s="79">
        <v>0</v>
      </c>
      <c r="J285" s="79">
        <v>0</v>
      </c>
      <c r="K285" s="79">
        <v>0</v>
      </c>
      <c r="L285" s="79">
        <v>0</v>
      </c>
      <c r="M285" s="79">
        <v>0</v>
      </c>
      <c r="N285" s="79">
        <v>0</v>
      </c>
      <c r="O285" s="79">
        <v>0</v>
      </c>
      <c r="P285" s="79">
        <v>0</v>
      </c>
      <c r="Q285" s="79">
        <v>0</v>
      </c>
      <c r="R285" s="79">
        <v>0</v>
      </c>
      <c r="S285" s="741">
        <v>0</v>
      </c>
      <c r="T285" s="2282"/>
    </row>
    <row r="286" spans="1:20" ht="15.75" customHeight="1" thickBot="1" x14ac:dyDescent="0.3">
      <c r="A286" s="2283"/>
      <c r="B286" s="2224"/>
      <c r="C286" s="2228"/>
      <c r="D286" s="2239"/>
      <c r="E286" s="2240"/>
      <c r="F286" s="746" t="s">
        <v>482</v>
      </c>
      <c r="G286" s="86">
        <f t="shared" si="14"/>
        <v>0</v>
      </c>
      <c r="H286" s="79">
        <v>0</v>
      </c>
      <c r="I286" s="79">
        <v>0</v>
      </c>
      <c r="J286" s="79">
        <v>0</v>
      </c>
      <c r="K286" s="79">
        <v>0</v>
      </c>
      <c r="L286" s="79">
        <v>0</v>
      </c>
      <c r="M286" s="79">
        <v>0</v>
      </c>
      <c r="N286" s="79">
        <v>0</v>
      </c>
      <c r="O286" s="79">
        <v>0</v>
      </c>
      <c r="P286" s="79">
        <v>0</v>
      </c>
      <c r="Q286" s="79">
        <v>0</v>
      </c>
      <c r="R286" s="79">
        <v>0</v>
      </c>
      <c r="S286" s="741">
        <v>0</v>
      </c>
      <c r="T286" s="2282"/>
    </row>
    <row r="287" spans="1:20" ht="16.5" customHeight="1" thickBot="1" x14ac:dyDescent="0.3">
      <c r="A287" s="2283"/>
      <c r="B287" s="2224"/>
      <c r="C287" s="2228"/>
      <c r="D287" s="2239"/>
      <c r="E287" s="2240"/>
      <c r="F287" s="746" t="s">
        <v>483</v>
      </c>
      <c r="G287" s="86">
        <f t="shared" si="14"/>
        <v>0</v>
      </c>
      <c r="H287" s="79">
        <v>0</v>
      </c>
      <c r="I287" s="79">
        <v>0</v>
      </c>
      <c r="J287" s="79">
        <v>0</v>
      </c>
      <c r="K287" s="79">
        <v>0</v>
      </c>
      <c r="L287" s="79">
        <v>0</v>
      </c>
      <c r="M287" s="79">
        <v>0</v>
      </c>
      <c r="N287" s="79">
        <v>0</v>
      </c>
      <c r="O287" s="79">
        <v>0</v>
      </c>
      <c r="P287" s="79">
        <v>0</v>
      </c>
      <c r="Q287" s="79">
        <v>0</v>
      </c>
      <c r="R287" s="79">
        <v>0</v>
      </c>
      <c r="S287" s="741">
        <v>0</v>
      </c>
      <c r="T287" s="2282"/>
    </row>
    <row r="288" spans="1:20" ht="15.75" customHeight="1" thickBot="1" x14ac:dyDescent="0.3">
      <c r="A288" s="2283"/>
      <c r="B288" s="2224"/>
      <c r="C288" s="2228"/>
      <c r="D288" s="2239"/>
      <c r="E288" s="2240"/>
      <c r="F288" s="746" t="s">
        <v>484</v>
      </c>
      <c r="G288" s="86">
        <f t="shared" si="14"/>
        <v>0</v>
      </c>
      <c r="H288" s="79">
        <v>0</v>
      </c>
      <c r="I288" s="79">
        <v>0</v>
      </c>
      <c r="J288" s="79">
        <v>0</v>
      </c>
      <c r="K288" s="79">
        <v>0</v>
      </c>
      <c r="L288" s="79">
        <v>0</v>
      </c>
      <c r="M288" s="79">
        <v>0</v>
      </c>
      <c r="N288" s="79">
        <v>0</v>
      </c>
      <c r="O288" s="79">
        <v>0</v>
      </c>
      <c r="P288" s="79">
        <v>0</v>
      </c>
      <c r="Q288" s="79">
        <v>0</v>
      </c>
      <c r="R288" s="79">
        <v>0</v>
      </c>
      <c r="S288" s="741">
        <v>0</v>
      </c>
      <c r="T288" s="2282"/>
    </row>
    <row r="289" spans="1:20" ht="15.75" customHeight="1" thickBot="1" x14ac:dyDescent="0.3">
      <c r="A289" s="2283"/>
      <c r="B289" s="2224"/>
      <c r="C289" s="2228"/>
      <c r="D289" s="2239"/>
      <c r="E289" s="2240"/>
      <c r="F289" s="746" t="s">
        <v>485</v>
      </c>
      <c r="G289" s="86">
        <f t="shared" si="14"/>
        <v>0</v>
      </c>
      <c r="H289" s="79">
        <v>0</v>
      </c>
      <c r="I289" s="79">
        <v>0</v>
      </c>
      <c r="J289" s="79">
        <v>0</v>
      </c>
      <c r="K289" s="79">
        <v>0</v>
      </c>
      <c r="L289" s="79">
        <v>0</v>
      </c>
      <c r="M289" s="79">
        <v>0</v>
      </c>
      <c r="N289" s="79">
        <v>0</v>
      </c>
      <c r="O289" s="79">
        <v>0</v>
      </c>
      <c r="P289" s="79">
        <v>0</v>
      </c>
      <c r="Q289" s="79">
        <v>0</v>
      </c>
      <c r="R289" s="79">
        <v>0</v>
      </c>
      <c r="S289" s="741">
        <v>0</v>
      </c>
      <c r="T289" s="2282"/>
    </row>
    <row r="290" spans="1:20" ht="16.5" customHeight="1" thickBot="1" x14ac:dyDescent="0.3">
      <c r="A290" s="2283"/>
      <c r="B290" s="2224"/>
      <c r="C290" s="2228"/>
      <c r="D290" s="2239"/>
      <c r="E290" s="2240"/>
      <c r="F290" s="746" t="s">
        <v>510</v>
      </c>
      <c r="G290" s="86">
        <f t="shared" si="14"/>
        <v>0</v>
      </c>
      <c r="H290" s="79">
        <v>0</v>
      </c>
      <c r="I290" s="79">
        <v>0</v>
      </c>
      <c r="J290" s="79">
        <v>0</v>
      </c>
      <c r="K290" s="79">
        <v>0</v>
      </c>
      <c r="L290" s="79">
        <v>0</v>
      </c>
      <c r="M290" s="79">
        <v>0</v>
      </c>
      <c r="N290" s="79">
        <v>0</v>
      </c>
      <c r="O290" s="79">
        <v>0</v>
      </c>
      <c r="P290" s="79">
        <v>0</v>
      </c>
      <c r="Q290" s="79">
        <v>0</v>
      </c>
      <c r="R290" s="79">
        <v>0</v>
      </c>
      <c r="S290" s="741">
        <v>0</v>
      </c>
      <c r="T290" s="2282"/>
    </row>
    <row r="291" spans="1:20" ht="15.75" customHeight="1" thickBot="1" x14ac:dyDescent="0.3">
      <c r="A291" s="2283"/>
      <c r="B291" s="2224"/>
      <c r="C291" s="2228"/>
      <c r="D291" s="2239"/>
      <c r="E291" s="2240"/>
      <c r="F291" s="746" t="s">
        <v>511</v>
      </c>
      <c r="G291" s="86">
        <f t="shared" si="14"/>
        <v>0</v>
      </c>
      <c r="H291" s="79">
        <v>0</v>
      </c>
      <c r="I291" s="79">
        <v>0</v>
      </c>
      <c r="J291" s="79">
        <v>0</v>
      </c>
      <c r="K291" s="79">
        <v>0</v>
      </c>
      <c r="L291" s="79">
        <v>0</v>
      </c>
      <c r="M291" s="79">
        <v>0</v>
      </c>
      <c r="N291" s="79">
        <v>0</v>
      </c>
      <c r="O291" s="79">
        <v>0</v>
      </c>
      <c r="P291" s="79">
        <v>0</v>
      </c>
      <c r="Q291" s="79">
        <v>0</v>
      </c>
      <c r="R291" s="79">
        <v>0</v>
      </c>
      <c r="S291" s="741">
        <v>0</v>
      </c>
      <c r="T291" s="2282"/>
    </row>
    <row r="292" spans="1:20" ht="15.75" customHeight="1" thickBot="1" x14ac:dyDescent="0.3">
      <c r="A292" s="2283"/>
      <c r="B292" s="2224"/>
      <c r="C292" s="2228"/>
      <c r="D292" s="2239"/>
      <c r="E292" s="2240"/>
      <c r="F292" s="746" t="s">
        <v>512</v>
      </c>
      <c r="G292" s="86">
        <f t="shared" si="14"/>
        <v>0</v>
      </c>
      <c r="H292" s="79">
        <v>0</v>
      </c>
      <c r="I292" s="79">
        <v>0</v>
      </c>
      <c r="J292" s="79">
        <v>0</v>
      </c>
      <c r="K292" s="79">
        <v>0</v>
      </c>
      <c r="L292" s="79">
        <v>0</v>
      </c>
      <c r="M292" s="79">
        <v>0</v>
      </c>
      <c r="N292" s="79">
        <v>0</v>
      </c>
      <c r="O292" s="79">
        <v>0</v>
      </c>
      <c r="P292" s="79">
        <v>0</v>
      </c>
      <c r="Q292" s="79">
        <v>0</v>
      </c>
      <c r="R292" s="79">
        <v>0</v>
      </c>
      <c r="S292" s="741">
        <v>0</v>
      </c>
      <c r="T292" s="2282"/>
    </row>
    <row r="293" spans="1:20" ht="16.5" customHeight="1" thickBot="1" x14ac:dyDescent="0.3">
      <c r="A293" s="2283"/>
      <c r="B293" s="2224"/>
      <c r="C293" s="2228"/>
      <c r="D293" s="2239"/>
      <c r="E293" s="2240"/>
      <c r="F293" s="746" t="s">
        <v>513</v>
      </c>
      <c r="G293" s="86">
        <f t="shared" si="14"/>
        <v>0</v>
      </c>
      <c r="H293" s="79">
        <v>0</v>
      </c>
      <c r="I293" s="79">
        <v>0</v>
      </c>
      <c r="J293" s="79">
        <v>0</v>
      </c>
      <c r="K293" s="79">
        <v>0</v>
      </c>
      <c r="L293" s="79">
        <v>0</v>
      </c>
      <c r="M293" s="79">
        <v>0</v>
      </c>
      <c r="N293" s="79">
        <v>0</v>
      </c>
      <c r="O293" s="79">
        <v>0</v>
      </c>
      <c r="P293" s="79">
        <v>0</v>
      </c>
      <c r="Q293" s="79">
        <v>0</v>
      </c>
      <c r="R293" s="79">
        <v>0</v>
      </c>
      <c r="S293" s="741">
        <v>0</v>
      </c>
      <c r="T293" s="2282"/>
    </row>
    <row r="294" spans="1:20" ht="17.25" customHeight="1" thickBot="1" x14ac:dyDescent="0.3">
      <c r="A294" s="2283"/>
      <c r="B294" s="2224"/>
      <c r="C294" s="2228"/>
      <c r="D294" s="2239"/>
      <c r="E294" s="2240"/>
      <c r="F294" s="746" t="s">
        <v>508</v>
      </c>
      <c r="G294" s="86">
        <f t="shared" si="14"/>
        <v>0</v>
      </c>
      <c r="H294" s="79">
        <v>0</v>
      </c>
      <c r="I294" s="79">
        <v>0</v>
      </c>
      <c r="J294" s="79">
        <v>0</v>
      </c>
      <c r="K294" s="79">
        <v>0</v>
      </c>
      <c r="L294" s="79">
        <v>0</v>
      </c>
      <c r="M294" s="79">
        <v>0</v>
      </c>
      <c r="N294" s="79">
        <v>0</v>
      </c>
      <c r="O294" s="79">
        <v>0</v>
      </c>
      <c r="P294" s="79">
        <v>0</v>
      </c>
      <c r="Q294" s="79">
        <v>0</v>
      </c>
      <c r="R294" s="79">
        <v>0</v>
      </c>
      <c r="S294" s="741">
        <v>0</v>
      </c>
      <c r="T294" s="2282"/>
    </row>
    <row r="295" spans="1:20" ht="31.5" customHeight="1" thickBot="1" x14ac:dyDescent="0.3">
      <c r="A295" s="2283"/>
      <c r="B295" s="2224"/>
      <c r="C295" s="2228"/>
      <c r="D295" s="2239"/>
      <c r="E295" s="2240"/>
      <c r="F295" s="746" t="s">
        <v>507</v>
      </c>
      <c r="G295" s="86">
        <f t="shared" si="14"/>
        <v>0</v>
      </c>
      <c r="H295" s="79">
        <v>0</v>
      </c>
      <c r="I295" s="79">
        <v>0</v>
      </c>
      <c r="J295" s="79">
        <v>0</v>
      </c>
      <c r="K295" s="79">
        <v>0</v>
      </c>
      <c r="L295" s="79">
        <v>0</v>
      </c>
      <c r="M295" s="79">
        <v>0</v>
      </c>
      <c r="N295" s="79">
        <v>0</v>
      </c>
      <c r="O295" s="79">
        <v>0</v>
      </c>
      <c r="P295" s="79">
        <v>0</v>
      </c>
      <c r="Q295" s="79">
        <v>0</v>
      </c>
      <c r="R295" s="79">
        <v>0</v>
      </c>
      <c r="S295" s="741">
        <v>0</v>
      </c>
      <c r="T295" s="2282"/>
    </row>
    <row r="296" spans="1:20" ht="33.75" customHeight="1" thickBot="1" x14ac:dyDescent="0.3">
      <c r="A296" s="2283"/>
      <c r="B296" s="2224"/>
      <c r="C296" s="2228"/>
      <c r="D296" s="2239"/>
      <c r="E296" s="2240"/>
      <c r="F296" s="746" t="s">
        <v>506</v>
      </c>
      <c r="G296" s="86">
        <f t="shared" si="14"/>
        <v>0</v>
      </c>
      <c r="H296" s="79">
        <v>0</v>
      </c>
      <c r="I296" s="79">
        <v>0</v>
      </c>
      <c r="J296" s="79">
        <v>0</v>
      </c>
      <c r="K296" s="79">
        <v>0</v>
      </c>
      <c r="L296" s="79">
        <v>0</v>
      </c>
      <c r="M296" s="79">
        <v>0</v>
      </c>
      <c r="N296" s="79">
        <v>0</v>
      </c>
      <c r="O296" s="79">
        <v>0</v>
      </c>
      <c r="P296" s="79">
        <v>0</v>
      </c>
      <c r="Q296" s="79">
        <v>0</v>
      </c>
      <c r="R296" s="79">
        <v>0</v>
      </c>
      <c r="S296" s="741">
        <v>0</v>
      </c>
      <c r="T296" s="2282"/>
    </row>
    <row r="297" spans="1:20" ht="15.75" customHeight="1" thickBot="1" x14ac:dyDescent="0.3">
      <c r="A297" s="2283"/>
      <c r="B297" s="2224"/>
      <c r="C297" s="2228"/>
      <c r="D297" s="2239"/>
      <c r="E297" s="2240"/>
      <c r="F297" s="746" t="s">
        <v>505</v>
      </c>
      <c r="G297" s="86">
        <f t="shared" si="14"/>
        <v>0</v>
      </c>
      <c r="H297" s="79">
        <v>0</v>
      </c>
      <c r="I297" s="79">
        <v>0</v>
      </c>
      <c r="J297" s="79">
        <v>0</v>
      </c>
      <c r="K297" s="79">
        <v>0</v>
      </c>
      <c r="L297" s="79">
        <v>0</v>
      </c>
      <c r="M297" s="79">
        <v>0</v>
      </c>
      <c r="N297" s="79">
        <v>0</v>
      </c>
      <c r="O297" s="79">
        <v>0</v>
      </c>
      <c r="P297" s="79">
        <v>0</v>
      </c>
      <c r="Q297" s="79">
        <v>0</v>
      </c>
      <c r="R297" s="79">
        <v>0</v>
      </c>
      <c r="S297" s="741">
        <v>0</v>
      </c>
      <c r="T297" s="2282"/>
    </row>
    <row r="298" spans="1:20" ht="15.75" customHeight="1" thickBot="1" x14ac:dyDescent="0.3">
      <c r="A298" s="2283"/>
      <c r="B298" s="2224"/>
      <c r="C298" s="2228"/>
      <c r="D298" s="2239"/>
      <c r="E298" s="2240"/>
      <c r="F298" s="746" t="s">
        <v>504</v>
      </c>
      <c r="G298" s="86">
        <f t="shared" si="14"/>
        <v>0</v>
      </c>
      <c r="H298" s="79">
        <v>0</v>
      </c>
      <c r="I298" s="79">
        <v>0</v>
      </c>
      <c r="J298" s="79">
        <v>0</v>
      </c>
      <c r="K298" s="79">
        <v>0</v>
      </c>
      <c r="L298" s="79">
        <v>0</v>
      </c>
      <c r="M298" s="79">
        <v>0</v>
      </c>
      <c r="N298" s="79">
        <v>0</v>
      </c>
      <c r="O298" s="79">
        <v>0</v>
      </c>
      <c r="P298" s="79">
        <v>0</v>
      </c>
      <c r="Q298" s="79">
        <v>0</v>
      </c>
      <c r="R298" s="79">
        <v>0</v>
      </c>
      <c r="S298" s="741">
        <v>0</v>
      </c>
      <c r="T298" s="2282"/>
    </row>
    <row r="299" spans="1:20" ht="31.5" customHeight="1" thickBot="1" x14ac:dyDescent="0.3">
      <c r="A299" s="2283"/>
      <c r="B299" s="2224"/>
      <c r="C299" s="2228"/>
      <c r="D299" s="2239"/>
      <c r="E299" s="2240"/>
      <c r="F299" s="746" t="s">
        <v>503</v>
      </c>
      <c r="G299" s="86">
        <f t="shared" si="14"/>
        <v>0</v>
      </c>
      <c r="H299" s="79">
        <v>0</v>
      </c>
      <c r="I299" s="79">
        <v>0</v>
      </c>
      <c r="J299" s="79">
        <v>0</v>
      </c>
      <c r="K299" s="79">
        <v>0</v>
      </c>
      <c r="L299" s="79">
        <v>0</v>
      </c>
      <c r="M299" s="79">
        <v>0</v>
      </c>
      <c r="N299" s="79">
        <v>0</v>
      </c>
      <c r="O299" s="79">
        <v>0</v>
      </c>
      <c r="P299" s="79">
        <v>0</v>
      </c>
      <c r="Q299" s="79">
        <v>0</v>
      </c>
      <c r="R299" s="79">
        <v>0</v>
      </c>
      <c r="S299" s="741">
        <v>0</v>
      </c>
      <c r="T299" s="2282"/>
    </row>
    <row r="300" spans="1:20" ht="33" customHeight="1" thickBot="1" x14ac:dyDescent="0.3">
      <c r="A300" s="2283"/>
      <c r="B300" s="2224"/>
      <c r="C300" s="2228"/>
      <c r="D300" s="2239"/>
      <c r="E300" s="2240"/>
      <c r="F300" s="746" t="s">
        <v>502</v>
      </c>
      <c r="G300" s="86">
        <f t="shared" si="14"/>
        <v>0</v>
      </c>
      <c r="H300" s="79">
        <v>0</v>
      </c>
      <c r="I300" s="79">
        <v>0</v>
      </c>
      <c r="J300" s="79">
        <v>0</v>
      </c>
      <c r="K300" s="79">
        <v>0</v>
      </c>
      <c r="L300" s="79">
        <v>0</v>
      </c>
      <c r="M300" s="79">
        <v>0</v>
      </c>
      <c r="N300" s="79">
        <v>0</v>
      </c>
      <c r="O300" s="79">
        <v>0</v>
      </c>
      <c r="P300" s="79">
        <v>0</v>
      </c>
      <c r="Q300" s="79">
        <v>0</v>
      </c>
      <c r="R300" s="79">
        <v>0</v>
      </c>
      <c r="S300" s="741">
        <v>0</v>
      </c>
      <c r="T300" s="2282"/>
    </row>
    <row r="301" spans="1:20" ht="15.75" customHeight="1" thickBot="1" x14ac:dyDescent="0.3">
      <c r="A301" s="2283"/>
      <c r="B301" s="2224"/>
      <c r="C301" s="2228"/>
      <c r="D301" s="2239"/>
      <c r="E301" s="2240"/>
      <c r="F301" s="746" t="s">
        <v>501</v>
      </c>
      <c r="G301" s="86">
        <f t="shared" si="14"/>
        <v>0</v>
      </c>
      <c r="H301" s="79">
        <v>0</v>
      </c>
      <c r="I301" s="79">
        <v>0</v>
      </c>
      <c r="J301" s="79">
        <v>0</v>
      </c>
      <c r="K301" s="79">
        <v>0</v>
      </c>
      <c r="L301" s="79">
        <v>0</v>
      </c>
      <c r="M301" s="79">
        <v>0</v>
      </c>
      <c r="N301" s="79">
        <v>0</v>
      </c>
      <c r="O301" s="79">
        <v>0</v>
      </c>
      <c r="P301" s="79">
        <v>0</v>
      </c>
      <c r="Q301" s="79">
        <v>0</v>
      </c>
      <c r="R301" s="79">
        <v>0</v>
      </c>
      <c r="S301" s="741">
        <v>0</v>
      </c>
      <c r="T301" s="2282"/>
    </row>
    <row r="302" spans="1:20" ht="16.5" customHeight="1" thickBot="1" x14ac:dyDescent="0.3">
      <c r="A302" s="2283"/>
      <c r="B302" s="2224"/>
      <c r="C302" s="2228"/>
      <c r="D302" s="2239"/>
      <c r="E302" s="2240"/>
      <c r="F302" s="746" t="s">
        <v>500</v>
      </c>
      <c r="G302" s="86">
        <f t="shared" si="14"/>
        <v>0</v>
      </c>
      <c r="H302" s="79">
        <v>0</v>
      </c>
      <c r="I302" s="79">
        <v>0</v>
      </c>
      <c r="J302" s="79">
        <v>0</v>
      </c>
      <c r="K302" s="79">
        <v>0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0</v>
      </c>
      <c r="R302" s="79">
        <v>0</v>
      </c>
      <c r="S302" s="741">
        <v>0</v>
      </c>
      <c r="T302" s="2282"/>
    </row>
    <row r="303" spans="1:20" ht="15.75" customHeight="1" thickBot="1" x14ac:dyDescent="0.3">
      <c r="A303" s="2283"/>
      <c r="B303" s="2224"/>
      <c r="C303" s="2228"/>
      <c r="D303" s="2239"/>
      <c r="E303" s="2240"/>
      <c r="F303" s="746" t="s">
        <v>499</v>
      </c>
      <c r="G303" s="86">
        <f t="shared" si="14"/>
        <v>0</v>
      </c>
      <c r="H303" s="79">
        <v>0</v>
      </c>
      <c r="I303" s="79">
        <v>0</v>
      </c>
      <c r="J303" s="79">
        <v>0</v>
      </c>
      <c r="K303" s="79">
        <v>0</v>
      </c>
      <c r="L303" s="79">
        <v>0</v>
      </c>
      <c r="M303" s="79">
        <v>0</v>
      </c>
      <c r="N303" s="79">
        <v>0</v>
      </c>
      <c r="O303" s="79">
        <v>0</v>
      </c>
      <c r="P303" s="79">
        <v>0</v>
      </c>
      <c r="Q303" s="79">
        <v>0</v>
      </c>
      <c r="R303" s="79">
        <v>0</v>
      </c>
      <c r="S303" s="741">
        <v>0</v>
      </c>
      <c r="T303" s="2282"/>
    </row>
    <row r="304" spans="1:20" ht="15.75" customHeight="1" thickBot="1" x14ac:dyDescent="0.3">
      <c r="A304" s="2283"/>
      <c r="B304" s="2224"/>
      <c r="C304" s="2228"/>
      <c r="D304" s="2239"/>
      <c r="E304" s="2240"/>
      <c r="F304" s="746" t="s">
        <v>498</v>
      </c>
      <c r="G304" s="86">
        <f t="shared" si="14"/>
        <v>0</v>
      </c>
      <c r="H304" s="79">
        <v>0</v>
      </c>
      <c r="I304" s="79">
        <v>0</v>
      </c>
      <c r="J304" s="79">
        <v>0</v>
      </c>
      <c r="K304" s="79">
        <v>0</v>
      </c>
      <c r="L304" s="79">
        <v>0</v>
      </c>
      <c r="M304" s="79">
        <v>0</v>
      </c>
      <c r="N304" s="79">
        <v>0</v>
      </c>
      <c r="O304" s="79">
        <v>0</v>
      </c>
      <c r="P304" s="79">
        <v>0</v>
      </c>
      <c r="Q304" s="79">
        <v>0</v>
      </c>
      <c r="R304" s="79">
        <v>0</v>
      </c>
      <c r="S304" s="741">
        <v>0</v>
      </c>
      <c r="T304" s="2282"/>
    </row>
    <row r="305" spans="1:20" ht="16.5" customHeight="1" thickBot="1" x14ac:dyDescent="0.3">
      <c r="A305" s="2283"/>
      <c r="B305" s="2224"/>
      <c r="C305" s="2228"/>
      <c r="D305" s="2239"/>
      <c r="E305" s="2240"/>
      <c r="F305" s="746" t="s">
        <v>497</v>
      </c>
      <c r="G305" s="86">
        <f t="shared" si="14"/>
        <v>0</v>
      </c>
      <c r="H305" s="79">
        <v>0</v>
      </c>
      <c r="I305" s="79">
        <v>0</v>
      </c>
      <c r="J305" s="79">
        <v>0</v>
      </c>
      <c r="K305" s="79">
        <v>0</v>
      </c>
      <c r="L305" s="79">
        <v>0</v>
      </c>
      <c r="M305" s="79">
        <v>0</v>
      </c>
      <c r="N305" s="79">
        <v>0</v>
      </c>
      <c r="O305" s="79">
        <v>0</v>
      </c>
      <c r="P305" s="79">
        <v>0</v>
      </c>
      <c r="Q305" s="79">
        <v>0</v>
      </c>
      <c r="R305" s="79">
        <v>0</v>
      </c>
      <c r="S305" s="741">
        <v>0</v>
      </c>
      <c r="T305" s="2282"/>
    </row>
    <row r="306" spans="1:20" ht="15.75" customHeight="1" thickBot="1" x14ac:dyDescent="0.3">
      <c r="A306" s="2283"/>
      <c r="B306" s="2224"/>
      <c r="C306" s="2228"/>
      <c r="D306" s="2239"/>
      <c r="E306" s="2240"/>
      <c r="F306" s="746" t="s">
        <v>496</v>
      </c>
      <c r="G306" s="86">
        <f t="shared" si="14"/>
        <v>0</v>
      </c>
      <c r="H306" s="79">
        <v>0</v>
      </c>
      <c r="I306" s="79">
        <v>0</v>
      </c>
      <c r="J306" s="79">
        <v>0</v>
      </c>
      <c r="K306" s="79">
        <v>0</v>
      </c>
      <c r="L306" s="79">
        <v>0</v>
      </c>
      <c r="M306" s="79">
        <v>0</v>
      </c>
      <c r="N306" s="79">
        <v>0</v>
      </c>
      <c r="O306" s="79">
        <v>0</v>
      </c>
      <c r="P306" s="79">
        <v>0</v>
      </c>
      <c r="Q306" s="79">
        <v>0</v>
      </c>
      <c r="R306" s="79">
        <v>0</v>
      </c>
      <c r="S306" s="741">
        <v>0</v>
      </c>
      <c r="T306" s="2282"/>
    </row>
    <row r="307" spans="1:20" ht="15.75" customHeight="1" thickBot="1" x14ac:dyDescent="0.3">
      <c r="A307" s="2283"/>
      <c r="B307" s="2224"/>
      <c r="C307" s="2228"/>
      <c r="D307" s="2239"/>
      <c r="E307" s="2240"/>
      <c r="F307" s="746" t="s">
        <v>495</v>
      </c>
      <c r="G307" s="86">
        <f t="shared" si="14"/>
        <v>0</v>
      </c>
      <c r="H307" s="79">
        <v>0</v>
      </c>
      <c r="I307" s="79">
        <v>0</v>
      </c>
      <c r="J307" s="79">
        <v>0</v>
      </c>
      <c r="K307" s="79">
        <v>0</v>
      </c>
      <c r="L307" s="79">
        <v>0</v>
      </c>
      <c r="M307" s="79">
        <v>0</v>
      </c>
      <c r="N307" s="79">
        <v>0</v>
      </c>
      <c r="O307" s="79">
        <v>0</v>
      </c>
      <c r="P307" s="79">
        <v>0</v>
      </c>
      <c r="Q307" s="79">
        <v>0</v>
      </c>
      <c r="R307" s="79">
        <v>0</v>
      </c>
      <c r="S307" s="741">
        <v>0</v>
      </c>
      <c r="T307" s="2282"/>
    </row>
    <row r="308" spans="1:20" ht="33.75" customHeight="1" thickBot="1" x14ac:dyDescent="0.3">
      <c r="A308" s="2283"/>
      <c r="B308" s="2224"/>
      <c r="C308" s="2228"/>
      <c r="D308" s="2239"/>
      <c r="E308" s="2240"/>
      <c r="F308" s="746" t="s">
        <v>494</v>
      </c>
      <c r="G308" s="86">
        <f t="shared" si="14"/>
        <v>0</v>
      </c>
      <c r="H308" s="79">
        <v>0</v>
      </c>
      <c r="I308" s="79">
        <v>0</v>
      </c>
      <c r="J308" s="79">
        <v>0</v>
      </c>
      <c r="K308" s="79">
        <v>0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0</v>
      </c>
      <c r="R308" s="79">
        <v>0</v>
      </c>
      <c r="S308" s="741">
        <v>0</v>
      </c>
      <c r="T308" s="2282"/>
    </row>
    <row r="309" spans="1:20" ht="31.5" customHeight="1" thickBot="1" x14ac:dyDescent="0.3">
      <c r="A309" s="2283"/>
      <c r="B309" s="2224"/>
      <c r="C309" s="2228"/>
      <c r="D309" s="2239"/>
      <c r="E309" s="2240"/>
      <c r="F309" s="746" t="s">
        <v>493</v>
      </c>
      <c r="G309" s="86">
        <f t="shared" si="14"/>
        <v>0</v>
      </c>
      <c r="H309" s="79">
        <v>0</v>
      </c>
      <c r="I309" s="79">
        <v>0</v>
      </c>
      <c r="J309" s="79">
        <v>0</v>
      </c>
      <c r="K309" s="79">
        <v>0</v>
      </c>
      <c r="L309" s="79">
        <v>0</v>
      </c>
      <c r="M309" s="79">
        <v>0</v>
      </c>
      <c r="N309" s="79">
        <v>0</v>
      </c>
      <c r="O309" s="79">
        <v>0</v>
      </c>
      <c r="P309" s="79">
        <v>0</v>
      </c>
      <c r="Q309" s="79">
        <v>0</v>
      </c>
      <c r="R309" s="79">
        <v>0</v>
      </c>
      <c r="S309" s="741">
        <v>0</v>
      </c>
      <c r="T309" s="2282"/>
    </row>
    <row r="310" spans="1:20" ht="15.75" customHeight="1" thickBot="1" x14ac:dyDescent="0.3">
      <c r="A310" s="2283"/>
      <c r="B310" s="2224"/>
      <c r="C310" s="2228"/>
      <c r="D310" s="2239"/>
      <c r="E310" s="2240"/>
      <c r="F310" s="746" t="s">
        <v>492</v>
      </c>
      <c r="G310" s="86">
        <f t="shared" si="14"/>
        <v>0</v>
      </c>
      <c r="H310" s="79">
        <v>0</v>
      </c>
      <c r="I310" s="79">
        <v>0</v>
      </c>
      <c r="J310" s="79">
        <v>0</v>
      </c>
      <c r="K310" s="79">
        <v>0</v>
      </c>
      <c r="L310" s="79">
        <v>0</v>
      </c>
      <c r="M310" s="79">
        <v>0</v>
      </c>
      <c r="N310" s="79">
        <v>0</v>
      </c>
      <c r="O310" s="79">
        <v>0</v>
      </c>
      <c r="P310" s="79">
        <v>0</v>
      </c>
      <c r="Q310" s="79">
        <v>0</v>
      </c>
      <c r="R310" s="79">
        <v>0</v>
      </c>
      <c r="S310" s="741">
        <v>0</v>
      </c>
      <c r="T310" s="2282"/>
    </row>
    <row r="311" spans="1:20" ht="16.5" customHeight="1" thickBot="1" x14ac:dyDescent="0.3">
      <c r="A311" s="2283"/>
      <c r="B311" s="2224"/>
      <c r="C311" s="2228"/>
      <c r="D311" s="2239"/>
      <c r="E311" s="2240"/>
      <c r="F311" s="747" t="s">
        <v>491</v>
      </c>
      <c r="G311" s="86">
        <f t="shared" si="14"/>
        <v>0</v>
      </c>
      <c r="H311" s="79">
        <v>0</v>
      </c>
      <c r="I311" s="79">
        <v>0</v>
      </c>
      <c r="J311" s="79">
        <v>0</v>
      </c>
      <c r="K311" s="79">
        <v>0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  <c r="S311" s="741">
        <v>0</v>
      </c>
      <c r="T311" s="2282"/>
    </row>
    <row r="312" spans="1:20" ht="15.75" customHeight="1" thickBot="1" x14ac:dyDescent="0.3">
      <c r="A312" s="2283"/>
      <c r="B312" s="2224"/>
      <c r="C312" s="2228"/>
      <c r="D312" s="2239"/>
      <c r="E312" s="2240"/>
      <c r="F312" s="746" t="s">
        <v>490</v>
      </c>
      <c r="G312" s="86">
        <f t="shared" si="14"/>
        <v>0</v>
      </c>
      <c r="H312" s="79">
        <v>0</v>
      </c>
      <c r="I312" s="79">
        <v>0</v>
      </c>
      <c r="J312" s="79">
        <v>0</v>
      </c>
      <c r="K312" s="79">
        <v>0</v>
      </c>
      <c r="L312" s="79">
        <v>0</v>
      </c>
      <c r="M312" s="79">
        <v>0</v>
      </c>
      <c r="N312" s="79">
        <v>0</v>
      </c>
      <c r="O312" s="79">
        <v>0</v>
      </c>
      <c r="P312" s="79">
        <v>0</v>
      </c>
      <c r="Q312" s="79">
        <v>0</v>
      </c>
      <c r="R312" s="79">
        <v>0</v>
      </c>
      <c r="S312" s="741">
        <v>0</v>
      </c>
      <c r="T312" s="2282"/>
    </row>
    <row r="313" spans="1:20" ht="19.5" customHeight="1" thickBot="1" x14ac:dyDescent="0.3">
      <c r="A313" s="2283"/>
      <c r="B313" s="2224"/>
      <c r="C313" s="2228"/>
      <c r="D313" s="2239"/>
      <c r="E313" s="2240"/>
      <c r="F313" s="746" t="s">
        <v>489</v>
      </c>
      <c r="G313" s="86">
        <f t="shared" si="14"/>
        <v>0</v>
      </c>
      <c r="H313" s="79">
        <v>0</v>
      </c>
      <c r="I313" s="79">
        <v>0</v>
      </c>
      <c r="J313" s="79">
        <v>0</v>
      </c>
      <c r="K313" s="79">
        <v>0</v>
      </c>
      <c r="L313" s="79">
        <v>0</v>
      </c>
      <c r="M313" s="79">
        <v>0</v>
      </c>
      <c r="N313" s="79">
        <v>0</v>
      </c>
      <c r="O313" s="79">
        <v>0</v>
      </c>
      <c r="P313" s="79">
        <v>0</v>
      </c>
      <c r="Q313" s="79">
        <v>0</v>
      </c>
      <c r="R313" s="79">
        <v>0</v>
      </c>
      <c r="S313" s="741">
        <v>0</v>
      </c>
      <c r="T313" s="2282"/>
    </row>
    <row r="314" spans="1:20" ht="16.5" customHeight="1" thickBot="1" x14ac:dyDescent="0.3">
      <c r="A314" s="2283"/>
      <c r="B314" s="2224"/>
      <c r="C314" s="2228"/>
      <c r="D314" s="2239"/>
      <c r="E314" s="2240"/>
      <c r="F314" s="746" t="s">
        <v>488</v>
      </c>
      <c r="G314" s="86">
        <f t="shared" si="14"/>
        <v>0</v>
      </c>
      <c r="H314" s="79">
        <v>0</v>
      </c>
      <c r="I314" s="79">
        <v>0</v>
      </c>
      <c r="J314" s="79">
        <v>0</v>
      </c>
      <c r="K314" s="79">
        <v>0</v>
      </c>
      <c r="L314" s="79">
        <v>0</v>
      </c>
      <c r="M314" s="79">
        <v>0</v>
      </c>
      <c r="N314" s="79">
        <v>0</v>
      </c>
      <c r="O314" s="79">
        <v>0</v>
      </c>
      <c r="P314" s="79">
        <v>0</v>
      </c>
      <c r="Q314" s="79">
        <v>0</v>
      </c>
      <c r="R314" s="79">
        <v>0</v>
      </c>
      <c r="S314" s="741">
        <v>0</v>
      </c>
      <c r="T314" s="2282"/>
    </row>
    <row r="315" spans="1:20" ht="21" customHeight="1" thickBot="1" x14ac:dyDescent="0.3">
      <c r="A315" s="2283"/>
      <c r="B315" s="2224"/>
      <c r="C315" s="2228"/>
      <c r="D315" s="2239"/>
      <c r="E315" s="2240"/>
      <c r="F315" s="746" t="s">
        <v>487</v>
      </c>
      <c r="G315" s="86">
        <f t="shared" si="14"/>
        <v>0</v>
      </c>
      <c r="H315" s="79">
        <v>0</v>
      </c>
      <c r="I315" s="79">
        <v>0</v>
      </c>
      <c r="J315" s="79">
        <v>0</v>
      </c>
      <c r="K315" s="79">
        <v>0</v>
      </c>
      <c r="L315" s="79">
        <v>0</v>
      </c>
      <c r="M315" s="79">
        <v>0</v>
      </c>
      <c r="N315" s="79">
        <v>0</v>
      </c>
      <c r="O315" s="79">
        <v>0</v>
      </c>
      <c r="P315" s="79">
        <v>0</v>
      </c>
      <c r="Q315" s="79">
        <v>0</v>
      </c>
      <c r="R315" s="79">
        <v>0</v>
      </c>
      <c r="S315" s="741">
        <v>0</v>
      </c>
      <c r="T315" s="2282"/>
    </row>
    <row r="316" spans="1:20" ht="19.5" customHeight="1" thickBot="1" x14ac:dyDescent="0.3">
      <c r="A316" s="2283"/>
      <c r="B316" s="2224"/>
      <c r="C316" s="2228"/>
      <c r="D316" s="2239"/>
      <c r="E316" s="2240"/>
      <c r="F316" s="749" t="s">
        <v>486</v>
      </c>
      <c r="G316" s="86">
        <f t="shared" si="14"/>
        <v>0</v>
      </c>
      <c r="H316" s="79">
        <v>0</v>
      </c>
      <c r="I316" s="79">
        <v>0</v>
      </c>
      <c r="J316" s="79">
        <v>0</v>
      </c>
      <c r="K316" s="79">
        <v>0</v>
      </c>
      <c r="L316" s="79">
        <v>0</v>
      </c>
      <c r="M316" s="79">
        <v>0</v>
      </c>
      <c r="N316" s="79">
        <v>0</v>
      </c>
      <c r="O316" s="79">
        <v>0</v>
      </c>
      <c r="P316" s="79">
        <v>0</v>
      </c>
      <c r="Q316" s="79">
        <v>0</v>
      </c>
      <c r="R316" s="79">
        <v>0</v>
      </c>
      <c r="S316" s="741">
        <v>0</v>
      </c>
      <c r="T316" s="2282"/>
    </row>
    <row r="317" spans="1:20" ht="16.5" customHeight="1" thickBot="1" x14ac:dyDescent="0.3">
      <c r="A317" s="2283"/>
      <c r="B317" s="2224"/>
      <c r="C317" s="2228"/>
      <c r="D317" s="2239"/>
      <c r="E317" s="2245"/>
      <c r="F317" s="751" t="s">
        <v>338</v>
      </c>
      <c r="G317" s="94">
        <f>SUM(G264:G316)</f>
        <v>0</v>
      </c>
      <c r="H317" s="95">
        <f t="shared" ref="H317:S317" si="15">SUM(H264:H316)</f>
        <v>0</v>
      </c>
      <c r="I317" s="78">
        <f t="shared" si="15"/>
        <v>0</v>
      </c>
      <c r="J317" s="78">
        <f t="shared" si="15"/>
        <v>0</v>
      </c>
      <c r="K317" s="78">
        <f t="shared" si="15"/>
        <v>0</v>
      </c>
      <c r="L317" s="78">
        <f t="shared" si="15"/>
        <v>0</v>
      </c>
      <c r="M317" s="78">
        <f t="shared" si="15"/>
        <v>0</v>
      </c>
      <c r="N317" s="78">
        <f t="shared" si="15"/>
        <v>0</v>
      </c>
      <c r="O317" s="78">
        <f t="shared" si="15"/>
        <v>0</v>
      </c>
      <c r="P317" s="78">
        <f t="shared" si="15"/>
        <v>0</v>
      </c>
      <c r="Q317" s="78">
        <f t="shared" si="15"/>
        <v>0</v>
      </c>
      <c r="R317" s="78">
        <f t="shared" si="15"/>
        <v>0</v>
      </c>
      <c r="S317" s="78">
        <f t="shared" si="15"/>
        <v>0</v>
      </c>
      <c r="T317" s="2282"/>
    </row>
    <row r="318" spans="1:20" ht="19.5" thickBot="1" x14ac:dyDescent="0.3">
      <c r="A318" s="2283"/>
      <c r="B318" s="2224"/>
      <c r="C318" s="2246" t="s">
        <v>334</v>
      </c>
      <c r="D318" s="2247"/>
      <c r="E318" s="2248"/>
      <c r="F318" s="2249"/>
      <c r="G318" s="2249"/>
      <c r="H318" s="2248"/>
      <c r="I318" s="2248"/>
      <c r="J318" s="2248"/>
      <c r="K318" s="2248"/>
      <c r="L318" s="2248"/>
      <c r="M318" s="2248"/>
      <c r="N318" s="2248"/>
      <c r="O318" s="2248"/>
      <c r="P318" s="2248"/>
      <c r="Q318" s="2248"/>
      <c r="R318" s="2248"/>
      <c r="S318" s="2250"/>
      <c r="T318" s="2282"/>
    </row>
    <row r="319" spans="1:20" ht="19.5" thickBot="1" x14ac:dyDescent="0.3">
      <c r="A319" s="2283"/>
      <c r="B319" s="2224"/>
      <c r="C319" s="1385" t="s">
        <v>138</v>
      </c>
      <c r="D319" s="2220" t="s">
        <v>264</v>
      </c>
      <c r="E319" s="1339" t="s">
        <v>272</v>
      </c>
      <c r="F319" s="1339"/>
      <c r="G319" s="464"/>
      <c r="H319" s="464"/>
      <c r="I319" s="464"/>
      <c r="J319" s="464"/>
      <c r="K319" s="464"/>
      <c r="L319" s="464"/>
      <c r="M319" s="464"/>
      <c r="N319" s="464"/>
      <c r="O319" s="464"/>
      <c r="P319" s="464"/>
      <c r="Q319" s="464"/>
      <c r="R319" s="464"/>
      <c r="S319" s="464"/>
      <c r="T319" s="2282"/>
    </row>
    <row r="320" spans="1:20" ht="19.5" thickBot="1" x14ac:dyDescent="0.3">
      <c r="A320" s="2283"/>
      <c r="B320" s="2224"/>
      <c r="C320" s="1385"/>
      <c r="D320" s="2220"/>
      <c r="E320" s="1339" t="s">
        <v>268</v>
      </c>
      <c r="F320" s="1339"/>
      <c r="G320" s="46">
        <f>+G155</f>
        <v>609</v>
      </c>
      <c r="H320" s="46">
        <f t="shared" ref="H320:S320" si="16">+H155</f>
        <v>46</v>
      </c>
      <c r="I320" s="46">
        <f t="shared" si="16"/>
        <v>50</v>
      </c>
      <c r="J320" s="46">
        <f t="shared" si="16"/>
        <v>47</v>
      </c>
      <c r="K320" s="46">
        <f t="shared" si="16"/>
        <v>52</v>
      </c>
      <c r="L320" s="46">
        <f t="shared" si="16"/>
        <v>49</v>
      </c>
      <c r="M320" s="46">
        <f t="shared" si="16"/>
        <v>56</v>
      </c>
      <c r="N320" s="46">
        <f t="shared" si="16"/>
        <v>48</v>
      </c>
      <c r="O320" s="46">
        <f t="shared" si="16"/>
        <v>54</v>
      </c>
      <c r="P320" s="46">
        <f t="shared" si="16"/>
        <v>49</v>
      </c>
      <c r="Q320" s="46">
        <f t="shared" si="16"/>
        <v>52</v>
      </c>
      <c r="R320" s="46">
        <f t="shared" si="16"/>
        <v>49</v>
      </c>
      <c r="S320" s="46">
        <f t="shared" si="16"/>
        <v>57</v>
      </c>
      <c r="T320" s="2282"/>
    </row>
    <row r="321" spans="1:20" ht="19.5" thickBot="1" x14ac:dyDescent="0.3">
      <c r="A321" s="2283"/>
      <c r="B321" s="2224"/>
      <c r="C321" s="1385"/>
      <c r="D321" s="2220"/>
      <c r="E321" s="1339" t="s">
        <v>332</v>
      </c>
      <c r="F321" s="1339"/>
      <c r="G321" s="46">
        <f>SUM(G322:G326)</f>
        <v>609</v>
      </c>
      <c r="H321" s="46">
        <f t="shared" ref="H321:S321" si="17">SUM(H322:H326)</f>
        <v>46</v>
      </c>
      <c r="I321" s="46">
        <f t="shared" si="17"/>
        <v>50</v>
      </c>
      <c r="J321" s="46">
        <f t="shared" si="17"/>
        <v>47</v>
      </c>
      <c r="K321" s="46">
        <f t="shared" si="17"/>
        <v>52</v>
      </c>
      <c r="L321" s="46">
        <f t="shared" si="17"/>
        <v>49</v>
      </c>
      <c r="M321" s="46">
        <f t="shared" si="17"/>
        <v>56</v>
      </c>
      <c r="N321" s="46">
        <f t="shared" si="17"/>
        <v>48</v>
      </c>
      <c r="O321" s="46">
        <f t="shared" si="17"/>
        <v>54</v>
      </c>
      <c r="P321" s="46">
        <f t="shared" si="17"/>
        <v>49</v>
      </c>
      <c r="Q321" s="46">
        <f t="shared" si="17"/>
        <v>52</v>
      </c>
      <c r="R321" s="46">
        <f t="shared" si="17"/>
        <v>49</v>
      </c>
      <c r="S321" s="46">
        <f t="shared" si="17"/>
        <v>57</v>
      </c>
      <c r="T321" s="2282"/>
    </row>
    <row r="322" spans="1:20" ht="19.5" thickBot="1" x14ac:dyDescent="0.3">
      <c r="A322" s="2283"/>
      <c r="B322" s="2224"/>
      <c r="C322" s="1385"/>
      <c r="D322" s="2220"/>
      <c r="E322" s="1337" t="s">
        <v>265</v>
      </c>
      <c r="F322" s="1337"/>
      <c r="G322" s="105">
        <v>33</v>
      </c>
      <c r="H322" s="106">
        <v>2</v>
      </c>
      <c r="I322" s="106">
        <v>3</v>
      </c>
      <c r="J322" s="106">
        <v>2</v>
      </c>
      <c r="K322" s="106">
        <v>3</v>
      </c>
      <c r="L322" s="106">
        <v>2</v>
      </c>
      <c r="M322" s="106">
        <v>3</v>
      </c>
      <c r="N322" s="106">
        <v>3</v>
      </c>
      <c r="O322" s="106">
        <v>3</v>
      </c>
      <c r="P322" s="106">
        <v>3</v>
      </c>
      <c r="Q322" s="106">
        <v>3</v>
      </c>
      <c r="R322" s="106">
        <v>3</v>
      </c>
      <c r="S322" s="107">
        <v>3</v>
      </c>
      <c r="T322" s="2282"/>
    </row>
    <row r="323" spans="1:20" ht="19.5" thickBot="1" x14ac:dyDescent="0.3">
      <c r="A323" s="2283"/>
      <c r="B323" s="2224"/>
      <c r="C323" s="1385"/>
      <c r="D323" s="2220"/>
      <c r="E323" s="1338" t="s">
        <v>526</v>
      </c>
      <c r="F323" s="1338"/>
      <c r="G323" s="105">
        <v>24</v>
      </c>
      <c r="H323" s="106">
        <v>2</v>
      </c>
      <c r="I323" s="106">
        <v>2</v>
      </c>
      <c r="J323" s="106">
        <v>2</v>
      </c>
      <c r="K323" s="106">
        <v>2</v>
      </c>
      <c r="L323" s="106">
        <v>2</v>
      </c>
      <c r="M323" s="106">
        <v>2</v>
      </c>
      <c r="N323" s="106">
        <v>2</v>
      </c>
      <c r="O323" s="106">
        <v>2</v>
      </c>
      <c r="P323" s="106">
        <v>2</v>
      </c>
      <c r="Q323" s="106">
        <v>2</v>
      </c>
      <c r="R323" s="106">
        <v>2</v>
      </c>
      <c r="S323" s="107">
        <v>2</v>
      </c>
      <c r="T323" s="2282"/>
    </row>
    <row r="324" spans="1:20" ht="19.5" thickBot="1" x14ac:dyDescent="0.3">
      <c r="A324" s="2283"/>
      <c r="B324" s="2224"/>
      <c r="C324" s="1385"/>
      <c r="D324" s="2220"/>
      <c r="E324" s="1338" t="s">
        <v>266</v>
      </c>
      <c r="F324" s="1338"/>
      <c r="G324" s="105">
        <v>0</v>
      </c>
      <c r="H324" s="86">
        <f t="shared" ref="H324:S325" si="18">SUM(I324:T324)</f>
        <v>0</v>
      </c>
      <c r="I324" s="86">
        <f t="shared" si="18"/>
        <v>0</v>
      </c>
      <c r="J324" s="86">
        <f t="shared" si="18"/>
        <v>0</v>
      </c>
      <c r="K324" s="86">
        <f t="shared" si="18"/>
        <v>0</v>
      </c>
      <c r="L324" s="86">
        <f t="shared" si="18"/>
        <v>0</v>
      </c>
      <c r="M324" s="86">
        <f t="shared" si="18"/>
        <v>0</v>
      </c>
      <c r="N324" s="86">
        <f t="shared" si="18"/>
        <v>0</v>
      </c>
      <c r="O324" s="86">
        <f t="shared" si="18"/>
        <v>0</v>
      </c>
      <c r="P324" s="86">
        <f t="shared" si="18"/>
        <v>0</v>
      </c>
      <c r="Q324" s="86">
        <f t="shared" si="18"/>
        <v>0</v>
      </c>
      <c r="R324" s="86">
        <f t="shared" si="18"/>
        <v>0</v>
      </c>
      <c r="S324" s="86">
        <f t="shared" si="18"/>
        <v>0</v>
      </c>
      <c r="T324" s="2282"/>
    </row>
    <row r="325" spans="1:20" ht="19.5" thickBot="1" x14ac:dyDescent="0.3">
      <c r="A325" s="2283"/>
      <c r="B325" s="2224"/>
      <c r="C325" s="1386"/>
      <c r="D325" s="2221"/>
      <c r="E325" s="1338" t="s">
        <v>267</v>
      </c>
      <c r="F325" s="1338"/>
      <c r="G325" s="105">
        <f t="shared" ref="G325" si="19">SUM(H325:S325)</f>
        <v>0</v>
      </c>
      <c r="H325" s="86">
        <f t="shared" si="18"/>
        <v>0</v>
      </c>
      <c r="I325" s="86">
        <f t="shared" si="18"/>
        <v>0</v>
      </c>
      <c r="J325" s="86">
        <f t="shared" si="18"/>
        <v>0</v>
      </c>
      <c r="K325" s="86">
        <f t="shared" si="18"/>
        <v>0</v>
      </c>
      <c r="L325" s="86">
        <f t="shared" si="18"/>
        <v>0</v>
      </c>
      <c r="M325" s="86">
        <f t="shared" si="18"/>
        <v>0</v>
      </c>
      <c r="N325" s="86">
        <f t="shared" si="18"/>
        <v>0</v>
      </c>
      <c r="O325" s="86">
        <f t="shared" si="18"/>
        <v>0</v>
      </c>
      <c r="P325" s="86">
        <f t="shared" si="18"/>
        <v>0</v>
      </c>
      <c r="Q325" s="86">
        <f t="shared" si="18"/>
        <v>0</v>
      </c>
      <c r="R325" s="86">
        <f t="shared" si="18"/>
        <v>0</v>
      </c>
      <c r="S325" s="86">
        <f t="shared" si="18"/>
        <v>0</v>
      </c>
      <c r="T325" s="2282"/>
    </row>
    <row r="326" spans="1:20" ht="19.5" thickBot="1" x14ac:dyDescent="0.3">
      <c r="A326" s="2283"/>
      <c r="B326" s="2224"/>
      <c r="C326" s="1386"/>
      <c r="D326" s="2222"/>
      <c r="E326" s="1338" t="s">
        <v>335</v>
      </c>
      <c r="F326" s="1338"/>
      <c r="G326" s="105">
        <v>552</v>
      </c>
      <c r="H326" s="106">
        <v>42</v>
      </c>
      <c r="I326" s="106">
        <v>45</v>
      </c>
      <c r="J326" s="106">
        <v>43</v>
      </c>
      <c r="K326" s="106">
        <v>47</v>
      </c>
      <c r="L326" s="106">
        <v>45</v>
      </c>
      <c r="M326" s="106">
        <v>51</v>
      </c>
      <c r="N326" s="106">
        <v>43</v>
      </c>
      <c r="O326" s="106">
        <v>49</v>
      </c>
      <c r="P326" s="106">
        <v>44</v>
      </c>
      <c r="Q326" s="106">
        <v>47</v>
      </c>
      <c r="R326" s="106">
        <v>44</v>
      </c>
      <c r="S326" s="107">
        <v>52</v>
      </c>
      <c r="T326" s="2282"/>
    </row>
    <row r="327" spans="1:20" s="752" customFormat="1" ht="60.75" customHeight="1" thickBot="1" x14ac:dyDescent="0.3">
      <c r="A327" s="2283"/>
      <c r="B327" s="2224"/>
      <c r="C327" s="1387"/>
      <c r="D327" s="2223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2282"/>
    </row>
    <row r="328" spans="1:20" ht="19.5" thickBot="1" x14ac:dyDescent="0.3">
      <c r="A328" s="2283"/>
      <c r="B328" s="2224"/>
      <c r="C328" s="2218" t="s">
        <v>172</v>
      </c>
      <c r="D328" s="2218"/>
      <c r="E328" s="2218"/>
      <c r="F328" s="2218"/>
      <c r="G328" s="2218"/>
      <c r="H328" s="2218"/>
      <c r="I328" s="2218"/>
      <c r="J328" s="2218"/>
      <c r="K328" s="2218"/>
      <c r="L328" s="2218"/>
      <c r="M328" s="2218"/>
      <c r="N328" s="2218"/>
      <c r="O328" s="2218"/>
      <c r="P328" s="2218"/>
      <c r="Q328" s="2218"/>
      <c r="R328" s="2218"/>
      <c r="S328" s="2219"/>
      <c r="T328" s="2282"/>
    </row>
    <row r="329" spans="1:20" ht="19.5" thickBot="1" x14ac:dyDescent="0.3">
      <c r="A329" s="2283"/>
      <c r="B329" s="2224"/>
      <c r="C329" s="1360" t="s">
        <v>139</v>
      </c>
      <c r="D329" s="2211" t="s">
        <v>140</v>
      </c>
      <c r="E329" s="2212"/>
      <c r="F329" s="2212"/>
      <c r="G329" s="2212"/>
      <c r="H329" s="2212"/>
      <c r="I329" s="2212"/>
      <c r="J329" s="2212"/>
      <c r="K329" s="2212"/>
      <c r="L329" s="2212"/>
      <c r="M329" s="2212"/>
      <c r="N329" s="2212"/>
      <c r="O329" s="2212"/>
      <c r="P329" s="2212"/>
      <c r="Q329" s="2212"/>
      <c r="R329" s="2212"/>
      <c r="S329" s="2213"/>
      <c r="T329" s="2282"/>
    </row>
    <row r="330" spans="1:20" ht="19.5" thickBot="1" x14ac:dyDescent="0.3">
      <c r="A330" s="2283"/>
      <c r="B330" s="2224"/>
      <c r="C330" s="1361"/>
      <c r="D330" s="2216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0</v>
      </c>
      <c r="J330" s="104">
        <f t="shared" si="21"/>
        <v>0</v>
      </c>
      <c r="K330" s="104">
        <f t="shared" si="21"/>
        <v>0</v>
      </c>
      <c r="L330" s="104">
        <f t="shared" si="21"/>
        <v>0</v>
      </c>
      <c r="M330" s="104">
        <f t="shared" si="21"/>
        <v>0</v>
      </c>
      <c r="N330" s="104">
        <f t="shared" si="21"/>
        <v>0</v>
      </c>
      <c r="O330" s="104">
        <f t="shared" si="21"/>
        <v>0</v>
      </c>
      <c r="P330" s="104">
        <f t="shared" si="21"/>
        <v>0</v>
      </c>
      <c r="Q330" s="104">
        <f t="shared" si="21"/>
        <v>0</v>
      </c>
      <c r="R330" s="104">
        <f t="shared" si="21"/>
        <v>0</v>
      </c>
      <c r="S330" s="104">
        <f t="shared" si="21"/>
        <v>0</v>
      </c>
      <c r="T330" s="2282"/>
    </row>
    <row r="331" spans="1:20" ht="19.5" thickBot="1" x14ac:dyDescent="0.3">
      <c r="A331" s="2283"/>
      <c r="B331" s="2224"/>
      <c r="C331" s="1361"/>
      <c r="D331" s="2217"/>
      <c r="E331" s="1339" t="s">
        <v>269</v>
      </c>
      <c r="F331" s="1339"/>
      <c r="G331" s="46">
        <f>+G209</f>
        <v>33</v>
      </c>
      <c r="H331" s="46">
        <f t="shared" ref="H331:S331" si="22">+H209</f>
        <v>0</v>
      </c>
      <c r="I331" s="46">
        <f t="shared" si="22"/>
        <v>1</v>
      </c>
      <c r="J331" s="46">
        <f t="shared" si="22"/>
        <v>1</v>
      </c>
      <c r="K331" s="46">
        <f t="shared" si="22"/>
        <v>5</v>
      </c>
      <c r="L331" s="46">
        <f t="shared" si="22"/>
        <v>2</v>
      </c>
      <c r="M331" s="46">
        <f t="shared" si="22"/>
        <v>5</v>
      </c>
      <c r="N331" s="46">
        <f t="shared" si="22"/>
        <v>1</v>
      </c>
      <c r="O331" s="46">
        <f t="shared" si="22"/>
        <v>6</v>
      </c>
      <c r="P331" s="46">
        <f t="shared" si="22"/>
        <v>1</v>
      </c>
      <c r="Q331" s="46">
        <f t="shared" si="22"/>
        <v>5</v>
      </c>
      <c r="R331" s="46">
        <f t="shared" si="22"/>
        <v>1</v>
      </c>
      <c r="S331" s="46">
        <f t="shared" si="22"/>
        <v>5</v>
      </c>
      <c r="T331" s="2282"/>
    </row>
    <row r="332" spans="1:20" ht="19.5" thickBot="1" x14ac:dyDescent="0.3">
      <c r="A332" s="2283"/>
      <c r="B332" s="2224"/>
      <c r="C332" s="1361"/>
      <c r="D332" s="2217"/>
      <c r="E332" s="1339" t="s">
        <v>270</v>
      </c>
      <c r="F332" s="1339"/>
      <c r="G332" s="46">
        <f>+G322</f>
        <v>33</v>
      </c>
      <c r="H332" s="46">
        <f t="shared" ref="H332:S332" si="23">+H322</f>
        <v>2</v>
      </c>
      <c r="I332" s="46">
        <f t="shared" si="23"/>
        <v>3</v>
      </c>
      <c r="J332" s="46">
        <f t="shared" si="23"/>
        <v>2</v>
      </c>
      <c r="K332" s="46">
        <f t="shared" si="23"/>
        <v>3</v>
      </c>
      <c r="L332" s="46">
        <f t="shared" si="23"/>
        <v>2</v>
      </c>
      <c r="M332" s="46">
        <f t="shared" si="23"/>
        <v>3</v>
      </c>
      <c r="N332" s="46">
        <f t="shared" si="23"/>
        <v>3</v>
      </c>
      <c r="O332" s="46">
        <f t="shared" si="23"/>
        <v>3</v>
      </c>
      <c r="P332" s="46">
        <f t="shared" si="23"/>
        <v>3</v>
      </c>
      <c r="Q332" s="46">
        <f t="shared" si="23"/>
        <v>3</v>
      </c>
      <c r="R332" s="46">
        <f t="shared" si="23"/>
        <v>3</v>
      </c>
      <c r="S332" s="46">
        <f t="shared" si="23"/>
        <v>3</v>
      </c>
      <c r="T332" s="2282"/>
    </row>
    <row r="333" spans="1:20" ht="19.5" thickBot="1" x14ac:dyDescent="0.3">
      <c r="A333" s="2283"/>
      <c r="B333" s="2224"/>
      <c r="C333" s="1361"/>
      <c r="D333" s="2217"/>
      <c r="E333" s="1339" t="s">
        <v>336</v>
      </c>
      <c r="F333" s="1339"/>
      <c r="G333" s="46">
        <f>SUM(G334:G337)</f>
        <v>66</v>
      </c>
      <c r="H333" s="46">
        <f t="shared" ref="H333:S333" si="24">SUM(H334:H337)</f>
        <v>2</v>
      </c>
      <c r="I333" s="46">
        <f t="shared" si="24"/>
        <v>4</v>
      </c>
      <c r="J333" s="46">
        <f t="shared" si="24"/>
        <v>3</v>
      </c>
      <c r="K333" s="46">
        <f t="shared" si="24"/>
        <v>8</v>
      </c>
      <c r="L333" s="46">
        <f t="shared" si="24"/>
        <v>4</v>
      </c>
      <c r="M333" s="46">
        <f t="shared" si="24"/>
        <v>8</v>
      </c>
      <c r="N333" s="46">
        <f t="shared" si="24"/>
        <v>4</v>
      </c>
      <c r="O333" s="46">
        <f t="shared" si="24"/>
        <v>9</v>
      </c>
      <c r="P333" s="46">
        <f t="shared" si="24"/>
        <v>4</v>
      </c>
      <c r="Q333" s="46">
        <f t="shared" si="24"/>
        <v>8</v>
      </c>
      <c r="R333" s="46">
        <f t="shared" si="24"/>
        <v>4</v>
      </c>
      <c r="S333" s="46">
        <f t="shared" si="24"/>
        <v>8</v>
      </c>
      <c r="T333" s="2282"/>
    </row>
    <row r="334" spans="1:20" ht="19.5" thickBot="1" x14ac:dyDescent="0.3">
      <c r="A334" s="2283"/>
      <c r="B334" s="2224"/>
      <c r="C334" s="1361"/>
      <c r="D334" s="2217"/>
      <c r="E334" s="1337" t="s">
        <v>340</v>
      </c>
      <c r="F334" s="1337"/>
      <c r="G334" s="103">
        <v>66</v>
      </c>
      <c r="H334" s="103">
        <v>2</v>
      </c>
      <c r="I334" s="103">
        <v>4</v>
      </c>
      <c r="J334" s="103">
        <v>3</v>
      </c>
      <c r="K334" s="103">
        <v>8</v>
      </c>
      <c r="L334" s="103">
        <v>4</v>
      </c>
      <c r="M334" s="103">
        <v>8</v>
      </c>
      <c r="N334" s="103">
        <v>4</v>
      </c>
      <c r="O334" s="103">
        <v>9</v>
      </c>
      <c r="P334" s="103">
        <v>4</v>
      </c>
      <c r="Q334" s="103">
        <v>8</v>
      </c>
      <c r="R334" s="103">
        <v>4</v>
      </c>
      <c r="S334" s="103">
        <v>8</v>
      </c>
      <c r="T334" s="2282"/>
    </row>
    <row r="335" spans="1:20" ht="19.5" thickBot="1" x14ac:dyDescent="0.3">
      <c r="A335" s="2283"/>
      <c r="B335" s="2224"/>
      <c r="C335" s="1361"/>
      <c r="D335" s="2217"/>
      <c r="E335" s="1338" t="s">
        <v>341</v>
      </c>
      <c r="F335" s="1338"/>
      <c r="G335" s="103">
        <f t="shared" ref="G335:S337" si="25">SUM(H335:S335)</f>
        <v>0</v>
      </c>
      <c r="H335" s="86">
        <f t="shared" si="25"/>
        <v>0</v>
      </c>
      <c r="I335" s="86">
        <f t="shared" si="25"/>
        <v>0</v>
      </c>
      <c r="J335" s="86">
        <f t="shared" si="25"/>
        <v>0</v>
      </c>
      <c r="K335" s="86">
        <f t="shared" si="25"/>
        <v>0</v>
      </c>
      <c r="L335" s="86">
        <f t="shared" si="25"/>
        <v>0</v>
      </c>
      <c r="M335" s="86">
        <f t="shared" si="25"/>
        <v>0</v>
      </c>
      <c r="N335" s="86">
        <f t="shared" si="25"/>
        <v>0</v>
      </c>
      <c r="O335" s="86">
        <f t="shared" si="25"/>
        <v>0</v>
      </c>
      <c r="P335" s="86">
        <f t="shared" si="25"/>
        <v>0</v>
      </c>
      <c r="Q335" s="86">
        <f t="shared" si="25"/>
        <v>0</v>
      </c>
      <c r="R335" s="86">
        <f t="shared" si="25"/>
        <v>0</v>
      </c>
      <c r="S335" s="86">
        <f t="shared" si="25"/>
        <v>0</v>
      </c>
      <c r="T335" s="2282"/>
    </row>
    <row r="336" spans="1:20" ht="19.5" thickBot="1" x14ac:dyDescent="0.3">
      <c r="A336" s="2283"/>
      <c r="B336" s="2224"/>
      <c r="C336" s="1361"/>
      <c r="D336" s="2217"/>
      <c r="E336" s="1338" t="s">
        <v>342</v>
      </c>
      <c r="F336" s="1338"/>
      <c r="G336" s="103">
        <f t="shared" si="25"/>
        <v>0</v>
      </c>
      <c r="H336" s="86">
        <f t="shared" si="25"/>
        <v>0</v>
      </c>
      <c r="I336" s="86">
        <f t="shared" si="25"/>
        <v>0</v>
      </c>
      <c r="J336" s="86">
        <f t="shared" si="25"/>
        <v>0</v>
      </c>
      <c r="K336" s="86">
        <f t="shared" si="25"/>
        <v>0</v>
      </c>
      <c r="L336" s="86">
        <f t="shared" si="25"/>
        <v>0</v>
      </c>
      <c r="M336" s="86">
        <f t="shared" si="25"/>
        <v>0</v>
      </c>
      <c r="N336" s="86">
        <f t="shared" si="25"/>
        <v>0</v>
      </c>
      <c r="O336" s="86">
        <f t="shared" si="25"/>
        <v>0</v>
      </c>
      <c r="P336" s="86">
        <f t="shared" si="25"/>
        <v>0</v>
      </c>
      <c r="Q336" s="86">
        <f t="shared" si="25"/>
        <v>0</v>
      </c>
      <c r="R336" s="86">
        <f t="shared" si="25"/>
        <v>0</v>
      </c>
      <c r="S336" s="86">
        <f t="shared" si="25"/>
        <v>0</v>
      </c>
      <c r="T336" s="2282"/>
    </row>
    <row r="337" spans="1:20" ht="19.5" thickBot="1" x14ac:dyDescent="0.3">
      <c r="A337" s="2283"/>
      <c r="B337" s="2224"/>
      <c r="C337" s="1361"/>
      <c r="D337" s="2217"/>
      <c r="E337" s="1338" t="s">
        <v>343</v>
      </c>
      <c r="F337" s="1338"/>
      <c r="G337" s="103">
        <f t="shared" si="25"/>
        <v>0</v>
      </c>
      <c r="H337" s="86">
        <f t="shared" si="25"/>
        <v>0</v>
      </c>
      <c r="I337" s="86">
        <f t="shared" si="25"/>
        <v>0</v>
      </c>
      <c r="J337" s="86">
        <f t="shared" si="25"/>
        <v>0</v>
      </c>
      <c r="K337" s="86">
        <f t="shared" si="25"/>
        <v>0</v>
      </c>
      <c r="L337" s="86">
        <f t="shared" si="25"/>
        <v>0</v>
      </c>
      <c r="M337" s="86">
        <f t="shared" si="25"/>
        <v>0</v>
      </c>
      <c r="N337" s="86">
        <f t="shared" si="25"/>
        <v>0</v>
      </c>
      <c r="O337" s="86">
        <f t="shared" si="25"/>
        <v>0</v>
      </c>
      <c r="P337" s="86">
        <f t="shared" si="25"/>
        <v>0</v>
      </c>
      <c r="Q337" s="86">
        <f t="shared" si="25"/>
        <v>0</v>
      </c>
      <c r="R337" s="86">
        <f t="shared" si="25"/>
        <v>0</v>
      </c>
      <c r="S337" s="86">
        <f t="shared" si="25"/>
        <v>0</v>
      </c>
      <c r="T337" s="2282"/>
    </row>
    <row r="338" spans="1:20" ht="58.5" customHeight="1" thickBot="1" x14ac:dyDescent="0.3">
      <c r="A338" s="2283"/>
      <c r="B338" s="2224"/>
      <c r="C338" s="1361"/>
      <c r="D338" s="2217"/>
      <c r="E338" s="1339" t="s">
        <v>344</v>
      </c>
      <c r="F338" s="1339"/>
      <c r="G338" s="110">
        <f>IF((G330+G331+G332-G333)&lt;0,"Revise porque este valor no puede ser negativo",G330+G331+G332-G333)</f>
        <v>0</v>
      </c>
      <c r="H338" s="110">
        <f t="shared" ref="H338:S338" si="26">IF((H330+H331+H332-H333)&lt;0,"Revise porque este valor no puede ser negativo",H330+H331+H332-H333)</f>
        <v>0</v>
      </c>
      <c r="I338" s="110">
        <f t="shared" si="26"/>
        <v>0</v>
      </c>
      <c r="J338" s="110">
        <f t="shared" si="26"/>
        <v>0</v>
      </c>
      <c r="K338" s="110">
        <f t="shared" si="26"/>
        <v>0</v>
      </c>
      <c r="L338" s="110">
        <f t="shared" si="26"/>
        <v>0</v>
      </c>
      <c r="M338" s="110">
        <f t="shared" si="26"/>
        <v>0</v>
      </c>
      <c r="N338" s="110">
        <f t="shared" si="26"/>
        <v>0</v>
      </c>
      <c r="O338" s="110">
        <f t="shared" si="26"/>
        <v>0</v>
      </c>
      <c r="P338" s="110">
        <f t="shared" si="26"/>
        <v>0</v>
      </c>
      <c r="Q338" s="110">
        <f t="shared" si="26"/>
        <v>0</v>
      </c>
      <c r="R338" s="110">
        <f t="shared" si="26"/>
        <v>0</v>
      </c>
      <c r="S338" s="110">
        <f t="shared" si="26"/>
        <v>0</v>
      </c>
      <c r="T338" s="2282"/>
    </row>
    <row r="339" spans="1:20" ht="19.5" thickBot="1" x14ac:dyDescent="0.3">
      <c r="A339" s="2283"/>
      <c r="B339" s="2224"/>
      <c r="C339" s="1361"/>
      <c r="D339" s="2212" t="s">
        <v>142</v>
      </c>
      <c r="E339" s="2212"/>
      <c r="F339" s="2212"/>
      <c r="G339" s="2212"/>
      <c r="H339" s="2212"/>
      <c r="I339" s="2212"/>
      <c r="J339" s="2212"/>
      <c r="K339" s="2212"/>
      <c r="L339" s="2212"/>
      <c r="M339" s="2212"/>
      <c r="N339" s="2212"/>
      <c r="O339" s="2212"/>
      <c r="P339" s="2212"/>
      <c r="Q339" s="2212"/>
      <c r="R339" s="2212"/>
      <c r="S339" s="2213"/>
      <c r="T339" s="2282"/>
    </row>
    <row r="340" spans="1:20" ht="19.5" thickBot="1" x14ac:dyDescent="0.3">
      <c r="A340" s="2283"/>
      <c r="B340" s="2224"/>
      <c r="C340" s="1361"/>
      <c r="D340" s="2216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2282"/>
    </row>
    <row r="341" spans="1:20" ht="19.5" thickBot="1" x14ac:dyDescent="0.3">
      <c r="A341" s="2283"/>
      <c r="B341" s="2224"/>
      <c r="C341" s="1361"/>
      <c r="D341" s="2217"/>
      <c r="E341" s="1339" t="s">
        <v>274</v>
      </c>
      <c r="F341" s="1339"/>
      <c r="G341" s="46">
        <f>+G263</f>
        <v>24</v>
      </c>
      <c r="H341" s="46">
        <f t="shared" ref="H341:S341" si="28">+H263</f>
        <v>1</v>
      </c>
      <c r="I341" s="46">
        <f t="shared" si="28"/>
        <v>2</v>
      </c>
      <c r="J341" s="46">
        <f t="shared" si="28"/>
        <v>1</v>
      </c>
      <c r="K341" s="46">
        <f t="shared" si="28"/>
        <v>2</v>
      </c>
      <c r="L341" s="46">
        <f t="shared" si="28"/>
        <v>1</v>
      </c>
      <c r="M341" s="46">
        <f t="shared" si="28"/>
        <v>4</v>
      </c>
      <c r="N341" s="46">
        <f t="shared" si="28"/>
        <v>1</v>
      </c>
      <c r="O341" s="46">
        <f t="shared" si="28"/>
        <v>2</v>
      </c>
      <c r="P341" s="46">
        <f t="shared" si="28"/>
        <v>2</v>
      </c>
      <c r="Q341" s="46">
        <f t="shared" si="28"/>
        <v>2</v>
      </c>
      <c r="R341" s="46">
        <f t="shared" si="28"/>
        <v>2</v>
      </c>
      <c r="S341" s="46">
        <f t="shared" si="28"/>
        <v>4</v>
      </c>
      <c r="T341" s="2282"/>
    </row>
    <row r="342" spans="1:20" ht="19.5" thickBot="1" x14ac:dyDescent="0.3">
      <c r="A342" s="2283"/>
      <c r="B342" s="2224"/>
      <c r="C342" s="1361"/>
      <c r="D342" s="2217"/>
      <c r="E342" s="1339" t="s">
        <v>275</v>
      </c>
      <c r="F342" s="1339"/>
      <c r="G342" s="46">
        <f>+G323</f>
        <v>24</v>
      </c>
      <c r="H342" s="46">
        <f t="shared" ref="H342:S342" si="29">+H323</f>
        <v>2</v>
      </c>
      <c r="I342" s="46">
        <f t="shared" si="29"/>
        <v>2</v>
      </c>
      <c r="J342" s="46">
        <f t="shared" si="29"/>
        <v>2</v>
      </c>
      <c r="K342" s="46">
        <f t="shared" si="29"/>
        <v>2</v>
      </c>
      <c r="L342" s="46">
        <f t="shared" si="29"/>
        <v>2</v>
      </c>
      <c r="M342" s="46">
        <f t="shared" si="29"/>
        <v>2</v>
      </c>
      <c r="N342" s="46">
        <f t="shared" si="29"/>
        <v>2</v>
      </c>
      <c r="O342" s="46">
        <f t="shared" si="29"/>
        <v>2</v>
      </c>
      <c r="P342" s="46">
        <f t="shared" si="29"/>
        <v>2</v>
      </c>
      <c r="Q342" s="46">
        <f t="shared" si="29"/>
        <v>2</v>
      </c>
      <c r="R342" s="46">
        <f t="shared" si="29"/>
        <v>2</v>
      </c>
      <c r="S342" s="46">
        <f t="shared" si="29"/>
        <v>2</v>
      </c>
      <c r="T342" s="2282"/>
    </row>
    <row r="343" spans="1:20" ht="19.5" thickBot="1" x14ac:dyDescent="0.3">
      <c r="A343" s="2283"/>
      <c r="B343" s="2224"/>
      <c r="C343" s="1361"/>
      <c r="D343" s="2217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2282"/>
    </row>
    <row r="344" spans="1:20" ht="19.5" thickBot="1" x14ac:dyDescent="0.3">
      <c r="A344" s="2283"/>
      <c r="B344" s="2224"/>
      <c r="C344" s="1361"/>
      <c r="D344" s="2217"/>
      <c r="E344" s="1339" t="s">
        <v>350</v>
      </c>
      <c r="F344" s="1339"/>
      <c r="G344" s="112">
        <f>SUM(G345:G347)</f>
        <v>48</v>
      </c>
      <c r="H344" s="112">
        <f t="shared" ref="H344:S344" si="31">SUM(H345:H347)</f>
        <v>3</v>
      </c>
      <c r="I344" s="112">
        <f t="shared" si="31"/>
        <v>4</v>
      </c>
      <c r="J344" s="112">
        <f t="shared" si="31"/>
        <v>3</v>
      </c>
      <c r="K344" s="112">
        <f t="shared" si="31"/>
        <v>4</v>
      </c>
      <c r="L344" s="112">
        <f t="shared" si="31"/>
        <v>3</v>
      </c>
      <c r="M344" s="112">
        <f t="shared" si="31"/>
        <v>6</v>
      </c>
      <c r="N344" s="112">
        <f t="shared" si="31"/>
        <v>3</v>
      </c>
      <c r="O344" s="112">
        <f t="shared" si="31"/>
        <v>4</v>
      </c>
      <c r="P344" s="112">
        <f t="shared" si="31"/>
        <v>4</v>
      </c>
      <c r="Q344" s="112">
        <f t="shared" si="31"/>
        <v>4</v>
      </c>
      <c r="R344" s="112">
        <f t="shared" si="31"/>
        <v>4</v>
      </c>
      <c r="S344" s="112">
        <f t="shared" si="31"/>
        <v>6</v>
      </c>
      <c r="T344" s="2282"/>
    </row>
    <row r="345" spans="1:20" ht="19.5" thickBot="1" x14ac:dyDescent="0.3">
      <c r="A345" s="2283"/>
      <c r="B345" s="2224"/>
      <c r="C345" s="1361"/>
      <c r="D345" s="2217"/>
      <c r="E345" s="1337" t="s">
        <v>351</v>
      </c>
      <c r="F345" s="1337"/>
      <c r="G345" s="103">
        <v>48</v>
      </c>
      <c r="H345" s="103">
        <v>3</v>
      </c>
      <c r="I345" s="103">
        <v>4</v>
      </c>
      <c r="J345" s="103">
        <v>3</v>
      </c>
      <c r="K345" s="103">
        <v>4</v>
      </c>
      <c r="L345" s="103">
        <v>3</v>
      </c>
      <c r="M345" s="103">
        <v>6</v>
      </c>
      <c r="N345" s="103">
        <v>3</v>
      </c>
      <c r="O345" s="103">
        <v>4</v>
      </c>
      <c r="P345" s="103">
        <v>4</v>
      </c>
      <c r="Q345" s="103">
        <v>4</v>
      </c>
      <c r="R345" s="103">
        <v>4</v>
      </c>
      <c r="S345" s="103">
        <v>6</v>
      </c>
      <c r="T345" s="2282"/>
    </row>
    <row r="346" spans="1:20" ht="19.5" thickBot="1" x14ac:dyDescent="0.3">
      <c r="A346" s="2283"/>
      <c r="B346" s="2224"/>
      <c r="C346" s="1361"/>
      <c r="D346" s="2217"/>
      <c r="E346" s="1338" t="s">
        <v>352</v>
      </c>
      <c r="F346" s="1338"/>
      <c r="G346" s="103">
        <f t="shared" ref="G346:S347" si="32">SUM(H346:S346)</f>
        <v>0</v>
      </c>
      <c r="H346" s="86">
        <f t="shared" si="32"/>
        <v>0</v>
      </c>
      <c r="I346" s="86">
        <f t="shared" si="32"/>
        <v>0</v>
      </c>
      <c r="J346" s="86">
        <f t="shared" si="32"/>
        <v>0</v>
      </c>
      <c r="K346" s="86">
        <f t="shared" si="32"/>
        <v>0</v>
      </c>
      <c r="L346" s="86">
        <f t="shared" si="32"/>
        <v>0</v>
      </c>
      <c r="M346" s="86">
        <f t="shared" si="32"/>
        <v>0</v>
      </c>
      <c r="N346" s="86">
        <f t="shared" si="32"/>
        <v>0</v>
      </c>
      <c r="O346" s="86">
        <f t="shared" si="32"/>
        <v>0</v>
      </c>
      <c r="P346" s="86">
        <f t="shared" si="32"/>
        <v>0</v>
      </c>
      <c r="Q346" s="86">
        <f t="shared" si="32"/>
        <v>0</v>
      </c>
      <c r="R346" s="86">
        <f t="shared" si="32"/>
        <v>0</v>
      </c>
      <c r="S346" s="86">
        <f t="shared" si="32"/>
        <v>0</v>
      </c>
      <c r="T346" s="2282"/>
    </row>
    <row r="347" spans="1:20" ht="19.5" thickBot="1" x14ac:dyDescent="0.3">
      <c r="A347" s="2283"/>
      <c r="B347" s="2224"/>
      <c r="C347" s="1361"/>
      <c r="D347" s="2217"/>
      <c r="E347" s="1338" t="s">
        <v>353</v>
      </c>
      <c r="F347" s="1338"/>
      <c r="G347" s="103">
        <f t="shared" si="32"/>
        <v>0</v>
      </c>
      <c r="H347" s="86">
        <f t="shared" si="32"/>
        <v>0</v>
      </c>
      <c r="I347" s="86">
        <f t="shared" si="32"/>
        <v>0</v>
      </c>
      <c r="J347" s="86">
        <f t="shared" si="32"/>
        <v>0</v>
      </c>
      <c r="K347" s="86">
        <f t="shared" si="32"/>
        <v>0</v>
      </c>
      <c r="L347" s="86">
        <f t="shared" si="32"/>
        <v>0</v>
      </c>
      <c r="M347" s="86">
        <f t="shared" si="32"/>
        <v>0</v>
      </c>
      <c r="N347" s="86">
        <f t="shared" si="32"/>
        <v>0</v>
      </c>
      <c r="O347" s="86">
        <f t="shared" si="32"/>
        <v>0</v>
      </c>
      <c r="P347" s="86">
        <f t="shared" si="32"/>
        <v>0</v>
      </c>
      <c r="Q347" s="86">
        <f t="shared" si="32"/>
        <v>0</v>
      </c>
      <c r="R347" s="86">
        <f t="shared" si="32"/>
        <v>0</v>
      </c>
      <c r="S347" s="86">
        <f t="shared" si="32"/>
        <v>0</v>
      </c>
      <c r="T347" s="2282"/>
    </row>
    <row r="348" spans="1:20" ht="19.5" thickBot="1" x14ac:dyDescent="0.3">
      <c r="A348" s="2283"/>
      <c r="B348" s="2224"/>
      <c r="C348" s="1361"/>
      <c r="D348" s="2217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2282"/>
    </row>
    <row r="349" spans="1:20" ht="19.5" thickBot="1" x14ac:dyDescent="0.3">
      <c r="A349" s="2283"/>
      <c r="B349" s="2224"/>
      <c r="C349" s="2207" t="s">
        <v>173</v>
      </c>
      <c r="D349" s="2208"/>
      <c r="E349" s="2209"/>
      <c r="F349" s="2209"/>
      <c r="G349" s="2208"/>
      <c r="H349" s="2208"/>
      <c r="I349" s="2208"/>
      <c r="J349" s="2208"/>
      <c r="K349" s="2208"/>
      <c r="L349" s="2208"/>
      <c r="M349" s="2208"/>
      <c r="N349" s="2208"/>
      <c r="O349" s="2208"/>
      <c r="P349" s="2208"/>
      <c r="Q349" s="2208"/>
      <c r="R349" s="2208"/>
      <c r="S349" s="2210"/>
      <c r="T349" s="2282"/>
    </row>
    <row r="350" spans="1:20" ht="19.5" thickBot="1" x14ac:dyDescent="0.3">
      <c r="A350" s="2283"/>
      <c r="B350" s="2224"/>
      <c r="C350" s="1353" t="s">
        <v>143</v>
      </c>
      <c r="D350" s="2211" t="s">
        <v>144</v>
      </c>
      <c r="E350" s="2212"/>
      <c r="F350" s="2212"/>
      <c r="G350" s="2212"/>
      <c r="H350" s="2212"/>
      <c r="I350" s="2212"/>
      <c r="J350" s="2212"/>
      <c r="K350" s="2212"/>
      <c r="L350" s="2212"/>
      <c r="M350" s="2212"/>
      <c r="N350" s="2212"/>
      <c r="O350" s="2212"/>
      <c r="P350" s="2212"/>
      <c r="Q350" s="2212"/>
      <c r="R350" s="2212"/>
      <c r="S350" s="2213"/>
      <c r="T350" s="2282"/>
    </row>
    <row r="351" spans="1:20" ht="19.5" thickBot="1" x14ac:dyDescent="0.3">
      <c r="A351" s="2283"/>
      <c r="B351" s="2224"/>
      <c r="C351" s="1354"/>
      <c r="D351" s="2214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2282"/>
    </row>
    <row r="352" spans="1:20" ht="19.5" thickBot="1" x14ac:dyDescent="0.3">
      <c r="A352" s="2283"/>
      <c r="B352" s="2224"/>
      <c r="C352" s="1354"/>
      <c r="D352" s="2215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2282"/>
    </row>
    <row r="353" spans="1:20" ht="19.5" thickBot="1" x14ac:dyDescent="0.3">
      <c r="A353" s="2283"/>
      <c r="B353" s="2224"/>
      <c r="C353" s="1354"/>
      <c r="D353" s="2215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2282"/>
    </row>
    <row r="354" spans="1:20" ht="19.5" thickBot="1" x14ac:dyDescent="0.3">
      <c r="A354" s="2283"/>
      <c r="B354" s="2224"/>
      <c r="C354" s="1354"/>
      <c r="D354" s="2215"/>
      <c r="E354" s="1337" t="s">
        <v>346</v>
      </c>
      <c r="F354" s="1337"/>
      <c r="G354" s="114">
        <f>SUM(H354:S354)</f>
        <v>0</v>
      </c>
      <c r="H354" s="86">
        <f t="shared" ref="H354:S356" si="37">SUM(I354:T354)</f>
        <v>0</v>
      </c>
      <c r="I354" s="86">
        <f t="shared" si="37"/>
        <v>0</v>
      </c>
      <c r="J354" s="86">
        <f t="shared" si="37"/>
        <v>0</v>
      </c>
      <c r="K354" s="86">
        <f t="shared" si="37"/>
        <v>0</v>
      </c>
      <c r="L354" s="86">
        <f t="shared" si="37"/>
        <v>0</v>
      </c>
      <c r="M354" s="86">
        <f t="shared" si="37"/>
        <v>0</v>
      </c>
      <c r="N354" s="86">
        <f t="shared" si="37"/>
        <v>0</v>
      </c>
      <c r="O354" s="86">
        <f t="shared" si="37"/>
        <v>0</v>
      </c>
      <c r="P354" s="86">
        <f t="shared" si="37"/>
        <v>0</v>
      </c>
      <c r="Q354" s="86">
        <f t="shared" si="37"/>
        <v>0</v>
      </c>
      <c r="R354" s="86">
        <f t="shared" si="37"/>
        <v>0</v>
      </c>
      <c r="S354" s="86">
        <f t="shared" si="37"/>
        <v>0</v>
      </c>
      <c r="T354" s="2282"/>
    </row>
    <row r="355" spans="1:20" ht="19.5" thickBot="1" x14ac:dyDescent="0.3">
      <c r="A355" s="2283"/>
      <c r="B355" s="2224"/>
      <c r="C355" s="1354"/>
      <c r="D355" s="2215"/>
      <c r="E355" s="1338" t="s">
        <v>347</v>
      </c>
      <c r="F355" s="1338"/>
      <c r="G355" s="114">
        <f t="shared" ref="G355:G356" si="38">SUM(H355:S355)</f>
        <v>0</v>
      </c>
      <c r="H355" s="86">
        <f t="shared" si="37"/>
        <v>0</v>
      </c>
      <c r="I355" s="86">
        <f t="shared" si="37"/>
        <v>0</v>
      </c>
      <c r="J355" s="86">
        <f t="shared" si="37"/>
        <v>0</v>
      </c>
      <c r="K355" s="86">
        <f t="shared" si="37"/>
        <v>0</v>
      </c>
      <c r="L355" s="86">
        <f t="shared" si="37"/>
        <v>0</v>
      </c>
      <c r="M355" s="86">
        <f t="shared" si="37"/>
        <v>0</v>
      </c>
      <c r="N355" s="86">
        <f t="shared" si="37"/>
        <v>0</v>
      </c>
      <c r="O355" s="86">
        <f t="shared" si="37"/>
        <v>0</v>
      </c>
      <c r="P355" s="86">
        <f t="shared" si="37"/>
        <v>0</v>
      </c>
      <c r="Q355" s="86">
        <f t="shared" si="37"/>
        <v>0</v>
      </c>
      <c r="R355" s="86">
        <f t="shared" si="37"/>
        <v>0</v>
      </c>
      <c r="S355" s="86">
        <f t="shared" si="37"/>
        <v>0</v>
      </c>
      <c r="T355" s="2282"/>
    </row>
    <row r="356" spans="1:20" ht="19.5" thickBot="1" x14ac:dyDescent="0.3">
      <c r="A356" s="2283"/>
      <c r="B356" s="2224"/>
      <c r="C356" s="1354"/>
      <c r="D356" s="2215"/>
      <c r="E356" s="1338" t="s">
        <v>348</v>
      </c>
      <c r="F356" s="1338"/>
      <c r="G356" s="114">
        <f t="shared" si="38"/>
        <v>0</v>
      </c>
      <c r="H356" s="86">
        <f t="shared" si="37"/>
        <v>0</v>
      </c>
      <c r="I356" s="86">
        <f t="shared" si="37"/>
        <v>0</v>
      </c>
      <c r="J356" s="86">
        <f t="shared" si="37"/>
        <v>0</v>
      </c>
      <c r="K356" s="86">
        <f t="shared" si="37"/>
        <v>0</v>
      </c>
      <c r="L356" s="86">
        <f t="shared" si="37"/>
        <v>0</v>
      </c>
      <c r="M356" s="86">
        <f t="shared" si="37"/>
        <v>0</v>
      </c>
      <c r="N356" s="86">
        <f t="shared" si="37"/>
        <v>0</v>
      </c>
      <c r="O356" s="86">
        <f t="shared" si="37"/>
        <v>0</v>
      </c>
      <c r="P356" s="86">
        <f t="shared" si="37"/>
        <v>0</v>
      </c>
      <c r="Q356" s="86">
        <f t="shared" si="37"/>
        <v>0</v>
      </c>
      <c r="R356" s="86">
        <f t="shared" si="37"/>
        <v>0</v>
      </c>
      <c r="S356" s="86">
        <f t="shared" si="37"/>
        <v>0</v>
      </c>
      <c r="T356" s="2282"/>
    </row>
    <row r="357" spans="1:20" ht="19.5" thickBot="1" x14ac:dyDescent="0.3">
      <c r="A357" s="2283"/>
      <c r="B357" s="2224"/>
      <c r="C357" s="1354"/>
      <c r="D357" s="2215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9">IF((H351+H352-H353)&lt;0,"Revise porque este valor no puede ser negativo",H351+H352-H353)</f>
        <v>0</v>
      </c>
      <c r="I357" s="110">
        <f t="shared" si="39"/>
        <v>0</v>
      </c>
      <c r="J357" s="110">
        <f t="shared" si="39"/>
        <v>0</v>
      </c>
      <c r="K357" s="110">
        <f t="shared" si="39"/>
        <v>0</v>
      </c>
      <c r="L357" s="110">
        <f t="shared" si="39"/>
        <v>0</v>
      </c>
      <c r="M357" s="110">
        <f t="shared" si="39"/>
        <v>0</v>
      </c>
      <c r="N357" s="110">
        <f t="shared" si="39"/>
        <v>0</v>
      </c>
      <c r="O357" s="110">
        <f t="shared" si="39"/>
        <v>0</v>
      </c>
      <c r="P357" s="110">
        <f t="shared" si="39"/>
        <v>0</v>
      </c>
      <c r="Q357" s="110">
        <f t="shared" si="39"/>
        <v>0</v>
      </c>
      <c r="R357" s="110">
        <f t="shared" si="39"/>
        <v>0</v>
      </c>
      <c r="S357" s="110">
        <f t="shared" si="39"/>
        <v>0</v>
      </c>
      <c r="T357" s="2282"/>
    </row>
    <row r="358" spans="1:20" s="727" customFormat="1" ht="19.5" thickBot="1" x14ac:dyDescent="0.3">
      <c r="A358" s="2283"/>
      <c r="B358" s="2224"/>
      <c r="C358" s="2205" t="s">
        <v>174</v>
      </c>
      <c r="D358" s="2205"/>
      <c r="E358" s="2205"/>
      <c r="F358" s="2205"/>
      <c r="G358" s="2205"/>
      <c r="H358" s="2205"/>
      <c r="I358" s="2205"/>
      <c r="J358" s="2205"/>
      <c r="K358" s="2205"/>
      <c r="L358" s="2205"/>
      <c r="M358" s="2205"/>
      <c r="N358" s="2205"/>
      <c r="O358" s="2205"/>
      <c r="P358" s="2205"/>
      <c r="Q358" s="2205"/>
      <c r="R358" s="2205"/>
      <c r="S358" s="2206"/>
      <c r="T358" s="2282"/>
    </row>
    <row r="359" spans="1:20" s="727" customFormat="1" ht="27" customHeight="1" thickBot="1" x14ac:dyDescent="0.3">
      <c r="A359" s="2283"/>
      <c r="B359" s="2224"/>
      <c r="C359" s="1361" t="s">
        <v>145</v>
      </c>
      <c r="D359" s="2203" t="s">
        <v>180</v>
      </c>
      <c r="E359" s="1345" t="s">
        <v>183</v>
      </c>
      <c r="F359" s="1345"/>
      <c r="G359" s="716">
        <v>11</v>
      </c>
      <c r="H359" s="105">
        <v>0</v>
      </c>
      <c r="I359" s="105">
        <v>1</v>
      </c>
      <c r="J359" s="105">
        <v>1</v>
      </c>
      <c r="K359" s="105">
        <v>1</v>
      </c>
      <c r="L359" s="105">
        <v>1</v>
      </c>
      <c r="M359" s="105">
        <v>1</v>
      </c>
      <c r="N359" s="105">
        <v>1</v>
      </c>
      <c r="O359" s="105">
        <v>1</v>
      </c>
      <c r="P359" s="105">
        <v>1</v>
      </c>
      <c r="Q359" s="105">
        <v>1</v>
      </c>
      <c r="R359" s="105">
        <v>1</v>
      </c>
      <c r="S359" s="105">
        <v>1</v>
      </c>
      <c r="T359" s="2282"/>
    </row>
    <row r="360" spans="1:20" s="727" customFormat="1" ht="19.5" thickBot="1" x14ac:dyDescent="0.3">
      <c r="A360" s="2283"/>
      <c r="B360" s="2224"/>
      <c r="C360" s="2202"/>
      <c r="D360" s="2193"/>
      <c r="E360" s="1331" t="s">
        <v>184</v>
      </c>
      <c r="F360" s="1331"/>
      <c r="G360" s="103">
        <v>15</v>
      </c>
      <c r="H360" s="105">
        <v>1</v>
      </c>
      <c r="I360" s="105">
        <v>1</v>
      </c>
      <c r="J360" s="105">
        <v>1</v>
      </c>
      <c r="K360" s="105">
        <v>1</v>
      </c>
      <c r="L360" s="105">
        <v>1</v>
      </c>
      <c r="M360" s="105">
        <v>2</v>
      </c>
      <c r="N360" s="105">
        <v>1</v>
      </c>
      <c r="O360" s="105">
        <v>1</v>
      </c>
      <c r="P360" s="105">
        <v>2</v>
      </c>
      <c r="Q360" s="105">
        <v>1</v>
      </c>
      <c r="R360" s="105">
        <v>1</v>
      </c>
      <c r="S360" s="105">
        <v>2</v>
      </c>
      <c r="T360" s="2282"/>
    </row>
    <row r="361" spans="1:20" s="727" customFormat="1" ht="19.5" thickBot="1" x14ac:dyDescent="0.3">
      <c r="A361" s="2283"/>
      <c r="B361" s="2224"/>
      <c r="C361" s="2202"/>
      <c r="D361" s="2204" t="s">
        <v>146</v>
      </c>
      <c r="E361" s="1331" t="s">
        <v>185</v>
      </c>
      <c r="F361" s="1331"/>
      <c r="G361" s="103">
        <v>1</v>
      </c>
      <c r="H361" s="105">
        <v>0</v>
      </c>
      <c r="I361" s="105">
        <v>0</v>
      </c>
      <c r="J361" s="105">
        <v>0</v>
      </c>
      <c r="K361" s="105">
        <v>0</v>
      </c>
      <c r="L361" s="105">
        <v>0</v>
      </c>
      <c r="M361" s="105">
        <v>0</v>
      </c>
      <c r="N361" s="105">
        <v>0</v>
      </c>
      <c r="O361" s="105">
        <v>0</v>
      </c>
      <c r="P361" s="105">
        <v>0</v>
      </c>
      <c r="Q361" s="105">
        <v>0</v>
      </c>
      <c r="R361" s="105">
        <v>0</v>
      </c>
      <c r="S361" s="106">
        <v>1</v>
      </c>
      <c r="T361" s="2282"/>
    </row>
    <row r="362" spans="1:20" s="727" customFormat="1" ht="19.5" thickBot="1" x14ac:dyDescent="0.3">
      <c r="A362" s="2283"/>
      <c r="B362" s="2224"/>
      <c r="C362" s="2202"/>
      <c r="D362" s="2204"/>
      <c r="E362" s="1331" t="s">
        <v>186</v>
      </c>
      <c r="F362" s="1331"/>
      <c r="G362" s="103">
        <v>25</v>
      </c>
      <c r="H362" s="105">
        <v>0</v>
      </c>
      <c r="I362" s="105">
        <v>0</v>
      </c>
      <c r="J362" s="105">
        <v>0</v>
      </c>
      <c r="K362" s="105">
        <v>0</v>
      </c>
      <c r="L362" s="105">
        <v>0</v>
      </c>
      <c r="M362" s="105">
        <v>0</v>
      </c>
      <c r="N362" s="105">
        <v>0</v>
      </c>
      <c r="O362" s="105">
        <v>0</v>
      </c>
      <c r="P362" s="105">
        <v>0</v>
      </c>
      <c r="Q362" s="105">
        <v>0</v>
      </c>
      <c r="R362" s="105">
        <v>0</v>
      </c>
      <c r="S362" s="106">
        <v>25</v>
      </c>
      <c r="T362" s="2282"/>
    </row>
    <row r="363" spans="1:20" s="727" customFormat="1" ht="19.5" thickBot="1" x14ac:dyDescent="0.3">
      <c r="A363" s="2283"/>
      <c r="B363" s="2224"/>
      <c r="C363" s="2202"/>
      <c r="D363" s="2204"/>
      <c r="E363" s="1331" t="s">
        <v>187</v>
      </c>
      <c r="F363" s="1331"/>
      <c r="G363" s="103">
        <v>0</v>
      </c>
      <c r="H363" s="105">
        <v>0</v>
      </c>
      <c r="I363" s="105">
        <v>0</v>
      </c>
      <c r="J363" s="105">
        <v>0</v>
      </c>
      <c r="K363" s="105">
        <v>0</v>
      </c>
      <c r="L363" s="105">
        <v>0</v>
      </c>
      <c r="M363" s="105">
        <v>0</v>
      </c>
      <c r="N363" s="105">
        <v>0</v>
      </c>
      <c r="O363" s="105">
        <v>0</v>
      </c>
      <c r="P363" s="105">
        <v>0</v>
      </c>
      <c r="Q363" s="105">
        <v>0</v>
      </c>
      <c r="R363" s="105">
        <v>0</v>
      </c>
      <c r="S363" s="105">
        <v>0</v>
      </c>
      <c r="T363" s="2282"/>
    </row>
    <row r="364" spans="1:20" s="727" customFormat="1" ht="19.5" thickBot="1" x14ac:dyDescent="0.3">
      <c r="A364" s="2283"/>
      <c r="B364" s="2224"/>
      <c r="C364" s="2202"/>
      <c r="D364" s="753" t="s">
        <v>181</v>
      </c>
      <c r="E364" s="1331" t="s">
        <v>188</v>
      </c>
      <c r="F364" s="1331"/>
      <c r="G364" s="103">
        <v>3</v>
      </c>
      <c r="H364" s="733">
        <v>0</v>
      </c>
      <c r="I364" s="733">
        <v>0</v>
      </c>
      <c r="J364" s="733">
        <v>0</v>
      </c>
      <c r="K364" s="79">
        <v>1</v>
      </c>
      <c r="L364" s="733">
        <v>0</v>
      </c>
      <c r="M364" s="733">
        <v>0</v>
      </c>
      <c r="N364" s="733">
        <v>0</v>
      </c>
      <c r="O364" s="79">
        <v>1</v>
      </c>
      <c r="P364" s="733">
        <v>0</v>
      </c>
      <c r="Q364" s="733">
        <v>0</v>
      </c>
      <c r="R364" s="733">
        <v>0</v>
      </c>
      <c r="S364" s="741">
        <v>1</v>
      </c>
      <c r="T364" s="2282"/>
    </row>
    <row r="365" spans="1:20" ht="19.5" thickBot="1" x14ac:dyDescent="0.3">
      <c r="A365" s="2283"/>
      <c r="B365" s="2224"/>
      <c r="C365" s="2202"/>
      <c r="D365" s="2193" t="s">
        <v>147</v>
      </c>
      <c r="E365" s="1331" t="s">
        <v>189</v>
      </c>
      <c r="F365" s="1331"/>
      <c r="G365" s="103">
        <v>300</v>
      </c>
      <c r="H365" s="729">
        <v>25</v>
      </c>
      <c r="I365" s="729">
        <v>25</v>
      </c>
      <c r="J365" s="729">
        <v>25</v>
      </c>
      <c r="K365" s="729">
        <v>25</v>
      </c>
      <c r="L365" s="729">
        <v>25</v>
      </c>
      <c r="M365" s="729">
        <v>25</v>
      </c>
      <c r="N365" s="729">
        <v>25</v>
      </c>
      <c r="O365" s="729">
        <v>25</v>
      </c>
      <c r="P365" s="729">
        <v>25</v>
      </c>
      <c r="Q365" s="729">
        <v>25</v>
      </c>
      <c r="R365" s="729">
        <v>25</v>
      </c>
      <c r="S365" s="729">
        <v>25</v>
      </c>
      <c r="T365" s="2282"/>
    </row>
    <row r="366" spans="1:20" ht="19.5" thickBot="1" x14ac:dyDescent="0.3">
      <c r="A366" s="2283"/>
      <c r="B366" s="2224"/>
      <c r="C366" s="2202"/>
      <c r="D366" s="2193"/>
      <c r="E366" s="1331" t="s">
        <v>190</v>
      </c>
      <c r="F366" s="1331"/>
      <c r="G366" s="103">
        <v>60</v>
      </c>
      <c r="H366" s="729">
        <v>5</v>
      </c>
      <c r="I366" s="729">
        <v>5</v>
      </c>
      <c r="J366" s="729">
        <v>5</v>
      </c>
      <c r="K366" s="729">
        <v>5</v>
      </c>
      <c r="L366" s="729">
        <v>5</v>
      </c>
      <c r="M366" s="729">
        <v>5</v>
      </c>
      <c r="N366" s="729">
        <v>5</v>
      </c>
      <c r="O366" s="729">
        <v>5</v>
      </c>
      <c r="P366" s="729">
        <v>5</v>
      </c>
      <c r="Q366" s="729">
        <v>5</v>
      </c>
      <c r="R366" s="729">
        <v>5</v>
      </c>
      <c r="S366" s="729">
        <v>5</v>
      </c>
      <c r="T366" s="2282"/>
    </row>
    <row r="367" spans="1:20" ht="19.5" thickBot="1" x14ac:dyDescent="0.3">
      <c r="A367" s="2283"/>
      <c r="B367" s="2224"/>
      <c r="C367" s="2202"/>
      <c r="D367" s="753" t="s">
        <v>148</v>
      </c>
      <c r="E367" s="1331" t="s">
        <v>191</v>
      </c>
      <c r="F367" s="1331"/>
      <c r="G367" s="103">
        <v>3</v>
      </c>
      <c r="H367" s="733">
        <v>0</v>
      </c>
      <c r="I367" s="733">
        <v>0</v>
      </c>
      <c r="J367" s="733">
        <v>0</v>
      </c>
      <c r="K367" s="79">
        <v>1</v>
      </c>
      <c r="L367" s="733">
        <v>0</v>
      </c>
      <c r="M367" s="733">
        <v>0</v>
      </c>
      <c r="N367" s="733">
        <v>0</v>
      </c>
      <c r="O367" s="79">
        <v>1</v>
      </c>
      <c r="P367" s="733">
        <v>0</v>
      </c>
      <c r="Q367" s="733">
        <v>0</v>
      </c>
      <c r="R367" s="733">
        <v>0</v>
      </c>
      <c r="S367" s="741">
        <v>1</v>
      </c>
      <c r="T367" s="2282"/>
    </row>
    <row r="368" spans="1:20" ht="19.5" thickBot="1" x14ac:dyDescent="0.3">
      <c r="A368" s="2283"/>
      <c r="B368" s="2224"/>
      <c r="C368" s="2202"/>
      <c r="D368" s="2193" t="s">
        <v>149</v>
      </c>
      <c r="E368" s="1331" t="s">
        <v>192</v>
      </c>
      <c r="F368" s="1331"/>
      <c r="G368" s="103">
        <v>3</v>
      </c>
      <c r="H368" s="733">
        <v>0</v>
      </c>
      <c r="I368" s="733">
        <v>0</v>
      </c>
      <c r="J368" s="733">
        <v>0</v>
      </c>
      <c r="K368" s="79">
        <v>1</v>
      </c>
      <c r="L368" s="733">
        <v>0</v>
      </c>
      <c r="M368" s="733">
        <v>0</v>
      </c>
      <c r="N368" s="733">
        <v>0</v>
      </c>
      <c r="O368" s="79">
        <v>1</v>
      </c>
      <c r="P368" s="733">
        <v>0</v>
      </c>
      <c r="Q368" s="733">
        <v>0</v>
      </c>
      <c r="R368" s="733">
        <v>0</v>
      </c>
      <c r="S368" s="741">
        <v>1</v>
      </c>
      <c r="T368" s="2282"/>
    </row>
    <row r="369" spans="1:20" ht="19.5" thickBot="1" x14ac:dyDescent="0.3">
      <c r="A369" s="2283"/>
      <c r="B369" s="2224"/>
      <c r="C369" s="2202"/>
      <c r="D369" s="2193"/>
      <c r="E369" s="1331" t="s">
        <v>193</v>
      </c>
      <c r="F369" s="1331"/>
      <c r="G369" s="103">
        <f t="shared" ref="G369:G381" si="40">+H369+I369+J369+K369+L369+M369+N369+O369+P369+Q369+R369+S369</f>
        <v>0</v>
      </c>
      <c r="H369" s="105">
        <v>0</v>
      </c>
      <c r="I369" s="105">
        <v>0</v>
      </c>
      <c r="J369" s="105">
        <v>0</v>
      </c>
      <c r="K369" s="105">
        <v>0</v>
      </c>
      <c r="L369" s="105">
        <v>0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0</v>
      </c>
      <c r="S369" s="105">
        <v>0</v>
      </c>
      <c r="T369" s="2282"/>
    </row>
    <row r="370" spans="1:20" ht="16.5" customHeight="1" thickBot="1" x14ac:dyDescent="0.3">
      <c r="A370" s="2283"/>
      <c r="B370" s="2224"/>
      <c r="C370" s="2202"/>
      <c r="D370" s="753" t="s">
        <v>150</v>
      </c>
      <c r="E370" s="1331" t="s">
        <v>194</v>
      </c>
      <c r="F370" s="1331"/>
      <c r="G370" s="103">
        <f t="shared" si="40"/>
        <v>0</v>
      </c>
      <c r="H370" s="105">
        <v>0</v>
      </c>
      <c r="I370" s="105">
        <v>0</v>
      </c>
      <c r="J370" s="105">
        <v>0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5">
        <v>0</v>
      </c>
      <c r="Q370" s="105">
        <v>0</v>
      </c>
      <c r="R370" s="105">
        <v>0</v>
      </c>
      <c r="S370" s="105">
        <v>0</v>
      </c>
      <c r="T370" s="2282"/>
    </row>
    <row r="371" spans="1:20" ht="19.5" thickBot="1" x14ac:dyDescent="0.3">
      <c r="A371" s="2283"/>
      <c r="B371" s="2224"/>
      <c r="C371" s="2202"/>
      <c r="D371" s="2193" t="s">
        <v>151</v>
      </c>
      <c r="E371" s="1331" t="s">
        <v>195</v>
      </c>
      <c r="F371" s="1331"/>
      <c r="G371" s="103">
        <f t="shared" si="40"/>
        <v>0</v>
      </c>
      <c r="H371" s="105">
        <v>0</v>
      </c>
      <c r="I371" s="105">
        <v>0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2282"/>
    </row>
    <row r="372" spans="1:20" ht="19.5" thickBot="1" x14ac:dyDescent="0.3">
      <c r="A372" s="2283"/>
      <c r="B372" s="2224"/>
      <c r="C372" s="2202"/>
      <c r="D372" s="2193"/>
      <c r="E372" s="1331" t="s">
        <v>196</v>
      </c>
      <c r="F372" s="1331"/>
      <c r="G372" s="103">
        <f t="shared" si="40"/>
        <v>0</v>
      </c>
      <c r="H372" s="105">
        <v>0</v>
      </c>
      <c r="I372" s="105">
        <v>0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2282"/>
    </row>
    <row r="373" spans="1:20" ht="19.5" thickBot="1" x14ac:dyDescent="0.3">
      <c r="A373" s="2283"/>
      <c r="B373" s="2224"/>
      <c r="C373" s="2202"/>
      <c r="D373" s="2201" t="s">
        <v>152</v>
      </c>
      <c r="E373" s="1331" t="s">
        <v>197</v>
      </c>
      <c r="F373" s="1331"/>
      <c r="G373" s="103">
        <f t="shared" si="40"/>
        <v>0</v>
      </c>
      <c r="H373" s="105">
        <v>0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2282"/>
    </row>
    <row r="374" spans="1:20" ht="19.5" thickBot="1" x14ac:dyDescent="0.3">
      <c r="A374" s="2283"/>
      <c r="B374" s="2224"/>
      <c r="C374" s="2202"/>
      <c r="D374" s="2201"/>
      <c r="E374" s="1331" t="s">
        <v>233</v>
      </c>
      <c r="F374" s="1331"/>
      <c r="G374" s="103">
        <f t="shared" si="40"/>
        <v>0</v>
      </c>
      <c r="H374" s="105">
        <v>0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2282"/>
    </row>
    <row r="375" spans="1:20" ht="19.5" thickBot="1" x14ac:dyDescent="0.3">
      <c r="A375" s="2283"/>
      <c r="B375" s="2224"/>
      <c r="C375" s="2202"/>
      <c r="D375" s="2201"/>
      <c r="E375" s="1331" t="s">
        <v>234</v>
      </c>
      <c r="F375" s="1331"/>
      <c r="G375" s="103">
        <f t="shared" si="40"/>
        <v>0</v>
      </c>
      <c r="H375" s="105">
        <v>0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2282"/>
    </row>
    <row r="376" spans="1:20" ht="19.5" thickBot="1" x14ac:dyDescent="0.3">
      <c r="A376" s="2283"/>
      <c r="B376" s="2224"/>
      <c r="C376" s="2202"/>
      <c r="D376" s="2201"/>
      <c r="E376" s="1331" t="s">
        <v>235</v>
      </c>
      <c r="F376" s="1331"/>
      <c r="G376" s="103">
        <f t="shared" si="40"/>
        <v>0</v>
      </c>
      <c r="H376" s="105">
        <v>0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2282"/>
    </row>
    <row r="377" spans="1:20" ht="19.5" thickBot="1" x14ac:dyDescent="0.3">
      <c r="A377" s="2283"/>
      <c r="B377" s="2224"/>
      <c r="C377" s="2202"/>
      <c r="D377" s="2201"/>
      <c r="E377" s="1331" t="s">
        <v>236</v>
      </c>
      <c r="F377" s="1331"/>
      <c r="G377" s="103">
        <f t="shared" si="40"/>
        <v>0</v>
      </c>
      <c r="H377" s="105">
        <v>0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2282"/>
    </row>
    <row r="378" spans="1:20" ht="19.5" thickBot="1" x14ac:dyDescent="0.3">
      <c r="A378" s="2283"/>
      <c r="B378" s="2224"/>
      <c r="C378" s="2202"/>
      <c r="D378" s="2201"/>
      <c r="E378" s="1331" t="s">
        <v>237</v>
      </c>
      <c r="F378" s="1331"/>
      <c r="G378" s="103">
        <f t="shared" si="40"/>
        <v>0</v>
      </c>
      <c r="H378" s="105">
        <v>0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105">
        <v>0</v>
      </c>
      <c r="T378" s="2282"/>
    </row>
    <row r="379" spans="1:20" ht="19.5" thickBot="1" x14ac:dyDescent="0.3">
      <c r="A379" s="2283"/>
      <c r="B379" s="2224"/>
      <c r="C379" s="2202"/>
      <c r="D379" s="2193" t="s">
        <v>153</v>
      </c>
      <c r="E379" s="1331" t="s">
        <v>198</v>
      </c>
      <c r="F379" s="1331"/>
      <c r="G379" s="103">
        <f t="shared" si="40"/>
        <v>0</v>
      </c>
      <c r="H379" s="105">
        <v>0</v>
      </c>
      <c r="I379" s="105">
        <v>0</v>
      </c>
      <c r="J379" s="105">
        <v>0</v>
      </c>
      <c r="K379" s="10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2282"/>
    </row>
    <row r="380" spans="1:20" ht="19.5" thickBot="1" x14ac:dyDescent="0.3">
      <c r="A380" s="2283"/>
      <c r="B380" s="2224"/>
      <c r="C380" s="2202"/>
      <c r="D380" s="2193"/>
      <c r="E380" s="1331" t="s">
        <v>199</v>
      </c>
      <c r="F380" s="1331"/>
      <c r="G380" s="103">
        <f t="shared" si="40"/>
        <v>0</v>
      </c>
      <c r="H380" s="105">
        <v>0</v>
      </c>
      <c r="I380" s="105">
        <v>0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</v>
      </c>
      <c r="S380" s="105">
        <v>0</v>
      </c>
      <c r="T380" s="2282"/>
    </row>
    <row r="381" spans="1:20" ht="19.5" thickBot="1" x14ac:dyDescent="0.3">
      <c r="A381" s="2283"/>
      <c r="B381" s="2224"/>
      <c r="C381" s="2202"/>
      <c r="D381" s="2194"/>
      <c r="E381" s="1348" t="s">
        <v>200</v>
      </c>
      <c r="F381" s="1348"/>
      <c r="G381" s="754">
        <f t="shared" si="40"/>
        <v>0</v>
      </c>
      <c r="H381" s="105">
        <v>0</v>
      </c>
      <c r="I381" s="105">
        <v>0</v>
      </c>
      <c r="J381" s="105">
        <v>0</v>
      </c>
      <c r="K381" s="105">
        <v>0</v>
      </c>
      <c r="L381" s="105">
        <v>0</v>
      </c>
      <c r="M381" s="105">
        <v>0</v>
      </c>
      <c r="N381" s="105">
        <v>0</v>
      </c>
      <c r="O381" s="105">
        <v>0</v>
      </c>
      <c r="P381" s="105">
        <v>0</v>
      </c>
      <c r="Q381" s="105">
        <v>0</v>
      </c>
      <c r="R381" s="105">
        <v>0</v>
      </c>
      <c r="S381" s="105">
        <v>0</v>
      </c>
      <c r="T381" s="2282"/>
    </row>
    <row r="382" spans="1:20" x14ac:dyDescent="0.25">
      <c r="A382" s="2283"/>
      <c r="B382" s="2195" t="s">
        <v>4</v>
      </c>
      <c r="C382" s="2198" t="s">
        <v>168</v>
      </c>
      <c r="D382" s="2198"/>
      <c r="E382" s="2198"/>
      <c r="F382" s="2198"/>
      <c r="G382" s="2198"/>
      <c r="H382" s="2198"/>
      <c r="I382" s="2198"/>
      <c r="J382" s="2198"/>
      <c r="K382" s="2198"/>
      <c r="L382" s="2198"/>
      <c r="M382" s="2198"/>
      <c r="N382" s="2198"/>
      <c r="O382" s="2198"/>
      <c r="P382" s="2198"/>
      <c r="Q382" s="2198"/>
      <c r="R382" s="2198"/>
      <c r="S382" s="2199"/>
      <c r="T382" s="2282"/>
    </row>
    <row r="383" spans="1:20" ht="16.5" customHeight="1" x14ac:dyDescent="0.25">
      <c r="A383" s="2283"/>
      <c r="B383" s="2196"/>
      <c r="C383" s="2200" t="s">
        <v>201</v>
      </c>
      <c r="D383" s="1306" t="s">
        <v>202</v>
      </c>
      <c r="E383" s="1306"/>
      <c r="F383" s="51" t="s">
        <v>238</v>
      </c>
      <c r="G383" s="734">
        <f>+H383+K383+N383+Q383</f>
        <v>4</v>
      </c>
      <c r="H383" s="2192">
        <v>1</v>
      </c>
      <c r="I383" s="2192"/>
      <c r="J383" s="2192"/>
      <c r="K383" s="2192">
        <v>1</v>
      </c>
      <c r="L383" s="2192"/>
      <c r="M383" s="2192"/>
      <c r="N383" s="2192">
        <v>1</v>
      </c>
      <c r="O383" s="2192"/>
      <c r="P383" s="2192"/>
      <c r="Q383" s="2192">
        <v>1</v>
      </c>
      <c r="R383" s="2192"/>
      <c r="S383" s="2192"/>
      <c r="T383" s="2282"/>
    </row>
    <row r="384" spans="1:20" x14ac:dyDescent="0.25">
      <c r="A384" s="2283"/>
      <c r="B384" s="2196"/>
      <c r="C384" s="2200"/>
      <c r="D384" s="1306" t="s">
        <v>203</v>
      </c>
      <c r="E384" s="1306"/>
      <c r="F384" s="51" t="s">
        <v>239</v>
      </c>
      <c r="G384" s="734">
        <f>+H384+K384+N384+Q384</f>
        <v>4</v>
      </c>
      <c r="H384" s="2192">
        <v>1</v>
      </c>
      <c r="I384" s="2192"/>
      <c r="J384" s="2192"/>
      <c r="K384" s="2192">
        <v>1</v>
      </c>
      <c r="L384" s="2192"/>
      <c r="M384" s="2192"/>
      <c r="N384" s="2192">
        <v>1</v>
      </c>
      <c r="O384" s="2192"/>
      <c r="P384" s="2192"/>
      <c r="Q384" s="2192">
        <v>1</v>
      </c>
      <c r="R384" s="2192"/>
      <c r="S384" s="2192"/>
      <c r="T384" s="2282"/>
    </row>
    <row r="385" spans="1:20" x14ac:dyDescent="0.25">
      <c r="A385" s="2283"/>
      <c r="B385" s="2196"/>
      <c r="C385" s="2200"/>
      <c r="D385" s="1306" t="s">
        <v>204</v>
      </c>
      <c r="E385" s="1306"/>
      <c r="F385" s="51" t="s">
        <v>240</v>
      </c>
      <c r="G385" s="734">
        <v>1</v>
      </c>
      <c r="H385" s="2192">
        <v>1</v>
      </c>
      <c r="I385" s="2192"/>
      <c r="J385" s="2192"/>
      <c r="K385" s="2192"/>
      <c r="L385" s="2192"/>
      <c r="M385" s="2192"/>
      <c r="N385" s="2192"/>
      <c r="O385" s="2192"/>
      <c r="P385" s="2192"/>
      <c r="Q385" s="2192"/>
      <c r="R385" s="2192"/>
      <c r="S385" s="2192"/>
      <c r="T385" s="2282"/>
    </row>
    <row r="386" spans="1:20" ht="16.5" customHeight="1" x14ac:dyDescent="0.25">
      <c r="A386" s="2283"/>
      <c r="B386" s="2196"/>
      <c r="C386" s="2200"/>
      <c r="D386" s="1306" t="s">
        <v>339</v>
      </c>
      <c r="E386" s="1306"/>
      <c r="F386" s="51" t="s">
        <v>241</v>
      </c>
      <c r="G386" s="734">
        <v>1</v>
      </c>
      <c r="H386" s="2192">
        <v>1</v>
      </c>
      <c r="I386" s="2192"/>
      <c r="J386" s="2192"/>
      <c r="K386" s="2192"/>
      <c r="L386" s="2192"/>
      <c r="M386" s="2192"/>
      <c r="N386" s="2192"/>
      <c r="O386" s="2192"/>
      <c r="P386" s="2192"/>
      <c r="Q386" s="2192"/>
      <c r="R386" s="2192"/>
      <c r="S386" s="2192"/>
      <c r="T386" s="2282"/>
    </row>
    <row r="387" spans="1:20" ht="16.5" customHeight="1" x14ac:dyDescent="0.25">
      <c r="A387" s="2283"/>
      <c r="B387" s="2196"/>
      <c r="C387" s="2200"/>
      <c r="D387" s="1306" t="s">
        <v>205</v>
      </c>
      <c r="E387" s="1306"/>
      <c r="F387" s="29" t="s">
        <v>242</v>
      </c>
      <c r="G387" s="737">
        <v>15</v>
      </c>
      <c r="H387" s="105">
        <v>1</v>
      </c>
      <c r="I387" s="105">
        <v>1</v>
      </c>
      <c r="J387" s="105">
        <v>1</v>
      </c>
      <c r="K387" s="105">
        <v>1</v>
      </c>
      <c r="L387" s="105">
        <v>1</v>
      </c>
      <c r="M387" s="105">
        <v>2</v>
      </c>
      <c r="N387" s="105">
        <v>1</v>
      </c>
      <c r="O387" s="105">
        <v>1</v>
      </c>
      <c r="P387" s="105">
        <v>2</v>
      </c>
      <c r="Q387" s="105">
        <v>1</v>
      </c>
      <c r="R387" s="105">
        <v>1</v>
      </c>
      <c r="S387" s="105">
        <v>2</v>
      </c>
      <c r="T387" s="2282"/>
    </row>
    <row r="388" spans="1:20" x14ac:dyDescent="0.25">
      <c r="A388" s="2283"/>
      <c r="B388" s="2196"/>
      <c r="C388" s="2200"/>
      <c r="D388" s="1306"/>
      <c r="E388" s="1306"/>
      <c r="F388" s="29" t="s">
        <v>243</v>
      </c>
      <c r="G388" s="737">
        <v>15</v>
      </c>
      <c r="H388" s="105">
        <v>1</v>
      </c>
      <c r="I388" s="105">
        <v>1</v>
      </c>
      <c r="J388" s="105">
        <v>1</v>
      </c>
      <c r="K388" s="105">
        <v>1</v>
      </c>
      <c r="L388" s="105">
        <v>1</v>
      </c>
      <c r="M388" s="105">
        <v>2</v>
      </c>
      <c r="N388" s="105">
        <v>1</v>
      </c>
      <c r="O388" s="105">
        <v>1</v>
      </c>
      <c r="P388" s="105">
        <v>2</v>
      </c>
      <c r="Q388" s="105">
        <v>1</v>
      </c>
      <c r="R388" s="105">
        <v>1</v>
      </c>
      <c r="S388" s="105">
        <v>2</v>
      </c>
      <c r="T388" s="2282"/>
    </row>
    <row r="389" spans="1:20" ht="16.5" customHeight="1" x14ac:dyDescent="0.25">
      <c r="A389" s="2283"/>
      <c r="B389" s="2196"/>
      <c r="C389" s="2200"/>
      <c r="D389" s="1306" t="s">
        <v>206</v>
      </c>
      <c r="E389" s="1306"/>
      <c r="F389" s="121" t="s">
        <v>244</v>
      </c>
      <c r="G389" s="737">
        <f t="shared" ref="G389:G390" si="41">+H389+I389+J389+K389+L389+M389+N389+O389+P389+Q389+R389+S389</f>
        <v>0</v>
      </c>
      <c r="H389" s="105">
        <v>0</v>
      </c>
      <c r="I389" s="105">
        <v>0</v>
      </c>
      <c r="J389" s="105">
        <v>0</v>
      </c>
      <c r="K389" s="105">
        <v>0</v>
      </c>
      <c r="L389" s="105">
        <v>0</v>
      </c>
      <c r="M389" s="105">
        <v>0</v>
      </c>
      <c r="N389" s="105">
        <v>0</v>
      </c>
      <c r="O389" s="105">
        <v>0</v>
      </c>
      <c r="P389" s="105">
        <v>0</v>
      </c>
      <c r="Q389" s="105">
        <v>0</v>
      </c>
      <c r="R389" s="105">
        <v>0</v>
      </c>
      <c r="S389" s="105">
        <v>0</v>
      </c>
      <c r="T389" s="2282"/>
    </row>
    <row r="390" spans="1:20" x14ac:dyDescent="0.25">
      <c r="A390" s="2283"/>
      <c r="B390" s="2196"/>
      <c r="C390" s="2200"/>
      <c r="D390" s="1306"/>
      <c r="E390" s="1306"/>
      <c r="F390" s="121" t="s">
        <v>245</v>
      </c>
      <c r="G390" s="737">
        <f t="shared" si="41"/>
        <v>0</v>
      </c>
      <c r="H390" s="105">
        <v>0</v>
      </c>
      <c r="I390" s="105">
        <v>0</v>
      </c>
      <c r="J390" s="105">
        <v>0</v>
      </c>
      <c r="K390" s="105">
        <v>0</v>
      </c>
      <c r="L390" s="105">
        <v>0</v>
      </c>
      <c r="M390" s="105">
        <v>0</v>
      </c>
      <c r="N390" s="105">
        <v>0</v>
      </c>
      <c r="O390" s="105">
        <v>0</v>
      </c>
      <c r="P390" s="105">
        <v>0</v>
      </c>
      <c r="Q390" s="105">
        <v>0</v>
      </c>
      <c r="R390" s="105">
        <v>0</v>
      </c>
      <c r="S390" s="105">
        <v>0</v>
      </c>
      <c r="T390" s="2282"/>
    </row>
    <row r="391" spans="1:20" x14ac:dyDescent="0.25">
      <c r="A391" s="2283"/>
      <c r="B391" s="2196"/>
      <c r="C391" s="2200"/>
      <c r="D391" s="1306" t="s">
        <v>207</v>
      </c>
      <c r="E391" s="1306"/>
      <c r="F391" s="121" t="s">
        <v>246</v>
      </c>
      <c r="G391" s="737">
        <v>2</v>
      </c>
      <c r="H391" s="105">
        <v>0</v>
      </c>
      <c r="I391" s="105">
        <v>0</v>
      </c>
      <c r="J391" s="105">
        <v>0</v>
      </c>
      <c r="K391" s="105">
        <v>0</v>
      </c>
      <c r="L391" s="105">
        <v>0</v>
      </c>
      <c r="M391" s="105">
        <v>0</v>
      </c>
      <c r="N391" s="729">
        <v>1</v>
      </c>
      <c r="O391" s="105">
        <v>0</v>
      </c>
      <c r="P391" s="105">
        <v>0</v>
      </c>
      <c r="Q391" s="105">
        <v>0</v>
      </c>
      <c r="R391" s="105">
        <v>0</v>
      </c>
      <c r="S391" s="729">
        <v>1</v>
      </c>
      <c r="T391" s="2282"/>
    </row>
    <row r="392" spans="1:20" ht="16.5" customHeight="1" x14ac:dyDescent="0.25">
      <c r="A392" s="2283"/>
      <c r="B392" s="2196"/>
      <c r="C392" s="2200"/>
      <c r="D392" s="1306" t="s">
        <v>208</v>
      </c>
      <c r="E392" s="1306"/>
      <c r="F392" s="51" t="s">
        <v>247</v>
      </c>
      <c r="G392" s="737">
        <v>2</v>
      </c>
      <c r="H392" s="105">
        <v>0</v>
      </c>
      <c r="I392" s="105">
        <v>0</v>
      </c>
      <c r="J392" s="105">
        <v>0</v>
      </c>
      <c r="K392" s="105">
        <v>0</v>
      </c>
      <c r="L392" s="105">
        <v>0</v>
      </c>
      <c r="M392" s="105">
        <v>0</v>
      </c>
      <c r="N392" s="106">
        <v>1</v>
      </c>
      <c r="O392" s="105">
        <v>0</v>
      </c>
      <c r="P392" s="105">
        <v>0</v>
      </c>
      <c r="Q392" s="105">
        <v>0</v>
      </c>
      <c r="R392" s="105">
        <v>0</v>
      </c>
      <c r="S392" s="106">
        <v>1</v>
      </c>
      <c r="T392" s="2282"/>
    </row>
    <row r="393" spans="1:20" ht="16.5" customHeight="1" x14ac:dyDescent="0.25">
      <c r="A393" s="2283"/>
      <c r="B393" s="2196"/>
      <c r="C393" s="2200"/>
      <c r="D393" s="1306" t="s">
        <v>209</v>
      </c>
      <c r="E393" s="1306"/>
      <c r="F393" s="121" t="s">
        <v>248</v>
      </c>
      <c r="G393" s="737">
        <v>10</v>
      </c>
      <c r="H393" s="729">
        <v>0</v>
      </c>
      <c r="I393" s="729">
        <v>1</v>
      </c>
      <c r="J393" s="729">
        <v>1</v>
      </c>
      <c r="K393" s="729">
        <v>1</v>
      </c>
      <c r="L393" s="729">
        <v>1</v>
      </c>
      <c r="M393" s="729">
        <v>1</v>
      </c>
      <c r="N393" s="729">
        <v>1</v>
      </c>
      <c r="O393" s="729">
        <v>1</v>
      </c>
      <c r="P393" s="729">
        <v>1</v>
      </c>
      <c r="Q393" s="729">
        <v>1</v>
      </c>
      <c r="R393" s="729">
        <v>1</v>
      </c>
      <c r="S393" s="729">
        <v>0</v>
      </c>
      <c r="T393" s="2282"/>
    </row>
    <row r="394" spans="1:20" x14ac:dyDescent="0.25">
      <c r="A394" s="2283"/>
      <c r="B394" s="2196"/>
      <c r="C394" s="2200"/>
      <c r="D394" s="1306" t="s">
        <v>229</v>
      </c>
      <c r="E394" s="1306"/>
      <c r="F394" s="51" t="s">
        <v>249</v>
      </c>
      <c r="G394" s="737">
        <v>6</v>
      </c>
      <c r="H394" s="103">
        <v>0</v>
      </c>
      <c r="I394" s="103">
        <v>1</v>
      </c>
      <c r="J394" s="103">
        <v>0</v>
      </c>
      <c r="K394" s="103">
        <v>1</v>
      </c>
      <c r="L394" s="103">
        <v>0</v>
      </c>
      <c r="M394" s="103">
        <v>1</v>
      </c>
      <c r="N394" s="103">
        <v>0</v>
      </c>
      <c r="O394" s="103">
        <v>1</v>
      </c>
      <c r="P394" s="103">
        <v>0</v>
      </c>
      <c r="Q394" s="103">
        <v>1</v>
      </c>
      <c r="R394" s="103">
        <v>0</v>
      </c>
      <c r="S394" s="103">
        <v>1</v>
      </c>
      <c r="T394" s="2282"/>
    </row>
    <row r="395" spans="1:20" x14ac:dyDescent="0.25">
      <c r="A395" s="2283"/>
      <c r="B395" s="2196"/>
      <c r="C395" s="2200"/>
      <c r="D395" s="1306"/>
      <c r="E395" s="1306"/>
      <c r="F395" s="51" t="s">
        <v>250</v>
      </c>
      <c r="G395" s="737">
        <v>2</v>
      </c>
      <c r="H395" s="105">
        <v>0</v>
      </c>
      <c r="I395" s="105">
        <v>0</v>
      </c>
      <c r="J395" s="105">
        <v>0</v>
      </c>
      <c r="K395" s="105">
        <v>0</v>
      </c>
      <c r="L395" s="105">
        <v>0</v>
      </c>
      <c r="M395" s="103">
        <v>1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3">
        <v>1</v>
      </c>
      <c r="T395" s="2282"/>
    </row>
    <row r="396" spans="1:20" x14ac:dyDescent="0.25">
      <c r="A396" s="2283"/>
      <c r="B396" s="2196"/>
      <c r="C396" s="2200"/>
      <c r="D396" s="1306"/>
      <c r="E396" s="1306"/>
      <c r="F396" s="51" t="s">
        <v>251</v>
      </c>
      <c r="G396" s="737">
        <v>1</v>
      </c>
      <c r="H396" s="105">
        <v>0</v>
      </c>
      <c r="I396" s="105">
        <v>0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3">
        <v>1</v>
      </c>
      <c r="T396" s="2282"/>
    </row>
    <row r="397" spans="1:20" x14ac:dyDescent="0.25">
      <c r="A397" s="2283"/>
      <c r="B397" s="2196"/>
      <c r="C397" s="2200"/>
      <c r="D397" s="1306"/>
      <c r="E397" s="1306"/>
      <c r="F397" s="51" t="s">
        <v>252</v>
      </c>
      <c r="G397" s="737">
        <v>16</v>
      </c>
      <c r="H397" s="103">
        <v>1</v>
      </c>
      <c r="I397" s="103">
        <v>1</v>
      </c>
      <c r="J397" s="103">
        <v>1</v>
      </c>
      <c r="K397" s="103">
        <v>1</v>
      </c>
      <c r="L397" s="103">
        <v>1</v>
      </c>
      <c r="M397" s="103">
        <v>2</v>
      </c>
      <c r="N397" s="103">
        <v>1</v>
      </c>
      <c r="O397" s="103">
        <v>2</v>
      </c>
      <c r="P397" s="103">
        <v>1</v>
      </c>
      <c r="Q397" s="103">
        <v>2</v>
      </c>
      <c r="R397" s="103">
        <v>1</v>
      </c>
      <c r="S397" s="103">
        <v>2</v>
      </c>
      <c r="T397" s="2282"/>
    </row>
    <row r="398" spans="1:20" ht="19.5" thickBot="1" x14ac:dyDescent="0.3">
      <c r="A398" s="2283"/>
      <c r="B398" s="2196"/>
      <c r="C398" s="2187" t="s">
        <v>6</v>
      </c>
      <c r="D398" s="2187"/>
      <c r="E398" s="2187"/>
      <c r="F398" s="2188"/>
      <c r="G398" s="2188"/>
      <c r="H398" s="2188"/>
      <c r="I398" s="2188"/>
      <c r="J398" s="2188"/>
      <c r="K398" s="2188"/>
      <c r="L398" s="2188"/>
      <c r="M398" s="2188"/>
      <c r="N398" s="2188"/>
      <c r="O398" s="2188"/>
      <c r="P398" s="2188"/>
      <c r="Q398" s="2188"/>
      <c r="R398" s="2188"/>
      <c r="S398" s="2189"/>
      <c r="T398" s="2282"/>
    </row>
    <row r="399" spans="1:20" x14ac:dyDescent="0.25">
      <c r="A399" s="2283"/>
      <c r="B399" s="2196"/>
      <c r="C399" s="2174" t="s">
        <v>210</v>
      </c>
      <c r="D399" s="2175"/>
      <c r="E399" s="2176"/>
      <c r="F399" s="2190" t="s">
        <v>175</v>
      </c>
      <c r="G399" s="2191"/>
      <c r="H399" s="2191"/>
      <c r="I399" s="2191"/>
      <c r="J399" s="2191"/>
      <c r="K399" s="2191"/>
      <c r="L399" s="2191"/>
      <c r="M399" s="2191"/>
      <c r="N399" s="2191"/>
      <c r="O399" s="2191"/>
      <c r="P399" s="2191"/>
      <c r="Q399" s="2191"/>
      <c r="R399" s="2191"/>
      <c r="S399" s="2191"/>
      <c r="T399" s="2282"/>
    </row>
    <row r="400" spans="1:20" ht="16.5" customHeight="1" x14ac:dyDescent="0.25">
      <c r="A400" s="2283"/>
      <c r="B400" s="2196"/>
      <c r="C400" s="2177"/>
      <c r="D400" s="2178"/>
      <c r="E400" s="2179"/>
      <c r="F400" s="116" t="s">
        <v>212</v>
      </c>
      <c r="G400" s="755"/>
      <c r="H400" s="756"/>
      <c r="I400" s="756"/>
      <c r="J400" s="756"/>
      <c r="K400" s="756"/>
      <c r="L400" s="756"/>
      <c r="M400" s="756"/>
      <c r="N400" s="756"/>
      <c r="O400" s="756"/>
      <c r="P400" s="756"/>
      <c r="Q400" s="756"/>
      <c r="R400" s="756"/>
      <c r="S400" s="756"/>
      <c r="T400" s="2282"/>
    </row>
    <row r="401" spans="1:20" ht="16.5" customHeight="1" x14ac:dyDescent="0.25">
      <c r="A401" s="2283"/>
      <c r="B401" s="2196"/>
      <c r="C401" s="2177"/>
      <c r="D401" s="2178"/>
      <c r="E401" s="2179"/>
      <c r="F401" s="115" t="s">
        <v>213</v>
      </c>
      <c r="G401" s="757"/>
      <c r="H401" s="758"/>
      <c r="I401" s="758"/>
      <c r="J401" s="758"/>
      <c r="K401" s="758"/>
      <c r="L401" s="758"/>
      <c r="M401" s="758"/>
      <c r="N401" s="758"/>
      <c r="O401" s="758"/>
      <c r="P401" s="758"/>
      <c r="Q401" s="758"/>
      <c r="R401" s="758"/>
      <c r="S401" s="758"/>
      <c r="T401" s="2282"/>
    </row>
    <row r="402" spans="1:20" ht="16.5" customHeight="1" x14ac:dyDescent="0.25">
      <c r="A402" s="2283"/>
      <c r="B402" s="2196"/>
      <c r="C402" s="2177"/>
      <c r="D402" s="2178"/>
      <c r="E402" s="2179"/>
      <c r="F402" s="115" t="s">
        <v>214</v>
      </c>
      <c r="G402" s="757"/>
      <c r="H402" s="758"/>
      <c r="I402" s="758"/>
      <c r="J402" s="758"/>
      <c r="K402" s="758"/>
      <c r="L402" s="758"/>
      <c r="M402" s="758"/>
      <c r="N402" s="758"/>
      <c r="O402" s="758"/>
      <c r="P402" s="758"/>
      <c r="Q402" s="758"/>
      <c r="R402" s="758"/>
      <c r="S402" s="758"/>
      <c r="T402" s="2282"/>
    </row>
    <row r="403" spans="1:20" ht="16.5" customHeight="1" x14ac:dyDescent="0.25">
      <c r="A403" s="2283"/>
      <c r="B403" s="2196"/>
      <c r="C403" s="2177"/>
      <c r="D403" s="2178"/>
      <c r="E403" s="2179"/>
      <c r="F403" s="115" t="s">
        <v>215</v>
      </c>
      <c r="G403" s="757"/>
      <c r="H403" s="758"/>
      <c r="I403" s="758"/>
      <c r="J403" s="758"/>
      <c r="K403" s="758"/>
      <c r="L403" s="758"/>
      <c r="M403" s="758"/>
      <c r="N403" s="758"/>
      <c r="O403" s="758"/>
      <c r="P403" s="758"/>
      <c r="Q403" s="758"/>
      <c r="R403" s="758"/>
      <c r="S403" s="758"/>
      <c r="T403" s="2282"/>
    </row>
    <row r="404" spans="1:20" ht="16.5" customHeight="1" x14ac:dyDescent="0.25">
      <c r="A404" s="2283"/>
      <c r="B404" s="2196"/>
      <c r="C404" s="2177"/>
      <c r="D404" s="2178"/>
      <c r="E404" s="2179"/>
      <c r="F404" s="115" t="s">
        <v>216</v>
      </c>
      <c r="G404" s="757"/>
      <c r="H404" s="758"/>
      <c r="I404" s="758"/>
      <c r="J404" s="758"/>
      <c r="K404" s="758"/>
      <c r="L404" s="758"/>
      <c r="M404" s="758"/>
      <c r="N404" s="758"/>
      <c r="O404" s="758"/>
      <c r="P404" s="758"/>
      <c r="Q404" s="758"/>
      <c r="R404" s="758"/>
      <c r="S404" s="758"/>
      <c r="T404" s="2282"/>
    </row>
    <row r="405" spans="1:20" ht="16.5" customHeight="1" x14ac:dyDescent="0.25">
      <c r="A405" s="2283"/>
      <c r="B405" s="2196"/>
      <c r="C405" s="2177"/>
      <c r="D405" s="2178"/>
      <c r="E405" s="2179"/>
      <c r="F405" s="115" t="s">
        <v>217</v>
      </c>
      <c r="G405" s="757"/>
      <c r="H405" s="758"/>
      <c r="I405" s="758"/>
      <c r="J405" s="758"/>
      <c r="K405" s="758"/>
      <c r="L405" s="758"/>
      <c r="M405" s="758"/>
      <c r="N405" s="758"/>
      <c r="O405" s="758"/>
      <c r="P405" s="758"/>
      <c r="Q405" s="758"/>
      <c r="R405" s="758"/>
      <c r="S405" s="758"/>
      <c r="T405" s="2282"/>
    </row>
    <row r="406" spans="1:20" ht="16.5" customHeight="1" x14ac:dyDescent="0.25">
      <c r="A406" s="2283"/>
      <c r="B406" s="2196"/>
      <c r="C406" s="2177"/>
      <c r="D406" s="2178"/>
      <c r="E406" s="2179"/>
      <c r="F406" s="115" t="s">
        <v>218</v>
      </c>
      <c r="G406" s="757"/>
      <c r="H406" s="758"/>
      <c r="I406" s="758"/>
      <c r="J406" s="758"/>
      <c r="K406" s="758"/>
      <c r="L406" s="758"/>
      <c r="M406" s="758"/>
      <c r="N406" s="758"/>
      <c r="O406" s="758"/>
      <c r="P406" s="758"/>
      <c r="Q406" s="758"/>
      <c r="R406" s="758"/>
      <c r="S406" s="758"/>
      <c r="T406" s="2282"/>
    </row>
    <row r="407" spans="1:20" ht="16.5" customHeight="1" x14ac:dyDescent="0.25">
      <c r="A407" s="2283"/>
      <c r="B407" s="2196"/>
      <c r="C407" s="2177"/>
      <c r="D407" s="2178"/>
      <c r="E407" s="2179"/>
      <c r="F407" s="115" t="s">
        <v>219</v>
      </c>
      <c r="G407" s="757"/>
      <c r="H407" s="758"/>
      <c r="I407" s="758"/>
      <c r="J407" s="758"/>
      <c r="K407" s="758"/>
      <c r="L407" s="758"/>
      <c r="M407" s="758"/>
      <c r="N407" s="758"/>
      <c r="O407" s="758"/>
      <c r="P407" s="758"/>
      <c r="Q407" s="758"/>
      <c r="R407" s="758"/>
      <c r="S407" s="758"/>
      <c r="T407" s="2282"/>
    </row>
    <row r="408" spans="1:20" ht="16.5" customHeight="1" x14ac:dyDescent="0.25">
      <c r="A408" s="2283"/>
      <c r="B408" s="2196"/>
      <c r="C408" s="2177"/>
      <c r="D408" s="2178"/>
      <c r="E408" s="2179"/>
      <c r="F408" s="115" t="s">
        <v>220</v>
      </c>
      <c r="G408" s="757"/>
      <c r="H408" s="758"/>
      <c r="I408" s="758"/>
      <c r="J408" s="758"/>
      <c r="K408" s="758"/>
      <c r="L408" s="758"/>
      <c r="M408" s="758"/>
      <c r="N408" s="758"/>
      <c r="O408" s="758"/>
      <c r="P408" s="758"/>
      <c r="Q408" s="758"/>
      <c r="R408" s="758"/>
      <c r="S408" s="758"/>
      <c r="T408" s="2282"/>
    </row>
    <row r="409" spans="1:20" ht="16.5" customHeight="1" x14ac:dyDescent="0.25">
      <c r="A409" s="2283"/>
      <c r="B409" s="2196"/>
      <c r="C409" s="2177"/>
      <c r="D409" s="2178"/>
      <c r="E409" s="2179"/>
      <c r="F409" s="115" t="s">
        <v>221</v>
      </c>
      <c r="G409" s="757"/>
      <c r="H409" s="758"/>
      <c r="I409" s="758"/>
      <c r="J409" s="758"/>
      <c r="K409" s="758"/>
      <c r="L409" s="758"/>
      <c r="M409" s="758"/>
      <c r="N409" s="758"/>
      <c r="O409" s="758"/>
      <c r="P409" s="758"/>
      <c r="Q409" s="758"/>
      <c r="R409" s="758"/>
      <c r="S409" s="758"/>
      <c r="T409" s="2282"/>
    </row>
    <row r="410" spans="1:20" ht="16.5" customHeight="1" x14ac:dyDescent="0.25">
      <c r="A410" s="2283"/>
      <c r="B410" s="2196"/>
      <c r="C410" s="2177"/>
      <c r="D410" s="2178"/>
      <c r="E410" s="2179"/>
      <c r="F410" s="115" t="s">
        <v>222</v>
      </c>
      <c r="G410" s="757"/>
      <c r="H410" s="758"/>
      <c r="I410" s="758"/>
      <c r="J410" s="758"/>
      <c r="K410" s="758"/>
      <c r="L410" s="758"/>
      <c r="M410" s="758"/>
      <c r="N410" s="758"/>
      <c r="O410" s="758"/>
      <c r="P410" s="758"/>
      <c r="Q410" s="758"/>
      <c r="R410" s="758"/>
      <c r="S410" s="758"/>
      <c r="T410" s="2282"/>
    </row>
    <row r="411" spans="1:20" ht="16.5" customHeight="1" x14ac:dyDescent="0.25">
      <c r="A411" s="2283"/>
      <c r="B411" s="2196"/>
      <c r="C411" s="2177"/>
      <c r="D411" s="2178"/>
      <c r="E411" s="2179"/>
      <c r="F411" s="115" t="s">
        <v>223</v>
      </c>
      <c r="G411" s="757"/>
      <c r="H411" s="758"/>
      <c r="I411" s="758"/>
      <c r="J411" s="758"/>
      <c r="K411" s="758"/>
      <c r="L411" s="758"/>
      <c r="M411" s="758"/>
      <c r="N411" s="758"/>
      <c r="O411" s="758"/>
      <c r="P411" s="758"/>
      <c r="Q411" s="758"/>
      <c r="R411" s="758"/>
      <c r="S411" s="758"/>
      <c r="T411" s="2282"/>
    </row>
    <row r="412" spans="1:20" ht="16.5" customHeight="1" x14ac:dyDescent="0.25">
      <c r="A412" s="2283"/>
      <c r="B412" s="2196"/>
      <c r="C412" s="2177"/>
      <c r="D412" s="2178"/>
      <c r="E412" s="2179"/>
      <c r="F412" s="115" t="s">
        <v>224</v>
      </c>
      <c r="G412" s="757"/>
      <c r="H412" s="758"/>
      <c r="I412" s="758"/>
      <c r="J412" s="758"/>
      <c r="K412" s="758"/>
      <c r="L412" s="758"/>
      <c r="M412" s="758"/>
      <c r="N412" s="758"/>
      <c r="O412" s="758"/>
      <c r="P412" s="758"/>
      <c r="Q412" s="758"/>
      <c r="R412" s="758"/>
      <c r="S412" s="758"/>
      <c r="T412" s="2282"/>
    </row>
    <row r="413" spans="1:20" ht="16.5" customHeight="1" x14ac:dyDescent="0.25">
      <c r="A413" s="2283"/>
      <c r="B413" s="2196"/>
      <c r="C413" s="2177"/>
      <c r="D413" s="2178"/>
      <c r="E413" s="2179"/>
      <c r="F413" s="115" t="s">
        <v>225</v>
      </c>
      <c r="G413" s="757"/>
      <c r="H413" s="758"/>
      <c r="I413" s="758"/>
      <c r="J413" s="758"/>
      <c r="K413" s="758"/>
      <c r="L413" s="758"/>
      <c r="M413" s="758"/>
      <c r="N413" s="758"/>
      <c r="O413" s="758"/>
      <c r="P413" s="758"/>
      <c r="Q413" s="758"/>
      <c r="R413" s="758"/>
      <c r="S413" s="758"/>
      <c r="T413" s="2282"/>
    </row>
    <row r="414" spans="1:20" ht="16.5" customHeight="1" x14ac:dyDescent="0.25">
      <c r="A414" s="2283"/>
      <c r="B414" s="2196"/>
      <c r="C414" s="2177"/>
      <c r="D414" s="2178"/>
      <c r="E414" s="2179"/>
      <c r="F414" s="115" t="s">
        <v>226</v>
      </c>
      <c r="G414" s="757"/>
      <c r="H414" s="758"/>
      <c r="I414" s="758"/>
      <c r="J414" s="758"/>
      <c r="K414" s="758"/>
      <c r="L414" s="758"/>
      <c r="M414" s="758"/>
      <c r="N414" s="758"/>
      <c r="O414" s="758"/>
      <c r="P414" s="758"/>
      <c r="Q414" s="758"/>
      <c r="R414" s="758"/>
      <c r="S414" s="758"/>
      <c r="T414" s="2282"/>
    </row>
    <row r="415" spans="1:20" ht="16.5" customHeight="1" thickBot="1" x14ac:dyDescent="0.3">
      <c r="A415" s="2283"/>
      <c r="B415" s="2196"/>
      <c r="C415" s="2180"/>
      <c r="D415" s="2181"/>
      <c r="E415" s="2182"/>
      <c r="F415" s="115" t="s">
        <v>227</v>
      </c>
      <c r="G415" s="757"/>
      <c r="H415" s="758"/>
      <c r="I415" s="758"/>
      <c r="J415" s="758"/>
      <c r="K415" s="758"/>
      <c r="L415" s="758"/>
      <c r="M415" s="758"/>
      <c r="N415" s="758"/>
      <c r="O415" s="758"/>
      <c r="P415" s="758"/>
      <c r="Q415" s="758"/>
      <c r="R415" s="758"/>
      <c r="S415" s="758"/>
      <c r="T415" s="2282"/>
    </row>
    <row r="416" spans="1:20" ht="16.5" customHeight="1" x14ac:dyDescent="0.25">
      <c r="A416" s="2283"/>
      <c r="B416" s="2196"/>
      <c r="C416" s="2174" t="s">
        <v>211</v>
      </c>
      <c r="D416" s="2175"/>
      <c r="E416" s="2176"/>
      <c r="F416" s="2183" t="s">
        <v>176</v>
      </c>
      <c r="G416" s="2184"/>
      <c r="H416" s="2184"/>
      <c r="I416" s="2184"/>
      <c r="J416" s="2184"/>
      <c r="K416" s="2184"/>
      <c r="L416" s="2184"/>
      <c r="M416" s="2184"/>
      <c r="N416" s="2184"/>
      <c r="O416" s="2184"/>
      <c r="P416" s="2184"/>
      <c r="Q416" s="2184"/>
      <c r="R416" s="2184"/>
      <c r="S416" s="2184"/>
      <c r="T416" s="2282"/>
    </row>
    <row r="417" spans="1:20" ht="16.5" customHeight="1" x14ac:dyDescent="0.25">
      <c r="A417" s="2283"/>
      <c r="B417" s="2196"/>
      <c r="C417" s="2177"/>
      <c r="D417" s="2178"/>
      <c r="E417" s="2179"/>
      <c r="F417" s="115" t="s">
        <v>253</v>
      </c>
      <c r="G417" s="757"/>
      <c r="H417" s="758"/>
      <c r="I417" s="758"/>
      <c r="J417" s="758"/>
      <c r="K417" s="758"/>
      <c r="L417" s="758"/>
      <c r="M417" s="758"/>
      <c r="N417" s="758"/>
      <c r="O417" s="758"/>
      <c r="P417" s="758"/>
      <c r="Q417" s="758"/>
      <c r="R417" s="758"/>
      <c r="S417" s="758"/>
      <c r="T417" s="2282"/>
    </row>
    <row r="418" spans="1:20" ht="16.5" customHeight="1" x14ac:dyDescent="0.25">
      <c r="A418" s="2283"/>
      <c r="B418" s="2196"/>
      <c r="C418" s="2177"/>
      <c r="D418" s="2178"/>
      <c r="E418" s="2179"/>
      <c r="F418" s="115" t="s">
        <v>254</v>
      </c>
      <c r="G418" s="757"/>
      <c r="H418" s="758"/>
      <c r="I418" s="758"/>
      <c r="J418" s="758"/>
      <c r="K418" s="758"/>
      <c r="L418" s="758"/>
      <c r="M418" s="758"/>
      <c r="N418" s="758"/>
      <c r="O418" s="758"/>
      <c r="P418" s="758"/>
      <c r="Q418" s="758"/>
      <c r="R418" s="758"/>
      <c r="S418" s="758"/>
      <c r="T418" s="2282"/>
    </row>
    <row r="419" spans="1:20" ht="16.5" customHeight="1" x14ac:dyDescent="0.25">
      <c r="A419" s="2283"/>
      <c r="B419" s="2196"/>
      <c r="C419" s="2177"/>
      <c r="D419" s="2178"/>
      <c r="E419" s="2179"/>
      <c r="F419" s="115" t="s">
        <v>255</v>
      </c>
      <c r="G419" s="757"/>
      <c r="H419" s="758"/>
      <c r="I419" s="758"/>
      <c r="J419" s="758"/>
      <c r="K419" s="758"/>
      <c r="L419" s="758"/>
      <c r="M419" s="758"/>
      <c r="N419" s="758"/>
      <c r="O419" s="758"/>
      <c r="P419" s="758"/>
      <c r="Q419" s="758"/>
      <c r="R419" s="758"/>
      <c r="S419" s="758"/>
      <c r="T419" s="2282"/>
    </row>
    <row r="420" spans="1:20" ht="16.5" customHeight="1" x14ac:dyDescent="0.25">
      <c r="A420" s="2283"/>
      <c r="B420" s="2196"/>
      <c r="C420" s="2177"/>
      <c r="D420" s="2178"/>
      <c r="E420" s="2179"/>
      <c r="F420" s="115" t="s">
        <v>256</v>
      </c>
      <c r="G420" s="757"/>
      <c r="H420" s="758"/>
      <c r="I420" s="758"/>
      <c r="J420" s="758"/>
      <c r="K420" s="758"/>
      <c r="L420" s="758"/>
      <c r="M420" s="758"/>
      <c r="N420" s="758"/>
      <c r="O420" s="758"/>
      <c r="P420" s="758"/>
      <c r="Q420" s="758"/>
      <c r="R420" s="758"/>
      <c r="S420" s="758"/>
      <c r="T420" s="2282"/>
    </row>
    <row r="421" spans="1:20" ht="16.5" customHeight="1" x14ac:dyDescent="0.25">
      <c r="A421" s="2283"/>
      <c r="B421" s="2196"/>
      <c r="C421" s="2177"/>
      <c r="D421" s="2178"/>
      <c r="E421" s="2179"/>
      <c r="F421" s="115" t="s">
        <v>257</v>
      </c>
      <c r="G421" s="757"/>
      <c r="H421" s="758"/>
      <c r="I421" s="758"/>
      <c r="J421" s="758"/>
      <c r="K421" s="758"/>
      <c r="L421" s="758"/>
      <c r="M421" s="758"/>
      <c r="N421" s="758"/>
      <c r="O421" s="758"/>
      <c r="P421" s="758"/>
      <c r="Q421" s="758"/>
      <c r="R421" s="758"/>
      <c r="S421" s="758"/>
      <c r="T421" s="2282"/>
    </row>
    <row r="422" spans="1:20" ht="16.5" customHeight="1" x14ac:dyDescent="0.25">
      <c r="A422" s="2283"/>
      <c r="B422" s="2196"/>
      <c r="C422" s="2177"/>
      <c r="D422" s="2178"/>
      <c r="E422" s="2179"/>
      <c r="F422" s="115" t="s">
        <v>258</v>
      </c>
      <c r="G422" s="757"/>
      <c r="H422" s="758"/>
      <c r="I422" s="758"/>
      <c r="J422" s="758"/>
      <c r="K422" s="758"/>
      <c r="L422" s="758"/>
      <c r="M422" s="758"/>
      <c r="N422" s="758"/>
      <c r="O422" s="758"/>
      <c r="P422" s="758"/>
      <c r="Q422" s="758"/>
      <c r="R422" s="758"/>
      <c r="S422" s="758"/>
      <c r="T422" s="2282"/>
    </row>
    <row r="423" spans="1:20" ht="16.5" customHeight="1" x14ac:dyDescent="0.25">
      <c r="A423" s="2283"/>
      <c r="B423" s="2196"/>
      <c r="C423" s="2177"/>
      <c r="D423" s="2178"/>
      <c r="E423" s="2179"/>
      <c r="F423" s="115" t="s">
        <v>259</v>
      </c>
      <c r="G423" s="757"/>
      <c r="H423" s="758"/>
      <c r="I423" s="758"/>
      <c r="J423" s="758"/>
      <c r="K423" s="758"/>
      <c r="L423" s="758"/>
      <c r="M423" s="758"/>
      <c r="N423" s="758"/>
      <c r="O423" s="758"/>
      <c r="P423" s="758"/>
      <c r="Q423" s="758"/>
      <c r="R423" s="758"/>
      <c r="S423" s="758"/>
      <c r="T423" s="2282"/>
    </row>
    <row r="424" spans="1:20" ht="16.5" customHeight="1" x14ac:dyDescent="0.25">
      <c r="A424" s="2283"/>
      <c r="B424" s="2196"/>
      <c r="C424" s="2177"/>
      <c r="D424" s="2178"/>
      <c r="E424" s="2179"/>
      <c r="F424" s="115" t="s">
        <v>260</v>
      </c>
      <c r="G424" s="757"/>
      <c r="H424" s="758"/>
      <c r="I424" s="758"/>
      <c r="J424" s="758"/>
      <c r="K424" s="758"/>
      <c r="L424" s="758"/>
      <c r="M424" s="758"/>
      <c r="N424" s="758"/>
      <c r="O424" s="758"/>
      <c r="P424" s="758"/>
      <c r="Q424" s="758"/>
      <c r="R424" s="758"/>
      <c r="S424" s="758"/>
      <c r="T424" s="2282"/>
    </row>
    <row r="425" spans="1:20" ht="16.5" customHeight="1" x14ac:dyDescent="0.25">
      <c r="A425" s="2283"/>
      <c r="B425" s="2196"/>
      <c r="C425" s="2177"/>
      <c r="D425" s="2178"/>
      <c r="E425" s="2179"/>
      <c r="F425" s="115" t="s">
        <v>261</v>
      </c>
      <c r="G425" s="757"/>
      <c r="H425" s="758"/>
      <c r="I425" s="758"/>
      <c r="J425" s="758"/>
      <c r="K425" s="758"/>
      <c r="L425" s="758"/>
      <c r="M425" s="758"/>
      <c r="N425" s="758"/>
      <c r="O425" s="758"/>
      <c r="P425" s="758"/>
      <c r="Q425" s="758"/>
      <c r="R425" s="758"/>
      <c r="S425" s="758"/>
      <c r="T425" s="2282"/>
    </row>
    <row r="426" spans="1:20" ht="16.5" customHeight="1" thickBot="1" x14ac:dyDescent="0.3">
      <c r="A426" s="2284"/>
      <c r="B426" s="2197"/>
      <c r="C426" s="2180"/>
      <c r="D426" s="2181"/>
      <c r="E426" s="2182"/>
      <c r="F426" s="115" t="s">
        <v>262</v>
      </c>
      <c r="G426" s="757"/>
      <c r="H426" s="758"/>
      <c r="I426" s="758"/>
      <c r="J426" s="758"/>
      <c r="K426" s="758"/>
      <c r="L426" s="758"/>
      <c r="M426" s="758"/>
      <c r="N426" s="758"/>
      <c r="O426" s="758"/>
      <c r="P426" s="758"/>
      <c r="Q426" s="758"/>
      <c r="R426" s="758"/>
      <c r="S426" s="758"/>
      <c r="T426" s="2282"/>
    </row>
    <row r="427" spans="1:20" ht="6.75" customHeight="1" x14ac:dyDescent="0.25">
      <c r="A427" s="2185"/>
      <c r="B427" s="2186"/>
      <c r="C427" s="2186"/>
      <c r="D427" s="2186"/>
      <c r="E427" s="2186"/>
      <c r="F427" s="2186"/>
      <c r="G427" s="2186"/>
      <c r="H427" s="2186"/>
      <c r="I427" s="2186"/>
      <c r="J427" s="2186"/>
      <c r="K427" s="2186"/>
      <c r="L427" s="2186"/>
      <c r="M427" s="2186"/>
      <c r="N427" s="2186"/>
      <c r="O427" s="2186"/>
      <c r="P427" s="2186"/>
      <c r="Q427" s="2186"/>
      <c r="R427" s="2186"/>
      <c r="S427" s="2186"/>
      <c r="T427" s="759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362" priority="14" operator="equal">
      <formula>"REVISE PORQUE ESTE VALOR NO PUEDE SER NEGATIVO"</formula>
    </cfRule>
    <cfRule type="cellIs" dxfId="361" priority="18" operator="lessThan">
      <formula>0</formula>
    </cfRule>
  </conditionalFormatting>
  <conditionalFormatting sqref="G327:S327">
    <cfRule type="cellIs" dxfId="360" priority="17" operator="lessThan">
      <formula>0</formula>
    </cfRule>
  </conditionalFormatting>
  <conditionalFormatting sqref="G338:S338">
    <cfRule type="cellIs" dxfId="359" priority="13" operator="equal">
      <formula>"Revise porque este valor no puede ser negativo"</formula>
    </cfRule>
    <cfRule type="cellIs" dxfId="358" priority="16" operator="lessThan">
      <formula>0</formula>
    </cfRule>
  </conditionalFormatting>
  <conditionalFormatting sqref="G338:S338">
    <cfRule type="cellIs" dxfId="357" priority="15" operator="lessThan">
      <formula>0</formula>
    </cfRule>
  </conditionalFormatting>
  <conditionalFormatting sqref="G348:S348">
    <cfRule type="cellIs" dxfId="356" priority="10" operator="equal">
      <formula>"Revise porque este valor no puede ser negativo"</formula>
    </cfRule>
    <cfRule type="cellIs" dxfId="355" priority="12" operator="lessThan">
      <formula>0</formula>
    </cfRule>
  </conditionalFormatting>
  <conditionalFormatting sqref="G348:S348">
    <cfRule type="cellIs" dxfId="354" priority="11" operator="lessThan">
      <formula>0</formula>
    </cfRule>
  </conditionalFormatting>
  <conditionalFormatting sqref="G357 I357:S357">
    <cfRule type="cellIs" dxfId="353" priority="7" operator="equal">
      <formula>"Revise porque este valor no puede ser negativo"</formula>
    </cfRule>
    <cfRule type="cellIs" dxfId="352" priority="9" operator="lessThan">
      <formula>0</formula>
    </cfRule>
  </conditionalFormatting>
  <conditionalFormatting sqref="G357 I357:S357">
    <cfRule type="cellIs" dxfId="351" priority="8" operator="lessThan">
      <formula>0</formula>
    </cfRule>
  </conditionalFormatting>
  <conditionalFormatting sqref="H357">
    <cfRule type="cellIs" dxfId="350" priority="4" operator="equal">
      <formula>"Revise porque este valor no puede ser negativo"</formula>
    </cfRule>
    <cfRule type="cellIs" dxfId="349" priority="6" operator="lessThan">
      <formula>0</formula>
    </cfRule>
  </conditionalFormatting>
  <conditionalFormatting sqref="H357">
    <cfRule type="cellIs" dxfId="348" priority="5" operator="lessThan">
      <formula>0</formula>
    </cfRule>
  </conditionalFormatting>
  <conditionalFormatting sqref="G24:S24">
    <cfRule type="cellIs" dxfId="347" priority="1" operator="equal">
      <formula>"REVISE PORQUE ESTE VALOR NO PUEDE SER NEGATIVO"</formula>
    </cfRule>
    <cfRule type="cellIs" dxfId="346" priority="3" operator="lessThan">
      <formula>0</formula>
    </cfRule>
  </conditionalFormatting>
  <conditionalFormatting sqref="G24:S24">
    <cfRule type="cellIs" dxfId="345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364" zoomScale="64" zoomScaleNormal="64" workbookViewId="0">
      <selection activeCell="G394" sqref="G394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904</v>
      </c>
      <c r="H12" s="69">
        <v>75</v>
      </c>
      <c r="I12" s="69">
        <v>75</v>
      </c>
      <c r="J12" s="69">
        <v>75</v>
      </c>
      <c r="K12" s="69">
        <v>76</v>
      </c>
      <c r="L12" s="69">
        <v>75</v>
      </c>
      <c r="M12" s="69">
        <v>75</v>
      </c>
      <c r="N12" s="69">
        <v>76</v>
      </c>
      <c r="O12" s="69">
        <v>75</v>
      </c>
      <c r="P12" s="69">
        <v>75</v>
      </c>
      <c r="Q12" s="69">
        <v>76</v>
      </c>
      <c r="R12" s="69">
        <v>75</v>
      </c>
      <c r="S12" s="69">
        <v>76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276</v>
      </c>
      <c r="H13" s="69">
        <v>23</v>
      </c>
      <c r="I13" s="69">
        <v>23</v>
      </c>
      <c r="J13" s="69">
        <v>23</v>
      </c>
      <c r="K13" s="69">
        <v>23</v>
      </c>
      <c r="L13" s="69">
        <v>23</v>
      </c>
      <c r="M13" s="69">
        <v>23</v>
      </c>
      <c r="N13" s="69">
        <v>23</v>
      </c>
      <c r="O13" s="69">
        <v>23</v>
      </c>
      <c r="P13" s="69">
        <v>23</v>
      </c>
      <c r="Q13" s="69">
        <v>23</v>
      </c>
      <c r="R13" s="69">
        <v>23</v>
      </c>
      <c r="S13" s="69">
        <v>23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117</v>
      </c>
      <c r="H14" s="5">
        <v>9</v>
      </c>
      <c r="I14" s="5">
        <v>10</v>
      </c>
      <c r="J14" s="5">
        <v>9</v>
      </c>
      <c r="K14" s="5">
        <v>10</v>
      </c>
      <c r="L14" s="5">
        <v>9</v>
      </c>
      <c r="M14" s="5">
        <v>10</v>
      </c>
      <c r="N14" s="5">
        <v>10</v>
      </c>
      <c r="O14" s="5">
        <v>10</v>
      </c>
      <c r="P14" s="5">
        <v>10</v>
      </c>
      <c r="Q14" s="5">
        <v>10</v>
      </c>
      <c r="R14" s="5">
        <v>10</v>
      </c>
      <c r="S14" s="5">
        <v>10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132</v>
      </c>
      <c r="H15" s="5">
        <v>11</v>
      </c>
      <c r="I15" s="5">
        <v>11</v>
      </c>
      <c r="J15" s="5">
        <v>11</v>
      </c>
      <c r="K15" s="5">
        <v>11</v>
      </c>
      <c r="L15" s="5">
        <v>11</v>
      </c>
      <c r="M15" s="5">
        <v>11</v>
      </c>
      <c r="N15" s="5">
        <v>11</v>
      </c>
      <c r="O15" s="5">
        <v>11</v>
      </c>
      <c r="P15" s="5">
        <v>11</v>
      </c>
      <c r="Q15" s="5">
        <v>11</v>
      </c>
      <c r="R15" s="5">
        <v>11</v>
      </c>
      <c r="S15" s="5">
        <v>11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155</v>
      </c>
      <c r="H16" s="5">
        <v>12</v>
      </c>
      <c r="I16" s="5">
        <v>13</v>
      </c>
      <c r="J16" s="5">
        <v>13</v>
      </c>
      <c r="K16" s="5">
        <v>13</v>
      </c>
      <c r="L16" s="5">
        <v>13</v>
      </c>
      <c r="M16" s="5">
        <v>13</v>
      </c>
      <c r="N16" s="5">
        <v>13</v>
      </c>
      <c r="O16" s="5">
        <v>13</v>
      </c>
      <c r="P16" s="5">
        <v>13</v>
      </c>
      <c r="Q16" s="5">
        <v>13</v>
      </c>
      <c r="R16" s="5">
        <v>13</v>
      </c>
      <c r="S16" s="5">
        <v>13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62</v>
      </c>
      <c r="H17" s="5">
        <v>5</v>
      </c>
      <c r="I17" s="5">
        <v>5</v>
      </c>
      <c r="J17" s="5">
        <v>5</v>
      </c>
      <c r="K17" s="5">
        <v>5</v>
      </c>
      <c r="L17" s="5">
        <v>5</v>
      </c>
      <c r="M17" s="5">
        <v>6</v>
      </c>
      <c r="N17" s="5">
        <v>5</v>
      </c>
      <c r="O17" s="5">
        <v>5</v>
      </c>
      <c r="P17" s="5">
        <v>5</v>
      </c>
      <c r="Q17" s="5">
        <v>5</v>
      </c>
      <c r="R17" s="5">
        <v>5</v>
      </c>
      <c r="S17" s="5">
        <v>6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12</v>
      </c>
      <c r="H19" s="5">
        <v>1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144</v>
      </c>
      <c r="H20" s="5">
        <v>12</v>
      </c>
      <c r="I20" s="5">
        <v>12</v>
      </c>
      <c r="J20" s="5">
        <v>12</v>
      </c>
      <c r="K20" s="5">
        <v>12</v>
      </c>
      <c r="L20" s="5">
        <v>12</v>
      </c>
      <c r="M20" s="5">
        <v>12</v>
      </c>
      <c r="N20" s="5">
        <v>12</v>
      </c>
      <c r="O20" s="5">
        <v>12</v>
      </c>
      <c r="P20" s="5">
        <v>12</v>
      </c>
      <c r="Q20" s="5">
        <v>12</v>
      </c>
      <c r="R20" s="5">
        <v>12</v>
      </c>
      <c r="S20" s="5">
        <v>12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5</v>
      </c>
      <c r="H25" s="14">
        <v>0</v>
      </c>
      <c r="I25" s="14">
        <v>0</v>
      </c>
      <c r="J25" s="14">
        <v>1</v>
      </c>
      <c r="K25" s="14">
        <v>0</v>
      </c>
      <c r="L25" s="14">
        <v>1</v>
      </c>
      <c r="M25" s="14">
        <v>0</v>
      </c>
      <c r="N25" s="14">
        <v>1</v>
      </c>
      <c r="O25" s="14">
        <v>0</v>
      </c>
      <c r="P25" s="14">
        <v>1</v>
      </c>
      <c r="Q25" s="14">
        <v>0</v>
      </c>
      <c r="R25" s="14">
        <v>1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5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1</v>
      </c>
      <c r="N26" s="5">
        <v>0</v>
      </c>
      <c r="O26" s="5">
        <v>1</v>
      </c>
      <c r="P26" s="5">
        <v>0</v>
      </c>
      <c r="Q26" s="5">
        <v>1</v>
      </c>
      <c r="R26" s="5">
        <v>0</v>
      </c>
      <c r="S26" s="5">
        <v>1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5</v>
      </c>
      <c r="H28" s="5">
        <v>0</v>
      </c>
      <c r="I28" s="5">
        <v>0</v>
      </c>
      <c r="J28" s="5">
        <v>0</v>
      </c>
      <c r="K28" s="5">
        <v>1</v>
      </c>
      <c r="L28" s="5">
        <v>0</v>
      </c>
      <c r="M28" s="5">
        <v>1</v>
      </c>
      <c r="N28" s="5">
        <v>0</v>
      </c>
      <c r="O28" s="5">
        <v>1</v>
      </c>
      <c r="P28" s="5">
        <v>0</v>
      </c>
      <c r="Q28" s="5">
        <v>1</v>
      </c>
      <c r="R28" s="5">
        <v>0</v>
      </c>
      <c r="S28" s="5">
        <v>1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144</v>
      </c>
      <c r="H33" s="118">
        <f t="shared" ref="H33:S33" si="2">H20</f>
        <v>12</v>
      </c>
      <c r="I33" s="118">
        <f t="shared" si="2"/>
        <v>12</v>
      </c>
      <c r="J33" s="118">
        <f t="shared" si="2"/>
        <v>12</v>
      </c>
      <c r="K33" s="118">
        <f t="shared" si="2"/>
        <v>12</v>
      </c>
      <c r="L33" s="118">
        <f t="shared" si="2"/>
        <v>12</v>
      </c>
      <c r="M33" s="118">
        <f t="shared" si="2"/>
        <v>12</v>
      </c>
      <c r="N33" s="118">
        <f t="shared" si="2"/>
        <v>12</v>
      </c>
      <c r="O33" s="118">
        <f t="shared" si="2"/>
        <v>12</v>
      </c>
      <c r="P33" s="118">
        <f t="shared" si="2"/>
        <v>12</v>
      </c>
      <c r="Q33" s="118">
        <f t="shared" si="2"/>
        <v>12</v>
      </c>
      <c r="R33" s="118">
        <f t="shared" si="2"/>
        <v>12</v>
      </c>
      <c r="S33" s="118">
        <f t="shared" si="2"/>
        <v>12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21</v>
      </c>
      <c r="H34" s="5">
        <v>1</v>
      </c>
      <c r="I34" s="5">
        <v>2</v>
      </c>
      <c r="J34" s="5">
        <v>1</v>
      </c>
      <c r="K34" s="5">
        <v>2</v>
      </c>
      <c r="L34" s="5">
        <v>2</v>
      </c>
      <c r="M34" s="5">
        <v>2</v>
      </c>
      <c r="N34" s="5">
        <v>2</v>
      </c>
      <c r="O34" s="5">
        <v>2</v>
      </c>
      <c r="P34" s="5">
        <v>2</v>
      </c>
      <c r="Q34" s="5">
        <v>2</v>
      </c>
      <c r="R34" s="5">
        <v>1</v>
      </c>
      <c r="S34" s="5">
        <v>2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4</v>
      </c>
      <c r="H35" s="5">
        <v>0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1</v>
      </c>
      <c r="O35" s="5">
        <v>0</v>
      </c>
      <c r="P35" s="5">
        <v>0</v>
      </c>
      <c r="Q35" s="5">
        <v>1</v>
      </c>
      <c r="R35" s="5">
        <v>0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18</v>
      </c>
      <c r="H36" s="5">
        <v>1</v>
      </c>
      <c r="I36" s="5">
        <v>2</v>
      </c>
      <c r="J36" s="5">
        <v>1</v>
      </c>
      <c r="K36" s="5">
        <v>2</v>
      </c>
      <c r="L36" s="5">
        <v>1</v>
      </c>
      <c r="M36" s="5">
        <v>2</v>
      </c>
      <c r="N36" s="5">
        <v>1</v>
      </c>
      <c r="O36" s="5">
        <v>2</v>
      </c>
      <c r="P36" s="5">
        <v>1</v>
      </c>
      <c r="Q36" s="5">
        <v>2</v>
      </c>
      <c r="R36" s="5">
        <v>1</v>
      </c>
      <c r="S36" s="5">
        <v>2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120</v>
      </c>
      <c r="H37" s="5">
        <v>10</v>
      </c>
      <c r="I37" s="5">
        <v>10</v>
      </c>
      <c r="J37" s="5">
        <v>10</v>
      </c>
      <c r="K37" s="5">
        <v>10</v>
      </c>
      <c r="L37" s="5">
        <v>10</v>
      </c>
      <c r="M37" s="5">
        <v>10</v>
      </c>
      <c r="N37" s="5">
        <v>10</v>
      </c>
      <c r="O37" s="5">
        <v>10</v>
      </c>
      <c r="P37" s="5">
        <v>10</v>
      </c>
      <c r="Q37" s="5">
        <v>10</v>
      </c>
      <c r="R37" s="5">
        <v>10</v>
      </c>
      <c r="S37" s="5">
        <v>10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2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1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30</v>
      </c>
      <c r="H40" s="5">
        <v>2</v>
      </c>
      <c r="I40" s="5">
        <v>2</v>
      </c>
      <c r="J40" s="5">
        <v>2</v>
      </c>
      <c r="K40" s="5">
        <v>3</v>
      </c>
      <c r="L40" s="5">
        <v>2</v>
      </c>
      <c r="M40" s="5">
        <v>3</v>
      </c>
      <c r="N40" s="5">
        <v>3</v>
      </c>
      <c r="O40" s="5">
        <v>2</v>
      </c>
      <c r="P40" s="5">
        <v>3</v>
      </c>
      <c r="Q40" s="5">
        <v>3</v>
      </c>
      <c r="R40" s="5">
        <v>3</v>
      </c>
      <c r="S40" s="5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6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1</v>
      </c>
      <c r="O41" s="5">
        <v>0</v>
      </c>
      <c r="P41" s="5">
        <v>1</v>
      </c>
      <c r="Q41" s="5">
        <v>0</v>
      </c>
      <c r="R41" s="5">
        <v>1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24</v>
      </c>
      <c r="H47" s="5">
        <v>2</v>
      </c>
      <c r="I47" s="5">
        <v>2</v>
      </c>
      <c r="J47" s="5">
        <v>2</v>
      </c>
      <c r="K47" s="5">
        <v>2</v>
      </c>
      <c r="L47" s="5">
        <v>2</v>
      </c>
      <c r="M47" s="5">
        <v>2</v>
      </c>
      <c r="N47" s="5">
        <v>2</v>
      </c>
      <c r="O47" s="5">
        <v>2</v>
      </c>
      <c r="P47" s="5">
        <v>2</v>
      </c>
      <c r="Q47" s="5">
        <v>2</v>
      </c>
      <c r="R47" s="5">
        <v>2</v>
      </c>
      <c r="S47" s="5">
        <v>2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0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0</v>
      </c>
      <c r="L52" s="118">
        <f t="shared" si="4"/>
        <v>0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0</v>
      </c>
      <c r="Q52" s="118">
        <f t="shared" si="4"/>
        <v>0</v>
      </c>
      <c r="R52" s="118">
        <f t="shared" si="4"/>
        <v>0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30</v>
      </c>
      <c r="H53" s="118">
        <f t="shared" ref="H53:S53" si="5">H40</f>
        <v>2</v>
      </c>
      <c r="I53" s="118">
        <f t="shared" si="5"/>
        <v>2</v>
      </c>
      <c r="J53" s="118">
        <f t="shared" si="5"/>
        <v>2</v>
      </c>
      <c r="K53" s="118">
        <f t="shared" si="5"/>
        <v>3</v>
      </c>
      <c r="L53" s="118">
        <f t="shared" si="5"/>
        <v>2</v>
      </c>
      <c r="M53" s="118">
        <f t="shared" si="5"/>
        <v>3</v>
      </c>
      <c r="N53" s="118">
        <f t="shared" si="5"/>
        <v>3</v>
      </c>
      <c r="O53" s="118">
        <f t="shared" si="5"/>
        <v>2</v>
      </c>
      <c r="P53" s="118">
        <f t="shared" si="5"/>
        <v>3</v>
      </c>
      <c r="Q53" s="118">
        <f t="shared" si="5"/>
        <v>3</v>
      </c>
      <c r="R53" s="118">
        <f t="shared" si="5"/>
        <v>3</v>
      </c>
      <c r="S53" s="118">
        <f t="shared" si="5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1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20</v>
      </c>
      <c r="H57" s="5">
        <v>0</v>
      </c>
      <c r="I57" s="5">
        <v>2</v>
      </c>
      <c r="J57" s="5">
        <v>2</v>
      </c>
      <c r="K57" s="5">
        <v>2</v>
      </c>
      <c r="L57" s="5">
        <v>2</v>
      </c>
      <c r="M57" s="5">
        <v>0</v>
      </c>
      <c r="N57" s="5">
        <v>2</v>
      </c>
      <c r="O57" s="5">
        <v>2</v>
      </c>
      <c r="P57" s="5">
        <v>2</v>
      </c>
      <c r="Q57" s="5">
        <v>2</v>
      </c>
      <c r="R57" s="5">
        <v>2</v>
      </c>
      <c r="S57" s="5">
        <v>2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8</v>
      </c>
      <c r="H60" s="5">
        <v>0</v>
      </c>
      <c r="I60" s="5">
        <v>0</v>
      </c>
      <c r="J60" s="5">
        <v>1</v>
      </c>
      <c r="K60" s="5">
        <v>0</v>
      </c>
      <c r="L60" s="5">
        <v>1</v>
      </c>
      <c r="M60" s="5">
        <v>0</v>
      </c>
      <c r="N60" s="5">
        <v>1</v>
      </c>
      <c r="O60" s="5">
        <v>1</v>
      </c>
      <c r="P60" s="5">
        <v>1</v>
      </c>
      <c r="Q60" s="5">
        <v>1</v>
      </c>
      <c r="R60" s="5">
        <v>1</v>
      </c>
      <c r="S60" s="5">
        <v>1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8</v>
      </c>
      <c r="H61" s="5">
        <v>0</v>
      </c>
      <c r="I61" s="5">
        <v>0</v>
      </c>
      <c r="J61" s="5">
        <v>0</v>
      </c>
      <c r="K61" s="5">
        <v>1</v>
      </c>
      <c r="L61" s="5">
        <v>1</v>
      </c>
      <c r="M61" s="5">
        <v>1</v>
      </c>
      <c r="N61" s="5">
        <v>0</v>
      </c>
      <c r="O61" s="5">
        <v>1</v>
      </c>
      <c r="P61" s="5">
        <v>1</v>
      </c>
      <c r="Q61" s="5">
        <v>1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8</v>
      </c>
      <c r="H63" s="5">
        <v>0</v>
      </c>
      <c r="I63" s="5">
        <v>0</v>
      </c>
      <c r="J63" s="5">
        <v>0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8</v>
      </c>
      <c r="H65" s="5">
        <v>0</v>
      </c>
      <c r="I65" s="5">
        <v>0</v>
      </c>
      <c r="J65" s="5">
        <v>0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5">
        <v>1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8</v>
      </c>
      <c r="H66" s="5">
        <v>0</v>
      </c>
      <c r="I66" s="5">
        <v>0</v>
      </c>
      <c r="J66" s="5">
        <v>0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5">
        <v>1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4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1</v>
      </c>
      <c r="N67" s="5">
        <v>0</v>
      </c>
      <c r="O67" s="5">
        <v>1</v>
      </c>
      <c r="P67" s="5">
        <v>0</v>
      </c>
      <c r="Q67" s="5">
        <v>1</v>
      </c>
      <c r="R67" s="5">
        <v>0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4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1</v>
      </c>
      <c r="O68" s="5">
        <v>0</v>
      </c>
      <c r="P68" s="5">
        <v>1</v>
      </c>
      <c r="Q68" s="5">
        <v>0</v>
      </c>
      <c r="R68" s="5">
        <v>1</v>
      </c>
      <c r="S68" s="5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2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1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2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1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6</v>
      </c>
      <c r="H89" s="118">
        <f t="shared" si="7"/>
        <v>0</v>
      </c>
      <c r="I89" s="118">
        <f t="shared" si="7"/>
        <v>0</v>
      </c>
      <c r="J89" s="118">
        <f t="shared" si="7"/>
        <v>1</v>
      </c>
      <c r="K89" s="118">
        <f t="shared" si="7"/>
        <v>0</v>
      </c>
      <c r="L89" s="118">
        <f t="shared" si="7"/>
        <v>1</v>
      </c>
      <c r="M89" s="118">
        <f t="shared" si="7"/>
        <v>0</v>
      </c>
      <c r="N89" s="118">
        <f t="shared" si="7"/>
        <v>1</v>
      </c>
      <c r="O89" s="118">
        <f t="shared" si="7"/>
        <v>0</v>
      </c>
      <c r="P89" s="118">
        <f t="shared" si="7"/>
        <v>1</v>
      </c>
      <c r="Q89" s="118">
        <f t="shared" si="7"/>
        <v>0</v>
      </c>
      <c r="R89" s="118">
        <f t="shared" si="7"/>
        <v>1</v>
      </c>
      <c r="S89" s="118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3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1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3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1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2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1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1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16</v>
      </c>
      <c r="H102" s="82">
        <v>1</v>
      </c>
      <c r="I102" s="82">
        <v>1</v>
      </c>
      <c r="J102" s="82">
        <v>1</v>
      </c>
      <c r="K102" s="82">
        <v>2</v>
      </c>
      <c r="L102" s="82">
        <v>1</v>
      </c>
      <c r="M102" s="82">
        <v>2</v>
      </c>
      <c r="N102" s="82">
        <v>1</v>
      </c>
      <c r="O102" s="82">
        <v>2</v>
      </c>
      <c r="P102" s="82">
        <v>1</v>
      </c>
      <c r="Q102" s="82">
        <v>2</v>
      </c>
      <c r="R102" s="82">
        <v>1</v>
      </c>
      <c r="S102" s="83">
        <v>1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82">
        <v>0</v>
      </c>
      <c r="I103" s="82">
        <v>0</v>
      </c>
      <c r="J103" s="82">
        <v>0</v>
      </c>
      <c r="K103" s="82">
        <v>0</v>
      </c>
      <c r="L103" s="82">
        <v>0</v>
      </c>
      <c r="M103" s="82">
        <v>0</v>
      </c>
      <c r="N103" s="82">
        <v>0</v>
      </c>
      <c r="O103" s="82">
        <v>0</v>
      </c>
      <c r="P103" s="82">
        <v>0</v>
      </c>
      <c r="Q103" s="82">
        <v>0</v>
      </c>
      <c r="R103" s="82">
        <v>0</v>
      </c>
      <c r="S103" s="83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2</v>
      </c>
      <c r="H104" s="82">
        <v>0</v>
      </c>
      <c r="I104" s="82">
        <v>0</v>
      </c>
      <c r="J104" s="82">
        <v>0</v>
      </c>
      <c r="K104" s="82">
        <v>0</v>
      </c>
      <c r="L104" s="82">
        <v>0</v>
      </c>
      <c r="M104" s="82">
        <v>0</v>
      </c>
      <c r="N104" s="82">
        <v>1</v>
      </c>
      <c r="O104" s="82">
        <v>0</v>
      </c>
      <c r="P104" s="82">
        <v>0</v>
      </c>
      <c r="Q104" s="82">
        <v>1</v>
      </c>
      <c r="R104" s="82">
        <v>0</v>
      </c>
      <c r="S104" s="83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2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1</v>
      </c>
      <c r="Q105" s="36">
        <v>0</v>
      </c>
      <c r="R105" s="36">
        <v>1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5</v>
      </c>
      <c r="H106" s="36">
        <v>0</v>
      </c>
      <c r="I106" s="36">
        <v>0</v>
      </c>
      <c r="J106" s="36">
        <v>1</v>
      </c>
      <c r="K106" s="36">
        <v>0</v>
      </c>
      <c r="L106" s="36">
        <v>1</v>
      </c>
      <c r="M106" s="36">
        <v>0</v>
      </c>
      <c r="N106" s="36">
        <v>1</v>
      </c>
      <c r="O106" s="36">
        <v>0</v>
      </c>
      <c r="P106" s="36">
        <v>1</v>
      </c>
      <c r="Q106" s="36">
        <v>0</v>
      </c>
      <c r="R106" s="36">
        <v>1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7</v>
      </c>
      <c r="H118" s="36">
        <v>0</v>
      </c>
      <c r="I118" s="36">
        <v>0</v>
      </c>
      <c r="J118" s="36">
        <v>1</v>
      </c>
      <c r="K118" s="36">
        <v>0</v>
      </c>
      <c r="L118" s="36">
        <v>1</v>
      </c>
      <c r="M118" s="36">
        <v>0</v>
      </c>
      <c r="N118" s="36">
        <v>1</v>
      </c>
      <c r="O118" s="36">
        <v>1</v>
      </c>
      <c r="P118" s="36">
        <v>1</v>
      </c>
      <c r="Q118" s="36">
        <v>0</v>
      </c>
      <c r="R118" s="36">
        <v>1</v>
      </c>
      <c r="S118" s="37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2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1</v>
      </c>
      <c r="N119" s="36">
        <v>0</v>
      </c>
      <c r="O119" s="36">
        <v>0</v>
      </c>
      <c r="P119" s="36">
        <v>0</v>
      </c>
      <c r="Q119" s="36">
        <v>1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3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1</v>
      </c>
      <c r="N123" s="36">
        <v>0</v>
      </c>
      <c r="O123" s="36">
        <v>0</v>
      </c>
      <c r="P123" s="36">
        <v>1</v>
      </c>
      <c r="Q123" s="36">
        <v>0</v>
      </c>
      <c r="R123" s="36">
        <v>1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1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1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2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7">
        <v>1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3</v>
      </c>
      <c r="H129" s="36">
        <v>0</v>
      </c>
      <c r="I129" s="36">
        <v>0</v>
      </c>
      <c r="J129" s="36">
        <v>0</v>
      </c>
      <c r="K129" s="36">
        <v>1</v>
      </c>
      <c r="L129" s="36">
        <v>0</v>
      </c>
      <c r="M129" s="36">
        <v>0</v>
      </c>
      <c r="N129" s="36">
        <v>0</v>
      </c>
      <c r="O129" s="36">
        <v>1</v>
      </c>
      <c r="P129" s="36">
        <v>0</v>
      </c>
      <c r="Q129" s="36">
        <v>0</v>
      </c>
      <c r="R129" s="36">
        <v>0</v>
      </c>
      <c r="S129" s="37">
        <v>1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2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1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7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4</v>
      </c>
      <c r="H140" s="36">
        <v>0</v>
      </c>
      <c r="I140" s="36">
        <v>0</v>
      </c>
      <c r="J140" s="36">
        <v>0</v>
      </c>
      <c r="K140" s="36">
        <v>1</v>
      </c>
      <c r="L140" s="36">
        <v>0</v>
      </c>
      <c r="M140" s="36">
        <v>0</v>
      </c>
      <c r="N140" s="36">
        <v>1</v>
      </c>
      <c r="O140" s="36">
        <v>0</v>
      </c>
      <c r="P140" s="36">
        <v>1</v>
      </c>
      <c r="Q140" s="36">
        <v>0</v>
      </c>
      <c r="R140" s="36">
        <v>1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2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1</v>
      </c>
      <c r="Q143" s="36">
        <v>0</v>
      </c>
      <c r="R143" s="36">
        <v>1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2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0</v>
      </c>
      <c r="Q149" s="36">
        <v>0</v>
      </c>
      <c r="R149" s="36">
        <v>1</v>
      </c>
      <c r="S149" s="37">
        <v>0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7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53</v>
      </c>
      <c r="H155" s="93">
        <f t="shared" ref="H155:S155" si="10">SUM(H102:H154)</f>
        <v>1</v>
      </c>
      <c r="I155" s="93">
        <f t="shared" si="10"/>
        <v>1</v>
      </c>
      <c r="J155" s="93">
        <f t="shared" si="10"/>
        <v>3</v>
      </c>
      <c r="K155" s="93">
        <f t="shared" si="10"/>
        <v>4</v>
      </c>
      <c r="L155" s="93">
        <f t="shared" si="10"/>
        <v>3</v>
      </c>
      <c r="M155" s="93">
        <f t="shared" si="10"/>
        <v>5</v>
      </c>
      <c r="N155" s="93">
        <f t="shared" si="10"/>
        <v>5</v>
      </c>
      <c r="O155" s="93">
        <f t="shared" si="10"/>
        <v>5</v>
      </c>
      <c r="P155" s="93">
        <f t="shared" si="10"/>
        <v>8</v>
      </c>
      <c r="Q155" s="93">
        <f t="shared" si="10"/>
        <v>5</v>
      </c>
      <c r="R155" s="93">
        <f t="shared" si="10"/>
        <v>8</v>
      </c>
      <c r="S155" s="94">
        <f t="shared" si="10"/>
        <v>5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29</v>
      </c>
      <c r="H156" s="82">
        <v>2</v>
      </c>
      <c r="I156" s="82">
        <v>2</v>
      </c>
      <c r="J156" s="82">
        <v>2</v>
      </c>
      <c r="K156" s="82">
        <v>3</v>
      </c>
      <c r="L156" s="82">
        <v>2</v>
      </c>
      <c r="M156" s="82">
        <v>2</v>
      </c>
      <c r="N156" s="82">
        <v>3</v>
      </c>
      <c r="O156" s="82">
        <v>2</v>
      </c>
      <c r="P156" s="82">
        <v>3</v>
      </c>
      <c r="Q156" s="82">
        <v>2</v>
      </c>
      <c r="R156" s="82">
        <v>3</v>
      </c>
      <c r="S156" s="83">
        <v>3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80</v>
      </c>
      <c r="H160" s="36">
        <v>4</v>
      </c>
      <c r="I160" s="36">
        <v>5</v>
      </c>
      <c r="J160" s="36">
        <v>6</v>
      </c>
      <c r="K160" s="36">
        <v>7</v>
      </c>
      <c r="L160" s="36">
        <v>7</v>
      </c>
      <c r="M160" s="36">
        <v>7</v>
      </c>
      <c r="N160" s="36">
        <v>8</v>
      </c>
      <c r="O160" s="36">
        <v>7</v>
      </c>
      <c r="P160" s="36">
        <v>7</v>
      </c>
      <c r="Q160" s="36">
        <v>8</v>
      </c>
      <c r="R160" s="36">
        <v>7</v>
      </c>
      <c r="S160" s="37">
        <v>7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619">
        <v>0</v>
      </c>
      <c r="I161" s="619">
        <v>0</v>
      </c>
      <c r="J161" s="619">
        <v>0</v>
      </c>
      <c r="K161" s="619">
        <v>0</v>
      </c>
      <c r="L161" s="619">
        <v>0</v>
      </c>
      <c r="M161" s="619">
        <v>0</v>
      </c>
      <c r="N161" s="619">
        <v>0</v>
      </c>
      <c r="O161" s="619">
        <v>0</v>
      </c>
      <c r="P161" s="619">
        <v>0</v>
      </c>
      <c r="Q161" s="619">
        <v>0</v>
      </c>
      <c r="R161" s="619">
        <v>0</v>
      </c>
      <c r="S161" s="620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619">
        <v>0</v>
      </c>
      <c r="I162" s="619">
        <v>0</v>
      </c>
      <c r="J162" s="619">
        <v>0</v>
      </c>
      <c r="K162" s="619">
        <v>0</v>
      </c>
      <c r="L162" s="619">
        <v>0</v>
      </c>
      <c r="M162" s="619">
        <v>0</v>
      </c>
      <c r="N162" s="619">
        <v>0</v>
      </c>
      <c r="O162" s="619">
        <v>0</v>
      </c>
      <c r="P162" s="619">
        <v>0</v>
      </c>
      <c r="Q162" s="619">
        <v>0</v>
      </c>
      <c r="R162" s="619">
        <v>0</v>
      </c>
      <c r="S162" s="620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619">
        <v>0</v>
      </c>
      <c r="I163" s="619">
        <v>0</v>
      </c>
      <c r="J163" s="619">
        <v>0</v>
      </c>
      <c r="K163" s="619">
        <v>0</v>
      </c>
      <c r="L163" s="619">
        <v>0</v>
      </c>
      <c r="M163" s="619">
        <v>0</v>
      </c>
      <c r="N163" s="619">
        <v>0</v>
      </c>
      <c r="O163" s="619">
        <v>0</v>
      </c>
      <c r="P163" s="619">
        <v>0</v>
      </c>
      <c r="Q163" s="619">
        <v>0</v>
      </c>
      <c r="R163" s="619">
        <v>0</v>
      </c>
      <c r="S163" s="620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619">
        <v>0</v>
      </c>
      <c r="I164" s="619">
        <v>0</v>
      </c>
      <c r="J164" s="619">
        <v>0</v>
      </c>
      <c r="K164" s="619">
        <v>0</v>
      </c>
      <c r="L164" s="619">
        <v>0</v>
      </c>
      <c r="M164" s="619">
        <v>0</v>
      </c>
      <c r="N164" s="619">
        <v>0</v>
      </c>
      <c r="O164" s="619">
        <v>0</v>
      </c>
      <c r="P164" s="619">
        <v>0</v>
      </c>
      <c r="Q164" s="619">
        <v>0</v>
      </c>
      <c r="R164" s="619">
        <v>0</v>
      </c>
      <c r="S164" s="620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619">
        <v>0</v>
      </c>
      <c r="I165" s="619">
        <v>0</v>
      </c>
      <c r="J165" s="619">
        <v>0</v>
      </c>
      <c r="K165" s="619">
        <v>0</v>
      </c>
      <c r="L165" s="619">
        <v>0</v>
      </c>
      <c r="M165" s="619">
        <v>0</v>
      </c>
      <c r="N165" s="619">
        <v>0</v>
      </c>
      <c r="O165" s="619">
        <v>0</v>
      </c>
      <c r="P165" s="619">
        <v>0</v>
      </c>
      <c r="Q165" s="619">
        <v>0</v>
      </c>
      <c r="R165" s="619">
        <v>0</v>
      </c>
      <c r="S165" s="620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619">
        <v>0</v>
      </c>
      <c r="I166" s="619">
        <v>0</v>
      </c>
      <c r="J166" s="619">
        <v>0</v>
      </c>
      <c r="K166" s="619">
        <v>0</v>
      </c>
      <c r="L166" s="619">
        <v>0</v>
      </c>
      <c r="M166" s="619">
        <v>0</v>
      </c>
      <c r="N166" s="619">
        <v>0</v>
      </c>
      <c r="O166" s="619">
        <v>0</v>
      </c>
      <c r="P166" s="619">
        <v>0</v>
      </c>
      <c r="Q166" s="619">
        <v>0</v>
      </c>
      <c r="R166" s="619">
        <v>0</v>
      </c>
      <c r="S166" s="620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619">
        <v>0</v>
      </c>
      <c r="I167" s="619">
        <v>0</v>
      </c>
      <c r="J167" s="619">
        <v>0</v>
      </c>
      <c r="K167" s="619">
        <v>0</v>
      </c>
      <c r="L167" s="619">
        <v>0</v>
      </c>
      <c r="M167" s="619">
        <v>0</v>
      </c>
      <c r="N167" s="619">
        <v>0</v>
      </c>
      <c r="O167" s="619">
        <v>0</v>
      </c>
      <c r="P167" s="619">
        <v>0</v>
      </c>
      <c r="Q167" s="619">
        <v>0</v>
      </c>
      <c r="R167" s="619">
        <v>0</v>
      </c>
      <c r="S167" s="620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619">
        <v>0</v>
      </c>
      <c r="I168" s="619">
        <v>0</v>
      </c>
      <c r="J168" s="619">
        <v>0</v>
      </c>
      <c r="K168" s="619">
        <v>0</v>
      </c>
      <c r="L168" s="619">
        <v>0</v>
      </c>
      <c r="M168" s="619">
        <v>0</v>
      </c>
      <c r="N168" s="619">
        <v>0</v>
      </c>
      <c r="O168" s="619">
        <v>0</v>
      </c>
      <c r="P168" s="619">
        <v>0</v>
      </c>
      <c r="Q168" s="619">
        <v>0</v>
      </c>
      <c r="R168" s="619">
        <v>0</v>
      </c>
      <c r="S168" s="620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619">
        <v>0</v>
      </c>
      <c r="I169" s="619">
        <v>0</v>
      </c>
      <c r="J169" s="619">
        <v>0</v>
      </c>
      <c r="K169" s="619">
        <v>0</v>
      </c>
      <c r="L169" s="619">
        <v>0</v>
      </c>
      <c r="M169" s="619">
        <v>0</v>
      </c>
      <c r="N169" s="619">
        <v>0</v>
      </c>
      <c r="O169" s="619">
        <v>0</v>
      </c>
      <c r="P169" s="619">
        <v>0</v>
      </c>
      <c r="Q169" s="619">
        <v>0</v>
      </c>
      <c r="R169" s="619">
        <v>0</v>
      </c>
      <c r="S169" s="620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619">
        <v>0</v>
      </c>
      <c r="I170" s="619">
        <v>0</v>
      </c>
      <c r="J170" s="619">
        <v>0</v>
      </c>
      <c r="K170" s="619">
        <v>0</v>
      </c>
      <c r="L170" s="619">
        <v>0</v>
      </c>
      <c r="M170" s="619">
        <v>0</v>
      </c>
      <c r="N170" s="619">
        <v>0</v>
      </c>
      <c r="O170" s="619">
        <v>0</v>
      </c>
      <c r="P170" s="619">
        <v>0</v>
      </c>
      <c r="Q170" s="619">
        <v>0</v>
      </c>
      <c r="R170" s="619">
        <v>0</v>
      </c>
      <c r="S170" s="620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619">
        <v>0</v>
      </c>
      <c r="I171" s="619">
        <v>0</v>
      </c>
      <c r="J171" s="619">
        <v>0</v>
      </c>
      <c r="K171" s="619">
        <v>0</v>
      </c>
      <c r="L171" s="619">
        <v>0</v>
      </c>
      <c r="M171" s="619">
        <v>0</v>
      </c>
      <c r="N171" s="619">
        <v>0</v>
      </c>
      <c r="O171" s="619">
        <v>0</v>
      </c>
      <c r="P171" s="619">
        <v>0</v>
      </c>
      <c r="Q171" s="619">
        <v>0</v>
      </c>
      <c r="R171" s="619">
        <v>0</v>
      </c>
      <c r="S171" s="620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7</v>
      </c>
      <c r="H172" s="619">
        <v>0</v>
      </c>
      <c r="I172" s="619">
        <v>0</v>
      </c>
      <c r="J172" s="619">
        <v>1</v>
      </c>
      <c r="K172" s="619">
        <v>0</v>
      </c>
      <c r="L172" s="619">
        <v>1</v>
      </c>
      <c r="M172" s="619">
        <v>1</v>
      </c>
      <c r="N172" s="619">
        <v>1</v>
      </c>
      <c r="O172" s="619">
        <v>0</v>
      </c>
      <c r="P172" s="619">
        <v>1</v>
      </c>
      <c r="Q172" s="619">
        <v>1</v>
      </c>
      <c r="R172" s="619">
        <v>0</v>
      </c>
      <c r="S172" s="620">
        <v>1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1</v>
      </c>
      <c r="H173" s="619">
        <v>0</v>
      </c>
      <c r="I173" s="619">
        <v>0</v>
      </c>
      <c r="J173" s="619">
        <v>0</v>
      </c>
      <c r="K173" s="619">
        <v>0</v>
      </c>
      <c r="L173" s="619">
        <v>0</v>
      </c>
      <c r="M173" s="619">
        <v>0</v>
      </c>
      <c r="N173" s="619">
        <v>0</v>
      </c>
      <c r="O173" s="619">
        <v>0</v>
      </c>
      <c r="P173" s="619">
        <v>1</v>
      </c>
      <c r="Q173" s="619">
        <v>0</v>
      </c>
      <c r="R173" s="619">
        <v>0</v>
      </c>
      <c r="S173" s="620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619">
        <v>0</v>
      </c>
      <c r="I174" s="619">
        <v>0</v>
      </c>
      <c r="J174" s="619">
        <v>0</v>
      </c>
      <c r="K174" s="619">
        <v>0</v>
      </c>
      <c r="L174" s="619">
        <v>0</v>
      </c>
      <c r="M174" s="619">
        <v>0</v>
      </c>
      <c r="N174" s="619">
        <v>0</v>
      </c>
      <c r="O174" s="619">
        <v>0</v>
      </c>
      <c r="P174" s="619">
        <v>0</v>
      </c>
      <c r="Q174" s="619">
        <v>0</v>
      </c>
      <c r="R174" s="619">
        <v>0</v>
      </c>
      <c r="S174" s="620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619">
        <v>0</v>
      </c>
      <c r="I175" s="619">
        <v>0</v>
      </c>
      <c r="J175" s="619">
        <v>0</v>
      </c>
      <c r="K175" s="619">
        <v>0</v>
      </c>
      <c r="L175" s="619">
        <v>0</v>
      </c>
      <c r="M175" s="619">
        <v>0</v>
      </c>
      <c r="N175" s="619">
        <v>0</v>
      </c>
      <c r="O175" s="619">
        <v>0</v>
      </c>
      <c r="P175" s="619">
        <v>0</v>
      </c>
      <c r="Q175" s="619">
        <v>0</v>
      </c>
      <c r="R175" s="619">
        <v>0</v>
      </c>
      <c r="S175" s="620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619">
        <v>0</v>
      </c>
      <c r="I176" s="619">
        <v>0</v>
      </c>
      <c r="J176" s="619">
        <v>0</v>
      </c>
      <c r="K176" s="619">
        <v>0</v>
      </c>
      <c r="L176" s="619">
        <v>0</v>
      </c>
      <c r="M176" s="619">
        <v>0</v>
      </c>
      <c r="N176" s="619">
        <v>0</v>
      </c>
      <c r="O176" s="619">
        <v>0</v>
      </c>
      <c r="P176" s="619">
        <v>0</v>
      </c>
      <c r="Q176" s="619">
        <v>0</v>
      </c>
      <c r="R176" s="619">
        <v>0</v>
      </c>
      <c r="S176" s="620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2</v>
      </c>
      <c r="H177" s="619">
        <v>0</v>
      </c>
      <c r="I177" s="619">
        <v>0</v>
      </c>
      <c r="J177" s="619">
        <v>0</v>
      </c>
      <c r="K177" s="619">
        <v>0</v>
      </c>
      <c r="L177" s="619">
        <v>0</v>
      </c>
      <c r="M177" s="619">
        <v>0</v>
      </c>
      <c r="N177" s="619">
        <v>1</v>
      </c>
      <c r="O177" s="619">
        <v>0</v>
      </c>
      <c r="P177" s="619">
        <v>0</v>
      </c>
      <c r="Q177" s="619">
        <v>0</v>
      </c>
      <c r="R177" s="619">
        <v>1</v>
      </c>
      <c r="S177" s="620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619">
        <v>0</v>
      </c>
      <c r="I178" s="619">
        <v>0</v>
      </c>
      <c r="J178" s="619">
        <v>0</v>
      </c>
      <c r="K178" s="619">
        <v>0</v>
      </c>
      <c r="L178" s="619">
        <v>0</v>
      </c>
      <c r="M178" s="619">
        <v>0</v>
      </c>
      <c r="N178" s="619">
        <v>0</v>
      </c>
      <c r="O178" s="619">
        <v>0</v>
      </c>
      <c r="P178" s="619">
        <v>0</v>
      </c>
      <c r="Q178" s="619">
        <v>0</v>
      </c>
      <c r="R178" s="619">
        <v>0</v>
      </c>
      <c r="S178" s="620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619">
        <v>0</v>
      </c>
      <c r="I179" s="619">
        <v>0</v>
      </c>
      <c r="J179" s="619">
        <v>0</v>
      </c>
      <c r="K179" s="619">
        <v>0</v>
      </c>
      <c r="L179" s="619">
        <v>0</v>
      </c>
      <c r="M179" s="619">
        <v>0</v>
      </c>
      <c r="N179" s="619">
        <v>0</v>
      </c>
      <c r="O179" s="619">
        <v>0</v>
      </c>
      <c r="P179" s="619">
        <v>0</v>
      </c>
      <c r="Q179" s="619">
        <v>0</v>
      </c>
      <c r="R179" s="619">
        <v>0</v>
      </c>
      <c r="S179" s="620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619">
        <v>0</v>
      </c>
      <c r="I180" s="619">
        <v>0</v>
      </c>
      <c r="J180" s="619">
        <v>0</v>
      </c>
      <c r="K180" s="619">
        <v>0</v>
      </c>
      <c r="L180" s="619">
        <v>0</v>
      </c>
      <c r="M180" s="619">
        <v>0</v>
      </c>
      <c r="N180" s="619">
        <v>0</v>
      </c>
      <c r="O180" s="619">
        <v>0</v>
      </c>
      <c r="P180" s="619">
        <v>0</v>
      </c>
      <c r="Q180" s="619">
        <v>0</v>
      </c>
      <c r="R180" s="619">
        <v>0</v>
      </c>
      <c r="S180" s="620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1</v>
      </c>
      <c r="H181" s="619">
        <v>0</v>
      </c>
      <c r="I181" s="619">
        <v>0</v>
      </c>
      <c r="J181" s="619">
        <v>0</v>
      </c>
      <c r="K181" s="619">
        <v>0</v>
      </c>
      <c r="L181" s="619">
        <v>0</v>
      </c>
      <c r="M181" s="619">
        <v>0</v>
      </c>
      <c r="N181" s="619">
        <v>0</v>
      </c>
      <c r="O181" s="619">
        <v>0</v>
      </c>
      <c r="P181" s="619">
        <v>0</v>
      </c>
      <c r="Q181" s="619">
        <v>1</v>
      </c>
      <c r="R181" s="619">
        <v>0</v>
      </c>
      <c r="S181" s="620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619">
        <v>0</v>
      </c>
      <c r="I182" s="619">
        <v>0</v>
      </c>
      <c r="J182" s="619">
        <v>0</v>
      </c>
      <c r="K182" s="619">
        <v>0</v>
      </c>
      <c r="L182" s="619">
        <v>0</v>
      </c>
      <c r="M182" s="619">
        <v>0</v>
      </c>
      <c r="N182" s="619">
        <v>0</v>
      </c>
      <c r="O182" s="619">
        <v>0</v>
      </c>
      <c r="P182" s="619">
        <v>0</v>
      </c>
      <c r="Q182" s="619">
        <v>0</v>
      </c>
      <c r="R182" s="619">
        <v>0</v>
      </c>
      <c r="S182" s="620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619">
        <v>0</v>
      </c>
      <c r="I183" s="619">
        <v>0</v>
      </c>
      <c r="J183" s="619">
        <v>0</v>
      </c>
      <c r="K183" s="619">
        <v>0</v>
      </c>
      <c r="L183" s="619">
        <v>0</v>
      </c>
      <c r="M183" s="619">
        <v>0</v>
      </c>
      <c r="N183" s="619">
        <v>0</v>
      </c>
      <c r="O183" s="619">
        <v>0</v>
      </c>
      <c r="P183" s="619">
        <v>0</v>
      </c>
      <c r="Q183" s="619">
        <v>0</v>
      </c>
      <c r="R183" s="619">
        <v>0</v>
      </c>
      <c r="S183" s="620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619">
        <v>0</v>
      </c>
      <c r="I184" s="619">
        <v>0</v>
      </c>
      <c r="J184" s="619">
        <v>0</v>
      </c>
      <c r="K184" s="619">
        <v>0</v>
      </c>
      <c r="L184" s="619">
        <v>0</v>
      </c>
      <c r="M184" s="619">
        <v>0</v>
      </c>
      <c r="N184" s="619">
        <v>0</v>
      </c>
      <c r="O184" s="619">
        <v>0</v>
      </c>
      <c r="P184" s="619">
        <v>0</v>
      </c>
      <c r="Q184" s="619">
        <v>0</v>
      </c>
      <c r="R184" s="619">
        <v>0</v>
      </c>
      <c r="S184" s="620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619">
        <v>0</v>
      </c>
      <c r="I185" s="619">
        <v>0</v>
      </c>
      <c r="J185" s="619">
        <v>0</v>
      </c>
      <c r="K185" s="619">
        <v>0</v>
      </c>
      <c r="L185" s="619">
        <v>0</v>
      </c>
      <c r="M185" s="619">
        <v>0</v>
      </c>
      <c r="N185" s="619">
        <v>0</v>
      </c>
      <c r="O185" s="619">
        <v>0</v>
      </c>
      <c r="P185" s="619">
        <v>0</v>
      </c>
      <c r="Q185" s="619">
        <v>0</v>
      </c>
      <c r="R185" s="619">
        <v>0</v>
      </c>
      <c r="S185" s="620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619">
        <v>0</v>
      </c>
      <c r="I186" s="619">
        <v>0</v>
      </c>
      <c r="J186" s="619">
        <v>0</v>
      </c>
      <c r="K186" s="619">
        <v>0</v>
      </c>
      <c r="L186" s="619">
        <v>0</v>
      </c>
      <c r="M186" s="619">
        <v>0</v>
      </c>
      <c r="N186" s="619">
        <v>0</v>
      </c>
      <c r="O186" s="619">
        <v>0</v>
      </c>
      <c r="P186" s="619">
        <v>0</v>
      </c>
      <c r="Q186" s="619">
        <v>0</v>
      </c>
      <c r="R186" s="619">
        <v>0</v>
      </c>
      <c r="S186" s="620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619">
        <v>0</v>
      </c>
      <c r="I187" s="619">
        <v>0</v>
      </c>
      <c r="J187" s="619">
        <v>0</v>
      </c>
      <c r="K187" s="619">
        <v>0</v>
      </c>
      <c r="L187" s="619">
        <v>0</v>
      </c>
      <c r="M187" s="619">
        <v>0</v>
      </c>
      <c r="N187" s="619">
        <v>0</v>
      </c>
      <c r="O187" s="619">
        <v>0</v>
      </c>
      <c r="P187" s="619">
        <v>0</v>
      </c>
      <c r="Q187" s="619">
        <v>0</v>
      </c>
      <c r="R187" s="619">
        <v>0</v>
      </c>
      <c r="S187" s="620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619">
        <v>0</v>
      </c>
      <c r="I188" s="619">
        <v>0</v>
      </c>
      <c r="J188" s="619">
        <v>0</v>
      </c>
      <c r="K188" s="619">
        <v>0</v>
      </c>
      <c r="L188" s="619">
        <v>0</v>
      </c>
      <c r="M188" s="619">
        <v>0</v>
      </c>
      <c r="N188" s="619">
        <v>0</v>
      </c>
      <c r="O188" s="619">
        <v>0</v>
      </c>
      <c r="P188" s="619">
        <v>0</v>
      </c>
      <c r="Q188" s="619">
        <v>0</v>
      </c>
      <c r="R188" s="619">
        <v>0</v>
      </c>
      <c r="S188" s="620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619">
        <v>0</v>
      </c>
      <c r="I189" s="619">
        <v>0</v>
      </c>
      <c r="J189" s="619">
        <v>0</v>
      </c>
      <c r="K189" s="619">
        <v>0</v>
      </c>
      <c r="L189" s="619">
        <v>0</v>
      </c>
      <c r="M189" s="619">
        <v>0</v>
      </c>
      <c r="N189" s="619">
        <v>0</v>
      </c>
      <c r="O189" s="619">
        <v>0</v>
      </c>
      <c r="P189" s="619">
        <v>0</v>
      </c>
      <c r="Q189" s="619">
        <v>0</v>
      </c>
      <c r="R189" s="619">
        <v>0</v>
      </c>
      <c r="S189" s="620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619">
        <v>0</v>
      </c>
      <c r="I190" s="619">
        <v>0</v>
      </c>
      <c r="J190" s="619">
        <v>0</v>
      </c>
      <c r="K190" s="619">
        <v>0</v>
      </c>
      <c r="L190" s="619">
        <v>0</v>
      </c>
      <c r="M190" s="619">
        <v>0</v>
      </c>
      <c r="N190" s="619">
        <v>0</v>
      </c>
      <c r="O190" s="619">
        <v>0</v>
      </c>
      <c r="P190" s="619">
        <v>0</v>
      </c>
      <c r="Q190" s="619">
        <v>0</v>
      </c>
      <c r="R190" s="619">
        <v>0</v>
      </c>
      <c r="S190" s="620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619">
        <v>0</v>
      </c>
      <c r="I191" s="619">
        <v>0</v>
      </c>
      <c r="J191" s="619">
        <v>0</v>
      </c>
      <c r="K191" s="619">
        <v>0</v>
      </c>
      <c r="L191" s="619">
        <v>0</v>
      </c>
      <c r="M191" s="619">
        <v>0</v>
      </c>
      <c r="N191" s="619">
        <v>0</v>
      </c>
      <c r="O191" s="619">
        <v>0</v>
      </c>
      <c r="P191" s="619">
        <v>0</v>
      </c>
      <c r="Q191" s="619">
        <v>0</v>
      </c>
      <c r="R191" s="619">
        <v>0</v>
      </c>
      <c r="S191" s="620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619">
        <v>0</v>
      </c>
      <c r="I192" s="619">
        <v>0</v>
      </c>
      <c r="J192" s="619">
        <v>0</v>
      </c>
      <c r="K192" s="619">
        <v>0</v>
      </c>
      <c r="L192" s="619">
        <v>0</v>
      </c>
      <c r="M192" s="619">
        <v>0</v>
      </c>
      <c r="N192" s="619">
        <v>0</v>
      </c>
      <c r="O192" s="619">
        <v>0</v>
      </c>
      <c r="P192" s="619">
        <v>0</v>
      </c>
      <c r="Q192" s="619">
        <v>0</v>
      </c>
      <c r="R192" s="619">
        <v>0</v>
      </c>
      <c r="S192" s="620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4</v>
      </c>
      <c r="H193" s="619">
        <v>0</v>
      </c>
      <c r="I193" s="619">
        <v>0</v>
      </c>
      <c r="J193" s="619">
        <v>0</v>
      </c>
      <c r="K193" s="619">
        <v>1</v>
      </c>
      <c r="L193" s="619">
        <v>0</v>
      </c>
      <c r="M193" s="619">
        <v>1</v>
      </c>
      <c r="N193" s="619">
        <v>0</v>
      </c>
      <c r="O193" s="619">
        <v>0</v>
      </c>
      <c r="P193" s="619">
        <v>1</v>
      </c>
      <c r="Q193" s="619">
        <v>0</v>
      </c>
      <c r="R193" s="619">
        <v>1</v>
      </c>
      <c r="S193" s="620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13</v>
      </c>
      <c r="H194" s="619">
        <v>1</v>
      </c>
      <c r="I194" s="619">
        <v>1</v>
      </c>
      <c r="J194" s="619">
        <v>1</v>
      </c>
      <c r="K194" s="619">
        <v>1</v>
      </c>
      <c r="L194" s="619">
        <v>1</v>
      </c>
      <c r="M194" s="619">
        <v>1</v>
      </c>
      <c r="N194" s="619">
        <v>1</v>
      </c>
      <c r="O194" s="619">
        <v>1</v>
      </c>
      <c r="P194" s="619">
        <v>1</v>
      </c>
      <c r="Q194" s="619">
        <v>2</v>
      </c>
      <c r="R194" s="619">
        <v>1</v>
      </c>
      <c r="S194" s="620">
        <v>1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619">
        <v>0</v>
      </c>
      <c r="I195" s="619">
        <v>0</v>
      </c>
      <c r="J195" s="619">
        <v>0</v>
      </c>
      <c r="K195" s="619">
        <v>0</v>
      </c>
      <c r="L195" s="619">
        <v>0</v>
      </c>
      <c r="M195" s="619">
        <v>0</v>
      </c>
      <c r="N195" s="619">
        <v>0</v>
      </c>
      <c r="O195" s="619">
        <v>0</v>
      </c>
      <c r="P195" s="619">
        <v>0</v>
      </c>
      <c r="Q195" s="619">
        <v>0</v>
      </c>
      <c r="R195" s="619">
        <v>0</v>
      </c>
      <c r="S195" s="620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619">
        <v>0</v>
      </c>
      <c r="I196" s="619">
        <v>0</v>
      </c>
      <c r="J196" s="619">
        <v>0</v>
      </c>
      <c r="K196" s="619">
        <v>0</v>
      </c>
      <c r="L196" s="619">
        <v>0</v>
      </c>
      <c r="M196" s="619">
        <v>0</v>
      </c>
      <c r="N196" s="619">
        <v>0</v>
      </c>
      <c r="O196" s="619">
        <v>0</v>
      </c>
      <c r="P196" s="619">
        <v>0</v>
      </c>
      <c r="Q196" s="619">
        <v>0</v>
      </c>
      <c r="R196" s="619">
        <v>0</v>
      </c>
      <c r="S196" s="620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619">
        <v>0</v>
      </c>
      <c r="I197" s="619">
        <v>0</v>
      </c>
      <c r="J197" s="619">
        <v>0</v>
      </c>
      <c r="K197" s="619">
        <v>0</v>
      </c>
      <c r="L197" s="619">
        <v>0</v>
      </c>
      <c r="M197" s="619">
        <v>0</v>
      </c>
      <c r="N197" s="619">
        <v>0</v>
      </c>
      <c r="O197" s="619">
        <v>0</v>
      </c>
      <c r="P197" s="619">
        <v>0</v>
      </c>
      <c r="Q197" s="619">
        <v>0</v>
      </c>
      <c r="R197" s="619">
        <v>0</v>
      </c>
      <c r="S197" s="620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619">
        <v>0</v>
      </c>
      <c r="I198" s="619">
        <v>0</v>
      </c>
      <c r="J198" s="619">
        <v>0</v>
      </c>
      <c r="K198" s="619">
        <v>0</v>
      </c>
      <c r="L198" s="619">
        <v>0</v>
      </c>
      <c r="M198" s="619">
        <v>0</v>
      </c>
      <c r="N198" s="619">
        <v>0</v>
      </c>
      <c r="O198" s="619">
        <v>0</v>
      </c>
      <c r="P198" s="619">
        <v>0</v>
      </c>
      <c r="Q198" s="619">
        <v>0</v>
      </c>
      <c r="R198" s="619">
        <v>0</v>
      </c>
      <c r="S198" s="620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619">
        <v>0</v>
      </c>
      <c r="I199" s="619">
        <v>0</v>
      </c>
      <c r="J199" s="619">
        <v>0</v>
      </c>
      <c r="K199" s="619">
        <v>0</v>
      </c>
      <c r="L199" s="619">
        <v>0</v>
      </c>
      <c r="M199" s="619">
        <v>0</v>
      </c>
      <c r="N199" s="619">
        <v>0</v>
      </c>
      <c r="O199" s="619">
        <v>0</v>
      </c>
      <c r="P199" s="619">
        <v>0</v>
      </c>
      <c r="Q199" s="619">
        <v>0</v>
      </c>
      <c r="R199" s="619">
        <v>0</v>
      </c>
      <c r="S199" s="620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619">
        <v>0</v>
      </c>
      <c r="I200" s="619">
        <v>0</v>
      </c>
      <c r="J200" s="619">
        <v>0</v>
      </c>
      <c r="K200" s="619">
        <v>0</v>
      </c>
      <c r="L200" s="619">
        <v>0</v>
      </c>
      <c r="M200" s="619">
        <v>0</v>
      </c>
      <c r="N200" s="619">
        <v>0</v>
      </c>
      <c r="O200" s="619">
        <v>0</v>
      </c>
      <c r="P200" s="619">
        <v>0</v>
      </c>
      <c r="Q200" s="619">
        <v>0</v>
      </c>
      <c r="R200" s="619">
        <v>0</v>
      </c>
      <c r="S200" s="620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619">
        <v>0</v>
      </c>
      <c r="I201" s="619">
        <v>0</v>
      </c>
      <c r="J201" s="619">
        <v>0</v>
      </c>
      <c r="K201" s="619">
        <v>0</v>
      </c>
      <c r="L201" s="619">
        <v>0</v>
      </c>
      <c r="M201" s="619">
        <v>0</v>
      </c>
      <c r="N201" s="619">
        <v>0</v>
      </c>
      <c r="O201" s="619">
        <v>0</v>
      </c>
      <c r="P201" s="619">
        <v>0</v>
      </c>
      <c r="Q201" s="619">
        <v>0</v>
      </c>
      <c r="R201" s="619">
        <v>0</v>
      </c>
      <c r="S201" s="620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619">
        <v>0</v>
      </c>
      <c r="I202" s="619">
        <v>0</v>
      </c>
      <c r="J202" s="619">
        <v>0</v>
      </c>
      <c r="K202" s="619">
        <v>0</v>
      </c>
      <c r="L202" s="619">
        <v>0</v>
      </c>
      <c r="M202" s="619">
        <v>0</v>
      </c>
      <c r="N202" s="619">
        <v>0</v>
      </c>
      <c r="O202" s="619">
        <v>0</v>
      </c>
      <c r="P202" s="619">
        <v>0</v>
      </c>
      <c r="Q202" s="619">
        <v>0</v>
      </c>
      <c r="R202" s="619">
        <v>0</v>
      </c>
      <c r="S202" s="620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619">
        <v>0</v>
      </c>
      <c r="I203" s="619">
        <v>0</v>
      </c>
      <c r="J203" s="619">
        <v>0</v>
      </c>
      <c r="K203" s="619">
        <v>0</v>
      </c>
      <c r="L203" s="619">
        <v>0</v>
      </c>
      <c r="M203" s="619">
        <v>0</v>
      </c>
      <c r="N203" s="619">
        <v>0</v>
      </c>
      <c r="O203" s="619">
        <v>0</v>
      </c>
      <c r="P203" s="619">
        <v>0</v>
      </c>
      <c r="Q203" s="619">
        <v>0</v>
      </c>
      <c r="R203" s="619">
        <v>0</v>
      </c>
      <c r="S203" s="620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619">
        <v>0</v>
      </c>
      <c r="I204" s="619">
        <v>0</v>
      </c>
      <c r="J204" s="619">
        <v>0</v>
      </c>
      <c r="K204" s="619">
        <v>0</v>
      </c>
      <c r="L204" s="619">
        <v>0</v>
      </c>
      <c r="M204" s="619">
        <v>0</v>
      </c>
      <c r="N204" s="619">
        <v>0</v>
      </c>
      <c r="O204" s="619">
        <v>0</v>
      </c>
      <c r="P204" s="619">
        <v>0</v>
      </c>
      <c r="Q204" s="619">
        <v>0</v>
      </c>
      <c r="R204" s="619">
        <v>0</v>
      </c>
      <c r="S204" s="620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619">
        <v>0</v>
      </c>
      <c r="I205" s="619">
        <v>0</v>
      </c>
      <c r="J205" s="619">
        <v>0</v>
      </c>
      <c r="K205" s="619">
        <v>0</v>
      </c>
      <c r="L205" s="619">
        <v>0</v>
      </c>
      <c r="M205" s="619">
        <v>0</v>
      </c>
      <c r="N205" s="619">
        <v>0</v>
      </c>
      <c r="O205" s="619">
        <v>0</v>
      </c>
      <c r="P205" s="619">
        <v>0</v>
      </c>
      <c r="Q205" s="619">
        <v>0</v>
      </c>
      <c r="R205" s="619">
        <v>0</v>
      </c>
      <c r="S205" s="620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619">
        <v>0</v>
      </c>
      <c r="I206" s="619">
        <v>0</v>
      </c>
      <c r="J206" s="619">
        <v>0</v>
      </c>
      <c r="K206" s="619">
        <v>0</v>
      </c>
      <c r="L206" s="619">
        <v>0</v>
      </c>
      <c r="M206" s="619">
        <v>0</v>
      </c>
      <c r="N206" s="619">
        <v>0</v>
      </c>
      <c r="O206" s="619">
        <v>0</v>
      </c>
      <c r="P206" s="619">
        <v>0</v>
      </c>
      <c r="Q206" s="619">
        <v>0</v>
      </c>
      <c r="R206" s="619">
        <v>0</v>
      </c>
      <c r="S206" s="620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619">
        <v>0</v>
      </c>
      <c r="I207" s="619">
        <v>0</v>
      </c>
      <c r="J207" s="619">
        <v>0</v>
      </c>
      <c r="K207" s="619">
        <v>0</v>
      </c>
      <c r="L207" s="619">
        <v>0</v>
      </c>
      <c r="M207" s="619">
        <v>0</v>
      </c>
      <c r="N207" s="619">
        <v>0</v>
      </c>
      <c r="O207" s="619">
        <v>0</v>
      </c>
      <c r="P207" s="619">
        <v>0</v>
      </c>
      <c r="Q207" s="619">
        <v>0</v>
      </c>
      <c r="R207" s="619">
        <v>0</v>
      </c>
      <c r="S207" s="620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619">
        <v>0</v>
      </c>
      <c r="I208" s="619">
        <v>0</v>
      </c>
      <c r="J208" s="619">
        <v>0</v>
      </c>
      <c r="K208" s="619">
        <v>0</v>
      </c>
      <c r="L208" s="619">
        <v>0</v>
      </c>
      <c r="M208" s="619">
        <v>0</v>
      </c>
      <c r="N208" s="619">
        <v>0</v>
      </c>
      <c r="O208" s="619">
        <v>0</v>
      </c>
      <c r="P208" s="619">
        <v>0</v>
      </c>
      <c r="Q208" s="619">
        <v>0</v>
      </c>
      <c r="R208" s="619">
        <v>0</v>
      </c>
      <c r="S208" s="620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137</v>
      </c>
      <c r="H209" s="93">
        <f t="shared" ref="H209:S209" si="12">SUM(H156:H208)</f>
        <v>7</v>
      </c>
      <c r="I209" s="93">
        <f t="shared" si="12"/>
        <v>8</v>
      </c>
      <c r="J209" s="93">
        <f t="shared" si="12"/>
        <v>10</v>
      </c>
      <c r="K209" s="93">
        <f t="shared" si="12"/>
        <v>12</v>
      </c>
      <c r="L209" s="93">
        <f t="shared" si="12"/>
        <v>11</v>
      </c>
      <c r="M209" s="93">
        <f t="shared" si="12"/>
        <v>12</v>
      </c>
      <c r="N209" s="93">
        <f t="shared" si="12"/>
        <v>14</v>
      </c>
      <c r="O209" s="93">
        <f t="shared" si="12"/>
        <v>10</v>
      </c>
      <c r="P209" s="93">
        <f t="shared" si="12"/>
        <v>14</v>
      </c>
      <c r="Q209" s="93">
        <f t="shared" si="12"/>
        <v>14</v>
      </c>
      <c r="R209" s="93">
        <f t="shared" si="12"/>
        <v>13</v>
      </c>
      <c r="S209" s="94">
        <f t="shared" si="12"/>
        <v>12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2</v>
      </c>
      <c r="H210" s="619">
        <v>0</v>
      </c>
      <c r="I210" s="619">
        <v>0</v>
      </c>
      <c r="J210" s="619">
        <v>1</v>
      </c>
      <c r="K210" s="619">
        <v>0</v>
      </c>
      <c r="L210" s="619">
        <v>0</v>
      </c>
      <c r="M210" s="619">
        <v>0</v>
      </c>
      <c r="N210" s="619">
        <v>0</v>
      </c>
      <c r="O210" s="619">
        <v>0</v>
      </c>
      <c r="P210" s="619">
        <v>1</v>
      </c>
      <c r="Q210" s="619">
        <v>0</v>
      </c>
      <c r="R210" s="619">
        <v>0</v>
      </c>
      <c r="S210" s="620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619">
        <v>0</v>
      </c>
      <c r="I211" s="619">
        <v>0</v>
      </c>
      <c r="J211" s="619">
        <v>0</v>
      </c>
      <c r="K211" s="619">
        <v>0</v>
      </c>
      <c r="L211" s="619">
        <v>0</v>
      </c>
      <c r="M211" s="619">
        <v>0</v>
      </c>
      <c r="N211" s="619">
        <v>0</v>
      </c>
      <c r="O211" s="619">
        <v>0</v>
      </c>
      <c r="P211" s="619">
        <v>0</v>
      </c>
      <c r="Q211" s="619">
        <v>0</v>
      </c>
      <c r="R211" s="619">
        <v>0</v>
      </c>
      <c r="S211" s="620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619">
        <v>0</v>
      </c>
      <c r="I212" s="619">
        <v>0</v>
      </c>
      <c r="J212" s="619">
        <v>0</v>
      </c>
      <c r="K212" s="619">
        <v>0</v>
      </c>
      <c r="L212" s="619">
        <v>0</v>
      </c>
      <c r="M212" s="619">
        <v>0</v>
      </c>
      <c r="N212" s="619">
        <v>0</v>
      </c>
      <c r="O212" s="619">
        <v>0</v>
      </c>
      <c r="P212" s="619">
        <v>0</v>
      </c>
      <c r="Q212" s="619">
        <v>0</v>
      </c>
      <c r="R212" s="619">
        <v>0</v>
      </c>
      <c r="S212" s="620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619">
        <v>0</v>
      </c>
      <c r="I213" s="619">
        <v>0</v>
      </c>
      <c r="J213" s="619">
        <v>0</v>
      </c>
      <c r="K213" s="619">
        <v>0</v>
      </c>
      <c r="L213" s="619">
        <v>0</v>
      </c>
      <c r="M213" s="619">
        <v>0</v>
      </c>
      <c r="N213" s="619">
        <v>0</v>
      </c>
      <c r="O213" s="619">
        <v>0</v>
      </c>
      <c r="P213" s="619">
        <v>0</v>
      </c>
      <c r="Q213" s="619">
        <v>0</v>
      </c>
      <c r="R213" s="619">
        <v>0</v>
      </c>
      <c r="S213" s="620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619">
        <v>0</v>
      </c>
      <c r="I214" s="619">
        <v>0</v>
      </c>
      <c r="J214" s="619">
        <v>0</v>
      </c>
      <c r="K214" s="619">
        <v>0</v>
      </c>
      <c r="L214" s="619">
        <v>0</v>
      </c>
      <c r="M214" s="619">
        <v>0</v>
      </c>
      <c r="N214" s="619">
        <v>0</v>
      </c>
      <c r="O214" s="619">
        <v>0</v>
      </c>
      <c r="P214" s="619">
        <v>0</v>
      </c>
      <c r="Q214" s="619">
        <v>0</v>
      </c>
      <c r="R214" s="619">
        <v>0</v>
      </c>
      <c r="S214" s="620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619">
        <v>0</v>
      </c>
      <c r="I215" s="619">
        <v>0</v>
      </c>
      <c r="J215" s="619">
        <v>0</v>
      </c>
      <c r="K215" s="619">
        <v>0</v>
      </c>
      <c r="L215" s="619">
        <v>0</v>
      </c>
      <c r="M215" s="619">
        <v>0</v>
      </c>
      <c r="N215" s="619">
        <v>0</v>
      </c>
      <c r="O215" s="619">
        <v>0</v>
      </c>
      <c r="P215" s="619">
        <v>0</v>
      </c>
      <c r="Q215" s="619">
        <v>0</v>
      </c>
      <c r="R215" s="619">
        <v>0</v>
      </c>
      <c r="S215" s="620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619">
        <v>0</v>
      </c>
      <c r="I216" s="619">
        <v>0</v>
      </c>
      <c r="J216" s="619">
        <v>0</v>
      </c>
      <c r="K216" s="619">
        <v>0</v>
      </c>
      <c r="L216" s="619">
        <v>0</v>
      </c>
      <c r="M216" s="619">
        <v>0</v>
      </c>
      <c r="N216" s="619">
        <v>0</v>
      </c>
      <c r="O216" s="619">
        <v>0</v>
      </c>
      <c r="P216" s="619">
        <v>0</v>
      </c>
      <c r="Q216" s="619">
        <v>0</v>
      </c>
      <c r="R216" s="619">
        <v>0</v>
      </c>
      <c r="S216" s="620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619">
        <v>0</v>
      </c>
      <c r="I217" s="619">
        <v>0</v>
      </c>
      <c r="J217" s="619">
        <v>0</v>
      </c>
      <c r="K217" s="619">
        <v>0</v>
      </c>
      <c r="L217" s="619">
        <v>0</v>
      </c>
      <c r="M217" s="619">
        <v>0</v>
      </c>
      <c r="N217" s="619">
        <v>0</v>
      </c>
      <c r="O217" s="619">
        <v>0</v>
      </c>
      <c r="P217" s="619">
        <v>0</v>
      </c>
      <c r="Q217" s="619">
        <v>0</v>
      </c>
      <c r="R217" s="619">
        <v>0</v>
      </c>
      <c r="S217" s="620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619">
        <v>0</v>
      </c>
      <c r="I218" s="619">
        <v>0</v>
      </c>
      <c r="J218" s="619">
        <v>0</v>
      </c>
      <c r="K218" s="619">
        <v>0</v>
      </c>
      <c r="L218" s="619">
        <v>0</v>
      </c>
      <c r="M218" s="619">
        <v>0</v>
      </c>
      <c r="N218" s="619">
        <v>0</v>
      </c>
      <c r="O218" s="619">
        <v>0</v>
      </c>
      <c r="P218" s="619">
        <v>0</v>
      </c>
      <c r="Q218" s="619">
        <v>0</v>
      </c>
      <c r="R218" s="619">
        <v>0</v>
      </c>
      <c r="S218" s="620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619">
        <v>0</v>
      </c>
      <c r="I219" s="619">
        <v>0</v>
      </c>
      <c r="J219" s="619">
        <v>0</v>
      </c>
      <c r="K219" s="619">
        <v>0</v>
      </c>
      <c r="L219" s="619">
        <v>0</v>
      </c>
      <c r="M219" s="619">
        <v>0</v>
      </c>
      <c r="N219" s="619">
        <v>0</v>
      </c>
      <c r="O219" s="619">
        <v>0</v>
      </c>
      <c r="P219" s="619">
        <v>0</v>
      </c>
      <c r="Q219" s="619">
        <v>0</v>
      </c>
      <c r="R219" s="619">
        <v>0</v>
      </c>
      <c r="S219" s="620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619">
        <v>0</v>
      </c>
      <c r="I220" s="619">
        <v>0</v>
      </c>
      <c r="J220" s="619">
        <v>0</v>
      </c>
      <c r="K220" s="619">
        <v>0</v>
      </c>
      <c r="L220" s="619">
        <v>0</v>
      </c>
      <c r="M220" s="619">
        <v>0</v>
      </c>
      <c r="N220" s="619">
        <v>0</v>
      </c>
      <c r="O220" s="619">
        <v>0</v>
      </c>
      <c r="P220" s="619">
        <v>0</v>
      </c>
      <c r="Q220" s="619">
        <v>0</v>
      </c>
      <c r="R220" s="619">
        <v>0</v>
      </c>
      <c r="S220" s="620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619">
        <v>0</v>
      </c>
      <c r="I221" s="619">
        <v>0</v>
      </c>
      <c r="J221" s="619">
        <v>0</v>
      </c>
      <c r="K221" s="619">
        <v>0</v>
      </c>
      <c r="L221" s="619">
        <v>0</v>
      </c>
      <c r="M221" s="619">
        <v>0</v>
      </c>
      <c r="N221" s="619">
        <v>0</v>
      </c>
      <c r="O221" s="619">
        <v>0</v>
      </c>
      <c r="P221" s="619">
        <v>0</v>
      </c>
      <c r="Q221" s="619">
        <v>0</v>
      </c>
      <c r="R221" s="619">
        <v>0</v>
      </c>
      <c r="S221" s="620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619">
        <v>0</v>
      </c>
      <c r="I222" s="619">
        <v>0</v>
      </c>
      <c r="J222" s="619">
        <v>0</v>
      </c>
      <c r="K222" s="619">
        <v>0</v>
      </c>
      <c r="L222" s="619">
        <v>0</v>
      </c>
      <c r="M222" s="619">
        <v>0</v>
      </c>
      <c r="N222" s="619">
        <v>0</v>
      </c>
      <c r="O222" s="619">
        <v>0</v>
      </c>
      <c r="P222" s="619">
        <v>0</v>
      </c>
      <c r="Q222" s="619">
        <v>0</v>
      </c>
      <c r="R222" s="619">
        <v>0</v>
      </c>
      <c r="S222" s="620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619">
        <v>0</v>
      </c>
      <c r="I223" s="619">
        <v>0</v>
      </c>
      <c r="J223" s="619">
        <v>0</v>
      </c>
      <c r="K223" s="619">
        <v>0</v>
      </c>
      <c r="L223" s="619">
        <v>0</v>
      </c>
      <c r="M223" s="619">
        <v>0</v>
      </c>
      <c r="N223" s="619">
        <v>0</v>
      </c>
      <c r="O223" s="619">
        <v>0</v>
      </c>
      <c r="P223" s="619">
        <v>0</v>
      </c>
      <c r="Q223" s="619">
        <v>0</v>
      </c>
      <c r="R223" s="619">
        <v>0</v>
      </c>
      <c r="S223" s="620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619">
        <v>0</v>
      </c>
      <c r="I224" s="619">
        <v>0</v>
      </c>
      <c r="J224" s="619">
        <v>0</v>
      </c>
      <c r="K224" s="619">
        <v>0</v>
      </c>
      <c r="L224" s="619">
        <v>0</v>
      </c>
      <c r="M224" s="619">
        <v>0</v>
      </c>
      <c r="N224" s="619">
        <v>0</v>
      </c>
      <c r="O224" s="619">
        <v>0</v>
      </c>
      <c r="P224" s="619">
        <v>0</v>
      </c>
      <c r="Q224" s="619">
        <v>0</v>
      </c>
      <c r="R224" s="619">
        <v>0</v>
      </c>
      <c r="S224" s="620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619">
        <v>0</v>
      </c>
      <c r="I225" s="619">
        <v>0</v>
      </c>
      <c r="J225" s="619">
        <v>0</v>
      </c>
      <c r="K225" s="619">
        <v>0</v>
      </c>
      <c r="L225" s="619">
        <v>0</v>
      </c>
      <c r="M225" s="619">
        <v>0</v>
      </c>
      <c r="N225" s="619">
        <v>0</v>
      </c>
      <c r="O225" s="619">
        <v>0</v>
      </c>
      <c r="P225" s="619">
        <v>0</v>
      </c>
      <c r="Q225" s="619">
        <v>0</v>
      </c>
      <c r="R225" s="619">
        <v>0</v>
      </c>
      <c r="S225" s="620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619">
        <v>0</v>
      </c>
      <c r="I226" s="619">
        <v>0</v>
      </c>
      <c r="J226" s="619">
        <v>0</v>
      </c>
      <c r="K226" s="619">
        <v>0</v>
      </c>
      <c r="L226" s="619">
        <v>0</v>
      </c>
      <c r="M226" s="619">
        <v>0</v>
      </c>
      <c r="N226" s="619">
        <v>0</v>
      </c>
      <c r="O226" s="619">
        <v>0</v>
      </c>
      <c r="P226" s="619">
        <v>0</v>
      </c>
      <c r="Q226" s="619">
        <v>0</v>
      </c>
      <c r="R226" s="619">
        <v>0</v>
      </c>
      <c r="S226" s="620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619">
        <v>0</v>
      </c>
      <c r="I227" s="619">
        <v>0</v>
      </c>
      <c r="J227" s="619">
        <v>0</v>
      </c>
      <c r="K227" s="619">
        <v>0</v>
      </c>
      <c r="L227" s="619">
        <v>0</v>
      </c>
      <c r="M227" s="619">
        <v>0</v>
      </c>
      <c r="N227" s="619">
        <v>0</v>
      </c>
      <c r="O227" s="619">
        <v>0</v>
      </c>
      <c r="P227" s="619">
        <v>0</v>
      </c>
      <c r="Q227" s="619">
        <v>0</v>
      </c>
      <c r="R227" s="619">
        <v>0</v>
      </c>
      <c r="S227" s="620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619">
        <v>0</v>
      </c>
      <c r="I228" s="619">
        <v>0</v>
      </c>
      <c r="J228" s="619">
        <v>0</v>
      </c>
      <c r="K228" s="619">
        <v>0</v>
      </c>
      <c r="L228" s="619">
        <v>0</v>
      </c>
      <c r="M228" s="619">
        <v>0</v>
      </c>
      <c r="N228" s="619">
        <v>0</v>
      </c>
      <c r="O228" s="619">
        <v>0</v>
      </c>
      <c r="P228" s="619">
        <v>0</v>
      </c>
      <c r="Q228" s="619">
        <v>0</v>
      </c>
      <c r="R228" s="619">
        <v>0</v>
      </c>
      <c r="S228" s="620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619">
        <v>0</v>
      </c>
      <c r="I229" s="619">
        <v>0</v>
      </c>
      <c r="J229" s="619">
        <v>0</v>
      </c>
      <c r="K229" s="619">
        <v>0</v>
      </c>
      <c r="L229" s="619">
        <v>0</v>
      </c>
      <c r="M229" s="619">
        <v>0</v>
      </c>
      <c r="N229" s="619">
        <v>0</v>
      </c>
      <c r="O229" s="619">
        <v>0</v>
      </c>
      <c r="P229" s="619">
        <v>0</v>
      </c>
      <c r="Q229" s="619">
        <v>0</v>
      </c>
      <c r="R229" s="619">
        <v>0</v>
      </c>
      <c r="S229" s="620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619">
        <v>0</v>
      </c>
      <c r="I230" s="619">
        <v>0</v>
      </c>
      <c r="J230" s="619">
        <v>0</v>
      </c>
      <c r="K230" s="619">
        <v>0</v>
      </c>
      <c r="L230" s="619">
        <v>0</v>
      </c>
      <c r="M230" s="619">
        <v>0</v>
      </c>
      <c r="N230" s="619">
        <v>0</v>
      </c>
      <c r="O230" s="619">
        <v>0</v>
      </c>
      <c r="P230" s="619">
        <v>0</v>
      </c>
      <c r="Q230" s="619">
        <v>0</v>
      </c>
      <c r="R230" s="619">
        <v>0</v>
      </c>
      <c r="S230" s="620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619">
        <v>0</v>
      </c>
      <c r="I231" s="619">
        <v>0</v>
      </c>
      <c r="J231" s="619">
        <v>0</v>
      </c>
      <c r="K231" s="619">
        <v>0</v>
      </c>
      <c r="L231" s="619">
        <v>0</v>
      </c>
      <c r="M231" s="619">
        <v>0</v>
      </c>
      <c r="N231" s="619">
        <v>0</v>
      </c>
      <c r="O231" s="619">
        <v>0</v>
      </c>
      <c r="P231" s="619">
        <v>0</v>
      </c>
      <c r="Q231" s="619">
        <v>0</v>
      </c>
      <c r="R231" s="619">
        <v>0</v>
      </c>
      <c r="S231" s="620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619">
        <v>0</v>
      </c>
      <c r="I232" s="619">
        <v>0</v>
      </c>
      <c r="J232" s="619">
        <v>0</v>
      </c>
      <c r="K232" s="619">
        <v>0</v>
      </c>
      <c r="L232" s="619">
        <v>0</v>
      </c>
      <c r="M232" s="619">
        <v>0</v>
      </c>
      <c r="N232" s="619">
        <v>0</v>
      </c>
      <c r="O232" s="619">
        <v>0</v>
      </c>
      <c r="P232" s="619">
        <v>0</v>
      </c>
      <c r="Q232" s="619">
        <v>0</v>
      </c>
      <c r="R232" s="619">
        <v>0</v>
      </c>
      <c r="S232" s="620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619">
        <v>0</v>
      </c>
      <c r="I233" s="619">
        <v>0</v>
      </c>
      <c r="J233" s="619">
        <v>0</v>
      </c>
      <c r="K233" s="619">
        <v>0</v>
      </c>
      <c r="L233" s="619">
        <v>0</v>
      </c>
      <c r="M233" s="619">
        <v>0</v>
      </c>
      <c r="N233" s="619">
        <v>0</v>
      </c>
      <c r="O233" s="619">
        <v>0</v>
      </c>
      <c r="P233" s="619">
        <v>0</v>
      </c>
      <c r="Q233" s="619">
        <v>0</v>
      </c>
      <c r="R233" s="619">
        <v>0</v>
      </c>
      <c r="S233" s="620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619">
        <v>0</v>
      </c>
      <c r="I234" s="619">
        <v>0</v>
      </c>
      <c r="J234" s="619">
        <v>0</v>
      </c>
      <c r="K234" s="619">
        <v>0</v>
      </c>
      <c r="L234" s="619">
        <v>0</v>
      </c>
      <c r="M234" s="619">
        <v>0</v>
      </c>
      <c r="N234" s="619">
        <v>0</v>
      </c>
      <c r="O234" s="619">
        <v>0</v>
      </c>
      <c r="P234" s="619">
        <v>0</v>
      </c>
      <c r="Q234" s="619">
        <v>0</v>
      </c>
      <c r="R234" s="619">
        <v>0</v>
      </c>
      <c r="S234" s="620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619">
        <v>0</v>
      </c>
      <c r="I235" s="619">
        <v>0</v>
      </c>
      <c r="J235" s="619">
        <v>0</v>
      </c>
      <c r="K235" s="619">
        <v>0</v>
      </c>
      <c r="L235" s="619">
        <v>0</v>
      </c>
      <c r="M235" s="619">
        <v>0</v>
      </c>
      <c r="N235" s="619">
        <v>0</v>
      </c>
      <c r="O235" s="619">
        <v>0</v>
      </c>
      <c r="P235" s="619">
        <v>0</v>
      </c>
      <c r="Q235" s="619">
        <v>0</v>
      </c>
      <c r="R235" s="619">
        <v>0</v>
      </c>
      <c r="S235" s="620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619">
        <v>0</v>
      </c>
      <c r="I236" s="619">
        <v>0</v>
      </c>
      <c r="J236" s="619">
        <v>0</v>
      </c>
      <c r="K236" s="619">
        <v>0</v>
      </c>
      <c r="L236" s="619">
        <v>0</v>
      </c>
      <c r="M236" s="619">
        <v>0</v>
      </c>
      <c r="N236" s="619">
        <v>0</v>
      </c>
      <c r="O236" s="619">
        <v>0</v>
      </c>
      <c r="P236" s="619">
        <v>0</v>
      </c>
      <c r="Q236" s="619">
        <v>0</v>
      </c>
      <c r="R236" s="619">
        <v>0</v>
      </c>
      <c r="S236" s="620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619">
        <v>0</v>
      </c>
      <c r="I237" s="619">
        <v>0</v>
      </c>
      <c r="J237" s="619">
        <v>0</v>
      </c>
      <c r="K237" s="619">
        <v>0</v>
      </c>
      <c r="L237" s="619">
        <v>0</v>
      </c>
      <c r="M237" s="619">
        <v>0</v>
      </c>
      <c r="N237" s="619">
        <v>0</v>
      </c>
      <c r="O237" s="619">
        <v>0</v>
      </c>
      <c r="P237" s="619">
        <v>0</v>
      </c>
      <c r="Q237" s="619">
        <v>0</v>
      </c>
      <c r="R237" s="619">
        <v>0</v>
      </c>
      <c r="S237" s="620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619">
        <v>0</v>
      </c>
      <c r="I238" s="619">
        <v>0</v>
      </c>
      <c r="J238" s="619">
        <v>0</v>
      </c>
      <c r="K238" s="619">
        <v>0</v>
      </c>
      <c r="L238" s="619">
        <v>0</v>
      </c>
      <c r="M238" s="619">
        <v>0</v>
      </c>
      <c r="N238" s="619">
        <v>0</v>
      </c>
      <c r="O238" s="619">
        <v>0</v>
      </c>
      <c r="P238" s="619">
        <v>0</v>
      </c>
      <c r="Q238" s="619">
        <v>0</v>
      </c>
      <c r="R238" s="619">
        <v>0</v>
      </c>
      <c r="S238" s="620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619">
        <v>0</v>
      </c>
      <c r="I239" s="619">
        <v>0</v>
      </c>
      <c r="J239" s="619">
        <v>0</v>
      </c>
      <c r="K239" s="619">
        <v>0</v>
      </c>
      <c r="L239" s="619">
        <v>0</v>
      </c>
      <c r="M239" s="619">
        <v>0</v>
      </c>
      <c r="N239" s="619">
        <v>0</v>
      </c>
      <c r="O239" s="619">
        <v>0</v>
      </c>
      <c r="P239" s="619">
        <v>0</v>
      </c>
      <c r="Q239" s="619">
        <v>0</v>
      </c>
      <c r="R239" s="619">
        <v>0</v>
      </c>
      <c r="S239" s="620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619">
        <v>0</v>
      </c>
      <c r="I240" s="619">
        <v>0</v>
      </c>
      <c r="J240" s="619">
        <v>0</v>
      </c>
      <c r="K240" s="619">
        <v>0</v>
      </c>
      <c r="L240" s="619">
        <v>0</v>
      </c>
      <c r="M240" s="619">
        <v>0</v>
      </c>
      <c r="N240" s="619">
        <v>0</v>
      </c>
      <c r="O240" s="619">
        <v>0</v>
      </c>
      <c r="P240" s="619">
        <v>0</v>
      </c>
      <c r="Q240" s="619">
        <v>0</v>
      </c>
      <c r="R240" s="619">
        <v>0</v>
      </c>
      <c r="S240" s="620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619">
        <v>0</v>
      </c>
      <c r="I241" s="619">
        <v>0</v>
      </c>
      <c r="J241" s="619">
        <v>0</v>
      </c>
      <c r="K241" s="619">
        <v>0</v>
      </c>
      <c r="L241" s="619">
        <v>0</v>
      </c>
      <c r="M241" s="619">
        <v>0</v>
      </c>
      <c r="N241" s="619">
        <v>0</v>
      </c>
      <c r="O241" s="619">
        <v>0</v>
      </c>
      <c r="P241" s="619">
        <v>0</v>
      </c>
      <c r="Q241" s="619">
        <v>0</v>
      </c>
      <c r="R241" s="619">
        <v>0</v>
      </c>
      <c r="S241" s="620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619">
        <v>0</v>
      </c>
      <c r="I242" s="619">
        <v>0</v>
      </c>
      <c r="J242" s="619">
        <v>0</v>
      </c>
      <c r="K242" s="619">
        <v>0</v>
      </c>
      <c r="L242" s="619">
        <v>0</v>
      </c>
      <c r="M242" s="619">
        <v>0</v>
      </c>
      <c r="N242" s="619">
        <v>0</v>
      </c>
      <c r="O242" s="619">
        <v>0</v>
      </c>
      <c r="P242" s="619">
        <v>0</v>
      </c>
      <c r="Q242" s="619">
        <v>0</v>
      </c>
      <c r="R242" s="619">
        <v>0</v>
      </c>
      <c r="S242" s="620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619">
        <v>0</v>
      </c>
      <c r="I243" s="619">
        <v>0</v>
      </c>
      <c r="J243" s="619">
        <v>0</v>
      </c>
      <c r="K243" s="619">
        <v>0</v>
      </c>
      <c r="L243" s="619">
        <v>0</v>
      </c>
      <c r="M243" s="619">
        <v>0</v>
      </c>
      <c r="N243" s="619">
        <v>0</v>
      </c>
      <c r="O243" s="619">
        <v>0</v>
      </c>
      <c r="P243" s="619">
        <v>0</v>
      </c>
      <c r="Q243" s="619">
        <v>0</v>
      </c>
      <c r="R243" s="619">
        <v>0</v>
      </c>
      <c r="S243" s="620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619">
        <v>0</v>
      </c>
      <c r="I244" s="619">
        <v>0</v>
      </c>
      <c r="J244" s="619">
        <v>0</v>
      </c>
      <c r="K244" s="619">
        <v>0</v>
      </c>
      <c r="L244" s="619">
        <v>0</v>
      </c>
      <c r="M244" s="619">
        <v>0</v>
      </c>
      <c r="N244" s="619">
        <v>0</v>
      </c>
      <c r="O244" s="619">
        <v>0</v>
      </c>
      <c r="P244" s="619">
        <v>0</v>
      </c>
      <c r="Q244" s="619">
        <v>0</v>
      </c>
      <c r="R244" s="619">
        <v>0</v>
      </c>
      <c r="S244" s="620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619">
        <v>0</v>
      </c>
      <c r="I245" s="619">
        <v>0</v>
      </c>
      <c r="J245" s="619">
        <v>0</v>
      </c>
      <c r="K245" s="619">
        <v>0</v>
      </c>
      <c r="L245" s="619">
        <v>0</v>
      </c>
      <c r="M245" s="619">
        <v>0</v>
      </c>
      <c r="N245" s="619">
        <v>0</v>
      </c>
      <c r="O245" s="619">
        <v>0</v>
      </c>
      <c r="P245" s="619">
        <v>0</v>
      </c>
      <c r="Q245" s="619">
        <v>0</v>
      </c>
      <c r="R245" s="619">
        <v>0</v>
      </c>
      <c r="S245" s="620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619">
        <v>0</v>
      </c>
      <c r="I246" s="619">
        <v>0</v>
      </c>
      <c r="J246" s="619">
        <v>0</v>
      </c>
      <c r="K246" s="619">
        <v>0</v>
      </c>
      <c r="L246" s="619">
        <v>0</v>
      </c>
      <c r="M246" s="619">
        <v>0</v>
      </c>
      <c r="N246" s="619">
        <v>0</v>
      </c>
      <c r="O246" s="619">
        <v>0</v>
      </c>
      <c r="P246" s="619">
        <v>0</v>
      </c>
      <c r="Q246" s="619">
        <v>0</v>
      </c>
      <c r="R246" s="619">
        <v>0</v>
      </c>
      <c r="S246" s="620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619">
        <v>0</v>
      </c>
      <c r="I247" s="619">
        <v>0</v>
      </c>
      <c r="J247" s="619">
        <v>0</v>
      </c>
      <c r="K247" s="619">
        <v>0</v>
      </c>
      <c r="L247" s="619">
        <v>0</v>
      </c>
      <c r="M247" s="619">
        <v>0</v>
      </c>
      <c r="N247" s="619">
        <v>0</v>
      </c>
      <c r="O247" s="619">
        <v>0</v>
      </c>
      <c r="P247" s="619">
        <v>0</v>
      </c>
      <c r="Q247" s="619">
        <v>0</v>
      </c>
      <c r="R247" s="619">
        <v>0</v>
      </c>
      <c r="S247" s="620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619">
        <v>0</v>
      </c>
      <c r="I248" s="619">
        <v>0</v>
      </c>
      <c r="J248" s="619">
        <v>0</v>
      </c>
      <c r="K248" s="619">
        <v>0</v>
      </c>
      <c r="L248" s="619">
        <v>0</v>
      </c>
      <c r="M248" s="619">
        <v>0</v>
      </c>
      <c r="N248" s="619">
        <v>0</v>
      </c>
      <c r="O248" s="619">
        <v>0</v>
      </c>
      <c r="P248" s="619">
        <v>0</v>
      </c>
      <c r="Q248" s="619">
        <v>0</v>
      </c>
      <c r="R248" s="619">
        <v>0</v>
      </c>
      <c r="S248" s="620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619">
        <v>0</v>
      </c>
      <c r="I249" s="619">
        <v>0</v>
      </c>
      <c r="J249" s="619">
        <v>0</v>
      </c>
      <c r="K249" s="619">
        <v>0</v>
      </c>
      <c r="L249" s="619">
        <v>0</v>
      </c>
      <c r="M249" s="619">
        <v>0</v>
      </c>
      <c r="N249" s="619">
        <v>0</v>
      </c>
      <c r="O249" s="619">
        <v>0</v>
      </c>
      <c r="P249" s="619">
        <v>0</v>
      </c>
      <c r="Q249" s="619">
        <v>0</v>
      </c>
      <c r="R249" s="619">
        <v>0</v>
      </c>
      <c r="S249" s="620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619">
        <v>0</v>
      </c>
      <c r="I250" s="619">
        <v>0</v>
      </c>
      <c r="J250" s="619">
        <v>0</v>
      </c>
      <c r="K250" s="619">
        <v>0</v>
      </c>
      <c r="L250" s="619">
        <v>0</v>
      </c>
      <c r="M250" s="619">
        <v>0</v>
      </c>
      <c r="N250" s="619">
        <v>0</v>
      </c>
      <c r="O250" s="619">
        <v>0</v>
      </c>
      <c r="P250" s="619">
        <v>0</v>
      </c>
      <c r="Q250" s="619">
        <v>0</v>
      </c>
      <c r="R250" s="619">
        <v>0</v>
      </c>
      <c r="S250" s="620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619">
        <v>0</v>
      </c>
      <c r="I251" s="619">
        <v>0</v>
      </c>
      <c r="J251" s="619">
        <v>0</v>
      </c>
      <c r="K251" s="619">
        <v>0</v>
      </c>
      <c r="L251" s="619">
        <v>0</v>
      </c>
      <c r="M251" s="619">
        <v>0</v>
      </c>
      <c r="N251" s="619">
        <v>0</v>
      </c>
      <c r="O251" s="619">
        <v>0</v>
      </c>
      <c r="P251" s="619">
        <v>0</v>
      </c>
      <c r="Q251" s="619">
        <v>0</v>
      </c>
      <c r="R251" s="619">
        <v>0</v>
      </c>
      <c r="S251" s="620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619">
        <v>0</v>
      </c>
      <c r="I252" s="619">
        <v>0</v>
      </c>
      <c r="J252" s="619">
        <v>0</v>
      </c>
      <c r="K252" s="619">
        <v>0</v>
      </c>
      <c r="L252" s="619">
        <v>0</v>
      </c>
      <c r="M252" s="619">
        <v>0</v>
      </c>
      <c r="N252" s="619">
        <v>0</v>
      </c>
      <c r="O252" s="619">
        <v>0</v>
      </c>
      <c r="P252" s="619">
        <v>0</v>
      </c>
      <c r="Q252" s="619">
        <v>0</v>
      </c>
      <c r="R252" s="619">
        <v>0</v>
      </c>
      <c r="S252" s="620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619">
        <v>0</v>
      </c>
      <c r="I253" s="619">
        <v>0</v>
      </c>
      <c r="J253" s="619">
        <v>0</v>
      </c>
      <c r="K253" s="619">
        <v>0</v>
      </c>
      <c r="L253" s="619">
        <v>0</v>
      </c>
      <c r="M253" s="619">
        <v>0</v>
      </c>
      <c r="N253" s="619">
        <v>0</v>
      </c>
      <c r="O253" s="619">
        <v>0</v>
      </c>
      <c r="P253" s="619">
        <v>0</v>
      </c>
      <c r="Q253" s="619">
        <v>0</v>
      </c>
      <c r="R253" s="619">
        <v>0</v>
      </c>
      <c r="S253" s="620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619">
        <v>0</v>
      </c>
      <c r="I254" s="619">
        <v>0</v>
      </c>
      <c r="J254" s="619">
        <v>0</v>
      </c>
      <c r="K254" s="619">
        <v>0</v>
      </c>
      <c r="L254" s="619">
        <v>0</v>
      </c>
      <c r="M254" s="619">
        <v>0</v>
      </c>
      <c r="N254" s="619">
        <v>0</v>
      </c>
      <c r="O254" s="619">
        <v>0</v>
      </c>
      <c r="P254" s="619">
        <v>0</v>
      </c>
      <c r="Q254" s="619">
        <v>0</v>
      </c>
      <c r="R254" s="619">
        <v>0</v>
      </c>
      <c r="S254" s="620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619">
        <v>0</v>
      </c>
      <c r="I255" s="619">
        <v>0</v>
      </c>
      <c r="J255" s="619">
        <v>0</v>
      </c>
      <c r="K255" s="619">
        <v>0</v>
      </c>
      <c r="L255" s="619">
        <v>0</v>
      </c>
      <c r="M255" s="619">
        <v>0</v>
      </c>
      <c r="N255" s="619">
        <v>0</v>
      </c>
      <c r="O255" s="619">
        <v>0</v>
      </c>
      <c r="P255" s="619">
        <v>0</v>
      </c>
      <c r="Q255" s="619">
        <v>0</v>
      </c>
      <c r="R255" s="619">
        <v>0</v>
      </c>
      <c r="S255" s="620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619">
        <v>0</v>
      </c>
      <c r="I256" s="619">
        <v>0</v>
      </c>
      <c r="J256" s="619">
        <v>0</v>
      </c>
      <c r="K256" s="619">
        <v>0</v>
      </c>
      <c r="L256" s="619">
        <v>0</v>
      </c>
      <c r="M256" s="619">
        <v>0</v>
      </c>
      <c r="N256" s="619">
        <v>0</v>
      </c>
      <c r="O256" s="619">
        <v>0</v>
      </c>
      <c r="P256" s="619">
        <v>0</v>
      </c>
      <c r="Q256" s="619">
        <v>0</v>
      </c>
      <c r="R256" s="619">
        <v>0</v>
      </c>
      <c r="S256" s="620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619">
        <v>0</v>
      </c>
      <c r="I257" s="619">
        <v>0</v>
      </c>
      <c r="J257" s="619">
        <v>0</v>
      </c>
      <c r="K257" s="619">
        <v>0</v>
      </c>
      <c r="L257" s="619">
        <v>0</v>
      </c>
      <c r="M257" s="619">
        <v>0</v>
      </c>
      <c r="N257" s="619">
        <v>0</v>
      </c>
      <c r="O257" s="619">
        <v>0</v>
      </c>
      <c r="P257" s="619">
        <v>0</v>
      </c>
      <c r="Q257" s="619">
        <v>0</v>
      </c>
      <c r="R257" s="619">
        <v>0</v>
      </c>
      <c r="S257" s="620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619">
        <v>0</v>
      </c>
      <c r="I258" s="619">
        <v>0</v>
      </c>
      <c r="J258" s="619">
        <v>0</v>
      </c>
      <c r="K258" s="619">
        <v>0</v>
      </c>
      <c r="L258" s="619">
        <v>0</v>
      </c>
      <c r="M258" s="619">
        <v>0</v>
      </c>
      <c r="N258" s="619">
        <v>0</v>
      </c>
      <c r="O258" s="619">
        <v>0</v>
      </c>
      <c r="P258" s="619">
        <v>0</v>
      </c>
      <c r="Q258" s="619">
        <v>0</v>
      </c>
      <c r="R258" s="619">
        <v>0</v>
      </c>
      <c r="S258" s="620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619">
        <v>0</v>
      </c>
      <c r="I259" s="619">
        <v>0</v>
      </c>
      <c r="J259" s="619">
        <v>0</v>
      </c>
      <c r="K259" s="619">
        <v>0</v>
      </c>
      <c r="L259" s="619">
        <v>0</v>
      </c>
      <c r="M259" s="619">
        <v>0</v>
      </c>
      <c r="N259" s="619">
        <v>0</v>
      </c>
      <c r="O259" s="619">
        <v>0</v>
      </c>
      <c r="P259" s="619">
        <v>0</v>
      </c>
      <c r="Q259" s="619">
        <v>0</v>
      </c>
      <c r="R259" s="619">
        <v>0</v>
      </c>
      <c r="S259" s="620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619">
        <v>0</v>
      </c>
      <c r="I260" s="619">
        <v>0</v>
      </c>
      <c r="J260" s="619">
        <v>0</v>
      </c>
      <c r="K260" s="619">
        <v>0</v>
      </c>
      <c r="L260" s="619">
        <v>0</v>
      </c>
      <c r="M260" s="619">
        <v>0</v>
      </c>
      <c r="N260" s="619">
        <v>0</v>
      </c>
      <c r="O260" s="619">
        <v>0</v>
      </c>
      <c r="P260" s="619">
        <v>0</v>
      </c>
      <c r="Q260" s="619">
        <v>0</v>
      </c>
      <c r="R260" s="619">
        <v>0</v>
      </c>
      <c r="S260" s="620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619">
        <v>0</v>
      </c>
      <c r="I261" s="619">
        <v>0</v>
      </c>
      <c r="J261" s="619">
        <v>0</v>
      </c>
      <c r="K261" s="619">
        <v>0</v>
      </c>
      <c r="L261" s="619">
        <v>0</v>
      </c>
      <c r="M261" s="619">
        <v>0</v>
      </c>
      <c r="N261" s="619">
        <v>0</v>
      </c>
      <c r="O261" s="619">
        <v>0</v>
      </c>
      <c r="P261" s="619">
        <v>0</v>
      </c>
      <c r="Q261" s="619">
        <v>0</v>
      </c>
      <c r="R261" s="619">
        <v>0</v>
      </c>
      <c r="S261" s="620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619">
        <v>0</v>
      </c>
      <c r="I262" s="619">
        <v>0</v>
      </c>
      <c r="J262" s="619">
        <v>0</v>
      </c>
      <c r="K262" s="619">
        <v>0</v>
      </c>
      <c r="L262" s="619">
        <v>0</v>
      </c>
      <c r="M262" s="619">
        <v>0</v>
      </c>
      <c r="N262" s="619">
        <v>0</v>
      </c>
      <c r="O262" s="619">
        <v>0</v>
      </c>
      <c r="P262" s="619">
        <v>0</v>
      </c>
      <c r="Q262" s="619">
        <v>0</v>
      </c>
      <c r="R262" s="619">
        <v>0</v>
      </c>
      <c r="S262" s="620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2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1</v>
      </c>
      <c r="K263" s="93">
        <f t="shared" si="14"/>
        <v>0</v>
      </c>
      <c r="L263" s="93">
        <f t="shared" si="14"/>
        <v>0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1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619">
        <v>0</v>
      </c>
      <c r="I264" s="619">
        <v>0</v>
      </c>
      <c r="J264" s="619">
        <v>0</v>
      </c>
      <c r="K264" s="619">
        <v>0</v>
      </c>
      <c r="L264" s="619">
        <v>0</v>
      </c>
      <c r="M264" s="619">
        <v>0</v>
      </c>
      <c r="N264" s="619">
        <v>0</v>
      </c>
      <c r="O264" s="619">
        <v>0</v>
      </c>
      <c r="P264" s="619">
        <v>0</v>
      </c>
      <c r="Q264" s="619">
        <v>0</v>
      </c>
      <c r="R264" s="619">
        <v>0</v>
      </c>
      <c r="S264" s="620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619">
        <v>0</v>
      </c>
      <c r="I265" s="619">
        <v>0</v>
      </c>
      <c r="J265" s="619">
        <v>0</v>
      </c>
      <c r="K265" s="619">
        <v>0</v>
      </c>
      <c r="L265" s="619">
        <v>0</v>
      </c>
      <c r="M265" s="619">
        <v>0</v>
      </c>
      <c r="N265" s="619">
        <v>0</v>
      </c>
      <c r="O265" s="619">
        <v>0</v>
      </c>
      <c r="P265" s="619">
        <v>0</v>
      </c>
      <c r="Q265" s="619">
        <v>0</v>
      </c>
      <c r="R265" s="619">
        <v>0</v>
      </c>
      <c r="S265" s="620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619">
        <v>0</v>
      </c>
      <c r="I266" s="619">
        <v>0</v>
      </c>
      <c r="J266" s="619">
        <v>0</v>
      </c>
      <c r="K266" s="619">
        <v>0</v>
      </c>
      <c r="L266" s="619">
        <v>0</v>
      </c>
      <c r="M266" s="619">
        <v>0</v>
      </c>
      <c r="N266" s="619">
        <v>0</v>
      </c>
      <c r="O266" s="619">
        <v>0</v>
      </c>
      <c r="P266" s="619">
        <v>0</v>
      </c>
      <c r="Q266" s="619">
        <v>0</v>
      </c>
      <c r="R266" s="619">
        <v>0</v>
      </c>
      <c r="S266" s="620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619">
        <v>0</v>
      </c>
      <c r="I267" s="619">
        <v>0</v>
      </c>
      <c r="J267" s="619">
        <v>0</v>
      </c>
      <c r="K267" s="619">
        <v>0</v>
      </c>
      <c r="L267" s="619">
        <v>0</v>
      </c>
      <c r="M267" s="619">
        <v>0</v>
      </c>
      <c r="N267" s="619">
        <v>0</v>
      </c>
      <c r="O267" s="619">
        <v>0</v>
      </c>
      <c r="P267" s="619">
        <v>0</v>
      </c>
      <c r="Q267" s="619">
        <v>0</v>
      </c>
      <c r="R267" s="619">
        <v>0</v>
      </c>
      <c r="S267" s="620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619">
        <v>0</v>
      </c>
      <c r="I268" s="619">
        <v>0</v>
      </c>
      <c r="J268" s="619">
        <v>0</v>
      </c>
      <c r="K268" s="619">
        <v>0</v>
      </c>
      <c r="L268" s="619">
        <v>0</v>
      </c>
      <c r="M268" s="619">
        <v>0</v>
      </c>
      <c r="N268" s="619">
        <v>0</v>
      </c>
      <c r="O268" s="619">
        <v>0</v>
      </c>
      <c r="P268" s="619">
        <v>0</v>
      </c>
      <c r="Q268" s="619">
        <v>0</v>
      </c>
      <c r="R268" s="619">
        <v>0</v>
      </c>
      <c r="S268" s="620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619">
        <v>0</v>
      </c>
      <c r="I269" s="619">
        <v>0</v>
      </c>
      <c r="J269" s="619">
        <v>0</v>
      </c>
      <c r="K269" s="619">
        <v>0</v>
      </c>
      <c r="L269" s="619">
        <v>0</v>
      </c>
      <c r="M269" s="619">
        <v>0</v>
      </c>
      <c r="N269" s="619">
        <v>0</v>
      </c>
      <c r="O269" s="619">
        <v>0</v>
      </c>
      <c r="P269" s="619">
        <v>0</v>
      </c>
      <c r="Q269" s="619">
        <v>0</v>
      </c>
      <c r="R269" s="619">
        <v>0</v>
      </c>
      <c r="S269" s="620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619">
        <v>0</v>
      </c>
      <c r="I270" s="619">
        <v>0</v>
      </c>
      <c r="J270" s="619">
        <v>0</v>
      </c>
      <c r="K270" s="619">
        <v>0</v>
      </c>
      <c r="L270" s="619">
        <v>0</v>
      </c>
      <c r="M270" s="619">
        <v>0</v>
      </c>
      <c r="N270" s="619">
        <v>0</v>
      </c>
      <c r="O270" s="619">
        <v>0</v>
      </c>
      <c r="P270" s="619">
        <v>0</v>
      </c>
      <c r="Q270" s="619">
        <v>0</v>
      </c>
      <c r="R270" s="619">
        <v>0</v>
      </c>
      <c r="S270" s="620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619">
        <v>0</v>
      </c>
      <c r="I271" s="619">
        <v>0</v>
      </c>
      <c r="J271" s="619">
        <v>0</v>
      </c>
      <c r="K271" s="619">
        <v>0</v>
      </c>
      <c r="L271" s="619">
        <v>0</v>
      </c>
      <c r="M271" s="619">
        <v>0</v>
      </c>
      <c r="N271" s="619">
        <v>0</v>
      </c>
      <c r="O271" s="619">
        <v>0</v>
      </c>
      <c r="P271" s="619">
        <v>0</v>
      </c>
      <c r="Q271" s="619">
        <v>0</v>
      </c>
      <c r="R271" s="619">
        <v>0</v>
      </c>
      <c r="S271" s="620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619">
        <v>0</v>
      </c>
      <c r="I272" s="619">
        <v>0</v>
      </c>
      <c r="J272" s="619">
        <v>0</v>
      </c>
      <c r="K272" s="619">
        <v>0</v>
      </c>
      <c r="L272" s="619">
        <v>0</v>
      </c>
      <c r="M272" s="619">
        <v>0</v>
      </c>
      <c r="N272" s="619">
        <v>0</v>
      </c>
      <c r="O272" s="619">
        <v>0</v>
      </c>
      <c r="P272" s="619">
        <v>0</v>
      </c>
      <c r="Q272" s="619">
        <v>0</v>
      </c>
      <c r="R272" s="619">
        <v>0</v>
      </c>
      <c r="S272" s="620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619">
        <v>0</v>
      </c>
      <c r="I273" s="619">
        <v>0</v>
      </c>
      <c r="J273" s="619">
        <v>0</v>
      </c>
      <c r="K273" s="619">
        <v>0</v>
      </c>
      <c r="L273" s="619">
        <v>0</v>
      </c>
      <c r="M273" s="619">
        <v>0</v>
      </c>
      <c r="N273" s="619">
        <v>0</v>
      </c>
      <c r="O273" s="619">
        <v>0</v>
      </c>
      <c r="P273" s="619">
        <v>0</v>
      </c>
      <c r="Q273" s="619">
        <v>0</v>
      </c>
      <c r="R273" s="619">
        <v>0</v>
      </c>
      <c r="S273" s="620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619">
        <v>0</v>
      </c>
      <c r="I274" s="619">
        <v>0</v>
      </c>
      <c r="J274" s="619">
        <v>0</v>
      </c>
      <c r="K274" s="619">
        <v>0</v>
      </c>
      <c r="L274" s="619">
        <v>0</v>
      </c>
      <c r="M274" s="619">
        <v>0</v>
      </c>
      <c r="N274" s="619">
        <v>0</v>
      </c>
      <c r="O274" s="619">
        <v>0</v>
      </c>
      <c r="P274" s="619">
        <v>0</v>
      </c>
      <c r="Q274" s="619">
        <v>0</v>
      </c>
      <c r="R274" s="619">
        <v>0</v>
      </c>
      <c r="S274" s="620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619">
        <v>0</v>
      </c>
      <c r="I275" s="619">
        <v>0</v>
      </c>
      <c r="J275" s="619">
        <v>0</v>
      </c>
      <c r="K275" s="619">
        <v>0</v>
      </c>
      <c r="L275" s="619">
        <v>0</v>
      </c>
      <c r="M275" s="619">
        <v>0</v>
      </c>
      <c r="N275" s="619">
        <v>0</v>
      </c>
      <c r="O275" s="619">
        <v>0</v>
      </c>
      <c r="P275" s="619">
        <v>0</v>
      </c>
      <c r="Q275" s="619">
        <v>0</v>
      </c>
      <c r="R275" s="619">
        <v>0</v>
      </c>
      <c r="S275" s="620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619">
        <v>0</v>
      </c>
      <c r="I276" s="619">
        <v>0</v>
      </c>
      <c r="J276" s="619">
        <v>0</v>
      </c>
      <c r="K276" s="619">
        <v>0</v>
      </c>
      <c r="L276" s="619">
        <v>0</v>
      </c>
      <c r="M276" s="619">
        <v>0</v>
      </c>
      <c r="N276" s="619">
        <v>0</v>
      </c>
      <c r="O276" s="619">
        <v>0</v>
      </c>
      <c r="P276" s="619">
        <v>0</v>
      </c>
      <c r="Q276" s="619">
        <v>0</v>
      </c>
      <c r="R276" s="619">
        <v>0</v>
      </c>
      <c r="S276" s="620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619">
        <v>0</v>
      </c>
      <c r="I277" s="619">
        <v>0</v>
      </c>
      <c r="J277" s="619">
        <v>0</v>
      </c>
      <c r="K277" s="619">
        <v>0</v>
      </c>
      <c r="L277" s="619">
        <v>0</v>
      </c>
      <c r="M277" s="619">
        <v>0</v>
      </c>
      <c r="N277" s="619">
        <v>0</v>
      </c>
      <c r="O277" s="619">
        <v>0</v>
      </c>
      <c r="P277" s="619">
        <v>0</v>
      </c>
      <c r="Q277" s="619">
        <v>0</v>
      </c>
      <c r="R277" s="619">
        <v>0</v>
      </c>
      <c r="S277" s="620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619">
        <v>0</v>
      </c>
      <c r="I278" s="619">
        <v>0</v>
      </c>
      <c r="J278" s="619">
        <v>0</v>
      </c>
      <c r="K278" s="619">
        <v>0</v>
      </c>
      <c r="L278" s="619">
        <v>0</v>
      </c>
      <c r="M278" s="619">
        <v>0</v>
      </c>
      <c r="N278" s="619">
        <v>0</v>
      </c>
      <c r="O278" s="619">
        <v>0</v>
      </c>
      <c r="P278" s="619">
        <v>0</v>
      </c>
      <c r="Q278" s="619">
        <v>0</v>
      </c>
      <c r="R278" s="619">
        <v>0</v>
      </c>
      <c r="S278" s="620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619">
        <v>0</v>
      </c>
      <c r="I279" s="619">
        <v>0</v>
      </c>
      <c r="J279" s="619">
        <v>0</v>
      </c>
      <c r="K279" s="619">
        <v>0</v>
      </c>
      <c r="L279" s="619">
        <v>0</v>
      </c>
      <c r="M279" s="619">
        <v>0</v>
      </c>
      <c r="N279" s="619">
        <v>0</v>
      </c>
      <c r="O279" s="619">
        <v>0</v>
      </c>
      <c r="P279" s="619">
        <v>0</v>
      </c>
      <c r="Q279" s="619">
        <v>0</v>
      </c>
      <c r="R279" s="619">
        <v>0</v>
      </c>
      <c r="S279" s="620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619">
        <v>0</v>
      </c>
      <c r="I280" s="619">
        <v>0</v>
      </c>
      <c r="J280" s="619">
        <v>0</v>
      </c>
      <c r="K280" s="619">
        <v>0</v>
      </c>
      <c r="L280" s="619">
        <v>0</v>
      </c>
      <c r="M280" s="619">
        <v>0</v>
      </c>
      <c r="N280" s="619">
        <v>0</v>
      </c>
      <c r="O280" s="619">
        <v>0</v>
      </c>
      <c r="P280" s="619">
        <v>0</v>
      </c>
      <c r="Q280" s="619">
        <v>0</v>
      </c>
      <c r="R280" s="619">
        <v>0</v>
      </c>
      <c r="S280" s="620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619">
        <v>0</v>
      </c>
      <c r="I281" s="619">
        <v>0</v>
      </c>
      <c r="J281" s="619">
        <v>0</v>
      </c>
      <c r="K281" s="619">
        <v>0</v>
      </c>
      <c r="L281" s="619">
        <v>0</v>
      </c>
      <c r="M281" s="619">
        <v>0</v>
      </c>
      <c r="N281" s="619">
        <v>0</v>
      </c>
      <c r="O281" s="619">
        <v>0</v>
      </c>
      <c r="P281" s="619">
        <v>0</v>
      </c>
      <c r="Q281" s="619">
        <v>0</v>
      </c>
      <c r="R281" s="619">
        <v>0</v>
      </c>
      <c r="S281" s="620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619">
        <v>0</v>
      </c>
      <c r="I282" s="619">
        <v>0</v>
      </c>
      <c r="J282" s="619">
        <v>0</v>
      </c>
      <c r="K282" s="619">
        <v>0</v>
      </c>
      <c r="L282" s="619">
        <v>0</v>
      </c>
      <c r="M282" s="619">
        <v>0</v>
      </c>
      <c r="N282" s="619">
        <v>0</v>
      </c>
      <c r="O282" s="619">
        <v>0</v>
      </c>
      <c r="P282" s="619">
        <v>0</v>
      </c>
      <c r="Q282" s="619">
        <v>0</v>
      </c>
      <c r="R282" s="619">
        <v>0</v>
      </c>
      <c r="S282" s="620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619">
        <v>0</v>
      </c>
      <c r="I283" s="619">
        <v>0</v>
      </c>
      <c r="J283" s="619">
        <v>0</v>
      </c>
      <c r="K283" s="619">
        <v>0</v>
      </c>
      <c r="L283" s="619">
        <v>0</v>
      </c>
      <c r="M283" s="619">
        <v>0</v>
      </c>
      <c r="N283" s="619">
        <v>0</v>
      </c>
      <c r="O283" s="619">
        <v>0</v>
      </c>
      <c r="P283" s="619">
        <v>0</v>
      </c>
      <c r="Q283" s="619">
        <v>0</v>
      </c>
      <c r="R283" s="619">
        <v>0</v>
      </c>
      <c r="S283" s="620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619">
        <v>0</v>
      </c>
      <c r="I284" s="619">
        <v>0</v>
      </c>
      <c r="J284" s="619">
        <v>0</v>
      </c>
      <c r="K284" s="619">
        <v>0</v>
      </c>
      <c r="L284" s="619">
        <v>0</v>
      </c>
      <c r="M284" s="619">
        <v>0</v>
      </c>
      <c r="N284" s="619">
        <v>0</v>
      </c>
      <c r="O284" s="619">
        <v>0</v>
      </c>
      <c r="P284" s="619">
        <v>0</v>
      </c>
      <c r="Q284" s="619">
        <v>0</v>
      </c>
      <c r="R284" s="619">
        <v>0</v>
      </c>
      <c r="S284" s="620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619">
        <v>0</v>
      </c>
      <c r="I285" s="619">
        <v>0</v>
      </c>
      <c r="J285" s="619">
        <v>0</v>
      </c>
      <c r="K285" s="619">
        <v>0</v>
      </c>
      <c r="L285" s="619">
        <v>0</v>
      </c>
      <c r="M285" s="619">
        <v>0</v>
      </c>
      <c r="N285" s="619">
        <v>0</v>
      </c>
      <c r="O285" s="619">
        <v>0</v>
      </c>
      <c r="P285" s="619">
        <v>0</v>
      </c>
      <c r="Q285" s="619">
        <v>0</v>
      </c>
      <c r="R285" s="619">
        <v>0</v>
      </c>
      <c r="S285" s="620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619">
        <v>0</v>
      </c>
      <c r="I286" s="619">
        <v>0</v>
      </c>
      <c r="J286" s="619">
        <v>0</v>
      </c>
      <c r="K286" s="619">
        <v>0</v>
      </c>
      <c r="L286" s="619">
        <v>0</v>
      </c>
      <c r="M286" s="619">
        <v>0</v>
      </c>
      <c r="N286" s="619">
        <v>0</v>
      </c>
      <c r="O286" s="619">
        <v>0</v>
      </c>
      <c r="P286" s="619">
        <v>0</v>
      </c>
      <c r="Q286" s="619">
        <v>0</v>
      </c>
      <c r="R286" s="619">
        <v>0</v>
      </c>
      <c r="S286" s="620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619">
        <v>0</v>
      </c>
      <c r="I287" s="619">
        <v>0</v>
      </c>
      <c r="J287" s="619">
        <v>0</v>
      </c>
      <c r="K287" s="619">
        <v>0</v>
      </c>
      <c r="L287" s="619">
        <v>0</v>
      </c>
      <c r="M287" s="619">
        <v>0</v>
      </c>
      <c r="N287" s="619">
        <v>0</v>
      </c>
      <c r="O287" s="619">
        <v>0</v>
      </c>
      <c r="P287" s="619">
        <v>0</v>
      </c>
      <c r="Q287" s="619">
        <v>0</v>
      </c>
      <c r="R287" s="619">
        <v>0</v>
      </c>
      <c r="S287" s="620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619">
        <v>0</v>
      </c>
      <c r="I288" s="619">
        <v>0</v>
      </c>
      <c r="J288" s="619">
        <v>0</v>
      </c>
      <c r="K288" s="619">
        <v>0</v>
      </c>
      <c r="L288" s="619">
        <v>0</v>
      </c>
      <c r="M288" s="619">
        <v>0</v>
      </c>
      <c r="N288" s="619">
        <v>0</v>
      </c>
      <c r="O288" s="619">
        <v>0</v>
      </c>
      <c r="P288" s="619">
        <v>0</v>
      </c>
      <c r="Q288" s="619">
        <v>0</v>
      </c>
      <c r="R288" s="619">
        <v>0</v>
      </c>
      <c r="S288" s="620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619">
        <v>0</v>
      </c>
      <c r="I289" s="619">
        <v>0</v>
      </c>
      <c r="J289" s="619">
        <v>0</v>
      </c>
      <c r="K289" s="619">
        <v>0</v>
      </c>
      <c r="L289" s="619">
        <v>0</v>
      </c>
      <c r="M289" s="619">
        <v>0</v>
      </c>
      <c r="N289" s="619">
        <v>0</v>
      </c>
      <c r="O289" s="619">
        <v>0</v>
      </c>
      <c r="P289" s="619">
        <v>0</v>
      </c>
      <c r="Q289" s="619">
        <v>0</v>
      </c>
      <c r="R289" s="619">
        <v>0</v>
      </c>
      <c r="S289" s="620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619">
        <v>0</v>
      </c>
      <c r="I290" s="619">
        <v>0</v>
      </c>
      <c r="J290" s="619">
        <v>0</v>
      </c>
      <c r="K290" s="619">
        <v>0</v>
      </c>
      <c r="L290" s="619">
        <v>0</v>
      </c>
      <c r="M290" s="619">
        <v>0</v>
      </c>
      <c r="N290" s="619">
        <v>0</v>
      </c>
      <c r="O290" s="619">
        <v>0</v>
      </c>
      <c r="P290" s="619">
        <v>0</v>
      </c>
      <c r="Q290" s="619">
        <v>0</v>
      </c>
      <c r="R290" s="619">
        <v>0</v>
      </c>
      <c r="S290" s="620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619">
        <v>0</v>
      </c>
      <c r="I291" s="619">
        <v>0</v>
      </c>
      <c r="J291" s="619">
        <v>0</v>
      </c>
      <c r="K291" s="619">
        <v>0</v>
      </c>
      <c r="L291" s="619">
        <v>0</v>
      </c>
      <c r="M291" s="619">
        <v>0</v>
      </c>
      <c r="N291" s="619">
        <v>0</v>
      </c>
      <c r="O291" s="619">
        <v>0</v>
      </c>
      <c r="P291" s="619">
        <v>0</v>
      </c>
      <c r="Q291" s="619">
        <v>0</v>
      </c>
      <c r="R291" s="619">
        <v>0</v>
      </c>
      <c r="S291" s="620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619">
        <v>0</v>
      </c>
      <c r="I292" s="619">
        <v>0</v>
      </c>
      <c r="J292" s="619">
        <v>0</v>
      </c>
      <c r="K292" s="619">
        <v>0</v>
      </c>
      <c r="L292" s="619">
        <v>0</v>
      </c>
      <c r="M292" s="619">
        <v>0</v>
      </c>
      <c r="N292" s="619">
        <v>0</v>
      </c>
      <c r="O292" s="619">
        <v>0</v>
      </c>
      <c r="P292" s="619">
        <v>0</v>
      </c>
      <c r="Q292" s="619">
        <v>0</v>
      </c>
      <c r="R292" s="619">
        <v>0</v>
      </c>
      <c r="S292" s="620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619">
        <v>0</v>
      </c>
      <c r="I293" s="619">
        <v>0</v>
      </c>
      <c r="J293" s="619">
        <v>0</v>
      </c>
      <c r="K293" s="619">
        <v>0</v>
      </c>
      <c r="L293" s="619">
        <v>0</v>
      </c>
      <c r="M293" s="619">
        <v>0</v>
      </c>
      <c r="N293" s="619">
        <v>0</v>
      </c>
      <c r="O293" s="619">
        <v>0</v>
      </c>
      <c r="P293" s="619">
        <v>0</v>
      </c>
      <c r="Q293" s="619">
        <v>0</v>
      </c>
      <c r="R293" s="619">
        <v>0</v>
      </c>
      <c r="S293" s="620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619">
        <v>0</v>
      </c>
      <c r="I294" s="619">
        <v>0</v>
      </c>
      <c r="J294" s="619">
        <v>0</v>
      </c>
      <c r="K294" s="619">
        <v>0</v>
      </c>
      <c r="L294" s="619">
        <v>0</v>
      </c>
      <c r="M294" s="619">
        <v>0</v>
      </c>
      <c r="N294" s="619">
        <v>0</v>
      </c>
      <c r="O294" s="619">
        <v>0</v>
      </c>
      <c r="P294" s="619">
        <v>0</v>
      </c>
      <c r="Q294" s="619">
        <v>0</v>
      </c>
      <c r="R294" s="619">
        <v>0</v>
      </c>
      <c r="S294" s="620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619">
        <v>0</v>
      </c>
      <c r="I295" s="619">
        <v>0</v>
      </c>
      <c r="J295" s="619">
        <v>0</v>
      </c>
      <c r="K295" s="619">
        <v>0</v>
      </c>
      <c r="L295" s="619">
        <v>0</v>
      </c>
      <c r="M295" s="619">
        <v>0</v>
      </c>
      <c r="N295" s="619">
        <v>0</v>
      </c>
      <c r="O295" s="619">
        <v>0</v>
      </c>
      <c r="P295" s="619">
        <v>0</v>
      </c>
      <c r="Q295" s="619">
        <v>0</v>
      </c>
      <c r="R295" s="619">
        <v>0</v>
      </c>
      <c r="S295" s="620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619">
        <v>0</v>
      </c>
      <c r="I296" s="619">
        <v>0</v>
      </c>
      <c r="J296" s="619">
        <v>0</v>
      </c>
      <c r="K296" s="619">
        <v>0</v>
      </c>
      <c r="L296" s="619">
        <v>0</v>
      </c>
      <c r="M296" s="619">
        <v>0</v>
      </c>
      <c r="N296" s="619">
        <v>0</v>
      </c>
      <c r="O296" s="619">
        <v>0</v>
      </c>
      <c r="P296" s="619">
        <v>0</v>
      </c>
      <c r="Q296" s="619">
        <v>0</v>
      </c>
      <c r="R296" s="619">
        <v>0</v>
      </c>
      <c r="S296" s="620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619">
        <v>0</v>
      </c>
      <c r="I297" s="619">
        <v>0</v>
      </c>
      <c r="J297" s="619">
        <v>0</v>
      </c>
      <c r="K297" s="619">
        <v>0</v>
      </c>
      <c r="L297" s="619">
        <v>0</v>
      </c>
      <c r="M297" s="619">
        <v>0</v>
      </c>
      <c r="N297" s="619">
        <v>0</v>
      </c>
      <c r="O297" s="619">
        <v>0</v>
      </c>
      <c r="P297" s="619">
        <v>0</v>
      </c>
      <c r="Q297" s="619">
        <v>0</v>
      </c>
      <c r="R297" s="619">
        <v>0</v>
      </c>
      <c r="S297" s="620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619">
        <v>0</v>
      </c>
      <c r="I298" s="619">
        <v>0</v>
      </c>
      <c r="J298" s="619">
        <v>0</v>
      </c>
      <c r="K298" s="619">
        <v>0</v>
      </c>
      <c r="L298" s="619">
        <v>0</v>
      </c>
      <c r="M298" s="619">
        <v>0</v>
      </c>
      <c r="N298" s="619">
        <v>0</v>
      </c>
      <c r="O298" s="619">
        <v>0</v>
      </c>
      <c r="P298" s="619">
        <v>0</v>
      </c>
      <c r="Q298" s="619">
        <v>0</v>
      </c>
      <c r="R298" s="619">
        <v>0</v>
      </c>
      <c r="S298" s="620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619">
        <v>0</v>
      </c>
      <c r="I299" s="619">
        <v>0</v>
      </c>
      <c r="J299" s="619">
        <v>0</v>
      </c>
      <c r="K299" s="619">
        <v>0</v>
      </c>
      <c r="L299" s="619">
        <v>0</v>
      </c>
      <c r="M299" s="619">
        <v>0</v>
      </c>
      <c r="N299" s="619">
        <v>0</v>
      </c>
      <c r="O299" s="619">
        <v>0</v>
      </c>
      <c r="P299" s="619">
        <v>0</v>
      </c>
      <c r="Q299" s="619">
        <v>0</v>
      </c>
      <c r="R299" s="619">
        <v>0</v>
      </c>
      <c r="S299" s="620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619">
        <v>0</v>
      </c>
      <c r="I300" s="619">
        <v>0</v>
      </c>
      <c r="J300" s="619">
        <v>0</v>
      </c>
      <c r="K300" s="619">
        <v>0</v>
      </c>
      <c r="L300" s="619">
        <v>0</v>
      </c>
      <c r="M300" s="619">
        <v>0</v>
      </c>
      <c r="N300" s="619">
        <v>0</v>
      </c>
      <c r="O300" s="619">
        <v>0</v>
      </c>
      <c r="P300" s="619">
        <v>0</v>
      </c>
      <c r="Q300" s="619">
        <v>0</v>
      </c>
      <c r="R300" s="619">
        <v>0</v>
      </c>
      <c r="S300" s="620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619">
        <v>0</v>
      </c>
      <c r="I301" s="619">
        <v>0</v>
      </c>
      <c r="J301" s="619">
        <v>0</v>
      </c>
      <c r="K301" s="619">
        <v>0</v>
      </c>
      <c r="L301" s="619">
        <v>0</v>
      </c>
      <c r="M301" s="619">
        <v>0</v>
      </c>
      <c r="N301" s="619">
        <v>0</v>
      </c>
      <c r="O301" s="619">
        <v>0</v>
      </c>
      <c r="P301" s="619">
        <v>0</v>
      </c>
      <c r="Q301" s="619">
        <v>0</v>
      </c>
      <c r="R301" s="619">
        <v>0</v>
      </c>
      <c r="S301" s="620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619">
        <v>0</v>
      </c>
      <c r="I302" s="619">
        <v>0</v>
      </c>
      <c r="J302" s="619">
        <v>0</v>
      </c>
      <c r="K302" s="619">
        <v>0</v>
      </c>
      <c r="L302" s="619">
        <v>0</v>
      </c>
      <c r="M302" s="619">
        <v>0</v>
      </c>
      <c r="N302" s="619">
        <v>0</v>
      </c>
      <c r="O302" s="619">
        <v>0</v>
      </c>
      <c r="P302" s="619">
        <v>0</v>
      </c>
      <c r="Q302" s="619">
        <v>0</v>
      </c>
      <c r="R302" s="619">
        <v>0</v>
      </c>
      <c r="S302" s="620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619">
        <v>0</v>
      </c>
      <c r="I303" s="619">
        <v>0</v>
      </c>
      <c r="J303" s="619">
        <v>0</v>
      </c>
      <c r="K303" s="619">
        <v>0</v>
      </c>
      <c r="L303" s="619">
        <v>0</v>
      </c>
      <c r="M303" s="619">
        <v>0</v>
      </c>
      <c r="N303" s="619">
        <v>0</v>
      </c>
      <c r="O303" s="619">
        <v>0</v>
      </c>
      <c r="P303" s="619">
        <v>0</v>
      </c>
      <c r="Q303" s="619">
        <v>0</v>
      </c>
      <c r="R303" s="619">
        <v>0</v>
      </c>
      <c r="S303" s="620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619">
        <v>0</v>
      </c>
      <c r="I304" s="619">
        <v>0</v>
      </c>
      <c r="J304" s="619">
        <v>0</v>
      </c>
      <c r="K304" s="619">
        <v>0</v>
      </c>
      <c r="L304" s="619">
        <v>0</v>
      </c>
      <c r="M304" s="619">
        <v>0</v>
      </c>
      <c r="N304" s="619">
        <v>0</v>
      </c>
      <c r="O304" s="619">
        <v>0</v>
      </c>
      <c r="P304" s="619">
        <v>0</v>
      </c>
      <c r="Q304" s="619">
        <v>0</v>
      </c>
      <c r="R304" s="619">
        <v>0</v>
      </c>
      <c r="S304" s="620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619">
        <v>0</v>
      </c>
      <c r="I305" s="619">
        <v>0</v>
      </c>
      <c r="J305" s="619">
        <v>0</v>
      </c>
      <c r="K305" s="619">
        <v>0</v>
      </c>
      <c r="L305" s="619">
        <v>0</v>
      </c>
      <c r="M305" s="619">
        <v>0</v>
      </c>
      <c r="N305" s="619">
        <v>0</v>
      </c>
      <c r="O305" s="619">
        <v>0</v>
      </c>
      <c r="P305" s="619">
        <v>0</v>
      </c>
      <c r="Q305" s="619">
        <v>0</v>
      </c>
      <c r="R305" s="619">
        <v>0</v>
      </c>
      <c r="S305" s="620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619">
        <v>0</v>
      </c>
      <c r="I306" s="619">
        <v>0</v>
      </c>
      <c r="J306" s="619">
        <v>0</v>
      </c>
      <c r="K306" s="619">
        <v>0</v>
      </c>
      <c r="L306" s="619">
        <v>0</v>
      </c>
      <c r="M306" s="619">
        <v>0</v>
      </c>
      <c r="N306" s="619">
        <v>0</v>
      </c>
      <c r="O306" s="619">
        <v>0</v>
      </c>
      <c r="P306" s="619">
        <v>0</v>
      </c>
      <c r="Q306" s="619">
        <v>0</v>
      </c>
      <c r="R306" s="619">
        <v>0</v>
      </c>
      <c r="S306" s="620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619">
        <v>0</v>
      </c>
      <c r="I307" s="619">
        <v>0</v>
      </c>
      <c r="J307" s="619">
        <v>0</v>
      </c>
      <c r="K307" s="619">
        <v>0</v>
      </c>
      <c r="L307" s="619">
        <v>0</v>
      </c>
      <c r="M307" s="619">
        <v>0</v>
      </c>
      <c r="N307" s="619">
        <v>0</v>
      </c>
      <c r="O307" s="619">
        <v>0</v>
      </c>
      <c r="P307" s="619">
        <v>0</v>
      </c>
      <c r="Q307" s="619">
        <v>0</v>
      </c>
      <c r="R307" s="619">
        <v>0</v>
      </c>
      <c r="S307" s="620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619">
        <v>0</v>
      </c>
      <c r="I308" s="619">
        <v>0</v>
      </c>
      <c r="J308" s="619">
        <v>0</v>
      </c>
      <c r="K308" s="619">
        <v>0</v>
      </c>
      <c r="L308" s="619">
        <v>0</v>
      </c>
      <c r="M308" s="619">
        <v>0</v>
      </c>
      <c r="N308" s="619">
        <v>0</v>
      </c>
      <c r="O308" s="619">
        <v>0</v>
      </c>
      <c r="P308" s="619">
        <v>0</v>
      </c>
      <c r="Q308" s="619">
        <v>0</v>
      </c>
      <c r="R308" s="619">
        <v>0</v>
      </c>
      <c r="S308" s="620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619">
        <v>0</v>
      </c>
      <c r="I309" s="619">
        <v>0</v>
      </c>
      <c r="J309" s="619">
        <v>0</v>
      </c>
      <c r="K309" s="619">
        <v>0</v>
      </c>
      <c r="L309" s="619">
        <v>0</v>
      </c>
      <c r="M309" s="619">
        <v>0</v>
      </c>
      <c r="N309" s="619">
        <v>0</v>
      </c>
      <c r="O309" s="619">
        <v>0</v>
      </c>
      <c r="P309" s="619">
        <v>0</v>
      </c>
      <c r="Q309" s="619">
        <v>0</v>
      </c>
      <c r="R309" s="619">
        <v>0</v>
      </c>
      <c r="S309" s="620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619">
        <v>0</v>
      </c>
      <c r="I310" s="619">
        <v>0</v>
      </c>
      <c r="J310" s="619">
        <v>0</v>
      </c>
      <c r="K310" s="619">
        <v>0</v>
      </c>
      <c r="L310" s="619">
        <v>0</v>
      </c>
      <c r="M310" s="619">
        <v>0</v>
      </c>
      <c r="N310" s="619">
        <v>0</v>
      </c>
      <c r="O310" s="619">
        <v>0</v>
      </c>
      <c r="P310" s="619">
        <v>0</v>
      </c>
      <c r="Q310" s="619">
        <v>0</v>
      </c>
      <c r="R310" s="619">
        <v>0</v>
      </c>
      <c r="S310" s="620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619">
        <v>0</v>
      </c>
      <c r="I311" s="619">
        <v>0</v>
      </c>
      <c r="J311" s="619">
        <v>0</v>
      </c>
      <c r="K311" s="619">
        <v>0</v>
      </c>
      <c r="L311" s="619">
        <v>0</v>
      </c>
      <c r="M311" s="619">
        <v>0</v>
      </c>
      <c r="N311" s="619">
        <v>0</v>
      </c>
      <c r="O311" s="619">
        <v>0</v>
      </c>
      <c r="P311" s="619">
        <v>0</v>
      </c>
      <c r="Q311" s="619">
        <v>0</v>
      </c>
      <c r="R311" s="619">
        <v>0</v>
      </c>
      <c r="S311" s="620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619">
        <v>0</v>
      </c>
      <c r="I312" s="619">
        <v>0</v>
      </c>
      <c r="J312" s="619">
        <v>0</v>
      </c>
      <c r="K312" s="619">
        <v>0</v>
      </c>
      <c r="L312" s="619">
        <v>0</v>
      </c>
      <c r="M312" s="619">
        <v>0</v>
      </c>
      <c r="N312" s="619">
        <v>0</v>
      </c>
      <c r="O312" s="619">
        <v>0</v>
      </c>
      <c r="P312" s="619">
        <v>0</v>
      </c>
      <c r="Q312" s="619">
        <v>0</v>
      </c>
      <c r="R312" s="619">
        <v>0</v>
      </c>
      <c r="S312" s="620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619">
        <v>0</v>
      </c>
      <c r="I313" s="619">
        <v>0</v>
      </c>
      <c r="J313" s="619">
        <v>0</v>
      </c>
      <c r="K313" s="619">
        <v>0</v>
      </c>
      <c r="L313" s="619">
        <v>0</v>
      </c>
      <c r="M313" s="619">
        <v>0</v>
      </c>
      <c r="N313" s="619">
        <v>0</v>
      </c>
      <c r="O313" s="619">
        <v>0</v>
      </c>
      <c r="P313" s="619">
        <v>0</v>
      </c>
      <c r="Q313" s="619">
        <v>0</v>
      </c>
      <c r="R313" s="619">
        <v>0</v>
      </c>
      <c r="S313" s="620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619">
        <v>0</v>
      </c>
      <c r="I314" s="619">
        <v>0</v>
      </c>
      <c r="J314" s="619">
        <v>0</v>
      </c>
      <c r="K314" s="619">
        <v>0</v>
      </c>
      <c r="L314" s="619">
        <v>0</v>
      </c>
      <c r="M314" s="619">
        <v>0</v>
      </c>
      <c r="N314" s="619">
        <v>0</v>
      </c>
      <c r="O314" s="619">
        <v>0</v>
      </c>
      <c r="P314" s="619">
        <v>0</v>
      </c>
      <c r="Q314" s="619">
        <v>0</v>
      </c>
      <c r="R314" s="619">
        <v>0</v>
      </c>
      <c r="S314" s="620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619">
        <v>0</v>
      </c>
      <c r="I315" s="619">
        <v>0</v>
      </c>
      <c r="J315" s="619">
        <v>0</v>
      </c>
      <c r="K315" s="619">
        <v>0</v>
      </c>
      <c r="L315" s="619">
        <v>0</v>
      </c>
      <c r="M315" s="619">
        <v>0</v>
      </c>
      <c r="N315" s="619">
        <v>0</v>
      </c>
      <c r="O315" s="619">
        <v>0</v>
      </c>
      <c r="P315" s="619">
        <v>0</v>
      </c>
      <c r="Q315" s="619">
        <v>0</v>
      </c>
      <c r="R315" s="619">
        <v>0</v>
      </c>
      <c r="S315" s="620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619">
        <v>0</v>
      </c>
      <c r="I316" s="619">
        <v>0</v>
      </c>
      <c r="J316" s="619">
        <v>0</v>
      </c>
      <c r="K316" s="619">
        <v>0</v>
      </c>
      <c r="L316" s="619">
        <v>0</v>
      </c>
      <c r="M316" s="619">
        <v>0</v>
      </c>
      <c r="N316" s="619">
        <v>0</v>
      </c>
      <c r="O316" s="619">
        <v>0</v>
      </c>
      <c r="P316" s="619">
        <v>0</v>
      </c>
      <c r="Q316" s="619">
        <v>0</v>
      </c>
      <c r="R316" s="619">
        <v>0</v>
      </c>
      <c r="S316" s="620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53</v>
      </c>
      <c r="H320" s="46">
        <f t="shared" ref="H320:S320" si="17">+H155</f>
        <v>1</v>
      </c>
      <c r="I320" s="46">
        <f t="shared" si="17"/>
        <v>1</v>
      </c>
      <c r="J320" s="46">
        <f t="shared" si="17"/>
        <v>3</v>
      </c>
      <c r="K320" s="46">
        <f t="shared" si="17"/>
        <v>4</v>
      </c>
      <c r="L320" s="46">
        <f t="shared" si="17"/>
        <v>3</v>
      </c>
      <c r="M320" s="46">
        <f t="shared" si="17"/>
        <v>5</v>
      </c>
      <c r="N320" s="46">
        <f t="shared" si="17"/>
        <v>5</v>
      </c>
      <c r="O320" s="46">
        <f t="shared" si="17"/>
        <v>5</v>
      </c>
      <c r="P320" s="46">
        <f t="shared" si="17"/>
        <v>8</v>
      </c>
      <c r="Q320" s="46">
        <f t="shared" si="17"/>
        <v>5</v>
      </c>
      <c r="R320" s="46">
        <f t="shared" si="17"/>
        <v>8</v>
      </c>
      <c r="S320" s="46">
        <f t="shared" si="17"/>
        <v>5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53</v>
      </c>
      <c r="H321" s="46">
        <f t="shared" ref="H321:S321" si="18">SUM(H322:H326)</f>
        <v>1</v>
      </c>
      <c r="I321" s="46">
        <f t="shared" si="18"/>
        <v>1</v>
      </c>
      <c r="J321" s="46">
        <f t="shared" si="18"/>
        <v>3</v>
      </c>
      <c r="K321" s="46">
        <f t="shared" si="18"/>
        <v>4</v>
      </c>
      <c r="L321" s="46">
        <f t="shared" si="18"/>
        <v>3</v>
      </c>
      <c r="M321" s="46">
        <f t="shared" si="18"/>
        <v>5</v>
      </c>
      <c r="N321" s="46">
        <f t="shared" si="18"/>
        <v>5</v>
      </c>
      <c r="O321" s="46">
        <f t="shared" si="18"/>
        <v>5</v>
      </c>
      <c r="P321" s="46">
        <f t="shared" si="18"/>
        <v>8</v>
      </c>
      <c r="Q321" s="46">
        <f t="shared" si="18"/>
        <v>5</v>
      </c>
      <c r="R321" s="46">
        <f t="shared" si="18"/>
        <v>8</v>
      </c>
      <c r="S321" s="46">
        <f t="shared" si="18"/>
        <v>5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7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53</v>
      </c>
      <c r="H326" s="106">
        <v>1</v>
      </c>
      <c r="I326" s="106">
        <v>1</v>
      </c>
      <c r="J326" s="106">
        <v>3</v>
      </c>
      <c r="K326" s="106">
        <v>4</v>
      </c>
      <c r="L326" s="106">
        <v>3</v>
      </c>
      <c r="M326" s="106">
        <v>5</v>
      </c>
      <c r="N326" s="106">
        <v>5</v>
      </c>
      <c r="O326" s="106">
        <v>5</v>
      </c>
      <c r="P326" s="106">
        <v>8</v>
      </c>
      <c r="Q326" s="106">
        <v>5</v>
      </c>
      <c r="R326" s="106">
        <v>8</v>
      </c>
      <c r="S326" s="107">
        <v>5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5</v>
      </c>
      <c r="I330" s="104">
        <f t="shared" ref="I330:S330" si="21">+H338</f>
        <v>4</v>
      </c>
      <c r="J330" s="104">
        <f t="shared" si="21"/>
        <v>1</v>
      </c>
      <c r="K330" s="104">
        <f t="shared" si="21"/>
        <v>2</v>
      </c>
      <c r="L330" s="104">
        <f t="shared" si="21"/>
        <v>3</v>
      </c>
      <c r="M330" s="104">
        <f t="shared" si="21"/>
        <v>4</v>
      </c>
      <c r="N330" s="104">
        <f t="shared" si="21"/>
        <v>5</v>
      </c>
      <c r="O330" s="104">
        <f t="shared" si="21"/>
        <v>7</v>
      </c>
      <c r="P330" s="104">
        <f t="shared" si="21"/>
        <v>5</v>
      </c>
      <c r="Q330" s="104">
        <f t="shared" si="21"/>
        <v>7</v>
      </c>
      <c r="R330" s="104">
        <f t="shared" si="21"/>
        <v>9</v>
      </c>
      <c r="S330" s="104">
        <f t="shared" si="21"/>
        <v>11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137</v>
      </c>
      <c r="H331" s="46">
        <f t="shared" ref="H331:S331" si="22">+H209</f>
        <v>7</v>
      </c>
      <c r="I331" s="46">
        <f t="shared" si="22"/>
        <v>8</v>
      </c>
      <c r="J331" s="46">
        <f t="shared" si="22"/>
        <v>10</v>
      </c>
      <c r="K331" s="46">
        <f t="shared" si="22"/>
        <v>12</v>
      </c>
      <c r="L331" s="46">
        <f t="shared" si="22"/>
        <v>11</v>
      </c>
      <c r="M331" s="46">
        <f t="shared" si="22"/>
        <v>12</v>
      </c>
      <c r="N331" s="46">
        <f t="shared" si="22"/>
        <v>14</v>
      </c>
      <c r="O331" s="46">
        <f t="shared" si="22"/>
        <v>10</v>
      </c>
      <c r="P331" s="46">
        <f t="shared" si="22"/>
        <v>14</v>
      </c>
      <c r="Q331" s="46">
        <f t="shared" si="22"/>
        <v>14</v>
      </c>
      <c r="R331" s="46">
        <f t="shared" si="22"/>
        <v>13</v>
      </c>
      <c r="S331" s="46">
        <f t="shared" si="22"/>
        <v>12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132</v>
      </c>
      <c r="H333" s="46">
        <f t="shared" ref="H333:S333" si="24">SUM(H334:H337)</f>
        <v>8</v>
      </c>
      <c r="I333" s="46">
        <f t="shared" si="24"/>
        <v>11</v>
      </c>
      <c r="J333" s="46">
        <f t="shared" si="24"/>
        <v>9</v>
      </c>
      <c r="K333" s="46">
        <f t="shared" si="24"/>
        <v>11</v>
      </c>
      <c r="L333" s="46">
        <v>10</v>
      </c>
      <c r="M333" s="46">
        <f t="shared" si="24"/>
        <v>11</v>
      </c>
      <c r="N333" s="46">
        <f t="shared" si="24"/>
        <v>12</v>
      </c>
      <c r="O333" s="46">
        <f t="shared" si="24"/>
        <v>12</v>
      </c>
      <c r="P333" s="46">
        <f t="shared" si="24"/>
        <v>12</v>
      </c>
      <c r="Q333" s="46">
        <f t="shared" si="24"/>
        <v>12</v>
      </c>
      <c r="R333" s="46">
        <f t="shared" si="24"/>
        <v>11</v>
      </c>
      <c r="S333" s="46">
        <f t="shared" si="24"/>
        <v>12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114</v>
      </c>
      <c r="H334" s="103">
        <v>8</v>
      </c>
      <c r="I334" s="103">
        <v>10</v>
      </c>
      <c r="J334" s="103">
        <v>8</v>
      </c>
      <c r="K334" s="103">
        <v>10</v>
      </c>
      <c r="L334" s="103">
        <v>8</v>
      </c>
      <c r="M334" s="103">
        <v>10</v>
      </c>
      <c r="N334" s="103">
        <v>10</v>
      </c>
      <c r="O334" s="103">
        <v>10</v>
      </c>
      <c r="P334" s="103">
        <v>10</v>
      </c>
      <c r="Q334" s="103">
        <v>10</v>
      </c>
      <c r="R334" s="103">
        <v>10</v>
      </c>
      <c r="S334" s="103">
        <v>10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14</v>
      </c>
      <c r="H336" s="103">
        <v>0</v>
      </c>
      <c r="I336" s="103">
        <v>1</v>
      </c>
      <c r="J336" s="103">
        <v>1</v>
      </c>
      <c r="K336" s="103">
        <v>1</v>
      </c>
      <c r="L336" s="103">
        <v>2</v>
      </c>
      <c r="M336" s="103">
        <v>1</v>
      </c>
      <c r="N336" s="103">
        <v>2</v>
      </c>
      <c r="O336" s="103">
        <v>1</v>
      </c>
      <c r="P336" s="103">
        <v>2</v>
      </c>
      <c r="Q336" s="103">
        <v>1</v>
      </c>
      <c r="R336" s="103">
        <v>1</v>
      </c>
      <c r="S336" s="103">
        <v>1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4</v>
      </c>
      <c r="H337" s="103">
        <v>0</v>
      </c>
      <c r="I337" s="103">
        <v>0</v>
      </c>
      <c r="J337" s="103">
        <v>0</v>
      </c>
      <c r="K337" s="103">
        <v>0</v>
      </c>
      <c r="L337" s="103">
        <v>1</v>
      </c>
      <c r="M337" s="103">
        <v>0</v>
      </c>
      <c r="N337" s="103">
        <v>0</v>
      </c>
      <c r="O337" s="103">
        <v>1</v>
      </c>
      <c r="P337" s="103">
        <v>0</v>
      </c>
      <c r="Q337" s="103">
        <v>1</v>
      </c>
      <c r="R337" s="103">
        <v>0</v>
      </c>
      <c r="S337" s="103">
        <v>1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5</v>
      </c>
      <c r="H338" s="59">
        <f t="shared" ref="H338:S338" si="26">IF((H330+H331+H332-H333)&lt;0,"Revise porque este valor no puede ser negativo",H330+H331+H332-H333)</f>
        <v>4</v>
      </c>
      <c r="I338" s="59">
        <f t="shared" si="26"/>
        <v>1</v>
      </c>
      <c r="J338" s="59">
        <f t="shared" si="26"/>
        <v>2</v>
      </c>
      <c r="K338" s="59">
        <f t="shared" si="26"/>
        <v>3</v>
      </c>
      <c r="L338" s="59">
        <f t="shared" si="26"/>
        <v>4</v>
      </c>
      <c r="M338" s="59">
        <f t="shared" si="26"/>
        <v>5</v>
      </c>
      <c r="N338" s="59">
        <f t="shared" si="26"/>
        <v>7</v>
      </c>
      <c r="O338" s="59">
        <f t="shared" si="26"/>
        <v>5</v>
      </c>
      <c r="P338" s="59">
        <f t="shared" si="26"/>
        <v>7</v>
      </c>
      <c r="Q338" s="59">
        <f t="shared" si="26"/>
        <v>9</v>
      </c>
      <c r="R338" s="59">
        <f t="shared" si="26"/>
        <v>11</v>
      </c>
      <c r="S338" s="59">
        <f t="shared" si="26"/>
        <v>11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1</v>
      </c>
      <c r="L340" s="111">
        <f t="shared" si="27"/>
        <v>1</v>
      </c>
      <c r="M340" s="111">
        <f t="shared" si="27"/>
        <v>1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1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2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1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1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2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1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1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2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1</v>
      </c>
      <c r="N345" s="103">
        <v>0</v>
      </c>
      <c r="O345" s="103">
        <v>0</v>
      </c>
      <c r="P345" s="103">
        <v>0</v>
      </c>
      <c r="Q345" s="103">
        <v>1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1</v>
      </c>
      <c r="K348" s="110">
        <f t="shared" si="33"/>
        <v>1</v>
      </c>
      <c r="L348" s="110">
        <f t="shared" si="33"/>
        <v>1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1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9</v>
      </c>
      <c r="H359" s="763">
        <v>0</v>
      </c>
      <c r="I359" s="763">
        <v>1</v>
      </c>
      <c r="J359" s="763">
        <v>0</v>
      </c>
      <c r="K359" s="763">
        <v>1</v>
      </c>
      <c r="L359" s="763">
        <v>1</v>
      </c>
      <c r="M359" s="763">
        <v>1</v>
      </c>
      <c r="N359" s="763">
        <v>1</v>
      </c>
      <c r="O359" s="763">
        <v>1</v>
      </c>
      <c r="P359" s="763">
        <v>1</v>
      </c>
      <c r="Q359" s="763">
        <v>1</v>
      </c>
      <c r="R359" s="763">
        <v>1</v>
      </c>
      <c r="S359" s="763">
        <v>0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27</v>
      </c>
      <c r="H360" s="764">
        <v>2</v>
      </c>
      <c r="I360" s="764">
        <v>2</v>
      </c>
      <c r="J360" s="764">
        <v>2</v>
      </c>
      <c r="K360" s="764">
        <v>2</v>
      </c>
      <c r="L360" s="764">
        <v>2</v>
      </c>
      <c r="M360" s="764">
        <v>3</v>
      </c>
      <c r="N360" s="764">
        <v>2</v>
      </c>
      <c r="O360" s="764">
        <v>3</v>
      </c>
      <c r="P360" s="764">
        <v>2</v>
      </c>
      <c r="Q360" s="764">
        <v>3</v>
      </c>
      <c r="R360" s="764">
        <v>2</v>
      </c>
      <c r="S360" s="764">
        <v>2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1</v>
      </c>
      <c r="H361" s="764">
        <v>0</v>
      </c>
      <c r="I361" s="764">
        <v>0</v>
      </c>
      <c r="J361" s="764">
        <v>0</v>
      </c>
      <c r="K361" s="764">
        <v>0</v>
      </c>
      <c r="L361" s="764">
        <v>0</v>
      </c>
      <c r="M361" s="764">
        <v>0</v>
      </c>
      <c r="N361" s="764">
        <v>0</v>
      </c>
      <c r="O361" s="764">
        <v>1</v>
      </c>
      <c r="P361" s="764">
        <v>0</v>
      </c>
      <c r="Q361" s="764">
        <v>0</v>
      </c>
      <c r="R361" s="764">
        <v>0</v>
      </c>
      <c r="S361" s="764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15</v>
      </c>
      <c r="H362" s="764">
        <v>0</v>
      </c>
      <c r="I362" s="764">
        <v>0</v>
      </c>
      <c r="J362" s="764">
        <v>0</v>
      </c>
      <c r="K362" s="764">
        <v>0</v>
      </c>
      <c r="L362" s="764">
        <v>0</v>
      </c>
      <c r="M362" s="764">
        <v>0</v>
      </c>
      <c r="N362" s="764">
        <v>0</v>
      </c>
      <c r="O362" s="764">
        <v>15</v>
      </c>
      <c r="P362" s="764">
        <v>0</v>
      </c>
      <c r="Q362" s="764">
        <v>0</v>
      </c>
      <c r="R362" s="764">
        <v>0</v>
      </c>
      <c r="S362" s="764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764">
        <v>0</v>
      </c>
      <c r="I363" s="764">
        <v>0</v>
      </c>
      <c r="J363" s="764">
        <v>0</v>
      </c>
      <c r="K363" s="764">
        <v>0</v>
      </c>
      <c r="L363" s="764">
        <v>0</v>
      </c>
      <c r="M363" s="764">
        <v>0</v>
      </c>
      <c r="N363" s="764">
        <v>0</v>
      </c>
      <c r="O363" s="764">
        <v>0</v>
      </c>
      <c r="P363" s="764">
        <v>0</v>
      </c>
      <c r="Q363" s="764">
        <v>0</v>
      </c>
      <c r="R363" s="764">
        <v>0</v>
      </c>
      <c r="S363" s="764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24</v>
      </c>
      <c r="H364" s="764">
        <v>2</v>
      </c>
      <c r="I364" s="764">
        <v>2</v>
      </c>
      <c r="J364" s="764">
        <v>2</v>
      </c>
      <c r="K364" s="764">
        <v>2</v>
      </c>
      <c r="L364" s="764">
        <v>2</v>
      </c>
      <c r="M364" s="764">
        <v>2</v>
      </c>
      <c r="N364" s="764">
        <v>2</v>
      </c>
      <c r="O364" s="764">
        <v>2</v>
      </c>
      <c r="P364" s="764">
        <v>2</v>
      </c>
      <c r="Q364" s="764">
        <v>2</v>
      </c>
      <c r="R364" s="764">
        <v>2</v>
      </c>
      <c r="S364" s="764">
        <v>2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340</v>
      </c>
      <c r="H365" s="765">
        <v>20</v>
      </c>
      <c r="I365" s="765">
        <v>30</v>
      </c>
      <c r="J365" s="765">
        <v>30</v>
      </c>
      <c r="K365" s="765">
        <v>30</v>
      </c>
      <c r="L365" s="765">
        <v>30</v>
      </c>
      <c r="M365" s="765">
        <v>30</v>
      </c>
      <c r="N365" s="765">
        <v>30</v>
      </c>
      <c r="O365" s="765">
        <v>30</v>
      </c>
      <c r="P365" s="765">
        <v>30</v>
      </c>
      <c r="Q365" s="765">
        <v>30</v>
      </c>
      <c r="R365" s="765">
        <v>30</v>
      </c>
      <c r="S365" s="765">
        <v>20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70</v>
      </c>
      <c r="H366" s="765">
        <v>5</v>
      </c>
      <c r="I366" s="765">
        <v>6</v>
      </c>
      <c r="J366" s="765">
        <v>6</v>
      </c>
      <c r="K366" s="765">
        <v>6</v>
      </c>
      <c r="L366" s="765">
        <v>6</v>
      </c>
      <c r="M366" s="765">
        <v>6</v>
      </c>
      <c r="N366" s="765">
        <v>6</v>
      </c>
      <c r="O366" s="765">
        <v>6</v>
      </c>
      <c r="P366" s="765">
        <v>6</v>
      </c>
      <c r="Q366" s="765">
        <v>6</v>
      </c>
      <c r="R366" s="765">
        <v>6</v>
      </c>
      <c r="S366" s="765">
        <v>5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13</v>
      </c>
      <c r="H367" s="765">
        <v>1</v>
      </c>
      <c r="I367" s="765">
        <v>1</v>
      </c>
      <c r="J367" s="765">
        <v>1</v>
      </c>
      <c r="K367" s="765">
        <v>1</v>
      </c>
      <c r="L367" s="765">
        <v>1</v>
      </c>
      <c r="M367" s="765">
        <v>1</v>
      </c>
      <c r="N367" s="765">
        <v>1</v>
      </c>
      <c r="O367" s="765">
        <v>1</v>
      </c>
      <c r="P367" s="765">
        <v>1</v>
      </c>
      <c r="Q367" s="765">
        <v>1</v>
      </c>
      <c r="R367" s="765">
        <v>2</v>
      </c>
      <c r="S367" s="765">
        <v>1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118</v>
      </c>
      <c r="H368" s="765">
        <v>0</v>
      </c>
      <c r="I368" s="765">
        <v>10</v>
      </c>
      <c r="J368" s="765">
        <v>10</v>
      </c>
      <c r="K368" s="765">
        <v>10</v>
      </c>
      <c r="L368" s="765">
        <v>10</v>
      </c>
      <c r="M368" s="765">
        <v>12</v>
      </c>
      <c r="N368" s="765">
        <v>12</v>
      </c>
      <c r="O368" s="765">
        <v>12</v>
      </c>
      <c r="P368" s="765">
        <v>12</v>
      </c>
      <c r="Q368" s="765">
        <v>10</v>
      </c>
      <c r="R368" s="765">
        <v>10</v>
      </c>
      <c r="S368" s="765">
        <v>10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765">
        <v>0</v>
      </c>
      <c r="I369" s="765">
        <v>0</v>
      </c>
      <c r="J369" s="765">
        <v>0</v>
      </c>
      <c r="K369" s="765">
        <v>0</v>
      </c>
      <c r="L369" s="765">
        <v>0</v>
      </c>
      <c r="M369" s="765">
        <v>0</v>
      </c>
      <c r="N369" s="765">
        <v>0</v>
      </c>
      <c r="O369" s="765">
        <v>0</v>
      </c>
      <c r="P369" s="765">
        <v>0</v>
      </c>
      <c r="Q369" s="765">
        <v>0</v>
      </c>
      <c r="R369" s="765">
        <v>0</v>
      </c>
      <c r="S369" s="76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2</v>
      </c>
      <c r="H370" s="765">
        <v>0</v>
      </c>
      <c r="I370" s="765">
        <v>0</v>
      </c>
      <c r="J370" s="765">
        <v>0</v>
      </c>
      <c r="K370" s="765">
        <v>0</v>
      </c>
      <c r="L370" s="765">
        <v>1</v>
      </c>
      <c r="M370" s="765">
        <v>0</v>
      </c>
      <c r="N370" s="765">
        <v>0</v>
      </c>
      <c r="O370" s="765">
        <v>1</v>
      </c>
      <c r="P370" s="765">
        <v>0</v>
      </c>
      <c r="Q370" s="765">
        <v>0</v>
      </c>
      <c r="R370" s="765">
        <v>0</v>
      </c>
      <c r="S370" s="76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765">
        <v>0</v>
      </c>
      <c r="I371" s="765">
        <v>0</v>
      </c>
      <c r="J371" s="765">
        <v>0</v>
      </c>
      <c r="K371" s="765">
        <v>0</v>
      </c>
      <c r="L371" s="765">
        <v>0</v>
      </c>
      <c r="M371" s="765">
        <v>0</v>
      </c>
      <c r="N371" s="765">
        <v>0</v>
      </c>
      <c r="O371" s="765">
        <v>0</v>
      </c>
      <c r="P371" s="765">
        <v>0</v>
      </c>
      <c r="Q371" s="765">
        <v>0</v>
      </c>
      <c r="R371" s="765">
        <v>0</v>
      </c>
      <c r="S371" s="76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765">
        <v>0</v>
      </c>
      <c r="I372" s="765">
        <v>0</v>
      </c>
      <c r="J372" s="765">
        <v>0</v>
      </c>
      <c r="K372" s="765">
        <v>0</v>
      </c>
      <c r="L372" s="765">
        <v>0</v>
      </c>
      <c r="M372" s="765">
        <v>0</v>
      </c>
      <c r="N372" s="765">
        <v>0</v>
      </c>
      <c r="O372" s="765">
        <v>0</v>
      </c>
      <c r="P372" s="765">
        <v>0</v>
      </c>
      <c r="Q372" s="765">
        <v>0</v>
      </c>
      <c r="R372" s="765">
        <v>0</v>
      </c>
      <c r="S372" s="76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765">
        <v>0</v>
      </c>
      <c r="I373" s="765">
        <v>0</v>
      </c>
      <c r="J373" s="765">
        <v>0</v>
      </c>
      <c r="K373" s="765">
        <v>0</v>
      </c>
      <c r="L373" s="765">
        <v>0</v>
      </c>
      <c r="M373" s="765">
        <v>0</v>
      </c>
      <c r="N373" s="765">
        <v>0</v>
      </c>
      <c r="O373" s="765">
        <v>0</v>
      </c>
      <c r="P373" s="765">
        <v>0</v>
      </c>
      <c r="Q373" s="765">
        <v>0</v>
      </c>
      <c r="R373" s="765">
        <v>0</v>
      </c>
      <c r="S373" s="76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765">
        <v>0</v>
      </c>
      <c r="I374" s="765">
        <v>0</v>
      </c>
      <c r="J374" s="765">
        <v>0</v>
      </c>
      <c r="K374" s="765">
        <v>0</v>
      </c>
      <c r="L374" s="765">
        <v>0</v>
      </c>
      <c r="M374" s="765">
        <v>0</v>
      </c>
      <c r="N374" s="765">
        <v>0</v>
      </c>
      <c r="O374" s="765">
        <v>0</v>
      </c>
      <c r="P374" s="765">
        <v>0</v>
      </c>
      <c r="Q374" s="765">
        <v>0</v>
      </c>
      <c r="R374" s="765">
        <v>0</v>
      </c>
      <c r="S374" s="76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765">
        <v>0</v>
      </c>
      <c r="I375" s="765">
        <v>0</v>
      </c>
      <c r="J375" s="765">
        <v>0</v>
      </c>
      <c r="K375" s="765">
        <v>0</v>
      </c>
      <c r="L375" s="765">
        <v>0</v>
      </c>
      <c r="M375" s="765">
        <v>0</v>
      </c>
      <c r="N375" s="765">
        <v>0</v>
      </c>
      <c r="O375" s="765">
        <v>0</v>
      </c>
      <c r="P375" s="765">
        <v>0</v>
      </c>
      <c r="Q375" s="765">
        <v>0</v>
      </c>
      <c r="R375" s="765">
        <v>0</v>
      </c>
      <c r="S375" s="76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765">
        <v>0</v>
      </c>
      <c r="I376" s="765">
        <v>0</v>
      </c>
      <c r="J376" s="765">
        <v>0</v>
      </c>
      <c r="K376" s="765">
        <v>0</v>
      </c>
      <c r="L376" s="765">
        <v>0</v>
      </c>
      <c r="M376" s="765">
        <v>0</v>
      </c>
      <c r="N376" s="765">
        <v>0</v>
      </c>
      <c r="O376" s="765">
        <v>0</v>
      </c>
      <c r="P376" s="765">
        <v>0</v>
      </c>
      <c r="Q376" s="765">
        <v>0</v>
      </c>
      <c r="R376" s="765">
        <v>0</v>
      </c>
      <c r="S376" s="76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765">
        <v>0</v>
      </c>
      <c r="I377" s="765">
        <v>0</v>
      </c>
      <c r="J377" s="765">
        <v>0</v>
      </c>
      <c r="K377" s="765">
        <v>0</v>
      </c>
      <c r="L377" s="765">
        <v>0</v>
      </c>
      <c r="M377" s="765">
        <v>0</v>
      </c>
      <c r="N377" s="765">
        <v>0</v>
      </c>
      <c r="O377" s="765">
        <v>0</v>
      </c>
      <c r="P377" s="765">
        <v>0</v>
      </c>
      <c r="Q377" s="765">
        <v>0</v>
      </c>
      <c r="R377" s="765">
        <v>0</v>
      </c>
      <c r="S377" s="76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765">
        <v>0</v>
      </c>
      <c r="I378" s="765">
        <v>0</v>
      </c>
      <c r="J378" s="765">
        <v>0</v>
      </c>
      <c r="K378" s="765">
        <v>0</v>
      </c>
      <c r="L378" s="765">
        <v>0</v>
      </c>
      <c r="M378" s="765">
        <v>0</v>
      </c>
      <c r="N378" s="765">
        <v>0</v>
      </c>
      <c r="O378" s="765">
        <v>0</v>
      </c>
      <c r="P378" s="765">
        <v>0</v>
      </c>
      <c r="Q378" s="765">
        <v>0</v>
      </c>
      <c r="R378" s="765">
        <v>0</v>
      </c>
      <c r="S378" s="76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300</v>
      </c>
      <c r="H379" s="765">
        <v>25</v>
      </c>
      <c r="I379" s="765">
        <v>25</v>
      </c>
      <c r="J379" s="765">
        <v>25</v>
      </c>
      <c r="K379" s="765">
        <v>25</v>
      </c>
      <c r="L379" s="765">
        <v>25</v>
      </c>
      <c r="M379" s="765">
        <v>25</v>
      </c>
      <c r="N379" s="765">
        <v>25</v>
      </c>
      <c r="O379" s="765">
        <v>25</v>
      </c>
      <c r="P379" s="765">
        <v>25</v>
      </c>
      <c r="Q379" s="765">
        <v>25</v>
      </c>
      <c r="R379" s="765">
        <v>25</v>
      </c>
      <c r="S379" s="765">
        <v>25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765">
        <v>0</v>
      </c>
      <c r="I380" s="765">
        <v>0</v>
      </c>
      <c r="J380" s="765">
        <v>0</v>
      </c>
      <c r="K380" s="765">
        <v>0</v>
      </c>
      <c r="L380" s="765">
        <v>0</v>
      </c>
      <c r="M380" s="765">
        <v>0</v>
      </c>
      <c r="N380" s="765">
        <v>0</v>
      </c>
      <c r="O380" s="765">
        <v>0</v>
      </c>
      <c r="P380" s="765">
        <v>0</v>
      </c>
      <c r="Q380" s="765">
        <v>0</v>
      </c>
      <c r="R380" s="765">
        <v>0</v>
      </c>
      <c r="S380" s="76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765">
        <v>0</v>
      </c>
      <c r="I381" s="765">
        <v>0</v>
      </c>
      <c r="J381" s="765">
        <v>0</v>
      </c>
      <c r="K381" s="765">
        <v>0</v>
      </c>
      <c r="L381" s="765">
        <v>0</v>
      </c>
      <c r="M381" s="765">
        <v>0</v>
      </c>
      <c r="N381" s="765">
        <v>0</v>
      </c>
      <c r="O381" s="765">
        <v>0</v>
      </c>
      <c r="P381" s="765">
        <v>0</v>
      </c>
      <c r="Q381" s="765">
        <v>0</v>
      </c>
      <c r="R381" s="765">
        <v>0</v>
      </c>
      <c r="S381" s="765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12</v>
      </c>
      <c r="H387" s="5">
        <v>1</v>
      </c>
      <c r="I387" s="5">
        <v>1</v>
      </c>
      <c r="J387" s="5">
        <v>1</v>
      </c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1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12</v>
      </c>
      <c r="H388" s="5">
        <v>1</v>
      </c>
      <c r="I388" s="5">
        <v>1</v>
      </c>
      <c r="J388" s="5">
        <v>1</v>
      </c>
      <c r="K388" s="5">
        <v>1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2</v>
      </c>
      <c r="H390" s="5">
        <v>0</v>
      </c>
      <c r="I390" s="5">
        <v>0</v>
      </c>
      <c r="J390" s="5">
        <v>0</v>
      </c>
      <c r="K390" s="5">
        <v>0</v>
      </c>
      <c r="L390" s="5">
        <v>1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1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4</v>
      </c>
      <c r="H391" s="5">
        <v>0</v>
      </c>
      <c r="I391" s="5">
        <v>0</v>
      </c>
      <c r="J391" s="5">
        <v>1</v>
      </c>
      <c r="K391" s="5">
        <v>0</v>
      </c>
      <c r="L391" s="5">
        <v>0</v>
      </c>
      <c r="M391" s="5">
        <v>1</v>
      </c>
      <c r="N391" s="5">
        <v>0</v>
      </c>
      <c r="O391" s="5">
        <v>0</v>
      </c>
      <c r="P391" s="5">
        <v>1</v>
      </c>
      <c r="Q391" s="5">
        <v>0</v>
      </c>
      <c r="R391" s="5">
        <v>0</v>
      </c>
      <c r="S391" s="5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1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1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7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1</v>
      </c>
      <c r="O393" s="5">
        <v>1</v>
      </c>
      <c r="P393" s="5">
        <v>1</v>
      </c>
      <c r="Q393" s="5">
        <v>1</v>
      </c>
      <c r="R393" s="5">
        <v>1</v>
      </c>
      <c r="S393" s="5">
        <v>2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60</v>
      </c>
      <c r="H394" s="52">
        <v>5</v>
      </c>
      <c r="I394" s="52">
        <v>5</v>
      </c>
      <c r="J394" s="52">
        <v>5</v>
      </c>
      <c r="K394" s="52">
        <v>5</v>
      </c>
      <c r="L394" s="52">
        <v>5</v>
      </c>
      <c r="M394" s="52">
        <v>5</v>
      </c>
      <c r="N394" s="52">
        <v>5</v>
      </c>
      <c r="O394" s="52">
        <v>5</v>
      </c>
      <c r="P394" s="52">
        <v>5</v>
      </c>
      <c r="Q394" s="52">
        <v>5</v>
      </c>
      <c r="R394" s="52">
        <v>5</v>
      </c>
      <c r="S394" s="52">
        <v>5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0</v>
      </c>
      <c r="H397" s="52">
        <v>0</v>
      </c>
      <c r="I397" s="52">
        <v>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344" priority="14" operator="equal">
      <formula>"REVISE PORQUE ESTE VALOR NO PUEDE SER NEGATIVO"</formula>
    </cfRule>
    <cfRule type="cellIs" dxfId="343" priority="18" operator="lessThan">
      <formula>0</formula>
    </cfRule>
  </conditionalFormatting>
  <conditionalFormatting sqref="G327:S327">
    <cfRule type="cellIs" dxfId="342" priority="17" operator="lessThan">
      <formula>0</formula>
    </cfRule>
  </conditionalFormatting>
  <conditionalFormatting sqref="G338:S338">
    <cfRule type="cellIs" dxfId="341" priority="13" operator="equal">
      <formula>"Revise porque este valor no puede ser negativo"</formula>
    </cfRule>
    <cfRule type="cellIs" dxfId="340" priority="16" operator="lessThan">
      <formula>0</formula>
    </cfRule>
  </conditionalFormatting>
  <conditionalFormatting sqref="G338:S338">
    <cfRule type="cellIs" dxfId="339" priority="15" operator="lessThan">
      <formula>0</formula>
    </cfRule>
  </conditionalFormatting>
  <conditionalFormatting sqref="G348:S348">
    <cfRule type="cellIs" dxfId="338" priority="10" operator="equal">
      <formula>"Revise porque este valor no puede ser negativo"</formula>
    </cfRule>
    <cfRule type="cellIs" dxfId="337" priority="12" operator="lessThan">
      <formula>0</formula>
    </cfRule>
  </conditionalFormatting>
  <conditionalFormatting sqref="G348:S348">
    <cfRule type="cellIs" dxfId="336" priority="11" operator="lessThan">
      <formula>0</formula>
    </cfRule>
  </conditionalFormatting>
  <conditionalFormatting sqref="G357 I357:S357">
    <cfRule type="cellIs" dxfId="335" priority="7" operator="equal">
      <formula>"Revise porque este valor no puede ser negativo"</formula>
    </cfRule>
    <cfRule type="cellIs" dxfId="334" priority="9" operator="lessThan">
      <formula>0</formula>
    </cfRule>
  </conditionalFormatting>
  <conditionalFormatting sqref="G357 I357:S357">
    <cfRule type="cellIs" dxfId="333" priority="8" operator="lessThan">
      <formula>0</formula>
    </cfRule>
  </conditionalFormatting>
  <conditionalFormatting sqref="H357">
    <cfRule type="cellIs" dxfId="332" priority="4" operator="equal">
      <formula>"Revise porque este valor no puede ser negativo"</formula>
    </cfRule>
    <cfRule type="cellIs" dxfId="331" priority="6" operator="lessThan">
      <formula>0</formula>
    </cfRule>
  </conditionalFormatting>
  <conditionalFormatting sqref="H357">
    <cfRule type="cellIs" dxfId="330" priority="5" operator="lessThan">
      <formula>0</formula>
    </cfRule>
  </conditionalFormatting>
  <conditionalFormatting sqref="G24:S24">
    <cfRule type="cellIs" dxfId="329" priority="1" operator="equal">
      <formula>"REVISE PORQUE ESTE VALOR NO PUEDE SER NEGATIVO"</formula>
    </cfRule>
    <cfRule type="cellIs" dxfId="328" priority="3" operator="lessThan">
      <formula>0</formula>
    </cfRule>
  </conditionalFormatting>
  <conditionalFormatting sqref="G24:S24">
    <cfRule type="cellIs" dxfId="327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35" fitToHeight="0" orientation="landscape" horizontalDpi="4294967295" verticalDpi="4294967295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D349" zoomScale="50" zoomScaleNormal="50" workbookViewId="0">
      <selection activeCell="F11" sqref="F11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200</v>
      </c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60</v>
      </c>
      <c r="H13" s="5">
        <v>5</v>
      </c>
      <c r="I13" s="5">
        <v>5</v>
      </c>
      <c r="J13" s="5">
        <v>5</v>
      </c>
      <c r="K13" s="5">
        <v>5</v>
      </c>
      <c r="L13" s="5">
        <v>5</v>
      </c>
      <c r="M13" s="5">
        <v>5</v>
      </c>
      <c r="N13" s="5">
        <v>5</v>
      </c>
      <c r="O13" s="5">
        <v>5</v>
      </c>
      <c r="P13" s="5">
        <v>5</v>
      </c>
      <c r="Q13" s="5">
        <v>5</v>
      </c>
      <c r="R13" s="5">
        <v>5</v>
      </c>
      <c r="S13" s="5">
        <v>5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30</v>
      </c>
      <c r="H14" s="5">
        <v>1</v>
      </c>
      <c r="I14" s="5">
        <v>1</v>
      </c>
      <c r="J14" s="5">
        <v>2</v>
      </c>
      <c r="K14" s="5">
        <v>2</v>
      </c>
      <c r="L14" s="5">
        <v>3</v>
      </c>
      <c r="M14" s="5">
        <v>3</v>
      </c>
      <c r="N14" s="5">
        <v>3</v>
      </c>
      <c r="O14" s="5">
        <v>3</v>
      </c>
      <c r="P14" s="5">
        <v>3</v>
      </c>
      <c r="Q14" s="5">
        <v>3</v>
      </c>
      <c r="R14" s="5">
        <v>3</v>
      </c>
      <c r="S14" s="5">
        <v>3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20</v>
      </c>
      <c r="H15" s="5">
        <v>1</v>
      </c>
      <c r="I15" s="5">
        <v>1</v>
      </c>
      <c r="J15" s="5">
        <v>1</v>
      </c>
      <c r="K15" s="5">
        <v>1</v>
      </c>
      <c r="L15" s="5">
        <v>2</v>
      </c>
      <c r="M15" s="5">
        <v>2</v>
      </c>
      <c r="N15" s="5">
        <v>2</v>
      </c>
      <c r="O15" s="5">
        <v>2</v>
      </c>
      <c r="P15" s="5">
        <v>2</v>
      </c>
      <c r="Q15" s="5">
        <v>2</v>
      </c>
      <c r="R15" s="5">
        <v>2</v>
      </c>
      <c r="S15" s="5">
        <v>2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15</v>
      </c>
      <c r="H16" s="5">
        <v>1</v>
      </c>
      <c r="I16" s="5">
        <v>1</v>
      </c>
      <c r="J16" s="5">
        <v>1</v>
      </c>
      <c r="K16" s="5">
        <v>1</v>
      </c>
      <c r="L16" s="5">
        <v>2</v>
      </c>
      <c r="M16" s="5">
        <v>1</v>
      </c>
      <c r="N16" s="5">
        <v>2</v>
      </c>
      <c r="O16" s="5">
        <v>1</v>
      </c>
      <c r="P16" s="5">
        <v>1</v>
      </c>
      <c r="Q16" s="5">
        <v>2</v>
      </c>
      <c r="R16" s="5">
        <v>1</v>
      </c>
      <c r="S16" s="5">
        <v>1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10</v>
      </c>
      <c r="H17" s="5">
        <v>0</v>
      </c>
      <c r="I17" s="5">
        <v>1</v>
      </c>
      <c r="J17" s="5">
        <v>0</v>
      </c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5">
        <v>1</v>
      </c>
      <c r="S17" s="5">
        <v>1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ref="G18" si="0">SUM(H18:S18)</f>
        <v>8</v>
      </c>
      <c r="H18" s="5">
        <v>0</v>
      </c>
      <c r="I18" s="5">
        <v>0</v>
      </c>
      <c r="J18" s="5">
        <v>1</v>
      </c>
      <c r="K18" s="5">
        <v>1</v>
      </c>
      <c r="L18" s="5">
        <v>1</v>
      </c>
      <c r="M18" s="5">
        <v>1</v>
      </c>
      <c r="N18" s="5">
        <v>1</v>
      </c>
      <c r="O18" s="5">
        <v>0</v>
      </c>
      <c r="P18" s="5">
        <v>1</v>
      </c>
      <c r="Q18" s="5">
        <v>1</v>
      </c>
      <c r="R18" s="5">
        <v>1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5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1</v>
      </c>
      <c r="N19" s="5">
        <v>1</v>
      </c>
      <c r="O19" s="5">
        <v>1</v>
      </c>
      <c r="P19" s="5">
        <v>0</v>
      </c>
      <c r="Q19" s="5">
        <v>1</v>
      </c>
      <c r="R19" s="5">
        <v>0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30</v>
      </c>
      <c r="H20" s="5">
        <v>2</v>
      </c>
      <c r="I20" s="5">
        <v>2</v>
      </c>
      <c r="J20" s="5">
        <v>2</v>
      </c>
      <c r="K20" s="5">
        <v>2</v>
      </c>
      <c r="L20" s="5">
        <v>3</v>
      </c>
      <c r="M20" s="5">
        <v>4</v>
      </c>
      <c r="N20" s="5">
        <v>2</v>
      </c>
      <c r="O20" s="5">
        <v>4</v>
      </c>
      <c r="P20" s="5">
        <v>3</v>
      </c>
      <c r="Q20" s="5">
        <v>2</v>
      </c>
      <c r="R20" s="5">
        <v>2</v>
      </c>
      <c r="S20" s="5">
        <v>2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20</v>
      </c>
      <c r="H21" s="5">
        <v>1</v>
      </c>
      <c r="I21" s="5">
        <v>2</v>
      </c>
      <c r="J21" s="5">
        <v>2</v>
      </c>
      <c r="K21" s="5">
        <v>2</v>
      </c>
      <c r="L21" s="5">
        <v>2</v>
      </c>
      <c r="M21" s="5">
        <v>2</v>
      </c>
      <c r="N21" s="5">
        <v>2</v>
      </c>
      <c r="O21" s="5">
        <v>2</v>
      </c>
      <c r="P21" s="5">
        <v>2</v>
      </c>
      <c r="Q21" s="5">
        <v>2</v>
      </c>
      <c r="R21" s="5">
        <v>1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v>2</v>
      </c>
      <c r="H22" s="7">
        <v>0</v>
      </c>
      <c r="I22" s="7">
        <v>0</v>
      </c>
      <c r="J22" s="7">
        <v>0</v>
      </c>
      <c r="K22" s="7">
        <v>1</v>
      </c>
      <c r="L22" s="7">
        <v>0</v>
      </c>
      <c r="M22" s="7">
        <v>1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2</v>
      </c>
      <c r="H25" s="14">
        <v>0</v>
      </c>
      <c r="I25" s="14">
        <v>0</v>
      </c>
      <c r="J25" s="14">
        <v>0</v>
      </c>
      <c r="K25" s="14">
        <v>1</v>
      </c>
      <c r="L25" s="14">
        <v>0</v>
      </c>
      <c r="M25" s="14">
        <v>0</v>
      </c>
      <c r="N25" s="14">
        <v>0</v>
      </c>
      <c r="O25" s="14">
        <v>1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v>2</v>
      </c>
      <c r="H26" s="5">
        <v>0</v>
      </c>
      <c r="I26" s="5"/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v>0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>
        <v>120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30</v>
      </c>
      <c r="H33" s="118">
        <f t="shared" ref="H33:S33" si="1">H20</f>
        <v>2</v>
      </c>
      <c r="I33" s="118">
        <f t="shared" si="1"/>
        <v>2</v>
      </c>
      <c r="J33" s="118">
        <f t="shared" si="1"/>
        <v>2</v>
      </c>
      <c r="K33" s="118">
        <f t="shared" si="1"/>
        <v>2</v>
      </c>
      <c r="L33" s="118">
        <f t="shared" si="1"/>
        <v>3</v>
      </c>
      <c r="M33" s="118">
        <f t="shared" si="1"/>
        <v>4</v>
      </c>
      <c r="N33" s="118">
        <f t="shared" si="1"/>
        <v>2</v>
      </c>
      <c r="O33" s="118">
        <f t="shared" si="1"/>
        <v>4</v>
      </c>
      <c r="P33" s="118">
        <f t="shared" si="1"/>
        <v>3</v>
      </c>
      <c r="Q33" s="118">
        <f t="shared" si="1"/>
        <v>2</v>
      </c>
      <c r="R33" s="118">
        <f t="shared" si="1"/>
        <v>2</v>
      </c>
      <c r="S33" s="118">
        <f t="shared" si="1"/>
        <v>2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6" si="2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2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1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12</v>
      </c>
      <c r="H37" s="5">
        <v>1</v>
      </c>
      <c r="I37" s="5">
        <v>1</v>
      </c>
      <c r="J37" s="5">
        <v>1</v>
      </c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5">
        <v>1</v>
      </c>
      <c r="S37" s="5">
        <v>1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24</v>
      </c>
      <c r="H40" s="5">
        <v>2</v>
      </c>
      <c r="I40" s="5">
        <v>2</v>
      </c>
      <c r="J40" s="5">
        <v>2</v>
      </c>
      <c r="K40" s="5">
        <v>2</v>
      </c>
      <c r="L40" s="5">
        <v>2</v>
      </c>
      <c r="M40" s="5">
        <v>2</v>
      </c>
      <c r="N40" s="5">
        <v>2</v>
      </c>
      <c r="O40" s="5">
        <v>2</v>
      </c>
      <c r="P40" s="5">
        <v>2</v>
      </c>
      <c r="Q40" s="5">
        <v>2</v>
      </c>
      <c r="R40" s="5">
        <v>2</v>
      </c>
      <c r="S40" s="5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2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0</v>
      </c>
      <c r="N41" s="5">
        <v>1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2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2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2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2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36</v>
      </c>
      <c r="H47" s="5">
        <v>3</v>
      </c>
      <c r="I47" s="5">
        <v>3</v>
      </c>
      <c r="J47" s="5">
        <v>3</v>
      </c>
      <c r="K47" s="5">
        <v>3</v>
      </c>
      <c r="L47" s="5">
        <v>3</v>
      </c>
      <c r="M47" s="5">
        <v>3</v>
      </c>
      <c r="N47" s="5">
        <v>3</v>
      </c>
      <c r="O47" s="5">
        <v>3</v>
      </c>
      <c r="P47" s="5">
        <v>3</v>
      </c>
      <c r="Q47" s="5">
        <v>3</v>
      </c>
      <c r="R47" s="5">
        <v>3</v>
      </c>
      <c r="S47" s="5">
        <v>3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>
        <v>80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20</v>
      </c>
      <c r="H52" s="118">
        <f t="shared" ref="H52:S52" si="3">H21</f>
        <v>1</v>
      </c>
      <c r="I52" s="118">
        <f t="shared" si="3"/>
        <v>2</v>
      </c>
      <c r="J52" s="118">
        <f t="shared" si="3"/>
        <v>2</v>
      </c>
      <c r="K52" s="118">
        <f t="shared" si="3"/>
        <v>2</v>
      </c>
      <c r="L52" s="118">
        <f t="shared" si="3"/>
        <v>2</v>
      </c>
      <c r="M52" s="118">
        <f t="shared" si="3"/>
        <v>2</v>
      </c>
      <c r="N52" s="118">
        <f t="shared" si="3"/>
        <v>2</v>
      </c>
      <c r="O52" s="118">
        <f t="shared" si="3"/>
        <v>2</v>
      </c>
      <c r="P52" s="118">
        <f t="shared" si="3"/>
        <v>2</v>
      </c>
      <c r="Q52" s="118">
        <f t="shared" si="3"/>
        <v>2</v>
      </c>
      <c r="R52" s="118">
        <f t="shared" si="3"/>
        <v>1</v>
      </c>
      <c r="S52" s="118">
        <f t="shared" si="3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24</v>
      </c>
      <c r="H53" s="118">
        <f t="shared" ref="H53:S53" si="4">H40</f>
        <v>2</v>
      </c>
      <c r="I53" s="118">
        <f t="shared" si="4"/>
        <v>2</v>
      </c>
      <c r="J53" s="118">
        <f t="shared" si="4"/>
        <v>2</v>
      </c>
      <c r="K53" s="118">
        <f t="shared" si="4"/>
        <v>2</v>
      </c>
      <c r="L53" s="118">
        <f t="shared" si="4"/>
        <v>2</v>
      </c>
      <c r="M53" s="118">
        <f t="shared" si="4"/>
        <v>2</v>
      </c>
      <c r="N53" s="118">
        <f t="shared" si="4"/>
        <v>2</v>
      </c>
      <c r="O53" s="118">
        <f t="shared" si="4"/>
        <v>2</v>
      </c>
      <c r="P53" s="118">
        <f t="shared" si="4"/>
        <v>2</v>
      </c>
      <c r="Q53" s="118">
        <f t="shared" si="4"/>
        <v>2</v>
      </c>
      <c r="R53" s="118">
        <f t="shared" si="4"/>
        <v>2</v>
      </c>
      <c r="S53" s="118">
        <f t="shared" si="4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5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v>2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v>2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12</v>
      </c>
      <c r="H57" s="5">
        <v>1</v>
      </c>
      <c r="I57" s="5">
        <v>1</v>
      </c>
      <c r="J57" s="5">
        <v>1</v>
      </c>
      <c r="K57" s="5">
        <v>1</v>
      </c>
      <c r="L57" s="5">
        <v>1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5">
        <v>1</v>
      </c>
      <c r="S57" s="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12</v>
      </c>
      <c r="H60" s="5">
        <v>1</v>
      </c>
      <c r="I60" s="5">
        <v>1</v>
      </c>
      <c r="J60" s="5">
        <v>1</v>
      </c>
      <c r="K60" s="5">
        <v>1</v>
      </c>
      <c r="L60" s="5">
        <v>1</v>
      </c>
      <c r="M60" s="5">
        <v>1</v>
      </c>
      <c r="N60" s="5">
        <v>1</v>
      </c>
      <c r="O60" s="5">
        <v>1</v>
      </c>
      <c r="P60" s="5">
        <v>1</v>
      </c>
      <c r="Q60" s="5">
        <v>1</v>
      </c>
      <c r="R60" s="5">
        <v>1</v>
      </c>
      <c r="S60" s="5">
        <v>1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12</v>
      </c>
      <c r="H61" s="5">
        <v>1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10</v>
      </c>
      <c r="H63" s="5">
        <v>0</v>
      </c>
      <c r="I63" s="5">
        <v>0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v>10</v>
      </c>
      <c r="H65" s="5">
        <v>0</v>
      </c>
      <c r="I65" s="5">
        <v>0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5">
        <v>1</v>
      </c>
      <c r="S65" s="5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v>10</v>
      </c>
      <c r="H66" s="5">
        <v>0</v>
      </c>
      <c r="I66" s="5">
        <v>0</v>
      </c>
      <c r="J66" s="5">
        <v>1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5">
        <v>1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12</v>
      </c>
      <c r="H67" s="5">
        <v>1</v>
      </c>
      <c r="I67" s="5">
        <v>1</v>
      </c>
      <c r="J67" s="5">
        <v>1</v>
      </c>
      <c r="K67" s="5">
        <v>1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5">
        <v>1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5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1</v>
      </c>
      <c r="O68" s="5">
        <v>1</v>
      </c>
      <c r="P68" s="5">
        <v>0</v>
      </c>
      <c r="Q68" s="5">
        <v>1</v>
      </c>
      <c r="R68" s="5">
        <v>1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7</v>
      </c>
      <c r="H69" s="5">
        <v>1</v>
      </c>
      <c r="I69" s="5">
        <v>1</v>
      </c>
      <c r="J69" s="5">
        <v>1</v>
      </c>
      <c r="K69" s="5">
        <v>1</v>
      </c>
      <c r="L69" s="5">
        <v>1</v>
      </c>
      <c r="M69" s="5">
        <v>1</v>
      </c>
      <c r="N69" s="5">
        <v>1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5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1</v>
      </c>
      <c r="P70" s="5">
        <v>1</v>
      </c>
      <c r="Q70" s="5">
        <v>1</v>
      </c>
      <c r="R70" s="5">
        <v>1</v>
      </c>
      <c r="S70" s="5">
        <v>1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v>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v>2</v>
      </c>
      <c r="H73" s="5">
        <v>0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v>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v>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1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5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5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>
        <v>1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v>1</v>
      </c>
      <c r="H89" s="118">
        <v>0</v>
      </c>
      <c r="I89" s="118">
        <v>0</v>
      </c>
      <c r="J89" s="118">
        <f t="shared" ref="J89" si="6">J22+J41+J62</f>
        <v>0</v>
      </c>
      <c r="K89" s="118">
        <v>1</v>
      </c>
      <c r="L89" s="118">
        <v>0</v>
      </c>
      <c r="M89" s="118">
        <v>0</v>
      </c>
      <c r="N89" s="118">
        <v>0</v>
      </c>
      <c r="O89" s="118">
        <v>0</v>
      </c>
      <c r="P89" s="118">
        <v>0</v>
      </c>
      <c r="Q89" s="118">
        <v>0</v>
      </c>
      <c r="R89" s="118">
        <v>0</v>
      </c>
      <c r="S89" s="118"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v>1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v>1</v>
      </c>
      <c r="H92" s="5">
        <v>0</v>
      </c>
      <c r="I92" s="5">
        <v>0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v>1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ref="G95:G97" si="7">+H95+I95+J95+K95+L95+M95+N95+O95+P95+Q95+R95+S95</f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7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7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2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1</v>
      </c>
      <c r="N102" s="82">
        <v>0</v>
      </c>
      <c r="O102" s="82">
        <v>0</v>
      </c>
      <c r="P102" s="82">
        <v>1</v>
      </c>
      <c r="Q102" s="82">
        <v>0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v>5</v>
      </c>
      <c r="H103" s="36">
        <v>0</v>
      </c>
      <c r="I103" s="36">
        <v>0</v>
      </c>
      <c r="J103" s="36">
        <v>1</v>
      </c>
      <c r="K103" s="36">
        <v>0</v>
      </c>
      <c r="L103" s="36">
        <v>1</v>
      </c>
      <c r="M103" s="36">
        <v>0</v>
      </c>
      <c r="N103" s="36">
        <v>1</v>
      </c>
      <c r="O103" s="36">
        <v>0</v>
      </c>
      <c r="P103" s="36">
        <v>1</v>
      </c>
      <c r="Q103" s="36">
        <v>0</v>
      </c>
      <c r="R103" s="36">
        <v>1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ref="G104:G154" si="8">SUM(H104:S104)</f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v>5</v>
      </c>
      <c r="H105" s="36">
        <v>0</v>
      </c>
      <c r="I105" s="36">
        <v>1</v>
      </c>
      <c r="J105" s="36">
        <v>0</v>
      </c>
      <c r="K105" s="36">
        <v>1</v>
      </c>
      <c r="L105" s="36">
        <v>0</v>
      </c>
      <c r="M105" s="36">
        <v>1</v>
      </c>
      <c r="N105" s="36">
        <v>0</v>
      </c>
      <c r="O105" s="36">
        <v>1</v>
      </c>
      <c r="P105" s="36">
        <v>0</v>
      </c>
      <c r="Q105" s="36">
        <v>1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2</v>
      </c>
      <c r="H106" s="36">
        <v>0</v>
      </c>
      <c r="I106" s="36">
        <v>0</v>
      </c>
      <c r="J106" s="36">
        <v>0</v>
      </c>
      <c r="K106" s="36">
        <v>0</v>
      </c>
      <c r="L106" s="36">
        <v>1</v>
      </c>
      <c r="M106" s="36">
        <v>0</v>
      </c>
      <c r="N106" s="36">
        <v>0</v>
      </c>
      <c r="O106" s="36">
        <v>1</v>
      </c>
      <c r="P106" s="36">
        <v>0</v>
      </c>
      <c r="Q106" s="36">
        <v>0</v>
      </c>
      <c r="R106" s="36">
        <v>0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v>1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1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v>1</v>
      </c>
      <c r="H108" s="36">
        <v>0</v>
      </c>
      <c r="I108" s="36">
        <v>0</v>
      </c>
      <c r="J108" s="36">
        <v>0</v>
      </c>
      <c r="K108" s="36">
        <v>0</v>
      </c>
      <c r="L108" s="36">
        <v>1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v>1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1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v>1</v>
      </c>
      <c r="H110" s="36">
        <v>0</v>
      </c>
      <c r="I110" s="36">
        <v>0</v>
      </c>
      <c r="J110" s="36">
        <v>0</v>
      </c>
      <c r="K110" s="36">
        <v>0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v>2</v>
      </c>
      <c r="H111" s="36">
        <v>0</v>
      </c>
      <c r="I111" s="36">
        <v>0</v>
      </c>
      <c r="J111" s="36">
        <v>0</v>
      </c>
      <c r="K111" s="36">
        <v>0</v>
      </c>
      <c r="L111" s="36">
        <v>1</v>
      </c>
      <c r="M111" s="36">
        <v>0</v>
      </c>
      <c r="N111" s="36">
        <v>0</v>
      </c>
      <c r="O111" s="36">
        <v>0</v>
      </c>
      <c r="P111" s="36">
        <v>0</v>
      </c>
      <c r="Q111" s="36">
        <v>1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v>3</v>
      </c>
      <c r="H112" s="36">
        <v>0</v>
      </c>
      <c r="I112" s="36">
        <v>0</v>
      </c>
      <c r="J112" s="36">
        <v>0</v>
      </c>
      <c r="K112" s="36">
        <v>1</v>
      </c>
      <c r="L112" s="36">
        <v>0</v>
      </c>
      <c r="M112" s="36">
        <v>0</v>
      </c>
      <c r="N112" s="36">
        <v>1</v>
      </c>
      <c r="O112" s="36">
        <v>0</v>
      </c>
      <c r="P112" s="36">
        <v>0</v>
      </c>
      <c r="Q112" s="36">
        <v>0</v>
      </c>
      <c r="R112" s="36">
        <v>1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v>1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1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8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v>1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1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v>1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v>1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1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v>2</v>
      </c>
      <c r="H118" s="36">
        <v>0</v>
      </c>
      <c r="I118" s="36">
        <v>0</v>
      </c>
      <c r="J118" s="36">
        <v>0</v>
      </c>
      <c r="K118" s="36">
        <v>1</v>
      </c>
      <c r="L118" s="36">
        <v>0</v>
      </c>
      <c r="M118" s="36">
        <v>0</v>
      </c>
      <c r="N118" s="36">
        <v>0</v>
      </c>
      <c r="O118" s="36">
        <v>1</v>
      </c>
      <c r="P118" s="36">
        <v>0</v>
      </c>
      <c r="Q118" s="36">
        <v>0</v>
      </c>
      <c r="R118" s="36">
        <v>0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v>1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1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v>1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1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v>1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1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2</v>
      </c>
      <c r="H122" s="36">
        <v>0</v>
      </c>
      <c r="I122" s="36">
        <v>0</v>
      </c>
      <c r="J122" s="36">
        <v>0</v>
      </c>
      <c r="K122" s="36">
        <v>1</v>
      </c>
      <c r="L122" s="36">
        <v>0</v>
      </c>
      <c r="M122" s="36">
        <v>0</v>
      </c>
      <c r="N122" s="36">
        <v>0</v>
      </c>
      <c r="O122" s="36">
        <v>1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5</v>
      </c>
      <c r="H123" s="36">
        <v>0</v>
      </c>
      <c r="I123" s="36">
        <v>0</v>
      </c>
      <c r="J123" s="36">
        <v>0</v>
      </c>
      <c r="K123" s="36">
        <v>1</v>
      </c>
      <c r="L123" s="36">
        <v>0</v>
      </c>
      <c r="M123" s="36">
        <v>1</v>
      </c>
      <c r="N123" s="36">
        <v>0</v>
      </c>
      <c r="O123" s="36">
        <v>1</v>
      </c>
      <c r="P123" s="36">
        <v>0</v>
      </c>
      <c r="Q123" s="36">
        <v>1</v>
      </c>
      <c r="R123" s="36">
        <v>1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v>1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1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v>1</v>
      </c>
      <c r="H125" s="36">
        <v>0</v>
      </c>
      <c r="I125" s="36">
        <v>0</v>
      </c>
      <c r="J125" s="36">
        <v>0</v>
      </c>
      <c r="K125" s="36">
        <v>1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v>1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1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v>2</v>
      </c>
      <c r="H127" s="36">
        <v>0</v>
      </c>
      <c r="I127" s="36">
        <v>0</v>
      </c>
      <c r="J127" s="36">
        <v>0</v>
      </c>
      <c r="K127" s="36">
        <v>1</v>
      </c>
      <c r="L127" s="36">
        <v>0</v>
      </c>
      <c r="M127" s="36">
        <v>0</v>
      </c>
      <c r="N127" s="36">
        <v>1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8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v>1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1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8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8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2</v>
      </c>
      <c r="H132" s="36">
        <v>0</v>
      </c>
      <c r="I132" s="36">
        <v>0</v>
      </c>
      <c r="J132" s="36">
        <v>0</v>
      </c>
      <c r="K132" s="36">
        <v>0</v>
      </c>
      <c r="L132" s="36">
        <v>1</v>
      </c>
      <c r="M132" s="36">
        <v>0</v>
      </c>
      <c r="N132" s="36">
        <v>0</v>
      </c>
      <c r="O132" s="36">
        <v>0</v>
      </c>
      <c r="P132" s="36">
        <v>1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v>1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1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2</v>
      </c>
      <c r="H134" s="36">
        <v>0</v>
      </c>
      <c r="I134" s="36">
        <v>0</v>
      </c>
      <c r="J134" s="36">
        <v>0</v>
      </c>
      <c r="K134" s="36">
        <v>0</v>
      </c>
      <c r="L134" s="36">
        <v>1</v>
      </c>
      <c r="M134" s="36">
        <v>0</v>
      </c>
      <c r="N134" s="36">
        <v>0</v>
      </c>
      <c r="O134" s="36">
        <v>0</v>
      </c>
      <c r="P134" s="36">
        <v>1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8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8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8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v>1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1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10</v>
      </c>
      <c r="H139" s="36">
        <v>0</v>
      </c>
      <c r="I139" s="36">
        <v>1</v>
      </c>
      <c r="J139" s="36">
        <v>0</v>
      </c>
      <c r="K139" s="36">
        <v>1</v>
      </c>
      <c r="L139" s="36">
        <v>1</v>
      </c>
      <c r="M139" s="36">
        <v>1</v>
      </c>
      <c r="N139" s="36">
        <v>1</v>
      </c>
      <c r="O139" s="36">
        <v>1</v>
      </c>
      <c r="P139" s="36">
        <v>1</v>
      </c>
      <c r="Q139" s="36">
        <v>1</v>
      </c>
      <c r="R139" s="36">
        <v>1</v>
      </c>
      <c r="S139" s="37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5</v>
      </c>
      <c r="H140" s="36">
        <v>0</v>
      </c>
      <c r="I140" s="36">
        <v>1</v>
      </c>
      <c r="J140" s="36">
        <v>0</v>
      </c>
      <c r="K140" s="36">
        <v>1</v>
      </c>
      <c r="L140" s="36">
        <v>0</v>
      </c>
      <c r="M140" s="36">
        <v>1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8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8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v>1</v>
      </c>
      <c r="H143" s="36">
        <v>0</v>
      </c>
      <c r="I143" s="36">
        <v>0</v>
      </c>
      <c r="J143" s="36">
        <v>0</v>
      </c>
      <c r="K143" s="36">
        <v>0</v>
      </c>
      <c r="L143" s="36">
        <v>1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8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v>1</v>
      </c>
      <c r="H145" s="36">
        <v>0</v>
      </c>
      <c r="I145" s="36">
        <v>0</v>
      </c>
      <c r="J145" s="36">
        <v>0</v>
      </c>
      <c r="K145" s="36">
        <v>0</v>
      </c>
      <c r="L145" s="36">
        <v>1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v>1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1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v>1</v>
      </c>
      <c r="H147" s="36">
        <v>0</v>
      </c>
      <c r="I147" s="36">
        <v>0</v>
      </c>
      <c r="J147" s="36">
        <v>0</v>
      </c>
      <c r="K147" s="36">
        <v>0</v>
      </c>
      <c r="L147" s="36">
        <v>1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1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1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12</v>
      </c>
      <c r="H149" s="36">
        <v>1</v>
      </c>
      <c r="I149" s="36">
        <v>1</v>
      </c>
      <c r="J149" s="36">
        <v>1</v>
      </c>
      <c r="K149" s="36">
        <v>1</v>
      </c>
      <c r="L149" s="36">
        <v>1</v>
      </c>
      <c r="M149" s="36">
        <v>1</v>
      </c>
      <c r="N149" s="36">
        <v>1</v>
      </c>
      <c r="O149" s="36">
        <v>1</v>
      </c>
      <c r="P149" s="36">
        <v>1</v>
      </c>
      <c r="Q149" s="36">
        <v>1</v>
      </c>
      <c r="R149" s="36">
        <v>1</v>
      </c>
      <c r="S149" s="37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2</v>
      </c>
      <c r="H150" s="36">
        <v>0</v>
      </c>
      <c r="I150" s="36">
        <v>0</v>
      </c>
      <c r="J150" s="36">
        <v>0</v>
      </c>
      <c r="K150" s="36">
        <v>1</v>
      </c>
      <c r="L150" s="36">
        <v>0</v>
      </c>
      <c r="M150" s="36">
        <v>0</v>
      </c>
      <c r="N150" s="36">
        <v>1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v>2</v>
      </c>
      <c r="H151" s="36">
        <v>0</v>
      </c>
      <c r="I151" s="36">
        <v>0</v>
      </c>
      <c r="J151" s="36">
        <v>0</v>
      </c>
      <c r="K151" s="36">
        <v>1</v>
      </c>
      <c r="L151" s="36">
        <v>0</v>
      </c>
      <c r="M151" s="36">
        <v>0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v>2</v>
      </c>
      <c r="H152" s="36">
        <v>0</v>
      </c>
      <c r="I152" s="36">
        <v>0</v>
      </c>
      <c r="J152" s="36">
        <v>0</v>
      </c>
      <c r="K152" s="36">
        <v>0</v>
      </c>
      <c r="L152" s="36">
        <v>1</v>
      </c>
      <c r="M152" s="36">
        <v>0</v>
      </c>
      <c r="N152" s="36">
        <v>0</v>
      </c>
      <c r="O152" s="36">
        <v>0</v>
      </c>
      <c r="P152" s="36">
        <v>1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v>2</v>
      </c>
      <c r="H153" s="36">
        <v>0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1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8"/>
        <v>0</v>
      </c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1"/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91</v>
      </c>
      <c r="H155" s="93">
        <f t="shared" ref="H155:S155" si="9">SUM(H102:H154)</f>
        <v>1</v>
      </c>
      <c r="I155" s="93">
        <f t="shared" si="9"/>
        <v>4</v>
      </c>
      <c r="J155" s="93">
        <f t="shared" si="9"/>
        <v>2</v>
      </c>
      <c r="K155" s="93">
        <f t="shared" si="9"/>
        <v>13</v>
      </c>
      <c r="L155" s="93">
        <f t="shared" si="9"/>
        <v>13</v>
      </c>
      <c r="M155" s="93">
        <f t="shared" si="9"/>
        <v>12</v>
      </c>
      <c r="N155" s="93">
        <f t="shared" si="9"/>
        <v>15</v>
      </c>
      <c r="O155" s="93">
        <f t="shared" si="9"/>
        <v>11</v>
      </c>
      <c r="P155" s="93">
        <f t="shared" si="9"/>
        <v>7</v>
      </c>
      <c r="Q155" s="93">
        <f t="shared" si="9"/>
        <v>6</v>
      </c>
      <c r="R155" s="93">
        <f t="shared" si="9"/>
        <v>5</v>
      </c>
      <c r="S155" s="94">
        <f t="shared" si="9"/>
        <v>2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v>1</v>
      </c>
      <c r="H156" s="82">
        <v>0</v>
      </c>
      <c r="I156" s="82">
        <v>0</v>
      </c>
      <c r="J156" s="82">
        <v>0</v>
      </c>
      <c r="K156" s="82">
        <v>0</v>
      </c>
      <c r="L156" s="82">
        <v>1</v>
      </c>
      <c r="M156" s="82">
        <v>0</v>
      </c>
      <c r="N156" s="82">
        <v>0</v>
      </c>
      <c r="O156" s="82">
        <v>0</v>
      </c>
      <c r="P156" s="82">
        <v>0</v>
      </c>
      <c r="Q156" s="82">
        <v>0</v>
      </c>
      <c r="R156" s="82">
        <v>0</v>
      </c>
      <c r="S156" s="83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v>2</v>
      </c>
      <c r="H157" s="36">
        <v>0</v>
      </c>
      <c r="I157" s="36">
        <v>0</v>
      </c>
      <c r="J157" s="36">
        <v>0</v>
      </c>
      <c r="K157" s="36">
        <v>1</v>
      </c>
      <c r="L157" s="36">
        <v>0</v>
      </c>
      <c r="M157" s="36">
        <v>0</v>
      </c>
      <c r="N157" s="36">
        <v>1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v>2</v>
      </c>
      <c r="H159" s="36">
        <v>0</v>
      </c>
      <c r="I159" s="36">
        <v>0</v>
      </c>
      <c r="J159" s="36">
        <v>0</v>
      </c>
      <c r="K159" s="36">
        <v>1</v>
      </c>
      <c r="L159" s="36">
        <v>0</v>
      </c>
      <c r="M159" s="36">
        <v>0</v>
      </c>
      <c r="N159" s="36">
        <v>1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1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1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57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57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57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57"/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v>1</v>
      </c>
      <c r="H165" s="41">
        <v>0</v>
      </c>
      <c r="I165" s="41">
        <v>0</v>
      </c>
      <c r="J165" s="41">
        <v>0</v>
      </c>
      <c r="K165" s="41">
        <v>0</v>
      </c>
      <c r="L165" s="41">
        <v>1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57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v>2</v>
      </c>
      <c r="H166" s="41">
        <v>0</v>
      </c>
      <c r="I166" s="41">
        <v>0</v>
      </c>
      <c r="J166" s="41">
        <v>0</v>
      </c>
      <c r="K166" s="41">
        <v>1</v>
      </c>
      <c r="L166" s="41">
        <v>0</v>
      </c>
      <c r="M166" s="41">
        <v>0</v>
      </c>
      <c r="N166" s="41">
        <v>0</v>
      </c>
      <c r="O166" s="41">
        <v>1</v>
      </c>
      <c r="P166" s="41">
        <v>0</v>
      </c>
      <c r="Q166" s="41">
        <v>0</v>
      </c>
      <c r="R166" s="41">
        <v>0</v>
      </c>
      <c r="S166" s="57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57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57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v>1</v>
      </c>
      <c r="H169" s="41">
        <v>0</v>
      </c>
      <c r="I169" s="41">
        <v>0</v>
      </c>
      <c r="J169" s="41">
        <v>0</v>
      </c>
      <c r="K169" s="41">
        <v>0</v>
      </c>
      <c r="L169" s="41">
        <v>1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57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v>1</v>
      </c>
      <c r="H170" s="41">
        <v>0</v>
      </c>
      <c r="I170" s="41">
        <v>0</v>
      </c>
      <c r="J170" s="41">
        <v>0</v>
      </c>
      <c r="K170" s="41">
        <v>1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5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v>1</v>
      </c>
      <c r="H171" s="41">
        <v>0</v>
      </c>
      <c r="I171" s="41">
        <v>0</v>
      </c>
      <c r="J171" s="41">
        <v>0</v>
      </c>
      <c r="K171" s="41">
        <v>0</v>
      </c>
      <c r="L171" s="41">
        <v>1</v>
      </c>
      <c r="M171" s="41">
        <v>0</v>
      </c>
      <c r="N171" s="41">
        <v>0</v>
      </c>
      <c r="O171" s="41">
        <v>0</v>
      </c>
      <c r="P171" s="41">
        <v>0</v>
      </c>
      <c r="Q171" s="41"/>
      <c r="R171" s="41">
        <v>0</v>
      </c>
      <c r="S171" s="5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v>1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1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57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v>1</v>
      </c>
      <c r="H173" s="41">
        <v>0</v>
      </c>
      <c r="I173" s="41">
        <v>0</v>
      </c>
      <c r="J173" s="41">
        <v>0</v>
      </c>
      <c r="K173" s="41">
        <v>1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57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v>1</v>
      </c>
      <c r="H174" s="41">
        <v>0</v>
      </c>
      <c r="I174" s="41">
        <v>0</v>
      </c>
      <c r="J174" s="41">
        <v>0</v>
      </c>
      <c r="K174" s="41">
        <v>1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57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v>1</v>
      </c>
      <c r="H175" s="41">
        <v>0</v>
      </c>
      <c r="I175" s="41">
        <v>0</v>
      </c>
      <c r="J175" s="41">
        <v>0</v>
      </c>
      <c r="K175" s="41">
        <v>1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5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v>1</v>
      </c>
      <c r="H176" s="41">
        <v>0</v>
      </c>
      <c r="I176" s="41">
        <v>0</v>
      </c>
      <c r="J176" s="41">
        <v>0</v>
      </c>
      <c r="K176" s="41">
        <v>1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5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v>2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1</v>
      </c>
      <c r="N177" s="41">
        <v>0</v>
      </c>
      <c r="O177" s="41">
        <v>1</v>
      </c>
      <c r="P177" s="41">
        <v>0</v>
      </c>
      <c r="Q177" s="41">
        <v>0</v>
      </c>
      <c r="R177" s="41">
        <v>0</v>
      </c>
      <c r="S177" s="57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57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v>0</v>
      </c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57"/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v>1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57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v>1</v>
      </c>
      <c r="H181" s="41">
        <v>0</v>
      </c>
      <c r="I181" s="41">
        <v>0</v>
      </c>
      <c r="J181" s="41">
        <v>0</v>
      </c>
      <c r="K181" s="41">
        <v>0</v>
      </c>
      <c r="L181" s="41">
        <v>1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57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ref="G182:G245" si="10">SUM(H182:S182)</f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57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0"/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57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0"/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57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0"/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57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v>1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1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5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v>1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1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5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v>1</v>
      </c>
      <c r="H188" s="41">
        <v>0</v>
      </c>
      <c r="I188" s="41">
        <v>0</v>
      </c>
      <c r="J188" s="41">
        <v>0</v>
      </c>
      <c r="K188" s="41">
        <v>0</v>
      </c>
      <c r="L188" s="41">
        <v>1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57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0"/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5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0"/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57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0"/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57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0"/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57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v>5</v>
      </c>
      <c r="H193" s="41">
        <v>0</v>
      </c>
      <c r="I193" s="41">
        <v>0</v>
      </c>
      <c r="J193" s="41">
        <v>0</v>
      </c>
      <c r="K193" s="41">
        <v>1</v>
      </c>
      <c r="L193" s="41">
        <v>1</v>
      </c>
      <c r="M193" s="41">
        <v>1</v>
      </c>
      <c r="N193" s="41">
        <v>1</v>
      </c>
      <c r="O193" s="41">
        <v>1</v>
      </c>
      <c r="P193" s="41">
        <v>0</v>
      </c>
      <c r="Q193" s="41">
        <v>0</v>
      </c>
      <c r="R193" s="41">
        <v>0</v>
      </c>
      <c r="S193" s="57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0"/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57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0"/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57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0"/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57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0"/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57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0"/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57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0"/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57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0"/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57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0"/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57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0"/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57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v>6</v>
      </c>
      <c r="H203" s="41">
        <v>0</v>
      </c>
      <c r="I203" s="41">
        <v>0</v>
      </c>
      <c r="J203" s="41">
        <v>1</v>
      </c>
      <c r="K203" s="41">
        <v>0</v>
      </c>
      <c r="L203" s="41">
        <v>1</v>
      </c>
      <c r="M203" s="41">
        <v>1</v>
      </c>
      <c r="N203" s="41">
        <v>1</v>
      </c>
      <c r="O203" s="41">
        <v>1</v>
      </c>
      <c r="P203" s="41">
        <v>0</v>
      </c>
      <c r="Q203" s="41">
        <v>1</v>
      </c>
      <c r="R203" s="41">
        <v>0</v>
      </c>
      <c r="S203" s="57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v>1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1</v>
      </c>
      <c r="O204" s="41">
        <v>0</v>
      </c>
      <c r="P204" s="41">
        <v>0</v>
      </c>
      <c r="Q204" s="41">
        <v>0</v>
      </c>
      <c r="R204" s="41">
        <v>0</v>
      </c>
      <c r="S204" s="57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v>1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1</v>
      </c>
      <c r="R205" s="41">
        <v>0</v>
      </c>
      <c r="S205" s="57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v>1</v>
      </c>
      <c r="H206" s="41">
        <v>0</v>
      </c>
      <c r="I206" s="41">
        <v>0</v>
      </c>
      <c r="J206" s="41">
        <v>0</v>
      </c>
      <c r="K206" s="41">
        <v>0</v>
      </c>
      <c r="L206" s="41">
        <v>1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57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v>1</v>
      </c>
      <c r="H207" s="41">
        <v>0</v>
      </c>
      <c r="I207" s="41">
        <v>0</v>
      </c>
      <c r="J207" s="41">
        <v>0</v>
      </c>
      <c r="K207" s="41">
        <v>1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57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0"/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85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39</v>
      </c>
      <c r="H209" s="93">
        <f t="shared" ref="H209:S209" si="11">SUM(H156:H208)</f>
        <v>0</v>
      </c>
      <c r="I209" s="93">
        <f t="shared" si="11"/>
        <v>0</v>
      </c>
      <c r="J209" s="93">
        <f t="shared" si="11"/>
        <v>1</v>
      </c>
      <c r="K209" s="93">
        <f t="shared" si="11"/>
        <v>10</v>
      </c>
      <c r="L209" s="93">
        <f t="shared" si="11"/>
        <v>9</v>
      </c>
      <c r="M209" s="93">
        <f t="shared" si="11"/>
        <v>7</v>
      </c>
      <c r="N209" s="93">
        <f t="shared" si="11"/>
        <v>5</v>
      </c>
      <c r="O209" s="93">
        <f t="shared" si="11"/>
        <v>4</v>
      </c>
      <c r="P209" s="93">
        <f t="shared" si="11"/>
        <v>0</v>
      </c>
      <c r="Q209" s="93">
        <f t="shared" si="11"/>
        <v>2</v>
      </c>
      <c r="R209" s="93">
        <f t="shared" si="11"/>
        <v>0</v>
      </c>
      <c r="S209" s="94">
        <f t="shared" si="11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v>1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1</v>
      </c>
      <c r="N210" s="56">
        <v>0</v>
      </c>
      <c r="O210" s="56">
        <v>0</v>
      </c>
      <c r="P210" s="56">
        <v>0</v>
      </c>
      <c r="Q210" s="56">
        <v>0</v>
      </c>
      <c r="R210" s="56">
        <v>0</v>
      </c>
      <c r="S210" s="87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0"/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0"/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0"/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5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0"/>
        <v>0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57"/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0"/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0"/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0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0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0"/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5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0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0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0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0"/>
        <v>0</v>
      </c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57"/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0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0"/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0"/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57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0"/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0"/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0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5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0"/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si="10"/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0"/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0"/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0"/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5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0"/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0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0"/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0"/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5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0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v>1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1</v>
      </c>
      <c r="O240" s="41">
        <v>0</v>
      </c>
      <c r="P240" s="41">
        <v>0</v>
      </c>
      <c r="Q240" s="41">
        <v>0</v>
      </c>
      <c r="R240" s="4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v>1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1</v>
      </c>
      <c r="O241" s="41">
        <v>0</v>
      </c>
      <c r="P241" s="41">
        <v>0</v>
      </c>
      <c r="Q241" s="41">
        <v>0</v>
      </c>
      <c r="R241" s="4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0"/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5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0"/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0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0"/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5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ref="G246:G262" si="12">SUM(H246:S246)</f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2"/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2"/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2"/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2"/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2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2"/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5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2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2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2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2"/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>
        <v>0</v>
      </c>
      <c r="S256" s="5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2"/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5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2"/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2"/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2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2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2"/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85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3</v>
      </c>
      <c r="H263" s="93">
        <f t="shared" ref="H263:S263" si="13">SUM(H210:H262)</f>
        <v>0</v>
      </c>
      <c r="I263" s="93">
        <f t="shared" si="13"/>
        <v>0</v>
      </c>
      <c r="J263" s="93">
        <f t="shared" si="13"/>
        <v>0</v>
      </c>
      <c r="K263" s="93">
        <f t="shared" si="13"/>
        <v>0</v>
      </c>
      <c r="L263" s="93">
        <f t="shared" si="13"/>
        <v>0</v>
      </c>
      <c r="M263" s="93">
        <f t="shared" si="13"/>
        <v>1</v>
      </c>
      <c r="N263" s="93">
        <f t="shared" si="13"/>
        <v>2</v>
      </c>
      <c r="O263" s="93">
        <f t="shared" si="13"/>
        <v>0</v>
      </c>
      <c r="P263" s="93">
        <f t="shared" si="13"/>
        <v>0</v>
      </c>
      <c r="Q263" s="93">
        <f t="shared" si="13"/>
        <v>0</v>
      </c>
      <c r="R263" s="93">
        <f t="shared" si="13"/>
        <v>0</v>
      </c>
      <c r="S263" s="94">
        <f t="shared" si="13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4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4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4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4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4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4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4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4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4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4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4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4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4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4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4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4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4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4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4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4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4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4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4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4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4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4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4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4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4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4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4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4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4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4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4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4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4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4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4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4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4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4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4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4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4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4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4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4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4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4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4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4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4"/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5">SUM(H264:H316)</f>
        <v>0</v>
      </c>
      <c r="I317" s="78">
        <f t="shared" si="15"/>
        <v>0</v>
      </c>
      <c r="J317" s="78">
        <f t="shared" si="15"/>
        <v>0</v>
      </c>
      <c r="K317" s="78">
        <f t="shared" si="15"/>
        <v>0</v>
      </c>
      <c r="L317" s="78">
        <f t="shared" si="15"/>
        <v>0</v>
      </c>
      <c r="M317" s="78">
        <f t="shared" si="15"/>
        <v>0</v>
      </c>
      <c r="N317" s="78">
        <f t="shared" si="15"/>
        <v>0</v>
      </c>
      <c r="O317" s="78">
        <f t="shared" si="15"/>
        <v>0</v>
      </c>
      <c r="P317" s="78">
        <f t="shared" si="15"/>
        <v>0</v>
      </c>
      <c r="Q317" s="78">
        <f t="shared" si="15"/>
        <v>0</v>
      </c>
      <c r="R317" s="78">
        <f t="shared" si="15"/>
        <v>0</v>
      </c>
      <c r="S317" s="78">
        <f t="shared" si="15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91</v>
      </c>
      <c r="H320" s="46">
        <f t="shared" ref="H320:S320" si="16">+H155</f>
        <v>1</v>
      </c>
      <c r="I320" s="46">
        <f t="shared" si="16"/>
        <v>4</v>
      </c>
      <c r="J320" s="46">
        <f t="shared" si="16"/>
        <v>2</v>
      </c>
      <c r="K320" s="46">
        <f t="shared" si="16"/>
        <v>13</v>
      </c>
      <c r="L320" s="46">
        <f t="shared" si="16"/>
        <v>13</v>
      </c>
      <c r="M320" s="46">
        <f t="shared" si="16"/>
        <v>12</v>
      </c>
      <c r="N320" s="46">
        <f t="shared" si="16"/>
        <v>15</v>
      </c>
      <c r="O320" s="46">
        <f t="shared" si="16"/>
        <v>11</v>
      </c>
      <c r="P320" s="46">
        <f t="shared" si="16"/>
        <v>7</v>
      </c>
      <c r="Q320" s="46">
        <f t="shared" si="16"/>
        <v>6</v>
      </c>
      <c r="R320" s="46">
        <f t="shared" si="16"/>
        <v>5</v>
      </c>
      <c r="S320" s="46">
        <f t="shared" si="16"/>
        <v>2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19</v>
      </c>
      <c r="H321" s="46">
        <f t="shared" ref="H321:S321" si="17">SUM(H322:H326)</f>
        <v>1</v>
      </c>
      <c r="I321" s="46">
        <f t="shared" si="17"/>
        <v>2</v>
      </c>
      <c r="J321" s="46">
        <f t="shared" si="17"/>
        <v>2</v>
      </c>
      <c r="K321" s="46">
        <f t="shared" si="17"/>
        <v>2</v>
      </c>
      <c r="L321" s="46">
        <f t="shared" si="17"/>
        <v>2</v>
      </c>
      <c r="M321" s="46">
        <f t="shared" si="17"/>
        <v>2</v>
      </c>
      <c r="N321" s="46">
        <f t="shared" si="17"/>
        <v>2</v>
      </c>
      <c r="O321" s="46">
        <f t="shared" si="17"/>
        <v>2</v>
      </c>
      <c r="P321" s="46">
        <f t="shared" si="17"/>
        <v>1</v>
      </c>
      <c r="Q321" s="46">
        <f t="shared" si="17"/>
        <v>1</v>
      </c>
      <c r="R321" s="46">
        <f t="shared" si="17"/>
        <v>1</v>
      </c>
      <c r="S321" s="46">
        <f t="shared" si="17"/>
        <v>1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v>12</v>
      </c>
      <c r="H322" s="106">
        <v>1</v>
      </c>
      <c r="I322" s="106">
        <v>1</v>
      </c>
      <c r="J322" s="106">
        <v>1</v>
      </c>
      <c r="K322" s="106">
        <v>1</v>
      </c>
      <c r="L322" s="106">
        <v>1</v>
      </c>
      <c r="M322" s="106">
        <v>1</v>
      </c>
      <c r="N322" s="106">
        <v>1</v>
      </c>
      <c r="O322" s="106">
        <v>1</v>
      </c>
      <c r="P322" s="106">
        <v>1</v>
      </c>
      <c r="Q322" s="106">
        <v>1</v>
      </c>
      <c r="R322" s="106">
        <v>1</v>
      </c>
      <c r="S322" s="107">
        <v>1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ref="G324:G325" si="18">SUM(H324:S324)</f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8"/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9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v>7</v>
      </c>
      <c r="H326" s="106">
        <v>0</v>
      </c>
      <c r="I326" s="106">
        <v>1</v>
      </c>
      <c r="J326" s="106">
        <v>1</v>
      </c>
      <c r="K326" s="106">
        <v>1</v>
      </c>
      <c r="L326" s="106">
        <v>1</v>
      </c>
      <c r="M326" s="106">
        <v>1</v>
      </c>
      <c r="N326" s="106">
        <v>1</v>
      </c>
      <c r="O326" s="106">
        <v>1</v>
      </c>
      <c r="P326" s="106">
        <v>0</v>
      </c>
      <c r="Q326" s="106">
        <v>0</v>
      </c>
      <c r="R326" s="106">
        <v>0</v>
      </c>
      <c r="S326" s="107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72</v>
      </c>
      <c r="H327" s="110">
        <f t="shared" ref="H327:S327" si="19">IF((H319+H320-H321)&lt;0,"Revise porque este valor no puede ser negativo",H319+H320-H321)</f>
        <v>0</v>
      </c>
      <c r="I327" s="110">
        <f t="shared" si="19"/>
        <v>2</v>
      </c>
      <c r="J327" s="110">
        <f t="shared" si="19"/>
        <v>0</v>
      </c>
      <c r="K327" s="110">
        <f t="shared" si="19"/>
        <v>11</v>
      </c>
      <c r="L327" s="110">
        <f t="shared" si="19"/>
        <v>11</v>
      </c>
      <c r="M327" s="110">
        <f t="shared" si="19"/>
        <v>10</v>
      </c>
      <c r="N327" s="110">
        <f t="shared" si="19"/>
        <v>13</v>
      </c>
      <c r="O327" s="110">
        <f t="shared" si="19"/>
        <v>9</v>
      </c>
      <c r="P327" s="110">
        <f t="shared" si="19"/>
        <v>6</v>
      </c>
      <c r="Q327" s="110">
        <f t="shared" si="19"/>
        <v>5</v>
      </c>
      <c r="R327" s="110">
        <f t="shared" si="19"/>
        <v>4</v>
      </c>
      <c r="S327" s="110">
        <f t="shared" si="19"/>
        <v>1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48</v>
      </c>
      <c r="I330" s="104">
        <f t="shared" ref="I330:S330" si="20">+H338</f>
        <v>49</v>
      </c>
      <c r="J330" s="104">
        <f t="shared" si="20"/>
        <v>50</v>
      </c>
      <c r="K330" s="104">
        <f t="shared" si="20"/>
        <v>52</v>
      </c>
      <c r="L330" s="104">
        <f t="shared" si="20"/>
        <v>63</v>
      </c>
      <c r="M330" s="104">
        <f t="shared" si="20"/>
        <v>72</v>
      </c>
      <c r="N330" s="104">
        <f t="shared" si="20"/>
        <v>80</v>
      </c>
      <c r="O330" s="104">
        <f t="shared" si="20"/>
        <v>86</v>
      </c>
      <c r="P330" s="104">
        <f t="shared" si="20"/>
        <v>90</v>
      </c>
      <c r="Q330" s="104">
        <f t="shared" si="20"/>
        <v>91</v>
      </c>
      <c r="R330" s="104">
        <f t="shared" si="20"/>
        <v>93</v>
      </c>
      <c r="S330" s="104">
        <f t="shared" si="20"/>
        <v>94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39</v>
      </c>
      <c r="H331" s="46">
        <f t="shared" ref="H331:S331" si="21">+H209</f>
        <v>0</v>
      </c>
      <c r="I331" s="46">
        <f t="shared" si="21"/>
        <v>0</v>
      </c>
      <c r="J331" s="46">
        <f t="shared" si="21"/>
        <v>1</v>
      </c>
      <c r="K331" s="46">
        <f t="shared" si="21"/>
        <v>10</v>
      </c>
      <c r="L331" s="46">
        <f t="shared" si="21"/>
        <v>9</v>
      </c>
      <c r="M331" s="46">
        <f t="shared" si="21"/>
        <v>7</v>
      </c>
      <c r="N331" s="46">
        <f t="shared" si="21"/>
        <v>5</v>
      </c>
      <c r="O331" s="46">
        <f t="shared" si="21"/>
        <v>4</v>
      </c>
      <c r="P331" s="46">
        <f t="shared" si="21"/>
        <v>0</v>
      </c>
      <c r="Q331" s="46">
        <f t="shared" si="21"/>
        <v>2</v>
      </c>
      <c r="R331" s="46">
        <f t="shared" si="21"/>
        <v>0</v>
      </c>
      <c r="S331" s="46">
        <f t="shared" si="21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12</v>
      </c>
      <c r="H332" s="46">
        <f t="shared" ref="H332:S332" si="22">+H322</f>
        <v>1</v>
      </c>
      <c r="I332" s="46">
        <f t="shared" si="22"/>
        <v>1</v>
      </c>
      <c r="J332" s="46">
        <f t="shared" si="22"/>
        <v>1</v>
      </c>
      <c r="K332" s="46">
        <f t="shared" si="22"/>
        <v>1</v>
      </c>
      <c r="L332" s="46">
        <f t="shared" si="22"/>
        <v>1</v>
      </c>
      <c r="M332" s="46">
        <f t="shared" si="22"/>
        <v>1</v>
      </c>
      <c r="N332" s="46">
        <f t="shared" si="22"/>
        <v>1</v>
      </c>
      <c r="O332" s="46">
        <f t="shared" si="22"/>
        <v>1</v>
      </c>
      <c r="P332" s="46">
        <f t="shared" si="22"/>
        <v>1</v>
      </c>
      <c r="Q332" s="46">
        <f t="shared" si="22"/>
        <v>1</v>
      </c>
      <c r="R332" s="46">
        <f t="shared" si="22"/>
        <v>1</v>
      </c>
      <c r="S332" s="46">
        <f t="shared" si="22"/>
        <v>1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3</v>
      </c>
      <c r="H333" s="46">
        <f t="shared" ref="H333:S333" si="23">SUM(H334:H337)</f>
        <v>0</v>
      </c>
      <c r="I333" s="46">
        <f t="shared" si="23"/>
        <v>0</v>
      </c>
      <c r="J333" s="46">
        <f t="shared" si="23"/>
        <v>0</v>
      </c>
      <c r="K333" s="46">
        <f t="shared" si="23"/>
        <v>0</v>
      </c>
      <c r="L333" s="46">
        <f t="shared" si="23"/>
        <v>1</v>
      </c>
      <c r="M333" s="46">
        <f t="shared" si="23"/>
        <v>0</v>
      </c>
      <c r="N333" s="46">
        <f t="shared" si="23"/>
        <v>0</v>
      </c>
      <c r="O333" s="46">
        <f t="shared" si="23"/>
        <v>1</v>
      </c>
      <c r="P333" s="46">
        <f t="shared" si="23"/>
        <v>0</v>
      </c>
      <c r="Q333" s="46">
        <f t="shared" si="23"/>
        <v>1</v>
      </c>
      <c r="R333" s="46">
        <f t="shared" si="23"/>
        <v>0</v>
      </c>
      <c r="S333" s="46">
        <f t="shared" si="23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v>3</v>
      </c>
      <c r="H334" s="103">
        <v>0</v>
      </c>
      <c r="I334" s="103">
        <v>0</v>
      </c>
      <c r="J334" s="103">
        <v>0</v>
      </c>
      <c r="K334" s="103">
        <v>0</v>
      </c>
      <c r="L334" s="103">
        <v>1</v>
      </c>
      <c r="M334" s="103">
        <v>0</v>
      </c>
      <c r="N334" s="103">
        <v>0</v>
      </c>
      <c r="O334" s="103">
        <v>1</v>
      </c>
      <c r="P334" s="103">
        <v>0</v>
      </c>
      <c r="Q334" s="103">
        <v>1</v>
      </c>
      <c r="R334" s="103">
        <v>0</v>
      </c>
      <c r="S334" s="103">
        <v>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4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4"/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4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48</v>
      </c>
      <c r="H338" s="59">
        <f t="shared" ref="H338:S338" si="25">IF((H330+H331+H332-H333)&lt;0,"Revise porque este valor no puede ser negativo",H330+H331+H332-H333)</f>
        <v>49</v>
      </c>
      <c r="I338" s="59">
        <f t="shared" si="25"/>
        <v>50</v>
      </c>
      <c r="J338" s="59">
        <f t="shared" si="25"/>
        <v>52</v>
      </c>
      <c r="K338" s="59">
        <f t="shared" si="25"/>
        <v>63</v>
      </c>
      <c r="L338" s="59">
        <f t="shared" si="25"/>
        <v>72</v>
      </c>
      <c r="M338" s="59">
        <f t="shared" si="25"/>
        <v>80</v>
      </c>
      <c r="N338" s="59">
        <f t="shared" si="25"/>
        <v>86</v>
      </c>
      <c r="O338" s="59">
        <f t="shared" si="25"/>
        <v>90</v>
      </c>
      <c r="P338" s="59">
        <f t="shared" si="25"/>
        <v>91</v>
      </c>
      <c r="Q338" s="59">
        <f t="shared" si="25"/>
        <v>93</v>
      </c>
      <c r="R338" s="59">
        <f t="shared" si="25"/>
        <v>94</v>
      </c>
      <c r="S338" s="59">
        <f t="shared" si="25"/>
        <v>95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3</v>
      </c>
      <c r="I340" s="111">
        <f t="shared" ref="I340:S340" si="26">+H348</f>
        <v>3</v>
      </c>
      <c r="J340" s="111">
        <f t="shared" si="26"/>
        <v>3</v>
      </c>
      <c r="K340" s="111">
        <f t="shared" si="26"/>
        <v>3</v>
      </c>
      <c r="L340" s="111">
        <f t="shared" si="26"/>
        <v>3</v>
      </c>
      <c r="M340" s="111">
        <f t="shared" si="26"/>
        <v>3</v>
      </c>
      <c r="N340" s="111">
        <f t="shared" si="26"/>
        <v>4</v>
      </c>
      <c r="O340" s="111">
        <f t="shared" si="26"/>
        <v>6</v>
      </c>
      <c r="P340" s="111">
        <f t="shared" si="26"/>
        <v>6</v>
      </c>
      <c r="Q340" s="111">
        <f t="shared" si="26"/>
        <v>6</v>
      </c>
      <c r="R340" s="111">
        <f t="shared" si="26"/>
        <v>6</v>
      </c>
      <c r="S340" s="111">
        <f t="shared" si="26"/>
        <v>6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3</v>
      </c>
      <c r="H341" s="46">
        <f t="shared" ref="H341:S341" si="27">+H263</f>
        <v>0</v>
      </c>
      <c r="I341" s="46">
        <f t="shared" si="27"/>
        <v>0</v>
      </c>
      <c r="J341" s="46">
        <f t="shared" si="27"/>
        <v>0</v>
      </c>
      <c r="K341" s="46">
        <f t="shared" si="27"/>
        <v>0</v>
      </c>
      <c r="L341" s="46">
        <f t="shared" si="27"/>
        <v>0</v>
      </c>
      <c r="M341" s="46">
        <f t="shared" si="27"/>
        <v>1</v>
      </c>
      <c r="N341" s="46">
        <f t="shared" si="27"/>
        <v>2</v>
      </c>
      <c r="O341" s="46">
        <f t="shared" si="27"/>
        <v>0</v>
      </c>
      <c r="P341" s="46">
        <f t="shared" si="27"/>
        <v>0</v>
      </c>
      <c r="Q341" s="46">
        <f t="shared" si="27"/>
        <v>0</v>
      </c>
      <c r="R341" s="46">
        <f t="shared" si="27"/>
        <v>0</v>
      </c>
      <c r="S341" s="46">
        <f t="shared" si="27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8">+H323</f>
        <v>0</v>
      </c>
      <c r="I342" s="46">
        <f t="shared" si="28"/>
        <v>0</v>
      </c>
      <c r="J342" s="46">
        <f t="shared" si="28"/>
        <v>0</v>
      </c>
      <c r="K342" s="46">
        <f t="shared" si="28"/>
        <v>0</v>
      </c>
      <c r="L342" s="46">
        <f t="shared" si="28"/>
        <v>0</v>
      </c>
      <c r="M342" s="46">
        <f t="shared" si="28"/>
        <v>0</v>
      </c>
      <c r="N342" s="46">
        <f t="shared" si="28"/>
        <v>0</v>
      </c>
      <c r="O342" s="46">
        <f t="shared" si="28"/>
        <v>0</v>
      </c>
      <c r="P342" s="46">
        <f t="shared" si="28"/>
        <v>0</v>
      </c>
      <c r="Q342" s="46">
        <f t="shared" si="28"/>
        <v>0</v>
      </c>
      <c r="R342" s="46">
        <f t="shared" si="28"/>
        <v>0</v>
      </c>
      <c r="S342" s="46">
        <f t="shared" si="28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29">+H335</f>
        <v>0</v>
      </c>
      <c r="I343" s="46">
        <f t="shared" si="29"/>
        <v>0</v>
      </c>
      <c r="J343" s="46">
        <f t="shared" si="29"/>
        <v>0</v>
      </c>
      <c r="K343" s="46">
        <f t="shared" si="29"/>
        <v>0</v>
      </c>
      <c r="L343" s="46">
        <f t="shared" si="29"/>
        <v>0</v>
      </c>
      <c r="M343" s="46">
        <f t="shared" si="29"/>
        <v>0</v>
      </c>
      <c r="N343" s="46">
        <f t="shared" si="29"/>
        <v>0</v>
      </c>
      <c r="O343" s="46">
        <f t="shared" si="29"/>
        <v>0</v>
      </c>
      <c r="P343" s="46">
        <f t="shared" si="29"/>
        <v>0</v>
      </c>
      <c r="Q343" s="46">
        <f t="shared" si="29"/>
        <v>0</v>
      </c>
      <c r="R343" s="46">
        <f t="shared" si="29"/>
        <v>0</v>
      </c>
      <c r="S343" s="46">
        <f t="shared" si="29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0">SUM(H345:H347)</f>
        <v>0</v>
      </c>
      <c r="I344" s="112">
        <f t="shared" si="30"/>
        <v>0</v>
      </c>
      <c r="J344" s="112">
        <f t="shared" si="30"/>
        <v>0</v>
      </c>
      <c r="K344" s="112">
        <f t="shared" si="30"/>
        <v>0</v>
      </c>
      <c r="L344" s="112">
        <f t="shared" si="30"/>
        <v>0</v>
      </c>
      <c r="M344" s="112">
        <f t="shared" si="30"/>
        <v>0</v>
      </c>
      <c r="N344" s="112">
        <f t="shared" si="30"/>
        <v>0</v>
      </c>
      <c r="O344" s="112">
        <f t="shared" si="30"/>
        <v>0</v>
      </c>
      <c r="P344" s="112">
        <f t="shared" si="30"/>
        <v>0</v>
      </c>
      <c r="Q344" s="112">
        <f t="shared" si="30"/>
        <v>0</v>
      </c>
      <c r="R344" s="112">
        <f t="shared" si="30"/>
        <v>0</v>
      </c>
      <c r="S344" s="112">
        <f t="shared" si="30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1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1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3</v>
      </c>
      <c r="H348" s="110">
        <f t="shared" ref="H348:S348" si="32">IF((H340+H341+H342+H343-H344)&lt;0,"Revise porque este valor no puede ser negativo",H340+H341+H342+H343-H344)</f>
        <v>3</v>
      </c>
      <c r="I348" s="110">
        <f t="shared" si="32"/>
        <v>3</v>
      </c>
      <c r="J348" s="110">
        <f t="shared" si="32"/>
        <v>3</v>
      </c>
      <c r="K348" s="110">
        <f t="shared" si="32"/>
        <v>3</v>
      </c>
      <c r="L348" s="110">
        <f t="shared" si="32"/>
        <v>3</v>
      </c>
      <c r="M348" s="110">
        <f t="shared" si="32"/>
        <v>4</v>
      </c>
      <c r="N348" s="110">
        <f t="shared" si="32"/>
        <v>6</v>
      </c>
      <c r="O348" s="110">
        <f t="shared" si="32"/>
        <v>6</v>
      </c>
      <c r="P348" s="110">
        <f t="shared" si="32"/>
        <v>6</v>
      </c>
      <c r="Q348" s="110">
        <f t="shared" si="32"/>
        <v>6</v>
      </c>
      <c r="R348" s="110">
        <f t="shared" si="32"/>
        <v>6</v>
      </c>
      <c r="S348" s="110">
        <f t="shared" si="32"/>
        <v>6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3">+H357</f>
        <v>0</v>
      </c>
      <c r="J351" s="111">
        <f t="shared" si="33"/>
        <v>0</v>
      </c>
      <c r="K351" s="111">
        <f t="shared" si="33"/>
        <v>0</v>
      </c>
      <c r="L351" s="111">
        <f t="shared" si="33"/>
        <v>0</v>
      </c>
      <c r="M351" s="111">
        <f t="shared" si="33"/>
        <v>0</v>
      </c>
      <c r="N351" s="111">
        <f t="shared" si="33"/>
        <v>0</v>
      </c>
      <c r="O351" s="111">
        <f t="shared" si="33"/>
        <v>0</v>
      </c>
      <c r="P351" s="111">
        <f t="shared" si="33"/>
        <v>0</v>
      </c>
      <c r="Q351" s="111">
        <f t="shared" si="33"/>
        <v>0</v>
      </c>
      <c r="R351" s="111">
        <f t="shared" si="33"/>
        <v>0</v>
      </c>
      <c r="S351" s="111">
        <f t="shared" si="33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4">SUM(H264:H317)</f>
        <v>0</v>
      </c>
      <c r="I352" s="112">
        <f t="shared" si="34"/>
        <v>0</v>
      </c>
      <c r="J352" s="112">
        <f t="shared" si="34"/>
        <v>0</v>
      </c>
      <c r="K352" s="112">
        <f t="shared" si="34"/>
        <v>0</v>
      </c>
      <c r="L352" s="112">
        <f t="shared" si="34"/>
        <v>0</v>
      </c>
      <c r="M352" s="112">
        <f t="shared" si="34"/>
        <v>0</v>
      </c>
      <c r="N352" s="112">
        <f t="shared" si="34"/>
        <v>0</v>
      </c>
      <c r="O352" s="112">
        <f t="shared" si="34"/>
        <v>0</v>
      </c>
      <c r="P352" s="112">
        <f t="shared" si="34"/>
        <v>0</v>
      </c>
      <c r="Q352" s="112">
        <f t="shared" si="34"/>
        <v>0</v>
      </c>
      <c r="R352" s="112">
        <f t="shared" si="34"/>
        <v>0</v>
      </c>
      <c r="S352" s="112">
        <f t="shared" si="34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5">SUM(H354:H356)</f>
        <v>0</v>
      </c>
      <c r="I353" s="113">
        <f t="shared" si="35"/>
        <v>0</v>
      </c>
      <c r="J353" s="113">
        <f t="shared" si="35"/>
        <v>0</v>
      </c>
      <c r="K353" s="113">
        <f t="shared" si="35"/>
        <v>0</v>
      </c>
      <c r="L353" s="113">
        <f t="shared" si="35"/>
        <v>0</v>
      </c>
      <c r="M353" s="113">
        <f t="shared" si="35"/>
        <v>0</v>
      </c>
      <c r="N353" s="113">
        <f t="shared" si="35"/>
        <v>0</v>
      </c>
      <c r="O353" s="113">
        <f t="shared" si="35"/>
        <v>0</v>
      </c>
      <c r="P353" s="113">
        <f t="shared" si="35"/>
        <v>0</v>
      </c>
      <c r="Q353" s="113">
        <f t="shared" si="35"/>
        <v>0</v>
      </c>
      <c r="R353" s="113">
        <f t="shared" si="35"/>
        <v>0</v>
      </c>
      <c r="S353" s="113">
        <f t="shared" si="35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6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6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7">IF((H351+H352-H353)&lt;0,"Revise porque este valor no puede ser negativo",H351+H352-H353)</f>
        <v>0</v>
      </c>
      <c r="I357" s="110">
        <f t="shared" si="37"/>
        <v>0</v>
      </c>
      <c r="J357" s="110">
        <f t="shared" si="37"/>
        <v>0</v>
      </c>
      <c r="K357" s="110">
        <f t="shared" si="37"/>
        <v>0</v>
      </c>
      <c r="L357" s="110">
        <f t="shared" si="37"/>
        <v>0</v>
      </c>
      <c r="M357" s="110">
        <f t="shared" si="37"/>
        <v>0</v>
      </c>
      <c r="N357" s="110">
        <f t="shared" si="37"/>
        <v>0</v>
      </c>
      <c r="O357" s="110">
        <f t="shared" si="37"/>
        <v>0</v>
      </c>
      <c r="P357" s="110">
        <f t="shared" si="37"/>
        <v>0</v>
      </c>
      <c r="Q357" s="110">
        <f t="shared" si="37"/>
        <v>0</v>
      </c>
      <c r="R357" s="110">
        <f t="shared" si="37"/>
        <v>0</v>
      </c>
      <c r="S357" s="110">
        <f t="shared" si="37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v>2</v>
      </c>
      <c r="H359" s="25">
        <v>0</v>
      </c>
      <c r="I359" s="25">
        <v>0</v>
      </c>
      <c r="J359" s="25">
        <v>0</v>
      </c>
      <c r="K359" s="25">
        <v>0</v>
      </c>
      <c r="L359" s="25">
        <v>1</v>
      </c>
      <c r="M359" s="25">
        <v>0</v>
      </c>
      <c r="N359" s="25">
        <v>0</v>
      </c>
      <c r="O359" s="25">
        <v>1</v>
      </c>
      <c r="P359" s="25">
        <v>0</v>
      </c>
      <c r="Q359" s="25">
        <v>0</v>
      </c>
      <c r="R359" s="25">
        <v>0</v>
      </c>
      <c r="S359" s="25">
        <v>0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v>36</v>
      </c>
      <c r="H360" s="31">
        <v>3</v>
      </c>
      <c r="I360" s="31">
        <v>3</v>
      </c>
      <c r="J360" s="31">
        <v>3</v>
      </c>
      <c r="K360" s="31">
        <v>3</v>
      </c>
      <c r="L360" s="31">
        <v>3</v>
      </c>
      <c r="M360" s="31">
        <v>3</v>
      </c>
      <c r="N360" s="31">
        <v>3</v>
      </c>
      <c r="O360" s="31">
        <v>3</v>
      </c>
      <c r="P360" s="31">
        <v>3</v>
      </c>
      <c r="Q360" s="31">
        <v>3</v>
      </c>
      <c r="R360" s="31">
        <v>3</v>
      </c>
      <c r="S360" s="31">
        <v>3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v>5</v>
      </c>
      <c r="H364" s="31">
        <v>0</v>
      </c>
      <c r="I364" s="31">
        <v>0</v>
      </c>
      <c r="J364" s="31">
        <v>1</v>
      </c>
      <c r="K364" s="31">
        <v>0</v>
      </c>
      <c r="L364" s="31">
        <v>1</v>
      </c>
      <c r="M364" s="31">
        <v>0</v>
      </c>
      <c r="N364" s="31">
        <v>1</v>
      </c>
      <c r="O364" s="31">
        <v>0</v>
      </c>
      <c r="P364" s="31">
        <v>1</v>
      </c>
      <c r="Q364" s="31">
        <v>0</v>
      </c>
      <c r="R364" s="31">
        <v>1</v>
      </c>
      <c r="S364" s="31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120</v>
      </c>
      <c r="H365" s="5">
        <v>10</v>
      </c>
      <c r="I365" s="5">
        <v>10</v>
      </c>
      <c r="J365" s="5">
        <v>10</v>
      </c>
      <c r="K365" s="5">
        <v>10</v>
      </c>
      <c r="L365" s="5">
        <v>10</v>
      </c>
      <c r="M365" s="5">
        <v>10</v>
      </c>
      <c r="N365" s="5">
        <v>10</v>
      </c>
      <c r="O365" s="5">
        <v>10</v>
      </c>
      <c r="P365" s="5">
        <v>10</v>
      </c>
      <c r="Q365" s="5">
        <v>10</v>
      </c>
      <c r="R365" s="5">
        <v>10</v>
      </c>
      <c r="S365" s="5">
        <v>10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60</v>
      </c>
      <c r="H366" s="5">
        <v>5</v>
      </c>
      <c r="I366" s="5">
        <v>5</v>
      </c>
      <c r="J366" s="5">
        <v>5</v>
      </c>
      <c r="K366" s="5">
        <v>5</v>
      </c>
      <c r="L366" s="5">
        <v>5</v>
      </c>
      <c r="M366" s="5">
        <v>5</v>
      </c>
      <c r="N366" s="5">
        <v>5</v>
      </c>
      <c r="O366" s="5">
        <v>5</v>
      </c>
      <c r="P366" s="5">
        <v>5</v>
      </c>
      <c r="Q366" s="5">
        <v>5</v>
      </c>
      <c r="R366" s="5">
        <v>5</v>
      </c>
      <c r="S366" s="5">
        <v>5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ref="G368:G381" si="38">+H368+I368+J368+K368+L368+M368+N368+O368+P368+Q368+R368+S368</f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8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v>5</v>
      </c>
      <c r="H370" s="5">
        <v>0</v>
      </c>
      <c r="I370" s="5">
        <v>0</v>
      </c>
      <c r="J370" s="5">
        <v>1</v>
      </c>
      <c r="K370" s="5">
        <v>0</v>
      </c>
      <c r="L370" s="5">
        <v>1</v>
      </c>
      <c r="M370" s="5">
        <v>0</v>
      </c>
      <c r="N370" s="5">
        <v>1</v>
      </c>
      <c r="O370" s="5">
        <v>0</v>
      </c>
      <c r="P370" s="5">
        <v>1</v>
      </c>
      <c r="Q370" s="5">
        <v>0</v>
      </c>
      <c r="R370" s="5">
        <v>1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8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8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8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8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8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8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8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8"/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8"/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8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6</v>
      </c>
      <c r="H387" s="5">
        <v>0</v>
      </c>
      <c r="I387" s="5">
        <v>0</v>
      </c>
      <c r="J387" s="5">
        <v>1</v>
      </c>
      <c r="K387" s="5">
        <v>0</v>
      </c>
      <c r="L387" s="5">
        <v>1</v>
      </c>
      <c r="M387" s="5">
        <v>0</v>
      </c>
      <c r="N387" s="5">
        <v>1</v>
      </c>
      <c r="O387" s="5">
        <v>0</v>
      </c>
      <c r="P387" s="5">
        <v>1</v>
      </c>
      <c r="Q387" s="5">
        <v>1</v>
      </c>
      <c r="R387" s="5">
        <v>1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6" si="39">+H388+I388+J388+K388+L388+M388+N388+O388+P388+Q388+R388+S388</f>
        <v>6</v>
      </c>
      <c r="H388" s="5">
        <v>0</v>
      </c>
      <c r="I388" s="5">
        <v>0</v>
      </c>
      <c r="J388" s="5">
        <v>1</v>
      </c>
      <c r="K388" s="5">
        <v>0</v>
      </c>
      <c r="L388" s="5">
        <v>1</v>
      </c>
      <c r="M388" s="5">
        <v>0</v>
      </c>
      <c r="N388" s="5">
        <v>1</v>
      </c>
      <c r="O388" s="5">
        <v>0</v>
      </c>
      <c r="P388" s="5">
        <v>1</v>
      </c>
      <c r="Q388" s="5">
        <v>0</v>
      </c>
      <c r="R388" s="5">
        <v>1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39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39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39"/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/>
      <c r="R391" s="5"/>
      <c r="S391" s="5"/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v>1</v>
      </c>
      <c r="H392" s="31">
        <v>0</v>
      </c>
      <c r="I392" s="31">
        <v>0</v>
      </c>
      <c r="J392" s="31">
        <v>0</v>
      </c>
      <c r="K392" s="31">
        <v>0</v>
      </c>
      <c r="L392" s="31">
        <v>1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v>5</v>
      </c>
      <c r="H393" s="5">
        <v>0</v>
      </c>
      <c r="I393" s="5">
        <v>1</v>
      </c>
      <c r="J393" s="5">
        <v>0</v>
      </c>
      <c r="K393" s="5">
        <v>1</v>
      </c>
      <c r="L393" s="5">
        <v>0</v>
      </c>
      <c r="M393" s="5">
        <v>1</v>
      </c>
      <c r="N393" s="5">
        <v>0</v>
      </c>
      <c r="O393" s="5">
        <v>1</v>
      </c>
      <c r="P393" s="5">
        <v>0</v>
      </c>
      <c r="Q393" s="5">
        <v>1</v>
      </c>
      <c r="R393" s="5">
        <v>0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4</v>
      </c>
      <c r="H394" s="52">
        <v>4</v>
      </c>
      <c r="I394" s="52">
        <v>4</v>
      </c>
      <c r="J394" s="52">
        <v>4</v>
      </c>
      <c r="K394" s="52">
        <v>4</v>
      </c>
      <c r="L394" s="52">
        <v>4</v>
      </c>
      <c r="M394" s="52">
        <v>4</v>
      </c>
      <c r="N394" s="52">
        <v>4</v>
      </c>
      <c r="O394" s="52">
        <v>4</v>
      </c>
      <c r="P394" s="52">
        <v>4</v>
      </c>
      <c r="Q394" s="52">
        <v>4</v>
      </c>
      <c r="R394" s="52">
        <v>4</v>
      </c>
      <c r="S394" s="52">
        <v>4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39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10</v>
      </c>
      <c r="H397" s="52">
        <v>10</v>
      </c>
      <c r="I397" s="52">
        <v>10</v>
      </c>
      <c r="J397" s="52">
        <v>10</v>
      </c>
      <c r="K397" s="52">
        <v>10</v>
      </c>
      <c r="L397" s="52">
        <v>10</v>
      </c>
      <c r="M397" s="52">
        <v>10</v>
      </c>
      <c r="N397" s="52">
        <v>10</v>
      </c>
      <c r="O397" s="52">
        <v>10</v>
      </c>
      <c r="P397" s="52">
        <v>10</v>
      </c>
      <c r="Q397" s="52">
        <v>10</v>
      </c>
      <c r="R397" s="52"/>
      <c r="S397" s="52">
        <v>10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326" priority="14" operator="equal">
      <formula>"REVISE PORQUE ESTE VALOR NO PUEDE SER NEGATIVO"</formula>
    </cfRule>
    <cfRule type="cellIs" dxfId="325" priority="18" operator="lessThan">
      <formula>0</formula>
    </cfRule>
  </conditionalFormatting>
  <conditionalFormatting sqref="G327:S327">
    <cfRule type="cellIs" dxfId="324" priority="17" operator="lessThan">
      <formula>0</formula>
    </cfRule>
  </conditionalFormatting>
  <conditionalFormatting sqref="G338:S338">
    <cfRule type="cellIs" dxfId="323" priority="13" operator="equal">
      <formula>"Revise porque este valor no puede ser negativo"</formula>
    </cfRule>
    <cfRule type="cellIs" dxfId="322" priority="16" operator="lessThan">
      <formula>0</formula>
    </cfRule>
  </conditionalFormatting>
  <conditionalFormatting sqref="G338:S338">
    <cfRule type="cellIs" dxfId="321" priority="15" operator="lessThan">
      <formula>0</formula>
    </cfRule>
  </conditionalFormatting>
  <conditionalFormatting sqref="G348:S348">
    <cfRule type="cellIs" dxfId="320" priority="10" operator="equal">
      <formula>"Revise porque este valor no puede ser negativo"</formula>
    </cfRule>
    <cfRule type="cellIs" dxfId="319" priority="12" operator="lessThan">
      <formula>0</formula>
    </cfRule>
  </conditionalFormatting>
  <conditionalFormatting sqref="G348:S348">
    <cfRule type="cellIs" dxfId="318" priority="11" operator="lessThan">
      <formula>0</formula>
    </cfRule>
  </conditionalFormatting>
  <conditionalFormatting sqref="G357 I357:S357">
    <cfRule type="cellIs" dxfId="317" priority="7" operator="equal">
      <formula>"Revise porque este valor no puede ser negativo"</formula>
    </cfRule>
    <cfRule type="cellIs" dxfId="316" priority="9" operator="lessThan">
      <formula>0</formula>
    </cfRule>
  </conditionalFormatting>
  <conditionalFormatting sqref="G357 I357:S357">
    <cfRule type="cellIs" dxfId="315" priority="8" operator="lessThan">
      <formula>0</formula>
    </cfRule>
  </conditionalFormatting>
  <conditionalFormatting sqref="H357">
    <cfRule type="cellIs" dxfId="314" priority="4" operator="equal">
      <formula>"Revise porque este valor no puede ser negativo"</formula>
    </cfRule>
    <cfRule type="cellIs" dxfId="313" priority="6" operator="lessThan">
      <formula>0</formula>
    </cfRule>
  </conditionalFormatting>
  <conditionalFormatting sqref="H357">
    <cfRule type="cellIs" dxfId="312" priority="5" operator="lessThan">
      <formula>0</formula>
    </cfRule>
  </conditionalFormatting>
  <conditionalFormatting sqref="G24:S24">
    <cfRule type="cellIs" dxfId="311" priority="1" operator="equal">
      <formula>"REVISE PORQUE ESTE VALOR NO PUEDE SER NEGATIVO"</formula>
    </cfRule>
    <cfRule type="cellIs" dxfId="310" priority="3" operator="lessThan">
      <formula>0</formula>
    </cfRule>
  </conditionalFormatting>
  <conditionalFormatting sqref="G24:S24">
    <cfRule type="cellIs" dxfId="309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43"/>
  <sheetViews>
    <sheetView workbookViewId="0">
      <selection sqref="A1:XFD1048576"/>
    </sheetView>
  </sheetViews>
  <sheetFormatPr baseColWidth="10" defaultRowHeight="15" x14ac:dyDescent="0.25"/>
  <cols>
    <col min="1" max="1" width="1" style="767" customWidth="1"/>
    <col min="2" max="2" width="7.7109375" style="767" customWidth="1"/>
    <col min="3" max="3" width="39" style="767" customWidth="1"/>
    <col min="4" max="4" width="47.7109375" style="767" customWidth="1"/>
    <col min="5" max="5" width="92.28515625" style="767" customWidth="1"/>
    <col min="6" max="6" width="5.85546875" style="767" customWidth="1"/>
    <col min="7" max="7" width="6" style="767" customWidth="1"/>
    <col min="8" max="12" width="5.7109375" style="767" customWidth="1"/>
    <col min="13" max="13" width="5.85546875" style="767" customWidth="1"/>
    <col min="14" max="15" width="5.7109375" style="767" customWidth="1"/>
    <col min="16" max="16" width="5.85546875" style="767" customWidth="1"/>
    <col min="17" max="17" width="5.7109375" style="767" customWidth="1"/>
    <col min="18" max="18" width="8.85546875" style="767" customWidth="1"/>
    <col min="19" max="19" width="1.140625" style="767" customWidth="1"/>
    <col min="20" max="256" width="11.42578125" style="767"/>
    <col min="257" max="257" width="1" style="767" customWidth="1"/>
    <col min="258" max="258" width="7.7109375" style="767" customWidth="1"/>
    <col min="259" max="259" width="39" style="767" customWidth="1"/>
    <col min="260" max="260" width="47.7109375" style="767" customWidth="1"/>
    <col min="261" max="261" width="92.28515625" style="767" customWidth="1"/>
    <col min="262" max="262" width="5.85546875" style="767" customWidth="1"/>
    <col min="263" max="263" width="6" style="767" customWidth="1"/>
    <col min="264" max="268" width="5.7109375" style="767" customWidth="1"/>
    <col min="269" max="269" width="5.85546875" style="767" customWidth="1"/>
    <col min="270" max="271" width="5.7109375" style="767" customWidth="1"/>
    <col min="272" max="272" width="5.85546875" style="767" customWidth="1"/>
    <col min="273" max="273" width="5.7109375" style="767" customWidth="1"/>
    <col min="274" max="274" width="8.85546875" style="767" customWidth="1"/>
    <col min="275" max="275" width="1.140625" style="767" customWidth="1"/>
    <col min="276" max="512" width="11.42578125" style="767"/>
    <col min="513" max="513" width="1" style="767" customWidth="1"/>
    <col min="514" max="514" width="7.7109375" style="767" customWidth="1"/>
    <col min="515" max="515" width="39" style="767" customWidth="1"/>
    <col min="516" max="516" width="47.7109375" style="767" customWidth="1"/>
    <col min="517" max="517" width="92.28515625" style="767" customWidth="1"/>
    <col min="518" max="518" width="5.85546875" style="767" customWidth="1"/>
    <col min="519" max="519" width="6" style="767" customWidth="1"/>
    <col min="520" max="524" width="5.7109375" style="767" customWidth="1"/>
    <col min="525" max="525" width="5.85546875" style="767" customWidth="1"/>
    <col min="526" max="527" width="5.7109375" style="767" customWidth="1"/>
    <col min="528" max="528" width="5.85546875" style="767" customWidth="1"/>
    <col min="529" max="529" width="5.7109375" style="767" customWidth="1"/>
    <col min="530" max="530" width="8.85546875" style="767" customWidth="1"/>
    <col min="531" max="531" width="1.140625" style="767" customWidth="1"/>
    <col min="532" max="768" width="11.42578125" style="767"/>
    <col min="769" max="769" width="1" style="767" customWidth="1"/>
    <col min="770" max="770" width="7.7109375" style="767" customWidth="1"/>
    <col min="771" max="771" width="39" style="767" customWidth="1"/>
    <col min="772" max="772" width="47.7109375" style="767" customWidth="1"/>
    <col min="773" max="773" width="92.28515625" style="767" customWidth="1"/>
    <col min="774" max="774" width="5.85546875" style="767" customWidth="1"/>
    <col min="775" max="775" width="6" style="767" customWidth="1"/>
    <col min="776" max="780" width="5.7109375" style="767" customWidth="1"/>
    <col min="781" max="781" width="5.85546875" style="767" customWidth="1"/>
    <col min="782" max="783" width="5.7109375" style="767" customWidth="1"/>
    <col min="784" max="784" width="5.85546875" style="767" customWidth="1"/>
    <col min="785" max="785" width="5.7109375" style="767" customWidth="1"/>
    <col min="786" max="786" width="8.85546875" style="767" customWidth="1"/>
    <col min="787" max="787" width="1.140625" style="767" customWidth="1"/>
    <col min="788" max="1024" width="11.42578125" style="767"/>
    <col min="1025" max="1025" width="1" style="767" customWidth="1"/>
    <col min="1026" max="1026" width="7.7109375" style="767" customWidth="1"/>
    <col min="1027" max="1027" width="39" style="767" customWidth="1"/>
    <col min="1028" max="1028" width="47.7109375" style="767" customWidth="1"/>
    <col min="1029" max="1029" width="92.28515625" style="767" customWidth="1"/>
    <col min="1030" max="1030" width="5.85546875" style="767" customWidth="1"/>
    <col min="1031" max="1031" width="6" style="767" customWidth="1"/>
    <col min="1032" max="1036" width="5.7109375" style="767" customWidth="1"/>
    <col min="1037" max="1037" width="5.85546875" style="767" customWidth="1"/>
    <col min="1038" max="1039" width="5.7109375" style="767" customWidth="1"/>
    <col min="1040" max="1040" width="5.85546875" style="767" customWidth="1"/>
    <col min="1041" max="1041" width="5.7109375" style="767" customWidth="1"/>
    <col min="1042" max="1042" width="8.85546875" style="767" customWidth="1"/>
    <col min="1043" max="1043" width="1.140625" style="767" customWidth="1"/>
    <col min="1044" max="1280" width="11.42578125" style="767"/>
    <col min="1281" max="1281" width="1" style="767" customWidth="1"/>
    <col min="1282" max="1282" width="7.7109375" style="767" customWidth="1"/>
    <col min="1283" max="1283" width="39" style="767" customWidth="1"/>
    <col min="1284" max="1284" width="47.7109375" style="767" customWidth="1"/>
    <col min="1285" max="1285" width="92.28515625" style="767" customWidth="1"/>
    <col min="1286" max="1286" width="5.85546875" style="767" customWidth="1"/>
    <col min="1287" max="1287" width="6" style="767" customWidth="1"/>
    <col min="1288" max="1292" width="5.7109375" style="767" customWidth="1"/>
    <col min="1293" max="1293" width="5.85546875" style="767" customWidth="1"/>
    <col min="1294" max="1295" width="5.7109375" style="767" customWidth="1"/>
    <col min="1296" max="1296" width="5.85546875" style="767" customWidth="1"/>
    <col min="1297" max="1297" width="5.7109375" style="767" customWidth="1"/>
    <col min="1298" max="1298" width="8.85546875" style="767" customWidth="1"/>
    <col min="1299" max="1299" width="1.140625" style="767" customWidth="1"/>
    <col min="1300" max="1536" width="11.42578125" style="767"/>
    <col min="1537" max="1537" width="1" style="767" customWidth="1"/>
    <col min="1538" max="1538" width="7.7109375" style="767" customWidth="1"/>
    <col min="1539" max="1539" width="39" style="767" customWidth="1"/>
    <col min="1540" max="1540" width="47.7109375" style="767" customWidth="1"/>
    <col min="1541" max="1541" width="92.28515625" style="767" customWidth="1"/>
    <col min="1542" max="1542" width="5.85546875" style="767" customWidth="1"/>
    <col min="1543" max="1543" width="6" style="767" customWidth="1"/>
    <col min="1544" max="1548" width="5.7109375" style="767" customWidth="1"/>
    <col min="1549" max="1549" width="5.85546875" style="767" customWidth="1"/>
    <col min="1550" max="1551" width="5.7109375" style="767" customWidth="1"/>
    <col min="1552" max="1552" width="5.85546875" style="767" customWidth="1"/>
    <col min="1553" max="1553" width="5.7109375" style="767" customWidth="1"/>
    <col min="1554" max="1554" width="8.85546875" style="767" customWidth="1"/>
    <col min="1555" max="1555" width="1.140625" style="767" customWidth="1"/>
    <col min="1556" max="1792" width="11.42578125" style="767"/>
    <col min="1793" max="1793" width="1" style="767" customWidth="1"/>
    <col min="1794" max="1794" width="7.7109375" style="767" customWidth="1"/>
    <col min="1795" max="1795" width="39" style="767" customWidth="1"/>
    <col min="1796" max="1796" width="47.7109375" style="767" customWidth="1"/>
    <col min="1797" max="1797" width="92.28515625" style="767" customWidth="1"/>
    <col min="1798" max="1798" width="5.85546875" style="767" customWidth="1"/>
    <col min="1799" max="1799" width="6" style="767" customWidth="1"/>
    <col min="1800" max="1804" width="5.7109375" style="767" customWidth="1"/>
    <col min="1805" max="1805" width="5.85546875" style="767" customWidth="1"/>
    <col min="1806" max="1807" width="5.7109375" style="767" customWidth="1"/>
    <col min="1808" max="1808" width="5.85546875" style="767" customWidth="1"/>
    <col min="1809" max="1809" width="5.7109375" style="767" customWidth="1"/>
    <col min="1810" max="1810" width="8.85546875" style="767" customWidth="1"/>
    <col min="1811" max="1811" width="1.140625" style="767" customWidth="1"/>
    <col min="1812" max="2048" width="11.42578125" style="767"/>
    <col min="2049" max="2049" width="1" style="767" customWidth="1"/>
    <col min="2050" max="2050" width="7.7109375" style="767" customWidth="1"/>
    <col min="2051" max="2051" width="39" style="767" customWidth="1"/>
    <col min="2052" max="2052" width="47.7109375" style="767" customWidth="1"/>
    <col min="2053" max="2053" width="92.28515625" style="767" customWidth="1"/>
    <col min="2054" max="2054" width="5.85546875" style="767" customWidth="1"/>
    <col min="2055" max="2055" width="6" style="767" customWidth="1"/>
    <col min="2056" max="2060" width="5.7109375" style="767" customWidth="1"/>
    <col min="2061" max="2061" width="5.85546875" style="767" customWidth="1"/>
    <col min="2062" max="2063" width="5.7109375" style="767" customWidth="1"/>
    <col min="2064" max="2064" width="5.85546875" style="767" customWidth="1"/>
    <col min="2065" max="2065" width="5.7109375" style="767" customWidth="1"/>
    <col min="2066" max="2066" width="8.85546875" style="767" customWidth="1"/>
    <col min="2067" max="2067" width="1.140625" style="767" customWidth="1"/>
    <col min="2068" max="2304" width="11.42578125" style="767"/>
    <col min="2305" max="2305" width="1" style="767" customWidth="1"/>
    <col min="2306" max="2306" width="7.7109375" style="767" customWidth="1"/>
    <col min="2307" max="2307" width="39" style="767" customWidth="1"/>
    <col min="2308" max="2308" width="47.7109375" style="767" customWidth="1"/>
    <col min="2309" max="2309" width="92.28515625" style="767" customWidth="1"/>
    <col min="2310" max="2310" width="5.85546875" style="767" customWidth="1"/>
    <col min="2311" max="2311" width="6" style="767" customWidth="1"/>
    <col min="2312" max="2316" width="5.7109375" style="767" customWidth="1"/>
    <col min="2317" max="2317" width="5.85546875" style="767" customWidth="1"/>
    <col min="2318" max="2319" width="5.7109375" style="767" customWidth="1"/>
    <col min="2320" max="2320" width="5.85546875" style="767" customWidth="1"/>
    <col min="2321" max="2321" width="5.7109375" style="767" customWidth="1"/>
    <col min="2322" max="2322" width="8.85546875" style="767" customWidth="1"/>
    <col min="2323" max="2323" width="1.140625" style="767" customWidth="1"/>
    <col min="2324" max="2560" width="11.42578125" style="767"/>
    <col min="2561" max="2561" width="1" style="767" customWidth="1"/>
    <col min="2562" max="2562" width="7.7109375" style="767" customWidth="1"/>
    <col min="2563" max="2563" width="39" style="767" customWidth="1"/>
    <col min="2564" max="2564" width="47.7109375" style="767" customWidth="1"/>
    <col min="2565" max="2565" width="92.28515625" style="767" customWidth="1"/>
    <col min="2566" max="2566" width="5.85546875" style="767" customWidth="1"/>
    <col min="2567" max="2567" width="6" style="767" customWidth="1"/>
    <col min="2568" max="2572" width="5.7109375" style="767" customWidth="1"/>
    <col min="2573" max="2573" width="5.85546875" style="767" customWidth="1"/>
    <col min="2574" max="2575" width="5.7109375" style="767" customWidth="1"/>
    <col min="2576" max="2576" width="5.85546875" style="767" customWidth="1"/>
    <col min="2577" max="2577" width="5.7109375" style="767" customWidth="1"/>
    <col min="2578" max="2578" width="8.85546875" style="767" customWidth="1"/>
    <col min="2579" max="2579" width="1.140625" style="767" customWidth="1"/>
    <col min="2580" max="2816" width="11.42578125" style="767"/>
    <col min="2817" max="2817" width="1" style="767" customWidth="1"/>
    <col min="2818" max="2818" width="7.7109375" style="767" customWidth="1"/>
    <col min="2819" max="2819" width="39" style="767" customWidth="1"/>
    <col min="2820" max="2820" width="47.7109375" style="767" customWidth="1"/>
    <col min="2821" max="2821" width="92.28515625" style="767" customWidth="1"/>
    <col min="2822" max="2822" width="5.85546875" style="767" customWidth="1"/>
    <col min="2823" max="2823" width="6" style="767" customWidth="1"/>
    <col min="2824" max="2828" width="5.7109375" style="767" customWidth="1"/>
    <col min="2829" max="2829" width="5.85546875" style="767" customWidth="1"/>
    <col min="2830" max="2831" width="5.7109375" style="767" customWidth="1"/>
    <col min="2832" max="2832" width="5.85546875" style="767" customWidth="1"/>
    <col min="2833" max="2833" width="5.7109375" style="767" customWidth="1"/>
    <col min="2834" max="2834" width="8.85546875" style="767" customWidth="1"/>
    <col min="2835" max="2835" width="1.140625" style="767" customWidth="1"/>
    <col min="2836" max="3072" width="11.42578125" style="767"/>
    <col min="3073" max="3073" width="1" style="767" customWidth="1"/>
    <col min="3074" max="3074" width="7.7109375" style="767" customWidth="1"/>
    <col min="3075" max="3075" width="39" style="767" customWidth="1"/>
    <col min="3076" max="3076" width="47.7109375" style="767" customWidth="1"/>
    <col min="3077" max="3077" width="92.28515625" style="767" customWidth="1"/>
    <col min="3078" max="3078" width="5.85546875" style="767" customWidth="1"/>
    <col min="3079" max="3079" width="6" style="767" customWidth="1"/>
    <col min="3080" max="3084" width="5.7109375" style="767" customWidth="1"/>
    <col min="3085" max="3085" width="5.85546875" style="767" customWidth="1"/>
    <col min="3086" max="3087" width="5.7109375" style="767" customWidth="1"/>
    <col min="3088" max="3088" width="5.85546875" style="767" customWidth="1"/>
    <col min="3089" max="3089" width="5.7109375" style="767" customWidth="1"/>
    <col min="3090" max="3090" width="8.85546875" style="767" customWidth="1"/>
    <col min="3091" max="3091" width="1.140625" style="767" customWidth="1"/>
    <col min="3092" max="3328" width="11.42578125" style="767"/>
    <col min="3329" max="3329" width="1" style="767" customWidth="1"/>
    <col min="3330" max="3330" width="7.7109375" style="767" customWidth="1"/>
    <col min="3331" max="3331" width="39" style="767" customWidth="1"/>
    <col min="3332" max="3332" width="47.7109375" style="767" customWidth="1"/>
    <col min="3333" max="3333" width="92.28515625" style="767" customWidth="1"/>
    <col min="3334" max="3334" width="5.85546875" style="767" customWidth="1"/>
    <col min="3335" max="3335" width="6" style="767" customWidth="1"/>
    <col min="3336" max="3340" width="5.7109375" style="767" customWidth="1"/>
    <col min="3341" max="3341" width="5.85546875" style="767" customWidth="1"/>
    <col min="3342" max="3343" width="5.7109375" style="767" customWidth="1"/>
    <col min="3344" max="3344" width="5.85546875" style="767" customWidth="1"/>
    <col min="3345" max="3345" width="5.7109375" style="767" customWidth="1"/>
    <col min="3346" max="3346" width="8.85546875" style="767" customWidth="1"/>
    <col min="3347" max="3347" width="1.140625" style="767" customWidth="1"/>
    <col min="3348" max="3584" width="11.42578125" style="767"/>
    <col min="3585" max="3585" width="1" style="767" customWidth="1"/>
    <col min="3586" max="3586" width="7.7109375" style="767" customWidth="1"/>
    <col min="3587" max="3587" width="39" style="767" customWidth="1"/>
    <col min="3588" max="3588" width="47.7109375" style="767" customWidth="1"/>
    <col min="3589" max="3589" width="92.28515625" style="767" customWidth="1"/>
    <col min="3590" max="3590" width="5.85546875" style="767" customWidth="1"/>
    <col min="3591" max="3591" width="6" style="767" customWidth="1"/>
    <col min="3592" max="3596" width="5.7109375" style="767" customWidth="1"/>
    <col min="3597" max="3597" width="5.85546875" style="767" customWidth="1"/>
    <col min="3598" max="3599" width="5.7109375" style="767" customWidth="1"/>
    <col min="3600" max="3600" width="5.85546875" style="767" customWidth="1"/>
    <col min="3601" max="3601" width="5.7109375" style="767" customWidth="1"/>
    <col min="3602" max="3602" width="8.85546875" style="767" customWidth="1"/>
    <col min="3603" max="3603" width="1.140625" style="767" customWidth="1"/>
    <col min="3604" max="3840" width="11.42578125" style="767"/>
    <col min="3841" max="3841" width="1" style="767" customWidth="1"/>
    <col min="3842" max="3842" width="7.7109375" style="767" customWidth="1"/>
    <col min="3843" max="3843" width="39" style="767" customWidth="1"/>
    <col min="3844" max="3844" width="47.7109375" style="767" customWidth="1"/>
    <col min="3845" max="3845" width="92.28515625" style="767" customWidth="1"/>
    <col min="3846" max="3846" width="5.85546875" style="767" customWidth="1"/>
    <col min="3847" max="3847" width="6" style="767" customWidth="1"/>
    <col min="3848" max="3852" width="5.7109375" style="767" customWidth="1"/>
    <col min="3853" max="3853" width="5.85546875" style="767" customWidth="1"/>
    <col min="3854" max="3855" width="5.7109375" style="767" customWidth="1"/>
    <col min="3856" max="3856" width="5.85546875" style="767" customWidth="1"/>
    <col min="3857" max="3857" width="5.7109375" style="767" customWidth="1"/>
    <col min="3858" max="3858" width="8.85546875" style="767" customWidth="1"/>
    <col min="3859" max="3859" width="1.140625" style="767" customWidth="1"/>
    <col min="3860" max="4096" width="11.42578125" style="767"/>
    <col min="4097" max="4097" width="1" style="767" customWidth="1"/>
    <col min="4098" max="4098" width="7.7109375" style="767" customWidth="1"/>
    <col min="4099" max="4099" width="39" style="767" customWidth="1"/>
    <col min="4100" max="4100" width="47.7109375" style="767" customWidth="1"/>
    <col min="4101" max="4101" width="92.28515625" style="767" customWidth="1"/>
    <col min="4102" max="4102" width="5.85546875" style="767" customWidth="1"/>
    <col min="4103" max="4103" width="6" style="767" customWidth="1"/>
    <col min="4104" max="4108" width="5.7109375" style="767" customWidth="1"/>
    <col min="4109" max="4109" width="5.85546875" style="767" customWidth="1"/>
    <col min="4110" max="4111" width="5.7109375" style="767" customWidth="1"/>
    <col min="4112" max="4112" width="5.85546875" style="767" customWidth="1"/>
    <col min="4113" max="4113" width="5.7109375" style="767" customWidth="1"/>
    <col min="4114" max="4114" width="8.85546875" style="767" customWidth="1"/>
    <col min="4115" max="4115" width="1.140625" style="767" customWidth="1"/>
    <col min="4116" max="4352" width="11.42578125" style="767"/>
    <col min="4353" max="4353" width="1" style="767" customWidth="1"/>
    <col min="4354" max="4354" width="7.7109375" style="767" customWidth="1"/>
    <col min="4355" max="4355" width="39" style="767" customWidth="1"/>
    <col min="4356" max="4356" width="47.7109375" style="767" customWidth="1"/>
    <col min="4357" max="4357" width="92.28515625" style="767" customWidth="1"/>
    <col min="4358" max="4358" width="5.85546875" style="767" customWidth="1"/>
    <col min="4359" max="4359" width="6" style="767" customWidth="1"/>
    <col min="4360" max="4364" width="5.7109375" style="767" customWidth="1"/>
    <col min="4365" max="4365" width="5.85546875" style="767" customWidth="1"/>
    <col min="4366" max="4367" width="5.7109375" style="767" customWidth="1"/>
    <col min="4368" max="4368" width="5.85546875" style="767" customWidth="1"/>
    <col min="4369" max="4369" width="5.7109375" style="767" customWidth="1"/>
    <col min="4370" max="4370" width="8.85546875" style="767" customWidth="1"/>
    <col min="4371" max="4371" width="1.140625" style="767" customWidth="1"/>
    <col min="4372" max="4608" width="11.42578125" style="767"/>
    <col min="4609" max="4609" width="1" style="767" customWidth="1"/>
    <col min="4610" max="4610" width="7.7109375" style="767" customWidth="1"/>
    <col min="4611" max="4611" width="39" style="767" customWidth="1"/>
    <col min="4612" max="4612" width="47.7109375" style="767" customWidth="1"/>
    <col min="4613" max="4613" width="92.28515625" style="767" customWidth="1"/>
    <col min="4614" max="4614" width="5.85546875" style="767" customWidth="1"/>
    <col min="4615" max="4615" width="6" style="767" customWidth="1"/>
    <col min="4616" max="4620" width="5.7109375" style="767" customWidth="1"/>
    <col min="4621" max="4621" width="5.85546875" style="767" customWidth="1"/>
    <col min="4622" max="4623" width="5.7109375" style="767" customWidth="1"/>
    <col min="4624" max="4624" width="5.85546875" style="767" customWidth="1"/>
    <col min="4625" max="4625" width="5.7109375" style="767" customWidth="1"/>
    <col min="4626" max="4626" width="8.85546875" style="767" customWidth="1"/>
    <col min="4627" max="4627" width="1.140625" style="767" customWidth="1"/>
    <col min="4628" max="4864" width="11.42578125" style="767"/>
    <col min="4865" max="4865" width="1" style="767" customWidth="1"/>
    <col min="4866" max="4866" width="7.7109375" style="767" customWidth="1"/>
    <col min="4867" max="4867" width="39" style="767" customWidth="1"/>
    <col min="4868" max="4868" width="47.7109375" style="767" customWidth="1"/>
    <col min="4869" max="4869" width="92.28515625" style="767" customWidth="1"/>
    <col min="4870" max="4870" width="5.85546875" style="767" customWidth="1"/>
    <col min="4871" max="4871" width="6" style="767" customWidth="1"/>
    <col min="4872" max="4876" width="5.7109375" style="767" customWidth="1"/>
    <col min="4877" max="4877" width="5.85546875" style="767" customWidth="1"/>
    <col min="4878" max="4879" width="5.7109375" style="767" customWidth="1"/>
    <col min="4880" max="4880" width="5.85546875" style="767" customWidth="1"/>
    <col min="4881" max="4881" width="5.7109375" style="767" customWidth="1"/>
    <col min="4882" max="4882" width="8.85546875" style="767" customWidth="1"/>
    <col min="4883" max="4883" width="1.140625" style="767" customWidth="1"/>
    <col min="4884" max="5120" width="11.42578125" style="767"/>
    <col min="5121" max="5121" width="1" style="767" customWidth="1"/>
    <col min="5122" max="5122" width="7.7109375" style="767" customWidth="1"/>
    <col min="5123" max="5123" width="39" style="767" customWidth="1"/>
    <col min="5124" max="5124" width="47.7109375" style="767" customWidth="1"/>
    <col min="5125" max="5125" width="92.28515625" style="767" customWidth="1"/>
    <col min="5126" max="5126" width="5.85546875" style="767" customWidth="1"/>
    <col min="5127" max="5127" width="6" style="767" customWidth="1"/>
    <col min="5128" max="5132" width="5.7109375" style="767" customWidth="1"/>
    <col min="5133" max="5133" width="5.85546875" style="767" customWidth="1"/>
    <col min="5134" max="5135" width="5.7109375" style="767" customWidth="1"/>
    <col min="5136" max="5136" width="5.85546875" style="767" customWidth="1"/>
    <col min="5137" max="5137" width="5.7109375" style="767" customWidth="1"/>
    <col min="5138" max="5138" width="8.85546875" style="767" customWidth="1"/>
    <col min="5139" max="5139" width="1.140625" style="767" customWidth="1"/>
    <col min="5140" max="5376" width="11.42578125" style="767"/>
    <col min="5377" max="5377" width="1" style="767" customWidth="1"/>
    <col min="5378" max="5378" width="7.7109375" style="767" customWidth="1"/>
    <col min="5379" max="5379" width="39" style="767" customWidth="1"/>
    <col min="5380" max="5380" width="47.7109375" style="767" customWidth="1"/>
    <col min="5381" max="5381" width="92.28515625" style="767" customWidth="1"/>
    <col min="5382" max="5382" width="5.85546875" style="767" customWidth="1"/>
    <col min="5383" max="5383" width="6" style="767" customWidth="1"/>
    <col min="5384" max="5388" width="5.7109375" style="767" customWidth="1"/>
    <col min="5389" max="5389" width="5.85546875" style="767" customWidth="1"/>
    <col min="5390" max="5391" width="5.7109375" style="767" customWidth="1"/>
    <col min="5392" max="5392" width="5.85546875" style="767" customWidth="1"/>
    <col min="5393" max="5393" width="5.7109375" style="767" customWidth="1"/>
    <col min="5394" max="5394" width="8.85546875" style="767" customWidth="1"/>
    <col min="5395" max="5395" width="1.140625" style="767" customWidth="1"/>
    <col min="5396" max="5632" width="11.42578125" style="767"/>
    <col min="5633" max="5633" width="1" style="767" customWidth="1"/>
    <col min="5634" max="5634" width="7.7109375" style="767" customWidth="1"/>
    <col min="5635" max="5635" width="39" style="767" customWidth="1"/>
    <col min="5636" max="5636" width="47.7109375" style="767" customWidth="1"/>
    <col min="5637" max="5637" width="92.28515625" style="767" customWidth="1"/>
    <col min="5638" max="5638" width="5.85546875" style="767" customWidth="1"/>
    <col min="5639" max="5639" width="6" style="767" customWidth="1"/>
    <col min="5640" max="5644" width="5.7109375" style="767" customWidth="1"/>
    <col min="5645" max="5645" width="5.85546875" style="767" customWidth="1"/>
    <col min="5646" max="5647" width="5.7109375" style="767" customWidth="1"/>
    <col min="5648" max="5648" width="5.85546875" style="767" customWidth="1"/>
    <col min="5649" max="5649" width="5.7109375" style="767" customWidth="1"/>
    <col min="5650" max="5650" width="8.85546875" style="767" customWidth="1"/>
    <col min="5651" max="5651" width="1.140625" style="767" customWidth="1"/>
    <col min="5652" max="5888" width="11.42578125" style="767"/>
    <col min="5889" max="5889" width="1" style="767" customWidth="1"/>
    <col min="5890" max="5890" width="7.7109375" style="767" customWidth="1"/>
    <col min="5891" max="5891" width="39" style="767" customWidth="1"/>
    <col min="5892" max="5892" width="47.7109375" style="767" customWidth="1"/>
    <col min="5893" max="5893" width="92.28515625" style="767" customWidth="1"/>
    <col min="5894" max="5894" width="5.85546875" style="767" customWidth="1"/>
    <col min="5895" max="5895" width="6" style="767" customWidth="1"/>
    <col min="5896" max="5900" width="5.7109375" style="767" customWidth="1"/>
    <col min="5901" max="5901" width="5.85546875" style="767" customWidth="1"/>
    <col min="5902" max="5903" width="5.7109375" style="767" customWidth="1"/>
    <col min="5904" max="5904" width="5.85546875" style="767" customWidth="1"/>
    <col min="5905" max="5905" width="5.7109375" style="767" customWidth="1"/>
    <col min="5906" max="5906" width="8.85546875" style="767" customWidth="1"/>
    <col min="5907" max="5907" width="1.140625" style="767" customWidth="1"/>
    <col min="5908" max="6144" width="11.42578125" style="767"/>
    <col min="6145" max="6145" width="1" style="767" customWidth="1"/>
    <col min="6146" max="6146" width="7.7109375" style="767" customWidth="1"/>
    <col min="6147" max="6147" width="39" style="767" customWidth="1"/>
    <col min="6148" max="6148" width="47.7109375" style="767" customWidth="1"/>
    <col min="6149" max="6149" width="92.28515625" style="767" customWidth="1"/>
    <col min="6150" max="6150" width="5.85546875" style="767" customWidth="1"/>
    <col min="6151" max="6151" width="6" style="767" customWidth="1"/>
    <col min="6152" max="6156" width="5.7109375" style="767" customWidth="1"/>
    <col min="6157" max="6157" width="5.85546875" style="767" customWidth="1"/>
    <col min="6158" max="6159" width="5.7109375" style="767" customWidth="1"/>
    <col min="6160" max="6160" width="5.85546875" style="767" customWidth="1"/>
    <col min="6161" max="6161" width="5.7109375" style="767" customWidth="1"/>
    <col min="6162" max="6162" width="8.85546875" style="767" customWidth="1"/>
    <col min="6163" max="6163" width="1.140625" style="767" customWidth="1"/>
    <col min="6164" max="6400" width="11.42578125" style="767"/>
    <col min="6401" max="6401" width="1" style="767" customWidth="1"/>
    <col min="6402" max="6402" width="7.7109375" style="767" customWidth="1"/>
    <col min="6403" max="6403" width="39" style="767" customWidth="1"/>
    <col min="6404" max="6404" width="47.7109375" style="767" customWidth="1"/>
    <col min="6405" max="6405" width="92.28515625" style="767" customWidth="1"/>
    <col min="6406" max="6406" width="5.85546875" style="767" customWidth="1"/>
    <col min="6407" max="6407" width="6" style="767" customWidth="1"/>
    <col min="6408" max="6412" width="5.7109375" style="767" customWidth="1"/>
    <col min="6413" max="6413" width="5.85546875" style="767" customWidth="1"/>
    <col min="6414" max="6415" width="5.7109375" style="767" customWidth="1"/>
    <col min="6416" max="6416" width="5.85546875" style="767" customWidth="1"/>
    <col min="6417" max="6417" width="5.7109375" style="767" customWidth="1"/>
    <col min="6418" max="6418" width="8.85546875" style="767" customWidth="1"/>
    <col min="6419" max="6419" width="1.140625" style="767" customWidth="1"/>
    <col min="6420" max="6656" width="11.42578125" style="767"/>
    <col min="6657" max="6657" width="1" style="767" customWidth="1"/>
    <col min="6658" max="6658" width="7.7109375" style="767" customWidth="1"/>
    <col min="6659" max="6659" width="39" style="767" customWidth="1"/>
    <col min="6660" max="6660" width="47.7109375" style="767" customWidth="1"/>
    <col min="6661" max="6661" width="92.28515625" style="767" customWidth="1"/>
    <col min="6662" max="6662" width="5.85546875" style="767" customWidth="1"/>
    <col min="6663" max="6663" width="6" style="767" customWidth="1"/>
    <col min="6664" max="6668" width="5.7109375" style="767" customWidth="1"/>
    <col min="6669" max="6669" width="5.85546875" style="767" customWidth="1"/>
    <col min="6670" max="6671" width="5.7109375" style="767" customWidth="1"/>
    <col min="6672" max="6672" width="5.85546875" style="767" customWidth="1"/>
    <col min="6673" max="6673" width="5.7109375" style="767" customWidth="1"/>
    <col min="6674" max="6674" width="8.85546875" style="767" customWidth="1"/>
    <col min="6675" max="6675" width="1.140625" style="767" customWidth="1"/>
    <col min="6676" max="6912" width="11.42578125" style="767"/>
    <col min="6913" max="6913" width="1" style="767" customWidth="1"/>
    <col min="6914" max="6914" width="7.7109375" style="767" customWidth="1"/>
    <col min="6915" max="6915" width="39" style="767" customWidth="1"/>
    <col min="6916" max="6916" width="47.7109375" style="767" customWidth="1"/>
    <col min="6917" max="6917" width="92.28515625" style="767" customWidth="1"/>
    <col min="6918" max="6918" width="5.85546875" style="767" customWidth="1"/>
    <col min="6919" max="6919" width="6" style="767" customWidth="1"/>
    <col min="6920" max="6924" width="5.7109375" style="767" customWidth="1"/>
    <col min="6925" max="6925" width="5.85546875" style="767" customWidth="1"/>
    <col min="6926" max="6927" width="5.7109375" style="767" customWidth="1"/>
    <col min="6928" max="6928" width="5.85546875" style="767" customWidth="1"/>
    <col min="6929" max="6929" width="5.7109375" style="767" customWidth="1"/>
    <col min="6930" max="6930" width="8.85546875" style="767" customWidth="1"/>
    <col min="6931" max="6931" width="1.140625" style="767" customWidth="1"/>
    <col min="6932" max="7168" width="11.42578125" style="767"/>
    <col min="7169" max="7169" width="1" style="767" customWidth="1"/>
    <col min="7170" max="7170" width="7.7109375" style="767" customWidth="1"/>
    <col min="7171" max="7171" width="39" style="767" customWidth="1"/>
    <col min="7172" max="7172" width="47.7109375" style="767" customWidth="1"/>
    <col min="7173" max="7173" width="92.28515625" style="767" customWidth="1"/>
    <col min="7174" max="7174" width="5.85546875" style="767" customWidth="1"/>
    <col min="7175" max="7175" width="6" style="767" customWidth="1"/>
    <col min="7176" max="7180" width="5.7109375" style="767" customWidth="1"/>
    <col min="7181" max="7181" width="5.85546875" style="767" customWidth="1"/>
    <col min="7182" max="7183" width="5.7109375" style="767" customWidth="1"/>
    <col min="7184" max="7184" width="5.85546875" style="767" customWidth="1"/>
    <col min="7185" max="7185" width="5.7109375" style="767" customWidth="1"/>
    <col min="7186" max="7186" width="8.85546875" style="767" customWidth="1"/>
    <col min="7187" max="7187" width="1.140625" style="767" customWidth="1"/>
    <col min="7188" max="7424" width="11.42578125" style="767"/>
    <col min="7425" max="7425" width="1" style="767" customWidth="1"/>
    <col min="7426" max="7426" width="7.7109375" style="767" customWidth="1"/>
    <col min="7427" max="7427" width="39" style="767" customWidth="1"/>
    <col min="7428" max="7428" width="47.7109375" style="767" customWidth="1"/>
    <col min="7429" max="7429" width="92.28515625" style="767" customWidth="1"/>
    <col min="7430" max="7430" width="5.85546875" style="767" customWidth="1"/>
    <col min="7431" max="7431" width="6" style="767" customWidth="1"/>
    <col min="7432" max="7436" width="5.7109375" style="767" customWidth="1"/>
    <col min="7437" max="7437" width="5.85546875" style="767" customWidth="1"/>
    <col min="7438" max="7439" width="5.7109375" style="767" customWidth="1"/>
    <col min="7440" max="7440" width="5.85546875" style="767" customWidth="1"/>
    <col min="7441" max="7441" width="5.7109375" style="767" customWidth="1"/>
    <col min="7442" max="7442" width="8.85546875" style="767" customWidth="1"/>
    <col min="7443" max="7443" width="1.140625" style="767" customWidth="1"/>
    <col min="7444" max="7680" width="11.42578125" style="767"/>
    <col min="7681" max="7681" width="1" style="767" customWidth="1"/>
    <col min="7682" max="7682" width="7.7109375" style="767" customWidth="1"/>
    <col min="7683" max="7683" width="39" style="767" customWidth="1"/>
    <col min="7684" max="7684" width="47.7109375" style="767" customWidth="1"/>
    <col min="7685" max="7685" width="92.28515625" style="767" customWidth="1"/>
    <col min="7686" max="7686" width="5.85546875" style="767" customWidth="1"/>
    <col min="7687" max="7687" width="6" style="767" customWidth="1"/>
    <col min="7688" max="7692" width="5.7109375" style="767" customWidth="1"/>
    <col min="7693" max="7693" width="5.85546875" style="767" customWidth="1"/>
    <col min="7694" max="7695" width="5.7109375" style="767" customWidth="1"/>
    <col min="7696" max="7696" width="5.85546875" style="767" customWidth="1"/>
    <col min="7697" max="7697" width="5.7109375" style="767" customWidth="1"/>
    <col min="7698" max="7698" width="8.85546875" style="767" customWidth="1"/>
    <col min="7699" max="7699" width="1.140625" style="767" customWidth="1"/>
    <col min="7700" max="7936" width="11.42578125" style="767"/>
    <col min="7937" max="7937" width="1" style="767" customWidth="1"/>
    <col min="7938" max="7938" width="7.7109375" style="767" customWidth="1"/>
    <col min="7939" max="7939" width="39" style="767" customWidth="1"/>
    <col min="7940" max="7940" width="47.7109375" style="767" customWidth="1"/>
    <col min="7941" max="7941" width="92.28515625" style="767" customWidth="1"/>
    <col min="7942" max="7942" width="5.85546875" style="767" customWidth="1"/>
    <col min="7943" max="7943" width="6" style="767" customWidth="1"/>
    <col min="7944" max="7948" width="5.7109375" style="767" customWidth="1"/>
    <col min="7949" max="7949" width="5.85546875" style="767" customWidth="1"/>
    <col min="7950" max="7951" width="5.7109375" style="767" customWidth="1"/>
    <col min="7952" max="7952" width="5.85546875" style="767" customWidth="1"/>
    <col min="7953" max="7953" width="5.7109375" style="767" customWidth="1"/>
    <col min="7954" max="7954" width="8.85546875" style="767" customWidth="1"/>
    <col min="7955" max="7955" width="1.140625" style="767" customWidth="1"/>
    <col min="7956" max="8192" width="11.42578125" style="767"/>
    <col min="8193" max="8193" width="1" style="767" customWidth="1"/>
    <col min="8194" max="8194" width="7.7109375" style="767" customWidth="1"/>
    <col min="8195" max="8195" width="39" style="767" customWidth="1"/>
    <col min="8196" max="8196" width="47.7109375" style="767" customWidth="1"/>
    <col min="8197" max="8197" width="92.28515625" style="767" customWidth="1"/>
    <col min="8198" max="8198" width="5.85546875" style="767" customWidth="1"/>
    <col min="8199" max="8199" width="6" style="767" customWidth="1"/>
    <col min="8200" max="8204" width="5.7109375" style="767" customWidth="1"/>
    <col min="8205" max="8205" width="5.85546875" style="767" customWidth="1"/>
    <col min="8206" max="8207" width="5.7109375" style="767" customWidth="1"/>
    <col min="8208" max="8208" width="5.85546875" style="767" customWidth="1"/>
    <col min="8209" max="8209" width="5.7109375" style="767" customWidth="1"/>
    <col min="8210" max="8210" width="8.85546875" style="767" customWidth="1"/>
    <col min="8211" max="8211" width="1.140625" style="767" customWidth="1"/>
    <col min="8212" max="8448" width="11.42578125" style="767"/>
    <col min="8449" max="8449" width="1" style="767" customWidth="1"/>
    <col min="8450" max="8450" width="7.7109375" style="767" customWidth="1"/>
    <col min="8451" max="8451" width="39" style="767" customWidth="1"/>
    <col min="8452" max="8452" width="47.7109375" style="767" customWidth="1"/>
    <col min="8453" max="8453" width="92.28515625" style="767" customWidth="1"/>
    <col min="8454" max="8454" width="5.85546875" style="767" customWidth="1"/>
    <col min="8455" max="8455" width="6" style="767" customWidth="1"/>
    <col min="8456" max="8460" width="5.7109375" style="767" customWidth="1"/>
    <col min="8461" max="8461" width="5.85546875" style="767" customWidth="1"/>
    <col min="8462" max="8463" width="5.7109375" style="767" customWidth="1"/>
    <col min="8464" max="8464" width="5.85546875" style="767" customWidth="1"/>
    <col min="8465" max="8465" width="5.7109375" style="767" customWidth="1"/>
    <col min="8466" max="8466" width="8.85546875" style="767" customWidth="1"/>
    <col min="8467" max="8467" width="1.140625" style="767" customWidth="1"/>
    <col min="8468" max="8704" width="11.42578125" style="767"/>
    <col min="8705" max="8705" width="1" style="767" customWidth="1"/>
    <col min="8706" max="8706" width="7.7109375" style="767" customWidth="1"/>
    <col min="8707" max="8707" width="39" style="767" customWidth="1"/>
    <col min="8708" max="8708" width="47.7109375" style="767" customWidth="1"/>
    <col min="8709" max="8709" width="92.28515625" style="767" customWidth="1"/>
    <col min="8710" max="8710" width="5.85546875" style="767" customWidth="1"/>
    <col min="8711" max="8711" width="6" style="767" customWidth="1"/>
    <col min="8712" max="8716" width="5.7109375" style="767" customWidth="1"/>
    <col min="8717" max="8717" width="5.85546875" style="767" customWidth="1"/>
    <col min="8718" max="8719" width="5.7109375" style="767" customWidth="1"/>
    <col min="8720" max="8720" width="5.85546875" style="767" customWidth="1"/>
    <col min="8721" max="8721" width="5.7109375" style="767" customWidth="1"/>
    <col min="8722" max="8722" width="8.85546875" style="767" customWidth="1"/>
    <col min="8723" max="8723" width="1.140625" style="767" customWidth="1"/>
    <col min="8724" max="8960" width="11.42578125" style="767"/>
    <col min="8961" max="8961" width="1" style="767" customWidth="1"/>
    <col min="8962" max="8962" width="7.7109375" style="767" customWidth="1"/>
    <col min="8963" max="8963" width="39" style="767" customWidth="1"/>
    <col min="8964" max="8964" width="47.7109375" style="767" customWidth="1"/>
    <col min="8965" max="8965" width="92.28515625" style="767" customWidth="1"/>
    <col min="8966" max="8966" width="5.85546875" style="767" customWidth="1"/>
    <col min="8967" max="8967" width="6" style="767" customWidth="1"/>
    <col min="8968" max="8972" width="5.7109375" style="767" customWidth="1"/>
    <col min="8973" max="8973" width="5.85546875" style="767" customWidth="1"/>
    <col min="8974" max="8975" width="5.7109375" style="767" customWidth="1"/>
    <col min="8976" max="8976" width="5.85546875" style="767" customWidth="1"/>
    <col min="8977" max="8977" width="5.7109375" style="767" customWidth="1"/>
    <col min="8978" max="8978" width="8.85546875" style="767" customWidth="1"/>
    <col min="8979" max="8979" width="1.140625" style="767" customWidth="1"/>
    <col min="8980" max="9216" width="11.42578125" style="767"/>
    <col min="9217" max="9217" width="1" style="767" customWidth="1"/>
    <col min="9218" max="9218" width="7.7109375" style="767" customWidth="1"/>
    <col min="9219" max="9219" width="39" style="767" customWidth="1"/>
    <col min="9220" max="9220" width="47.7109375" style="767" customWidth="1"/>
    <col min="9221" max="9221" width="92.28515625" style="767" customWidth="1"/>
    <col min="9222" max="9222" width="5.85546875" style="767" customWidth="1"/>
    <col min="9223" max="9223" width="6" style="767" customWidth="1"/>
    <col min="9224" max="9228" width="5.7109375" style="767" customWidth="1"/>
    <col min="9229" max="9229" width="5.85546875" style="767" customWidth="1"/>
    <col min="9230" max="9231" width="5.7109375" style="767" customWidth="1"/>
    <col min="9232" max="9232" width="5.85546875" style="767" customWidth="1"/>
    <col min="9233" max="9233" width="5.7109375" style="767" customWidth="1"/>
    <col min="9234" max="9234" width="8.85546875" style="767" customWidth="1"/>
    <col min="9235" max="9235" width="1.140625" style="767" customWidth="1"/>
    <col min="9236" max="9472" width="11.42578125" style="767"/>
    <col min="9473" max="9473" width="1" style="767" customWidth="1"/>
    <col min="9474" max="9474" width="7.7109375" style="767" customWidth="1"/>
    <col min="9475" max="9475" width="39" style="767" customWidth="1"/>
    <col min="9476" max="9476" width="47.7109375" style="767" customWidth="1"/>
    <col min="9477" max="9477" width="92.28515625" style="767" customWidth="1"/>
    <col min="9478" max="9478" width="5.85546875" style="767" customWidth="1"/>
    <col min="9479" max="9479" width="6" style="767" customWidth="1"/>
    <col min="9480" max="9484" width="5.7109375" style="767" customWidth="1"/>
    <col min="9485" max="9485" width="5.85546875" style="767" customWidth="1"/>
    <col min="9486" max="9487" width="5.7109375" style="767" customWidth="1"/>
    <col min="9488" max="9488" width="5.85546875" style="767" customWidth="1"/>
    <col min="9489" max="9489" width="5.7109375" style="767" customWidth="1"/>
    <col min="9490" max="9490" width="8.85546875" style="767" customWidth="1"/>
    <col min="9491" max="9491" width="1.140625" style="767" customWidth="1"/>
    <col min="9492" max="9728" width="11.42578125" style="767"/>
    <col min="9729" max="9729" width="1" style="767" customWidth="1"/>
    <col min="9730" max="9730" width="7.7109375" style="767" customWidth="1"/>
    <col min="9731" max="9731" width="39" style="767" customWidth="1"/>
    <col min="9732" max="9732" width="47.7109375" style="767" customWidth="1"/>
    <col min="9733" max="9733" width="92.28515625" style="767" customWidth="1"/>
    <col min="9734" max="9734" width="5.85546875" style="767" customWidth="1"/>
    <col min="9735" max="9735" width="6" style="767" customWidth="1"/>
    <col min="9736" max="9740" width="5.7109375" style="767" customWidth="1"/>
    <col min="9741" max="9741" width="5.85546875" style="767" customWidth="1"/>
    <col min="9742" max="9743" width="5.7109375" style="767" customWidth="1"/>
    <col min="9744" max="9744" width="5.85546875" style="767" customWidth="1"/>
    <col min="9745" max="9745" width="5.7109375" style="767" customWidth="1"/>
    <col min="9746" max="9746" width="8.85546875" style="767" customWidth="1"/>
    <col min="9747" max="9747" width="1.140625" style="767" customWidth="1"/>
    <col min="9748" max="9984" width="11.42578125" style="767"/>
    <col min="9985" max="9985" width="1" style="767" customWidth="1"/>
    <col min="9986" max="9986" width="7.7109375" style="767" customWidth="1"/>
    <col min="9987" max="9987" width="39" style="767" customWidth="1"/>
    <col min="9988" max="9988" width="47.7109375" style="767" customWidth="1"/>
    <col min="9989" max="9989" width="92.28515625" style="767" customWidth="1"/>
    <col min="9990" max="9990" width="5.85546875" style="767" customWidth="1"/>
    <col min="9991" max="9991" width="6" style="767" customWidth="1"/>
    <col min="9992" max="9996" width="5.7109375" style="767" customWidth="1"/>
    <col min="9997" max="9997" width="5.85546875" style="767" customWidth="1"/>
    <col min="9998" max="9999" width="5.7109375" style="767" customWidth="1"/>
    <col min="10000" max="10000" width="5.85546875" style="767" customWidth="1"/>
    <col min="10001" max="10001" width="5.7109375" style="767" customWidth="1"/>
    <col min="10002" max="10002" width="8.85546875" style="767" customWidth="1"/>
    <col min="10003" max="10003" width="1.140625" style="767" customWidth="1"/>
    <col min="10004" max="10240" width="11.42578125" style="767"/>
    <col min="10241" max="10241" width="1" style="767" customWidth="1"/>
    <col min="10242" max="10242" width="7.7109375" style="767" customWidth="1"/>
    <col min="10243" max="10243" width="39" style="767" customWidth="1"/>
    <col min="10244" max="10244" width="47.7109375" style="767" customWidth="1"/>
    <col min="10245" max="10245" width="92.28515625" style="767" customWidth="1"/>
    <col min="10246" max="10246" width="5.85546875" style="767" customWidth="1"/>
    <col min="10247" max="10247" width="6" style="767" customWidth="1"/>
    <col min="10248" max="10252" width="5.7109375" style="767" customWidth="1"/>
    <col min="10253" max="10253" width="5.85546875" style="767" customWidth="1"/>
    <col min="10254" max="10255" width="5.7109375" style="767" customWidth="1"/>
    <col min="10256" max="10256" width="5.85546875" style="767" customWidth="1"/>
    <col min="10257" max="10257" width="5.7109375" style="767" customWidth="1"/>
    <col min="10258" max="10258" width="8.85546875" style="767" customWidth="1"/>
    <col min="10259" max="10259" width="1.140625" style="767" customWidth="1"/>
    <col min="10260" max="10496" width="11.42578125" style="767"/>
    <col min="10497" max="10497" width="1" style="767" customWidth="1"/>
    <col min="10498" max="10498" width="7.7109375" style="767" customWidth="1"/>
    <col min="10499" max="10499" width="39" style="767" customWidth="1"/>
    <col min="10500" max="10500" width="47.7109375" style="767" customWidth="1"/>
    <col min="10501" max="10501" width="92.28515625" style="767" customWidth="1"/>
    <col min="10502" max="10502" width="5.85546875" style="767" customWidth="1"/>
    <col min="10503" max="10503" width="6" style="767" customWidth="1"/>
    <col min="10504" max="10508" width="5.7109375" style="767" customWidth="1"/>
    <col min="10509" max="10509" width="5.85546875" style="767" customWidth="1"/>
    <col min="10510" max="10511" width="5.7109375" style="767" customWidth="1"/>
    <col min="10512" max="10512" width="5.85546875" style="767" customWidth="1"/>
    <col min="10513" max="10513" width="5.7109375" style="767" customWidth="1"/>
    <col min="10514" max="10514" width="8.85546875" style="767" customWidth="1"/>
    <col min="10515" max="10515" width="1.140625" style="767" customWidth="1"/>
    <col min="10516" max="10752" width="11.42578125" style="767"/>
    <col min="10753" max="10753" width="1" style="767" customWidth="1"/>
    <col min="10754" max="10754" width="7.7109375" style="767" customWidth="1"/>
    <col min="10755" max="10755" width="39" style="767" customWidth="1"/>
    <col min="10756" max="10756" width="47.7109375" style="767" customWidth="1"/>
    <col min="10757" max="10757" width="92.28515625" style="767" customWidth="1"/>
    <col min="10758" max="10758" width="5.85546875" style="767" customWidth="1"/>
    <col min="10759" max="10759" width="6" style="767" customWidth="1"/>
    <col min="10760" max="10764" width="5.7109375" style="767" customWidth="1"/>
    <col min="10765" max="10765" width="5.85546875" style="767" customWidth="1"/>
    <col min="10766" max="10767" width="5.7109375" style="767" customWidth="1"/>
    <col min="10768" max="10768" width="5.85546875" style="767" customWidth="1"/>
    <col min="10769" max="10769" width="5.7109375" style="767" customWidth="1"/>
    <col min="10770" max="10770" width="8.85546875" style="767" customWidth="1"/>
    <col min="10771" max="10771" width="1.140625" style="767" customWidth="1"/>
    <col min="10772" max="11008" width="11.42578125" style="767"/>
    <col min="11009" max="11009" width="1" style="767" customWidth="1"/>
    <col min="11010" max="11010" width="7.7109375" style="767" customWidth="1"/>
    <col min="11011" max="11011" width="39" style="767" customWidth="1"/>
    <col min="11012" max="11012" width="47.7109375" style="767" customWidth="1"/>
    <col min="11013" max="11013" width="92.28515625" style="767" customWidth="1"/>
    <col min="11014" max="11014" width="5.85546875" style="767" customWidth="1"/>
    <col min="11015" max="11015" width="6" style="767" customWidth="1"/>
    <col min="11016" max="11020" width="5.7109375" style="767" customWidth="1"/>
    <col min="11021" max="11021" width="5.85546875" style="767" customWidth="1"/>
    <col min="11022" max="11023" width="5.7109375" style="767" customWidth="1"/>
    <col min="11024" max="11024" width="5.85546875" style="767" customWidth="1"/>
    <col min="11025" max="11025" width="5.7109375" style="767" customWidth="1"/>
    <col min="11026" max="11026" width="8.85546875" style="767" customWidth="1"/>
    <col min="11027" max="11027" width="1.140625" style="767" customWidth="1"/>
    <col min="11028" max="11264" width="11.42578125" style="767"/>
    <col min="11265" max="11265" width="1" style="767" customWidth="1"/>
    <col min="11266" max="11266" width="7.7109375" style="767" customWidth="1"/>
    <col min="11267" max="11267" width="39" style="767" customWidth="1"/>
    <col min="11268" max="11268" width="47.7109375" style="767" customWidth="1"/>
    <col min="11269" max="11269" width="92.28515625" style="767" customWidth="1"/>
    <col min="11270" max="11270" width="5.85546875" style="767" customWidth="1"/>
    <col min="11271" max="11271" width="6" style="767" customWidth="1"/>
    <col min="11272" max="11276" width="5.7109375" style="767" customWidth="1"/>
    <col min="11277" max="11277" width="5.85546875" style="767" customWidth="1"/>
    <col min="11278" max="11279" width="5.7109375" style="767" customWidth="1"/>
    <col min="11280" max="11280" width="5.85546875" style="767" customWidth="1"/>
    <col min="11281" max="11281" width="5.7109375" style="767" customWidth="1"/>
    <col min="11282" max="11282" width="8.85546875" style="767" customWidth="1"/>
    <col min="11283" max="11283" width="1.140625" style="767" customWidth="1"/>
    <col min="11284" max="11520" width="11.42578125" style="767"/>
    <col min="11521" max="11521" width="1" style="767" customWidth="1"/>
    <col min="11522" max="11522" width="7.7109375" style="767" customWidth="1"/>
    <col min="11523" max="11523" width="39" style="767" customWidth="1"/>
    <col min="11524" max="11524" width="47.7109375" style="767" customWidth="1"/>
    <col min="11525" max="11525" width="92.28515625" style="767" customWidth="1"/>
    <col min="11526" max="11526" width="5.85546875" style="767" customWidth="1"/>
    <col min="11527" max="11527" width="6" style="767" customWidth="1"/>
    <col min="11528" max="11532" width="5.7109375" style="767" customWidth="1"/>
    <col min="11533" max="11533" width="5.85546875" style="767" customWidth="1"/>
    <col min="11534" max="11535" width="5.7109375" style="767" customWidth="1"/>
    <col min="11536" max="11536" width="5.85546875" style="767" customWidth="1"/>
    <col min="11537" max="11537" width="5.7109375" style="767" customWidth="1"/>
    <col min="11538" max="11538" width="8.85546875" style="767" customWidth="1"/>
    <col min="11539" max="11539" width="1.140625" style="767" customWidth="1"/>
    <col min="11540" max="11776" width="11.42578125" style="767"/>
    <col min="11777" max="11777" width="1" style="767" customWidth="1"/>
    <col min="11778" max="11778" width="7.7109375" style="767" customWidth="1"/>
    <col min="11779" max="11779" width="39" style="767" customWidth="1"/>
    <col min="11780" max="11780" width="47.7109375" style="767" customWidth="1"/>
    <col min="11781" max="11781" width="92.28515625" style="767" customWidth="1"/>
    <col min="11782" max="11782" width="5.85546875" style="767" customWidth="1"/>
    <col min="11783" max="11783" width="6" style="767" customWidth="1"/>
    <col min="11784" max="11788" width="5.7109375" style="767" customWidth="1"/>
    <col min="11789" max="11789" width="5.85546875" style="767" customWidth="1"/>
    <col min="11790" max="11791" width="5.7109375" style="767" customWidth="1"/>
    <col min="11792" max="11792" width="5.85546875" style="767" customWidth="1"/>
    <col min="11793" max="11793" width="5.7109375" style="767" customWidth="1"/>
    <col min="11794" max="11794" width="8.85546875" style="767" customWidth="1"/>
    <col min="11795" max="11795" width="1.140625" style="767" customWidth="1"/>
    <col min="11796" max="12032" width="11.42578125" style="767"/>
    <col min="12033" max="12033" width="1" style="767" customWidth="1"/>
    <col min="12034" max="12034" width="7.7109375" style="767" customWidth="1"/>
    <col min="12035" max="12035" width="39" style="767" customWidth="1"/>
    <col min="12036" max="12036" width="47.7109375" style="767" customWidth="1"/>
    <col min="12037" max="12037" width="92.28515625" style="767" customWidth="1"/>
    <col min="12038" max="12038" width="5.85546875" style="767" customWidth="1"/>
    <col min="12039" max="12039" width="6" style="767" customWidth="1"/>
    <col min="12040" max="12044" width="5.7109375" style="767" customWidth="1"/>
    <col min="12045" max="12045" width="5.85546875" style="767" customWidth="1"/>
    <col min="12046" max="12047" width="5.7109375" style="767" customWidth="1"/>
    <col min="12048" max="12048" width="5.85546875" style="767" customWidth="1"/>
    <col min="12049" max="12049" width="5.7109375" style="767" customWidth="1"/>
    <col min="12050" max="12050" width="8.85546875" style="767" customWidth="1"/>
    <col min="12051" max="12051" width="1.140625" style="767" customWidth="1"/>
    <col min="12052" max="12288" width="11.42578125" style="767"/>
    <col min="12289" max="12289" width="1" style="767" customWidth="1"/>
    <col min="12290" max="12290" width="7.7109375" style="767" customWidth="1"/>
    <col min="12291" max="12291" width="39" style="767" customWidth="1"/>
    <col min="12292" max="12292" width="47.7109375" style="767" customWidth="1"/>
    <col min="12293" max="12293" width="92.28515625" style="767" customWidth="1"/>
    <col min="12294" max="12294" width="5.85546875" style="767" customWidth="1"/>
    <col min="12295" max="12295" width="6" style="767" customWidth="1"/>
    <col min="12296" max="12300" width="5.7109375" style="767" customWidth="1"/>
    <col min="12301" max="12301" width="5.85546875" style="767" customWidth="1"/>
    <col min="12302" max="12303" width="5.7109375" style="767" customWidth="1"/>
    <col min="12304" max="12304" width="5.85546875" style="767" customWidth="1"/>
    <col min="12305" max="12305" width="5.7109375" style="767" customWidth="1"/>
    <col min="12306" max="12306" width="8.85546875" style="767" customWidth="1"/>
    <col min="12307" max="12307" width="1.140625" style="767" customWidth="1"/>
    <col min="12308" max="12544" width="11.42578125" style="767"/>
    <col min="12545" max="12545" width="1" style="767" customWidth="1"/>
    <col min="12546" max="12546" width="7.7109375" style="767" customWidth="1"/>
    <col min="12547" max="12547" width="39" style="767" customWidth="1"/>
    <col min="12548" max="12548" width="47.7109375" style="767" customWidth="1"/>
    <col min="12549" max="12549" width="92.28515625" style="767" customWidth="1"/>
    <col min="12550" max="12550" width="5.85546875" style="767" customWidth="1"/>
    <col min="12551" max="12551" width="6" style="767" customWidth="1"/>
    <col min="12552" max="12556" width="5.7109375" style="767" customWidth="1"/>
    <col min="12557" max="12557" width="5.85546875" style="767" customWidth="1"/>
    <col min="12558" max="12559" width="5.7109375" style="767" customWidth="1"/>
    <col min="12560" max="12560" width="5.85546875" style="767" customWidth="1"/>
    <col min="12561" max="12561" width="5.7109375" style="767" customWidth="1"/>
    <col min="12562" max="12562" width="8.85546875" style="767" customWidth="1"/>
    <col min="12563" max="12563" width="1.140625" style="767" customWidth="1"/>
    <col min="12564" max="12800" width="11.42578125" style="767"/>
    <col min="12801" max="12801" width="1" style="767" customWidth="1"/>
    <col min="12802" max="12802" width="7.7109375" style="767" customWidth="1"/>
    <col min="12803" max="12803" width="39" style="767" customWidth="1"/>
    <col min="12804" max="12804" width="47.7109375" style="767" customWidth="1"/>
    <col min="12805" max="12805" width="92.28515625" style="767" customWidth="1"/>
    <col min="12806" max="12806" width="5.85546875" style="767" customWidth="1"/>
    <col min="12807" max="12807" width="6" style="767" customWidth="1"/>
    <col min="12808" max="12812" width="5.7109375" style="767" customWidth="1"/>
    <col min="12813" max="12813" width="5.85546875" style="767" customWidth="1"/>
    <col min="12814" max="12815" width="5.7109375" style="767" customWidth="1"/>
    <col min="12816" max="12816" width="5.85546875" style="767" customWidth="1"/>
    <col min="12817" max="12817" width="5.7109375" style="767" customWidth="1"/>
    <col min="12818" max="12818" width="8.85546875" style="767" customWidth="1"/>
    <col min="12819" max="12819" width="1.140625" style="767" customWidth="1"/>
    <col min="12820" max="13056" width="11.42578125" style="767"/>
    <col min="13057" max="13057" width="1" style="767" customWidth="1"/>
    <col min="13058" max="13058" width="7.7109375" style="767" customWidth="1"/>
    <col min="13059" max="13059" width="39" style="767" customWidth="1"/>
    <col min="13060" max="13060" width="47.7109375" style="767" customWidth="1"/>
    <col min="13061" max="13061" width="92.28515625" style="767" customWidth="1"/>
    <col min="13062" max="13062" width="5.85546875" style="767" customWidth="1"/>
    <col min="13063" max="13063" width="6" style="767" customWidth="1"/>
    <col min="13064" max="13068" width="5.7109375" style="767" customWidth="1"/>
    <col min="13069" max="13069" width="5.85546875" style="767" customWidth="1"/>
    <col min="13070" max="13071" width="5.7109375" style="767" customWidth="1"/>
    <col min="13072" max="13072" width="5.85546875" style="767" customWidth="1"/>
    <col min="13073" max="13073" width="5.7109375" style="767" customWidth="1"/>
    <col min="13074" max="13074" width="8.85546875" style="767" customWidth="1"/>
    <col min="13075" max="13075" width="1.140625" style="767" customWidth="1"/>
    <col min="13076" max="13312" width="11.42578125" style="767"/>
    <col min="13313" max="13313" width="1" style="767" customWidth="1"/>
    <col min="13314" max="13314" width="7.7109375" style="767" customWidth="1"/>
    <col min="13315" max="13315" width="39" style="767" customWidth="1"/>
    <col min="13316" max="13316" width="47.7109375" style="767" customWidth="1"/>
    <col min="13317" max="13317" width="92.28515625" style="767" customWidth="1"/>
    <col min="13318" max="13318" width="5.85546875" style="767" customWidth="1"/>
    <col min="13319" max="13319" width="6" style="767" customWidth="1"/>
    <col min="13320" max="13324" width="5.7109375" style="767" customWidth="1"/>
    <col min="13325" max="13325" width="5.85546875" style="767" customWidth="1"/>
    <col min="13326" max="13327" width="5.7109375" style="767" customWidth="1"/>
    <col min="13328" max="13328" width="5.85546875" style="767" customWidth="1"/>
    <col min="13329" max="13329" width="5.7109375" style="767" customWidth="1"/>
    <col min="13330" max="13330" width="8.85546875" style="767" customWidth="1"/>
    <col min="13331" max="13331" width="1.140625" style="767" customWidth="1"/>
    <col min="13332" max="13568" width="11.42578125" style="767"/>
    <col min="13569" max="13569" width="1" style="767" customWidth="1"/>
    <col min="13570" max="13570" width="7.7109375" style="767" customWidth="1"/>
    <col min="13571" max="13571" width="39" style="767" customWidth="1"/>
    <col min="13572" max="13572" width="47.7109375" style="767" customWidth="1"/>
    <col min="13573" max="13573" width="92.28515625" style="767" customWidth="1"/>
    <col min="13574" max="13574" width="5.85546875" style="767" customWidth="1"/>
    <col min="13575" max="13575" width="6" style="767" customWidth="1"/>
    <col min="13576" max="13580" width="5.7109375" style="767" customWidth="1"/>
    <col min="13581" max="13581" width="5.85546875" style="767" customWidth="1"/>
    <col min="13582" max="13583" width="5.7109375" style="767" customWidth="1"/>
    <col min="13584" max="13584" width="5.85546875" style="767" customWidth="1"/>
    <col min="13585" max="13585" width="5.7109375" style="767" customWidth="1"/>
    <col min="13586" max="13586" width="8.85546875" style="767" customWidth="1"/>
    <col min="13587" max="13587" width="1.140625" style="767" customWidth="1"/>
    <col min="13588" max="13824" width="11.42578125" style="767"/>
    <col min="13825" max="13825" width="1" style="767" customWidth="1"/>
    <col min="13826" max="13826" width="7.7109375" style="767" customWidth="1"/>
    <col min="13827" max="13827" width="39" style="767" customWidth="1"/>
    <col min="13828" max="13828" width="47.7109375" style="767" customWidth="1"/>
    <col min="13829" max="13829" width="92.28515625" style="767" customWidth="1"/>
    <col min="13830" max="13830" width="5.85546875" style="767" customWidth="1"/>
    <col min="13831" max="13831" width="6" style="767" customWidth="1"/>
    <col min="13832" max="13836" width="5.7109375" style="767" customWidth="1"/>
    <col min="13837" max="13837" width="5.85546875" style="767" customWidth="1"/>
    <col min="13838" max="13839" width="5.7109375" style="767" customWidth="1"/>
    <col min="13840" max="13840" width="5.85546875" style="767" customWidth="1"/>
    <col min="13841" max="13841" width="5.7109375" style="767" customWidth="1"/>
    <col min="13842" max="13842" width="8.85546875" style="767" customWidth="1"/>
    <col min="13843" max="13843" width="1.140625" style="767" customWidth="1"/>
    <col min="13844" max="14080" width="11.42578125" style="767"/>
    <col min="14081" max="14081" width="1" style="767" customWidth="1"/>
    <col min="14082" max="14082" width="7.7109375" style="767" customWidth="1"/>
    <col min="14083" max="14083" width="39" style="767" customWidth="1"/>
    <col min="14084" max="14084" width="47.7109375" style="767" customWidth="1"/>
    <col min="14085" max="14085" width="92.28515625" style="767" customWidth="1"/>
    <col min="14086" max="14086" width="5.85546875" style="767" customWidth="1"/>
    <col min="14087" max="14087" width="6" style="767" customWidth="1"/>
    <col min="14088" max="14092" width="5.7109375" style="767" customWidth="1"/>
    <col min="14093" max="14093" width="5.85546875" style="767" customWidth="1"/>
    <col min="14094" max="14095" width="5.7109375" style="767" customWidth="1"/>
    <col min="14096" max="14096" width="5.85546875" style="767" customWidth="1"/>
    <col min="14097" max="14097" width="5.7109375" style="767" customWidth="1"/>
    <col min="14098" max="14098" width="8.85546875" style="767" customWidth="1"/>
    <col min="14099" max="14099" width="1.140625" style="767" customWidth="1"/>
    <col min="14100" max="14336" width="11.42578125" style="767"/>
    <col min="14337" max="14337" width="1" style="767" customWidth="1"/>
    <col min="14338" max="14338" width="7.7109375" style="767" customWidth="1"/>
    <col min="14339" max="14339" width="39" style="767" customWidth="1"/>
    <col min="14340" max="14340" width="47.7109375" style="767" customWidth="1"/>
    <col min="14341" max="14341" width="92.28515625" style="767" customWidth="1"/>
    <col min="14342" max="14342" width="5.85546875" style="767" customWidth="1"/>
    <col min="14343" max="14343" width="6" style="767" customWidth="1"/>
    <col min="14344" max="14348" width="5.7109375" style="767" customWidth="1"/>
    <col min="14349" max="14349" width="5.85546875" style="767" customWidth="1"/>
    <col min="14350" max="14351" width="5.7109375" style="767" customWidth="1"/>
    <col min="14352" max="14352" width="5.85546875" style="767" customWidth="1"/>
    <col min="14353" max="14353" width="5.7109375" style="767" customWidth="1"/>
    <col min="14354" max="14354" width="8.85546875" style="767" customWidth="1"/>
    <col min="14355" max="14355" width="1.140625" style="767" customWidth="1"/>
    <col min="14356" max="14592" width="11.42578125" style="767"/>
    <col min="14593" max="14593" width="1" style="767" customWidth="1"/>
    <col min="14594" max="14594" width="7.7109375" style="767" customWidth="1"/>
    <col min="14595" max="14595" width="39" style="767" customWidth="1"/>
    <col min="14596" max="14596" width="47.7109375" style="767" customWidth="1"/>
    <col min="14597" max="14597" width="92.28515625" style="767" customWidth="1"/>
    <col min="14598" max="14598" width="5.85546875" style="767" customWidth="1"/>
    <col min="14599" max="14599" width="6" style="767" customWidth="1"/>
    <col min="14600" max="14604" width="5.7109375" style="767" customWidth="1"/>
    <col min="14605" max="14605" width="5.85546875" style="767" customWidth="1"/>
    <col min="14606" max="14607" width="5.7109375" style="767" customWidth="1"/>
    <col min="14608" max="14608" width="5.85546875" style="767" customWidth="1"/>
    <col min="14609" max="14609" width="5.7109375" style="767" customWidth="1"/>
    <col min="14610" max="14610" width="8.85546875" style="767" customWidth="1"/>
    <col min="14611" max="14611" width="1.140625" style="767" customWidth="1"/>
    <col min="14612" max="14848" width="11.42578125" style="767"/>
    <col min="14849" max="14849" width="1" style="767" customWidth="1"/>
    <col min="14850" max="14850" width="7.7109375" style="767" customWidth="1"/>
    <col min="14851" max="14851" width="39" style="767" customWidth="1"/>
    <col min="14852" max="14852" width="47.7109375" style="767" customWidth="1"/>
    <col min="14853" max="14853" width="92.28515625" style="767" customWidth="1"/>
    <col min="14854" max="14854" width="5.85546875" style="767" customWidth="1"/>
    <col min="14855" max="14855" width="6" style="767" customWidth="1"/>
    <col min="14856" max="14860" width="5.7109375" style="767" customWidth="1"/>
    <col min="14861" max="14861" width="5.85546875" style="767" customWidth="1"/>
    <col min="14862" max="14863" width="5.7109375" style="767" customWidth="1"/>
    <col min="14864" max="14864" width="5.85546875" style="767" customWidth="1"/>
    <col min="14865" max="14865" width="5.7109375" style="767" customWidth="1"/>
    <col min="14866" max="14866" width="8.85546875" style="767" customWidth="1"/>
    <col min="14867" max="14867" width="1.140625" style="767" customWidth="1"/>
    <col min="14868" max="15104" width="11.42578125" style="767"/>
    <col min="15105" max="15105" width="1" style="767" customWidth="1"/>
    <col min="15106" max="15106" width="7.7109375" style="767" customWidth="1"/>
    <col min="15107" max="15107" width="39" style="767" customWidth="1"/>
    <col min="15108" max="15108" width="47.7109375" style="767" customWidth="1"/>
    <col min="15109" max="15109" width="92.28515625" style="767" customWidth="1"/>
    <col min="15110" max="15110" width="5.85546875" style="767" customWidth="1"/>
    <col min="15111" max="15111" width="6" style="767" customWidth="1"/>
    <col min="15112" max="15116" width="5.7109375" style="767" customWidth="1"/>
    <col min="15117" max="15117" width="5.85546875" style="767" customWidth="1"/>
    <col min="15118" max="15119" width="5.7109375" style="767" customWidth="1"/>
    <col min="15120" max="15120" width="5.85546875" style="767" customWidth="1"/>
    <col min="15121" max="15121" width="5.7109375" style="767" customWidth="1"/>
    <col min="15122" max="15122" width="8.85546875" style="767" customWidth="1"/>
    <col min="15123" max="15123" width="1.140625" style="767" customWidth="1"/>
    <col min="15124" max="15360" width="11.42578125" style="767"/>
    <col min="15361" max="15361" width="1" style="767" customWidth="1"/>
    <col min="15362" max="15362" width="7.7109375" style="767" customWidth="1"/>
    <col min="15363" max="15363" width="39" style="767" customWidth="1"/>
    <col min="15364" max="15364" width="47.7109375" style="767" customWidth="1"/>
    <col min="15365" max="15365" width="92.28515625" style="767" customWidth="1"/>
    <col min="15366" max="15366" width="5.85546875" style="767" customWidth="1"/>
    <col min="15367" max="15367" width="6" style="767" customWidth="1"/>
    <col min="15368" max="15372" width="5.7109375" style="767" customWidth="1"/>
    <col min="15373" max="15373" width="5.85546875" style="767" customWidth="1"/>
    <col min="15374" max="15375" width="5.7109375" style="767" customWidth="1"/>
    <col min="15376" max="15376" width="5.85546875" style="767" customWidth="1"/>
    <col min="15377" max="15377" width="5.7109375" style="767" customWidth="1"/>
    <col min="15378" max="15378" width="8.85546875" style="767" customWidth="1"/>
    <col min="15379" max="15379" width="1.140625" style="767" customWidth="1"/>
    <col min="15380" max="15616" width="11.42578125" style="767"/>
    <col min="15617" max="15617" width="1" style="767" customWidth="1"/>
    <col min="15618" max="15618" width="7.7109375" style="767" customWidth="1"/>
    <col min="15619" max="15619" width="39" style="767" customWidth="1"/>
    <col min="15620" max="15620" width="47.7109375" style="767" customWidth="1"/>
    <col min="15621" max="15621" width="92.28515625" style="767" customWidth="1"/>
    <col min="15622" max="15622" width="5.85546875" style="767" customWidth="1"/>
    <col min="15623" max="15623" width="6" style="767" customWidth="1"/>
    <col min="15624" max="15628" width="5.7109375" style="767" customWidth="1"/>
    <col min="15629" max="15629" width="5.85546875" style="767" customWidth="1"/>
    <col min="15630" max="15631" width="5.7109375" style="767" customWidth="1"/>
    <col min="15632" max="15632" width="5.85546875" style="767" customWidth="1"/>
    <col min="15633" max="15633" width="5.7109375" style="767" customWidth="1"/>
    <col min="15634" max="15634" width="8.85546875" style="767" customWidth="1"/>
    <col min="15635" max="15635" width="1.140625" style="767" customWidth="1"/>
    <col min="15636" max="15872" width="11.42578125" style="767"/>
    <col min="15873" max="15873" width="1" style="767" customWidth="1"/>
    <col min="15874" max="15874" width="7.7109375" style="767" customWidth="1"/>
    <col min="15875" max="15875" width="39" style="767" customWidth="1"/>
    <col min="15876" max="15876" width="47.7109375" style="767" customWidth="1"/>
    <col min="15877" max="15877" width="92.28515625" style="767" customWidth="1"/>
    <col min="15878" max="15878" width="5.85546875" style="767" customWidth="1"/>
    <col min="15879" max="15879" width="6" style="767" customWidth="1"/>
    <col min="15880" max="15884" width="5.7109375" style="767" customWidth="1"/>
    <col min="15885" max="15885" width="5.85546875" style="767" customWidth="1"/>
    <col min="15886" max="15887" width="5.7109375" style="767" customWidth="1"/>
    <col min="15888" max="15888" width="5.85546875" style="767" customWidth="1"/>
    <col min="15889" max="15889" width="5.7109375" style="767" customWidth="1"/>
    <col min="15890" max="15890" width="8.85546875" style="767" customWidth="1"/>
    <col min="15891" max="15891" width="1.140625" style="767" customWidth="1"/>
    <col min="15892" max="16128" width="11.42578125" style="767"/>
    <col min="16129" max="16129" width="1" style="767" customWidth="1"/>
    <col min="16130" max="16130" width="7.7109375" style="767" customWidth="1"/>
    <col min="16131" max="16131" width="39" style="767" customWidth="1"/>
    <col min="16132" max="16132" width="47.7109375" style="767" customWidth="1"/>
    <col min="16133" max="16133" width="92.28515625" style="767" customWidth="1"/>
    <col min="16134" max="16134" width="5.85546875" style="767" customWidth="1"/>
    <col min="16135" max="16135" width="6" style="767" customWidth="1"/>
    <col min="16136" max="16140" width="5.7109375" style="767" customWidth="1"/>
    <col min="16141" max="16141" width="5.85546875" style="767" customWidth="1"/>
    <col min="16142" max="16143" width="5.7109375" style="767" customWidth="1"/>
    <col min="16144" max="16144" width="5.85546875" style="767" customWidth="1"/>
    <col min="16145" max="16145" width="5.7109375" style="767" customWidth="1"/>
    <col min="16146" max="16146" width="8.85546875" style="767" customWidth="1"/>
    <col min="16147" max="16147" width="1.140625" style="767" customWidth="1"/>
    <col min="16148" max="16384" width="11.42578125" style="767"/>
  </cols>
  <sheetData>
    <row r="1" spans="1:21" ht="7.5" customHeight="1" thickBot="1" x14ac:dyDescent="0.3">
      <c r="A1" s="2304"/>
      <c r="B1" s="2305"/>
      <c r="C1" s="2305"/>
      <c r="D1" s="2305"/>
      <c r="E1" s="2305"/>
      <c r="F1" s="2305"/>
      <c r="G1" s="2305"/>
      <c r="H1" s="2305"/>
      <c r="I1" s="2305"/>
      <c r="J1" s="2305"/>
      <c r="K1" s="2305"/>
      <c r="L1" s="2305"/>
      <c r="M1" s="2305"/>
      <c r="N1" s="2305"/>
      <c r="O1" s="2305"/>
      <c r="P1" s="2305"/>
      <c r="Q1" s="2305"/>
      <c r="R1" s="2305"/>
      <c r="S1" s="766"/>
    </row>
    <row r="2" spans="1:21" ht="21.75" thickBot="1" x14ac:dyDescent="0.4">
      <c r="A2" s="2395"/>
      <c r="B2" s="2397" t="s">
        <v>645</v>
      </c>
      <c r="C2" s="2398"/>
      <c r="D2" s="2398"/>
      <c r="E2" s="2398"/>
      <c r="F2" s="2398"/>
      <c r="G2" s="2398"/>
      <c r="H2" s="2398"/>
      <c r="I2" s="2398"/>
      <c r="J2" s="2398"/>
      <c r="K2" s="2398"/>
      <c r="L2" s="2398"/>
      <c r="M2" s="2398"/>
      <c r="N2" s="2398"/>
      <c r="O2" s="2398"/>
      <c r="P2" s="2398"/>
      <c r="Q2" s="2398"/>
      <c r="R2" s="2398"/>
      <c r="S2" s="766"/>
    </row>
    <row r="3" spans="1:21" ht="16.5" customHeight="1" thickBot="1" x14ac:dyDescent="0.3">
      <c r="A3" s="2396"/>
      <c r="B3" s="2399" t="s">
        <v>0</v>
      </c>
      <c r="C3" s="2399" t="s">
        <v>1</v>
      </c>
      <c r="D3" s="2399"/>
      <c r="E3" s="2400" t="s">
        <v>2</v>
      </c>
      <c r="F3" s="2402" t="s">
        <v>646</v>
      </c>
      <c r="G3" s="2403"/>
      <c r="H3" s="2403"/>
      <c r="I3" s="2403"/>
      <c r="J3" s="2403"/>
      <c r="K3" s="2403"/>
      <c r="L3" s="2403"/>
      <c r="M3" s="2403"/>
      <c r="N3" s="2403"/>
      <c r="O3" s="2403"/>
      <c r="P3" s="2403"/>
      <c r="Q3" s="2403"/>
      <c r="R3" s="2404"/>
      <c r="S3" s="766"/>
    </row>
    <row r="4" spans="1:21" ht="16.5" thickBot="1" x14ac:dyDescent="0.3">
      <c r="A4" s="2396"/>
      <c r="B4" s="2399"/>
      <c r="C4" s="2399"/>
      <c r="D4" s="2399"/>
      <c r="E4" s="2401"/>
      <c r="F4" s="768" t="s">
        <v>124</v>
      </c>
      <c r="G4" s="768" t="s">
        <v>125</v>
      </c>
      <c r="H4" s="768" t="s">
        <v>126</v>
      </c>
      <c r="I4" s="768" t="s">
        <v>127</v>
      </c>
      <c r="J4" s="768" t="s">
        <v>128</v>
      </c>
      <c r="K4" s="768" t="s">
        <v>129</v>
      </c>
      <c r="L4" s="768" t="s">
        <v>130</v>
      </c>
      <c r="M4" s="768" t="s">
        <v>131</v>
      </c>
      <c r="N4" s="768" t="s">
        <v>132</v>
      </c>
      <c r="O4" s="768" t="s">
        <v>133</v>
      </c>
      <c r="P4" s="768" t="s">
        <v>134</v>
      </c>
      <c r="Q4" s="768" t="s">
        <v>135</v>
      </c>
      <c r="R4" s="768" t="s">
        <v>647</v>
      </c>
      <c r="S4" s="766"/>
    </row>
    <row r="5" spans="1:21" ht="19.5" customHeight="1" thickBot="1" x14ac:dyDescent="0.35">
      <c r="A5" s="2396"/>
      <c r="B5" s="2405" t="s">
        <v>3</v>
      </c>
      <c r="C5" s="2407" t="s">
        <v>648</v>
      </c>
      <c r="D5" s="2408"/>
      <c r="E5" s="2408"/>
      <c r="F5" s="2408"/>
      <c r="G5" s="2408"/>
      <c r="H5" s="2408"/>
      <c r="I5" s="2408"/>
      <c r="J5" s="2408"/>
      <c r="K5" s="2408"/>
      <c r="L5" s="2408"/>
      <c r="M5" s="2408"/>
      <c r="N5" s="2408"/>
      <c r="O5" s="2408"/>
      <c r="P5" s="2408"/>
      <c r="Q5" s="2408"/>
      <c r="R5" s="2409"/>
      <c r="S5" s="766"/>
    </row>
    <row r="6" spans="1:21" ht="33.75" customHeight="1" thickBot="1" x14ac:dyDescent="0.3">
      <c r="A6" s="2396"/>
      <c r="B6" s="2406"/>
      <c r="C6" s="2410" t="s">
        <v>5</v>
      </c>
      <c r="D6" s="2380" t="s">
        <v>649</v>
      </c>
      <c r="E6" s="769" t="s">
        <v>650</v>
      </c>
      <c r="F6" s="770">
        <v>67</v>
      </c>
      <c r="G6" s="615">
        <f>F21</f>
        <v>89</v>
      </c>
      <c r="H6" s="615">
        <f t="shared" ref="H6:Q6" si="0">G21</f>
        <v>92</v>
      </c>
      <c r="I6" s="615">
        <f t="shared" si="0"/>
        <v>84</v>
      </c>
      <c r="J6" s="615">
        <f t="shared" si="0"/>
        <v>76</v>
      </c>
      <c r="K6" s="615">
        <f t="shared" si="0"/>
        <v>74</v>
      </c>
      <c r="L6" s="615">
        <f t="shared" si="0"/>
        <v>82</v>
      </c>
      <c r="M6" s="615">
        <f t="shared" si="0"/>
        <v>55</v>
      </c>
      <c r="N6" s="615">
        <f t="shared" si="0"/>
        <v>74</v>
      </c>
      <c r="O6" s="615">
        <f t="shared" si="0"/>
        <v>21</v>
      </c>
      <c r="P6" s="615">
        <f t="shared" si="0"/>
        <v>39</v>
      </c>
      <c r="Q6" s="615">
        <f t="shared" si="0"/>
        <v>19</v>
      </c>
      <c r="R6" s="771">
        <f>SUM(F6:Q6)</f>
        <v>772</v>
      </c>
      <c r="S6" s="766"/>
    </row>
    <row r="7" spans="1:21" ht="20.25" customHeight="1" thickBot="1" x14ac:dyDescent="0.3">
      <c r="A7" s="2396"/>
      <c r="B7" s="2406"/>
      <c r="C7" s="2411"/>
      <c r="D7" s="2381"/>
      <c r="E7" s="772" t="s">
        <v>16</v>
      </c>
      <c r="F7" s="773">
        <v>67</v>
      </c>
      <c r="G7" s="773">
        <v>108</v>
      </c>
      <c r="H7" s="773">
        <v>83</v>
      </c>
      <c r="I7" s="773">
        <v>111</v>
      </c>
      <c r="J7" s="773">
        <v>85</v>
      </c>
      <c r="K7" s="773">
        <v>111</v>
      </c>
      <c r="L7" s="773">
        <v>101</v>
      </c>
      <c r="M7" s="773">
        <v>128</v>
      </c>
      <c r="N7" s="773">
        <v>69</v>
      </c>
      <c r="O7" s="773">
        <v>85</v>
      </c>
      <c r="P7" s="773">
        <v>94</v>
      </c>
      <c r="Q7" s="773">
        <v>86</v>
      </c>
      <c r="R7" s="774">
        <f t="shared" ref="R7:R21" si="1">SUM(F7:Q7)</f>
        <v>1128</v>
      </c>
      <c r="S7" s="766"/>
    </row>
    <row r="8" spans="1:21" ht="18" customHeight="1" thickBot="1" x14ac:dyDescent="0.3">
      <c r="A8" s="2396"/>
      <c r="B8" s="2406"/>
      <c r="C8" s="2411"/>
      <c r="D8" s="2381"/>
      <c r="E8" s="775" t="s">
        <v>651</v>
      </c>
      <c r="F8" s="776">
        <f>SUM(F6:F7)</f>
        <v>134</v>
      </c>
      <c r="G8" s="776">
        <f t="shared" ref="G8:Q8" si="2">SUM(G6:G7)</f>
        <v>197</v>
      </c>
      <c r="H8" s="776">
        <f t="shared" si="2"/>
        <v>175</v>
      </c>
      <c r="I8" s="776">
        <f t="shared" si="2"/>
        <v>195</v>
      </c>
      <c r="J8" s="776">
        <f t="shared" si="2"/>
        <v>161</v>
      </c>
      <c r="K8" s="776">
        <f t="shared" si="2"/>
        <v>185</v>
      </c>
      <c r="L8" s="776">
        <f t="shared" si="2"/>
        <v>183</v>
      </c>
      <c r="M8" s="776">
        <f t="shared" si="2"/>
        <v>183</v>
      </c>
      <c r="N8" s="776">
        <f t="shared" si="2"/>
        <v>143</v>
      </c>
      <c r="O8" s="776">
        <f t="shared" si="2"/>
        <v>106</v>
      </c>
      <c r="P8" s="776">
        <f t="shared" si="2"/>
        <v>133</v>
      </c>
      <c r="Q8" s="776">
        <f t="shared" si="2"/>
        <v>105</v>
      </c>
      <c r="R8" s="774">
        <f t="shared" si="1"/>
        <v>1900</v>
      </c>
      <c r="S8" s="766"/>
    </row>
    <row r="9" spans="1:21" ht="16.5" customHeight="1" thickBot="1" x14ac:dyDescent="0.3">
      <c r="A9" s="2396"/>
      <c r="B9" s="2406"/>
      <c r="C9" s="2411"/>
      <c r="D9" s="2381"/>
      <c r="E9" s="777" t="s">
        <v>652</v>
      </c>
      <c r="F9" s="776">
        <f>SUM(F11:F20)</f>
        <v>45</v>
      </c>
      <c r="G9" s="776">
        <f t="shared" ref="G9:Q9" si="3">SUM(G11:G20)</f>
        <v>105</v>
      </c>
      <c r="H9" s="776">
        <f t="shared" si="3"/>
        <v>91</v>
      </c>
      <c r="I9" s="776">
        <f t="shared" si="3"/>
        <v>119</v>
      </c>
      <c r="J9" s="776">
        <f t="shared" si="3"/>
        <v>87</v>
      </c>
      <c r="K9" s="776">
        <f t="shared" si="3"/>
        <v>103</v>
      </c>
      <c r="L9" s="776">
        <f t="shared" si="3"/>
        <v>128</v>
      </c>
      <c r="M9" s="776">
        <f t="shared" si="3"/>
        <v>109</v>
      </c>
      <c r="N9" s="776">
        <f t="shared" si="3"/>
        <v>122</v>
      </c>
      <c r="O9" s="776">
        <f t="shared" si="3"/>
        <v>67</v>
      </c>
      <c r="P9" s="776">
        <f t="shared" si="3"/>
        <v>114</v>
      </c>
      <c r="Q9" s="776">
        <f t="shared" si="3"/>
        <v>62</v>
      </c>
      <c r="R9" s="774">
        <f t="shared" si="1"/>
        <v>1152</v>
      </c>
      <c r="S9" s="766"/>
    </row>
    <row r="10" spans="1:21" ht="27.75" customHeight="1" thickBot="1" x14ac:dyDescent="0.3">
      <c r="A10" s="2396"/>
      <c r="B10" s="2406"/>
      <c r="C10" s="2411"/>
      <c r="D10" s="2381"/>
      <c r="E10" s="777" t="s">
        <v>653</v>
      </c>
      <c r="F10" s="778" t="str">
        <f>IF((SUM(F11:F20))&lt;=F8,"CORRECTO","ERROR")</f>
        <v>CORRECTO</v>
      </c>
      <c r="G10" s="778" t="str">
        <f t="shared" ref="G10:Q10" si="4">IF((SUM(G11:G20))&lt;=G8,"CORRECTO","ERROR")</f>
        <v>CORRECTO</v>
      </c>
      <c r="H10" s="778" t="str">
        <f t="shared" si="4"/>
        <v>CORRECTO</v>
      </c>
      <c r="I10" s="778" t="str">
        <f t="shared" si="4"/>
        <v>CORRECTO</v>
      </c>
      <c r="J10" s="778" t="str">
        <f t="shared" si="4"/>
        <v>CORRECTO</v>
      </c>
      <c r="K10" s="778" t="str">
        <f t="shared" si="4"/>
        <v>CORRECTO</v>
      </c>
      <c r="L10" s="778" t="str">
        <f t="shared" si="4"/>
        <v>CORRECTO</v>
      </c>
      <c r="M10" s="778" t="str">
        <f t="shared" si="4"/>
        <v>CORRECTO</v>
      </c>
      <c r="N10" s="778" t="str">
        <f t="shared" si="4"/>
        <v>CORRECTO</v>
      </c>
      <c r="O10" s="778" t="str">
        <f t="shared" si="4"/>
        <v>CORRECTO</v>
      </c>
      <c r="P10" s="778" t="str">
        <f t="shared" si="4"/>
        <v>CORRECTO</v>
      </c>
      <c r="Q10" s="778" t="str">
        <f t="shared" si="4"/>
        <v>CORRECTO</v>
      </c>
      <c r="R10" s="779"/>
      <c r="S10" s="766"/>
    </row>
    <row r="11" spans="1:21" ht="16.5" customHeight="1" thickBot="1" x14ac:dyDescent="0.3">
      <c r="A11" s="2396"/>
      <c r="B11" s="2406"/>
      <c r="C11" s="2411"/>
      <c r="D11" s="2381"/>
      <c r="E11" s="780" t="s">
        <v>17</v>
      </c>
      <c r="F11" s="613">
        <v>15</v>
      </c>
      <c r="G11" s="613">
        <v>27</v>
      </c>
      <c r="H11" s="613">
        <v>25</v>
      </c>
      <c r="I11" s="613">
        <v>26</v>
      </c>
      <c r="J11" s="613">
        <v>30</v>
      </c>
      <c r="K11" s="613">
        <v>47</v>
      </c>
      <c r="L11" s="613">
        <v>34</v>
      </c>
      <c r="M11" s="613">
        <v>28</v>
      </c>
      <c r="N11" s="613">
        <v>29</v>
      </c>
      <c r="O11" s="613">
        <v>17</v>
      </c>
      <c r="P11" s="613">
        <v>23</v>
      </c>
      <c r="Q11" s="613">
        <v>18</v>
      </c>
      <c r="R11" s="774">
        <f t="shared" si="1"/>
        <v>319</v>
      </c>
      <c r="S11" s="766"/>
    </row>
    <row r="12" spans="1:21" ht="16.5" customHeight="1" thickBot="1" x14ac:dyDescent="0.3">
      <c r="A12" s="2396"/>
      <c r="B12" s="2406"/>
      <c r="C12" s="2411"/>
      <c r="D12" s="2381"/>
      <c r="E12" s="780" t="s">
        <v>18</v>
      </c>
      <c r="F12" s="613">
        <v>13</v>
      </c>
      <c r="G12" s="613">
        <v>12</v>
      </c>
      <c r="H12" s="613">
        <v>19</v>
      </c>
      <c r="I12" s="613">
        <v>18</v>
      </c>
      <c r="J12" s="613">
        <v>19</v>
      </c>
      <c r="K12" s="613">
        <v>14</v>
      </c>
      <c r="L12" s="613">
        <v>19</v>
      </c>
      <c r="M12" s="613">
        <v>15</v>
      </c>
      <c r="N12" s="613">
        <v>32</v>
      </c>
      <c r="O12" s="613">
        <v>20</v>
      </c>
      <c r="P12" s="613">
        <v>34</v>
      </c>
      <c r="Q12" s="613">
        <v>16</v>
      </c>
      <c r="R12" s="774">
        <f t="shared" si="1"/>
        <v>231</v>
      </c>
      <c r="S12" s="766"/>
      <c r="T12" s="781"/>
    </row>
    <row r="13" spans="1:21" ht="16.5" customHeight="1" thickBot="1" x14ac:dyDescent="0.3">
      <c r="A13" s="2396"/>
      <c r="B13" s="2406"/>
      <c r="C13" s="2411"/>
      <c r="D13" s="2381"/>
      <c r="E13" s="780" t="s">
        <v>19</v>
      </c>
      <c r="F13" s="613">
        <v>1</v>
      </c>
      <c r="G13" s="613">
        <v>2</v>
      </c>
      <c r="H13" s="613">
        <v>3</v>
      </c>
      <c r="I13" s="613">
        <v>14</v>
      </c>
      <c r="J13" s="613">
        <v>2</v>
      </c>
      <c r="K13" s="613">
        <v>8</v>
      </c>
      <c r="L13" s="613">
        <v>11</v>
      </c>
      <c r="M13" s="613">
        <v>9</v>
      </c>
      <c r="N13" s="613">
        <v>9</v>
      </c>
      <c r="O13" s="613">
        <v>12</v>
      </c>
      <c r="P13" s="613">
        <v>13</v>
      </c>
      <c r="Q13" s="613">
        <v>7</v>
      </c>
      <c r="R13" s="774">
        <f t="shared" si="1"/>
        <v>91</v>
      </c>
      <c r="S13" s="766"/>
    </row>
    <row r="14" spans="1:21" ht="15.75" customHeight="1" thickBot="1" x14ac:dyDescent="0.3">
      <c r="A14" s="2396"/>
      <c r="B14" s="2406"/>
      <c r="C14" s="2411"/>
      <c r="D14" s="2381"/>
      <c r="E14" s="782" t="s">
        <v>20</v>
      </c>
      <c r="F14" s="613">
        <v>4</v>
      </c>
      <c r="G14" s="613">
        <v>11</v>
      </c>
      <c r="H14" s="613">
        <v>7</v>
      </c>
      <c r="I14" s="613">
        <v>13</v>
      </c>
      <c r="J14" s="613">
        <v>7</v>
      </c>
      <c r="K14" s="613">
        <v>9</v>
      </c>
      <c r="L14" s="613">
        <v>9</v>
      </c>
      <c r="M14" s="613">
        <v>11</v>
      </c>
      <c r="N14" s="613">
        <v>12</v>
      </c>
      <c r="O14" s="613">
        <v>6</v>
      </c>
      <c r="P14" s="613">
        <v>9</v>
      </c>
      <c r="Q14" s="613">
        <v>3</v>
      </c>
      <c r="R14" s="774">
        <f t="shared" si="1"/>
        <v>101</v>
      </c>
      <c r="S14" s="766"/>
    </row>
    <row r="15" spans="1:21" ht="16.5" customHeight="1" thickBot="1" x14ac:dyDescent="0.3">
      <c r="A15" s="2396"/>
      <c r="B15" s="2406"/>
      <c r="C15" s="2411"/>
      <c r="D15" s="2381"/>
      <c r="E15" s="780" t="s">
        <v>21</v>
      </c>
      <c r="F15" s="613">
        <v>2</v>
      </c>
      <c r="G15" s="613">
        <v>11</v>
      </c>
      <c r="H15" s="613">
        <v>9</v>
      </c>
      <c r="I15" s="613">
        <v>16</v>
      </c>
      <c r="J15" s="613">
        <v>5</v>
      </c>
      <c r="K15" s="613">
        <v>6</v>
      </c>
      <c r="L15" s="613">
        <v>4</v>
      </c>
      <c r="M15" s="613">
        <v>3</v>
      </c>
      <c r="N15" s="613">
        <v>4</v>
      </c>
      <c r="O15" s="613">
        <v>3</v>
      </c>
      <c r="P15" s="613">
        <v>5</v>
      </c>
      <c r="Q15" s="613">
        <v>6</v>
      </c>
      <c r="R15" s="774">
        <f t="shared" si="1"/>
        <v>74</v>
      </c>
      <c r="S15" s="766"/>
    </row>
    <row r="16" spans="1:21" ht="16.5" customHeight="1" thickBot="1" x14ac:dyDescent="0.3">
      <c r="A16" s="2396"/>
      <c r="B16" s="2406"/>
      <c r="C16" s="2411"/>
      <c r="D16" s="2381"/>
      <c r="E16" s="780" t="s">
        <v>22</v>
      </c>
      <c r="F16" s="613">
        <v>0</v>
      </c>
      <c r="G16" s="613">
        <v>9</v>
      </c>
      <c r="H16" s="613">
        <v>5</v>
      </c>
      <c r="I16" s="613">
        <v>7</v>
      </c>
      <c r="J16" s="613">
        <v>4</v>
      </c>
      <c r="K16" s="613">
        <v>1</v>
      </c>
      <c r="L16" s="613">
        <v>9</v>
      </c>
      <c r="M16" s="613">
        <v>5</v>
      </c>
      <c r="N16" s="613">
        <v>3</v>
      </c>
      <c r="O16" s="613">
        <v>2</v>
      </c>
      <c r="P16" s="613">
        <v>6</v>
      </c>
      <c r="Q16" s="613">
        <v>3</v>
      </c>
      <c r="R16" s="774">
        <f t="shared" si="1"/>
        <v>54</v>
      </c>
      <c r="S16" s="766"/>
      <c r="U16" s="781"/>
    </row>
    <row r="17" spans="1:19" ht="16.5" customHeight="1" thickBot="1" x14ac:dyDescent="0.3">
      <c r="A17" s="2396"/>
      <c r="B17" s="2406"/>
      <c r="C17" s="2411"/>
      <c r="D17" s="2381"/>
      <c r="E17" s="780" t="s">
        <v>23</v>
      </c>
      <c r="F17" s="613">
        <v>2</v>
      </c>
      <c r="G17" s="613">
        <v>4</v>
      </c>
      <c r="H17" s="613">
        <v>8</v>
      </c>
      <c r="I17" s="613">
        <v>12</v>
      </c>
      <c r="J17" s="613">
        <v>3</v>
      </c>
      <c r="K17" s="613">
        <v>7</v>
      </c>
      <c r="L17" s="613">
        <v>8</v>
      </c>
      <c r="M17" s="613">
        <v>17</v>
      </c>
      <c r="N17" s="613">
        <v>6</v>
      </c>
      <c r="O17" s="613">
        <v>2</v>
      </c>
      <c r="P17" s="613">
        <v>6</v>
      </c>
      <c r="Q17" s="613">
        <v>1</v>
      </c>
      <c r="R17" s="774">
        <f t="shared" si="1"/>
        <v>76</v>
      </c>
      <c r="S17" s="766"/>
    </row>
    <row r="18" spans="1:19" ht="16.5" customHeight="1" thickBot="1" x14ac:dyDescent="0.3">
      <c r="A18" s="2396"/>
      <c r="B18" s="2406"/>
      <c r="C18" s="2411"/>
      <c r="D18" s="2381"/>
      <c r="E18" s="783" t="s">
        <v>24</v>
      </c>
      <c r="F18" s="613">
        <v>6</v>
      </c>
      <c r="G18" s="613">
        <v>27</v>
      </c>
      <c r="H18" s="613">
        <v>13</v>
      </c>
      <c r="I18" s="613">
        <v>13</v>
      </c>
      <c r="J18" s="613">
        <v>16</v>
      </c>
      <c r="K18" s="613">
        <v>11</v>
      </c>
      <c r="L18" s="613">
        <v>33</v>
      </c>
      <c r="M18" s="613">
        <v>19</v>
      </c>
      <c r="N18" s="613">
        <v>24</v>
      </c>
      <c r="O18" s="613">
        <v>3</v>
      </c>
      <c r="P18" s="613">
        <v>15</v>
      </c>
      <c r="Q18" s="613">
        <v>4</v>
      </c>
      <c r="R18" s="774">
        <f t="shared" si="1"/>
        <v>184</v>
      </c>
      <c r="S18" s="766"/>
    </row>
    <row r="19" spans="1:19" ht="16.5" customHeight="1" thickBot="1" x14ac:dyDescent="0.3">
      <c r="A19" s="2396"/>
      <c r="B19" s="2406"/>
      <c r="C19" s="2411"/>
      <c r="D19" s="2381"/>
      <c r="E19" s="783" t="s">
        <v>25</v>
      </c>
      <c r="F19" s="613">
        <v>2</v>
      </c>
      <c r="G19" s="613">
        <v>1</v>
      </c>
      <c r="H19" s="613">
        <v>2</v>
      </c>
      <c r="I19" s="613">
        <v>0</v>
      </c>
      <c r="J19" s="613">
        <v>1</v>
      </c>
      <c r="K19" s="613">
        <v>0</v>
      </c>
      <c r="L19" s="613">
        <v>1</v>
      </c>
      <c r="M19" s="613">
        <v>1</v>
      </c>
      <c r="N19" s="613">
        <v>2</v>
      </c>
      <c r="O19" s="613">
        <v>2</v>
      </c>
      <c r="P19" s="613">
        <v>3</v>
      </c>
      <c r="Q19" s="613">
        <v>4</v>
      </c>
      <c r="R19" s="774">
        <f t="shared" si="1"/>
        <v>19</v>
      </c>
      <c r="S19" s="766"/>
    </row>
    <row r="20" spans="1:19" ht="16.5" customHeight="1" thickBot="1" x14ac:dyDescent="0.3">
      <c r="A20" s="2396"/>
      <c r="B20" s="2406"/>
      <c r="C20" s="2411"/>
      <c r="D20" s="2381"/>
      <c r="E20" s="784" t="s">
        <v>113</v>
      </c>
      <c r="F20" s="614">
        <v>0</v>
      </c>
      <c r="G20" s="614">
        <v>1</v>
      </c>
      <c r="H20" s="614">
        <v>0</v>
      </c>
      <c r="I20" s="614">
        <v>0</v>
      </c>
      <c r="J20" s="614">
        <v>0</v>
      </c>
      <c r="K20" s="614">
        <v>0</v>
      </c>
      <c r="L20" s="614">
        <v>0</v>
      </c>
      <c r="M20" s="614">
        <v>1</v>
      </c>
      <c r="N20" s="614">
        <v>1</v>
      </c>
      <c r="O20" s="614">
        <v>0</v>
      </c>
      <c r="P20" s="614">
        <v>0</v>
      </c>
      <c r="Q20" s="614">
        <v>0</v>
      </c>
      <c r="R20" s="774">
        <f t="shared" si="1"/>
        <v>3</v>
      </c>
      <c r="S20" s="766"/>
    </row>
    <row r="21" spans="1:19" ht="19.5" customHeight="1" thickBot="1" x14ac:dyDescent="0.3">
      <c r="A21" s="2396"/>
      <c r="B21" s="2406"/>
      <c r="C21" s="2412"/>
      <c r="D21" s="2382"/>
      <c r="E21" s="785" t="s">
        <v>654</v>
      </c>
      <c r="F21" s="786">
        <f>F8-F9</f>
        <v>89</v>
      </c>
      <c r="G21" s="786">
        <f t="shared" ref="G21:Q21" si="5">G8-G9</f>
        <v>92</v>
      </c>
      <c r="H21" s="786">
        <f t="shared" si="5"/>
        <v>84</v>
      </c>
      <c r="I21" s="786">
        <f t="shared" si="5"/>
        <v>76</v>
      </c>
      <c r="J21" s="786">
        <f t="shared" si="5"/>
        <v>74</v>
      </c>
      <c r="K21" s="786">
        <f t="shared" si="5"/>
        <v>82</v>
      </c>
      <c r="L21" s="786">
        <f t="shared" si="5"/>
        <v>55</v>
      </c>
      <c r="M21" s="786">
        <f t="shared" si="5"/>
        <v>74</v>
      </c>
      <c r="N21" s="786">
        <f t="shared" si="5"/>
        <v>21</v>
      </c>
      <c r="O21" s="786">
        <f t="shared" si="5"/>
        <v>39</v>
      </c>
      <c r="P21" s="786">
        <f t="shared" si="5"/>
        <v>19</v>
      </c>
      <c r="Q21" s="786">
        <f t="shared" si="5"/>
        <v>43</v>
      </c>
      <c r="R21" s="787">
        <f t="shared" si="1"/>
        <v>748</v>
      </c>
      <c r="S21" s="766"/>
    </row>
    <row r="22" spans="1:19" ht="19.5" customHeight="1" thickBot="1" x14ac:dyDescent="0.3">
      <c r="A22" s="2396"/>
      <c r="B22" s="2406"/>
      <c r="C22" s="2383" t="s">
        <v>655</v>
      </c>
      <c r="D22" s="2384"/>
      <c r="E22" s="2384"/>
      <c r="F22" s="2384"/>
      <c r="G22" s="2384"/>
      <c r="H22" s="2384"/>
      <c r="I22" s="2384"/>
      <c r="J22" s="2384"/>
      <c r="K22" s="2384"/>
      <c r="L22" s="2384"/>
      <c r="M22" s="2384"/>
      <c r="N22" s="2384"/>
      <c r="O22" s="2384"/>
      <c r="P22" s="2384"/>
      <c r="Q22" s="2384"/>
      <c r="R22" s="2385"/>
      <c r="S22" s="766"/>
    </row>
    <row r="23" spans="1:19" ht="19.5" customHeight="1" thickBot="1" x14ac:dyDescent="0.3">
      <c r="A23" s="2396"/>
      <c r="B23" s="2406"/>
      <c r="C23" s="2386" t="s">
        <v>28</v>
      </c>
      <c r="D23" s="2389" t="s">
        <v>656</v>
      </c>
      <c r="E23" s="788" t="s">
        <v>30</v>
      </c>
      <c r="F23" s="789">
        <v>0</v>
      </c>
      <c r="G23" s="789">
        <v>0</v>
      </c>
      <c r="H23" s="789">
        <v>1</v>
      </c>
      <c r="I23" s="789">
        <v>1</v>
      </c>
      <c r="J23" s="789">
        <v>5</v>
      </c>
      <c r="K23" s="789">
        <v>2</v>
      </c>
      <c r="L23" s="789">
        <v>1</v>
      </c>
      <c r="M23" s="789">
        <v>1</v>
      </c>
      <c r="N23" s="789">
        <v>2</v>
      </c>
      <c r="O23" s="789">
        <v>0</v>
      </c>
      <c r="P23" s="789">
        <v>0</v>
      </c>
      <c r="Q23" s="789">
        <v>0</v>
      </c>
      <c r="R23" s="771">
        <f>SUM(F23:Q23)</f>
        <v>13</v>
      </c>
      <c r="S23" s="766"/>
    </row>
    <row r="24" spans="1:19" ht="19.5" customHeight="1" thickBot="1" x14ac:dyDescent="0.3">
      <c r="A24" s="2396"/>
      <c r="B24" s="2406"/>
      <c r="C24" s="2387"/>
      <c r="D24" s="2112"/>
      <c r="E24" s="790" t="s">
        <v>32</v>
      </c>
      <c r="F24" s="613">
        <v>0</v>
      </c>
      <c r="G24" s="613">
        <v>0</v>
      </c>
      <c r="H24" s="613">
        <v>1</v>
      </c>
      <c r="I24" s="613">
        <v>1</v>
      </c>
      <c r="J24" s="613">
        <v>5</v>
      </c>
      <c r="K24" s="613">
        <v>2</v>
      </c>
      <c r="L24" s="613">
        <v>1</v>
      </c>
      <c r="M24" s="613">
        <v>1</v>
      </c>
      <c r="N24" s="613">
        <v>1</v>
      </c>
      <c r="O24" s="613">
        <v>0</v>
      </c>
      <c r="P24" s="613">
        <v>0</v>
      </c>
      <c r="Q24" s="613">
        <v>0</v>
      </c>
      <c r="R24" s="774">
        <f>SUM(F24:Q24)</f>
        <v>12</v>
      </c>
      <c r="S24" s="766"/>
    </row>
    <row r="25" spans="1:19" ht="19.5" customHeight="1" thickBot="1" x14ac:dyDescent="0.3">
      <c r="A25" s="2396"/>
      <c r="B25" s="2406"/>
      <c r="C25" s="2387"/>
      <c r="D25" s="2112"/>
      <c r="E25" s="790" t="s">
        <v>31</v>
      </c>
      <c r="F25" s="613">
        <v>0</v>
      </c>
      <c r="G25" s="613">
        <v>0</v>
      </c>
      <c r="H25" s="613">
        <v>0</v>
      </c>
      <c r="I25" s="613">
        <v>0</v>
      </c>
      <c r="J25" s="613">
        <v>0</v>
      </c>
      <c r="K25" s="613">
        <v>0</v>
      </c>
      <c r="L25" s="613">
        <v>0</v>
      </c>
      <c r="M25" s="613">
        <v>0</v>
      </c>
      <c r="N25" s="613">
        <v>1</v>
      </c>
      <c r="O25" s="613">
        <v>0</v>
      </c>
      <c r="P25" s="613">
        <v>0</v>
      </c>
      <c r="Q25" s="613">
        <v>0</v>
      </c>
      <c r="R25" s="774">
        <f>SUM(F25:Q25)</f>
        <v>1</v>
      </c>
      <c r="S25" s="766"/>
    </row>
    <row r="26" spans="1:19" ht="19.5" customHeight="1" thickBot="1" x14ac:dyDescent="0.3">
      <c r="A26" s="2396"/>
      <c r="B26" s="2406"/>
      <c r="C26" s="2387"/>
      <c r="D26" s="2112"/>
      <c r="E26" s="790" t="s">
        <v>33</v>
      </c>
      <c r="F26" s="613">
        <v>0</v>
      </c>
      <c r="G26" s="613">
        <v>0</v>
      </c>
      <c r="H26" s="613">
        <v>1</v>
      </c>
      <c r="I26" s="613">
        <v>1</v>
      </c>
      <c r="J26" s="613">
        <v>5</v>
      </c>
      <c r="K26" s="613">
        <v>2</v>
      </c>
      <c r="L26" s="613">
        <v>1</v>
      </c>
      <c r="M26" s="613">
        <v>0</v>
      </c>
      <c r="N26" s="613">
        <v>0</v>
      </c>
      <c r="O26" s="613">
        <v>0</v>
      </c>
      <c r="P26" s="613">
        <v>0</v>
      </c>
      <c r="Q26" s="613">
        <v>0</v>
      </c>
      <c r="R26" s="774">
        <f>SUM(F26:Q26)</f>
        <v>10</v>
      </c>
      <c r="S26" s="766"/>
    </row>
    <row r="27" spans="1:19" ht="19.5" customHeight="1" thickBot="1" x14ac:dyDescent="0.3">
      <c r="A27" s="2396"/>
      <c r="B27" s="2406"/>
      <c r="C27" s="2388"/>
      <c r="D27" s="2390"/>
      <c r="E27" s="791" t="s">
        <v>34</v>
      </c>
      <c r="F27" s="792">
        <v>0</v>
      </c>
      <c r="G27" s="792">
        <v>0</v>
      </c>
      <c r="H27" s="792">
        <v>0</v>
      </c>
      <c r="I27" s="792">
        <v>0</v>
      </c>
      <c r="J27" s="792">
        <v>2</v>
      </c>
      <c r="K27" s="792">
        <v>0</v>
      </c>
      <c r="L27" s="792">
        <v>0</v>
      </c>
      <c r="M27" s="792">
        <v>0</v>
      </c>
      <c r="N27" s="792">
        <v>0</v>
      </c>
      <c r="O27" s="792">
        <v>0</v>
      </c>
      <c r="P27" s="792">
        <v>0</v>
      </c>
      <c r="Q27" s="792">
        <v>0</v>
      </c>
      <c r="R27" s="787">
        <f>SUM(F27:Q27)</f>
        <v>2</v>
      </c>
      <c r="S27" s="766"/>
    </row>
    <row r="28" spans="1:19" ht="19.5" customHeight="1" thickBot="1" x14ac:dyDescent="0.3">
      <c r="A28" s="2396"/>
      <c r="B28" s="2406"/>
      <c r="C28" s="2391" t="s">
        <v>657</v>
      </c>
      <c r="D28" s="2391"/>
      <c r="E28" s="2391"/>
      <c r="F28" s="2391"/>
      <c r="G28" s="2391"/>
      <c r="H28" s="2391"/>
      <c r="I28" s="2391"/>
      <c r="J28" s="2391"/>
      <c r="K28" s="2391"/>
      <c r="L28" s="2391"/>
      <c r="M28" s="2391"/>
      <c r="N28" s="2391"/>
      <c r="O28" s="2391"/>
      <c r="P28" s="2391"/>
      <c r="Q28" s="2391"/>
      <c r="R28" s="2391"/>
      <c r="S28" s="766"/>
    </row>
    <row r="29" spans="1:19" ht="33" customHeight="1" thickBot="1" x14ac:dyDescent="0.3">
      <c r="A29" s="2396"/>
      <c r="B29" s="2406"/>
      <c r="C29" s="2392" t="s">
        <v>35</v>
      </c>
      <c r="D29" s="2320" t="s">
        <v>658</v>
      </c>
      <c r="E29" s="793" t="s">
        <v>659</v>
      </c>
      <c r="F29" s="770">
        <v>168</v>
      </c>
      <c r="G29" s="615">
        <f>F46</f>
        <v>163</v>
      </c>
      <c r="H29" s="615">
        <f t="shared" ref="H29:Q29" si="6">G46</f>
        <v>181</v>
      </c>
      <c r="I29" s="615">
        <f t="shared" si="6"/>
        <v>175</v>
      </c>
      <c r="J29" s="615">
        <f t="shared" si="6"/>
        <v>176</v>
      </c>
      <c r="K29" s="615">
        <f t="shared" si="6"/>
        <v>180</v>
      </c>
      <c r="L29" s="615">
        <f t="shared" si="6"/>
        <v>176</v>
      </c>
      <c r="M29" s="615">
        <f t="shared" si="6"/>
        <v>193</v>
      </c>
      <c r="N29" s="615">
        <f t="shared" si="6"/>
        <v>190</v>
      </c>
      <c r="O29" s="615">
        <f t="shared" si="6"/>
        <v>204</v>
      </c>
      <c r="P29" s="615">
        <f t="shared" si="6"/>
        <v>172</v>
      </c>
      <c r="Q29" s="615">
        <f t="shared" si="6"/>
        <v>166</v>
      </c>
      <c r="R29" s="771">
        <f>SUM(F29:Q29)</f>
        <v>2144</v>
      </c>
      <c r="S29" s="766"/>
    </row>
    <row r="30" spans="1:19" ht="16.5" customHeight="1" thickBot="1" x14ac:dyDescent="0.3">
      <c r="A30" s="2396"/>
      <c r="B30" s="2406"/>
      <c r="C30" s="2393"/>
      <c r="D30" s="2321"/>
      <c r="E30" s="794" t="s">
        <v>114</v>
      </c>
      <c r="F30" s="776">
        <f t="shared" ref="F30:Q30" si="7">F18</f>
        <v>6</v>
      </c>
      <c r="G30" s="776">
        <f t="shared" si="7"/>
        <v>27</v>
      </c>
      <c r="H30" s="776">
        <f t="shared" si="7"/>
        <v>13</v>
      </c>
      <c r="I30" s="776">
        <f t="shared" si="7"/>
        <v>13</v>
      </c>
      <c r="J30" s="776">
        <f t="shared" si="7"/>
        <v>16</v>
      </c>
      <c r="K30" s="776">
        <f t="shared" si="7"/>
        <v>11</v>
      </c>
      <c r="L30" s="776">
        <f t="shared" si="7"/>
        <v>33</v>
      </c>
      <c r="M30" s="776">
        <f t="shared" si="7"/>
        <v>19</v>
      </c>
      <c r="N30" s="776">
        <f t="shared" si="7"/>
        <v>24</v>
      </c>
      <c r="O30" s="776">
        <f t="shared" si="7"/>
        <v>3</v>
      </c>
      <c r="P30" s="776">
        <f t="shared" si="7"/>
        <v>15</v>
      </c>
      <c r="Q30" s="776">
        <f t="shared" si="7"/>
        <v>4</v>
      </c>
      <c r="R30" s="774">
        <f t="shared" ref="R30:R46" si="8">SUM(F30:Q30)</f>
        <v>184</v>
      </c>
      <c r="S30" s="766"/>
    </row>
    <row r="31" spans="1:19" ht="16.5" customHeight="1" thickBot="1" x14ac:dyDescent="0.3">
      <c r="A31" s="2396"/>
      <c r="B31" s="2406"/>
      <c r="C31" s="2393"/>
      <c r="D31" s="2321"/>
      <c r="E31" s="794" t="s">
        <v>115</v>
      </c>
      <c r="F31" s="773">
        <v>0</v>
      </c>
      <c r="G31" s="773">
        <v>2</v>
      </c>
      <c r="H31" s="773">
        <v>0</v>
      </c>
      <c r="I31" s="773">
        <v>0</v>
      </c>
      <c r="J31" s="773">
        <v>4</v>
      </c>
      <c r="K31" s="773">
        <v>1</v>
      </c>
      <c r="L31" s="773">
        <v>1</v>
      </c>
      <c r="M31" s="773">
        <v>1</v>
      </c>
      <c r="N31" s="773">
        <v>4</v>
      </c>
      <c r="O31" s="773">
        <v>0</v>
      </c>
      <c r="P31" s="773">
        <v>1</v>
      </c>
      <c r="Q31" s="773">
        <v>0</v>
      </c>
      <c r="R31" s="774">
        <f t="shared" si="8"/>
        <v>14</v>
      </c>
      <c r="S31" s="766"/>
    </row>
    <row r="32" spans="1:19" ht="16.5" customHeight="1" thickBot="1" x14ac:dyDescent="0.3">
      <c r="A32" s="2396"/>
      <c r="B32" s="2406"/>
      <c r="C32" s="2393"/>
      <c r="D32" s="2321"/>
      <c r="E32" s="795" t="s">
        <v>660</v>
      </c>
      <c r="F32" s="776">
        <f>SUM(F29:F31)</f>
        <v>174</v>
      </c>
      <c r="G32" s="776">
        <f t="shared" ref="G32:Q32" si="9">SUM(G29:G31)</f>
        <v>192</v>
      </c>
      <c r="H32" s="776">
        <f t="shared" si="9"/>
        <v>194</v>
      </c>
      <c r="I32" s="776">
        <f t="shared" si="9"/>
        <v>188</v>
      </c>
      <c r="J32" s="776">
        <f t="shared" si="9"/>
        <v>196</v>
      </c>
      <c r="K32" s="776">
        <f t="shared" si="9"/>
        <v>192</v>
      </c>
      <c r="L32" s="776">
        <f t="shared" si="9"/>
        <v>210</v>
      </c>
      <c r="M32" s="776">
        <f t="shared" si="9"/>
        <v>213</v>
      </c>
      <c r="N32" s="776">
        <f t="shared" si="9"/>
        <v>218</v>
      </c>
      <c r="O32" s="776">
        <f t="shared" si="9"/>
        <v>207</v>
      </c>
      <c r="P32" s="776">
        <f t="shared" si="9"/>
        <v>188</v>
      </c>
      <c r="Q32" s="776">
        <f t="shared" si="9"/>
        <v>170</v>
      </c>
      <c r="R32" s="774">
        <f t="shared" si="8"/>
        <v>2342</v>
      </c>
      <c r="S32" s="766"/>
    </row>
    <row r="33" spans="1:19" ht="16.5" customHeight="1" thickBot="1" x14ac:dyDescent="0.3">
      <c r="A33" s="2396"/>
      <c r="B33" s="2406"/>
      <c r="C33" s="2393"/>
      <c r="D33" s="2321"/>
      <c r="E33" s="795" t="s">
        <v>661</v>
      </c>
      <c r="F33" s="776">
        <f>F35+F36+F37+F38+F39+F41+F42+F43+F44+F45</f>
        <v>11</v>
      </c>
      <c r="G33" s="776">
        <f t="shared" ref="G33:Q33" si="10">G35+G36+G37+G38+G39+G41+G42+G43+G44+G45</f>
        <v>11</v>
      </c>
      <c r="H33" s="776">
        <f t="shared" si="10"/>
        <v>19</v>
      </c>
      <c r="I33" s="776">
        <f t="shared" si="10"/>
        <v>12</v>
      </c>
      <c r="J33" s="776">
        <f t="shared" si="10"/>
        <v>16</v>
      </c>
      <c r="K33" s="776">
        <f t="shared" si="10"/>
        <v>16</v>
      </c>
      <c r="L33" s="776">
        <f t="shared" si="10"/>
        <v>17</v>
      </c>
      <c r="M33" s="776">
        <f t="shared" si="10"/>
        <v>23</v>
      </c>
      <c r="N33" s="776">
        <f t="shared" si="10"/>
        <v>14</v>
      </c>
      <c r="O33" s="776">
        <f t="shared" si="10"/>
        <v>35</v>
      </c>
      <c r="P33" s="776">
        <f t="shared" si="10"/>
        <v>22</v>
      </c>
      <c r="Q33" s="776">
        <f t="shared" si="10"/>
        <v>69</v>
      </c>
      <c r="R33" s="774">
        <f t="shared" si="8"/>
        <v>265</v>
      </c>
      <c r="S33" s="766"/>
    </row>
    <row r="34" spans="1:19" ht="33.75" customHeight="1" thickBot="1" x14ac:dyDescent="0.3">
      <c r="A34" s="2396"/>
      <c r="B34" s="2406"/>
      <c r="C34" s="2393"/>
      <c r="D34" s="2321"/>
      <c r="E34" s="795" t="s">
        <v>653</v>
      </c>
      <c r="F34" s="778" t="str">
        <f>IF((SUM(F35+F36+F37+F38+F39+F41+F42+F43+F44+F45))&lt;=F32,"CORRECTO","ERROR")</f>
        <v>CORRECTO</v>
      </c>
      <c r="G34" s="778" t="str">
        <f t="shared" ref="G34:Q34" si="11">IF((SUM(G35+G36+G37+G38+G39+G41+G42+G43+G44+G45))&lt;=G32,"CORRECTO","ERROR")</f>
        <v>CORRECTO</v>
      </c>
      <c r="H34" s="778" t="str">
        <f t="shared" si="11"/>
        <v>CORRECTO</v>
      </c>
      <c r="I34" s="778" t="str">
        <f t="shared" si="11"/>
        <v>CORRECTO</v>
      </c>
      <c r="J34" s="778" t="str">
        <f t="shared" si="11"/>
        <v>CORRECTO</v>
      </c>
      <c r="K34" s="778" t="str">
        <f t="shared" si="11"/>
        <v>CORRECTO</v>
      </c>
      <c r="L34" s="778" t="str">
        <f t="shared" si="11"/>
        <v>CORRECTO</v>
      </c>
      <c r="M34" s="778" t="str">
        <f t="shared" si="11"/>
        <v>CORRECTO</v>
      </c>
      <c r="N34" s="778" t="str">
        <f t="shared" si="11"/>
        <v>CORRECTO</v>
      </c>
      <c r="O34" s="778" t="str">
        <f t="shared" si="11"/>
        <v>CORRECTO</v>
      </c>
      <c r="P34" s="778" t="str">
        <f t="shared" si="11"/>
        <v>CORRECTO</v>
      </c>
      <c r="Q34" s="778" t="str">
        <f t="shared" si="11"/>
        <v>CORRECTO</v>
      </c>
      <c r="R34" s="774"/>
      <c r="S34" s="766"/>
    </row>
    <row r="35" spans="1:19" ht="16.5" customHeight="1" thickBot="1" x14ac:dyDescent="0.3">
      <c r="A35" s="2396"/>
      <c r="B35" s="2406"/>
      <c r="C35" s="2393"/>
      <c r="D35" s="2321"/>
      <c r="E35" s="796" t="s">
        <v>45</v>
      </c>
      <c r="F35" s="613">
        <v>0</v>
      </c>
      <c r="G35" s="613">
        <v>1</v>
      </c>
      <c r="H35" s="613">
        <v>3</v>
      </c>
      <c r="I35" s="613">
        <v>0</v>
      </c>
      <c r="J35" s="613">
        <v>0</v>
      </c>
      <c r="K35" s="613">
        <v>0</v>
      </c>
      <c r="L35" s="613">
        <v>1</v>
      </c>
      <c r="M35" s="613">
        <v>1</v>
      </c>
      <c r="N35" s="613">
        <v>3</v>
      </c>
      <c r="O35" s="613">
        <v>1</v>
      </c>
      <c r="P35" s="613">
        <v>1</v>
      </c>
      <c r="Q35" s="613">
        <v>1</v>
      </c>
      <c r="R35" s="774">
        <f t="shared" si="8"/>
        <v>12</v>
      </c>
      <c r="S35" s="766"/>
    </row>
    <row r="36" spans="1:19" ht="16.5" customHeight="1" thickBot="1" x14ac:dyDescent="0.3">
      <c r="A36" s="2396"/>
      <c r="B36" s="2406"/>
      <c r="C36" s="2393"/>
      <c r="D36" s="2321"/>
      <c r="E36" s="796" t="s">
        <v>46</v>
      </c>
      <c r="F36" s="613">
        <v>3</v>
      </c>
      <c r="G36" s="613">
        <v>1</v>
      </c>
      <c r="H36" s="613">
        <v>1</v>
      </c>
      <c r="I36" s="613">
        <v>1</v>
      </c>
      <c r="J36" s="613">
        <v>0</v>
      </c>
      <c r="K36" s="613">
        <v>0</v>
      </c>
      <c r="L36" s="613">
        <v>1</v>
      </c>
      <c r="M36" s="613">
        <v>2</v>
      </c>
      <c r="N36" s="613">
        <v>2</v>
      </c>
      <c r="O36" s="613">
        <v>2</v>
      </c>
      <c r="P36" s="613">
        <v>2</v>
      </c>
      <c r="Q36" s="613">
        <v>7</v>
      </c>
      <c r="R36" s="774">
        <f t="shared" si="8"/>
        <v>22</v>
      </c>
      <c r="S36" s="766"/>
    </row>
    <row r="37" spans="1:19" ht="16.5" customHeight="1" thickBot="1" x14ac:dyDescent="0.3">
      <c r="A37" s="2396"/>
      <c r="B37" s="2406"/>
      <c r="C37" s="2393"/>
      <c r="D37" s="2321"/>
      <c r="E37" s="796" t="s">
        <v>47</v>
      </c>
      <c r="F37" s="613">
        <v>5</v>
      </c>
      <c r="G37" s="613">
        <v>9</v>
      </c>
      <c r="H37" s="613">
        <v>11</v>
      </c>
      <c r="I37" s="613">
        <v>7</v>
      </c>
      <c r="J37" s="613">
        <v>6</v>
      </c>
      <c r="K37" s="613">
        <v>8</v>
      </c>
      <c r="L37" s="613">
        <v>10</v>
      </c>
      <c r="M37" s="613">
        <v>9</v>
      </c>
      <c r="N37" s="613">
        <v>9</v>
      </c>
      <c r="O37" s="613">
        <v>17</v>
      </c>
      <c r="P37" s="613">
        <v>13</v>
      </c>
      <c r="Q37" s="613">
        <v>19</v>
      </c>
      <c r="R37" s="774">
        <f t="shared" si="8"/>
        <v>123</v>
      </c>
      <c r="S37" s="766"/>
    </row>
    <row r="38" spans="1:19" ht="16.5" customHeight="1" thickBot="1" x14ac:dyDescent="0.3">
      <c r="A38" s="2396"/>
      <c r="B38" s="2406"/>
      <c r="C38" s="2393"/>
      <c r="D38" s="2321"/>
      <c r="E38" s="796" t="s">
        <v>48</v>
      </c>
      <c r="F38" s="613">
        <v>2</v>
      </c>
      <c r="G38" s="613">
        <v>0</v>
      </c>
      <c r="H38" s="613">
        <v>1</v>
      </c>
      <c r="I38" s="613">
        <v>0</v>
      </c>
      <c r="J38" s="613">
        <v>0</v>
      </c>
      <c r="K38" s="613">
        <v>0</v>
      </c>
      <c r="L38" s="613">
        <v>1</v>
      </c>
      <c r="M38" s="613">
        <v>1</v>
      </c>
      <c r="N38" s="613">
        <v>0</v>
      </c>
      <c r="O38" s="613">
        <v>0</v>
      </c>
      <c r="P38" s="613">
        <v>0</v>
      </c>
      <c r="Q38" s="613">
        <v>0</v>
      </c>
      <c r="R38" s="774">
        <f t="shared" si="8"/>
        <v>5</v>
      </c>
      <c r="S38" s="766"/>
    </row>
    <row r="39" spans="1:19" ht="16.5" customHeight="1" thickBot="1" x14ac:dyDescent="0.3">
      <c r="A39" s="2396"/>
      <c r="B39" s="2406"/>
      <c r="C39" s="2393"/>
      <c r="D39" s="2321"/>
      <c r="E39" s="796" t="s">
        <v>49</v>
      </c>
      <c r="F39" s="613">
        <v>0</v>
      </c>
      <c r="G39" s="613">
        <v>0</v>
      </c>
      <c r="H39" s="613">
        <v>0</v>
      </c>
      <c r="I39" s="613">
        <v>0</v>
      </c>
      <c r="J39" s="613">
        <v>0</v>
      </c>
      <c r="K39" s="613">
        <v>0</v>
      </c>
      <c r="L39" s="613">
        <v>0</v>
      </c>
      <c r="M39" s="613">
        <v>0</v>
      </c>
      <c r="N39" s="613">
        <v>0</v>
      </c>
      <c r="O39" s="613">
        <v>0</v>
      </c>
      <c r="P39" s="613">
        <v>0</v>
      </c>
      <c r="Q39" s="613">
        <v>0</v>
      </c>
      <c r="R39" s="774">
        <f t="shared" si="8"/>
        <v>0</v>
      </c>
      <c r="S39" s="766"/>
    </row>
    <row r="40" spans="1:19" ht="16.5" customHeight="1" thickBot="1" x14ac:dyDescent="0.3">
      <c r="A40" s="2396"/>
      <c r="B40" s="2406"/>
      <c r="C40" s="2393"/>
      <c r="D40" s="2321"/>
      <c r="E40" s="794" t="s">
        <v>538</v>
      </c>
      <c r="F40" s="613">
        <v>1</v>
      </c>
      <c r="G40" s="613">
        <v>1</v>
      </c>
      <c r="H40" s="613">
        <v>0</v>
      </c>
      <c r="I40" s="613">
        <v>0</v>
      </c>
      <c r="J40" s="613">
        <v>1</v>
      </c>
      <c r="K40" s="613">
        <v>1</v>
      </c>
      <c r="L40" s="613">
        <v>4</v>
      </c>
      <c r="M40" s="613">
        <v>3</v>
      </c>
      <c r="N40" s="613">
        <v>0</v>
      </c>
      <c r="O40" s="613">
        <v>0</v>
      </c>
      <c r="P40" s="613">
        <v>2</v>
      </c>
      <c r="Q40" s="613">
        <v>0</v>
      </c>
      <c r="R40" s="774">
        <f t="shared" si="8"/>
        <v>13</v>
      </c>
      <c r="S40" s="766"/>
    </row>
    <row r="41" spans="1:19" ht="16.5" thickBot="1" x14ac:dyDescent="0.3">
      <c r="A41" s="2396"/>
      <c r="B41" s="2406"/>
      <c r="C41" s="2393"/>
      <c r="D41" s="2321"/>
      <c r="E41" s="797" t="s">
        <v>540</v>
      </c>
      <c r="F41" s="613">
        <v>1</v>
      </c>
      <c r="G41" s="613">
        <v>0</v>
      </c>
      <c r="H41" s="613">
        <v>1</v>
      </c>
      <c r="I41" s="613">
        <v>3</v>
      </c>
      <c r="J41" s="613">
        <v>9</v>
      </c>
      <c r="K41" s="613">
        <v>7</v>
      </c>
      <c r="L41" s="613">
        <v>3</v>
      </c>
      <c r="M41" s="613">
        <v>7</v>
      </c>
      <c r="N41" s="613">
        <v>0</v>
      </c>
      <c r="O41" s="613">
        <v>15</v>
      </c>
      <c r="P41" s="613">
        <v>5</v>
      </c>
      <c r="Q41" s="613">
        <v>42</v>
      </c>
      <c r="R41" s="774">
        <f t="shared" si="8"/>
        <v>93</v>
      </c>
      <c r="S41" s="766"/>
    </row>
    <row r="42" spans="1:19" ht="16.5" customHeight="1" thickBot="1" x14ac:dyDescent="0.3">
      <c r="A42" s="2396"/>
      <c r="B42" s="2406"/>
      <c r="C42" s="2393"/>
      <c r="D42" s="2321"/>
      <c r="E42" s="797" t="s">
        <v>662</v>
      </c>
      <c r="F42" s="613">
        <v>0</v>
      </c>
      <c r="G42" s="613">
        <v>0</v>
      </c>
      <c r="H42" s="613">
        <v>2</v>
      </c>
      <c r="I42" s="613">
        <v>1</v>
      </c>
      <c r="J42" s="613">
        <v>1</v>
      </c>
      <c r="K42" s="613">
        <v>1</v>
      </c>
      <c r="L42" s="613">
        <v>1</v>
      </c>
      <c r="M42" s="613">
        <v>3</v>
      </c>
      <c r="N42" s="613">
        <v>0</v>
      </c>
      <c r="O42" s="613">
        <v>0</v>
      </c>
      <c r="P42" s="613">
        <v>1</v>
      </c>
      <c r="Q42" s="613">
        <v>0</v>
      </c>
      <c r="R42" s="774">
        <f t="shared" si="8"/>
        <v>10</v>
      </c>
      <c r="S42" s="766"/>
    </row>
    <row r="43" spans="1:19" ht="16.5" customHeight="1" thickBot="1" x14ac:dyDescent="0.3">
      <c r="A43" s="2396"/>
      <c r="B43" s="2406"/>
      <c r="C43" s="2393"/>
      <c r="D43" s="2321"/>
      <c r="E43" s="798" t="s">
        <v>663</v>
      </c>
      <c r="F43" s="613">
        <v>0</v>
      </c>
      <c r="G43" s="613">
        <v>0</v>
      </c>
      <c r="H43" s="613">
        <v>0</v>
      </c>
      <c r="I43" s="613">
        <v>0</v>
      </c>
      <c r="J43" s="613">
        <v>0</v>
      </c>
      <c r="K43" s="613">
        <v>0</v>
      </c>
      <c r="L43" s="613">
        <v>0</v>
      </c>
      <c r="M43" s="613">
        <v>0</v>
      </c>
      <c r="N43" s="613">
        <v>0</v>
      </c>
      <c r="O43" s="613">
        <v>0</v>
      </c>
      <c r="P43" s="613">
        <v>0</v>
      </c>
      <c r="Q43" s="613">
        <v>0</v>
      </c>
      <c r="R43" s="774">
        <f t="shared" si="8"/>
        <v>0</v>
      </c>
      <c r="S43" s="766"/>
    </row>
    <row r="44" spans="1:19" ht="16.5" customHeight="1" thickBot="1" x14ac:dyDescent="0.3">
      <c r="A44" s="2396"/>
      <c r="B44" s="2406"/>
      <c r="C44" s="2393"/>
      <c r="D44" s="2321"/>
      <c r="E44" s="798" t="s">
        <v>664</v>
      </c>
      <c r="F44" s="613">
        <v>0</v>
      </c>
      <c r="G44" s="613">
        <v>0</v>
      </c>
      <c r="H44" s="613">
        <v>0</v>
      </c>
      <c r="I44" s="613">
        <v>0</v>
      </c>
      <c r="J44" s="613">
        <v>0</v>
      </c>
      <c r="K44" s="613">
        <v>0</v>
      </c>
      <c r="L44" s="613">
        <v>0</v>
      </c>
      <c r="M44" s="613">
        <v>0</v>
      </c>
      <c r="N44" s="613">
        <v>0</v>
      </c>
      <c r="O44" s="613">
        <v>0</v>
      </c>
      <c r="P44" s="613">
        <v>0</v>
      </c>
      <c r="Q44" s="613">
        <v>0</v>
      </c>
      <c r="R44" s="774">
        <f t="shared" si="8"/>
        <v>0</v>
      </c>
      <c r="S44" s="766"/>
    </row>
    <row r="45" spans="1:19" ht="16.5" customHeight="1" thickBot="1" x14ac:dyDescent="0.3">
      <c r="A45" s="2396"/>
      <c r="B45" s="2406"/>
      <c r="C45" s="2393"/>
      <c r="D45" s="2321"/>
      <c r="E45" s="798" t="s">
        <v>546</v>
      </c>
      <c r="F45" s="613">
        <v>0</v>
      </c>
      <c r="G45" s="613">
        <v>0</v>
      </c>
      <c r="H45" s="613">
        <v>0</v>
      </c>
      <c r="I45" s="613">
        <v>0</v>
      </c>
      <c r="J45" s="613">
        <v>0</v>
      </c>
      <c r="K45" s="613">
        <v>0</v>
      </c>
      <c r="L45" s="613">
        <v>0</v>
      </c>
      <c r="M45" s="613">
        <v>0</v>
      </c>
      <c r="N45" s="613">
        <v>0</v>
      </c>
      <c r="O45" s="613">
        <v>0</v>
      </c>
      <c r="P45" s="613">
        <v>0</v>
      </c>
      <c r="Q45" s="613">
        <v>0</v>
      </c>
      <c r="R45" s="774">
        <f t="shared" si="8"/>
        <v>0</v>
      </c>
      <c r="S45" s="766"/>
    </row>
    <row r="46" spans="1:19" ht="19.5" customHeight="1" thickBot="1" x14ac:dyDescent="0.3">
      <c r="A46" s="2396"/>
      <c r="B46" s="2406"/>
      <c r="C46" s="2394"/>
      <c r="D46" s="2322"/>
      <c r="E46" s="799" t="s">
        <v>665</v>
      </c>
      <c r="F46" s="786">
        <f>F32-F33</f>
        <v>163</v>
      </c>
      <c r="G46" s="786">
        <f t="shared" ref="G46:Q46" si="12">G32-G33</f>
        <v>181</v>
      </c>
      <c r="H46" s="786">
        <f t="shared" si="12"/>
        <v>175</v>
      </c>
      <c r="I46" s="786">
        <f t="shared" si="12"/>
        <v>176</v>
      </c>
      <c r="J46" s="786">
        <f t="shared" si="12"/>
        <v>180</v>
      </c>
      <c r="K46" s="786">
        <f t="shared" si="12"/>
        <v>176</v>
      </c>
      <c r="L46" s="786">
        <f t="shared" si="12"/>
        <v>193</v>
      </c>
      <c r="M46" s="786">
        <f t="shared" si="12"/>
        <v>190</v>
      </c>
      <c r="N46" s="786">
        <f t="shared" si="12"/>
        <v>204</v>
      </c>
      <c r="O46" s="786">
        <f t="shared" si="12"/>
        <v>172</v>
      </c>
      <c r="P46" s="786">
        <f t="shared" si="12"/>
        <v>166</v>
      </c>
      <c r="Q46" s="786">
        <f t="shared" si="12"/>
        <v>101</v>
      </c>
      <c r="R46" s="787">
        <f t="shared" si="8"/>
        <v>2077</v>
      </c>
      <c r="S46" s="766"/>
    </row>
    <row r="47" spans="1:19" ht="19.5" customHeight="1" thickBot="1" x14ac:dyDescent="0.3">
      <c r="A47" s="2396"/>
      <c r="B47" s="2406"/>
      <c r="C47" s="2365" t="s">
        <v>666</v>
      </c>
      <c r="D47" s="2366"/>
      <c r="E47" s="2366"/>
      <c r="F47" s="2366"/>
      <c r="G47" s="2366"/>
      <c r="H47" s="2366"/>
      <c r="I47" s="2366"/>
      <c r="J47" s="2366"/>
      <c r="K47" s="2366"/>
      <c r="L47" s="2366"/>
      <c r="M47" s="2366"/>
      <c r="N47" s="2366"/>
      <c r="O47" s="2366"/>
      <c r="P47" s="2366"/>
      <c r="Q47" s="2366"/>
      <c r="R47" s="2367"/>
      <c r="S47" s="766"/>
    </row>
    <row r="48" spans="1:19" ht="19.5" customHeight="1" thickBot="1" x14ac:dyDescent="0.3">
      <c r="A48" s="2396"/>
      <c r="B48" s="2406"/>
      <c r="C48" s="2368" t="s">
        <v>7</v>
      </c>
      <c r="D48" s="2369"/>
      <c r="E48" s="2369"/>
      <c r="F48" s="2369"/>
      <c r="G48" s="2369"/>
      <c r="H48" s="2369"/>
      <c r="I48" s="2369"/>
      <c r="J48" s="2369"/>
      <c r="K48" s="2369"/>
      <c r="L48" s="2369"/>
      <c r="M48" s="2369"/>
      <c r="N48" s="2369"/>
      <c r="O48" s="2369"/>
      <c r="P48" s="2369"/>
      <c r="Q48" s="2369"/>
      <c r="R48" s="2370"/>
      <c r="S48" s="766"/>
    </row>
    <row r="49" spans="1:19" ht="32.25" customHeight="1" thickBot="1" x14ac:dyDescent="0.3">
      <c r="A49" s="2396"/>
      <c r="B49" s="2406"/>
      <c r="C49" s="2371" t="s">
        <v>36</v>
      </c>
      <c r="D49" s="2320" t="s">
        <v>667</v>
      </c>
      <c r="E49" s="800" t="s">
        <v>668</v>
      </c>
      <c r="F49" s="770">
        <v>67</v>
      </c>
      <c r="G49" s="615">
        <f>F88</f>
        <v>69</v>
      </c>
      <c r="H49" s="615">
        <f t="shared" ref="H49:Q49" si="13">G88</f>
        <v>68</v>
      </c>
      <c r="I49" s="615">
        <f t="shared" si="13"/>
        <v>67</v>
      </c>
      <c r="J49" s="615">
        <f t="shared" si="13"/>
        <v>66</v>
      </c>
      <c r="K49" s="615">
        <f t="shared" si="13"/>
        <v>65</v>
      </c>
      <c r="L49" s="615">
        <f t="shared" si="13"/>
        <v>69</v>
      </c>
      <c r="M49" s="615">
        <f t="shared" si="13"/>
        <v>72</v>
      </c>
      <c r="N49" s="615">
        <f t="shared" si="13"/>
        <v>77</v>
      </c>
      <c r="O49" s="615">
        <f t="shared" si="13"/>
        <v>76</v>
      </c>
      <c r="P49" s="615">
        <f t="shared" si="13"/>
        <v>92</v>
      </c>
      <c r="Q49" s="615">
        <f t="shared" si="13"/>
        <v>96</v>
      </c>
      <c r="R49" s="771">
        <f>SUM(F49:Q49)</f>
        <v>884</v>
      </c>
      <c r="S49" s="766"/>
    </row>
    <row r="50" spans="1:19" ht="16.5" customHeight="1" thickBot="1" x14ac:dyDescent="0.3">
      <c r="A50" s="2396"/>
      <c r="B50" s="2406"/>
      <c r="C50" s="2372"/>
      <c r="D50" s="2321"/>
      <c r="E50" s="801" t="s">
        <v>669</v>
      </c>
      <c r="F50" s="802">
        <f>SUM(F51:F53)</f>
        <v>5</v>
      </c>
      <c r="G50" s="802">
        <f t="shared" ref="G50:Q50" si="14">SUM(G51:G53)</f>
        <v>2</v>
      </c>
      <c r="H50" s="802">
        <f t="shared" si="14"/>
        <v>3</v>
      </c>
      <c r="I50" s="802">
        <f t="shared" si="14"/>
        <v>4</v>
      </c>
      <c r="J50" s="802">
        <f t="shared" si="14"/>
        <v>10</v>
      </c>
      <c r="K50" s="802">
        <f t="shared" si="14"/>
        <v>8</v>
      </c>
      <c r="L50" s="802">
        <f t="shared" si="14"/>
        <v>5</v>
      </c>
      <c r="M50" s="802">
        <f t="shared" si="14"/>
        <v>9</v>
      </c>
      <c r="N50" s="802">
        <f t="shared" si="14"/>
        <v>4</v>
      </c>
      <c r="O50" s="802">
        <f t="shared" si="14"/>
        <v>17</v>
      </c>
      <c r="P50" s="802">
        <f t="shared" si="14"/>
        <v>8</v>
      </c>
      <c r="Q50" s="802">
        <f t="shared" si="14"/>
        <v>46</v>
      </c>
      <c r="R50" s="803">
        <f t="shared" ref="R50:R88" si="15">SUM(F50:Q50)</f>
        <v>121</v>
      </c>
      <c r="S50" s="766"/>
    </row>
    <row r="51" spans="1:19" ht="16.5" customHeight="1" thickBot="1" x14ac:dyDescent="0.3">
      <c r="A51" s="2396"/>
      <c r="B51" s="2406"/>
      <c r="C51" s="2372"/>
      <c r="D51" s="2321"/>
      <c r="E51" s="790" t="s">
        <v>116</v>
      </c>
      <c r="F51" s="776">
        <f t="shared" ref="F51:Q51" si="16">F19</f>
        <v>2</v>
      </c>
      <c r="G51" s="776">
        <f t="shared" si="16"/>
        <v>1</v>
      </c>
      <c r="H51" s="776">
        <f t="shared" si="16"/>
        <v>2</v>
      </c>
      <c r="I51" s="776">
        <f t="shared" si="16"/>
        <v>0</v>
      </c>
      <c r="J51" s="776">
        <f t="shared" si="16"/>
        <v>1</v>
      </c>
      <c r="K51" s="776">
        <f t="shared" si="16"/>
        <v>0</v>
      </c>
      <c r="L51" s="776">
        <f t="shared" si="16"/>
        <v>1</v>
      </c>
      <c r="M51" s="776">
        <f t="shared" si="16"/>
        <v>1</v>
      </c>
      <c r="N51" s="776">
        <f t="shared" si="16"/>
        <v>2</v>
      </c>
      <c r="O51" s="776">
        <f t="shared" si="16"/>
        <v>2</v>
      </c>
      <c r="P51" s="776">
        <f t="shared" si="16"/>
        <v>3</v>
      </c>
      <c r="Q51" s="776">
        <f t="shared" si="16"/>
        <v>4</v>
      </c>
      <c r="R51" s="803">
        <f t="shared" si="15"/>
        <v>19</v>
      </c>
      <c r="S51" s="766"/>
    </row>
    <row r="52" spans="1:19" ht="16.5" customHeight="1" thickBot="1" x14ac:dyDescent="0.3">
      <c r="A52" s="2396"/>
      <c r="B52" s="2406"/>
      <c r="C52" s="2372"/>
      <c r="D52" s="2321"/>
      <c r="E52" s="790" t="s">
        <v>117</v>
      </c>
      <c r="F52" s="776">
        <f t="shared" ref="F52:Q52" si="17">F41</f>
        <v>1</v>
      </c>
      <c r="G52" s="776">
        <f t="shared" si="17"/>
        <v>0</v>
      </c>
      <c r="H52" s="776">
        <f t="shared" si="17"/>
        <v>1</v>
      </c>
      <c r="I52" s="776">
        <f t="shared" si="17"/>
        <v>3</v>
      </c>
      <c r="J52" s="776">
        <f t="shared" si="17"/>
        <v>9</v>
      </c>
      <c r="K52" s="776">
        <f t="shared" si="17"/>
        <v>7</v>
      </c>
      <c r="L52" s="776">
        <f t="shared" si="17"/>
        <v>3</v>
      </c>
      <c r="M52" s="776">
        <f t="shared" si="17"/>
        <v>7</v>
      </c>
      <c r="N52" s="776">
        <f t="shared" si="17"/>
        <v>0</v>
      </c>
      <c r="O52" s="776">
        <f t="shared" si="17"/>
        <v>15</v>
      </c>
      <c r="P52" s="776">
        <f t="shared" si="17"/>
        <v>5</v>
      </c>
      <c r="Q52" s="776">
        <f t="shared" si="17"/>
        <v>42</v>
      </c>
      <c r="R52" s="803">
        <f t="shared" si="15"/>
        <v>93</v>
      </c>
      <c r="S52" s="766"/>
    </row>
    <row r="53" spans="1:19" ht="16.5" customHeight="1" thickBot="1" x14ac:dyDescent="0.3">
      <c r="A53" s="2396"/>
      <c r="B53" s="2406"/>
      <c r="C53" s="2372"/>
      <c r="D53" s="2321"/>
      <c r="E53" s="804" t="s">
        <v>547</v>
      </c>
      <c r="F53" s="773">
        <v>2</v>
      </c>
      <c r="G53" s="773">
        <v>1</v>
      </c>
      <c r="H53" s="773">
        <v>0</v>
      </c>
      <c r="I53" s="773">
        <v>1</v>
      </c>
      <c r="J53" s="773">
        <v>0</v>
      </c>
      <c r="K53" s="773">
        <v>1</v>
      </c>
      <c r="L53" s="773">
        <v>1</v>
      </c>
      <c r="M53" s="773">
        <v>1</v>
      </c>
      <c r="N53" s="773">
        <v>2</v>
      </c>
      <c r="O53" s="773">
        <v>0</v>
      </c>
      <c r="P53" s="773">
        <v>0</v>
      </c>
      <c r="Q53" s="773">
        <v>0</v>
      </c>
      <c r="R53" s="803">
        <f t="shared" si="15"/>
        <v>9</v>
      </c>
      <c r="S53" s="766"/>
    </row>
    <row r="54" spans="1:19" ht="16.5" customHeight="1" thickBot="1" x14ac:dyDescent="0.3">
      <c r="A54" s="2396"/>
      <c r="B54" s="2406"/>
      <c r="C54" s="2372"/>
      <c r="D54" s="2321"/>
      <c r="E54" s="805" t="s">
        <v>670</v>
      </c>
      <c r="F54" s="776">
        <f>F49+F50</f>
        <v>72</v>
      </c>
      <c r="G54" s="776">
        <f t="shared" ref="G54:Q54" si="18">G49+G50</f>
        <v>71</v>
      </c>
      <c r="H54" s="776">
        <f t="shared" si="18"/>
        <v>71</v>
      </c>
      <c r="I54" s="776">
        <f t="shared" si="18"/>
        <v>71</v>
      </c>
      <c r="J54" s="776">
        <f t="shared" si="18"/>
        <v>76</v>
      </c>
      <c r="K54" s="776">
        <f t="shared" si="18"/>
        <v>73</v>
      </c>
      <c r="L54" s="776">
        <f t="shared" si="18"/>
        <v>74</v>
      </c>
      <c r="M54" s="776">
        <f t="shared" si="18"/>
        <v>81</v>
      </c>
      <c r="N54" s="776">
        <f t="shared" si="18"/>
        <v>81</v>
      </c>
      <c r="O54" s="776">
        <f t="shared" si="18"/>
        <v>93</v>
      </c>
      <c r="P54" s="776">
        <f t="shared" si="18"/>
        <v>100</v>
      </c>
      <c r="Q54" s="776">
        <f t="shared" si="18"/>
        <v>142</v>
      </c>
      <c r="R54" s="803">
        <f t="shared" si="15"/>
        <v>1005</v>
      </c>
      <c r="S54" s="766"/>
    </row>
    <row r="55" spans="1:19" ht="16.5" customHeight="1" thickBot="1" x14ac:dyDescent="0.3">
      <c r="A55" s="2396"/>
      <c r="B55" s="2406"/>
      <c r="C55" s="2372"/>
      <c r="D55" s="2321"/>
      <c r="E55" s="775" t="s">
        <v>671</v>
      </c>
      <c r="F55" s="776">
        <f>F57+F58+F59+F60+F61+F64+F70+F71+F77++F78+F79+F84+F85</f>
        <v>3</v>
      </c>
      <c r="G55" s="776">
        <f t="shared" ref="G55:Q55" si="19">G57+G58+G59+G60+G61+G64+G70+G71+G77++G78+G79+G84+G85</f>
        <v>3</v>
      </c>
      <c r="H55" s="776">
        <f t="shared" si="19"/>
        <v>4</v>
      </c>
      <c r="I55" s="776">
        <f t="shared" si="19"/>
        <v>5</v>
      </c>
      <c r="J55" s="776">
        <f t="shared" si="19"/>
        <v>11</v>
      </c>
      <c r="K55" s="776">
        <f t="shared" si="19"/>
        <v>4</v>
      </c>
      <c r="L55" s="776">
        <f t="shared" si="19"/>
        <v>2</v>
      </c>
      <c r="M55" s="776">
        <f t="shared" si="19"/>
        <v>4</v>
      </c>
      <c r="N55" s="776">
        <f t="shared" si="19"/>
        <v>5</v>
      </c>
      <c r="O55" s="776">
        <f t="shared" si="19"/>
        <v>1</v>
      </c>
      <c r="P55" s="776">
        <f t="shared" si="19"/>
        <v>4</v>
      </c>
      <c r="Q55" s="776">
        <f t="shared" si="19"/>
        <v>5</v>
      </c>
      <c r="R55" s="803">
        <f t="shared" si="15"/>
        <v>51</v>
      </c>
      <c r="S55" s="766"/>
    </row>
    <row r="56" spans="1:19" ht="33.75" customHeight="1" thickBot="1" x14ac:dyDescent="0.3">
      <c r="A56" s="2396"/>
      <c r="B56" s="2406"/>
      <c r="C56" s="2372"/>
      <c r="D56" s="2321"/>
      <c r="E56" s="775" t="s">
        <v>653</v>
      </c>
      <c r="F56" s="778" t="str">
        <f>IF((SUM(F57+F58+F59+F60+F61+F64+F70+F71+F77+F78+F79+F84+F85))&lt;=F54,"CORRECTO","ERROR")</f>
        <v>CORRECTO</v>
      </c>
      <c r="G56" s="778" t="str">
        <f t="shared" ref="G56:Q56" si="20">IF((SUM(G57+G58+G59+G60+G61+G64+G70+G71+G77+G78+G79+G84+G85))&lt;=G54,"CORRECTO","ERROR")</f>
        <v>CORRECTO</v>
      </c>
      <c r="H56" s="778" t="str">
        <f t="shared" si="20"/>
        <v>CORRECTO</v>
      </c>
      <c r="I56" s="778" t="str">
        <f t="shared" si="20"/>
        <v>CORRECTO</v>
      </c>
      <c r="J56" s="778" t="str">
        <f t="shared" si="20"/>
        <v>CORRECTO</v>
      </c>
      <c r="K56" s="778" t="str">
        <f t="shared" si="20"/>
        <v>CORRECTO</v>
      </c>
      <c r="L56" s="778" t="str">
        <f t="shared" si="20"/>
        <v>CORRECTO</v>
      </c>
      <c r="M56" s="778" t="str">
        <f t="shared" si="20"/>
        <v>CORRECTO</v>
      </c>
      <c r="N56" s="778" t="str">
        <f t="shared" si="20"/>
        <v>CORRECTO</v>
      </c>
      <c r="O56" s="778" t="str">
        <f t="shared" si="20"/>
        <v>CORRECTO</v>
      </c>
      <c r="P56" s="778" t="str">
        <f t="shared" si="20"/>
        <v>CORRECTO</v>
      </c>
      <c r="Q56" s="778" t="str">
        <f t="shared" si="20"/>
        <v>CORRECTO</v>
      </c>
      <c r="R56" s="803"/>
      <c r="S56" s="766"/>
    </row>
    <row r="57" spans="1:19" ht="16.5" customHeight="1" thickBot="1" x14ac:dyDescent="0.3">
      <c r="A57" s="2396"/>
      <c r="B57" s="2406"/>
      <c r="C57" s="2372"/>
      <c r="D57" s="2321"/>
      <c r="E57" s="806" t="s">
        <v>69</v>
      </c>
      <c r="F57" s="773">
        <v>0</v>
      </c>
      <c r="G57" s="773">
        <v>0</v>
      </c>
      <c r="H57" s="773">
        <v>0</v>
      </c>
      <c r="I57" s="773">
        <v>0</v>
      </c>
      <c r="J57" s="773">
        <v>0</v>
      </c>
      <c r="K57" s="773">
        <v>0</v>
      </c>
      <c r="L57" s="773">
        <v>0</v>
      </c>
      <c r="M57" s="773">
        <v>0</v>
      </c>
      <c r="N57" s="773">
        <v>0</v>
      </c>
      <c r="O57" s="773">
        <v>0</v>
      </c>
      <c r="P57" s="773">
        <v>0</v>
      </c>
      <c r="Q57" s="773">
        <v>0</v>
      </c>
      <c r="R57" s="803">
        <f t="shared" si="15"/>
        <v>0</v>
      </c>
      <c r="S57" s="766"/>
    </row>
    <row r="58" spans="1:19" ht="16.5" customHeight="1" thickBot="1" x14ac:dyDescent="0.3">
      <c r="A58" s="2396"/>
      <c r="B58" s="2406"/>
      <c r="C58" s="2372"/>
      <c r="D58" s="2321"/>
      <c r="E58" s="806" t="s">
        <v>70</v>
      </c>
      <c r="F58" s="773">
        <v>0</v>
      </c>
      <c r="G58" s="773">
        <v>0</v>
      </c>
      <c r="H58" s="773">
        <v>0</v>
      </c>
      <c r="I58" s="773">
        <v>0</v>
      </c>
      <c r="J58" s="773">
        <v>0</v>
      </c>
      <c r="K58" s="773">
        <v>0</v>
      </c>
      <c r="L58" s="773">
        <v>0</v>
      </c>
      <c r="M58" s="773">
        <v>0</v>
      </c>
      <c r="N58" s="773">
        <v>0</v>
      </c>
      <c r="O58" s="773">
        <v>0</v>
      </c>
      <c r="P58" s="773">
        <v>1</v>
      </c>
      <c r="Q58" s="773">
        <v>0</v>
      </c>
      <c r="R58" s="803">
        <f t="shared" si="15"/>
        <v>1</v>
      </c>
      <c r="S58" s="766"/>
    </row>
    <row r="59" spans="1:19" ht="16.5" customHeight="1" thickBot="1" x14ac:dyDescent="0.3">
      <c r="A59" s="2396"/>
      <c r="B59" s="2406"/>
      <c r="C59" s="2372"/>
      <c r="D59" s="2321"/>
      <c r="E59" s="806" t="s">
        <v>71</v>
      </c>
      <c r="F59" s="773">
        <v>2</v>
      </c>
      <c r="G59" s="773">
        <v>2</v>
      </c>
      <c r="H59" s="773">
        <v>4</v>
      </c>
      <c r="I59" s="773">
        <v>3</v>
      </c>
      <c r="J59" s="773">
        <v>8</v>
      </c>
      <c r="K59" s="773">
        <v>2</v>
      </c>
      <c r="L59" s="773">
        <v>2</v>
      </c>
      <c r="M59" s="773">
        <v>1</v>
      </c>
      <c r="N59" s="773">
        <v>4</v>
      </c>
      <c r="O59" s="773">
        <v>0</v>
      </c>
      <c r="P59" s="773">
        <v>1</v>
      </c>
      <c r="Q59" s="773">
        <v>2</v>
      </c>
      <c r="R59" s="803">
        <f t="shared" si="15"/>
        <v>31</v>
      </c>
      <c r="S59" s="766"/>
    </row>
    <row r="60" spans="1:19" ht="17.25" customHeight="1" thickBot="1" x14ac:dyDescent="0.3">
      <c r="A60" s="2396"/>
      <c r="B60" s="2406"/>
      <c r="C60" s="2372"/>
      <c r="D60" s="2321"/>
      <c r="E60" s="806" t="s">
        <v>72</v>
      </c>
      <c r="F60" s="773">
        <v>0</v>
      </c>
      <c r="G60" s="773">
        <v>0</v>
      </c>
      <c r="H60" s="773">
        <v>0</v>
      </c>
      <c r="I60" s="773">
        <v>0</v>
      </c>
      <c r="J60" s="773">
        <v>0</v>
      </c>
      <c r="K60" s="773">
        <v>0</v>
      </c>
      <c r="L60" s="773">
        <v>0</v>
      </c>
      <c r="M60" s="773">
        <v>0</v>
      </c>
      <c r="N60" s="773">
        <v>0</v>
      </c>
      <c r="O60" s="773">
        <v>0</v>
      </c>
      <c r="P60" s="773">
        <v>0</v>
      </c>
      <c r="Q60" s="773">
        <v>0</v>
      </c>
      <c r="R60" s="803">
        <f t="shared" si="15"/>
        <v>0</v>
      </c>
      <c r="S60" s="766"/>
    </row>
    <row r="61" spans="1:19" ht="18" customHeight="1" thickBot="1" x14ac:dyDescent="0.3">
      <c r="A61" s="2396"/>
      <c r="B61" s="2406"/>
      <c r="C61" s="2372"/>
      <c r="D61" s="2321"/>
      <c r="E61" s="806" t="s">
        <v>73</v>
      </c>
      <c r="F61" s="773">
        <v>1</v>
      </c>
      <c r="G61" s="773">
        <v>0</v>
      </c>
      <c r="H61" s="773">
        <v>0</v>
      </c>
      <c r="I61" s="773">
        <v>0</v>
      </c>
      <c r="J61" s="773">
        <v>0</v>
      </c>
      <c r="K61" s="773">
        <v>0</v>
      </c>
      <c r="L61" s="773">
        <v>0</v>
      </c>
      <c r="M61" s="773">
        <v>0</v>
      </c>
      <c r="N61" s="773">
        <v>0</v>
      </c>
      <c r="O61" s="773">
        <v>0</v>
      </c>
      <c r="P61" s="773">
        <v>0</v>
      </c>
      <c r="Q61" s="773">
        <v>0</v>
      </c>
      <c r="R61" s="803">
        <f t="shared" si="15"/>
        <v>1</v>
      </c>
      <c r="S61" s="766"/>
    </row>
    <row r="62" spans="1:19" ht="16.5" customHeight="1" thickBot="1" x14ac:dyDescent="0.3">
      <c r="A62" s="2396"/>
      <c r="B62" s="2406"/>
      <c r="C62" s="2372"/>
      <c r="D62" s="2321"/>
      <c r="E62" s="804" t="s">
        <v>74</v>
      </c>
      <c r="F62" s="773">
        <v>0</v>
      </c>
      <c r="G62" s="773">
        <v>2</v>
      </c>
      <c r="H62" s="773">
        <v>1</v>
      </c>
      <c r="I62" s="773">
        <v>0</v>
      </c>
      <c r="J62" s="773">
        <v>0</v>
      </c>
      <c r="K62" s="773">
        <v>0</v>
      </c>
      <c r="L62" s="773">
        <v>0</v>
      </c>
      <c r="M62" s="773">
        <v>1</v>
      </c>
      <c r="N62" s="773">
        <v>0</v>
      </c>
      <c r="O62" s="773">
        <v>0</v>
      </c>
      <c r="P62" s="773">
        <v>1</v>
      </c>
      <c r="Q62" s="773">
        <v>1</v>
      </c>
      <c r="R62" s="803">
        <f t="shared" si="15"/>
        <v>6</v>
      </c>
      <c r="S62" s="766"/>
    </row>
    <row r="63" spans="1:19" ht="16.5" customHeight="1" thickBot="1" x14ac:dyDescent="0.3">
      <c r="A63" s="2396"/>
      <c r="B63" s="2406"/>
      <c r="C63" s="2372"/>
      <c r="D63" s="2321"/>
      <c r="E63" s="804" t="s">
        <v>75</v>
      </c>
      <c r="F63" s="773">
        <v>3</v>
      </c>
      <c r="G63" s="773">
        <v>5</v>
      </c>
      <c r="H63" s="773">
        <v>0</v>
      </c>
      <c r="I63" s="773">
        <v>0</v>
      </c>
      <c r="J63" s="773">
        <v>0</v>
      </c>
      <c r="K63" s="773">
        <v>1</v>
      </c>
      <c r="L63" s="773">
        <v>1</v>
      </c>
      <c r="M63" s="773">
        <v>6</v>
      </c>
      <c r="N63" s="773">
        <v>2</v>
      </c>
      <c r="O63" s="773">
        <v>1</v>
      </c>
      <c r="P63" s="773">
        <v>3</v>
      </c>
      <c r="Q63" s="773">
        <v>4</v>
      </c>
      <c r="R63" s="803">
        <f t="shared" si="15"/>
        <v>26</v>
      </c>
      <c r="S63" s="766"/>
    </row>
    <row r="64" spans="1:19" ht="17.25" customHeight="1" thickBot="1" x14ac:dyDescent="0.3">
      <c r="A64" s="2396"/>
      <c r="B64" s="2406"/>
      <c r="C64" s="2372"/>
      <c r="D64" s="2321"/>
      <c r="E64" s="806" t="s">
        <v>672</v>
      </c>
      <c r="F64" s="773">
        <v>0</v>
      </c>
      <c r="G64" s="773">
        <v>0</v>
      </c>
      <c r="H64" s="773">
        <v>0</v>
      </c>
      <c r="I64" s="773">
        <v>0</v>
      </c>
      <c r="J64" s="773">
        <v>0</v>
      </c>
      <c r="K64" s="773">
        <v>0</v>
      </c>
      <c r="L64" s="773">
        <v>0</v>
      </c>
      <c r="M64" s="773">
        <v>1</v>
      </c>
      <c r="N64" s="773">
        <v>0</v>
      </c>
      <c r="O64" s="773">
        <v>0</v>
      </c>
      <c r="P64" s="773">
        <v>0</v>
      </c>
      <c r="Q64" s="773">
        <v>0</v>
      </c>
      <c r="R64" s="803">
        <f t="shared" si="15"/>
        <v>1</v>
      </c>
      <c r="S64" s="766"/>
    </row>
    <row r="65" spans="1:19" ht="16.5" customHeight="1" thickBot="1" x14ac:dyDescent="0.3">
      <c r="A65" s="2396"/>
      <c r="B65" s="2406"/>
      <c r="C65" s="2372"/>
      <c r="D65" s="2321"/>
      <c r="E65" s="804" t="s">
        <v>76</v>
      </c>
      <c r="F65" s="773">
        <v>1</v>
      </c>
      <c r="G65" s="773">
        <v>2</v>
      </c>
      <c r="H65" s="773">
        <v>1</v>
      </c>
      <c r="I65" s="773">
        <v>1</v>
      </c>
      <c r="J65" s="773">
        <v>2</v>
      </c>
      <c r="K65" s="773">
        <v>1</v>
      </c>
      <c r="L65" s="773">
        <v>3</v>
      </c>
      <c r="M65" s="773">
        <v>2</v>
      </c>
      <c r="N65" s="773">
        <v>2</v>
      </c>
      <c r="O65" s="773">
        <v>1</v>
      </c>
      <c r="P65" s="773">
        <v>2</v>
      </c>
      <c r="Q65" s="773">
        <v>1</v>
      </c>
      <c r="R65" s="803">
        <f t="shared" si="15"/>
        <v>19</v>
      </c>
      <c r="S65" s="766"/>
    </row>
    <row r="66" spans="1:19" ht="16.5" customHeight="1" thickBot="1" x14ac:dyDescent="0.3">
      <c r="A66" s="2396"/>
      <c r="B66" s="2406"/>
      <c r="C66" s="2372"/>
      <c r="D66" s="2321"/>
      <c r="E66" s="804" t="s">
        <v>77</v>
      </c>
      <c r="F66" s="773">
        <v>0</v>
      </c>
      <c r="G66" s="773">
        <v>0</v>
      </c>
      <c r="H66" s="773">
        <v>0</v>
      </c>
      <c r="I66" s="773">
        <v>0</v>
      </c>
      <c r="J66" s="773">
        <v>0</v>
      </c>
      <c r="K66" s="773">
        <v>0</v>
      </c>
      <c r="L66" s="773">
        <v>0</v>
      </c>
      <c r="M66" s="773">
        <v>0</v>
      </c>
      <c r="N66" s="773">
        <v>0</v>
      </c>
      <c r="O66" s="773">
        <v>0</v>
      </c>
      <c r="P66" s="773">
        <v>0</v>
      </c>
      <c r="Q66" s="773">
        <v>0</v>
      </c>
      <c r="R66" s="803">
        <f t="shared" si="15"/>
        <v>0</v>
      </c>
      <c r="S66" s="766"/>
    </row>
    <row r="67" spans="1:19" ht="16.5" customHeight="1" thickBot="1" x14ac:dyDescent="0.3">
      <c r="A67" s="2396"/>
      <c r="B67" s="2406"/>
      <c r="C67" s="2372"/>
      <c r="D67" s="2321"/>
      <c r="E67" s="804" t="s">
        <v>78</v>
      </c>
      <c r="F67" s="773">
        <v>1</v>
      </c>
      <c r="G67" s="773">
        <v>2</v>
      </c>
      <c r="H67" s="773">
        <v>1</v>
      </c>
      <c r="I67" s="773">
        <v>1</v>
      </c>
      <c r="J67" s="773">
        <v>2</v>
      </c>
      <c r="K67" s="773">
        <v>1</v>
      </c>
      <c r="L67" s="773">
        <v>4</v>
      </c>
      <c r="M67" s="773">
        <v>2</v>
      </c>
      <c r="N67" s="773">
        <v>2</v>
      </c>
      <c r="O67" s="773">
        <v>1</v>
      </c>
      <c r="P67" s="773">
        <v>2</v>
      </c>
      <c r="Q67" s="773">
        <v>1</v>
      </c>
      <c r="R67" s="803">
        <f t="shared" si="15"/>
        <v>20</v>
      </c>
      <c r="S67" s="766"/>
    </row>
    <row r="68" spans="1:19" ht="16.5" customHeight="1" thickBot="1" x14ac:dyDescent="0.3">
      <c r="A68" s="2396"/>
      <c r="B68" s="2406"/>
      <c r="C68" s="2372"/>
      <c r="D68" s="2321"/>
      <c r="E68" s="804" t="s">
        <v>79</v>
      </c>
      <c r="F68" s="773">
        <v>1</v>
      </c>
      <c r="G68" s="773">
        <v>2</v>
      </c>
      <c r="H68" s="773">
        <v>1</v>
      </c>
      <c r="I68" s="773">
        <v>0</v>
      </c>
      <c r="J68" s="773">
        <v>0</v>
      </c>
      <c r="K68" s="773">
        <v>0</v>
      </c>
      <c r="L68" s="807">
        <v>2</v>
      </c>
      <c r="M68" s="773">
        <v>5</v>
      </c>
      <c r="N68" s="773">
        <v>2</v>
      </c>
      <c r="O68" s="773">
        <v>2</v>
      </c>
      <c r="P68" s="773">
        <v>1</v>
      </c>
      <c r="Q68" s="773">
        <v>0</v>
      </c>
      <c r="R68" s="803">
        <f t="shared" si="15"/>
        <v>16</v>
      </c>
      <c r="S68" s="766"/>
    </row>
    <row r="69" spans="1:19" ht="16.5" customHeight="1" thickBot="1" x14ac:dyDescent="0.3">
      <c r="A69" s="2396"/>
      <c r="B69" s="2406"/>
      <c r="C69" s="2372"/>
      <c r="D69" s="2321"/>
      <c r="E69" s="804" t="s">
        <v>673</v>
      </c>
      <c r="F69" s="773">
        <v>1</v>
      </c>
      <c r="G69" s="773">
        <v>2</v>
      </c>
      <c r="H69" s="773">
        <v>1</v>
      </c>
      <c r="I69" s="773">
        <v>2</v>
      </c>
      <c r="J69" s="773">
        <v>2</v>
      </c>
      <c r="K69" s="773">
        <v>0</v>
      </c>
      <c r="L69" s="807">
        <v>1</v>
      </c>
      <c r="M69" s="773">
        <v>2</v>
      </c>
      <c r="N69" s="773">
        <v>1</v>
      </c>
      <c r="O69" s="773">
        <v>3</v>
      </c>
      <c r="P69" s="773">
        <v>2</v>
      </c>
      <c r="Q69" s="773">
        <v>0</v>
      </c>
      <c r="R69" s="803">
        <f t="shared" si="15"/>
        <v>17</v>
      </c>
      <c r="S69" s="766"/>
    </row>
    <row r="70" spans="1:19" ht="16.5" customHeight="1" thickBot="1" x14ac:dyDescent="0.3">
      <c r="A70" s="2396"/>
      <c r="B70" s="2406"/>
      <c r="C70" s="2372"/>
      <c r="D70" s="2321"/>
      <c r="E70" s="806" t="s">
        <v>111</v>
      </c>
      <c r="F70" s="773">
        <v>0</v>
      </c>
      <c r="G70" s="773">
        <v>1</v>
      </c>
      <c r="H70" s="773">
        <v>0</v>
      </c>
      <c r="I70" s="773">
        <v>2</v>
      </c>
      <c r="J70" s="773">
        <v>3</v>
      </c>
      <c r="K70" s="773">
        <v>2</v>
      </c>
      <c r="L70" s="807">
        <v>0</v>
      </c>
      <c r="M70" s="773">
        <v>2</v>
      </c>
      <c r="N70" s="773">
        <v>1</v>
      </c>
      <c r="O70" s="773">
        <v>1</v>
      </c>
      <c r="P70" s="773">
        <v>2</v>
      </c>
      <c r="Q70" s="773">
        <v>3</v>
      </c>
      <c r="R70" s="803">
        <f t="shared" si="15"/>
        <v>17</v>
      </c>
      <c r="S70" s="766"/>
    </row>
    <row r="71" spans="1:19" ht="16.5" customHeight="1" thickBot="1" x14ac:dyDescent="0.3">
      <c r="A71" s="2396"/>
      <c r="B71" s="2406"/>
      <c r="C71" s="2372"/>
      <c r="D71" s="2321"/>
      <c r="E71" s="806" t="s">
        <v>112</v>
      </c>
      <c r="F71" s="773">
        <v>0</v>
      </c>
      <c r="G71" s="773">
        <v>0</v>
      </c>
      <c r="H71" s="773">
        <v>0</v>
      </c>
      <c r="I71" s="773">
        <v>0</v>
      </c>
      <c r="J71" s="773">
        <v>0</v>
      </c>
      <c r="K71" s="773">
        <v>0</v>
      </c>
      <c r="L71" s="807">
        <v>0</v>
      </c>
      <c r="M71" s="773">
        <v>0</v>
      </c>
      <c r="N71" s="773">
        <v>0</v>
      </c>
      <c r="O71" s="773">
        <v>0</v>
      </c>
      <c r="P71" s="773">
        <v>0</v>
      </c>
      <c r="Q71" s="773">
        <v>0</v>
      </c>
      <c r="R71" s="803">
        <f t="shared" si="15"/>
        <v>0</v>
      </c>
      <c r="S71" s="766"/>
    </row>
    <row r="72" spans="1:19" ht="16.5" customHeight="1" thickBot="1" x14ac:dyDescent="0.3">
      <c r="A72" s="2396"/>
      <c r="B72" s="2406"/>
      <c r="C72" s="2372"/>
      <c r="D72" s="2321"/>
      <c r="E72" s="808" t="s">
        <v>80</v>
      </c>
      <c r="F72" s="773">
        <v>0</v>
      </c>
      <c r="G72" s="773">
        <v>1</v>
      </c>
      <c r="H72" s="773">
        <v>0</v>
      </c>
      <c r="I72" s="773">
        <v>2</v>
      </c>
      <c r="J72" s="773">
        <v>3</v>
      </c>
      <c r="K72" s="773">
        <v>1</v>
      </c>
      <c r="L72" s="807">
        <v>0</v>
      </c>
      <c r="M72" s="773">
        <v>2</v>
      </c>
      <c r="N72" s="773">
        <v>1</v>
      </c>
      <c r="O72" s="773">
        <v>2</v>
      </c>
      <c r="P72" s="773">
        <v>2</v>
      </c>
      <c r="Q72" s="773">
        <v>2</v>
      </c>
      <c r="R72" s="803">
        <f t="shared" si="15"/>
        <v>16</v>
      </c>
      <c r="S72" s="766"/>
    </row>
    <row r="73" spans="1:19" ht="16.5" customHeight="1" thickBot="1" x14ac:dyDescent="0.3">
      <c r="A73" s="2396"/>
      <c r="B73" s="2406"/>
      <c r="C73" s="2372"/>
      <c r="D73" s="2321"/>
      <c r="E73" s="808" t="s">
        <v>81</v>
      </c>
      <c r="F73" s="773">
        <v>0</v>
      </c>
      <c r="G73" s="773">
        <v>0</v>
      </c>
      <c r="H73" s="773">
        <v>0</v>
      </c>
      <c r="I73" s="773">
        <v>0</v>
      </c>
      <c r="J73" s="773">
        <v>0</v>
      </c>
      <c r="K73" s="773">
        <v>1</v>
      </c>
      <c r="L73" s="807">
        <v>0</v>
      </c>
      <c r="M73" s="773">
        <v>0</v>
      </c>
      <c r="N73" s="773">
        <v>0</v>
      </c>
      <c r="O73" s="773">
        <v>0</v>
      </c>
      <c r="P73" s="773">
        <v>0</v>
      </c>
      <c r="Q73" s="773">
        <v>1</v>
      </c>
      <c r="R73" s="803">
        <f t="shared" si="15"/>
        <v>2</v>
      </c>
      <c r="S73" s="766"/>
    </row>
    <row r="74" spans="1:19" ht="16.5" customHeight="1" thickBot="1" x14ac:dyDescent="0.3">
      <c r="A74" s="2396"/>
      <c r="B74" s="2406"/>
      <c r="C74" s="2372"/>
      <c r="D74" s="2321"/>
      <c r="E74" s="775" t="s">
        <v>674</v>
      </c>
      <c r="F74" s="776">
        <f>SUM(F72:F73)</f>
        <v>0</v>
      </c>
      <c r="G74" s="776">
        <f t="shared" ref="G74:Q74" si="21">SUM(G72:G73)</f>
        <v>1</v>
      </c>
      <c r="H74" s="776">
        <f t="shared" si="21"/>
        <v>0</v>
      </c>
      <c r="I74" s="776">
        <f t="shared" si="21"/>
        <v>2</v>
      </c>
      <c r="J74" s="776">
        <f t="shared" si="21"/>
        <v>3</v>
      </c>
      <c r="K74" s="776">
        <f t="shared" si="21"/>
        <v>2</v>
      </c>
      <c r="L74" s="809">
        <f t="shared" si="21"/>
        <v>0</v>
      </c>
      <c r="M74" s="776">
        <f t="shared" si="21"/>
        <v>2</v>
      </c>
      <c r="N74" s="776">
        <f t="shared" si="21"/>
        <v>1</v>
      </c>
      <c r="O74" s="776">
        <f t="shared" si="21"/>
        <v>2</v>
      </c>
      <c r="P74" s="776">
        <f t="shared" si="21"/>
        <v>2</v>
      </c>
      <c r="Q74" s="776">
        <f t="shared" si="21"/>
        <v>3</v>
      </c>
      <c r="R74" s="803">
        <f t="shared" si="15"/>
        <v>18</v>
      </c>
      <c r="S74" s="766"/>
    </row>
    <row r="75" spans="1:19" ht="31.5" customHeight="1" thickBot="1" x14ac:dyDescent="0.3">
      <c r="A75" s="2396"/>
      <c r="B75" s="2406"/>
      <c r="C75" s="2372"/>
      <c r="D75" s="2321"/>
      <c r="E75" s="775" t="s">
        <v>675</v>
      </c>
      <c r="F75" s="778" t="str">
        <f>IF((SUM(F72:F73))&gt;=F70,"CORRECTO","ERROR")</f>
        <v>CORRECTO</v>
      </c>
      <c r="G75" s="778" t="str">
        <f t="shared" ref="G75:Q75" si="22">IF((SUM(G72:G73))&gt;=G70,"CORRECTO","ERROR")</f>
        <v>CORRECTO</v>
      </c>
      <c r="H75" s="778" t="str">
        <f t="shared" si="22"/>
        <v>CORRECTO</v>
      </c>
      <c r="I75" s="778" t="str">
        <f t="shared" si="22"/>
        <v>CORRECTO</v>
      </c>
      <c r="J75" s="778" t="str">
        <f t="shared" si="22"/>
        <v>CORRECTO</v>
      </c>
      <c r="K75" s="778" t="str">
        <f t="shared" si="22"/>
        <v>CORRECTO</v>
      </c>
      <c r="L75" s="778" t="str">
        <f t="shared" si="22"/>
        <v>CORRECTO</v>
      </c>
      <c r="M75" s="778" t="str">
        <f t="shared" si="22"/>
        <v>CORRECTO</v>
      </c>
      <c r="N75" s="778" t="str">
        <f t="shared" si="22"/>
        <v>CORRECTO</v>
      </c>
      <c r="O75" s="778" t="str">
        <f t="shared" si="22"/>
        <v>CORRECTO</v>
      </c>
      <c r="P75" s="778" t="str">
        <f t="shared" si="22"/>
        <v>CORRECTO</v>
      </c>
      <c r="Q75" s="778" t="str">
        <f t="shared" si="22"/>
        <v>CORRECTO</v>
      </c>
      <c r="R75" s="803"/>
      <c r="S75" s="766"/>
    </row>
    <row r="76" spans="1:19" ht="16.5" customHeight="1" thickBot="1" x14ac:dyDescent="0.3">
      <c r="A76" s="2396"/>
      <c r="B76" s="2406"/>
      <c r="C76" s="2372"/>
      <c r="D76" s="2321"/>
      <c r="E76" s="804" t="s">
        <v>82</v>
      </c>
      <c r="F76" s="773">
        <v>0</v>
      </c>
      <c r="G76" s="773">
        <v>0</v>
      </c>
      <c r="H76" s="773">
        <v>0</v>
      </c>
      <c r="I76" s="773">
        <v>0</v>
      </c>
      <c r="J76" s="773">
        <v>0</v>
      </c>
      <c r="K76" s="773">
        <v>0</v>
      </c>
      <c r="L76" s="773">
        <v>0</v>
      </c>
      <c r="M76" s="773">
        <v>0</v>
      </c>
      <c r="N76" s="773">
        <v>0</v>
      </c>
      <c r="O76" s="773">
        <v>0</v>
      </c>
      <c r="P76" s="773">
        <v>1</v>
      </c>
      <c r="Q76" s="773">
        <v>0</v>
      </c>
      <c r="R76" s="803">
        <f t="shared" si="15"/>
        <v>1</v>
      </c>
      <c r="S76" s="766"/>
    </row>
    <row r="77" spans="1:19" ht="16.5" customHeight="1" thickBot="1" x14ac:dyDescent="0.3">
      <c r="A77" s="2396"/>
      <c r="B77" s="2406"/>
      <c r="C77" s="2372"/>
      <c r="D77" s="2321"/>
      <c r="E77" s="806" t="s">
        <v>83</v>
      </c>
      <c r="F77" s="773">
        <v>0</v>
      </c>
      <c r="G77" s="773">
        <v>0</v>
      </c>
      <c r="H77" s="773">
        <v>0</v>
      </c>
      <c r="I77" s="773">
        <v>0</v>
      </c>
      <c r="J77" s="773">
        <v>0</v>
      </c>
      <c r="K77" s="773">
        <v>0</v>
      </c>
      <c r="L77" s="773"/>
      <c r="M77" s="773">
        <v>0</v>
      </c>
      <c r="N77" s="773">
        <v>0</v>
      </c>
      <c r="O77" s="773">
        <v>0</v>
      </c>
      <c r="P77" s="773">
        <v>0</v>
      </c>
      <c r="Q77" s="773">
        <v>0</v>
      </c>
      <c r="R77" s="803">
        <f t="shared" si="15"/>
        <v>0</v>
      </c>
      <c r="S77" s="766"/>
    </row>
    <row r="78" spans="1:19" ht="16.5" customHeight="1" thickBot="1" x14ac:dyDescent="0.3">
      <c r="A78" s="2396"/>
      <c r="B78" s="2406"/>
      <c r="C78" s="2372"/>
      <c r="D78" s="2321"/>
      <c r="E78" s="806" t="s">
        <v>85</v>
      </c>
      <c r="F78" s="773">
        <v>0</v>
      </c>
      <c r="G78" s="773">
        <v>0</v>
      </c>
      <c r="H78" s="773">
        <v>0</v>
      </c>
      <c r="I78" s="773">
        <v>0</v>
      </c>
      <c r="J78" s="773">
        <v>0</v>
      </c>
      <c r="K78" s="773">
        <v>0</v>
      </c>
      <c r="L78" s="773"/>
      <c r="M78" s="773">
        <v>0</v>
      </c>
      <c r="N78" s="773">
        <v>0</v>
      </c>
      <c r="O78" s="773">
        <v>0</v>
      </c>
      <c r="P78" s="773">
        <v>0</v>
      </c>
      <c r="Q78" s="773">
        <v>0</v>
      </c>
      <c r="R78" s="803">
        <f t="shared" si="15"/>
        <v>0</v>
      </c>
      <c r="S78" s="766"/>
    </row>
    <row r="79" spans="1:19" ht="16.5" customHeight="1" thickBot="1" x14ac:dyDescent="0.3">
      <c r="A79" s="2396"/>
      <c r="B79" s="2406"/>
      <c r="C79" s="2372"/>
      <c r="D79" s="2321"/>
      <c r="E79" s="806" t="s">
        <v>86</v>
      </c>
      <c r="F79" s="773">
        <v>0</v>
      </c>
      <c r="G79" s="773">
        <v>0</v>
      </c>
      <c r="H79" s="773">
        <v>0</v>
      </c>
      <c r="I79" s="773">
        <v>0</v>
      </c>
      <c r="J79" s="773">
        <v>0</v>
      </c>
      <c r="K79" s="773">
        <v>0</v>
      </c>
      <c r="L79" s="773"/>
      <c r="M79" s="773">
        <v>0</v>
      </c>
      <c r="N79" s="773">
        <v>0</v>
      </c>
      <c r="O79" s="773">
        <v>0</v>
      </c>
      <c r="P79" s="773">
        <v>0</v>
      </c>
      <c r="Q79" s="773">
        <v>0</v>
      </c>
      <c r="R79" s="803">
        <f t="shared" si="15"/>
        <v>0</v>
      </c>
      <c r="S79" s="766"/>
    </row>
    <row r="80" spans="1:19" ht="16.5" customHeight="1" thickBot="1" x14ac:dyDescent="0.3">
      <c r="A80" s="2396"/>
      <c r="B80" s="2406"/>
      <c r="C80" s="2372"/>
      <c r="D80" s="2321"/>
      <c r="E80" s="810" t="s">
        <v>87</v>
      </c>
      <c r="F80" s="773">
        <v>0</v>
      </c>
      <c r="G80" s="773">
        <v>0</v>
      </c>
      <c r="H80" s="773">
        <v>0</v>
      </c>
      <c r="I80" s="773">
        <v>0</v>
      </c>
      <c r="J80" s="773">
        <v>0</v>
      </c>
      <c r="K80" s="773">
        <v>0</v>
      </c>
      <c r="L80" s="773"/>
      <c r="M80" s="773">
        <v>0</v>
      </c>
      <c r="N80" s="773">
        <v>0</v>
      </c>
      <c r="O80" s="773">
        <v>0</v>
      </c>
      <c r="P80" s="773">
        <v>0</v>
      </c>
      <c r="Q80" s="773">
        <v>0</v>
      </c>
      <c r="R80" s="803">
        <f t="shared" si="15"/>
        <v>0</v>
      </c>
      <c r="S80" s="766"/>
    </row>
    <row r="81" spans="1:19" ht="16.5" customHeight="1" thickBot="1" x14ac:dyDescent="0.3">
      <c r="A81" s="2396"/>
      <c r="B81" s="2406"/>
      <c r="C81" s="2372"/>
      <c r="D81" s="2321"/>
      <c r="E81" s="811" t="s">
        <v>88</v>
      </c>
      <c r="F81" s="773">
        <v>0</v>
      </c>
      <c r="G81" s="773">
        <v>0</v>
      </c>
      <c r="H81" s="773">
        <v>0</v>
      </c>
      <c r="I81" s="773">
        <v>0</v>
      </c>
      <c r="J81" s="773">
        <v>0</v>
      </c>
      <c r="K81" s="773">
        <v>0</v>
      </c>
      <c r="L81" s="773"/>
      <c r="M81" s="773"/>
      <c r="N81" s="773">
        <v>0</v>
      </c>
      <c r="O81" s="773">
        <v>0</v>
      </c>
      <c r="P81" s="773">
        <v>0</v>
      </c>
      <c r="Q81" s="773">
        <v>0</v>
      </c>
      <c r="R81" s="803">
        <f t="shared" si="15"/>
        <v>0</v>
      </c>
      <c r="S81" s="766"/>
    </row>
    <row r="82" spans="1:19" ht="16.5" customHeight="1" thickBot="1" x14ac:dyDescent="0.3">
      <c r="A82" s="2396"/>
      <c r="B82" s="2406"/>
      <c r="C82" s="2372"/>
      <c r="D82" s="2321"/>
      <c r="E82" s="811" t="s">
        <v>89</v>
      </c>
      <c r="F82" s="773">
        <v>0</v>
      </c>
      <c r="G82" s="773">
        <v>0</v>
      </c>
      <c r="H82" s="773">
        <v>0</v>
      </c>
      <c r="I82" s="773">
        <v>0</v>
      </c>
      <c r="J82" s="773">
        <v>0</v>
      </c>
      <c r="K82" s="773">
        <v>0</v>
      </c>
      <c r="L82" s="773"/>
      <c r="M82" s="773">
        <v>0</v>
      </c>
      <c r="N82" s="773">
        <v>0</v>
      </c>
      <c r="O82" s="773">
        <v>0</v>
      </c>
      <c r="P82" s="773">
        <v>0</v>
      </c>
      <c r="Q82" s="773">
        <v>0</v>
      </c>
      <c r="R82" s="803">
        <f t="shared" si="15"/>
        <v>0</v>
      </c>
      <c r="S82" s="766"/>
    </row>
    <row r="83" spans="1:19" ht="16.5" customHeight="1" thickBot="1" x14ac:dyDescent="0.3">
      <c r="A83" s="2396"/>
      <c r="B83" s="2406"/>
      <c r="C83" s="2372"/>
      <c r="D83" s="2321"/>
      <c r="E83" s="804" t="s">
        <v>90</v>
      </c>
      <c r="F83" s="773">
        <v>0</v>
      </c>
      <c r="G83" s="773">
        <v>0</v>
      </c>
      <c r="H83" s="773">
        <v>0</v>
      </c>
      <c r="I83" s="773">
        <v>0</v>
      </c>
      <c r="J83" s="773">
        <v>0</v>
      </c>
      <c r="K83" s="773">
        <v>0</v>
      </c>
      <c r="L83" s="773"/>
      <c r="M83" s="773">
        <v>0</v>
      </c>
      <c r="N83" s="773">
        <v>0</v>
      </c>
      <c r="O83" s="773">
        <v>0</v>
      </c>
      <c r="P83" s="773">
        <v>0</v>
      </c>
      <c r="Q83" s="773">
        <v>0</v>
      </c>
      <c r="R83" s="803">
        <f t="shared" si="15"/>
        <v>0</v>
      </c>
      <c r="S83" s="766"/>
    </row>
    <row r="84" spans="1:19" ht="16.5" customHeight="1" thickBot="1" x14ac:dyDescent="0.3">
      <c r="A84" s="2396"/>
      <c r="B84" s="2406"/>
      <c r="C84" s="2372"/>
      <c r="D84" s="2321"/>
      <c r="E84" s="806" t="s">
        <v>91</v>
      </c>
      <c r="F84" s="773">
        <v>0</v>
      </c>
      <c r="G84" s="773">
        <v>0</v>
      </c>
      <c r="H84" s="773">
        <v>0</v>
      </c>
      <c r="I84" s="773">
        <v>0</v>
      </c>
      <c r="J84" s="773">
        <v>0</v>
      </c>
      <c r="K84" s="773">
        <v>0</v>
      </c>
      <c r="L84" s="773"/>
      <c r="M84" s="773">
        <v>0</v>
      </c>
      <c r="N84" s="773">
        <v>0</v>
      </c>
      <c r="O84" s="773">
        <v>0</v>
      </c>
      <c r="P84" s="773">
        <v>0</v>
      </c>
      <c r="Q84" s="773">
        <v>0</v>
      </c>
      <c r="R84" s="803">
        <f t="shared" si="15"/>
        <v>0</v>
      </c>
      <c r="S84" s="766"/>
    </row>
    <row r="85" spans="1:19" ht="16.5" customHeight="1" thickBot="1" x14ac:dyDescent="0.3">
      <c r="A85" s="2396"/>
      <c r="B85" s="2406"/>
      <c r="C85" s="2372"/>
      <c r="D85" s="2321"/>
      <c r="E85" s="806" t="s">
        <v>676</v>
      </c>
      <c r="F85" s="773">
        <v>0</v>
      </c>
      <c r="G85" s="773">
        <v>0</v>
      </c>
      <c r="H85" s="773">
        <v>0</v>
      </c>
      <c r="I85" s="773">
        <v>0</v>
      </c>
      <c r="J85" s="773">
        <v>0</v>
      </c>
      <c r="K85" s="773">
        <v>0</v>
      </c>
      <c r="L85" s="773"/>
      <c r="M85" s="773">
        <v>0</v>
      </c>
      <c r="N85" s="773">
        <v>0</v>
      </c>
      <c r="O85" s="773">
        <v>0</v>
      </c>
      <c r="P85" s="773">
        <v>0</v>
      </c>
      <c r="Q85" s="773">
        <v>0</v>
      </c>
      <c r="R85" s="803">
        <f t="shared" si="15"/>
        <v>0</v>
      </c>
      <c r="S85" s="766"/>
    </row>
    <row r="86" spans="1:19" ht="16.5" customHeight="1" thickBot="1" x14ac:dyDescent="0.3">
      <c r="A86" s="2396"/>
      <c r="B86" s="2406"/>
      <c r="C86" s="2372"/>
      <c r="D86" s="2321"/>
      <c r="E86" s="808" t="s">
        <v>95</v>
      </c>
      <c r="F86" s="773">
        <v>0</v>
      </c>
      <c r="G86" s="773">
        <v>0</v>
      </c>
      <c r="H86" s="773">
        <v>0</v>
      </c>
      <c r="I86" s="773">
        <v>0</v>
      </c>
      <c r="J86" s="773">
        <v>0</v>
      </c>
      <c r="K86" s="773">
        <v>0</v>
      </c>
      <c r="L86" s="773"/>
      <c r="M86" s="773">
        <v>0</v>
      </c>
      <c r="N86" s="773">
        <v>0</v>
      </c>
      <c r="O86" s="773">
        <v>0</v>
      </c>
      <c r="P86" s="773">
        <v>0</v>
      </c>
      <c r="Q86" s="773">
        <v>0</v>
      </c>
      <c r="R86" s="803">
        <f t="shared" si="15"/>
        <v>0</v>
      </c>
      <c r="S86" s="766"/>
    </row>
    <row r="87" spans="1:19" ht="16.5" customHeight="1" thickBot="1" x14ac:dyDescent="0.3">
      <c r="A87" s="2396"/>
      <c r="B87" s="2406"/>
      <c r="C87" s="2372"/>
      <c r="D87" s="2321"/>
      <c r="E87" s="808" t="s">
        <v>96</v>
      </c>
      <c r="F87" s="773">
        <v>0</v>
      </c>
      <c r="G87" s="773">
        <v>0</v>
      </c>
      <c r="H87" s="773">
        <v>0</v>
      </c>
      <c r="I87" s="773">
        <v>0</v>
      </c>
      <c r="J87" s="773">
        <v>0</v>
      </c>
      <c r="K87" s="773">
        <v>0</v>
      </c>
      <c r="L87" s="773"/>
      <c r="M87" s="773">
        <v>0</v>
      </c>
      <c r="N87" s="773">
        <v>0</v>
      </c>
      <c r="O87" s="773"/>
      <c r="P87" s="773">
        <v>0</v>
      </c>
      <c r="Q87" s="773">
        <v>0</v>
      </c>
      <c r="R87" s="803">
        <f t="shared" si="15"/>
        <v>0</v>
      </c>
      <c r="S87" s="766"/>
    </row>
    <row r="88" spans="1:19" ht="16.5" customHeight="1" thickBot="1" x14ac:dyDescent="0.3">
      <c r="A88" s="2396"/>
      <c r="B88" s="2406"/>
      <c r="C88" s="2373"/>
      <c r="D88" s="2322"/>
      <c r="E88" s="812" t="s">
        <v>677</v>
      </c>
      <c r="F88" s="786">
        <f>+(F49+F50)-F55</f>
        <v>69</v>
      </c>
      <c r="G88" s="786">
        <f t="shared" ref="G88:Q88" si="23">+(G49+G50)-G55</f>
        <v>68</v>
      </c>
      <c r="H88" s="786">
        <f t="shared" si="23"/>
        <v>67</v>
      </c>
      <c r="I88" s="786">
        <f t="shared" si="23"/>
        <v>66</v>
      </c>
      <c r="J88" s="786">
        <f t="shared" si="23"/>
        <v>65</v>
      </c>
      <c r="K88" s="786">
        <f t="shared" si="23"/>
        <v>69</v>
      </c>
      <c r="L88" s="786">
        <f t="shared" si="23"/>
        <v>72</v>
      </c>
      <c r="M88" s="786">
        <f t="shared" si="23"/>
        <v>77</v>
      </c>
      <c r="N88" s="786">
        <f t="shared" si="23"/>
        <v>76</v>
      </c>
      <c r="O88" s="786">
        <f t="shared" si="23"/>
        <v>92</v>
      </c>
      <c r="P88" s="786">
        <f t="shared" si="23"/>
        <v>96</v>
      </c>
      <c r="Q88" s="786">
        <f t="shared" si="23"/>
        <v>137</v>
      </c>
      <c r="R88" s="813">
        <f t="shared" si="15"/>
        <v>954</v>
      </c>
      <c r="S88" s="766"/>
    </row>
    <row r="89" spans="1:19" ht="16.5" customHeight="1" thickBot="1" x14ac:dyDescent="0.3">
      <c r="A89" s="2396"/>
      <c r="B89" s="2406"/>
      <c r="C89" s="2374" t="s">
        <v>551</v>
      </c>
      <c r="D89" s="2375"/>
      <c r="E89" s="2375"/>
      <c r="F89" s="2375"/>
      <c r="G89" s="2375"/>
      <c r="H89" s="2375"/>
      <c r="I89" s="2375"/>
      <c r="J89" s="2375"/>
      <c r="K89" s="2375"/>
      <c r="L89" s="2375"/>
      <c r="M89" s="2375"/>
      <c r="N89" s="2375"/>
      <c r="O89" s="2375"/>
      <c r="P89" s="2375"/>
      <c r="Q89" s="2375"/>
      <c r="R89" s="2376"/>
      <c r="S89" s="766"/>
    </row>
    <row r="90" spans="1:19" ht="16.5" customHeight="1" thickBot="1" x14ac:dyDescent="0.3">
      <c r="A90" s="2396"/>
      <c r="B90" s="2406"/>
      <c r="C90" s="2377" t="s">
        <v>678</v>
      </c>
      <c r="D90" s="2378"/>
      <c r="E90" s="2378"/>
      <c r="F90" s="2378"/>
      <c r="G90" s="2378"/>
      <c r="H90" s="2378"/>
      <c r="I90" s="2378"/>
      <c r="J90" s="2378"/>
      <c r="K90" s="2378"/>
      <c r="L90" s="2378"/>
      <c r="M90" s="2378"/>
      <c r="N90" s="2378"/>
      <c r="O90" s="2378"/>
      <c r="P90" s="2378"/>
      <c r="Q90" s="2378"/>
      <c r="R90" s="2379"/>
      <c r="S90" s="766"/>
    </row>
    <row r="91" spans="1:19" s="818" customFormat="1" ht="32.25" customHeight="1" thickBot="1" x14ac:dyDescent="0.3">
      <c r="A91" s="2396"/>
      <c r="B91" s="2406"/>
      <c r="C91" s="2354" t="s">
        <v>679</v>
      </c>
      <c r="D91" s="2340" t="s">
        <v>680</v>
      </c>
      <c r="E91" s="800" t="s">
        <v>681</v>
      </c>
      <c r="F91" s="814"/>
      <c r="G91" s="815">
        <f>F108</f>
        <v>0</v>
      </c>
      <c r="H91" s="815">
        <f t="shared" ref="H91:Q91" si="24">G108</f>
        <v>0</v>
      </c>
      <c r="I91" s="815">
        <f t="shared" si="24"/>
        <v>0</v>
      </c>
      <c r="J91" s="815">
        <f t="shared" si="24"/>
        <v>0</v>
      </c>
      <c r="K91" s="815">
        <f t="shared" si="24"/>
        <v>0</v>
      </c>
      <c r="L91" s="815">
        <f t="shared" si="24"/>
        <v>0</v>
      </c>
      <c r="M91" s="815">
        <f t="shared" si="24"/>
        <v>0</v>
      </c>
      <c r="N91" s="815">
        <f t="shared" si="24"/>
        <v>0</v>
      </c>
      <c r="O91" s="815">
        <f t="shared" si="24"/>
        <v>0</v>
      </c>
      <c r="P91" s="815">
        <f t="shared" si="24"/>
        <v>0</v>
      </c>
      <c r="Q91" s="815">
        <f t="shared" si="24"/>
        <v>0</v>
      </c>
      <c r="R91" s="816">
        <f>SUM(F91:Q91)</f>
        <v>0</v>
      </c>
      <c r="S91" s="817"/>
    </row>
    <row r="92" spans="1:19" ht="34.5" customHeight="1" thickBot="1" x14ac:dyDescent="0.3">
      <c r="A92" s="2396"/>
      <c r="B92" s="2406"/>
      <c r="C92" s="2355"/>
      <c r="D92" s="2341"/>
      <c r="E92" s="804" t="s">
        <v>554</v>
      </c>
      <c r="F92" s="764"/>
      <c r="G92" s="764">
        <v>0</v>
      </c>
      <c r="H92" s="764">
        <v>0</v>
      </c>
      <c r="I92" s="764"/>
      <c r="J92" s="764"/>
      <c r="K92" s="764"/>
      <c r="L92" s="764"/>
      <c r="M92" s="764"/>
      <c r="N92" s="764"/>
      <c r="O92" s="764"/>
      <c r="P92" s="764"/>
      <c r="Q92" s="764"/>
      <c r="R92" s="819">
        <f t="shared" ref="R92:R108" si="25">SUM(F92:Q92)</f>
        <v>0</v>
      </c>
      <c r="S92" s="820"/>
    </row>
    <row r="93" spans="1:19" ht="23.25" customHeight="1" thickBot="1" x14ac:dyDescent="0.3">
      <c r="A93" s="2396"/>
      <c r="B93" s="2406"/>
      <c r="C93" s="2355"/>
      <c r="D93" s="2341"/>
      <c r="E93" s="805" t="s">
        <v>682</v>
      </c>
      <c r="F93" s="821">
        <f>SUM(F91:F92)</f>
        <v>0</v>
      </c>
      <c r="G93" s="821">
        <f t="shared" ref="G93:Q93" si="26">SUM(G91:G92)</f>
        <v>0</v>
      </c>
      <c r="H93" s="821">
        <f t="shared" si="26"/>
        <v>0</v>
      </c>
      <c r="I93" s="821">
        <f t="shared" si="26"/>
        <v>0</v>
      </c>
      <c r="J93" s="821">
        <f t="shared" si="26"/>
        <v>0</v>
      </c>
      <c r="K93" s="821">
        <f t="shared" si="26"/>
        <v>0</v>
      </c>
      <c r="L93" s="821">
        <f t="shared" si="26"/>
        <v>0</v>
      </c>
      <c r="M93" s="821">
        <f t="shared" si="26"/>
        <v>0</v>
      </c>
      <c r="N93" s="821">
        <f t="shared" si="26"/>
        <v>0</v>
      </c>
      <c r="O93" s="821">
        <f t="shared" si="26"/>
        <v>0</v>
      </c>
      <c r="P93" s="821">
        <f t="shared" si="26"/>
        <v>0</v>
      </c>
      <c r="Q93" s="821">
        <f t="shared" si="26"/>
        <v>0</v>
      </c>
      <c r="R93" s="819">
        <f t="shared" si="25"/>
        <v>0</v>
      </c>
      <c r="S93" s="820"/>
    </row>
    <row r="94" spans="1:19" ht="20.25" customHeight="1" thickBot="1" x14ac:dyDescent="0.3">
      <c r="A94" s="2396"/>
      <c r="B94" s="2406"/>
      <c r="C94" s="2355"/>
      <c r="D94" s="2341"/>
      <c r="E94" s="805" t="s">
        <v>683</v>
      </c>
      <c r="F94" s="821">
        <f>SUM(F96+F97+F98+F102+F103+F104+F105+F106+F107)</f>
        <v>0</v>
      </c>
      <c r="G94" s="821">
        <f t="shared" ref="G94:Q94" si="27">SUM(G96+G97+G98+G102+G103+G104+G105+G106+G107)</f>
        <v>0</v>
      </c>
      <c r="H94" s="821">
        <f t="shared" si="27"/>
        <v>0</v>
      </c>
      <c r="I94" s="821">
        <f t="shared" si="27"/>
        <v>0</v>
      </c>
      <c r="J94" s="821">
        <f t="shared" si="27"/>
        <v>0</v>
      </c>
      <c r="K94" s="821">
        <f t="shared" si="27"/>
        <v>0</v>
      </c>
      <c r="L94" s="821">
        <f t="shared" si="27"/>
        <v>0</v>
      </c>
      <c r="M94" s="821">
        <f t="shared" si="27"/>
        <v>0</v>
      </c>
      <c r="N94" s="821">
        <f t="shared" si="27"/>
        <v>0</v>
      </c>
      <c r="O94" s="821">
        <f t="shared" si="27"/>
        <v>0</v>
      </c>
      <c r="P94" s="821">
        <f t="shared" si="27"/>
        <v>0</v>
      </c>
      <c r="Q94" s="821">
        <f t="shared" si="27"/>
        <v>0</v>
      </c>
      <c r="R94" s="819">
        <f t="shared" si="25"/>
        <v>0</v>
      </c>
      <c r="S94" s="820"/>
    </row>
    <row r="95" spans="1:19" ht="37.5" customHeight="1" thickBot="1" x14ac:dyDescent="0.3">
      <c r="A95" s="2396"/>
      <c r="B95" s="2406"/>
      <c r="C95" s="2355"/>
      <c r="D95" s="2341"/>
      <c r="E95" s="805" t="s">
        <v>653</v>
      </c>
      <c r="F95" s="778" t="str">
        <f>IF((SUM(F96+F97+F98+F102+F103+F104+F105+F106+F107))&lt;=F93,"CORRECTO","ERROR")</f>
        <v>CORRECTO</v>
      </c>
      <c r="G95" s="778" t="str">
        <f t="shared" ref="G95:Q95" si="28">IF((SUM(G96+G97+G98+G102+G103+G104+G105+G106+G107))&lt;=G93,"CORRECTO","ERROR")</f>
        <v>CORRECTO</v>
      </c>
      <c r="H95" s="778" t="str">
        <f t="shared" si="28"/>
        <v>CORRECTO</v>
      </c>
      <c r="I95" s="778" t="str">
        <f t="shared" si="28"/>
        <v>CORRECTO</v>
      </c>
      <c r="J95" s="778" t="str">
        <f t="shared" si="28"/>
        <v>CORRECTO</v>
      </c>
      <c r="K95" s="778" t="str">
        <f t="shared" si="28"/>
        <v>CORRECTO</v>
      </c>
      <c r="L95" s="778" t="str">
        <f t="shared" si="28"/>
        <v>CORRECTO</v>
      </c>
      <c r="M95" s="778" t="str">
        <f t="shared" si="28"/>
        <v>CORRECTO</v>
      </c>
      <c r="N95" s="778" t="str">
        <f t="shared" si="28"/>
        <v>CORRECTO</v>
      </c>
      <c r="O95" s="778" t="str">
        <f t="shared" si="28"/>
        <v>CORRECTO</v>
      </c>
      <c r="P95" s="778" t="str">
        <f t="shared" si="28"/>
        <v>CORRECTO</v>
      </c>
      <c r="Q95" s="778" t="str">
        <f t="shared" si="28"/>
        <v>CORRECTO</v>
      </c>
      <c r="R95" s="819"/>
      <c r="S95" s="820"/>
    </row>
    <row r="96" spans="1:19" ht="16.5" customHeight="1" thickBot="1" x14ac:dyDescent="0.3">
      <c r="A96" s="2396"/>
      <c r="B96" s="2406"/>
      <c r="C96" s="2355"/>
      <c r="D96" s="2341"/>
      <c r="E96" s="806" t="s">
        <v>555</v>
      </c>
      <c r="F96" s="765"/>
      <c r="G96" s="765"/>
      <c r="H96" s="765"/>
      <c r="I96" s="765"/>
      <c r="J96" s="765"/>
      <c r="K96" s="765"/>
      <c r="L96" s="765"/>
      <c r="M96" s="765"/>
      <c r="N96" s="765"/>
      <c r="O96" s="765"/>
      <c r="P96" s="765"/>
      <c r="Q96" s="765"/>
      <c r="R96" s="819">
        <f t="shared" si="25"/>
        <v>0</v>
      </c>
      <c r="S96" s="817"/>
    </row>
    <row r="97" spans="1:19" ht="16.5" customHeight="1" thickBot="1" x14ac:dyDescent="0.3">
      <c r="A97" s="2396"/>
      <c r="B97" s="2406"/>
      <c r="C97" s="2355"/>
      <c r="D97" s="2341"/>
      <c r="E97" s="806" t="s">
        <v>556</v>
      </c>
      <c r="F97" s="765"/>
      <c r="G97" s="765"/>
      <c r="H97" s="765"/>
      <c r="I97" s="765"/>
      <c r="J97" s="765"/>
      <c r="K97" s="765"/>
      <c r="L97" s="765"/>
      <c r="M97" s="765"/>
      <c r="N97" s="765"/>
      <c r="O97" s="765"/>
      <c r="P97" s="765"/>
      <c r="Q97" s="765"/>
      <c r="R97" s="819">
        <f t="shared" si="25"/>
        <v>0</v>
      </c>
      <c r="S97" s="817"/>
    </row>
    <row r="98" spans="1:19" ht="16.5" customHeight="1" thickBot="1" x14ac:dyDescent="0.3">
      <c r="A98" s="2396"/>
      <c r="B98" s="2406"/>
      <c r="C98" s="2355"/>
      <c r="D98" s="2341"/>
      <c r="E98" s="806" t="s">
        <v>557</v>
      </c>
      <c r="F98" s="765"/>
      <c r="G98" s="765"/>
      <c r="H98" s="765"/>
      <c r="I98" s="765"/>
      <c r="J98" s="765"/>
      <c r="K98" s="765"/>
      <c r="L98" s="765"/>
      <c r="M98" s="765"/>
      <c r="N98" s="765"/>
      <c r="O98" s="765"/>
      <c r="P98" s="765"/>
      <c r="Q98" s="765"/>
      <c r="R98" s="819">
        <f t="shared" si="25"/>
        <v>0</v>
      </c>
      <c r="S98" s="817"/>
    </row>
    <row r="99" spans="1:19" ht="16.5" customHeight="1" thickBot="1" x14ac:dyDescent="0.3">
      <c r="A99" s="2396"/>
      <c r="B99" s="2406"/>
      <c r="C99" s="2355"/>
      <c r="D99" s="2341"/>
      <c r="E99" s="808" t="s">
        <v>558</v>
      </c>
      <c r="F99" s="765"/>
      <c r="G99" s="765"/>
      <c r="H99" s="765"/>
      <c r="I99" s="765"/>
      <c r="J99" s="765"/>
      <c r="K99" s="765"/>
      <c r="L99" s="765"/>
      <c r="M99" s="765"/>
      <c r="N99" s="765"/>
      <c r="O99" s="765"/>
      <c r="P99" s="765"/>
      <c r="Q99" s="765"/>
      <c r="R99" s="819">
        <f t="shared" si="25"/>
        <v>0</v>
      </c>
      <c r="S99" s="817"/>
    </row>
    <row r="100" spans="1:19" ht="16.5" customHeight="1" thickBot="1" x14ac:dyDescent="0.3">
      <c r="A100" s="2396"/>
      <c r="B100" s="2406"/>
      <c r="C100" s="2355"/>
      <c r="D100" s="2341"/>
      <c r="E100" s="808" t="s">
        <v>559</v>
      </c>
      <c r="F100" s="765"/>
      <c r="G100" s="765"/>
      <c r="H100" s="765"/>
      <c r="I100" s="765"/>
      <c r="J100" s="765"/>
      <c r="K100" s="765"/>
      <c r="L100" s="765"/>
      <c r="M100" s="765"/>
      <c r="N100" s="765"/>
      <c r="O100" s="765"/>
      <c r="P100" s="765"/>
      <c r="Q100" s="765"/>
      <c r="R100" s="819">
        <f t="shared" si="25"/>
        <v>0</v>
      </c>
      <c r="S100" s="817"/>
    </row>
    <row r="101" spans="1:19" ht="16.5" customHeight="1" thickBot="1" x14ac:dyDescent="0.3">
      <c r="A101" s="2396"/>
      <c r="B101" s="2406"/>
      <c r="C101" s="2355"/>
      <c r="D101" s="2341"/>
      <c r="E101" s="808" t="s">
        <v>560</v>
      </c>
      <c r="F101" s="765"/>
      <c r="G101" s="765"/>
      <c r="H101" s="765"/>
      <c r="I101" s="765"/>
      <c r="J101" s="765"/>
      <c r="K101" s="765"/>
      <c r="L101" s="765"/>
      <c r="M101" s="765"/>
      <c r="N101" s="765"/>
      <c r="O101" s="765"/>
      <c r="P101" s="765"/>
      <c r="Q101" s="765"/>
      <c r="R101" s="819">
        <f t="shared" si="25"/>
        <v>0</v>
      </c>
      <c r="S101" s="817"/>
    </row>
    <row r="102" spans="1:19" ht="16.5" customHeight="1" thickBot="1" x14ac:dyDescent="0.3">
      <c r="A102" s="2396"/>
      <c r="B102" s="2406"/>
      <c r="C102" s="2355"/>
      <c r="D102" s="2341"/>
      <c r="E102" s="822" t="s">
        <v>561</v>
      </c>
      <c r="F102" s="823"/>
      <c r="G102" s="823"/>
      <c r="H102" s="823"/>
      <c r="I102" s="823"/>
      <c r="J102" s="823"/>
      <c r="K102" s="823"/>
      <c r="L102" s="823"/>
      <c r="M102" s="823"/>
      <c r="N102" s="823"/>
      <c r="O102" s="823"/>
      <c r="P102" s="823"/>
      <c r="Q102" s="823"/>
      <c r="R102" s="819">
        <f t="shared" si="25"/>
        <v>0</v>
      </c>
      <c r="S102" s="817"/>
    </row>
    <row r="103" spans="1:19" ht="16.5" customHeight="1" thickBot="1" x14ac:dyDescent="0.3">
      <c r="A103" s="2396"/>
      <c r="B103" s="2406"/>
      <c r="C103" s="2355"/>
      <c r="D103" s="2341"/>
      <c r="E103" s="822" t="s">
        <v>562</v>
      </c>
      <c r="F103" s="823"/>
      <c r="G103" s="823"/>
      <c r="H103" s="823"/>
      <c r="I103" s="823"/>
      <c r="J103" s="823"/>
      <c r="K103" s="823"/>
      <c r="L103" s="823"/>
      <c r="M103" s="823"/>
      <c r="N103" s="823"/>
      <c r="O103" s="823"/>
      <c r="P103" s="823"/>
      <c r="Q103" s="823"/>
      <c r="R103" s="819">
        <f t="shared" si="25"/>
        <v>0</v>
      </c>
      <c r="S103" s="817"/>
    </row>
    <row r="104" spans="1:19" ht="16.5" customHeight="1" thickBot="1" x14ac:dyDescent="0.3">
      <c r="A104" s="2396"/>
      <c r="B104" s="2406"/>
      <c r="C104" s="2355"/>
      <c r="D104" s="2341"/>
      <c r="E104" s="822" t="s">
        <v>563</v>
      </c>
      <c r="F104" s="823"/>
      <c r="G104" s="823"/>
      <c r="H104" s="823"/>
      <c r="I104" s="823"/>
      <c r="J104" s="823"/>
      <c r="K104" s="823"/>
      <c r="L104" s="823"/>
      <c r="M104" s="823"/>
      <c r="N104" s="823"/>
      <c r="O104" s="823"/>
      <c r="P104" s="823"/>
      <c r="Q104" s="823"/>
      <c r="R104" s="819">
        <f t="shared" si="25"/>
        <v>0</v>
      </c>
      <c r="S104" s="817"/>
    </row>
    <row r="105" spans="1:19" ht="16.5" customHeight="1" thickBot="1" x14ac:dyDescent="0.3">
      <c r="A105" s="2396"/>
      <c r="B105" s="2406"/>
      <c r="C105" s="2355"/>
      <c r="D105" s="2341"/>
      <c r="E105" s="822" t="s">
        <v>564</v>
      </c>
      <c r="F105" s="823"/>
      <c r="G105" s="823"/>
      <c r="H105" s="823"/>
      <c r="I105" s="823"/>
      <c r="J105" s="823"/>
      <c r="K105" s="823"/>
      <c r="L105" s="823"/>
      <c r="M105" s="823"/>
      <c r="N105" s="823"/>
      <c r="O105" s="823"/>
      <c r="P105" s="823"/>
      <c r="Q105" s="823"/>
      <c r="R105" s="819">
        <f t="shared" si="25"/>
        <v>0</v>
      </c>
      <c r="S105" s="817"/>
    </row>
    <row r="106" spans="1:19" ht="16.5" customHeight="1" thickBot="1" x14ac:dyDescent="0.3">
      <c r="A106" s="2396"/>
      <c r="B106" s="2406"/>
      <c r="C106" s="2355"/>
      <c r="D106" s="2341"/>
      <c r="E106" s="822" t="s">
        <v>684</v>
      </c>
      <c r="F106" s="823"/>
      <c r="G106" s="823"/>
      <c r="H106" s="823"/>
      <c r="I106" s="823"/>
      <c r="J106" s="823"/>
      <c r="K106" s="823"/>
      <c r="L106" s="823"/>
      <c r="M106" s="823"/>
      <c r="N106" s="823"/>
      <c r="O106" s="823"/>
      <c r="P106" s="823"/>
      <c r="Q106" s="823"/>
      <c r="R106" s="819">
        <f t="shared" si="25"/>
        <v>0</v>
      </c>
      <c r="S106" s="817"/>
    </row>
    <row r="107" spans="1:19" ht="16.5" customHeight="1" thickBot="1" x14ac:dyDescent="0.3">
      <c r="A107" s="2396"/>
      <c r="B107" s="2406"/>
      <c r="C107" s="2355"/>
      <c r="D107" s="2341"/>
      <c r="E107" s="822" t="s">
        <v>685</v>
      </c>
      <c r="F107" s="823"/>
      <c r="G107" s="823"/>
      <c r="H107" s="823"/>
      <c r="I107" s="823"/>
      <c r="J107" s="823"/>
      <c r="K107" s="823"/>
      <c r="L107" s="823"/>
      <c r="M107" s="823"/>
      <c r="N107" s="823"/>
      <c r="O107" s="823"/>
      <c r="P107" s="823"/>
      <c r="Q107" s="823"/>
      <c r="R107" s="819">
        <f t="shared" si="25"/>
        <v>0</v>
      </c>
      <c r="S107" s="817"/>
    </row>
    <row r="108" spans="1:19" ht="16.5" customHeight="1" thickBot="1" x14ac:dyDescent="0.3">
      <c r="A108" s="2396"/>
      <c r="B108" s="2406"/>
      <c r="C108" s="2355"/>
      <c r="D108" s="2342"/>
      <c r="E108" s="824" t="s">
        <v>686</v>
      </c>
      <c r="F108" s="825">
        <f>F93-F94</f>
        <v>0</v>
      </c>
      <c r="G108" s="825">
        <f t="shared" ref="G108:Q108" si="29">G93-G94</f>
        <v>0</v>
      </c>
      <c r="H108" s="825">
        <f t="shared" si="29"/>
        <v>0</v>
      </c>
      <c r="I108" s="825">
        <f t="shared" si="29"/>
        <v>0</v>
      </c>
      <c r="J108" s="825">
        <f t="shared" si="29"/>
        <v>0</v>
      </c>
      <c r="K108" s="825">
        <f t="shared" si="29"/>
        <v>0</v>
      </c>
      <c r="L108" s="825">
        <f t="shared" si="29"/>
        <v>0</v>
      </c>
      <c r="M108" s="825">
        <f t="shared" si="29"/>
        <v>0</v>
      </c>
      <c r="N108" s="825">
        <f t="shared" si="29"/>
        <v>0</v>
      </c>
      <c r="O108" s="825">
        <f t="shared" si="29"/>
        <v>0</v>
      </c>
      <c r="P108" s="825">
        <f t="shared" si="29"/>
        <v>0</v>
      </c>
      <c r="Q108" s="825">
        <f t="shared" si="29"/>
        <v>0</v>
      </c>
      <c r="R108" s="826">
        <f t="shared" si="25"/>
        <v>0</v>
      </c>
      <c r="S108" s="817"/>
    </row>
    <row r="109" spans="1:19" ht="16.5" customHeight="1" thickBot="1" x14ac:dyDescent="0.3">
      <c r="A109" s="2396"/>
      <c r="B109" s="2406"/>
      <c r="C109" s="2355"/>
      <c r="D109" s="2357" t="s">
        <v>687</v>
      </c>
      <c r="E109" s="2358"/>
      <c r="F109" s="2358"/>
      <c r="G109" s="2358"/>
      <c r="H109" s="2358"/>
      <c r="I109" s="2358"/>
      <c r="J109" s="2358"/>
      <c r="K109" s="2358"/>
      <c r="L109" s="2358"/>
      <c r="M109" s="2358"/>
      <c r="N109" s="2358"/>
      <c r="O109" s="2358"/>
      <c r="P109" s="2358"/>
      <c r="Q109" s="2358"/>
      <c r="R109" s="2358"/>
      <c r="S109" s="766"/>
    </row>
    <row r="110" spans="1:19" ht="32.25" customHeight="1" thickBot="1" x14ac:dyDescent="0.3">
      <c r="A110" s="2396"/>
      <c r="B110" s="2406"/>
      <c r="C110" s="2355"/>
      <c r="D110" s="2340" t="s">
        <v>688</v>
      </c>
      <c r="E110" s="800" t="s">
        <v>689</v>
      </c>
      <c r="F110" s="770"/>
      <c r="G110" s="615">
        <f>F131</f>
        <v>0</v>
      </c>
      <c r="H110" s="615">
        <f t="shared" ref="H110:Q110" si="30">G131</f>
        <v>0</v>
      </c>
      <c r="I110" s="615">
        <f t="shared" si="30"/>
        <v>0</v>
      </c>
      <c r="J110" s="615">
        <f t="shared" si="30"/>
        <v>0</v>
      </c>
      <c r="K110" s="615">
        <f t="shared" si="30"/>
        <v>0</v>
      </c>
      <c r="L110" s="615">
        <f t="shared" si="30"/>
        <v>0</v>
      </c>
      <c r="M110" s="615">
        <f t="shared" si="30"/>
        <v>0</v>
      </c>
      <c r="N110" s="615">
        <f t="shared" si="30"/>
        <v>0</v>
      </c>
      <c r="O110" s="615">
        <f t="shared" si="30"/>
        <v>0</v>
      </c>
      <c r="P110" s="615">
        <f t="shared" si="30"/>
        <v>0</v>
      </c>
      <c r="Q110" s="615">
        <f t="shared" si="30"/>
        <v>0</v>
      </c>
      <c r="R110" s="771">
        <f>SUM(F110:Q110)</f>
        <v>0</v>
      </c>
      <c r="S110" s="766"/>
    </row>
    <row r="111" spans="1:19" ht="34.5" customHeight="1" thickBot="1" x14ac:dyDescent="0.3">
      <c r="A111" s="2396"/>
      <c r="B111" s="2406"/>
      <c r="C111" s="2355"/>
      <c r="D111" s="2341"/>
      <c r="E111" s="827" t="s">
        <v>690</v>
      </c>
      <c r="F111" s="773"/>
      <c r="G111" s="773">
        <v>0</v>
      </c>
      <c r="H111" s="773"/>
      <c r="I111" s="773"/>
      <c r="J111" s="773"/>
      <c r="K111" s="773"/>
      <c r="L111" s="773"/>
      <c r="M111" s="773"/>
      <c r="N111" s="773"/>
      <c r="O111" s="773"/>
      <c r="P111" s="773"/>
      <c r="Q111" s="773"/>
      <c r="R111" s="774">
        <f t="shared" ref="R111:R131" si="31">SUM(F111:Q111)</f>
        <v>0</v>
      </c>
      <c r="S111" s="766"/>
    </row>
    <row r="112" spans="1:19" ht="18" customHeight="1" thickBot="1" x14ac:dyDescent="0.3">
      <c r="A112" s="2396"/>
      <c r="B112" s="2406"/>
      <c r="C112" s="2355"/>
      <c r="D112" s="2341"/>
      <c r="E112" s="775" t="s">
        <v>691</v>
      </c>
      <c r="F112" s="776">
        <f>SUM(F110:F111)</f>
        <v>0</v>
      </c>
      <c r="G112" s="776">
        <f t="shared" ref="G112:Q112" si="32">SUM(G110:G111)</f>
        <v>0</v>
      </c>
      <c r="H112" s="776">
        <f t="shared" si="32"/>
        <v>0</v>
      </c>
      <c r="I112" s="776">
        <f t="shared" si="32"/>
        <v>0</v>
      </c>
      <c r="J112" s="776">
        <f t="shared" si="32"/>
        <v>0</v>
      </c>
      <c r="K112" s="776">
        <f t="shared" si="32"/>
        <v>0</v>
      </c>
      <c r="L112" s="776">
        <f t="shared" si="32"/>
        <v>0</v>
      </c>
      <c r="M112" s="776">
        <f t="shared" si="32"/>
        <v>0</v>
      </c>
      <c r="N112" s="776">
        <f t="shared" si="32"/>
        <v>0</v>
      </c>
      <c r="O112" s="776">
        <f t="shared" si="32"/>
        <v>0</v>
      </c>
      <c r="P112" s="776">
        <f t="shared" si="32"/>
        <v>0</v>
      </c>
      <c r="Q112" s="776">
        <f t="shared" si="32"/>
        <v>0</v>
      </c>
      <c r="R112" s="774">
        <f t="shared" si="31"/>
        <v>0</v>
      </c>
      <c r="S112" s="766"/>
    </row>
    <row r="113" spans="1:19" ht="17.25" customHeight="1" thickBot="1" x14ac:dyDescent="0.3">
      <c r="A113" s="2396"/>
      <c r="B113" s="2406"/>
      <c r="C113" s="2355"/>
      <c r="D113" s="2341"/>
      <c r="E113" s="775" t="s">
        <v>692</v>
      </c>
      <c r="F113" s="776">
        <f>SUM(F115:F130)</f>
        <v>0</v>
      </c>
      <c r="G113" s="776">
        <f t="shared" ref="G113:Q113" si="33">SUM(G115:G130)</f>
        <v>0</v>
      </c>
      <c r="H113" s="776">
        <f t="shared" si="33"/>
        <v>0</v>
      </c>
      <c r="I113" s="776">
        <f t="shared" si="33"/>
        <v>0</v>
      </c>
      <c r="J113" s="776">
        <f t="shared" si="33"/>
        <v>0</v>
      </c>
      <c r="K113" s="776">
        <f t="shared" si="33"/>
        <v>0</v>
      </c>
      <c r="L113" s="776">
        <f t="shared" si="33"/>
        <v>0</v>
      </c>
      <c r="M113" s="776">
        <f t="shared" si="33"/>
        <v>0</v>
      </c>
      <c r="N113" s="776">
        <f t="shared" si="33"/>
        <v>0</v>
      </c>
      <c r="O113" s="776">
        <f t="shared" si="33"/>
        <v>0</v>
      </c>
      <c r="P113" s="776">
        <f t="shared" si="33"/>
        <v>0</v>
      </c>
      <c r="Q113" s="776">
        <f t="shared" si="33"/>
        <v>0</v>
      </c>
      <c r="R113" s="774">
        <f t="shared" si="31"/>
        <v>0</v>
      </c>
      <c r="S113" s="766"/>
    </row>
    <row r="114" spans="1:19" ht="33" customHeight="1" thickBot="1" x14ac:dyDescent="0.3">
      <c r="A114" s="2396"/>
      <c r="B114" s="2406"/>
      <c r="C114" s="2355"/>
      <c r="D114" s="2341"/>
      <c r="E114" s="775" t="s">
        <v>653</v>
      </c>
      <c r="F114" s="778" t="str">
        <f>IF((SUM(F115:F130))&lt;=F112,"CORRECTO","ERROR")</f>
        <v>CORRECTO</v>
      </c>
      <c r="G114" s="778" t="str">
        <f t="shared" ref="G114:Q114" si="34">IF((SUM(G115:G130))&lt;=G112,"CORRECTO","ERROR")</f>
        <v>CORRECTO</v>
      </c>
      <c r="H114" s="778" t="str">
        <f t="shared" si="34"/>
        <v>CORRECTO</v>
      </c>
      <c r="I114" s="778" t="str">
        <f t="shared" si="34"/>
        <v>CORRECTO</v>
      </c>
      <c r="J114" s="778" t="str">
        <f t="shared" si="34"/>
        <v>CORRECTO</v>
      </c>
      <c r="K114" s="778" t="str">
        <f t="shared" si="34"/>
        <v>CORRECTO</v>
      </c>
      <c r="L114" s="778" t="str">
        <f t="shared" si="34"/>
        <v>CORRECTO</v>
      </c>
      <c r="M114" s="778" t="str">
        <f t="shared" si="34"/>
        <v>CORRECTO</v>
      </c>
      <c r="N114" s="778" t="str">
        <f t="shared" si="34"/>
        <v>CORRECTO</v>
      </c>
      <c r="O114" s="778" t="str">
        <f t="shared" si="34"/>
        <v>CORRECTO</v>
      </c>
      <c r="P114" s="778" t="str">
        <f t="shared" si="34"/>
        <v>CORRECTO</v>
      </c>
      <c r="Q114" s="778" t="str">
        <f t="shared" si="34"/>
        <v>CORRECTO</v>
      </c>
      <c r="R114" s="774"/>
      <c r="S114" s="766"/>
    </row>
    <row r="115" spans="1:19" ht="16.5" customHeight="1" thickBot="1" x14ac:dyDescent="0.3">
      <c r="A115" s="2396"/>
      <c r="B115" s="2406"/>
      <c r="C115" s="2355"/>
      <c r="D115" s="2341"/>
      <c r="E115" s="806" t="s">
        <v>693</v>
      </c>
      <c r="F115" s="773"/>
      <c r="G115" s="773">
        <v>0</v>
      </c>
      <c r="H115" s="773">
        <v>0</v>
      </c>
      <c r="I115" s="773"/>
      <c r="J115" s="773"/>
      <c r="K115" s="773"/>
      <c r="L115" s="773"/>
      <c r="M115" s="773"/>
      <c r="N115" s="773"/>
      <c r="O115" s="773"/>
      <c r="P115" s="773"/>
      <c r="Q115" s="773"/>
      <c r="R115" s="774">
        <f t="shared" si="31"/>
        <v>0</v>
      </c>
      <c r="S115" s="766"/>
    </row>
    <row r="116" spans="1:19" ht="16.5" customHeight="1" thickBot="1" x14ac:dyDescent="0.3">
      <c r="A116" s="2396"/>
      <c r="B116" s="2406"/>
      <c r="C116" s="2355"/>
      <c r="D116" s="2341"/>
      <c r="E116" s="806" t="s">
        <v>694</v>
      </c>
      <c r="F116" s="773"/>
      <c r="G116" s="773">
        <v>0</v>
      </c>
      <c r="H116" s="773">
        <v>0</v>
      </c>
      <c r="I116" s="773"/>
      <c r="J116" s="773"/>
      <c r="K116" s="773"/>
      <c r="L116" s="773"/>
      <c r="M116" s="773"/>
      <c r="N116" s="773"/>
      <c r="O116" s="773"/>
      <c r="P116" s="773"/>
      <c r="Q116" s="773"/>
      <c r="R116" s="774">
        <f t="shared" si="31"/>
        <v>0</v>
      </c>
      <c r="S116" s="766"/>
    </row>
    <row r="117" spans="1:19" ht="16.5" customHeight="1" thickBot="1" x14ac:dyDescent="0.3">
      <c r="A117" s="2396"/>
      <c r="B117" s="2406"/>
      <c r="C117" s="2355"/>
      <c r="D117" s="2341"/>
      <c r="E117" s="806" t="s">
        <v>695</v>
      </c>
      <c r="F117" s="773"/>
      <c r="G117" s="773">
        <v>0</v>
      </c>
      <c r="H117" s="773">
        <v>0</v>
      </c>
      <c r="I117" s="773"/>
      <c r="J117" s="773"/>
      <c r="K117" s="773"/>
      <c r="L117" s="773"/>
      <c r="M117" s="773"/>
      <c r="N117" s="773"/>
      <c r="O117" s="773"/>
      <c r="P117" s="773"/>
      <c r="Q117" s="773"/>
      <c r="R117" s="774">
        <f t="shared" si="31"/>
        <v>0</v>
      </c>
      <c r="S117" s="766"/>
    </row>
    <row r="118" spans="1:19" ht="16.5" customHeight="1" thickBot="1" x14ac:dyDescent="0.3">
      <c r="A118" s="2396"/>
      <c r="B118" s="2406"/>
      <c r="C118" s="2355"/>
      <c r="D118" s="2341"/>
      <c r="E118" s="806" t="s">
        <v>696</v>
      </c>
      <c r="F118" s="773"/>
      <c r="G118" s="773">
        <v>0</v>
      </c>
      <c r="H118" s="773">
        <v>0</v>
      </c>
      <c r="I118" s="773"/>
      <c r="J118" s="773"/>
      <c r="K118" s="773"/>
      <c r="L118" s="773"/>
      <c r="M118" s="773"/>
      <c r="N118" s="773"/>
      <c r="O118" s="773"/>
      <c r="P118" s="773"/>
      <c r="Q118" s="773"/>
      <c r="R118" s="774">
        <f t="shared" si="31"/>
        <v>0</v>
      </c>
      <c r="S118" s="766"/>
    </row>
    <row r="119" spans="1:19" ht="16.5" customHeight="1" thickBot="1" x14ac:dyDescent="0.3">
      <c r="A119" s="2396"/>
      <c r="B119" s="2406"/>
      <c r="C119" s="2355"/>
      <c r="D119" s="2341"/>
      <c r="E119" s="806" t="s">
        <v>697</v>
      </c>
      <c r="F119" s="773"/>
      <c r="G119" s="773">
        <v>0</v>
      </c>
      <c r="H119" s="773">
        <v>0</v>
      </c>
      <c r="I119" s="773"/>
      <c r="J119" s="773"/>
      <c r="K119" s="773"/>
      <c r="L119" s="773"/>
      <c r="M119" s="773"/>
      <c r="N119" s="773"/>
      <c r="O119" s="773"/>
      <c r="P119" s="773"/>
      <c r="Q119" s="773"/>
      <c r="R119" s="774">
        <f t="shared" si="31"/>
        <v>0</v>
      </c>
      <c r="S119" s="766"/>
    </row>
    <row r="120" spans="1:19" ht="16.5" customHeight="1" thickBot="1" x14ac:dyDescent="0.3">
      <c r="A120" s="2396"/>
      <c r="B120" s="2406"/>
      <c r="C120" s="2355"/>
      <c r="D120" s="2341"/>
      <c r="E120" s="806" t="s">
        <v>698</v>
      </c>
      <c r="F120" s="773"/>
      <c r="G120" s="773">
        <v>0</v>
      </c>
      <c r="H120" s="773">
        <v>0</v>
      </c>
      <c r="I120" s="773"/>
      <c r="J120" s="773"/>
      <c r="K120" s="773"/>
      <c r="L120" s="773"/>
      <c r="M120" s="773"/>
      <c r="N120" s="773"/>
      <c r="O120" s="773"/>
      <c r="P120" s="773"/>
      <c r="Q120" s="773"/>
      <c r="R120" s="774">
        <f t="shared" si="31"/>
        <v>0</v>
      </c>
      <c r="S120" s="766"/>
    </row>
    <row r="121" spans="1:19" ht="16.5" customHeight="1" thickBot="1" x14ac:dyDescent="0.3">
      <c r="A121" s="2396"/>
      <c r="B121" s="2406"/>
      <c r="C121" s="2355"/>
      <c r="D121" s="2341"/>
      <c r="E121" s="806" t="s">
        <v>699</v>
      </c>
      <c r="F121" s="773"/>
      <c r="G121" s="773">
        <v>0</v>
      </c>
      <c r="H121" s="773">
        <v>0</v>
      </c>
      <c r="I121" s="773"/>
      <c r="J121" s="773"/>
      <c r="K121" s="773"/>
      <c r="L121" s="773"/>
      <c r="M121" s="773"/>
      <c r="N121" s="773"/>
      <c r="O121" s="773"/>
      <c r="P121" s="773"/>
      <c r="Q121" s="773"/>
      <c r="R121" s="774">
        <f t="shared" si="31"/>
        <v>0</v>
      </c>
      <c r="S121" s="766"/>
    </row>
    <row r="122" spans="1:19" ht="16.5" customHeight="1" thickBot="1" x14ac:dyDescent="0.3">
      <c r="A122" s="2396"/>
      <c r="B122" s="2406"/>
      <c r="C122" s="2355"/>
      <c r="D122" s="2341"/>
      <c r="E122" s="806" t="s">
        <v>700</v>
      </c>
      <c r="F122" s="773"/>
      <c r="G122" s="773">
        <v>0</v>
      </c>
      <c r="H122" s="773">
        <v>0</v>
      </c>
      <c r="I122" s="773"/>
      <c r="J122" s="773"/>
      <c r="K122" s="773"/>
      <c r="L122" s="773"/>
      <c r="M122" s="773"/>
      <c r="N122" s="773"/>
      <c r="O122" s="773"/>
      <c r="P122" s="773"/>
      <c r="Q122" s="773"/>
      <c r="R122" s="774">
        <f t="shared" si="31"/>
        <v>0</v>
      </c>
      <c r="S122" s="766"/>
    </row>
    <row r="123" spans="1:19" ht="16.5" customHeight="1" thickBot="1" x14ac:dyDescent="0.3">
      <c r="A123" s="2396"/>
      <c r="B123" s="2406"/>
      <c r="C123" s="2355"/>
      <c r="D123" s="2341"/>
      <c r="E123" s="806" t="s">
        <v>701</v>
      </c>
      <c r="F123" s="773"/>
      <c r="G123" s="773">
        <v>0</v>
      </c>
      <c r="H123" s="773">
        <v>0</v>
      </c>
      <c r="I123" s="773"/>
      <c r="J123" s="773"/>
      <c r="K123" s="773"/>
      <c r="L123" s="773"/>
      <c r="M123" s="773"/>
      <c r="N123" s="773"/>
      <c r="O123" s="773"/>
      <c r="P123" s="773"/>
      <c r="Q123" s="773"/>
      <c r="R123" s="774">
        <f t="shared" si="31"/>
        <v>0</v>
      </c>
      <c r="S123" s="766"/>
    </row>
    <row r="124" spans="1:19" ht="16.5" customHeight="1" thickBot="1" x14ac:dyDescent="0.3">
      <c r="A124" s="2396"/>
      <c r="B124" s="2406"/>
      <c r="C124" s="2355"/>
      <c r="D124" s="2341"/>
      <c r="E124" s="806" t="s">
        <v>702</v>
      </c>
      <c r="F124" s="773"/>
      <c r="G124" s="773">
        <v>0</v>
      </c>
      <c r="H124" s="773">
        <v>0</v>
      </c>
      <c r="I124" s="773"/>
      <c r="J124" s="773"/>
      <c r="K124" s="773"/>
      <c r="L124" s="773"/>
      <c r="M124" s="773"/>
      <c r="N124" s="773"/>
      <c r="O124" s="773"/>
      <c r="P124" s="773"/>
      <c r="Q124" s="773"/>
      <c r="R124" s="774">
        <f t="shared" si="31"/>
        <v>0</v>
      </c>
      <c r="S124" s="766"/>
    </row>
    <row r="125" spans="1:19" ht="16.5" customHeight="1" thickBot="1" x14ac:dyDescent="0.3">
      <c r="A125" s="2396"/>
      <c r="B125" s="2406"/>
      <c r="C125" s="2355"/>
      <c r="D125" s="2341"/>
      <c r="E125" s="806" t="s">
        <v>703</v>
      </c>
      <c r="F125" s="773"/>
      <c r="G125" s="773">
        <v>0</v>
      </c>
      <c r="H125" s="773">
        <v>0</v>
      </c>
      <c r="I125" s="773"/>
      <c r="J125" s="773"/>
      <c r="K125" s="773"/>
      <c r="L125" s="773"/>
      <c r="M125" s="773"/>
      <c r="N125" s="773"/>
      <c r="O125" s="773"/>
      <c r="P125" s="773"/>
      <c r="Q125" s="773"/>
      <c r="R125" s="774">
        <f t="shared" si="31"/>
        <v>0</v>
      </c>
      <c r="S125" s="766"/>
    </row>
    <row r="126" spans="1:19" ht="16.5" customHeight="1" thickBot="1" x14ac:dyDescent="0.3">
      <c r="A126" s="2396"/>
      <c r="B126" s="2406"/>
      <c r="C126" s="2355"/>
      <c r="D126" s="2341"/>
      <c r="E126" s="806" t="s">
        <v>704</v>
      </c>
      <c r="F126" s="773"/>
      <c r="G126" s="773">
        <v>0</v>
      </c>
      <c r="H126" s="773">
        <v>0</v>
      </c>
      <c r="I126" s="773"/>
      <c r="J126" s="773"/>
      <c r="K126" s="773"/>
      <c r="L126" s="773"/>
      <c r="M126" s="773"/>
      <c r="N126" s="773"/>
      <c r="O126" s="773"/>
      <c r="P126" s="773"/>
      <c r="Q126" s="773"/>
      <c r="R126" s="774">
        <f t="shared" si="31"/>
        <v>0</v>
      </c>
      <c r="S126" s="766"/>
    </row>
    <row r="127" spans="1:19" ht="16.5" customHeight="1" thickBot="1" x14ac:dyDescent="0.3">
      <c r="A127" s="2396"/>
      <c r="B127" s="2406"/>
      <c r="C127" s="2355"/>
      <c r="D127" s="2341"/>
      <c r="E127" s="806" t="s">
        <v>705</v>
      </c>
      <c r="F127" s="773"/>
      <c r="G127" s="773">
        <v>0</v>
      </c>
      <c r="H127" s="773">
        <v>0</v>
      </c>
      <c r="I127" s="773"/>
      <c r="J127" s="773"/>
      <c r="K127" s="773"/>
      <c r="L127" s="773"/>
      <c r="M127" s="773"/>
      <c r="N127" s="773"/>
      <c r="O127" s="773"/>
      <c r="P127" s="773"/>
      <c r="Q127" s="773"/>
      <c r="R127" s="774">
        <f t="shared" si="31"/>
        <v>0</v>
      </c>
      <c r="S127" s="766"/>
    </row>
    <row r="128" spans="1:19" ht="16.5" customHeight="1" thickBot="1" x14ac:dyDescent="0.3">
      <c r="A128" s="2396"/>
      <c r="B128" s="2406"/>
      <c r="C128" s="2355"/>
      <c r="D128" s="2341"/>
      <c r="E128" s="828" t="s">
        <v>706</v>
      </c>
      <c r="F128" s="829"/>
      <c r="G128" s="829">
        <v>0</v>
      </c>
      <c r="H128" s="829">
        <v>0</v>
      </c>
      <c r="I128" s="829"/>
      <c r="J128" s="829"/>
      <c r="K128" s="829"/>
      <c r="L128" s="829"/>
      <c r="M128" s="829"/>
      <c r="N128" s="829"/>
      <c r="O128" s="829"/>
      <c r="P128" s="829"/>
      <c r="Q128" s="829"/>
      <c r="R128" s="774">
        <f t="shared" si="31"/>
        <v>0</v>
      </c>
      <c r="S128" s="766"/>
    </row>
    <row r="129" spans="1:19" ht="16.5" customHeight="1" thickBot="1" x14ac:dyDescent="0.3">
      <c r="A129" s="2396"/>
      <c r="B129" s="2406"/>
      <c r="C129" s="2355"/>
      <c r="D129" s="2341"/>
      <c r="E129" s="828" t="s">
        <v>707</v>
      </c>
      <c r="F129" s="829"/>
      <c r="G129" s="829">
        <v>0</v>
      </c>
      <c r="H129" s="829">
        <v>0</v>
      </c>
      <c r="I129" s="829"/>
      <c r="J129" s="829"/>
      <c r="K129" s="829"/>
      <c r="L129" s="829"/>
      <c r="M129" s="829"/>
      <c r="N129" s="829"/>
      <c r="O129" s="829"/>
      <c r="P129" s="829"/>
      <c r="Q129" s="829"/>
      <c r="R129" s="774">
        <f t="shared" si="31"/>
        <v>0</v>
      </c>
      <c r="S129" s="766"/>
    </row>
    <row r="130" spans="1:19" ht="16.5" customHeight="1" thickBot="1" x14ac:dyDescent="0.3">
      <c r="A130" s="2396"/>
      <c r="B130" s="2406"/>
      <c r="C130" s="2355"/>
      <c r="D130" s="2341"/>
      <c r="E130" s="828" t="s">
        <v>708</v>
      </c>
      <c r="F130" s="829"/>
      <c r="G130" s="829">
        <v>0</v>
      </c>
      <c r="H130" s="829">
        <v>0</v>
      </c>
      <c r="I130" s="829"/>
      <c r="J130" s="829"/>
      <c r="K130" s="829"/>
      <c r="L130" s="829"/>
      <c r="M130" s="829"/>
      <c r="N130" s="829"/>
      <c r="O130" s="829"/>
      <c r="P130" s="829"/>
      <c r="Q130" s="829"/>
      <c r="R130" s="774">
        <f t="shared" si="31"/>
        <v>0</v>
      </c>
      <c r="S130" s="766"/>
    </row>
    <row r="131" spans="1:19" ht="16.5" customHeight="1" thickBot="1" x14ac:dyDescent="0.3">
      <c r="A131" s="2396"/>
      <c r="B131" s="2406"/>
      <c r="C131" s="2356"/>
      <c r="D131" s="2342"/>
      <c r="E131" s="830" t="s">
        <v>709</v>
      </c>
      <c r="F131" s="786">
        <f>F112-F113</f>
        <v>0</v>
      </c>
      <c r="G131" s="786">
        <f t="shared" ref="G131:Q131" si="35">G112-G113</f>
        <v>0</v>
      </c>
      <c r="H131" s="786">
        <f t="shared" si="35"/>
        <v>0</v>
      </c>
      <c r="I131" s="786">
        <f t="shared" si="35"/>
        <v>0</v>
      </c>
      <c r="J131" s="786">
        <f t="shared" si="35"/>
        <v>0</v>
      </c>
      <c r="K131" s="786">
        <f t="shared" si="35"/>
        <v>0</v>
      </c>
      <c r="L131" s="786">
        <f t="shared" si="35"/>
        <v>0</v>
      </c>
      <c r="M131" s="786">
        <f t="shared" si="35"/>
        <v>0</v>
      </c>
      <c r="N131" s="786">
        <f t="shared" si="35"/>
        <v>0</v>
      </c>
      <c r="O131" s="786">
        <f t="shared" si="35"/>
        <v>0</v>
      </c>
      <c r="P131" s="786">
        <f t="shared" si="35"/>
        <v>0</v>
      </c>
      <c r="Q131" s="786">
        <f t="shared" si="35"/>
        <v>0</v>
      </c>
      <c r="R131" s="787">
        <f t="shared" si="31"/>
        <v>0</v>
      </c>
      <c r="S131" s="766"/>
    </row>
    <row r="132" spans="1:19" ht="16.5" customHeight="1" thickBot="1" x14ac:dyDescent="0.3">
      <c r="A132" s="2396"/>
      <c r="B132" s="2406"/>
      <c r="C132" s="2359" t="s">
        <v>710</v>
      </c>
      <c r="D132" s="2360"/>
      <c r="E132" s="2360"/>
      <c r="F132" s="2360"/>
      <c r="G132" s="2360"/>
      <c r="H132" s="2360"/>
      <c r="I132" s="2360"/>
      <c r="J132" s="2360"/>
      <c r="K132" s="2360"/>
      <c r="L132" s="2360"/>
      <c r="M132" s="2360"/>
      <c r="N132" s="2360"/>
      <c r="O132" s="2360"/>
      <c r="P132" s="2360"/>
      <c r="Q132" s="2360"/>
      <c r="R132" s="2361"/>
      <c r="S132" s="766"/>
    </row>
    <row r="133" spans="1:19" ht="16.5" customHeight="1" thickBot="1" x14ac:dyDescent="0.3">
      <c r="A133" s="2396"/>
      <c r="B133" s="2406"/>
      <c r="C133" s="2362" t="s">
        <v>7</v>
      </c>
      <c r="D133" s="2363"/>
      <c r="E133" s="2363"/>
      <c r="F133" s="2363"/>
      <c r="G133" s="2363"/>
      <c r="H133" s="2363"/>
      <c r="I133" s="2363"/>
      <c r="J133" s="2363"/>
      <c r="K133" s="2363"/>
      <c r="L133" s="2363"/>
      <c r="M133" s="2363"/>
      <c r="N133" s="2363"/>
      <c r="O133" s="2363"/>
      <c r="P133" s="2363"/>
      <c r="Q133" s="2363"/>
      <c r="R133" s="2364"/>
      <c r="S133" s="766"/>
    </row>
    <row r="134" spans="1:19" ht="32.25" customHeight="1" thickBot="1" x14ac:dyDescent="0.3">
      <c r="A134" s="2396"/>
      <c r="B134" s="2406"/>
      <c r="C134" s="2335" t="s">
        <v>37</v>
      </c>
      <c r="D134" s="2340" t="s">
        <v>711</v>
      </c>
      <c r="E134" s="831" t="s">
        <v>712</v>
      </c>
      <c r="F134" s="770">
        <v>3</v>
      </c>
      <c r="G134" s="615">
        <f>F152</f>
        <v>1</v>
      </c>
      <c r="H134" s="615">
        <f t="shared" ref="H134:Q134" si="36">G152</f>
        <v>3</v>
      </c>
      <c r="I134" s="615">
        <f t="shared" si="36"/>
        <v>5</v>
      </c>
      <c r="J134" s="615">
        <f t="shared" si="36"/>
        <v>4</v>
      </c>
      <c r="K134" s="615">
        <f t="shared" si="36"/>
        <v>4</v>
      </c>
      <c r="L134" s="615">
        <f t="shared" si="36"/>
        <v>3</v>
      </c>
      <c r="M134" s="615">
        <f t="shared" si="36"/>
        <v>8</v>
      </c>
      <c r="N134" s="615">
        <f t="shared" si="36"/>
        <v>9</v>
      </c>
      <c r="O134" s="615">
        <f t="shared" si="36"/>
        <v>5</v>
      </c>
      <c r="P134" s="615">
        <f t="shared" si="36"/>
        <v>3</v>
      </c>
      <c r="Q134" s="615">
        <f t="shared" si="36"/>
        <v>4</v>
      </c>
      <c r="R134" s="771">
        <f>SUM(F134:Q134)</f>
        <v>52</v>
      </c>
      <c r="S134" s="766"/>
    </row>
    <row r="135" spans="1:19" ht="16.5" customHeight="1" thickBot="1" x14ac:dyDescent="0.3">
      <c r="A135" s="2396"/>
      <c r="B135" s="2406"/>
      <c r="C135" s="2336"/>
      <c r="D135" s="2341"/>
      <c r="E135" s="811" t="s">
        <v>713</v>
      </c>
      <c r="F135" s="776">
        <f t="shared" ref="F135:Q135" si="37">F20</f>
        <v>0</v>
      </c>
      <c r="G135" s="776">
        <f t="shared" si="37"/>
        <v>1</v>
      </c>
      <c r="H135" s="776">
        <f t="shared" si="37"/>
        <v>0</v>
      </c>
      <c r="I135" s="776">
        <f t="shared" si="37"/>
        <v>0</v>
      </c>
      <c r="J135" s="776">
        <f t="shared" si="37"/>
        <v>0</v>
      </c>
      <c r="K135" s="776">
        <f t="shared" si="37"/>
        <v>0</v>
      </c>
      <c r="L135" s="776">
        <f t="shared" si="37"/>
        <v>0</v>
      </c>
      <c r="M135" s="776">
        <f t="shared" si="37"/>
        <v>1</v>
      </c>
      <c r="N135" s="776">
        <f t="shared" si="37"/>
        <v>1</v>
      </c>
      <c r="O135" s="776">
        <f t="shared" si="37"/>
        <v>0</v>
      </c>
      <c r="P135" s="776">
        <f t="shared" si="37"/>
        <v>0</v>
      </c>
      <c r="Q135" s="776">
        <f t="shared" si="37"/>
        <v>0</v>
      </c>
      <c r="R135" s="774">
        <f t="shared" ref="R135:R152" si="38">SUM(F135:Q135)</f>
        <v>3</v>
      </c>
      <c r="S135" s="766"/>
    </row>
    <row r="136" spans="1:19" ht="16.5" customHeight="1" thickBot="1" x14ac:dyDescent="0.3">
      <c r="A136" s="2396"/>
      <c r="B136" s="2406"/>
      <c r="C136" s="2336"/>
      <c r="D136" s="2341"/>
      <c r="E136" s="810" t="s">
        <v>121</v>
      </c>
      <c r="F136" s="773">
        <v>0</v>
      </c>
      <c r="G136" s="773">
        <v>2</v>
      </c>
      <c r="H136" s="773">
        <v>2</v>
      </c>
      <c r="I136" s="773">
        <v>1</v>
      </c>
      <c r="J136" s="773">
        <v>1</v>
      </c>
      <c r="K136" s="773">
        <v>1</v>
      </c>
      <c r="L136" s="773">
        <v>5</v>
      </c>
      <c r="M136" s="773">
        <v>0</v>
      </c>
      <c r="N136" s="773">
        <v>0</v>
      </c>
      <c r="O136" s="773">
        <v>0</v>
      </c>
      <c r="P136" s="773">
        <v>1</v>
      </c>
      <c r="Q136" s="773">
        <v>0</v>
      </c>
      <c r="R136" s="774">
        <f t="shared" si="38"/>
        <v>13</v>
      </c>
      <c r="S136" s="766"/>
    </row>
    <row r="137" spans="1:19" ht="16.5" customHeight="1" thickBot="1" x14ac:dyDescent="0.3">
      <c r="A137" s="2396"/>
      <c r="B137" s="2406"/>
      <c r="C137" s="2336"/>
      <c r="D137" s="2341"/>
      <c r="E137" s="775" t="s">
        <v>714</v>
      </c>
      <c r="F137" s="776">
        <f>SUM(F134:F136)</f>
        <v>3</v>
      </c>
      <c r="G137" s="776">
        <f t="shared" ref="G137:Q137" si="39">SUM(G134:G136)</f>
        <v>4</v>
      </c>
      <c r="H137" s="776">
        <f t="shared" si="39"/>
        <v>5</v>
      </c>
      <c r="I137" s="776">
        <f t="shared" si="39"/>
        <v>6</v>
      </c>
      <c r="J137" s="776">
        <f t="shared" si="39"/>
        <v>5</v>
      </c>
      <c r="K137" s="776">
        <f t="shared" si="39"/>
        <v>5</v>
      </c>
      <c r="L137" s="776">
        <f t="shared" si="39"/>
        <v>8</v>
      </c>
      <c r="M137" s="776">
        <f t="shared" si="39"/>
        <v>9</v>
      </c>
      <c r="N137" s="776">
        <f t="shared" si="39"/>
        <v>10</v>
      </c>
      <c r="O137" s="776">
        <f t="shared" si="39"/>
        <v>5</v>
      </c>
      <c r="P137" s="776">
        <f t="shared" si="39"/>
        <v>4</v>
      </c>
      <c r="Q137" s="776">
        <f t="shared" si="39"/>
        <v>4</v>
      </c>
      <c r="R137" s="774">
        <f t="shared" si="38"/>
        <v>68</v>
      </c>
      <c r="S137" s="766"/>
    </row>
    <row r="138" spans="1:19" ht="16.5" customHeight="1" thickBot="1" x14ac:dyDescent="0.3">
      <c r="A138" s="2396"/>
      <c r="B138" s="2406"/>
      <c r="C138" s="2336"/>
      <c r="D138" s="2341"/>
      <c r="E138" s="775" t="s">
        <v>715</v>
      </c>
      <c r="F138" s="776">
        <f>F140+F141+F146+F147+F148+F150+F151</f>
        <v>2</v>
      </c>
      <c r="G138" s="776">
        <f t="shared" ref="G138:Q138" si="40">G140+G141+G146+G147+G148+G150+G151</f>
        <v>1</v>
      </c>
      <c r="H138" s="776">
        <f t="shared" si="40"/>
        <v>0</v>
      </c>
      <c r="I138" s="776">
        <f t="shared" si="40"/>
        <v>2</v>
      </c>
      <c r="J138" s="776">
        <f t="shared" si="40"/>
        <v>1</v>
      </c>
      <c r="K138" s="776">
        <f t="shared" si="40"/>
        <v>2</v>
      </c>
      <c r="L138" s="776">
        <f t="shared" si="40"/>
        <v>0</v>
      </c>
      <c r="M138" s="776">
        <f t="shared" si="40"/>
        <v>0</v>
      </c>
      <c r="N138" s="776">
        <f t="shared" si="40"/>
        <v>5</v>
      </c>
      <c r="O138" s="776">
        <f t="shared" si="40"/>
        <v>2</v>
      </c>
      <c r="P138" s="776">
        <f t="shared" si="40"/>
        <v>0</v>
      </c>
      <c r="Q138" s="776">
        <f t="shared" si="40"/>
        <v>0</v>
      </c>
      <c r="R138" s="774">
        <f t="shared" si="38"/>
        <v>15</v>
      </c>
      <c r="S138" s="766"/>
    </row>
    <row r="139" spans="1:19" ht="32.25" customHeight="1" thickBot="1" x14ac:dyDescent="0.3">
      <c r="A139" s="2396"/>
      <c r="B139" s="2406"/>
      <c r="C139" s="2336"/>
      <c r="D139" s="2341"/>
      <c r="E139" s="775" t="s">
        <v>653</v>
      </c>
      <c r="F139" s="778" t="str">
        <f>IF((SUM(F140+F141+F146+F147+F148+F150+F151))&lt;=F137,"CORRECTO","ERROR")</f>
        <v>CORRECTO</v>
      </c>
      <c r="G139" s="778" t="str">
        <f t="shared" ref="G139:Q139" si="41">IF((SUM(G140+G141+G146+G147+G148+G150+G151))&lt;=G137,"CORRECTO","ERROR")</f>
        <v>CORRECTO</v>
      </c>
      <c r="H139" s="778" t="str">
        <f t="shared" si="41"/>
        <v>CORRECTO</v>
      </c>
      <c r="I139" s="778" t="str">
        <f t="shared" si="41"/>
        <v>CORRECTO</v>
      </c>
      <c r="J139" s="778" t="str">
        <f t="shared" si="41"/>
        <v>CORRECTO</v>
      </c>
      <c r="K139" s="778" t="str">
        <f t="shared" si="41"/>
        <v>CORRECTO</v>
      </c>
      <c r="L139" s="778" t="str">
        <f t="shared" si="41"/>
        <v>CORRECTO</v>
      </c>
      <c r="M139" s="778" t="str">
        <f t="shared" si="41"/>
        <v>CORRECTO</v>
      </c>
      <c r="N139" s="778" t="str">
        <f t="shared" si="41"/>
        <v>CORRECTO</v>
      </c>
      <c r="O139" s="778" t="str">
        <f t="shared" si="41"/>
        <v>CORRECTO</v>
      </c>
      <c r="P139" s="778" t="str">
        <f t="shared" si="41"/>
        <v>CORRECTO</v>
      </c>
      <c r="Q139" s="778" t="str">
        <f t="shared" si="41"/>
        <v>CORRECTO</v>
      </c>
      <c r="R139" s="774"/>
      <c r="S139" s="766"/>
    </row>
    <row r="140" spans="1:19" ht="15.75" customHeight="1" thickBot="1" x14ac:dyDescent="0.3">
      <c r="A140" s="2396"/>
      <c r="B140" s="2406"/>
      <c r="C140" s="2336"/>
      <c r="D140" s="2341"/>
      <c r="E140" s="806" t="s">
        <v>102</v>
      </c>
      <c r="F140" s="773">
        <v>0</v>
      </c>
      <c r="G140" s="773">
        <v>0</v>
      </c>
      <c r="H140" s="773">
        <v>0</v>
      </c>
      <c r="I140" s="773">
        <v>0</v>
      </c>
      <c r="J140" s="773">
        <v>0</v>
      </c>
      <c r="K140" s="773">
        <v>0</v>
      </c>
      <c r="L140" s="773"/>
      <c r="M140" s="773"/>
      <c r="N140" s="773">
        <v>3</v>
      </c>
      <c r="O140" s="773">
        <v>1</v>
      </c>
      <c r="P140" s="773">
        <v>0</v>
      </c>
      <c r="Q140" s="773">
        <v>0</v>
      </c>
      <c r="R140" s="774">
        <f t="shared" si="38"/>
        <v>4</v>
      </c>
      <c r="S140" s="766"/>
    </row>
    <row r="141" spans="1:19" ht="15.75" customHeight="1" thickBot="1" x14ac:dyDescent="0.3">
      <c r="A141" s="2396"/>
      <c r="B141" s="2406"/>
      <c r="C141" s="2336"/>
      <c r="D141" s="2341"/>
      <c r="E141" s="806" t="s">
        <v>103</v>
      </c>
      <c r="F141" s="773">
        <v>2</v>
      </c>
      <c r="G141" s="773">
        <v>1</v>
      </c>
      <c r="H141" s="773">
        <v>0</v>
      </c>
      <c r="I141" s="773">
        <v>2</v>
      </c>
      <c r="J141" s="773">
        <v>1</v>
      </c>
      <c r="K141" s="773">
        <v>2</v>
      </c>
      <c r="L141" s="773"/>
      <c r="M141" s="773"/>
      <c r="N141" s="773">
        <v>2</v>
      </c>
      <c r="O141" s="773">
        <v>1</v>
      </c>
      <c r="P141" s="773">
        <v>0</v>
      </c>
      <c r="Q141" s="773">
        <v>0</v>
      </c>
      <c r="R141" s="774">
        <f t="shared" si="38"/>
        <v>11</v>
      </c>
      <c r="S141" s="766"/>
    </row>
    <row r="142" spans="1:19" ht="15.75" customHeight="1" thickBot="1" x14ac:dyDescent="0.3">
      <c r="A142" s="2396"/>
      <c r="B142" s="2406"/>
      <c r="C142" s="2336"/>
      <c r="D142" s="2341"/>
      <c r="E142" s="810" t="s">
        <v>104</v>
      </c>
      <c r="F142" s="773">
        <v>3</v>
      </c>
      <c r="G142" s="773">
        <v>1</v>
      </c>
      <c r="H142" s="773">
        <v>0</v>
      </c>
      <c r="I142" s="773">
        <v>1</v>
      </c>
      <c r="J142" s="773">
        <v>0</v>
      </c>
      <c r="K142" s="773">
        <v>1</v>
      </c>
      <c r="L142" s="773"/>
      <c r="M142" s="773"/>
      <c r="N142" s="773">
        <v>2</v>
      </c>
      <c r="O142" s="773">
        <v>1</v>
      </c>
      <c r="P142" s="773">
        <v>0</v>
      </c>
      <c r="Q142" s="773">
        <v>0</v>
      </c>
      <c r="R142" s="774">
        <f t="shared" si="38"/>
        <v>9</v>
      </c>
      <c r="S142" s="766"/>
    </row>
    <row r="143" spans="1:19" ht="15.75" customHeight="1" thickBot="1" x14ac:dyDescent="0.3">
      <c r="A143" s="2396"/>
      <c r="B143" s="2406"/>
      <c r="C143" s="2336"/>
      <c r="D143" s="2341"/>
      <c r="E143" s="810" t="s">
        <v>105</v>
      </c>
      <c r="F143" s="773">
        <v>0</v>
      </c>
      <c r="G143" s="773">
        <v>0</v>
      </c>
      <c r="H143" s="773">
        <v>0</v>
      </c>
      <c r="I143" s="773">
        <v>1</v>
      </c>
      <c r="J143" s="773">
        <v>1</v>
      </c>
      <c r="K143" s="773">
        <v>1</v>
      </c>
      <c r="L143" s="773"/>
      <c r="M143" s="773"/>
      <c r="N143" s="773">
        <v>0</v>
      </c>
      <c r="O143" s="773">
        <v>0</v>
      </c>
      <c r="P143" s="773">
        <v>0</v>
      </c>
      <c r="Q143" s="773">
        <v>0</v>
      </c>
      <c r="R143" s="774">
        <f t="shared" si="38"/>
        <v>3</v>
      </c>
      <c r="S143" s="766"/>
    </row>
    <row r="144" spans="1:19" ht="15.75" customHeight="1" thickBot="1" x14ac:dyDescent="0.3">
      <c r="A144" s="2396"/>
      <c r="B144" s="2406"/>
      <c r="C144" s="2336"/>
      <c r="D144" s="2341"/>
      <c r="E144" s="775" t="s">
        <v>716</v>
      </c>
      <c r="F144" s="776">
        <f>SUM(F142:F143)</f>
        <v>3</v>
      </c>
      <c r="G144" s="776">
        <f t="shared" ref="G144:Q144" si="42">SUM(G142:G143)</f>
        <v>1</v>
      </c>
      <c r="H144" s="776">
        <f t="shared" si="42"/>
        <v>0</v>
      </c>
      <c r="I144" s="776">
        <f t="shared" si="42"/>
        <v>2</v>
      </c>
      <c r="J144" s="776">
        <f t="shared" si="42"/>
        <v>1</v>
      </c>
      <c r="K144" s="776">
        <f t="shared" si="42"/>
        <v>2</v>
      </c>
      <c r="L144" s="776">
        <f t="shared" si="42"/>
        <v>0</v>
      </c>
      <c r="M144" s="776">
        <f t="shared" si="42"/>
        <v>0</v>
      </c>
      <c r="N144" s="776">
        <f t="shared" si="42"/>
        <v>2</v>
      </c>
      <c r="O144" s="776">
        <f t="shared" si="42"/>
        <v>1</v>
      </c>
      <c r="P144" s="776">
        <f t="shared" si="42"/>
        <v>0</v>
      </c>
      <c r="Q144" s="776">
        <f t="shared" si="42"/>
        <v>0</v>
      </c>
      <c r="R144" s="774">
        <f t="shared" si="38"/>
        <v>12</v>
      </c>
      <c r="S144" s="766"/>
    </row>
    <row r="145" spans="1:19" ht="30.75" customHeight="1" thickBot="1" x14ac:dyDescent="0.3">
      <c r="A145" s="2396"/>
      <c r="B145" s="2406"/>
      <c r="C145" s="2336"/>
      <c r="D145" s="2341"/>
      <c r="E145" s="775" t="s">
        <v>717</v>
      </c>
      <c r="F145" s="778" t="str">
        <f>IF((SUM(F142:F143))&gt;=F141,"CORRECTO","ERROR")</f>
        <v>CORRECTO</v>
      </c>
      <c r="G145" s="778" t="str">
        <f t="shared" ref="G145:Q145" si="43">IF((SUM(G142:G143))&gt;=G141,"CORRECTO","ERROR")</f>
        <v>CORRECTO</v>
      </c>
      <c r="H145" s="778" t="str">
        <f t="shared" si="43"/>
        <v>CORRECTO</v>
      </c>
      <c r="I145" s="778" t="str">
        <f t="shared" si="43"/>
        <v>CORRECTO</v>
      </c>
      <c r="J145" s="778" t="str">
        <f t="shared" si="43"/>
        <v>CORRECTO</v>
      </c>
      <c r="K145" s="778" t="str">
        <f t="shared" si="43"/>
        <v>CORRECTO</v>
      </c>
      <c r="L145" s="778" t="str">
        <f t="shared" si="43"/>
        <v>CORRECTO</v>
      </c>
      <c r="M145" s="778" t="str">
        <f t="shared" si="43"/>
        <v>CORRECTO</v>
      </c>
      <c r="N145" s="778" t="str">
        <f t="shared" si="43"/>
        <v>CORRECTO</v>
      </c>
      <c r="O145" s="778" t="str">
        <f t="shared" si="43"/>
        <v>CORRECTO</v>
      </c>
      <c r="P145" s="778" t="str">
        <f t="shared" si="43"/>
        <v>CORRECTO</v>
      </c>
      <c r="Q145" s="778" t="str">
        <f t="shared" si="43"/>
        <v>CORRECTO</v>
      </c>
      <c r="R145" s="774"/>
      <c r="S145" s="766"/>
    </row>
    <row r="146" spans="1:19" ht="16.5" customHeight="1" thickBot="1" x14ac:dyDescent="0.3">
      <c r="A146" s="2396"/>
      <c r="B146" s="2406"/>
      <c r="C146" s="2336"/>
      <c r="D146" s="2341"/>
      <c r="E146" s="806" t="s">
        <v>106</v>
      </c>
      <c r="F146" s="773">
        <v>0</v>
      </c>
      <c r="G146" s="773">
        <v>0</v>
      </c>
      <c r="H146" s="773">
        <v>0</v>
      </c>
      <c r="I146" s="773">
        <v>0</v>
      </c>
      <c r="J146" s="773">
        <v>0</v>
      </c>
      <c r="K146" s="773">
        <v>0</v>
      </c>
      <c r="L146" s="773">
        <v>0</v>
      </c>
      <c r="M146" s="773"/>
      <c r="N146" s="773"/>
      <c r="O146" s="773">
        <v>0</v>
      </c>
      <c r="P146" s="773">
        <v>0</v>
      </c>
      <c r="Q146" s="773"/>
      <c r="R146" s="774">
        <f t="shared" si="38"/>
        <v>0</v>
      </c>
      <c r="S146" s="766"/>
    </row>
    <row r="147" spans="1:19" ht="16.5" customHeight="1" thickBot="1" x14ac:dyDescent="0.3">
      <c r="A147" s="2396"/>
      <c r="B147" s="2406"/>
      <c r="C147" s="2336"/>
      <c r="D147" s="2341"/>
      <c r="E147" s="806" t="s">
        <v>107</v>
      </c>
      <c r="F147" s="773">
        <v>0</v>
      </c>
      <c r="G147" s="773">
        <v>0</v>
      </c>
      <c r="H147" s="773">
        <v>0</v>
      </c>
      <c r="I147" s="773">
        <v>0</v>
      </c>
      <c r="J147" s="773">
        <v>0</v>
      </c>
      <c r="K147" s="773">
        <v>0</v>
      </c>
      <c r="L147" s="773">
        <v>0</v>
      </c>
      <c r="M147" s="773"/>
      <c r="N147" s="773"/>
      <c r="O147" s="773">
        <v>0</v>
      </c>
      <c r="P147" s="773">
        <v>0</v>
      </c>
      <c r="Q147" s="773"/>
      <c r="R147" s="774">
        <f t="shared" si="38"/>
        <v>0</v>
      </c>
      <c r="S147" s="766"/>
    </row>
    <row r="148" spans="1:19" ht="16.5" customHeight="1" thickBot="1" x14ac:dyDescent="0.3">
      <c r="A148" s="2396"/>
      <c r="B148" s="2406"/>
      <c r="C148" s="2336"/>
      <c r="D148" s="2341"/>
      <c r="E148" s="806" t="s">
        <v>594</v>
      </c>
      <c r="F148" s="773">
        <v>0</v>
      </c>
      <c r="G148" s="773">
        <v>0</v>
      </c>
      <c r="H148" s="773">
        <v>0</v>
      </c>
      <c r="I148" s="773">
        <v>0</v>
      </c>
      <c r="J148" s="773">
        <v>0</v>
      </c>
      <c r="K148" s="773">
        <v>0</v>
      </c>
      <c r="L148" s="773">
        <v>0</v>
      </c>
      <c r="M148" s="773"/>
      <c r="N148" s="773"/>
      <c r="O148" s="773">
        <v>0</v>
      </c>
      <c r="P148" s="773">
        <v>0</v>
      </c>
      <c r="Q148" s="773"/>
      <c r="R148" s="774">
        <f t="shared" si="38"/>
        <v>0</v>
      </c>
      <c r="S148" s="766"/>
    </row>
    <row r="149" spans="1:19" ht="16.5" customHeight="1" thickBot="1" x14ac:dyDescent="0.3">
      <c r="A149" s="2396"/>
      <c r="B149" s="2406"/>
      <c r="C149" s="2336"/>
      <c r="D149" s="2341"/>
      <c r="E149" s="811" t="s">
        <v>718</v>
      </c>
      <c r="F149" s="773">
        <v>0</v>
      </c>
      <c r="G149" s="773">
        <v>0</v>
      </c>
      <c r="H149" s="773">
        <v>0</v>
      </c>
      <c r="I149" s="773">
        <v>0</v>
      </c>
      <c r="J149" s="773">
        <v>0</v>
      </c>
      <c r="K149" s="773">
        <v>0</v>
      </c>
      <c r="L149" s="773">
        <v>1</v>
      </c>
      <c r="M149" s="773"/>
      <c r="N149" s="773"/>
      <c r="O149" s="773">
        <v>0</v>
      </c>
      <c r="P149" s="773">
        <v>0</v>
      </c>
      <c r="Q149" s="773"/>
      <c r="R149" s="774">
        <f t="shared" si="38"/>
        <v>1</v>
      </c>
      <c r="S149" s="766"/>
    </row>
    <row r="150" spans="1:19" ht="16.5" customHeight="1" thickBot="1" x14ac:dyDescent="0.3">
      <c r="A150" s="2396"/>
      <c r="B150" s="2406"/>
      <c r="C150" s="2336"/>
      <c r="D150" s="2341"/>
      <c r="E150" s="828" t="s">
        <v>719</v>
      </c>
      <c r="F150" s="829">
        <v>0</v>
      </c>
      <c r="G150" s="829">
        <v>0</v>
      </c>
      <c r="H150" s="829">
        <v>0</v>
      </c>
      <c r="I150" s="829">
        <v>0</v>
      </c>
      <c r="J150" s="829">
        <v>0</v>
      </c>
      <c r="K150" s="829">
        <v>0</v>
      </c>
      <c r="L150" s="829">
        <v>0</v>
      </c>
      <c r="M150" s="829"/>
      <c r="N150" s="829"/>
      <c r="O150" s="829">
        <v>0</v>
      </c>
      <c r="P150" s="829">
        <v>0</v>
      </c>
      <c r="Q150" s="829"/>
      <c r="R150" s="774">
        <f t="shared" si="38"/>
        <v>0</v>
      </c>
      <c r="S150" s="766"/>
    </row>
    <row r="151" spans="1:19" ht="16.5" customHeight="1" thickBot="1" x14ac:dyDescent="0.3">
      <c r="A151" s="2396"/>
      <c r="B151" s="2406"/>
      <c r="C151" s="2336"/>
      <c r="D151" s="2341"/>
      <c r="E151" s="828" t="s">
        <v>720</v>
      </c>
      <c r="F151" s="829">
        <v>0</v>
      </c>
      <c r="G151" s="829">
        <v>0</v>
      </c>
      <c r="H151" s="829">
        <v>0</v>
      </c>
      <c r="I151" s="829">
        <v>0</v>
      </c>
      <c r="J151" s="829">
        <v>0</v>
      </c>
      <c r="K151" s="829">
        <v>0</v>
      </c>
      <c r="L151" s="829">
        <v>0</v>
      </c>
      <c r="M151" s="829"/>
      <c r="N151" s="829"/>
      <c r="O151" s="829">
        <v>0</v>
      </c>
      <c r="P151" s="829">
        <v>0</v>
      </c>
      <c r="Q151" s="829"/>
      <c r="R151" s="774">
        <f t="shared" si="38"/>
        <v>0</v>
      </c>
      <c r="S151" s="766"/>
    </row>
    <row r="152" spans="1:19" ht="16.5" customHeight="1" thickBot="1" x14ac:dyDescent="0.3">
      <c r="A152" s="2396"/>
      <c r="B152" s="2406"/>
      <c r="C152" s="2336"/>
      <c r="D152" s="2342"/>
      <c r="E152" s="812" t="s">
        <v>721</v>
      </c>
      <c r="F152" s="786">
        <f>F137-F138</f>
        <v>1</v>
      </c>
      <c r="G152" s="786">
        <f t="shared" ref="G152:Q152" si="44">G137-G138</f>
        <v>3</v>
      </c>
      <c r="H152" s="786">
        <f t="shared" si="44"/>
        <v>5</v>
      </c>
      <c r="I152" s="786">
        <f t="shared" si="44"/>
        <v>4</v>
      </c>
      <c r="J152" s="786">
        <f t="shared" si="44"/>
        <v>4</v>
      </c>
      <c r="K152" s="786">
        <f t="shared" si="44"/>
        <v>3</v>
      </c>
      <c r="L152" s="786">
        <f t="shared" si="44"/>
        <v>8</v>
      </c>
      <c r="M152" s="786">
        <f t="shared" si="44"/>
        <v>9</v>
      </c>
      <c r="N152" s="786">
        <f t="shared" si="44"/>
        <v>5</v>
      </c>
      <c r="O152" s="786">
        <f t="shared" si="44"/>
        <v>3</v>
      </c>
      <c r="P152" s="786">
        <f t="shared" si="44"/>
        <v>4</v>
      </c>
      <c r="Q152" s="786">
        <f t="shared" si="44"/>
        <v>4</v>
      </c>
      <c r="R152" s="787">
        <f t="shared" si="38"/>
        <v>53</v>
      </c>
      <c r="S152" s="766"/>
    </row>
    <row r="153" spans="1:19" ht="16.5" customHeight="1" thickBot="1" x14ac:dyDescent="0.3">
      <c r="A153" s="2396"/>
      <c r="B153" s="2406"/>
      <c r="C153" s="2336"/>
      <c r="D153" s="2343" t="s">
        <v>551</v>
      </c>
      <c r="E153" s="2344"/>
      <c r="F153" s="2344"/>
      <c r="G153" s="2344"/>
      <c r="H153" s="2344"/>
      <c r="I153" s="2344"/>
      <c r="J153" s="2344"/>
      <c r="K153" s="2344"/>
      <c r="L153" s="2344"/>
      <c r="M153" s="2344"/>
      <c r="N153" s="2344"/>
      <c r="O153" s="2344"/>
      <c r="P153" s="2344"/>
      <c r="Q153" s="2344"/>
      <c r="R153" s="2345"/>
      <c r="S153" s="766"/>
    </row>
    <row r="154" spans="1:19" ht="16.5" customHeight="1" thickBot="1" x14ac:dyDescent="0.3">
      <c r="A154" s="2396"/>
      <c r="B154" s="2406"/>
      <c r="C154" s="2336"/>
      <c r="D154" s="2346" t="s">
        <v>678</v>
      </c>
      <c r="E154" s="2347"/>
      <c r="F154" s="2347"/>
      <c r="G154" s="2347"/>
      <c r="H154" s="2347"/>
      <c r="I154" s="2347"/>
      <c r="J154" s="2347"/>
      <c r="K154" s="2347"/>
      <c r="L154" s="2347"/>
      <c r="M154" s="2347"/>
      <c r="N154" s="2347"/>
      <c r="O154" s="2347"/>
      <c r="P154" s="2347"/>
      <c r="Q154" s="2347"/>
      <c r="R154" s="2348"/>
      <c r="S154" s="766"/>
    </row>
    <row r="155" spans="1:19" ht="35.25" customHeight="1" thickBot="1" x14ac:dyDescent="0.3">
      <c r="A155" s="2396"/>
      <c r="B155" s="2406"/>
      <c r="C155" s="2336"/>
      <c r="D155" s="2349" t="s">
        <v>722</v>
      </c>
      <c r="E155" s="831" t="s">
        <v>723</v>
      </c>
      <c r="F155" s="770"/>
      <c r="G155" s="615">
        <f>F172</f>
        <v>0</v>
      </c>
      <c r="H155" s="615">
        <f t="shared" ref="H155:Q155" si="45">G172</f>
        <v>0</v>
      </c>
      <c r="I155" s="615">
        <f t="shared" si="45"/>
        <v>0</v>
      </c>
      <c r="J155" s="615">
        <f t="shared" si="45"/>
        <v>0</v>
      </c>
      <c r="K155" s="615">
        <f t="shared" si="45"/>
        <v>0</v>
      </c>
      <c r="L155" s="615">
        <f t="shared" si="45"/>
        <v>0</v>
      </c>
      <c r="M155" s="615">
        <f t="shared" si="45"/>
        <v>0</v>
      </c>
      <c r="N155" s="615">
        <f t="shared" si="45"/>
        <v>0</v>
      </c>
      <c r="O155" s="615">
        <f t="shared" si="45"/>
        <v>0</v>
      </c>
      <c r="P155" s="615">
        <f t="shared" si="45"/>
        <v>0</v>
      </c>
      <c r="Q155" s="615">
        <f t="shared" si="45"/>
        <v>0</v>
      </c>
      <c r="R155" s="771">
        <f>SUM(F155:Q155)</f>
        <v>0</v>
      </c>
      <c r="S155" s="766"/>
    </row>
    <row r="156" spans="1:19" ht="34.5" customHeight="1" thickBot="1" x14ac:dyDescent="0.3">
      <c r="A156" s="2396"/>
      <c r="B156" s="2406"/>
      <c r="C156" s="2336"/>
      <c r="D156" s="2350"/>
      <c r="E156" s="804" t="s">
        <v>600</v>
      </c>
      <c r="F156" s="773"/>
      <c r="G156" s="773">
        <v>0</v>
      </c>
      <c r="H156" s="773">
        <v>0</v>
      </c>
      <c r="I156" s="773"/>
      <c r="J156" s="773"/>
      <c r="K156" s="773"/>
      <c r="L156" s="773"/>
      <c r="M156" s="773"/>
      <c r="N156" s="773"/>
      <c r="O156" s="773"/>
      <c r="P156" s="773"/>
      <c r="Q156" s="773"/>
      <c r="R156" s="774">
        <f t="shared" ref="R156:R172" si="46">SUM(F156:Q156)</f>
        <v>0</v>
      </c>
      <c r="S156" s="766"/>
    </row>
    <row r="157" spans="1:19" ht="16.5" thickBot="1" x14ac:dyDescent="0.3">
      <c r="A157" s="2396"/>
      <c r="B157" s="2406"/>
      <c r="C157" s="2336"/>
      <c r="D157" s="2350"/>
      <c r="E157" s="805" t="s">
        <v>724</v>
      </c>
      <c r="F157" s="776">
        <f>SUM(F155:F156)</f>
        <v>0</v>
      </c>
      <c r="G157" s="776">
        <f t="shared" ref="G157:Q157" si="47">SUM(G155:G156)</f>
        <v>0</v>
      </c>
      <c r="H157" s="776">
        <f t="shared" si="47"/>
        <v>0</v>
      </c>
      <c r="I157" s="776">
        <f t="shared" si="47"/>
        <v>0</v>
      </c>
      <c r="J157" s="776">
        <f t="shared" si="47"/>
        <v>0</v>
      </c>
      <c r="K157" s="776">
        <f t="shared" si="47"/>
        <v>0</v>
      </c>
      <c r="L157" s="776">
        <f t="shared" si="47"/>
        <v>0</v>
      </c>
      <c r="M157" s="776">
        <f t="shared" si="47"/>
        <v>0</v>
      </c>
      <c r="N157" s="776">
        <f t="shared" si="47"/>
        <v>0</v>
      </c>
      <c r="O157" s="776">
        <f t="shared" si="47"/>
        <v>0</v>
      </c>
      <c r="P157" s="776">
        <f t="shared" si="47"/>
        <v>0</v>
      </c>
      <c r="Q157" s="776">
        <f t="shared" si="47"/>
        <v>0</v>
      </c>
      <c r="R157" s="774">
        <f t="shared" si="46"/>
        <v>0</v>
      </c>
      <c r="S157" s="766"/>
    </row>
    <row r="158" spans="1:19" ht="15.75" thickBot="1" x14ac:dyDescent="0.3">
      <c r="A158" s="2396"/>
      <c r="B158" s="2406"/>
      <c r="C158" s="2336"/>
      <c r="D158" s="2350"/>
      <c r="E158" s="832" t="s">
        <v>725</v>
      </c>
      <c r="F158" s="776">
        <f>SUM(F160+F161+F162+F166+F167+F168+F169+F170+F171)</f>
        <v>0</v>
      </c>
      <c r="G158" s="776">
        <f t="shared" ref="G158:Q158" si="48">SUM(G160+G161+G162+G166+G167+G168+G169+G170+G171)</f>
        <v>0</v>
      </c>
      <c r="H158" s="776">
        <f t="shared" si="48"/>
        <v>0</v>
      </c>
      <c r="I158" s="776">
        <f t="shared" si="48"/>
        <v>0</v>
      </c>
      <c r="J158" s="776">
        <f t="shared" si="48"/>
        <v>0</v>
      </c>
      <c r="K158" s="776">
        <f t="shared" si="48"/>
        <v>0</v>
      </c>
      <c r="L158" s="776">
        <f t="shared" si="48"/>
        <v>0</v>
      </c>
      <c r="M158" s="776">
        <f t="shared" si="48"/>
        <v>0</v>
      </c>
      <c r="N158" s="776">
        <f t="shared" si="48"/>
        <v>0</v>
      </c>
      <c r="O158" s="776">
        <f t="shared" si="48"/>
        <v>0</v>
      </c>
      <c r="P158" s="776">
        <f t="shared" si="48"/>
        <v>0</v>
      </c>
      <c r="Q158" s="776">
        <f t="shared" si="48"/>
        <v>0</v>
      </c>
      <c r="R158" s="774">
        <f t="shared" si="46"/>
        <v>0</v>
      </c>
      <c r="S158" s="766"/>
    </row>
    <row r="159" spans="1:19" ht="33" customHeight="1" thickBot="1" x14ac:dyDescent="0.3">
      <c r="A159" s="2396"/>
      <c r="B159" s="2406"/>
      <c r="C159" s="2336"/>
      <c r="D159" s="2350"/>
      <c r="E159" s="832" t="s">
        <v>653</v>
      </c>
      <c r="F159" s="778" t="str">
        <f>IF((SUM(F160+F161+F162+F166+F167+F168+F169+F170+F171))&lt;=F157,"CORRECTO","ERROR")</f>
        <v>CORRECTO</v>
      </c>
      <c r="G159" s="778" t="str">
        <f t="shared" ref="G159:Q159" si="49">IF((SUM(G160+G161+G162+G166+G167+G168+G169+G170+G171))&lt;=G157,"CORRECTO","ERROR")</f>
        <v>CORRECTO</v>
      </c>
      <c r="H159" s="778" t="str">
        <f t="shared" si="49"/>
        <v>CORRECTO</v>
      </c>
      <c r="I159" s="778" t="str">
        <f t="shared" si="49"/>
        <v>CORRECTO</v>
      </c>
      <c r="J159" s="778" t="str">
        <f t="shared" si="49"/>
        <v>CORRECTO</v>
      </c>
      <c r="K159" s="778" t="str">
        <f t="shared" si="49"/>
        <v>CORRECTO</v>
      </c>
      <c r="L159" s="778" t="str">
        <f t="shared" si="49"/>
        <v>CORRECTO</v>
      </c>
      <c r="M159" s="778" t="str">
        <f t="shared" si="49"/>
        <v>CORRECTO</v>
      </c>
      <c r="N159" s="778" t="str">
        <f t="shared" si="49"/>
        <v>CORRECTO</v>
      </c>
      <c r="O159" s="778" t="str">
        <f t="shared" si="49"/>
        <v>CORRECTO</v>
      </c>
      <c r="P159" s="778" t="str">
        <f t="shared" si="49"/>
        <v>CORRECTO</v>
      </c>
      <c r="Q159" s="778" t="str">
        <f t="shared" si="49"/>
        <v>CORRECTO</v>
      </c>
      <c r="R159" s="774"/>
      <c r="S159" s="766"/>
    </row>
    <row r="160" spans="1:19" ht="15.75" customHeight="1" thickBot="1" x14ac:dyDescent="0.3">
      <c r="A160" s="2396"/>
      <c r="B160" s="2406"/>
      <c r="C160" s="2336"/>
      <c r="D160" s="2350"/>
      <c r="E160" s="806" t="s">
        <v>601</v>
      </c>
      <c r="F160" s="773"/>
      <c r="G160" s="773"/>
      <c r="H160" s="773"/>
      <c r="I160" s="773"/>
      <c r="J160" s="773"/>
      <c r="K160" s="773"/>
      <c r="L160" s="773"/>
      <c r="M160" s="773"/>
      <c r="N160" s="773"/>
      <c r="O160" s="773"/>
      <c r="P160" s="773"/>
      <c r="Q160" s="773"/>
      <c r="R160" s="774">
        <f t="shared" si="46"/>
        <v>0</v>
      </c>
      <c r="S160" s="766"/>
    </row>
    <row r="161" spans="1:19" ht="16.5" customHeight="1" thickBot="1" x14ac:dyDescent="0.3">
      <c r="A161" s="2396"/>
      <c r="B161" s="2406"/>
      <c r="C161" s="2336"/>
      <c r="D161" s="2350"/>
      <c r="E161" s="806" t="s">
        <v>602</v>
      </c>
      <c r="F161" s="773"/>
      <c r="G161" s="773"/>
      <c r="H161" s="773"/>
      <c r="I161" s="773"/>
      <c r="J161" s="773"/>
      <c r="K161" s="773"/>
      <c r="L161" s="773"/>
      <c r="M161" s="773"/>
      <c r="N161" s="773"/>
      <c r="O161" s="773"/>
      <c r="P161" s="773"/>
      <c r="Q161" s="773"/>
      <c r="R161" s="774">
        <f t="shared" si="46"/>
        <v>0</v>
      </c>
      <c r="S161" s="766"/>
    </row>
    <row r="162" spans="1:19" ht="16.5" customHeight="1" thickBot="1" x14ac:dyDescent="0.3">
      <c r="A162" s="2396"/>
      <c r="B162" s="2406"/>
      <c r="C162" s="2336"/>
      <c r="D162" s="2350"/>
      <c r="E162" s="806" t="s">
        <v>603</v>
      </c>
      <c r="F162" s="773"/>
      <c r="G162" s="773"/>
      <c r="H162" s="773"/>
      <c r="I162" s="773"/>
      <c r="J162" s="773"/>
      <c r="K162" s="773"/>
      <c r="L162" s="773"/>
      <c r="M162" s="773"/>
      <c r="N162" s="773"/>
      <c r="O162" s="773"/>
      <c r="P162" s="773"/>
      <c r="Q162" s="773"/>
      <c r="R162" s="774">
        <f t="shared" si="46"/>
        <v>0</v>
      </c>
      <c r="S162" s="766"/>
    </row>
    <row r="163" spans="1:19" ht="16.5" customHeight="1" thickBot="1" x14ac:dyDescent="0.3">
      <c r="A163" s="2396"/>
      <c r="B163" s="2406"/>
      <c r="C163" s="2336"/>
      <c r="D163" s="2350"/>
      <c r="E163" s="808" t="s">
        <v>604</v>
      </c>
      <c r="F163" s="773"/>
      <c r="G163" s="773"/>
      <c r="H163" s="773"/>
      <c r="I163" s="773"/>
      <c r="J163" s="773"/>
      <c r="K163" s="773"/>
      <c r="L163" s="773"/>
      <c r="M163" s="773"/>
      <c r="N163" s="773"/>
      <c r="O163" s="773"/>
      <c r="P163" s="773"/>
      <c r="Q163" s="773"/>
      <c r="R163" s="774">
        <f t="shared" si="46"/>
        <v>0</v>
      </c>
      <c r="S163" s="766"/>
    </row>
    <row r="164" spans="1:19" ht="16.5" customHeight="1" thickBot="1" x14ac:dyDescent="0.3">
      <c r="A164" s="2396"/>
      <c r="B164" s="2406"/>
      <c r="C164" s="2336"/>
      <c r="D164" s="2350"/>
      <c r="E164" s="808" t="s">
        <v>605</v>
      </c>
      <c r="F164" s="773"/>
      <c r="G164" s="773"/>
      <c r="H164" s="773"/>
      <c r="I164" s="773"/>
      <c r="J164" s="773"/>
      <c r="K164" s="773"/>
      <c r="L164" s="773"/>
      <c r="M164" s="773"/>
      <c r="N164" s="773"/>
      <c r="O164" s="773"/>
      <c r="P164" s="773"/>
      <c r="Q164" s="773"/>
      <c r="R164" s="774">
        <f t="shared" si="46"/>
        <v>0</v>
      </c>
      <c r="S164" s="766"/>
    </row>
    <row r="165" spans="1:19" ht="16.5" customHeight="1" thickBot="1" x14ac:dyDescent="0.3">
      <c r="A165" s="2396"/>
      <c r="B165" s="2406"/>
      <c r="C165" s="2336"/>
      <c r="D165" s="2350"/>
      <c r="E165" s="808" t="s">
        <v>606</v>
      </c>
      <c r="F165" s="773"/>
      <c r="G165" s="773"/>
      <c r="H165" s="773"/>
      <c r="I165" s="773"/>
      <c r="J165" s="773"/>
      <c r="K165" s="773"/>
      <c r="L165" s="773"/>
      <c r="M165" s="773"/>
      <c r="N165" s="773"/>
      <c r="O165" s="773"/>
      <c r="P165" s="773"/>
      <c r="Q165" s="773"/>
      <c r="R165" s="774">
        <f t="shared" si="46"/>
        <v>0</v>
      </c>
      <c r="S165" s="766"/>
    </row>
    <row r="166" spans="1:19" ht="16.5" customHeight="1" thickBot="1" x14ac:dyDescent="0.3">
      <c r="A166" s="2396"/>
      <c r="B166" s="2406"/>
      <c r="C166" s="2336"/>
      <c r="D166" s="2129"/>
      <c r="E166" s="822" t="s">
        <v>607</v>
      </c>
      <c r="F166" s="829"/>
      <c r="G166" s="829"/>
      <c r="H166" s="829"/>
      <c r="I166" s="829"/>
      <c r="J166" s="829"/>
      <c r="K166" s="829"/>
      <c r="L166" s="829"/>
      <c r="M166" s="829"/>
      <c r="N166" s="829"/>
      <c r="O166" s="829"/>
      <c r="P166" s="829"/>
      <c r="Q166" s="829"/>
      <c r="R166" s="833">
        <f t="shared" si="46"/>
        <v>0</v>
      </c>
      <c r="S166" s="766"/>
    </row>
    <row r="167" spans="1:19" ht="16.5" customHeight="1" thickBot="1" x14ac:dyDescent="0.3">
      <c r="A167" s="2396"/>
      <c r="B167" s="2406"/>
      <c r="C167" s="2336"/>
      <c r="D167" s="2129"/>
      <c r="E167" s="822" t="s">
        <v>608</v>
      </c>
      <c r="F167" s="829"/>
      <c r="G167" s="829"/>
      <c r="H167" s="829"/>
      <c r="I167" s="829"/>
      <c r="J167" s="829"/>
      <c r="K167" s="829"/>
      <c r="L167" s="829"/>
      <c r="M167" s="829"/>
      <c r="N167" s="829"/>
      <c r="O167" s="829"/>
      <c r="P167" s="829"/>
      <c r="Q167" s="829"/>
      <c r="R167" s="833">
        <f t="shared" si="46"/>
        <v>0</v>
      </c>
      <c r="S167" s="766"/>
    </row>
    <row r="168" spans="1:19" ht="16.5" customHeight="1" thickBot="1" x14ac:dyDescent="0.3">
      <c r="A168" s="2396"/>
      <c r="B168" s="2406"/>
      <c r="C168" s="2336"/>
      <c r="D168" s="2129"/>
      <c r="E168" s="822" t="s">
        <v>609</v>
      </c>
      <c r="F168" s="829"/>
      <c r="G168" s="829"/>
      <c r="H168" s="829"/>
      <c r="I168" s="829"/>
      <c r="J168" s="829"/>
      <c r="K168" s="829"/>
      <c r="L168" s="829"/>
      <c r="M168" s="829"/>
      <c r="N168" s="829"/>
      <c r="O168" s="829"/>
      <c r="P168" s="829"/>
      <c r="Q168" s="829"/>
      <c r="R168" s="833">
        <f t="shared" si="46"/>
        <v>0</v>
      </c>
      <c r="S168" s="766"/>
    </row>
    <row r="169" spans="1:19" ht="16.5" customHeight="1" thickBot="1" x14ac:dyDescent="0.3">
      <c r="A169" s="2396"/>
      <c r="B169" s="2406"/>
      <c r="C169" s="2336"/>
      <c r="D169" s="2129"/>
      <c r="E169" s="822" t="s">
        <v>610</v>
      </c>
      <c r="F169" s="829"/>
      <c r="G169" s="829"/>
      <c r="H169" s="829"/>
      <c r="I169" s="829"/>
      <c r="J169" s="829"/>
      <c r="K169" s="829"/>
      <c r="L169" s="829"/>
      <c r="M169" s="829"/>
      <c r="N169" s="829"/>
      <c r="O169" s="829"/>
      <c r="P169" s="829"/>
      <c r="Q169" s="829"/>
      <c r="R169" s="833">
        <f t="shared" si="46"/>
        <v>0</v>
      </c>
      <c r="S169" s="766"/>
    </row>
    <row r="170" spans="1:19" ht="16.5" customHeight="1" thickBot="1" x14ac:dyDescent="0.3">
      <c r="A170" s="2396"/>
      <c r="B170" s="2406"/>
      <c r="C170" s="2336"/>
      <c r="D170" s="2129"/>
      <c r="E170" s="822" t="s">
        <v>726</v>
      </c>
      <c r="F170" s="829"/>
      <c r="G170" s="829"/>
      <c r="H170" s="829"/>
      <c r="I170" s="829"/>
      <c r="J170" s="829"/>
      <c r="K170" s="829"/>
      <c r="L170" s="829"/>
      <c r="M170" s="829"/>
      <c r="N170" s="829"/>
      <c r="O170" s="829"/>
      <c r="P170" s="829"/>
      <c r="Q170" s="829"/>
      <c r="R170" s="833">
        <f t="shared" si="46"/>
        <v>0</v>
      </c>
      <c r="S170" s="766"/>
    </row>
    <row r="171" spans="1:19" ht="16.5" customHeight="1" thickBot="1" x14ac:dyDescent="0.3">
      <c r="A171" s="2396"/>
      <c r="B171" s="2406"/>
      <c r="C171" s="2336"/>
      <c r="D171" s="2129"/>
      <c r="E171" s="822" t="s">
        <v>612</v>
      </c>
      <c r="F171" s="829"/>
      <c r="G171" s="829"/>
      <c r="H171" s="829"/>
      <c r="I171" s="829"/>
      <c r="J171" s="829"/>
      <c r="K171" s="829"/>
      <c r="L171" s="829"/>
      <c r="M171" s="829"/>
      <c r="N171" s="829"/>
      <c r="O171" s="829"/>
      <c r="P171" s="829"/>
      <c r="Q171" s="829"/>
      <c r="R171" s="833">
        <f t="shared" si="46"/>
        <v>0</v>
      </c>
      <c r="S171" s="766"/>
    </row>
    <row r="172" spans="1:19" ht="16.5" customHeight="1" thickBot="1" x14ac:dyDescent="0.3">
      <c r="A172" s="2396"/>
      <c r="B172" s="2406"/>
      <c r="C172" s="2336"/>
      <c r="D172" s="2351"/>
      <c r="E172" s="834" t="s">
        <v>727</v>
      </c>
      <c r="F172" s="786">
        <f t="shared" ref="F172:Q172" si="50">F157-F158</f>
        <v>0</v>
      </c>
      <c r="G172" s="786">
        <f t="shared" si="50"/>
        <v>0</v>
      </c>
      <c r="H172" s="786">
        <f t="shared" si="50"/>
        <v>0</v>
      </c>
      <c r="I172" s="786">
        <f t="shared" si="50"/>
        <v>0</v>
      </c>
      <c r="J172" s="786">
        <f t="shared" si="50"/>
        <v>0</v>
      </c>
      <c r="K172" s="786">
        <f t="shared" si="50"/>
        <v>0</v>
      </c>
      <c r="L172" s="786">
        <f t="shared" si="50"/>
        <v>0</v>
      </c>
      <c r="M172" s="786">
        <f t="shared" si="50"/>
        <v>0</v>
      </c>
      <c r="N172" s="786">
        <f t="shared" si="50"/>
        <v>0</v>
      </c>
      <c r="O172" s="786">
        <f t="shared" si="50"/>
        <v>0</v>
      </c>
      <c r="P172" s="786">
        <f t="shared" si="50"/>
        <v>0</v>
      </c>
      <c r="Q172" s="786">
        <f t="shared" si="50"/>
        <v>0</v>
      </c>
      <c r="R172" s="787">
        <f t="shared" si="46"/>
        <v>0</v>
      </c>
      <c r="S172" s="766"/>
    </row>
    <row r="173" spans="1:19" ht="16.5" customHeight="1" thickBot="1" x14ac:dyDescent="0.3">
      <c r="A173" s="2396"/>
      <c r="B173" s="2406"/>
      <c r="C173" s="2336"/>
      <c r="D173" s="2352" t="s">
        <v>728</v>
      </c>
      <c r="E173" s="2353"/>
      <c r="F173" s="2353"/>
      <c r="G173" s="2353"/>
      <c r="H173" s="2353"/>
      <c r="I173" s="2353"/>
      <c r="J173" s="2353"/>
      <c r="K173" s="2353"/>
      <c r="L173" s="2353"/>
      <c r="M173" s="2353"/>
      <c r="N173" s="2353"/>
      <c r="O173" s="2353"/>
      <c r="P173" s="2353"/>
      <c r="Q173" s="2353"/>
      <c r="R173" s="2353"/>
      <c r="S173" s="766"/>
    </row>
    <row r="174" spans="1:19" ht="36" customHeight="1" thickBot="1" x14ac:dyDescent="0.3">
      <c r="A174" s="2396"/>
      <c r="B174" s="2406"/>
      <c r="C174" s="2337"/>
      <c r="D174" s="2340" t="s">
        <v>729</v>
      </c>
      <c r="E174" s="835" t="s">
        <v>730</v>
      </c>
      <c r="F174" s="770"/>
      <c r="G174" s="615">
        <f>F188</f>
        <v>0</v>
      </c>
      <c r="H174" s="615">
        <f t="shared" ref="H174:Q174" si="51">G188</f>
        <v>0</v>
      </c>
      <c r="I174" s="615">
        <f t="shared" si="51"/>
        <v>0</v>
      </c>
      <c r="J174" s="615">
        <f t="shared" si="51"/>
        <v>0</v>
      </c>
      <c r="K174" s="615">
        <f t="shared" si="51"/>
        <v>0</v>
      </c>
      <c r="L174" s="615">
        <f t="shared" si="51"/>
        <v>0</v>
      </c>
      <c r="M174" s="615">
        <f t="shared" si="51"/>
        <v>0</v>
      </c>
      <c r="N174" s="615">
        <f t="shared" si="51"/>
        <v>0</v>
      </c>
      <c r="O174" s="615">
        <f t="shared" si="51"/>
        <v>0</v>
      </c>
      <c r="P174" s="615">
        <f t="shared" si="51"/>
        <v>0</v>
      </c>
      <c r="Q174" s="615">
        <f t="shared" si="51"/>
        <v>0</v>
      </c>
      <c r="R174" s="771">
        <f>SUM(F174:Q174)</f>
        <v>0</v>
      </c>
      <c r="S174" s="766"/>
    </row>
    <row r="175" spans="1:19" ht="36" customHeight="1" thickBot="1" x14ac:dyDescent="0.3">
      <c r="A175" s="2396"/>
      <c r="B175" s="2406"/>
      <c r="C175" s="2337"/>
      <c r="D175" s="2341"/>
      <c r="E175" s="804" t="s">
        <v>731</v>
      </c>
      <c r="F175" s="773"/>
      <c r="G175" s="773"/>
      <c r="H175" s="773"/>
      <c r="I175" s="773"/>
      <c r="J175" s="773"/>
      <c r="K175" s="773"/>
      <c r="L175" s="773"/>
      <c r="M175" s="773"/>
      <c r="N175" s="773"/>
      <c r="O175" s="773"/>
      <c r="P175" s="773"/>
      <c r="Q175" s="773"/>
      <c r="R175" s="774">
        <f t="shared" ref="R175:R188" si="52">SUM(F175:Q175)</f>
        <v>0</v>
      </c>
      <c r="S175" s="766"/>
    </row>
    <row r="176" spans="1:19" ht="28.5" customHeight="1" thickBot="1" x14ac:dyDescent="0.3">
      <c r="A176" s="2396"/>
      <c r="B176" s="2406"/>
      <c r="C176" s="2337"/>
      <c r="D176" s="2341"/>
      <c r="E176" s="836" t="s">
        <v>732</v>
      </c>
      <c r="F176" s="776">
        <f>SUM(F174:F175)</f>
        <v>0</v>
      </c>
      <c r="G176" s="776">
        <f t="shared" ref="G176:Q176" si="53">SUM(G174:G175)</f>
        <v>0</v>
      </c>
      <c r="H176" s="776">
        <f t="shared" si="53"/>
        <v>0</v>
      </c>
      <c r="I176" s="776">
        <f t="shared" si="53"/>
        <v>0</v>
      </c>
      <c r="J176" s="776">
        <f t="shared" si="53"/>
        <v>0</v>
      </c>
      <c r="K176" s="776">
        <f t="shared" si="53"/>
        <v>0</v>
      </c>
      <c r="L176" s="776">
        <f t="shared" si="53"/>
        <v>0</v>
      </c>
      <c r="M176" s="776">
        <f t="shared" si="53"/>
        <v>0</v>
      </c>
      <c r="N176" s="776">
        <f t="shared" si="53"/>
        <v>0</v>
      </c>
      <c r="O176" s="776">
        <f t="shared" si="53"/>
        <v>0</v>
      </c>
      <c r="P176" s="776">
        <f t="shared" si="53"/>
        <v>0</v>
      </c>
      <c r="Q176" s="776">
        <f t="shared" si="53"/>
        <v>0</v>
      </c>
      <c r="R176" s="774">
        <f t="shared" si="52"/>
        <v>0</v>
      </c>
      <c r="S176" s="766"/>
    </row>
    <row r="177" spans="1:19" ht="18.75" customHeight="1" thickBot="1" x14ac:dyDescent="0.3">
      <c r="A177" s="2396"/>
      <c r="B177" s="2406"/>
      <c r="C177" s="2337"/>
      <c r="D177" s="2341"/>
      <c r="E177" s="775" t="s">
        <v>733</v>
      </c>
      <c r="F177" s="776">
        <f>SUM(F179:F187)</f>
        <v>0</v>
      </c>
      <c r="G177" s="776">
        <f t="shared" ref="G177:Q177" si="54">SUM(G179:G187)</f>
        <v>0</v>
      </c>
      <c r="H177" s="776">
        <f t="shared" si="54"/>
        <v>0</v>
      </c>
      <c r="I177" s="776">
        <f t="shared" si="54"/>
        <v>0</v>
      </c>
      <c r="J177" s="776">
        <f t="shared" si="54"/>
        <v>0</v>
      </c>
      <c r="K177" s="776">
        <f t="shared" si="54"/>
        <v>0</v>
      </c>
      <c r="L177" s="776">
        <f t="shared" si="54"/>
        <v>0</v>
      </c>
      <c r="M177" s="776">
        <f t="shared" si="54"/>
        <v>0</v>
      </c>
      <c r="N177" s="776">
        <f t="shared" si="54"/>
        <v>0</v>
      </c>
      <c r="O177" s="776">
        <f t="shared" si="54"/>
        <v>0</v>
      </c>
      <c r="P177" s="776">
        <f t="shared" si="54"/>
        <v>0</v>
      </c>
      <c r="Q177" s="776">
        <f t="shared" si="54"/>
        <v>0</v>
      </c>
      <c r="R177" s="774">
        <f t="shared" si="52"/>
        <v>0</v>
      </c>
      <c r="S177" s="766"/>
    </row>
    <row r="178" spans="1:19" ht="33" customHeight="1" thickBot="1" x14ac:dyDescent="0.3">
      <c r="A178" s="2396"/>
      <c r="B178" s="2406"/>
      <c r="C178" s="2337"/>
      <c r="D178" s="2341"/>
      <c r="E178" s="775" t="s">
        <v>653</v>
      </c>
      <c r="F178" s="778" t="str">
        <f>IF((SUM(F179:F187))&lt;=F176,"CORRECTO","ERROR")</f>
        <v>CORRECTO</v>
      </c>
      <c r="G178" s="778" t="str">
        <f t="shared" ref="G178:Q178" si="55">IF((SUM(G179:G187))&lt;=G176,"CORRECTO","ERROR")</f>
        <v>CORRECTO</v>
      </c>
      <c r="H178" s="778" t="str">
        <f t="shared" si="55"/>
        <v>CORRECTO</v>
      </c>
      <c r="I178" s="778" t="str">
        <f t="shared" si="55"/>
        <v>CORRECTO</v>
      </c>
      <c r="J178" s="778" t="str">
        <f t="shared" si="55"/>
        <v>CORRECTO</v>
      </c>
      <c r="K178" s="778" t="str">
        <f t="shared" si="55"/>
        <v>CORRECTO</v>
      </c>
      <c r="L178" s="778" t="str">
        <f t="shared" si="55"/>
        <v>CORRECTO</v>
      </c>
      <c r="M178" s="778" t="str">
        <f t="shared" si="55"/>
        <v>CORRECTO</v>
      </c>
      <c r="N178" s="778" t="str">
        <f t="shared" si="55"/>
        <v>CORRECTO</v>
      </c>
      <c r="O178" s="778" t="str">
        <f t="shared" si="55"/>
        <v>CORRECTO</v>
      </c>
      <c r="P178" s="778" t="str">
        <f t="shared" si="55"/>
        <v>CORRECTO</v>
      </c>
      <c r="Q178" s="778" t="str">
        <f t="shared" si="55"/>
        <v>CORRECTO</v>
      </c>
      <c r="R178" s="774"/>
      <c r="S178" s="766"/>
    </row>
    <row r="179" spans="1:19" ht="19.5" customHeight="1" thickBot="1" x14ac:dyDescent="0.3">
      <c r="A179" s="2396"/>
      <c r="B179" s="2406"/>
      <c r="C179" s="2337"/>
      <c r="D179" s="2341"/>
      <c r="E179" s="806" t="s">
        <v>734</v>
      </c>
      <c r="F179" s="773"/>
      <c r="G179" s="773"/>
      <c r="H179" s="773"/>
      <c r="I179" s="773"/>
      <c r="J179" s="773"/>
      <c r="K179" s="773"/>
      <c r="L179" s="773"/>
      <c r="M179" s="773"/>
      <c r="N179" s="773"/>
      <c r="O179" s="773"/>
      <c r="P179" s="773"/>
      <c r="Q179" s="773"/>
      <c r="R179" s="774">
        <f t="shared" si="52"/>
        <v>0</v>
      </c>
      <c r="S179" s="766"/>
    </row>
    <row r="180" spans="1:19" ht="19.5" customHeight="1" thickBot="1" x14ac:dyDescent="0.3">
      <c r="A180" s="2396"/>
      <c r="B180" s="2406"/>
      <c r="C180" s="2337"/>
      <c r="D180" s="2341"/>
      <c r="E180" s="806" t="s">
        <v>735</v>
      </c>
      <c r="F180" s="773"/>
      <c r="G180" s="773"/>
      <c r="H180" s="773"/>
      <c r="I180" s="773"/>
      <c r="J180" s="773"/>
      <c r="K180" s="773"/>
      <c r="L180" s="773"/>
      <c r="M180" s="773"/>
      <c r="N180" s="773"/>
      <c r="O180" s="773"/>
      <c r="P180" s="773"/>
      <c r="Q180" s="773"/>
      <c r="R180" s="774">
        <f t="shared" si="52"/>
        <v>0</v>
      </c>
      <c r="S180" s="766"/>
    </row>
    <row r="181" spans="1:19" ht="19.5" customHeight="1" thickBot="1" x14ac:dyDescent="0.3">
      <c r="A181" s="2396"/>
      <c r="B181" s="2406"/>
      <c r="C181" s="2337"/>
      <c r="D181" s="2341"/>
      <c r="E181" s="806" t="s">
        <v>736</v>
      </c>
      <c r="F181" s="773"/>
      <c r="G181" s="773"/>
      <c r="H181" s="773"/>
      <c r="I181" s="773"/>
      <c r="J181" s="773"/>
      <c r="K181" s="773"/>
      <c r="L181" s="773"/>
      <c r="M181" s="773"/>
      <c r="N181" s="773"/>
      <c r="O181" s="773"/>
      <c r="P181" s="773"/>
      <c r="Q181" s="773"/>
      <c r="R181" s="774">
        <f t="shared" si="52"/>
        <v>0</v>
      </c>
      <c r="S181" s="766"/>
    </row>
    <row r="182" spans="1:19" ht="19.5" customHeight="1" thickBot="1" x14ac:dyDescent="0.3">
      <c r="A182" s="2396"/>
      <c r="B182" s="2406"/>
      <c r="C182" s="2337"/>
      <c r="D182" s="2341"/>
      <c r="E182" s="806" t="s">
        <v>737</v>
      </c>
      <c r="F182" s="773"/>
      <c r="G182" s="773"/>
      <c r="H182" s="773"/>
      <c r="I182" s="773"/>
      <c r="J182" s="773"/>
      <c r="K182" s="773"/>
      <c r="L182" s="773"/>
      <c r="M182" s="773"/>
      <c r="N182" s="773"/>
      <c r="O182" s="773"/>
      <c r="P182" s="773"/>
      <c r="Q182" s="773"/>
      <c r="R182" s="774">
        <f t="shared" si="52"/>
        <v>0</v>
      </c>
      <c r="S182" s="766"/>
    </row>
    <row r="183" spans="1:19" ht="19.5" customHeight="1" thickBot="1" x14ac:dyDescent="0.3">
      <c r="A183" s="2396"/>
      <c r="B183" s="2406"/>
      <c r="C183" s="2337"/>
      <c r="D183" s="2341"/>
      <c r="E183" s="806" t="s">
        <v>738</v>
      </c>
      <c r="F183" s="773"/>
      <c r="G183" s="773"/>
      <c r="H183" s="773"/>
      <c r="I183" s="773"/>
      <c r="J183" s="773"/>
      <c r="K183" s="773"/>
      <c r="L183" s="773"/>
      <c r="M183" s="773"/>
      <c r="N183" s="773"/>
      <c r="O183" s="773"/>
      <c r="P183" s="773"/>
      <c r="Q183" s="773"/>
      <c r="R183" s="774">
        <f t="shared" si="52"/>
        <v>0</v>
      </c>
      <c r="S183" s="766"/>
    </row>
    <row r="184" spans="1:19" ht="19.5" customHeight="1" thickBot="1" x14ac:dyDescent="0.3">
      <c r="A184" s="2396"/>
      <c r="B184" s="2406"/>
      <c r="C184" s="2337"/>
      <c r="D184" s="2341"/>
      <c r="E184" s="806" t="s">
        <v>739</v>
      </c>
      <c r="F184" s="773"/>
      <c r="G184" s="773"/>
      <c r="H184" s="773"/>
      <c r="I184" s="773"/>
      <c r="J184" s="773"/>
      <c r="K184" s="773"/>
      <c r="L184" s="773"/>
      <c r="M184" s="773"/>
      <c r="N184" s="773"/>
      <c r="O184" s="773"/>
      <c r="P184" s="773"/>
      <c r="Q184" s="773"/>
      <c r="R184" s="774">
        <f t="shared" si="52"/>
        <v>0</v>
      </c>
      <c r="S184" s="766"/>
    </row>
    <row r="185" spans="1:19" ht="19.5" customHeight="1" thickBot="1" x14ac:dyDescent="0.3">
      <c r="A185" s="2396"/>
      <c r="B185" s="2406"/>
      <c r="C185" s="2337"/>
      <c r="D185" s="2341"/>
      <c r="E185" s="806" t="s">
        <v>740</v>
      </c>
      <c r="F185" s="773"/>
      <c r="G185" s="773"/>
      <c r="H185" s="773"/>
      <c r="I185" s="773"/>
      <c r="J185" s="773"/>
      <c r="K185" s="773"/>
      <c r="L185" s="773"/>
      <c r="M185" s="773"/>
      <c r="N185" s="773"/>
      <c r="O185" s="773"/>
      <c r="P185" s="773"/>
      <c r="Q185" s="773"/>
      <c r="R185" s="774">
        <f t="shared" si="52"/>
        <v>0</v>
      </c>
      <c r="S185" s="766"/>
    </row>
    <row r="186" spans="1:19" ht="19.5" customHeight="1" thickBot="1" x14ac:dyDescent="0.3">
      <c r="A186" s="2396"/>
      <c r="B186" s="2406"/>
      <c r="C186" s="2338"/>
      <c r="D186" s="2341"/>
      <c r="E186" s="828" t="s">
        <v>741</v>
      </c>
      <c r="F186" s="829"/>
      <c r="G186" s="829"/>
      <c r="H186" s="829"/>
      <c r="I186" s="829"/>
      <c r="J186" s="829"/>
      <c r="K186" s="829"/>
      <c r="L186" s="829"/>
      <c r="M186" s="829"/>
      <c r="N186" s="829"/>
      <c r="O186" s="829"/>
      <c r="P186" s="829"/>
      <c r="Q186" s="829"/>
      <c r="R186" s="833">
        <f t="shared" si="52"/>
        <v>0</v>
      </c>
      <c r="S186" s="766"/>
    </row>
    <row r="187" spans="1:19" ht="19.5" customHeight="1" thickBot="1" x14ac:dyDescent="0.3">
      <c r="A187" s="2396"/>
      <c r="B187" s="2406"/>
      <c r="C187" s="2338"/>
      <c r="D187" s="2341"/>
      <c r="E187" s="828" t="s">
        <v>742</v>
      </c>
      <c r="F187" s="829"/>
      <c r="G187" s="829"/>
      <c r="H187" s="829"/>
      <c r="I187" s="829"/>
      <c r="J187" s="829"/>
      <c r="K187" s="829"/>
      <c r="L187" s="829"/>
      <c r="M187" s="829"/>
      <c r="N187" s="829"/>
      <c r="O187" s="829"/>
      <c r="P187" s="829"/>
      <c r="Q187" s="829"/>
      <c r="R187" s="833">
        <f t="shared" si="52"/>
        <v>0</v>
      </c>
      <c r="S187" s="766"/>
    </row>
    <row r="188" spans="1:19" ht="19.5" customHeight="1" thickBot="1" x14ac:dyDescent="0.3">
      <c r="A188" s="2396"/>
      <c r="B188" s="2406"/>
      <c r="C188" s="2339"/>
      <c r="D188" s="2342"/>
      <c r="E188" s="837" t="s">
        <v>743</v>
      </c>
      <c r="F188" s="786">
        <f>F176-F177</f>
        <v>0</v>
      </c>
      <c r="G188" s="786">
        <f t="shared" ref="G188:Q188" si="56">G176-G177</f>
        <v>0</v>
      </c>
      <c r="H188" s="786">
        <f t="shared" si="56"/>
        <v>0</v>
      </c>
      <c r="I188" s="786">
        <f t="shared" si="56"/>
        <v>0</v>
      </c>
      <c r="J188" s="786">
        <f t="shared" si="56"/>
        <v>0</v>
      </c>
      <c r="K188" s="786">
        <f t="shared" si="56"/>
        <v>0</v>
      </c>
      <c r="L188" s="786">
        <f t="shared" si="56"/>
        <v>0</v>
      </c>
      <c r="M188" s="786">
        <f t="shared" si="56"/>
        <v>0</v>
      </c>
      <c r="N188" s="786">
        <f t="shared" si="56"/>
        <v>0</v>
      </c>
      <c r="O188" s="786">
        <f t="shared" si="56"/>
        <v>0</v>
      </c>
      <c r="P188" s="786">
        <f t="shared" si="56"/>
        <v>0</v>
      </c>
      <c r="Q188" s="786">
        <f t="shared" si="56"/>
        <v>0</v>
      </c>
      <c r="R188" s="787">
        <f t="shared" si="52"/>
        <v>0</v>
      </c>
      <c r="S188" s="766"/>
    </row>
    <row r="189" spans="1:19" ht="15.75" customHeight="1" thickBot="1" x14ac:dyDescent="0.35">
      <c r="A189" s="2396"/>
      <c r="B189" s="2406"/>
      <c r="C189" s="2314" t="s">
        <v>744</v>
      </c>
      <c r="D189" s="2315"/>
      <c r="E189" s="2315"/>
      <c r="F189" s="2315"/>
      <c r="G189" s="2315"/>
      <c r="H189" s="2315"/>
      <c r="I189" s="2315"/>
      <c r="J189" s="2315"/>
      <c r="K189" s="2315"/>
      <c r="L189" s="2315"/>
      <c r="M189" s="2315"/>
      <c r="N189" s="2315"/>
      <c r="O189" s="2315"/>
      <c r="P189" s="2315"/>
      <c r="Q189" s="2315"/>
      <c r="R189" s="2316"/>
      <c r="S189" s="766"/>
    </row>
    <row r="190" spans="1:19" ht="30" customHeight="1" thickBot="1" x14ac:dyDescent="0.3">
      <c r="A190" s="2396"/>
      <c r="B190" s="2406"/>
      <c r="C190" s="2317" t="s">
        <v>631</v>
      </c>
      <c r="D190" s="2320" t="s">
        <v>745</v>
      </c>
      <c r="E190" s="831" t="s">
        <v>746</v>
      </c>
      <c r="F190" s="770"/>
      <c r="G190" s="615">
        <f>F199</f>
        <v>0</v>
      </c>
      <c r="H190" s="615">
        <f t="shared" ref="H190:Q190" si="57">G199</f>
        <v>0</v>
      </c>
      <c r="I190" s="615">
        <f t="shared" si="57"/>
        <v>0</v>
      </c>
      <c r="J190" s="615">
        <f t="shared" si="57"/>
        <v>0</v>
      </c>
      <c r="K190" s="615">
        <f t="shared" si="57"/>
        <v>0</v>
      </c>
      <c r="L190" s="615">
        <f t="shared" si="57"/>
        <v>0</v>
      </c>
      <c r="M190" s="615">
        <f t="shared" si="57"/>
        <v>0</v>
      </c>
      <c r="N190" s="615">
        <f t="shared" si="57"/>
        <v>0</v>
      </c>
      <c r="O190" s="615">
        <f t="shared" si="57"/>
        <v>0</v>
      </c>
      <c r="P190" s="615">
        <f t="shared" si="57"/>
        <v>0</v>
      </c>
      <c r="Q190" s="615">
        <f t="shared" si="57"/>
        <v>0</v>
      </c>
      <c r="R190" s="771">
        <f>SUM(F190:Q190)</f>
        <v>0</v>
      </c>
      <c r="S190" s="766"/>
    </row>
    <row r="191" spans="1:19" ht="15.75" customHeight="1" thickBot="1" x14ac:dyDescent="0.3">
      <c r="A191" s="2396"/>
      <c r="B191" s="2406"/>
      <c r="C191" s="2318"/>
      <c r="D191" s="2321"/>
      <c r="E191" s="838" t="s">
        <v>747</v>
      </c>
      <c r="F191" s="447"/>
      <c r="G191" s="447"/>
      <c r="H191" s="447"/>
      <c r="I191" s="447"/>
      <c r="J191" s="447"/>
      <c r="K191" s="447"/>
      <c r="L191" s="447"/>
      <c r="M191" s="447"/>
      <c r="N191" s="447"/>
      <c r="O191" s="447"/>
      <c r="P191" s="447"/>
      <c r="Q191" s="839"/>
      <c r="R191" s="774">
        <f t="shared" ref="R191:R199" si="58">SUM(F191:Q191)</f>
        <v>0</v>
      </c>
      <c r="S191" s="766"/>
    </row>
    <row r="192" spans="1:19" ht="15.75" customHeight="1" thickBot="1" x14ac:dyDescent="0.3">
      <c r="A192" s="2396"/>
      <c r="B192" s="2406"/>
      <c r="C192" s="2318"/>
      <c r="D192" s="2321"/>
      <c r="E192" s="840" t="s">
        <v>748</v>
      </c>
      <c r="F192" s="802">
        <f>SUM(F190:F191)</f>
        <v>0</v>
      </c>
      <c r="G192" s="802">
        <f t="shared" ref="G192:Q192" si="59">SUM(G190:G191)</f>
        <v>0</v>
      </c>
      <c r="H192" s="802">
        <f t="shared" si="59"/>
        <v>0</v>
      </c>
      <c r="I192" s="802">
        <f t="shared" si="59"/>
        <v>0</v>
      </c>
      <c r="J192" s="802">
        <f t="shared" si="59"/>
        <v>0</v>
      </c>
      <c r="K192" s="802">
        <f t="shared" si="59"/>
        <v>0</v>
      </c>
      <c r="L192" s="802">
        <f t="shared" si="59"/>
        <v>0</v>
      </c>
      <c r="M192" s="802">
        <f t="shared" si="59"/>
        <v>0</v>
      </c>
      <c r="N192" s="802">
        <f t="shared" si="59"/>
        <v>0</v>
      </c>
      <c r="O192" s="802">
        <f t="shared" si="59"/>
        <v>0</v>
      </c>
      <c r="P192" s="802">
        <f t="shared" si="59"/>
        <v>0</v>
      </c>
      <c r="Q192" s="802">
        <f t="shared" si="59"/>
        <v>0</v>
      </c>
      <c r="R192" s="774">
        <f t="shared" si="58"/>
        <v>0</v>
      </c>
      <c r="S192" s="766"/>
    </row>
    <row r="193" spans="1:19" ht="15.75" customHeight="1" thickBot="1" x14ac:dyDescent="0.3">
      <c r="A193" s="2396"/>
      <c r="B193" s="2406"/>
      <c r="C193" s="2318"/>
      <c r="D193" s="2321"/>
      <c r="E193" s="840" t="s">
        <v>749</v>
      </c>
      <c r="F193" s="802">
        <f>SUM(F195:F196)</f>
        <v>0</v>
      </c>
      <c r="G193" s="802">
        <f t="shared" ref="G193:Q193" si="60">SUM(G195:G196)</f>
        <v>0</v>
      </c>
      <c r="H193" s="802">
        <f t="shared" si="60"/>
        <v>0</v>
      </c>
      <c r="I193" s="802">
        <f t="shared" si="60"/>
        <v>0</v>
      </c>
      <c r="J193" s="802">
        <f t="shared" si="60"/>
        <v>0</v>
      </c>
      <c r="K193" s="802">
        <f t="shared" si="60"/>
        <v>0</v>
      </c>
      <c r="L193" s="802">
        <f t="shared" si="60"/>
        <v>0</v>
      </c>
      <c r="M193" s="802">
        <f t="shared" si="60"/>
        <v>0</v>
      </c>
      <c r="N193" s="802">
        <f t="shared" si="60"/>
        <v>0</v>
      </c>
      <c r="O193" s="802">
        <f t="shared" si="60"/>
        <v>0</v>
      </c>
      <c r="P193" s="802">
        <f t="shared" si="60"/>
        <v>0</v>
      </c>
      <c r="Q193" s="802">
        <f t="shared" si="60"/>
        <v>0</v>
      </c>
      <c r="R193" s="774">
        <f t="shared" si="58"/>
        <v>0</v>
      </c>
      <c r="S193" s="766"/>
    </row>
    <row r="194" spans="1:19" ht="30.75" customHeight="1" thickBot="1" x14ac:dyDescent="0.3">
      <c r="A194" s="2396"/>
      <c r="B194" s="2406"/>
      <c r="C194" s="2318"/>
      <c r="D194" s="2321"/>
      <c r="E194" s="840" t="s">
        <v>653</v>
      </c>
      <c r="F194" s="841" t="str">
        <f>IF((SUM(F195:F196))&lt;=F192,"CORRECTO","ERROR")</f>
        <v>CORRECTO</v>
      </c>
      <c r="G194" s="841" t="str">
        <f t="shared" ref="G194:Q194" si="61">IF((SUM(G195:G196))&lt;=G192,"CORRECTO","ERROR")</f>
        <v>CORRECTO</v>
      </c>
      <c r="H194" s="841" t="str">
        <f t="shared" si="61"/>
        <v>CORRECTO</v>
      </c>
      <c r="I194" s="841" t="str">
        <f t="shared" si="61"/>
        <v>CORRECTO</v>
      </c>
      <c r="J194" s="841" t="str">
        <f t="shared" si="61"/>
        <v>CORRECTO</v>
      </c>
      <c r="K194" s="841" t="str">
        <f t="shared" si="61"/>
        <v>CORRECTO</v>
      </c>
      <c r="L194" s="841" t="str">
        <f t="shared" si="61"/>
        <v>CORRECTO</v>
      </c>
      <c r="M194" s="841" t="str">
        <f t="shared" si="61"/>
        <v>CORRECTO</v>
      </c>
      <c r="N194" s="841" t="str">
        <f t="shared" si="61"/>
        <v>CORRECTO</v>
      </c>
      <c r="O194" s="841" t="str">
        <f t="shared" si="61"/>
        <v>CORRECTO</v>
      </c>
      <c r="P194" s="841" t="str">
        <f t="shared" si="61"/>
        <v>CORRECTO</v>
      </c>
      <c r="Q194" s="841" t="str">
        <f t="shared" si="61"/>
        <v>CORRECTO</v>
      </c>
      <c r="R194" s="774"/>
      <c r="S194" s="766"/>
    </row>
    <row r="195" spans="1:19" ht="15.75" customHeight="1" thickBot="1" x14ac:dyDescent="0.3">
      <c r="A195" s="2396"/>
      <c r="B195" s="2406"/>
      <c r="C195" s="2318"/>
      <c r="D195" s="2321"/>
      <c r="E195" s="842" t="s">
        <v>750</v>
      </c>
      <c r="F195" s="447"/>
      <c r="G195" s="447"/>
      <c r="H195" s="447"/>
      <c r="I195" s="447"/>
      <c r="J195" s="447"/>
      <c r="K195" s="447"/>
      <c r="L195" s="447"/>
      <c r="M195" s="447"/>
      <c r="N195" s="447"/>
      <c r="O195" s="447"/>
      <c r="P195" s="447"/>
      <c r="Q195" s="839"/>
      <c r="R195" s="774">
        <f t="shared" si="58"/>
        <v>0</v>
      </c>
      <c r="S195" s="766"/>
    </row>
    <row r="196" spans="1:19" ht="15.75" customHeight="1" thickBot="1" x14ac:dyDescent="0.3">
      <c r="A196" s="2396"/>
      <c r="B196" s="2406"/>
      <c r="C196" s="2318"/>
      <c r="D196" s="2321"/>
      <c r="E196" s="842" t="s">
        <v>751</v>
      </c>
      <c r="F196" s="447"/>
      <c r="G196" s="447"/>
      <c r="H196" s="447"/>
      <c r="I196" s="447"/>
      <c r="J196" s="447"/>
      <c r="K196" s="447"/>
      <c r="L196" s="447"/>
      <c r="M196" s="447"/>
      <c r="N196" s="447"/>
      <c r="O196" s="447"/>
      <c r="P196" s="447"/>
      <c r="Q196" s="839"/>
      <c r="R196" s="774">
        <f t="shared" si="58"/>
        <v>0</v>
      </c>
      <c r="S196" s="766"/>
    </row>
    <row r="197" spans="1:19" ht="16.5" customHeight="1" thickBot="1" x14ac:dyDescent="0.3">
      <c r="A197" s="2396"/>
      <c r="B197" s="2406"/>
      <c r="C197" s="2318"/>
      <c r="D197" s="2321"/>
      <c r="E197" s="838" t="s">
        <v>752</v>
      </c>
      <c r="F197" s="447"/>
      <c r="G197" s="447"/>
      <c r="H197" s="447"/>
      <c r="I197" s="447"/>
      <c r="J197" s="447"/>
      <c r="K197" s="447"/>
      <c r="L197" s="447"/>
      <c r="M197" s="447"/>
      <c r="N197" s="447"/>
      <c r="O197" s="447"/>
      <c r="P197" s="447"/>
      <c r="Q197" s="839"/>
      <c r="R197" s="774">
        <f t="shared" si="58"/>
        <v>0</v>
      </c>
      <c r="S197" s="766"/>
    </row>
    <row r="198" spans="1:19" ht="16.5" customHeight="1" thickBot="1" x14ac:dyDescent="0.3">
      <c r="A198" s="2396"/>
      <c r="B198" s="2406"/>
      <c r="C198" s="2318"/>
      <c r="D198" s="2321"/>
      <c r="E198" s="838" t="s">
        <v>753</v>
      </c>
      <c r="F198" s="447"/>
      <c r="G198" s="773"/>
      <c r="H198" s="773"/>
      <c r="I198" s="773"/>
      <c r="J198" s="773"/>
      <c r="K198" s="773"/>
      <c r="L198" s="773"/>
      <c r="M198" s="773"/>
      <c r="N198" s="773"/>
      <c r="O198" s="773"/>
      <c r="P198" s="773"/>
      <c r="Q198" s="843"/>
      <c r="R198" s="774">
        <f t="shared" si="58"/>
        <v>0</v>
      </c>
      <c r="S198" s="766"/>
    </row>
    <row r="199" spans="1:19" ht="16.5" customHeight="1" thickBot="1" x14ac:dyDescent="0.3">
      <c r="A199" s="2396"/>
      <c r="B199" s="2406"/>
      <c r="C199" s="2319"/>
      <c r="D199" s="2322"/>
      <c r="E199" s="844" t="s">
        <v>754</v>
      </c>
      <c r="F199" s="845">
        <f t="shared" ref="F199:Q199" si="62">F192-F193</f>
        <v>0</v>
      </c>
      <c r="G199" s="845">
        <f t="shared" si="62"/>
        <v>0</v>
      </c>
      <c r="H199" s="845">
        <f t="shared" si="62"/>
        <v>0</v>
      </c>
      <c r="I199" s="845">
        <f t="shared" si="62"/>
        <v>0</v>
      </c>
      <c r="J199" s="845">
        <f t="shared" si="62"/>
        <v>0</v>
      </c>
      <c r="K199" s="845">
        <f t="shared" si="62"/>
        <v>0</v>
      </c>
      <c r="L199" s="845">
        <f t="shared" si="62"/>
        <v>0</v>
      </c>
      <c r="M199" s="845">
        <f t="shared" si="62"/>
        <v>0</v>
      </c>
      <c r="N199" s="845">
        <f t="shared" si="62"/>
        <v>0</v>
      </c>
      <c r="O199" s="845">
        <f t="shared" si="62"/>
        <v>0</v>
      </c>
      <c r="P199" s="845">
        <f t="shared" si="62"/>
        <v>0</v>
      </c>
      <c r="Q199" s="845">
        <f t="shared" si="62"/>
        <v>0</v>
      </c>
      <c r="R199" s="787">
        <f t="shared" si="58"/>
        <v>0</v>
      </c>
      <c r="S199" s="766"/>
    </row>
    <row r="200" spans="1:19" ht="17.25" customHeight="1" thickBot="1" x14ac:dyDescent="0.3">
      <c r="A200" s="2396"/>
      <c r="B200" s="2323" t="s">
        <v>4</v>
      </c>
      <c r="C200" s="2326" t="s">
        <v>755</v>
      </c>
      <c r="D200" s="2327"/>
      <c r="E200" s="2327"/>
      <c r="F200" s="2327"/>
      <c r="G200" s="2327"/>
      <c r="H200" s="2327"/>
      <c r="I200" s="2327"/>
      <c r="J200" s="2327"/>
      <c r="K200" s="2327"/>
      <c r="L200" s="2327"/>
      <c r="M200" s="2327"/>
      <c r="N200" s="2327"/>
      <c r="O200" s="2327"/>
      <c r="P200" s="2327"/>
      <c r="Q200" s="2327"/>
      <c r="R200" s="2328"/>
      <c r="S200" s="766"/>
    </row>
    <row r="201" spans="1:19" ht="16.5" thickBot="1" x14ac:dyDescent="0.3">
      <c r="A201" s="2396"/>
      <c r="B201" s="2324"/>
      <c r="C201" s="2329" t="s">
        <v>756</v>
      </c>
      <c r="D201" s="2330"/>
      <c r="E201" s="846" t="s">
        <v>757</v>
      </c>
      <c r="F201" s="2331">
        <v>1</v>
      </c>
      <c r="G201" s="2332"/>
      <c r="H201" s="2333"/>
      <c r="I201" s="2334">
        <v>1</v>
      </c>
      <c r="J201" s="2334"/>
      <c r="K201" s="2334"/>
      <c r="L201" s="2334">
        <v>1</v>
      </c>
      <c r="M201" s="2334"/>
      <c r="N201" s="2334"/>
      <c r="O201" s="2334">
        <v>1</v>
      </c>
      <c r="P201" s="2334"/>
      <c r="Q201" s="2334"/>
      <c r="R201" s="847">
        <f>SUM(F201:Q201)</f>
        <v>4</v>
      </c>
      <c r="S201" s="766"/>
    </row>
    <row r="202" spans="1:19" ht="16.5" thickBot="1" x14ac:dyDescent="0.3">
      <c r="A202" s="2396"/>
      <c r="B202" s="2324"/>
      <c r="C202" s="2287" t="s">
        <v>758</v>
      </c>
      <c r="D202" s="2288"/>
      <c r="E202" s="848" t="s">
        <v>759</v>
      </c>
      <c r="F202" s="2311">
        <v>1</v>
      </c>
      <c r="G202" s="2312"/>
      <c r="H202" s="2313"/>
      <c r="I202" s="2308">
        <v>1</v>
      </c>
      <c r="J202" s="2308"/>
      <c r="K202" s="2308"/>
      <c r="L202" s="2308">
        <v>1</v>
      </c>
      <c r="M202" s="2308"/>
      <c r="N202" s="2308"/>
      <c r="O202" s="2308">
        <v>1</v>
      </c>
      <c r="P202" s="2308"/>
      <c r="Q202" s="2308"/>
      <c r="R202" s="849">
        <f t="shared" ref="R202:R215" si="63">SUM(F202:Q202)</f>
        <v>4</v>
      </c>
      <c r="S202" s="766"/>
    </row>
    <row r="203" spans="1:19" ht="16.5" thickBot="1" x14ac:dyDescent="0.3">
      <c r="A203" s="2396"/>
      <c r="B203" s="2324"/>
      <c r="C203" s="2287" t="s">
        <v>760</v>
      </c>
      <c r="D203" s="2288"/>
      <c r="E203" s="848" t="s">
        <v>761</v>
      </c>
      <c r="F203" s="2308">
        <v>1</v>
      </c>
      <c r="G203" s="2308"/>
      <c r="H203" s="2308"/>
      <c r="I203" s="2308"/>
      <c r="J203" s="2308"/>
      <c r="K203" s="2308"/>
      <c r="L203" s="2308"/>
      <c r="M203" s="2308"/>
      <c r="N203" s="2308"/>
      <c r="O203" s="2308"/>
      <c r="P203" s="2308"/>
      <c r="Q203" s="2308"/>
      <c r="R203" s="849">
        <f t="shared" si="63"/>
        <v>1</v>
      </c>
      <c r="S203" s="766"/>
    </row>
    <row r="204" spans="1:19" ht="16.5" thickBot="1" x14ac:dyDescent="0.3">
      <c r="A204" s="2396"/>
      <c r="B204" s="2324"/>
      <c r="C204" s="2306" t="s">
        <v>762</v>
      </c>
      <c r="D204" s="2307"/>
      <c r="E204" s="848" t="s">
        <v>763</v>
      </c>
      <c r="F204" s="2308">
        <v>1</v>
      </c>
      <c r="G204" s="2308"/>
      <c r="H204" s="2308"/>
      <c r="I204" s="2308"/>
      <c r="J204" s="2308"/>
      <c r="K204" s="2308"/>
      <c r="L204" s="2308"/>
      <c r="M204" s="2308"/>
      <c r="N204" s="2308"/>
      <c r="O204" s="2308"/>
      <c r="P204" s="2308"/>
      <c r="Q204" s="2308"/>
      <c r="R204" s="849">
        <f t="shared" si="63"/>
        <v>1</v>
      </c>
      <c r="S204" s="766"/>
    </row>
    <row r="205" spans="1:19" ht="16.5" customHeight="1" thickBot="1" x14ac:dyDescent="0.3">
      <c r="A205" s="2396"/>
      <c r="B205" s="2324"/>
      <c r="C205" s="2289" t="s">
        <v>764</v>
      </c>
      <c r="D205" s="2290"/>
      <c r="E205" s="850" t="s">
        <v>765</v>
      </c>
      <c r="F205" s="773"/>
      <c r="G205" s="773">
        <v>0</v>
      </c>
      <c r="H205" s="773">
        <v>0</v>
      </c>
      <c r="I205" s="773">
        <v>1</v>
      </c>
      <c r="J205" s="773">
        <v>2</v>
      </c>
      <c r="K205" s="773">
        <v>1</v>
      </c>
      <c r="L205" s="773"/>
      <c r="M205" s="773">
        <v>2</v>
      </c>
      <c r="N205" s="773">
        <v>0</v>
      </c>
      <c r="O205" s="773">
        <v>3</v>
      </c>
      <c r="P205" s="773"/>
      <c r="Q205" s="773">
        <v>1</v>
      </c>
      <c r="R205" s="849">
        <f t="shared" si="63"/>
        <v>10</v>
      </c>
      <c r="S205" s="766"/>
    </row>
    <row r="206" spans="1:19" ht="16.5" thickBot="1" x14ac:dyDescent="0.3">
      <c r="A206" s="2396"/>
      <c r="B206" s="2324"/>
      <c r="C206" s="2309"/>
      <c r="D206" s="2310"/>
      <c r="E206" s="850" t="s">
        <v>766</v>
      </c>
      <c r="F206" s="773"/>
      <c r="G206" s="773">
        <v>0</v>
      </c>
      <c r="H206" s="773">
        <v>0</v>
      </c>
      <c r="I206" s="773">
        <v>0</v>
      </c>
      <c r="J206" s="773">
        <v>2</v>
      </c>
      <c r="K206" s="773">
        <v>3</v>
      </c>
      <c r="L206" s="773"/>
      <c r="M206" s="773">
        <v>3</v>
      </c>
      <c r="N206" s="773"/>
      <c r="O206" s="773">
        <v>2</v>
      </c>
      <c r="P206" s="773"/>
      <c r="Q206" s="773">
        <v>0</v>
      </c>
      <c r="R206" s="849">
        <f t="shared" si="63"/>
        <v>10</v>
      </c>
      <c r="S206" s="766"/>
    </row>
    <row r="207" spans="1:19" ht="16.5" thickBot="1" x14ac:dyDescent="0.3">
      <c r="A207" s="2396"/>
      <c r="B207" s="2324"/>
      <c r="C207" s="2289" t="s">
        <v>767</v>
      </c>
      <c r="D207" s="2290"/>
      <c r="E207" s="851" t="s">
        <v>768</v>
      </c>
      <c r="F207" s="773"/>
      <c r="G207" s="773">
        <v>0</v>
      </c>
      <c r="H207" s="773">
        <v>0</v>
      </c>
      <c r="I207" s="773">
        <v>0</v>
      </c>
      <c r="J207" s="773">
        <v>0</v>
      </c>
      <c r="K207" s="773">
        <v>0</v>
      </c>
      <c r="L207" s="773"/>
      <c r="M207" s="773">
        <v>0</v>
      </c>
      <c r="N207" s="773"/>
      <c r="O207" s="773">
        <v>0</v>
      </c>
      <c r="P207" s="773"/>
      <c r="Q207" s="773">
        <v>0</v>
      </c>
      <c r="R207" s="849">
        <f t="shared" si="63"/>
        <v>0</v>
      </c>
      <c r="S207" s="766"/>
    </row>
    <row r="208" spans="1:19" ht="16.5" thickBot="1" x14ac:dyDescent="0.3">
      <c r="A208" s="2396"/>
      <c r="B208" s="2324"/>
      <c r="C208" s="2309"/>
      <c r="D208" s="2310"/>
      <c r="E208" s="851" t="s">
        <v>769</v>
      </c>
      <c r="F208" s="773"/>
      <c r="G208" s="773">
        <v>0</v>
      </c>
      <c r="H208" s="773">
        <v>0</v>
      </c>
      <c r="I208" s="773">
        <v>0</v>
      </c>
      <c r="J208" s="773">
        <v>0</v>
      </c>
      <c r="K208" s="773">
        <v>0</v>
      </c>
      <c r="L208" s="773"/>
      <c r="M208" s="773">
        <v>0</v>
      </c>
      <c r="N208" s="773"/>
      <c r="O208" s="773">
        <v>0</v>
      </c>
      <c r="P208" s="773"/>
      <c r="Q208" s="773"/>
      <c r="R208" s="849">
        <f t="shared" si="63"/>
        <v>0</v>
      </c>
      <c r="S208" s="766"/>
    </row>
    <row r="209" spans="1:19" ht="16.5" thickBot="1" x14ac:dyDescent="0.3">
      <c r="A209" s="2396"/>
      <c r="B209" s="2324"/>
      <c r="C209" s="2287" t="s">
        <v>770</v>
      </c>
      <c r="D209" s="2288"/>
      <c r="E209" s="851" t="s">
        <v>771</v>
      </c>
      <c r="F209" s="773"/>
      <c r="G209" s="773">
        <v>0</v>
      </c>
      <c r="H209" s="773">
        <v>0</v>
      </c>
      <c r="I209" s="773">
        <v>0</v>
      </c>
      <c r="J209" s="773">
        <v>0</v>
      </c>
      <c r="K209" s="773">
        <v>0</v>
      </c>
      <c r="L209" s="773">
        <v>1</v>
      </c>
      <c r="M209" s="773">
        <v>0</v>
      </c>
      <c r="N209" s="773"/>
      <c r="O209" s="773">
        <v>0</v>
      </c>
      <c r="P209" s="773"/>
      <c r="Q209" s="773">
        <v>1</v>
      </c>
      <c r="R209" s="849">
        <f t="shared" si="63"/>
        <v>2</v>
      </c>
      <c r="S209" s="766"/>
    </row>
    <row r="210" spans="1:19" ht="16.5" thickBot="1" x14ac:dyDescent="0.3">
      <c r="A210" s="2396"/>
      <c r="B210" s="2324"/>
      <c r="C210" s="2306" t="s">
        <v>772</v>
      </c>
      <c r="D210" s="2307"/>
      <c r="E210" s="852" t="s">
        <v>773</v>
      </c>
      <c r="F210" s="773"/>
      <c r="G210" s="773">
        <v>0</v>
      </c>
      <c r="H210" s="773">
        <v>0</v>
      </c>
      <c r="I210" s="773">
        <v>1</v>
      </c>
      <c r="J210" s="773">
        <v>1</v>
      </c>
      <c r="K210" s="773">
        <v>0</v>
      </c>
      <c r="L210" s="773"/>
      <c r="M210" s="773"/>
      <c r="N210" s="773"/>
      <c r="O210" s="773">
        <v>0</v>
      </c>
      <c r="P210" s="773"/>
      <c r="Q210" s="773">
        <v>0</v>
      </c>
      <c r="R210" s="849">
        <f t="shared" si="63"/>
        <v>2</v>
      </c>
      <c r="S210" s="766"/>
    </row>
    <row r="211" spans="1:19" ht="16.5" thickBot="1" x14ac:dyDescent="0.3">
      <c r="A211" s="2396"/>
      <c r="B211" s="2324"/>
      <c r="C211" s="2287" t="s">
        <v>774</v>
      </c>
      <c r="D211" s="2288"/>
      <c r="E211" s="851" t="s">
        <v>775</v>
      </c>
      <c r="F211" s="773"/>
      <c r="G211" s="773">
        <v>1</v>
      </c>
      <c r="H211" s="773">
        <v>1</v>
      </c>
      <c r="I211" s="773">
        <v>4</v>
      </c>
      <c r="J211" s="773">
        <v>2</v>
      </c>
      <c r="K211" s="773">
        <v>3</v>
      </c>
      <c r="L211" s="773"/>
      <c r="M211" s="773">
        <v>2</v>
      </c>
      <c r="N211" s="773"/>
      <c r="O211" s="773">
        <v>1</v>
      </c>
      <c r="P211" s="773"/>
      <c r="Q211" s="773">
        <v>1</v>
      </c>
      <c r="R211" s="849">
        <f t="shared" si="63"/>
        <v>15</v>
      </c>
      <c r="S211" s="766"/>
    </row>
    <row r="212" spans="1:19" ht="16.5" thickBot="1" x14ac:dyDescent="0.3">
      <c r="A212" s="2396"/>
      <c r="B212" s="2324"/>
      <c r="C212" s="2289" t="s">
        <v>776</v>
      </c>
      <c r="D212" s="2290"/>
      <c r="E212" s="852" t="s">
        <v>777</v>
      </c>
      <c r="F212" s="773"/>
      <c r="G212" s="773">
        <v>4</v>
      </c>
      <c r="H212" s="773">
        <v>4</v>
      </c>
      <c r="I212" s="773">
        <v>4</v>
      </c>
      <c r="J212" s="773">
        <v>4</v>
      </c>
      <c r="K212" s="773">
        <v>4</v>
      </c>
      <c r="L212" s="773"/>
      <c r="M212" s="773">
        <v>4</v>
      </c>
      <c r="N212" s="773"/>
      <c r="O212" s="773">
        <v>4</v>
      </c>
      <c r="P212" s="773"/>
      <c r="Q212" s="773">
        <v>4</v>
      </c>
      <c r="R212" s="849">
        <f t="shared" si="63"/>
        <v>32</v>
      </c>
      <c r="S212" s="766"/>
    </row>
    <row r="213" spans="1:19" ht="16.5" thickBot="1" x14ac:dyDescent="0.3">
      <c r="A213" s="2396"/>
      <c r="B213" s="2324"/>
      <c r="C213" s="2291"/>
      <c r="D213" s="2292"/>
      <c r="E213" s="852" t="s">
        <v>778</v>
      </c>
      <c r="F213" s="773"/>
      <c r="G213" s="773">
        <v>1</v>
      </c>
      <c r="H213" s="773">
        <v>0</v>
      </c>
      <c r="I213" s="773">
        <v>1</v>
      </c>
      <c r="J213" s="773">
        <v>1</v>
      </c>
      <c r="K213" s="773">
        <v>1</v>
      </c>
      <c r="L213" s="773"/>
      <c r="M213" s="773">
        <v>1</v>
      </c>
      <c r="N213" s="773"/>
      <c r="O213" s="773">
        <v>1</v>
      </c>
      <c r="P213" s="773"/>
      <c r="Q213" s="773">
        <v>1</v>
      </c>
      <c r="R213" s="849">
        <f t="shared" si="63"/>
        <v>7</v>
      </c>
      <c r="S213" s="766"/>
    </row>
    <row r="214" spans="1:19" ht="16.5" thickBot="1" x14ac:dyDescent="0.3">
      <c r="A214" s="2396"/>
      <c r="B214" s="2324"/>
      <c r="C214" s="2291"/>
      <c r="D214" s="2292"/>
      <c r="E214" s="852" t="s">
        <v>779</v>
      </c>
      <c r="F214" s="773"/>
      <c r="G214" s="773">
        <v>0</v>
      </c>
      <c r="H214" s="773">
        <v>0</v>
      </c>
      <c r="I214" s="773">
        <v>0</v>
      </c>
      <c r="J214" s="773">
        <v>0</v>
      </c>
      <c r="K214" s="773">
        <v>0</v>
      </c>
      <c r="L214" s="773"/>
      <c r="M214" s="773">
        <v>0</v>
      </c>
      <c r="N214" s="773"/>
      <c r="O214" s="773">
        <v>0</v>
      </c>
      <c r="P214" s="773"/>
      <c r="Q214" s="773">
        <v>0</v>
      </c>
      <c r="R214" s="849">
        <f t="shared" si="63"/>
        <v>0</v>
      </c>
      <c r="S214" s="766"/>
    </row>
    <row r="215" spans="1:19" ht="16.5" customHeight="1" thickBot="1" x14ac:dyDescent="0.3">
      <c r="A215" s="2396"/>
      <c r="B215" s="2324"/>
      <c r="C215" s="2293"/>
      <c r="D215" s="2294"/>
      <c r="E215" s="853" t="s">
        <v>780</v>
      </c>
      <c r="F215" s="854"/>
      <c r="G215" s="854">
        <v>10</v>
      </c>
      <c r="H215" s="854">
        <v>10</v>
      </c>
      <c r="I215" s="854">
        <v>10</v>
      </c>
      <c r="J215" s="854">
        <v>10</v>
      </c>
      <c r="K215" s="854">
        <v>10</v>
      </c>
      <c r="L215" s="854"/>
      <c r="M215" s="854">
        <v>10</v>
      </c>
      <c r="N215" s="854"/>
      <c r="O215" s="854">
        <v>10</v>
      </c>
      <c r="P215" s="854"/>
      <c r="Q215" s="854">
        <v>0</v>
      </c>
      <c r="R215" s="855">
        <f t="shared" si="63"/>
        <v>70</v>
      </c>
      <c r="S215" s="766"/>
    </row>
    <row r="216" spans="1:19" ht="19.5" thickBot="1" x14ac:dyDescent="0.3">
      <c r="A216" s="2396"/>
      <c r="B216" s="2324"/>
      <c r="C216" s="2295" t="s">
        <v>6</v>
      </c>
      <c r="D216" s="2296"/>
      <c r="E216" s="2296"/>
      <c r="F216" s="2296"/>
      <c r="G216" s="2296"/>
      <c r="H216" s="2296"/>
      <c r="I216" s="2296"/>
      <c r="J216" s="2296"/>
      <c r="K216" s="2296"/>
      <c r="L216" s="2296"/>
      <c r="M216" s="2296"/>
      <c r="N216" s="2296"/>
      <c r="O216" s="2296"/>
      <c r="P216" s="2296"/>
      <c r="Q216" s="2296"/>
      <c r="R216" s="2297"/>
      <c r="S216" s="766"/>
    </row>
    <row r="217" spans="1:19" ht="16.5" thickBot="1" x14ac:dyDescent="0.3">
      <c r="A217" s="2396"/>
      <c r="B217" s="2324"/>
      <c r="C217" s="2298" t="s">
        <v>781</v>
      </c>
      <c r="D217" s="2299"/>
      <c r="E217" s="856" t="s">
        <v>782</v>
      </c>
      <c r="F217" s="857">
        <v>4</v>
      </c>
      <c r="G217" s="857">
        <v>3</v>
      </c>
      <c r="H217" s="858">
        <v>5</v>
      </c>
      <c r="I217" s="858">
        <v>7</v>
      </c>
      <c r="J217" s="858">
        <v>2</v>
      </c>
      <c r="K217" s="857">
        <v>6</v>
      </c>
      <c r="L217" s="858">
        <v>5</v>
      </c>
      <c r="M217" s="857">
        <v>13</v>
      </c>
      <c r="N217" s="857">
        <v>6</v>
      </c>
      <c r="O217" s="858">
        <v>6</v>
      </c>
      <c r="P217" s="858"/>
      <c r="Q217" s="858">
        <v>5</v>
      </c>
      <c r="R217" s="771">
        <f t="shared" ref="R217:R242" si="64">SUM(F217:Q217)</f>
        <v>62</v>
      </c>
      <c r="S217" s="766"/>
    </row>
    <row r="218" spans="1:19" ht="16.5" thickBot="1" x14ac:dyDescent="0.3">
      <c r="A218" s="2396"/>
      <c r="B218" s="2324"/>
      <c r="C218" s="2300"/>
      <c r="D218" s="2301"/>
      <c r="E218" s="859" t="s">
        <v>783</v>
      </c>
      <c r="F218" s="857" t="s">
        <v>784</v>
      </c>
      <c r="G218" s="857">
        <v>4</v>
      </c>
      <c r="H218" s="860">
        <v>11</v>
      </c>
      <c r="I218" s="860">
        <v>11</v>
      </c>
      <c r="J218" s="860">
        <v>3</v>
      </c>
      <c r="K218" s="857">
        <v>8</v>
      </c>
      <c r="L218" s="860">
        <v>14</v>
      </c>
      <c r="M218" s="857">
        <v>19</v>
      </c>
      <c r="N218" s="857">
        <v>11</v>
      </c>
      <c r="O218" s="860">
        <v>8</v>
      </c>
      <c r="P218" s="860"/>
      <c r="Q218" s="860">
        <v>5</v>
      </c>
      <c r="R218" s="774">
        <f t="shared" si="64"/>
        <v>94</v>
      </c>
      <c r="S218" s="766"/>
    </row>
    <row r="219" spans="1:19" ht="16.5" thickBot="1" x14ac:dyDescent="0.3">
      <c r="A219" s="2396"/>
      <c r="B219" s="2324"/>
      <c r="C219" s="2300"/>
      <c r="D219" s="2301"/>
      <c r="E219" s="859" t="s">
        <v>785</v>
      </c>
      <c r="F219" s="857">
        <v>3</v>
      </c>
      <c r="G219" s="857">
        <v>6</v>
      </c>
      <c r="H219" s="860">
        <v>6</v>
      </c>
      <c r="I219" s="860">
        <v>8</v>
      </c>
      <c r="J219" s="860">
        <v>7</v>
      </c>
      <c r="K219" s="857">
        <v>6</v>
      </c>
      <c r="L219" s="860">
        <v>14</v>
      </c>
      <c r="M219" s="857">
        <v>5</v>
      </c>
      <c r="N219" s="857">
        <v>11</v>
      </c>
      <c r="O219" s="860">
        <v>3</v>
      </c>
      <c r="P219" s="860"/>
      <c r="Q219" s="860">
        <v>7</v>
      </c>
      <c r="R219" s="774">
        <f t="shared" si="64"/>
        <v>76</v>
      </c>
      <c r="S219" s="766"/>
    </row>
    <row r="220" spans="1:19" ht="16.5" thickBot="1" x14ac:dyDescent="0.3">
      <c r="A220" s="2396"/>
      <c r="B220" s="2324"/>
      <c r="C220" s="2300"/>
      <c r="D220" s="2301"/>
      <c r="E220" s="859" t="s">
        <v>786</v>
      </c>
      <c r="F220" s="857">
        <v>6</v>
      </c>
      <c r="G220" s="857">
        <v>36</v>
      </c>
      <c r="H220" s="860">
        <v>29</v>
      </c>
      <c r="I220" s="860">
        <v>17</v>
      </c>
      <c r="J220" s="860">
        <v>23</v>
      </c>
      <c r="K220" s="857">
        <v>10</v>
      </c>
      <c r="L220" s="860">
        <v>49</v>
      </c>
      <c r="M220" s="857">
        <v>13</v>
      </c>
      <c r="N220" s="857">
        <v>31</v>
      </c>
      <c r="O220" s="860">
        <v>3</v>
      </c>
      <c r="P220" s="860"/>
      <c r="Q220" s="860">
        <v>11</v>
      </c>
      <c r="R220" s="774">
        <f t="shared" si="64"/>
        <v>228</v>
      </c>
      <c r="S220" s="766"/>
    </row>
    <row r="221" spans="1:19" ht="16.5" thickBot="1" x14ac:dyDescent="0.3">
      <c r="A221" s="2396"/>
      <c r="B221" s="2324"/>
      <c r="C221" s="2300"/>
      <c r="D221" s="2301"/>
      <c r="E221" s="859" t="s">
        <v>787</v>
      </c>
      <c r="F221" s="857">
        <v>0</v>
      </c>
      <c r="G221" s="857">
        <v>0</v>
      </c>
      <c r="H221" s="860">
        <v>0</v>
      </c>
      <c r="I221" s="860">
        <v>0</v>
      </c>
      <c r="J221" s="860">
        <v>0</v>
      </c>
      <c r="K221" s="857">
        <v>0</v>
      </c>
      <c r="L221" s="860">
        <v>0</v>
      </c>
      <c r="M221" s="857">
        <v>0</v>
      </c>
      <c r="N221" s="857">
        <v>0</v>
      </c>
      <c r="O221" s="860">
        <v>0</v>
      </c>
      <c r="P221" s="860"/>
      <c r="Q221" s="860"/>
      <c r="R221" s="774">
        <f t="shared" si="64"/>
        <v>0</v>
      </c>
      <c r="S221" s="766"/>
    </row>
    <row r="222" spans="1:19" ht="16.5" thickBot="1" x14ac:dyDescent="0.3">
      <c r="A222" s="2396"/>
      <c r="B222" s="2324"/>
      <c r="C222" s="2300"/>
      <c r="D222" s="2301"/>
      <c r="E222" s="859" t="s">
        <v>788</v>
      </c>
      <c r="F222" s="857">
        <v>0</v>
      </c>
      <c r="G222" s="857">
        <v>0</v>
      </c>
      <c r="H222" s="860">
        <v>0</v>
      </c>
      <c r="I222" s="860">
        <v>0</v>
      </c>
      <c r="J222" s="860">
        <v>0</v>
      </c>
      <c r="K222" s="857">
        <v>0</v>
      </c>
      <c r="L222" s="860">
        <v>0</v>
      </c>
      <c r="M222" s="857">
        <v>0</v>
      </c>
      <c r="N222" s="857">
        <v>0</v>
      </c>
      <c r="O222" s="860">
        <v>0</v>
      </c>
      <c r="P222" s="860"/>
      <c r="Q222" s="860"/>
      <c r="R222" s="774">
        <f t="shared" si="64"/>
        <v>0</v>
      </c>
      <c r="S222" s="766"/>
    </row>
    <row r="223" spans="1:19" ht="16.5" thickBot="1" x14ac:dyDescent="0.3">
      <c r="A223" s="2396"/>
      <c r="B223" s="2324"/>
      <c r="C223" s="2300"/>
      <c r="D223" s="2301"/>
      <c r="E223" s="859" t="s">
        <v>789</v>
      </c>
      <c r="F223" s="857">
        <v>0</v>
      </c>
      <c r="G223" s="857">
        <v>6</v>
      </c>
      <c r="H223" s="860">
        <v>0</v>
      </c>
      <c r="I223" s="860">
        <v>0</v>
      </c>
      <c r="J223" s="860">
        <v>0</v>
      </c>
      <c r="K223" s="857">
        <v>0</v>
      </c>
      <c r="L223" s="860">
        <v>0</v>
      </c>
      <c r="M223" s="857">
        <v>0</v>
      </c>
      <c r="N223" s="857">
        <v>0</v>
      </c>
      <c r="O223" s="860">
        <v>0</v>
      </c>
      <c r="P223" s="860"/>
      <c r="Q223" s="860"/>
      <c r="R223" s="774">
        <f t="shared" si="64"/>
        <v>6</v>
      </c>
      <c r="S223" s="766"/>
    </row>
    <row r="224" spans="1:19" ht="16.5" thickBot="1" x14ac:dyDescent="0.3">
      <c r="A224" s="2396"/>
      <c r="B224" s="2324"/>
      <c r="C224" s="2300"/>
      <c r="D224" s="2301"/>
      <c r="E224" s="859" t="s">
        <v>790</v>
      </c>
      <c r="F224" s="857">
        <v>0</v>
      </c>
      <c r="G224" s="857">
        <v>8</v>
      </c>
      <c r="H224" s="860">
        <v>0</v>
      </c>
      <c r="I224" s="860">
        <v>0</v>
      </c>
      <c r="J224" s="860">
        <v>0</v>
      </c>
      <c r="K224" s="857">
        <v>0</v>
      </c>
      <c r="L224" s="860">
        <v>0</v>
      </c>
      <c r="M224" s="857">
        <v>0</v>
      </c>
      <c r="N224" s="857">
        <v>0</v>
      </c>
      <c r="O224" s="860">
        <v>0</v>
      </c>
      <c r="P224" s="860"/>
      <c r="Q224" s="860"/>
      <c r="R224" s="774">
        <f t="shared" si="64"/>
        <v>8</v>
      </c>
      <c r="S224" s="766"/>
    </row>
    <row r="225" spans="1:19" ht="16.5" thickBot="1" x14ac:dyDescent="0.3">
      <c r="A225" s="2396"/>
      <c r="B225" s="2324"/>
      <c r="C225" s="2300"/>
      <c r="D225" s="2301"/>
      <c r="E225" s="859" t="s">
        <v>791</v>
      </c>
      <c r="F225" s="857">
        <v>0</v>
      </c>
      <c r="G225" s="860">
        <v>0</v>
      </c>
      <c r="H225" s="860">
        <v>0</v>
      </c>
      <c r="I225" s="860">
        <v>0</v>
      </c>
      <c r="J225" s="860">
        <v>0</v>
      </c>
      <c r="K225" s="857">
        <v>0</v>
      </c>
      <c r="L225" s="860">
        <v>0</v>
      </c>
      <c r="M225" s="857">
        <v>0</v>
      </c>
      <c r="N225" s="857">
        <v>0</v>
      </c>
      <c r="O225" s="860"/>
      <c r="P225" s="860"/>
      <c r="Q225" s="860"/>
      <c r="R225" s="774">
        <f t="shared" si="64"/>
        <v>0</v>
      </c>
      <c r="S225" s="766"/>
    </row>
    <row r="226" spans="1:19" ht="16.5" thickBot="1" x14ac:dyDescent="0.3">
      <c r="A226" s="2396"/>
      <c r="B226" s="2324"/>
      <c r="C226" s="2300"/>
      <c r="D226" s="2301"/>
      <c r="E226" s="859" t="s">
        <v>792</v>
      </c>
      <c r="F226" s="857">
        <v>0</v>
      </c>
      <c r="G226" s="860">
        <v>0</v>
      </c>
      <c r="H226" s="860">
        <v>0</v>
      </c>
      <c r="I226" s="860">
        <v>0</v>
      </c>
      <c r="J226" s="860">
        <v>0</v>
      </c>
      <c r="K226" s="857">
        <v>0</v>
      </c>
      <c r="L226" s="860">
        <v>0</v>
      </c>
      <c r="M226" s="857">
        <v>0</v>
      </c>
      <c r="N226" s="857">
        <v>0</v>
      </c>
      <c r="O226" s="860"/>
      <c r="P226" s="860"/>
      <c r="Q226" s="860"/>
      <c r="R226" s="774">
        <f t="shared" si="64"/>
        <v>0</v>
      </c>
      <c r="S226" s="766"/>
    </row>
    <row r="227" spans="1:19" ht="16.5" thickBot="1" x14ac:dyDescent="0.3">
      <c r="A227" s="2396"/>
      <c r="B227" s="2324"/>
      <c r="C227" s="2300"/>
      <c r="D227" s="2301"/>
      <c r="E227" s="859" t="s">
        <v>793</v>
      </c>
      <c r="F227" s="857">
        <v>0</v>
      </c>
      <c r="G227" s="860">
        <v>0</v>
      </c>
      <c r="H227" s="860">
        <v>0</v>
      </c>
      <c r="I227" s="860">
        <v>0</v>
      </c>
      <c r="J227" s="860">
        <v>0</v>
      </c>
      <c r="K227" s="857">
        <v>0</v>
      </c>
      <c r="L227" s="860">
        <v>0</v>
      </c>
      <c r="M227" s="857">
        <v>0</v>
      </c>
      <c r="N227" s="857">
        <v>0</v>
      </c>
      <c r="O227" s="860"/>
      <c r="P227" s="860"/>
      <c r="Q227" s="860"/>
      <c r="R227" s="774">
        <f t="shared" si="64"/>
        <v>0</v>
      </c>
      <c r="S227" s="766"/>
    </row>
    <row r="228" spans="1:19" ht="16.5" thickBot="1" x14ac:dyDescent="0.3">
      <c r="A228" s="2396"/>
      <c r="B228" s="2324"/>
      <c r="C228" s="2300"/>
      <c r="D228" s="2301"/>
      <c r="E228" s="859" t="s">
        <v>794</v>
      </c>
      <c r="F228" s="857">
        <v>0</v>
      </c>
      <c r="G228" s="860">
        <v>0</v>
      </c>
      <c r="H228" s="860">
        <v>0</v>
      </c>
      <c r="I228" s="860">
        <v>0</v>
      </c>
      <c r="J228" s="860">
        <v>0</v>
      </c>
      <c r="K228" s="857">
        <v>0</v>
      </c>
      <c r="L228" s="860">
        <v>0</v>
      </c>
      <c r="M228" s="857">
        <v>0</v>
      </c>
      <c r="N228" s="857">
        <v>0</v>
      </c>
      <c r="O228" s="860"/>
      <c r="P228" s="860"/>
      <c r="Q228" s="860"/>
      <c r="R228" s="774">
        <f t="shared" si="64"/>
        <v>0</v>
      </c>
      <c r="S228" s="766"/>
    </row>
    <row r="229" spans="1:19" ht="16.5" thickBot="1" x14ac:dyDescent="0.3">
      <c r="A229" s="2396"/>
      <c r="B229" s="2324"/>
      <c r="C229" s="2300"/>
      <c r="D229" s="2301"/>
      <c r="E229" s="859" t="s">
        <v>795</v>
      </c>
      <c r="F229" s="857">
        <v>0</v>
      </c>
      <c r="G229" s="860">
        <v>7</v>
      </c>
      <c r="H229" s="860">
        <v>0</v>
      </c>
      <c r="I229" s="860">
        <v>0</v>
      </c>
      <c r="J229" s="860">
        <v>0</v>
      </c>
      <c r="K229" s="857">
        <v>0</v>
      </c>
      <c r="L229" s="860">
        <v>0</v>
      </c>
      <c r="M229" s="857">
        <v>0</v>
      </c>
      <c r="N229" s="857">
        <v>0</v>
      </c>
      <c r="O229" s="860">
        <v>2</v>
      </c>
      <c r="P229" s="860"/>
      <c r="Q229" s="860"/>
      <c r="R229" s="774">
        <f t="shared" si="64"/>
        <v>9</v>
      </c>
      <c r="S229" s="766"/>
    </row>
    <row r="230" spans="1:19" ht="16.5" thickBot="1" x14ac:dyDescent="0.3">
      <c r="A230" s="2396"/>
      <c r="B230" s="2324"/>
      <c r="C230" s="2300"/>
      <c r="D230" s="2301"/>
      <c r="E230" s="859" t="s">
        <v>796</v>
      </c>
      <c r="F230" s="857">
        <v>0</v>
      </c>
      <c r="G230" s="860">
        <v>4</v>
      </c>
      <c r="H230" s="860">
        <v>0</v>
      </c>
      <c r="I230" s="860">
        <v>0</v>
      </c>
      <c r="J230" s="860">
        <v>0</v>
      </c>
      <c r="K230" s="857">
        <v>0</v>
      </c>
      <c r="L230" s="860">
        <v>0</v>
      </c>
      <c r="M230" s="857">
        <v>0</v>
      </c>
      <c r="N230" s="857">
        <v>0</v>
      </c>
      <c r="O230" s="860">
        <v>4</v>
      </c>
      <c r="P230" s="860"/>
      <c r="Q230" s="860"/>
      <c r="R230" s="774">
        <f t="shared" si="64"/>
        <v>8</v>
      </c>
      <c r="S230" s="766"/>
    </row>
    <row r="231" spans="1:19" ht="16.5" thickBot="1" x14ac:dyDescent="0.3">
      <c r="A231" s="2396"/>
      <c r="B231" s="2324"/>
      <c r="C231" s="2300"/>
      <c r="D231" s="2301"/>
      <c r="E231" s="859" t="s">
        <v>797</v>
      </c>
      <c r="F231" s="857">
        <v>0</v>
      </c>
      <c r="G231" s="860">
        <v>0</v>
      </c>
      <c r="H231" s="860">
        <v>0</v>
      </c>
      <c r="I231" s="860">
        <v>0</v>
      </c>
      <c r="J231" s="860">
        <v>0</v>
      </c>
      <c r="K231" s="857">
        <v>0</v>
      </c>
      <c r="L231" s="860">
        <v>0</v>
      </c>
      <c r="M231" s="857">
        <v>0</v>
      </c>
      <c r="N231" s="857">
        <v>0</v>
      </c>
      <c r="O231" s="860"/>
      <c r="P231" s="860"/>
      <c r="Q231" s="860"/>
      <c r="R231" s="774">
        <f t="shared" si="64"/>
        <v>0</v>
      </c>
      <c r="S231" s="766"/>
    </row>
    <row r="232" spans="1:19" ht="16.5" thickBot="1" x14ac:dyDescent="0.3">
      <c r="A232" s="2396"/>
      <c r="B232" s="2324"/>
      <c r="C232" s="2300"/>
      <c r="D232" s="2301"/>
      <c r="E232" s="859" t="s">
        <v>798</v>
      </c>
      <c r="F232" s="857">
        <v>0</v>
      </c>
      <c r="G232" s="860">
        <v>0</v>
      </c>
      <c r="H232" s="860">
        <v>0</v>
      </c>
      <c r="I232" s="860">
        <v>0</v>
      </c>
      <c r="J232" s="860">
        <v>0</v>
      </c>
      <c r="K232" s="857">
        <v>0</v>
      </c>
      <c r="L232" s="860">
        <v>0</v>
      </c>
      <c r="M232" s="857">
        <v>0</v>
      </c>
      <c r="N232" s="857">
        <v>0</v>
      </c>
      <c r="O232" s="860"/>
      <c r="P232" s="860"/>
      <c r="Q232" s="860"/>
      <c r="R232" s="774">
        <f t="shared" si="64"/>
        <v>0</v>
      </c>
      <c r="S232" s="766"/>
    </row>
    <row r="233" spans="1:19" ht="16.5" thickBot="1" x14ac:dyDescent="0.3">
      <c r="A233" s="2396"/>
      <c r="B233" s="2324"/>
      <c r="C233" s="2300" t="s">
        <v>799</v>
      </c>
      <c r="D233" s="2301"/>
      <c r="E233" s="859" t="s">
        <v>800</v>
      </c>
      <c r="F233" s="857">
        <v>0</v>
      </c>
      <c r="G233" s="860">
        <v>1</v>
      </c>
      <c r="H233" s="860">
        <v>0</v>
      </c>
      <c r="I233" s="860">
        <v>1</v>
      </c>
      <c r="J233" s="860">
        <v>0</v>
      </c>
      <c r="K233" s="857">
        <v>0</v>
      </c>
      <c r="L233" s="860">
        <v>2</v>
      </c>
      <c r="M233" s="857">
        <v>1</v>
      </c>
      <c r="N233" s="857">
        <v>0</v>
      </c>
      <c r="O233" s="860"/>
      <c r="P233" s="860"/>
      <c r="Q233" s="860"/>
      <c r="R233" s="774">
        <f t="shared" si="64"/>
        <v>5</v>
      </c>
      <c r="S233" s="766"/>
    </row>
    <row r="234" spans="1:19" ht="16.5" thickBot="1" x14ac:dyDescent="0.3">
      <c r="A234" s="2396"/>
      <c r="B234" s="2324"/>
      <c r="C234" s="2300"/>
      <c r="D234" s="2301"/>
      <c r="E234" s="859" t="s">
        <v>801</v>
      </c>
      <c r="F234" s="857">
        <v>0</v>
      </c>
      <c r="G234" s="860">
        <v>2</v>
      </c>
      <c r="H234" s="860">
        <v>0</v>
      </c>
      <c r="I234" s="860">
        <v>2</v>
      </c>
      <c r="J234" s="860">
        <v>0</v>
      </c>
      <c r="K234" s="857">
        <v>0</v>
      </c>
      <c r="L234" s="860">
        <v>3</v>
      </c>
      <c r="M234" s="857">
        <v>3</v>
      </c>
      <c r="N234" s="857">
        <v>0</v>
      </c>
      <c r="O234" s="860"/>
      <c r="P234" s="860"/>
      <c r="Q234" s="860"/>
      <c r="R234" s="774">
        <f t="shared" si="64"/>
        <v>10</v>
      </c>
      <c r="S234" s="766"/>
    </row>
    <row r="235" spans="1:19" ht="16.5" thickBot="1" x14ac:dyDescent="0.3">
      <c r="A235" s="2396"/>
      <c r="B235" s="2324"/>
      <c r="C235" s="2300"/>
      <c r="D235" s="2301"/>
      <c r="E235" s="859" t="s">
        <v>802</v>
      </c>
      <c r="F235" s="857">
        <v>0</v>
      </c>
      <c r="G235" s="860">
        <v>0</v>
      </c>
      <c r="H235" s="860">
        <v>0</v>
      </c>
      <c r="I235" s="860">
        <v>0</v>
      </c>
      <c r="J235" s="860">
        <v>0</v>
      </c>
      <c r="K235" s="860"/>
      <c r="L235" s="860">
        <v>0</v>
      </c>
      <c r="M235" s="860">
        <v>0</v>
      </c>
      <c r="N235" s="857">
        <v>0</v>
      </c>
      <c r="O235" s="860"/>
      <c r="P235" s="860"/>
      <c r="Q235" s="860"/>
      <c r="R235" s="774">
        <f t="shared" si="64"/>
        <v>0</v>
      </c>
      <c r="S235" s="766"/>
    </row>
    <row r="236" spans="1:19" ht="16.5" thickBot="1" x14ac:dyDescent="0.3">
      <c r="A236" s="2396"/>
      <c r="B236" s="2324"/>
      <c r="C236" s="2300"/>
      <c r="D236" s="2301"/>
      <c r="E236" s="859" t="s">
        <v>803</v>
      </c>
      <c r="F236" s="857">
        <v>0</v>
      </c>
      <c r="G236" s="860">
        <v>0</v>
      </c>
      <c r="H236" s="860">
        <v>0</v>
      </c>
      <c r="I236" s="860">
        <v>0</v>
      </c>
      <c r="J236" s="860">
        <v>0</v>
      </c>
      <c r="K236" s="860"/>
      <c r="L236" s="860">
        <v>0</v>
      </c>
      <c r="M236" s="860">
        <v>0</v>
      </c>
      <c r="N236" s="857">
        <v>0</v>
      </c>
      <c r="O236" s="860"/>
      <c r="P236" s="860"/>
      <c r="Q236" s="860"/>
      <c r="R236" s="774">
        <f t="shared" si="64"/>
        <v>0</v>
      </c>
      <c r="S236" s="766"/>
    </row>
    <row r="237" spans="1:19" ht="16.5" thickBot="1" x14ac:dyDescent="0.3">
      <c r="A237" s="2396"/>
      <c r="B237" s="2324"/>
      <c r="C237" s="2300"/>
      <c r="D237" s="2301"/>
      <c r="E237" s="859" t="s">
        <v>804</v>
      </c>
      <c r="F237" s="857">
        <v>0</v>
      </c>
      <c r="G237" s="860">
        <v>0</v>
      </c>
      <c r="H237" s="860">
        <v>0</v>
      </c>
      <c r="I237" s="860">
        <v>0</v>
      </c>
      <c r="J237" s="860">
        <v>0</v>
      </c>
      <c r="K237" s="860"/>
      <c r="L237" s="860">
        <v>0</v>
      </c>
      <c r="M237" s="860">
        <v>0</v>
      </c>
      <c r="N237" s="857">
        <v>0</v>
      </c>
      <c r="O237" s="860"/>
      <c r="P237" s="860"/>
      <c r="Q237" s="860"/>
      <c r="R237" s="774">
        <f t="shared" si="64"/>
        <v>0</v>
      </c>
      <c r="S237" s="766"/>
    </row>
    <row r="238" spans="1:19" ht="16.5" thickBot="1" x14ac:dyDescent="0.3">
      <c r="A238" s="2396"/>
      <c r="B238" s="2324"/>
      <c r="C238" s="2300"/>
      <c r="D238" s="2301"/>
      <c r="E238" s="859" t="s">
        <v>805</v>
      </c>
      <c r="F238" s="857">
        <v>0</v>
      </c>
      <c r="G238" s="860">
        <v>0</v>
      </c>
      <c r="H238" s="860">
        <v>0</v>
      </c>
      <c r="I238" s="860">
        <v>0</v>
      </c>
      <c r="J238" s="860">
        <v>0</v>
      </c>
      <c r="K238" s="860"/>
      <c r="L238" s="860">
        <v>0</v>
      </c>
      <c r="M238" s="860">
        <v>0</v>
      </c>
      <c r="N238" s="857">
        <v>0</v>
      </c>
      <c r="O238" s="860"/>
      <c r="P238" s="860"/>
      <c r="Q238" s="860"/>
      <c r="R238" s="774">
        <f t="shared" si="64"/>
        <v>0</v>
      </c>
      <c r="S238" s="766"/>
    </row>
    <row r="239" spans="1:19" ht="16.5" thickBot="1" x14ac:dyDescent="0.3">
      <c r="A239" s="2396"/>
      <c r="B239" s="2324"/>
      <c r="C239" s="2300"/>
      <c r="D239" s="2301"/>
      <c r="E239" s="859" t="s">
        <v>806</v>
      </c>
      <c r="F239" s="857">
        <v>0</v>
      </c>
      <c r="G239" s="860">
        <v>0</v>
      </c>
      <c r="H239" s="860">
        <v>0</v>
      </c>
      <c r="I239" s="860">
        <v>0</v>
      </c>
      <c r="J239" s="860">
        <v>0</v>
      </c>
      <c r="K239" s="860"/>
      <c r="L239" s="860">
        <v>0</v>
      </c>
      <c r="M239" s="860">
        <v>0</v>
      </c>
      <c r="N239" s="857">
        <v>0</v>
      </c>
      <c r="O239" s="860"/>
      <c r="P239" s="860"/>
      <c r="Q239" s="860"/>
      <c r="R239" s="774">
        <f t="shared" si="64"/>
        <v>0</v>
      </c>
      <c r="S239" s="766"/>
    </row>
    <row r="240" spans="1:19" ht="16.5" thickBot="1" x14ac:dyDescent="0.3">
      <c r="A240" s="2396"/>
      <c r="B240" s="2324"/>
      <c r="C240" s="2300"/>
      <c r="D240" s="2301"/>
      <c r="E240" s="859" t="s">
        <v>807</v>
      </c>
      <c r="F240" s="857">
        <v>0</v>
      </c>
      <c r="G240" s="860">
        <v>0</v>
      </c>
      <c r="H240" s="860">
        <v>0</v>
      </c>
      <c r="I240" s="860">
        <v>0</v>
      </c>
      <c r="J240" s="860">
        <v>0</v>
      </c>
      <c r="K240" s="860"/>
      <c r="L240" s="860">
        <v>0</v>
      </c>
      <c r="M240" s="860">
        <v>0</v>
      </c>
      <c r="N240" s="857">
        <v>0</v>
      </c>
      <c r="O240" s="860"/>
      <c r="P240" s="860"/>
      <c r="Q240" s="860"/>
      <c r="R240" s="774">
        <f t="shared" si="64"/>
        <v>0</v>
      </c>
      <c r="S240" s="766"/>
    </row>
    <row r="241" spans="1:19" ht="16.5" thickBot="1" x14ac:dyDescent="0.3">
      <c r="A241" s="2396"/>
      <c r="B241" s="2324"/>
      <c r="C241" s="2300"/>
      <c r="D241" s="2301"/>
      <c r="E241" s="859" t="s">
        <v>808</v>
      </c>
      <c r="F241" s="857">
        <v>0</v>
      </c>
      <c r="G241" s="860">
        <v>0</v>
      </c>
      <c r="H241" s="860">
        <v>0</v>
      </c>
      <c r="I241" s="860">
        <v>0</v>
      </c>
      <c r="J241" s="860">
        <v>0</v>
      </c>
      <c r="K241" s="860"/>
      <c r="L241" s="860">
        <v>0</v>
      </c>
      <c r="M241" s="860">
        <v>0</v>
      </c>
      <c r="N241" s="857">
        <v>0</v>
      </c>
      <c r="O241" s="860"/>
      <c r="P241" s="860"/>
      <c r="Q241" s="860"/>
      <c r="R241" s="774">
        <f t="shared" si="64"/>
        <v>0</v>
      </c>
      <c r="S241" s="766"/>
    </row>
    <row r="242" spans="1:19" ht="16.5" thickBot="1" x14ac:dyDescent="0.3">
      <c r="A242" s="2396"/>
      <c r="B242" s="2325"/>
      <c r="C242" s="2302"/>
      <c r="D242" s="2303"/>
      <c r="E242" s="861" t="s">
        <v>809</v>
      </c>
      <c r="F242" s="862">
        <v>0</v>
      </c>
      <c r="G242" s="863">
        <v>0</v>
      </c>
      <c r="H242" s="863">
        <v>0</v>
      </c>
      <c r="I242" s="863">
        <v>0</v>
      </c>
      <c r="J242" s="863">
        <v>0</v>
      </c>
      <c r="K242" s="863"/>
      <c r="L242" s="863">
        <v>0</v>
      </c>
      <c r="M242" s="863">
        <v>0</v>
      </c>
      <c r="N242" s="862">
        <v>0</v>
      </c>
      <c r="O242" s="863"/>
      <c r="P242" s="863"/>
      <c r="Q242" s="863"/>
      <c r="R242" s="787">
        <f t="shared" si="64"/>
        <v>0</v>
      </c>
      <c r="S242" s="766"/>
    </row>
    <row r="243" spans="1:19" ht="7.5" customHeight="1" x14ac:dyDescent="0.25">
      <c r="A243" s="2304"/>
      <c r="B243" s="2305"/>
      <c r="C243" s="2305"/>
      <c r="D243" s="2305"/>
      <c r="E243" s="2305"/>
      <c r="F243" s="2305"/>
      <c r="G243" s="2305"/>
      <c r="H243" s="2305"/>
      <c r="I243" s="2305"/>
      <c r="J243" s="2305"/>
      <c r="K243" s="2305"/>
      <c r="L243" s="2305"/>
      <c r="M243" s="2305"/>
      <c r="N243" s="2305"/>
      <c r="O243" s="2305"/>
      <c r="P243" s="2305"/>
      <c r="Q243" s="2305"/>
      <c r="R243" s="2305"/>
      <c r="S243" s="766"/>
    </row>
  </sheetData>
  <mergeCells count="65">
    <mergeCell ref="C29:C46"/>
    <mergeCell ref="D29:D46"/>
    <mergeCell ref="A1:R1"/>
    <mergeCell ref="A2:A242"/>
    <mergeCell ref="B2:R2"/>
    <mergeCell ref="B3:B4"/>
    <mergeCell ref="C3:D4"/>
    <mergeCell ref="E3:E4"/>
    <mergeCell ref="F3:R3"/>
    <mergeCell ref="B5:B199"/>
    <mergeCell ref="C5:R5"/>
    <mergeCell ref="C6:C21"/>
    <mergeCell ref="D6:D21"/>
    <mergeCell ref="C22:R22"/>
    <mergeCell ref="C23:C27"/>
    <mergeCell ref="D23:D27"/>
    <mergeCell ref="C28:R28"/>
    <mergeCell ref="C133:R133"/>
    <mergeCell ref="C47:R47"/>
    <mergeCell ref="C48:R48"/>
    <mergeCell ref="C49:C88"/>
    <mergeCell ref="D49:D88"/>
    <mergeCell ref="C89:R89"/>
    <mergeCell ref="C90:R90"/>
    <mergeCell ref="C91:C131"/>
    <mergeCell ref="D91:D108"/>
    <mergeCell ref="D109:R109"/>
    <mergeCell ref="D110:D131"/>
    <mergeCell ref="C132:R132"/>
    <mergeCell ref="C134:C188"/>
    <mergeCell ref="D134:D152"/>
    <mergeCell ref="D153:R153"/>
    <mergeCell ref="D154:R154"/>
    <mergeCell ref="D155:D172"/>
    <mergeCell ref="D173:R173"/>
    <mergeCell ref="D174:D188"/>
    <mergeCell ref="C203:D203"/>
    <mergeCell ref="F203:Q203"/>
    <mergeCell ref="C189:R189"/>
    <mergeCell ref="C190:C199"/>
    <mergeCell ref="D190:D199"/>
    <mergeCell ref="C200:R200"/>
    <mergeCell ref="C201:D201"/>
    <mergeCell ref="F201:H201"/>
    <mergeCell ref="I201:K201"/>
    <mergeCell ref="L201:N201"/>
    <mergeCell ref="O201:Q201"/>
    <mergeCell ref="C202:D202"/>
    <mergeCell ref="F202:H202"/>
    <mergeCell ref="I202:K202"/>
    <mergeCell ref="L202:N202"/>
    <mergeCell ref="O202:Q202"/>
    <mergeCell ref="A243:R243"/>
    <mergeCell ref="C204:D204"/>
    <mergeCell ref="F204:Q204"/>
    <mergeCell ref="C205:D206"/>
    <mergeCell ref="C207:D208"/>
    <mergeCell ref="C209:D209"/>
    <mergeCell ref="C210:D210"/>
    <mergeCell ref="B200:B242"/>
    <mergeCell ref="C211:D211"/>
    <mergeCell ref="C212:D215"/>
    <mergeCell ref="C216:R216"/>
    <mergeCell ref="C217:D232"/>
    <mergeCell ref="C233:D242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7"/>
  <sheetViews>
    <sheetView topLeftCell="E16" zoomScale="50" zoomScaleNormal="50" workbookViewId="0">
      <selection activeCell="S426" sqref="S426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810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>
        <v>0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6.5" thickBot="1" x14ac:dyDescent="0.3">
      <c r="A10" s="1446"/>
      <c r="B10" s="1426"/>
      <c r="C10" s="2514" t="s">
        <v>5</v>
      </c>
      <c r="D10" s="2516" t="s">
        <v>164</v>
      </c>
      <c r="E10" s="2516"/>
      <c r="F10" s="2516"/>
      <c r="G10" s="2516"/>
      <c r="H10" s="2516"/>
      <c r="I10" s="2516"/>
      <c r="J10" s="2516"/>
      <c r="K10" s="2516"/>
      <c r="L10" s="2516"/>
      <c r="M10" s="2516"/>
      <c r="N10" s="2516"/>
      <c r="O10" s="2516"/>
      <c r="P10" s="2516"/>
      <c r="Q10" s="2516"/>
      <c r="R10" s="2516"/>
      <c r="S10" s="2516"/>
      <c r="T10" s="1444"/>
    </row>
    <row r="11" spans="1:20" ht="16.5" customHeight="1" thickBot="1" x14ac:dyDescent="0.3">
      <c r="A11" s="1446"/>
      <c r="B11" s="1425"/>
      <c r="C11" s="2468"/>
      <c r="D11" s="2517" t="s">
        <v>8</v>
      </c>
      <c r="E11" s="2517"/>
      <c r="F11" s="864" t="s">
        <v>15</v>
      </c>
      <c r="G11" s="865">
        <v>100</v>
      </c>
      <c r="H11" s="866"/>
      <c r="I11" s="866"/>
      <c r="J11" s="866"/>
      <c r="K11" s="866"/>
      <c r="L11" s="866"/>
      <c r="M11" s="866"/>
      <c r="N11" s="866"/>
      <c r="O11" s="866"/>
      <c r="P11" s="866"/>
      <c r="Q11" s="866"/>
      <c r="R11" s="866"/>
      <c r="S11" s="866"/>
      <c r="T11" s="1444"/>
    </row>
    <row r="12" spans="1:20" ht="16.5" customHeight="1" thickBot="1" x14ac:dyDescent="0.3">
      <c r="A12" s="1446"/>
      <c r="B12" s="1425"/>
      <c r="C12" s="2468"/>
      <c r="D12" s="2500"/>
      <c r="E12" s="2500"/>
      <c r="F12" s="867" t="s">
        <v>16</v>
      </c>
      <c r="G12" s="868">
        <v>180</v>
      </c>
      <c r="H12" s="869">
        <v>15</v>
      </c>
      <c r="I12" s="869">
        <v>15</v>
      </c>
      <c r="J12" s="869">
        <v>15</v>
      </c>
      <c r="K12" s="869">
        <v>15</v>
      </c>
      <c r="L12" s="869">
        <v>15</v>
      </c>
      <c r="M12" s="869">
        <v>15</v>
      </c>
      <c r="N12" s="869">
        <v>15</v>
      </c>
      <c r="O12" s="869">
        <v>15</v>
      </c>
      <c r="P12" s="869">
        <v>15</v>
      </c>
      <c r="Q12" s="869">
        <v>15</v>
      </c>
      <c r="R12" s="869">
        <v>15</v>
      </c>
      <c r="S12" s="869">
        <v>15</v>
      </c>
      <c r="T12" s="1444"/>
    </row>
    <row r="13" spans="1:20" ht="16.5" customHeight="1" thickBot="1" x14ac:dyDescent="0.3">
      <c r="A13" s="1446"/>
      <c r="B13" s="1425"/>
      <c r="C13" s="2468"/>
      <c r="D13" s="2499" t="s">
        <v>9</v>
      </c>
      <c r="E13" s="2499"/>
      <c r="F13" s="870" t="s">
        <v>17</v>
      </c>
      <c r="G13" s="868">
        <v>24</v>
      </c>
      <c r="H13" s="871">
        <v>2</v>
      </c>
      <c r="I13" s="871">
        <v>2</v>
      </c>
      <c r="J13" s="871">
        <v>2</v>
      </c>
      <c r="K13" s="871">
        <v>2</v>
      </c>
      <c r="L13" s="871">
        <v>2</v>
      </c>
      <c r="M13" s="871">
        <v>2</v>
      </c>
      <c r="N13" s="871">
        <v>2</v>
      </c>
      <c r="O13" s="871">
        <v>2</v>
      </c>
      <c r="P13" s="871">
        <v>2</v>
      </c>
      <c r="Q13" s="871">
        <v>2</v>
      </c>
      <c r="R13" s="871">
        <v>2</v>
      </c>
      <c r="S13" s="871">
        <v>2</v>
      </c>
      <c r="T13" s="1444"/>
    </row>
    <row r="14" spans="1:20" ht="16.5" customHeight="1" thickBot="1" x14ac:dyDescent="0.3">
      <c r="A14" s="1446"/>
      <c r="B14" s="1425"/>
      <c r="C14" s="2468"/>
      <c r="D14" s="2499"/>
      <c r="E14" s="2499"/>
      <c r="F14" s="870" t="s">
        <v>18</v>
      </c>
      <c r="G14" s="868">
        <v>60</v>
      </c>
      <c r="H14" s="871">
        <v>5</v>
      </c>
      <c r="I14" s="871">
        <v>5</v>
      </c>
      <c r="J14" s="871">
        <v>5</v>
      </c>
      <c r="K14" s="871">
        <v>5</v>
      </c>
      <c r="L14" s="871">
        <v>5</v>
      </c>
      <c r="M14" s="871">
        <v>5</v>
      </c>
      <c r="N14" s="871">
        <v>5</v>
      </c>
      <c r="O14" s="871">
        <v>5</v>
      </c>
      <c r="P14" s="871">
        <v>5</v>
      </c>
      <c r="Q14" s="871">
        <v>5</v>
      </c>
      <c r="R14" s="871">
        <v>5</v>
      </c>
      <c r="S14" s="871">
        <v>5</v>
      </c>
      <c r="T14" s="1444"/>
    </row>
    <row r="15" spans="1:20" ht="16.5" customHeight="1" thickBot="1" x14ac:dyDescent="0.3">
      <c r="A15" s="1446"/>
      <c r="B15" s="1425"/>
      <c r="C15" s="2468"/>
      <c r="D15" s="2499"/>
      <c r="E15" s="2499"/>
      <c r="F15" s="870" t="s">
        <v>19</v>
      </c>
      <c r="G15" s="868">
        <v>22</v>
      </c>
      <c r="H15" s="871">
        <v>0</v>
      </c>
      <c r="I15" s="871">
        <v>2</v>
      </c>
      <c r="J15" s="871">
        <v>2</v>
      </c>
      <c r="K15" s="871">
        <v>2</v>
      </c>
      <c r="L15" s="871">
        <v>2</v>
      </c>
      <c r="M15" s="871">
        <v>2</v>
      </c>
      <c r="N15" s="871">
        <v>2</v>
      </c>
      <c r="O15" s="871">
        <v>2</v>
      </c>
      <c r="P15" s="871">
        <v>2</v>
      </c>
      <c r="Q15" s="871">
        <v>2</v>
      </c>
      <c r="R15" s="871">
        <v>2</v>
      </c>
      <c r="S15" s="871">
        <v>2</v>
      </c>
      <c r="T15" s="1444"/>
    </row>
    <row r="16" spans="1:20" ht="16.5" customHeight="1" thickBot="1" x14ac:dyDescent="0.3">
      <c r="A16" s="1446"/>
      <c r="B16" s="1425"/>
      <c r="C16" s="2468"/>
      <c r="D16" s="2499"/>
      <c r="E16" s="2499"/>
      <c r="F16" s="872" t="s">
        <v>20</v>
      </c>
      <c r="G16" s="868">
        <v>24</v>
      </c>
      <c r="H16" s="871">
        <v>2</v>
      </c>
      <c r="I16" s="871">
        <v>2</v>
      </c>
      <c r="J16" s="871">
        <v>2</v>
      </c>
      <c r="K16" s="871">
        <v>2</v>
      </c>
      <c r="L16" s="871">
        <v>2</v>
      </c>
      <c r="M16" s="871">
        <v>2</v>
      </c>
      <c r="N16" s="871">
        <v>2</v>
      </c>
      <c r="O16" s="871">
        <v>2</v>
      </c>
      <c r="P16" s="871">
        <v>2</v>
      </c>
      <c r="Q16" s="871">
        <v>2</v>
      </c>
      <c r="R16" s="871">
        <v>2</v>
      </c>
      <c r="S16" s="871">
        <v>2</v>
      </c>
      <c r="T16" s="1444"/>
    </row>
    <row r="17" spans="1:20" ht="16.5" customHeight="1" thickBot="1" x14ac:dyDescent="0.3">
      <c r="A17" s="1446"/>
      <c r="B17" s="1425"/>
      <c r="C17" s="2468"/>
      <c r="D17" s="2500" t="s">
        <v>10</v>
      </c>
      <c r="E17" s="2500"/>
      <c r="F17" s="870" t="s">
        <v>21</v>
      </c>
      <c r="G17" s="868">
        <v>10</v>
      </c>
      <c r="H17" s="871">
        <v>0</v>
      </c>
      <c r="I17" s="871">
        <v>1</v>
      </c>
      <c r="J17" s="871">
        <v>1</v>
      </c>
      <c r="K17" s="871">
        <v>1</v>
      </c>
      <c r="L17" s="871">
        <v>1</v>
      </c>
      <c r="M17" s="871">
        <v>1</v>
      </c>
      <c r="N17" s="871">
        <v>1</v>
      </c>
      <c r="O17" s="871">
        <v>1</v>
      </c>
      <c r="P17" s="871">
        <v>1</v>
      </c>
      <c r="Q17" s="871">
        <v>1</v>
      </c>
      <c r="R17" s="871">
        <v>1</v>
      </c>
      <c r="S17" s="871"/>
      <c r="T17" s="1444"/>
    </row>
    <row r="18" spans="1:20" ht="16.5" customHeight="1" thickBot="1" x14ac:dyDescent="0.3">
      <c r="A18" s="1446"/>
      <c r="B18" s="1425"/>
      <c r="C18" s="2468"/>
      <c r="D18" s="2500" t="s">
        <v>11</v>
      </c>
      <c r="E18" s="2500"/>
      <c r="F18" s="870" t="s">
        <v>22</v>
      </c>
      <c r="G18" s="868">
        <v>0</v>
      </c>
      <c r="H18" s="871">
        <v>0</v>
      </c>
      <c r="I18" s="871">
        <v>0</v>
      </c>
      <c r="J18" s="871">
        <v>0</v>
      </c>
      <c r="K18" s="871">
        <v>0</v>
      </c>
      <c r="L18" s="871">
        <v>0</v>
      </c>
      <c r="M18" s="871">
        <v>0</v>
      </c>
      <c r="N18" s="871">
        <v>0</v>
      </c>
      <c r="O18" s="871">
        <v>0</v>
      </c>
      <c r="P18" s="871">
        <v>0</v>
      </c>
      <c r="Q18" s="871">
        <v>0</v>
      </c>
      <c r="R18" s="871">
        <v>0</v>
      </c>
      <c r="S18" s="871">
        <v>0</v>
      </c>
      <c r="T18" s="1444"/>
    </row>
    <row r="19" spans="1:20" ht="16.5" customHeight="1" thickBot="1" x14ac:dyDescent="0.3">
      <c r="A19" s="1446"/>
      <c r="B19" s="1425"/>
      <c r="C19" s="2468"/>
      <c r="D19" s="2500" t="s">
        <v>12</v>
      </c>
      <c r="E19" s="2500"/>
      <c r="F19" s="870" t="s">
        <v>23</v>
      </c>
      <c r="G19" s="868">
        <v>0</v>
      </c>
      <c r="H19" s="871">
        <v>0</v>
      </c>
      <c r="I19" s="871">
        <v>0</v>
      </c>
      <c r="J19" s="871">
        <v>0</v>
      </c>
      <c r="K19" s="871">
        <v>0</v>
      </c>
      <c r="L19" s="871">
        <v>0</v>
      </c>
      <c r="M19" s="871">
        <v>0</v>
      </c>
      <c r="N19" s="871">
        <v>0</v>
      </c>
      <c r="O19" s="871">
        <v>0</v>
      </c>
      <c r="P19" s="871">
        <v>0</v>
      </c>
      <c r="Q19" s="871">
        <v>0</v>
      </c>
      <c r="R19" s="871">
        <v>0</v>
      </c>
      <c r="S19" s="871">
        <v>0</v>
      </c>
      <c r="T19" s="1444"/>
    </row>
    <row r="20" spans="1:20" ht="16.5" customHeight="1" thickBot="1" x14ac:dyDescent="0.3">
      <c r="A20" s="1446"/>
      <c r="B20" s="1425"/>
      <c r="C20" s="2468"/>
      <c r="D20" s="2513" t="s">
        <v>13</v>
      </c>
      <c r="E20" s="2513"/>
      <c r="F20" s="873" t="s">
        <v>24</v>
      </c>
      <c r="G20" s="868">
        <v>40</v>
      </c>
      <c r="H20" s="871">
        <v>0</v>
      </c>
      <c r="I20" s="871">
        <v>4</v>
      </c>
      <c r="J20" s="871">
        <v>4</v>
      </c>
      <c r="K20" s="871">
        <v>4</v>
      </c>
      <c r="L20" s="871">
        <v>4</v>
      </c>
      <c r="M20" s="871">
        <v>4</v>
      </c>
      <c r="N20" s="871">
        <v>4</v>
      </c>
      <c r="O20" s="871">
        <v>4</v>
      </c>
      <c r="P20" s="871">
        <v>4</v>
      </c>
      <c r="Q20" s="871">
        <v>4</v>
      </c>
      <c r="R20" s="871">
        <v>4</v>
      </c>
      <c r="S20" s="871">
        <v>0</v>
      </c>
      <c r="T20" s="1444"/>
    </row>
    <row r="21" spans="1:20" ht="16.5" customHeight="1" thickBot="1" x14ac:dyDescent="0.3">
      <c r="A21" s="1446"/>
      <c r="B21" s="1425"/>
      <c r="C21" s="2468"/>
      <c r="D21" s="2513"/>
      <c r="E21" s="2513"/>
      <c r="F21" s="873" t="s">
        <v>25</v>
      </c>
      <c r="G21" s="868">
        <v>0</v>
      </c>
      <c r="H21" s="871">
        <v>0</v>
      </c>
      <c r="I21" s="871">
        <v>0</v>
      </c>
      <c r="J21" s="871">
        <v>0</v>
      </c>
      <c r="K21" s="871">
        <v>0</v>
      </c>
      <c r="L21" s="871">
        <v>0</v>
      </c>
      <c r="M21" s="871">
        <v>0</v>
      </c>
      <c r="N21" s="871">
        <v>0</v>
      </c>
      <c r="O21" s="871">
        <v>0</v>
      </c>
      <c r="P21" s="871">
        <v>0</v>
      </c>
      <c r="Q21" s="871">
        <v>0</v>
      </c>
      <c r="R21" s="871">
        <v>0</v>
      </c>
      <c r="S21" s="871">
        <v>0</v>
      </c>
      <c r="T21" s="1444"/>
    </row>
    <row r="22" spans="1:20" ht="16.5" customHeight="1" thickBot="1" x14ac:dyDescent="0.3">
      <c r="A22" s="1446"/>
      <c r="B22" s="1425"/>
      <c r="C22" s="2468"/>
      <c r="D22" s="2513"/>
      <c r="E22" s="2513"/>
      <c r="F22" s="874" t="s">
        <v>113</v>
      </c>
      <c r="G22" s="868">
        <v>0</v>
      </c>
      <c r="H22" s="875">
        <v>0</v>
      </c>
      <c r="I22" s="875">
        <v>0</v>
      </c>
      <c r="J22" s="875">
        <v>0</v>
      </c>
      <c r="K22" s="875">
        <v>0</v>
      </c>
      <c r="L22" s="875">
        <v>0</v>
      </c>
      <c r="M22" s="875">
        <v>0</v>
      </c>
      <c r="N22" s="875">
        <v>0</v>
      </c>
      <c r="O22" s="875">
        <v>0</v>
      </c>
      <c r="P22" s="875">
        <v>0</v>
      </c>
      <c r="Q22" s="875">
        <v>0</v>
      </c>
      <c r="R22" s="875">
        <v>0</v>
      </c>
      <c r="S22" s="875">
        <v>0</v>
      </c>
      <c r="T22" s="1444"/>
    </row>
    <row r="23" spans="1:20" ht="16.5" customHeight="1" thickBot="1" x14ac:dyDescent="0.3">
      <c r="A23" s="1446"/>
      <c r="B23" s="1425"/>
      <c r="C23" s="2468"/>
      <c r="D23" s="2513" t="s">
        <v>14</v>
      </c>
      <c r="E23" s="2513"/>
      <c r="F23" s="876" t="s">
        <v>26</v>
      </c>
      <c r="G23" s="877">
        <v>180</v>
      </c>
      <c r="H23" s="877"/>
      <c r="I23" s="877"/>
      <c r="J23" s="877"/>
      <c r="K23" s="877"/>
      <c r="L23" s="877"/>
      <c r="M23" s="877"/>
      <c r="N23" s="877"/>
      <c r="O23" s="877"/>
      <c r="P23" s="877"/>
      <c r="Q23" s="877"/>
      <c r="R23" s="877"/>
      <c r="S23" s="877"/>
      <c r="T23" s="1444"/>
    </row>
    <row r="24" spans="1:20" ht="40.5" customHeight="1" thickBot="1" x14ac:dyDescent="0.3">
      <c r="A24" s="1446"/>
      <c r="B24" s="1425"/>
      <c r="C24" s="2515"/>
      <c r="D24" s="2513"/>
      <c r="E24" s="2513"/>
      <c r="F24" s="878" t="s">
        <v>27</v>
      </c>
      <c r="G24" s="879">
        <v>100</v>
      </c>
      <c r="H24" s="879"/>
      <c r="I24" s="879"/>
      <c r="J24" s="879"/>
      <c r="K24" s="879"/>
      <c r="L24" s="879"/>
      <c r="M24" s="879"/>
      <c r="N24" s="879"/>
      <c r="O24" s="879"/>
      <c r="P24" s="879"/>
      <c r="Q24" s="879"/>
      <c r="R24" s="879"/>
      <c r="S24" s="879"/>
      <c r="T24" s="1444"/>
    </row>
    <row r="25" spans="1:20" ht="15.75" thickBot="1" x14ac:dyDescent="0.3">
      <c r="A25" s="1446"/>
      <c r="B25" s="1425"/>
      <c r="C25" s="2505" t="s">
        <v>28</v>
      </c>
      <c r="D25" s="2493" t="s">
        <v>29</v>
      </c>
      <c r="E25" s="2494"/>
      <c r="F25" s="880" t="s">
        <v>30</v>
      </c>
      <c r="G25" s="881">
        <v>5</v>
      </c>
      <c r="H25" s="882">
        <v>0</v>
      </c>
      <c r="I25" s="882">
        <v>0</v>
      </c>
      <c r="J25" s="882">
        <v>0</v>
      </c>
      <c r="K25" s="882"/>
      <c r="L25" s="882">
        <v>1</v>
      </c>
      <c r="M25" s="882">
        <v>0</v>
      </c>
      <c r="N25" s="882">
        <v>1</v>
      </c>
      <c r="O25" s="882">
        <v>1</v>
      </c>
      <c r="P25" s="882">
        <v>0</v>
      </c>
      <c r="Q25" s="882">
        <v>1</v>
      </c>
      <c r="R25" s="882">
        <v>1</v>
      </c>
      <c r="S25" s="882">
        <v>0</v>
      </c>
      <c r="T25" s="1444"/>
    </row>
    <row r="26" spans="1:20" ht="15.75" thickBot="1" x14ac:dyDescent="0.3">
      <c r="A26" s="1446"/>
      <c r="B26" s="1425"/>
      <c r="C26" s="2506"/>
      <c r="D26" s="2489"/>
      <c r="E26" s="2490"/>
      <c r="F26" s="883" t="s">
        <v>32</v>
      </c>
      <c r="G26" s="881">
        <v>5</v>
      </c>
      <c r="H26" s="871">
        <v>0</v>
      </c>
      <c r="I26" s="871">
        <v>0</v>
      </c>
      <c r="J26" s="871">
        <v>0</v>
      </c>
      <c r="K26" s="871">
        <v>0</v>
      </c>
      <c r="L26" s="871">
        <v>0</v>
      </c>
      <c r="M26" s="871">
        <v>1</v>
      </c>
      <c r="N26" s="871">
        <v>0</v>
      </c>
      <c r="O26" s="871">
        <v>1</v>
      </c>
      <c r="P26" s="871">
        <v>1</v>
      </c>
      <c r="Q26" s="871">
        <v>0</v>
      </c>
      <c r="R26" s="871">
        <v>1</v>
      </c>
      <c r="S26" s="871">
        <v>1</v>
      </c>
      <c r="T26" s="1444"/>
    </row>
    <row r="27" spans="1:20" ht="15.75" thickBot="1" x14ac:dyDescent="0.3">
      <c r="A27" s="1446"/>
      <c r="B27" s="1425"/>
      <c r="C27" s="2506"/>
      <c r="D27" s="2489"/>
      <c r="E27" s="2490"/>
      <c r="F27" s="883" t="s">
        <v>31</v>
      </c>
      <c r="G27" s="881">
        <v>0</v>
      </c>
      <c r="H27" s="871">
        <v>0</v>
      </c>
      <c r="I27" s="871">
        <v>0</v>
      </c>
      <c r="J27" s="871">
        <v>0</v>
      </c>
      <c r="K27" s="871">
        <v>0</v>
      </c>
      <c r="L27" s="871">
        <v>0</v>
      </c>
      <c r="M27" s="871">
        <v>0</v>
      </c>
      <c r="N27" s="871">
        <v>0</v>
      </c>
      <c r="O27" s="871">
        <v>0</v>
      </c>
      <c r="P27" s="871">
        <v>0</v>
      </c>
      <c r="Q27" s="871">
        <v>0</v>
      </c>
      <c r="R27" s="871">
        <v>0</v>
      </c>
      <c r="S27" s="871">
        <v>0</v>
      </c>
      <c r="T27" s="1444"/>
    </row>
    <row r="28" spans="1:20" ht="15.75" thickBot="1" x14ac:dyDescent="0.3">
      <c r="A28" s="1446"/>
      <c r="B28" s="1425"/>
      <c r="C28" s="2506"/>
      <c r="D28" s="2489"/>
      <c r="E28" s="2490"/>
      <c r="F28" s="883" t="s">
        <v>33</v>
      </c>
      <c r="G28" s="881">
        <v>5</v>
      </c>
      <c r="H28" s="871">
        <v>0</v>
      </c>
      <c r="I28" s="871">
        <v>0</v>
      </c>
      <c r="J28" s="871">
        <v>0</v>
      </c>
      <c r="K28" s="871">
        <v>0</v>
      </c>
      <c r="L28" s="871">
        <v>0</v>
      </c>
      <c r="M28" s="871">
        <v>1</v>
      </c>
      <c r="N28" s="871">
        <v>0</v>
      </c>
      <c r="O28" s="871">
        <v>1</v>
      </c>
      <c r="P28" s="871">
        <v>1</v>
      </c>
      <c r="Q28" s="871">
        <v>0</v>
      </c>
      <c r="R28" s="871">
        <v>1</v>
      </c>
      <c r="S28" s="871">
        <v>1</v>
      </c>
      <c r="T28" s="1444"/>
    </row>
    <row r="29" spans="1:20" ht="15.75" thickBot="1" x14ac:dyDescent="0.3">
      <c r="A29" s="1446"/>
      <c r="B29" s="1425"/>
      <c r="C29" s="2506"/>
      <c r="D29" s="2489"/>
      <c r="E29" s="2490"/>
      <c r="F29" s="884" t="s">
        <v>34</v>
      </c>
      <c r="G29" s="881">
        <v>0</v>
      </c>
      <c r="H29" s="875">
        <v>0</v>
      </c>
      <c r="I29" s="875">
        <v>0</v>
      </c>
      <c r="J29" s="875">
        <v>0</v>
      </c>
      <c r="K29" s="875">
        <v>0</v>
      </c>
      <c r="L29" s="875">
        <v>0</v>
      </c>
      <c r="M29" s="875">
        <v>0</v>
      </c>
      <c r="N29" s="875">
        <v>0</v>
      </c>
      <c r="O29" s="875">
        <v>0</v>
      </c>
      <c r="P29" s="875">
        <v>0</v>
      </c>
      <c r="Q29" s="875">
        <v>0</v>
      </c>
      <c r="R29" s="875">
        <v>0</v>
      </c>
      <c r="S29" s="875">
        <v>0</v>
      </c>
      <c r="T29" s="1444"/>
    </row>
    <row r="30" spans="1:20" ht="16.5" thickBot="1" x14ac:dyDescent="0.3">
      <c r="A30" s="1446"/>
      <c r="B30" s="1425"/>
      <c r="C30" s="2485"/>
      <c r="D30" s="2485"/>
      <c r="E30" s="2485"/>
      <c r="F30" s="2485"/>
      <c r="G30" s="2485"/>
      <c r="H30" s="2485"/>
      <c r="I30" s="2485"/>
      <c r="J30" s="2485"/>
      <c r="K30" s="2485"/>
      <c r="L30" s="2485"/>
      <c r="M30" s="2485"/>
      <c r="N30" s="2485"/>
      <c r="O30" s="2485"/>
      <c r="P30" s="2485"/>
      <c r="Q30" s="2485"/>
      <c r="R30" s="2485"/>
      <c r="S30" s="2486"/>
      <c r="T30" s="1444"/>
    </row>
    <row r="31" spans="1:20" ht="16.5" thickBot="1" x14ac:dyDescent="0.3">
      <c r="A31" s="1446"/>
      <c r="B31" s="1425"/>
      <c r="C31" s="2507" t="s">
        <v>35</v>
      </c>
      <c r="D31" s="2509"/>
      <c r="E31" s="2510"/>
      <c r="F31" s="2510"/>
      <c r="G31" s="2510"/>
      <c r="H31" s="2510"/>
      <c r="I31" s="2510"/>
      <c r="J31" s="2510"/>
      <c r="K31" s="2510"/>
      <c r="L31" s="2510"/>
      <c r="M31" s="2510"/>
      <c r="N31" s="2510"/>
      <c r="O31" s="2510"/>
      <c r="P31" s="2510"/>
      <c r="Q31" s="2510"/>
      <c r="R31" s="2510"/>
      <c r="S31" s="2511"/>
      <c r="T31" s="1444"/>
    </row>
    <row r="32" spans="1:20" ht="16.5" customHeight="1" thickBot="1" x14ac:dyDescent="0.3">
      <c r="A32" s="1446"/>
      <c r="B32" s="1425"/>
      <c r="C32" s="2507"/>
      <c r="D32" s="2512" t="s">
        <v>38</v>
      </c>
      <c r="E32" s="2512"/>
      <c r="F32" s="885" t="s">
        <v>44</v>
      </c>
      <c r="G32" s="886"/>
      <c r="H32" s="866"/>
      <c r="I32" s="866"/>
      <c r="J32" s="866"/>
      <c r="K32" s="866"/>
      <c r="L32" s="866"/>
      <c r="M32" s="866"/>
      <c r="N32" s="866"/>
      <c r="O32" s="866"/>
      <c r="P32" s="866"/>
      <c r="Q32" s="866"/>
      <c r="R32" s="866"/>
      <c r="S32" s="866"/>
      <c r="T32" s="1444"/>
    </row>
    <row r="33" spans="1:20" ht="16.5" customHeight="1" thickBot="1" x14ac:dyDescent="0.3">
      <c r="A33" s="1446"/>
      <c r="B33" s="1425"/>
      <c r="C33" s="2507"/>
      <c r="D33" s="2512"/>
      <c r="E33" s="2512"/>
      <c r="F33" s="887" t="s">
        <v>114</v>
      </c>
      <c r="G33" s="888">
        <f>G20</f>
        <v>40</v>
      </c>
      <c r="H33" s="888">
        <f t="shared" ref="H33:S33" si="0">H20</f>
        <v>0</v>
      </c>
      <c r="I33" s="888">
        <f t="shared" si="0"/>
        <v>4</v>
      </c>
      <c r="J33" s="888">
        <f t="shared" si="0"/>
        <v>4</v>
      </c>
      <c r="K33" s="888">
        <f t="shared" si="0"/>
        <v>4</v>
      </c>
      <c r="L33" s="888">
        <f t="shared" si="0"/>
        <v>4</v>
      </c>
      <c r="M33" s="888">
        <f t="shared" si="0"/>
        <v>4</v>
      </c>
      <c r="N33" s="888">
        <f t="shared" si="0"/>
        <v>4</v>
      </c>
      <c r="O33" s="888">
        <f t="shared" si="0"/>
        <v>4</v>
      </c>
      <c r="P33" s="888">
        <f t="shared" si="0"/>
        <v>4</v>
      </c>
      <c r="Q33" s="888">
        <f t="shared" si="0"/>
        <v>4</v>
      </c>
      <c r="R33" s="888">
        <f t="shared" si="0"/>
        <v>4</v>
      </c>
      <c r="S33" s="888">
        <f t="shared" si="0"/>
        <v>0</v>
      </c>
      <c r="T33" s="1444"/>
    </row>
    <row r="34" spans="1:20" ht="16.5" customHeight="1" thickBot="1" x14ac:dyDescent="0.3">
      <c r="A34" s="1446"/>
      <c r="B34" s="1425"/>
      <c r="C34" s="2507"/>
      <c r="D34" s="2512"/>
      <c r="E34" s="2512"/>
      <c r="F34" s="887" t="s">
        <v>115</v>
      </c>
      <c r="G34" s="868">
        <v>2</v>
      </c>
      <c r="H34" s="871">
        <v>0</v>
      </c>
      <c r="I34" s="871">
        <v>0</v>
      </c>
      <c r="J34" s="871">
        <v>0</v>
      </c>
      <c r="K34" s="871">
        <v>0</v>
      </c>
      <c r="L34" s="871">
        <v>0</v>
      </c>
      <c r="M34" s="871">
        <v>0</v>
      </c>
      <c r="N34" s="871">
        <v>0</v>
      </c>
      <c r="O34" s="871">
        <v>0</v>
      </c>
      <c r="P34" s="871">
        <v>0</v>
      </c>
      <c r="Q34" s="871">
        <v>1</v>
      </c>
      <c r="R34" s="871">
        <v>0</v>
      </c>
      <c r="S34" s="871">
        <v>1</v>
      </c>
      <c r="T34" s="1444"/>
    </row>
    <row r="35" spans="1:20" ht="16.5" customHeight="1" thickBot="1" x14ac:dyDescent="0.3">
      <c r="A35" s="1446"/>
      <c r="B35" s="1425"/>
      <c r="C35" s="2507"/>
      <c r="D35" s="2512" t="s">
        <v>39</v>
      </c>
      <c r="E35" s="2512"/>
      <c r="F35" s="889" t="s">
        <v>45</v>
      </c>
      <c r="G35" s="868">
        <v>5</v>
      </c>
      <c r="H35" s="871">
        <v>0</v>
      </c>
      <c r="I35" s="871">
        <v>0</v>
      </c>
      <c r="J35" s="871">
        <v>0</v>
      </c>
      <c r="K35" s="871">
        <v>0</v>
      </c>
      <c r="L35" s="871">
        <v>0</v>
      </c>
      <c r="M35" s="871">
        <v>1</v>
      </c>
      <c r="N35" s="871">
        <v>0</v>
      </c>
      <c r="O35" s="871">
        <v>1</v>
      </c>
      <c r="P35" s="871">
        <v>0</v>
      </c>
      <c r="Q35" s="871">
        <v>1</v>
      </c>
      <c r="R35" s="871">
        <v>1</v>
      </c>
      <c r="S35" s="871">
        <v>1</v>
      </c>
      <c r="T35" s="1444"/>
    </row>
    <row r="36" spans="1:20" ht="16.5" customHeight="1" thickBot="1" x14ac:dyDescent="0.3">
      <c r="A36" s="1446"/>
      <c r="B36" s="1425"/>
      <c r="C36" s="2507"/>
      <c r="D36" s="2512"/>
      <c r="E36" s="2512"/>
      <c r="F36" s="889" t="s">
        <v>46</v>
      </c>
      <c r="G36" s="868">
        <v>3</v>
      </c>
      <c r="H36" s="871">
        <v>0</v>
      </c>
      <c r="I36" s="871">
        <v>0</v>
      </c>
      <c r="J36" s="871">
        <v>0</v>
      </c>
      <c r="K36" s="871">
        <v>0</v>
      </c>
      <c r="L36" s="871">
        <v>0</v>
      </c>
      <c r="M36" s="871">
        <v>0</v>
      </c>
      <c r="N36" s="871">
        <v>0</v>
      </c>
      <c r="O36" s="871">
        <v>0</v>
      </c>
      <c r="P36" s="871">
        <v>1</v>
      </c>
      <c r="Q36" s="871">
        <v>0</v>
      </c>
      <c r="R36" s="871">
        <v>1</v>
      </c>
      <c r="S36" s="871">
        <v>1</v>
      </c>
      <c r="T36" s="1444"/>
    </row>
    <row r="37" spans="1:20" ht="16.5" customHeight="1" thickBot="1" x14ac:dyDescent="0.3">
      <c r="A37" s="1446"/>
      <c r="B37" s="1425"/>
      <c r="C37" s="2507"/>
      <c r="D37" s="2500" t="s">
        <v>40</v>
      </c>
      <c r="E37" s="2500"/>
      <c r="F37" s="889" t="s">
        <v>47</v>
      </c>
      <c r="G37" s="868">
        <v>60</v>
      </c>
      <c r="H37" s="871">
        <v>3</v>
      </c>
      <c r="I37" s="871">
        <v>5</v>
      </c>
      <c r="J37" s="871">
        <v>5</v>
      </c>
      <c r="K37" s="871">
        <v>5</v>
      </c>
      <c r="L37" s="871">
        <v>7</v>
      </c>
      <c r="M37" s="871">
        <v>5</v>
      </c>
      <c r="N37" s="871">
        <v>5</v>
      </c>
      <c r="O37" s="871">
        <v>5</v>
      </c>
      <c r="P37" s="871">
        <v>7</v>
      </c>
      <c r="Q37" s="871">
        <v>5</v>
      </c>
      <c r="R37" s="871">
        <v>5</v>
      </c>
      <c r="S37" s="871">
        <v>3</v>
      </c>
      <c r="T37" s="1444"/>
    </row>
    <row r="38" spans="1:20" ht="16.5" customHeight="1" thickBot="1" x14ac:dyDescent="0.3">
      <c r="A38" s="1446"/>
      <c r="B38" s="1425"/>
      <c r="C38" s="2507"/>
      <c r="D38" s="2500" t="s">
        <v>41</v>
      </c>
      <c r="E38" s="2500"/>
      <c r="F38" s="889" t="s">
        <v>48</v>
      </c>
      <c r="G38" s="868">
        <v>0</v>
      </c>
      <c r="H38" s="871">
        <v>0</v>
      </c>
      <c r="I38" s="871">
        <v>0</v>
      </c>
      <c r="J38" s="871">
        <v>0</v>
      </c>
      <c r="K38" s="871">
        <v>0</v>
      </c>
      <c r="L38" s="871">
        <v>0</v>
      </c>
      <c r="M38" s="871">
        <v>0</v>
      </c>
      <c r="N38" s="871">
        <v>0</v>
      </c>
      <c r="O38" s="871">
        <v>0</v>
      </c>
      <c r="P38" s="871">
        <v>0</v>
      </c>
      <c r="Q38" s="871">
        <v>0</v>
      </c>
      <c r="R38" s="871">
        <v>0</v>
      </c>
      <c r="S38" s="871">
        <v>0</v>
      </c>
      <c r="T38" s="1444"/>
    </row>
    <row r="39" spans="1:20" ht="16.5" customHeight="1" thickBot="1" x14ac:dyDescent="0.3">
      <c r="A39" s="1446"/>
      <c r="B39" s="1425"/>
      <c r="C39" s="2507"/>
      <c r="D39" s="2497" t="s">
        <v>42</v>
      </c>
      <c r="E39" s="2497"/>
      <c r="F39" s="889" t="s">
        <v>49</v>
      </c>
      <c r="G39" s="868">
        <v>0</v>
      </c>
      <c r="H39" s="871">
        <v>0</v>
      </c>
      <c r="I39" s="871">
        <v>0</v>
      </c>
      <c r="J39" s="871">
        <v>0</v>
      </c>
      <c r="K39" s="871">
        <v>0</v>
      </c>
      <c r="L39" s="871">
        <v>0</v>
      </c>
      <c r="M39" s="871">
        <v>0</v>
      </c>
      <c r="N39" s="871">
        <v>0</v>
      </c>
      <c r="O39" s="871">
        <v>0</v>
      </c>
      <c r="P39" s="871">
        <v>0</v>
      </c>
      <c r="Q39" s="871">
        <v>0</v>
      </c>
      <c r="R39" s="871">
        <v>0</v>
      </c>
      <c r="S39" s="871">
        <v>0</v>
      </c>
      <c r="T39" s="1444"/>
    </row>
    <row r="40" spans="1:20" ht="16.5" customHeight="1" thickBot="1" x14ac:dyDescent="0.3">
      <c r="A40" s="1446"/>
      <c r="B40" s="1425"/>
      <c r="C40" s="2507"/>
      <c r="D40" s="2498" t="s">
        <v>525</v>
      </c>
      <c r="E40" s="2498"/>
      <c r="F40" s="890" t="s">
        <v>514</v>
      </c>
      <c r="G40" s="868">
        <v>6</v>
      </c>
      <c r="H40" s="871">
        <v>0</v>
      </c>
      <c r="I40" s="871">
        <v>0</v>
      </c>
      <c r="J40" s="871">
        <v>0</v>
      </c>
      <c r="K40" s="871">
        <v>0</v>
      </c>
      <c r="L40" s="871">
        <v>1</v>
      </c>
      <c r="M40" s="871">
        <v>0</v>
      </c>
      <c r="N40" s="871">
        <v>1</v>
      </c>
      <c r="O40" s="871">
        <v>1</v>
      </c>
      <c r="P40" s="871">
        <v>1</v>
      </c>
      <c r="Q40" s="871">
        <v>1</v>
      </c>
      <c r="R40" s="871">
        <v>1</v>
      </c>
      <c r="S40" s="871">
        <v>0</v>
      </c>
      <c r="T40" s="1444"/>
    </row>
    <row r="41" spans="1:20" ht="16.5" customHeight="1" thickBot="1" x14ac:dyDescent="0.3">
      <c r="A41" s="1446"/>
      <c r="B41" s="1425"/>
      <c r="C41" s="2507"/>
      <c r="D41" s="2498" t="s">
        <v>524</v>
      </c>
      <c r="E41" s="2498"/>
      <c r="F41" s="890" t="s">
        <v>515</v>
      </c>
      <c r="G41" s="868">
        <v>7</v>
      </c>
      <c r="H41" s="871">
        <v>0</v>
      </c>
      <c r="I41" s="871">
        <v>0</v>
      </c>
      <c r="J41" s="871">
        <v>0</v>
      </c>
      <c r="K41" s="871">
        <v>1</v>
      </c>
      <c r="L41" s="871">
        <v>0</v>
      </c>
      <c r="M41" s="871">
        <v>1</v>
      </c>
      <c r="N41" s="871">
        <v>0</v>
      </c>
      <c r="O41" s="871">
        <v>1</v>
      </c>
      <c r="P41" s="871">
        <v>1</v>
      </c>
      <c r="Q41" s="871">
        <v>1</v>
      </c>
      <c r="R41" s="871">
        <v>1</v>
      </c>
      <c r="S41" s="871">
        <v>1</v>
      </c>
      <c r="T41" s="1444"/>
    </row>
    <row r="42" spans="1:20" ht="16.5" customHeight="1" thickBot="1" x14ac:dyDescent="0.3">
      <c r="A42" s="1446"/>
      <c r="B42" s="1425"/>
      <c r="C42" s="2507"/>
      <c r="D42" s="2499" t="s">
        <v>523</v>
      </c>
      <c r="E42" s="2499"/>
      <c r="F42" s="891" t="s">
        <v>516</v>
      </c>
      <c r="G42" s="868">
        <v>0</v>
      </c>
      <c r="H42" s="871">
        <v>0</v>
      </c>
      <c r="I42" s="871">
        <v>0</v>
      </c>
      <c r="J42" s="871">
        <v>0</v>
      </c>
      <c r="K42" s="871">
        <v>0</v>
      </c>
      <c r="L42" s="871">
        <v>0</v>
      </c>
      <c r="M42" s="871">
        <v>0</v>
      </c>
      <c r="N42" s="871">
        <v>0</v>
      </c>
      <c r="O42" s="871">
        <v>0</v>
      </c>
      <c r="P42" s="871">
        <v>0</v>
      </c>
      <c r="Q42" s="871">
        <v>0</v>
      </c>
      <c r="R42" s="871">
        <v>0</v>
      </c>
      <c r="S42" s="871">
        <v>0</v>
      </c>
      <c r="T42" s="1444"/>
    </row>
    <row r="43" spans="1:20" ht="16.5" customHeight="1" thickBot="1" x14ac:dyDescent="0.3">
      <c r="A43" s="1446"/>
      <c r="B43" s="1425"/>
      <c r="C43" s="2507"/>
      <c r="D43" s="2499"/>
      <c r="E43" s="2499"/>
      <c r="F43" s="891" t="s">
        <v>517</v>
      </c>
      <c r="G43" s="868">
        <v>0</v>
      </c>
      <c r="H43" s="871">
        <v>0</v>
      </c>
      <c r="I43" s="871">
        <v>0</v>
      </c>
      <c r="J43" s="871">
        <v>0</v>
      </c>
      <c r="K43" s="871">
        <v>0</v>
      </c>
      <c r="L43" s="871">
        <v>0</v>
      </c>
      <c r="M43" s="871">
        <v>0</v>
      </c>
      <c r="N43" s="871">
        <v>0</v>
      </c>
      <c r="O43" s="871">
        <v>0</v>
      </c>
      <c r="P43" s="871">
        <v>0</v>
      </c>
      <c r="Q43" s="871">
        <v>0</v>
      </c>
      <c r="R43" s="871">
        <v>0</v>
      </c>
      <c r="S43" s="871">
        <v>0</v>
      </c>
      <c r="T43" s="1444"/>
    </row>
    <row r="44" spans="1:20" ht="16.5" customHeight="1" thickBot="1" x14ac:dyDescent="0.3">
      <c r="A44" s="1446"/>
      <c r="B44" s="1425"/>
      <c r="C44" s="2507"/>
      <c r="D44" s="2499"/>
      <c r="E44" s="2499"/>
      <c r="F44" s="891" t="s">
        <v>518</v>
      </c>
      <c r="G44" s="868">
        <v>0</v>
      </c>
      <c r="H44" s="871">
        <v>0</v>
      </c>
      <c r="I44" s="871">
        <v>0</v>
      </c>
      <c r="J44" s="871">
        <v>0</v>
      </c>
      <c r="K44" s="871">
        <v>0</v>
      </c>
      <c r="L44" s="871">
        <v>0</v>
      </c>
      <c r="M44" s="871">
        <v>0</v>
      </c>
      <c r="N44" s="871">
        <v>0</v>
      </c>
      <c r="O44" s="871">
        <v>0</v>
      </c>
      <c r="P44" s="871">
        <v>0</v>
      </c>
      <c r="Q44" s="871">
        <v>0</v>
      </c>
      <c r="R44" s="871">
        <v>0</v>
      </c>
      <c r="S44" s="871">
        <v>0</v>
      </c>
      <c r="T44" s="1444"/>
    </row>
    <row r="45" spans="1:20" ht="16.5" customHeight="1" thickBot="1" x14ac:dyDescent="0.3">
      <c r="A45" s="1446"/>
      <c r="B45" s="1425"/>
      <c r="C45" s="2507"/>
      <c r="D45" s="2499"/>
      <c r="E45" s="2499"/>
      <c r="F45" s="891" t="s">
        <v>519</v>
      </c>
      <c r="G45" s="868">
        <v>0</v>
      </c>
      <c r="H45" s="871">
        <v>0</v>
      </c>
      <c r="I45" s="871">
        <v>0</v>
      </c>
      <c r="J45" s="871">
        <v>0</v>
      </c>
      <c r="K45" s="871">
        <v>0</v>
      </c>
      <c r="L45" s="871">
        <v>0</v>
      </c>
      <c r="M45" s="871">
        <v>0</v>
      </c>
      <c r="N45" s="871">
        <v>0</v>
      </c>
      <c r="O45" s="871">
        <v>0</v>
      </c>
      <c r="P45" s="871">
        <v>0</v>
      </c>
      <c r="Q45" s="871">
        <v>0</v>
      </c>
      <c r="R45" s="871">
        <v>0</v>
      </c>
      <c r="S45" s="871">
        <v>0</v>
      </c>
      <c r="T45" s="1444"/>
    </row>
    <row r="46" spans="1:20" ht="16.5" customHeight="1" thickBot="1" x14ac:dyDescent="0.3">
      <c r="A46" s="1446"/>
      <c r="B46" s="1425"/>
      <c r="C46" s="2507"/>
      <c r="D46" s="2499"/>
      <c r="E46" s="2499"/>
      <c r="F46" s="892" t="s">
        <v>520</v>
      </c>
      <c r="G46" s="868">
        <v>0</v>
      </c>
      <c r="H46" s="875">
        <v>0</v>
      </c>
      <c r="I46" s="875">
        <v>0</v>
      </c>
      <c r="J46" s="875">
        <v>0</v>
      </c>
      <c r="K46" s="875">
        <v>0</v>
      </c>
      <c r="L46" s="875">
        <v>0</v>
      </c>
      <c r="M46" s="875">
        <v>0</v>
      </c>
      <c r="N46" s="875">
        <v>0</v>
      </c>
      <c r="O46" s="875">
        <v>0</v>
      </c>
      <c r="P46" s="875">
        <v>0</v>
      </c>
      <c r="Q46" s="875">
        <v>0</v>
      </c>
      <c r="R46" s="875">
        <v>0</v>
      </c>
      <c r="S46" s="875">
        <v>0</v>
      </c>
      <c r="T46" s="1444"/>
    </row>
    <row r="47" spans="1:20" ht="16.5" customHeight="1" thickBot="1" x14ac:dyDescent="0.3">
      <c r="A47" s="1446"/>
      <c r="B47" s="1425"/>
      <c r="C47" s="2507"/>
      <c r="D47" s="2500" t="s">
        <v>522</v>
      </c>
      <c r="E47" s="2500"/>
      <c r="F47" s="887" t="s">
        <v>521</v>
      </c>
      <c r="G47" s="868">
        <v>0</v>
      </c>
      <c r="H47" s="871">
        <v>0</v>
      </c>
      <c r="I47" s="871">
        <v>0</v>
      </c>
      <c r="J47" s="871">
        <v>0</v>
      </c>
      <c r="K47" s="871">
        <v>0</v>
      </c>
      <c r="L47" s="871">
        <v>0</v>
      </c>
      <c r="M47" s="871">
        <v>0</v>
      </c>
      <c r="N47" s="871">
        <v>0</v>
      </c>
      <c r="O47" s="871">
        <v>0</v>
      </c>
      <c r="P47" s="871">
        <v>0</v>
      </c>
      <c r="Q47" s="871">
        <v>0</v>
      </c>
      <c r="R47" s="871">
        <v>0</v>
      </c>
      <c r="S47" s="871">
        <v>0</v>
      </c>
      <c r="T47" s="1444"/>
    </row>
    <row r="48" spans="1:20" ht="16.5" customHeight="1" thickBot="1" x14ac:dyDescent="0.3">
      <c r="A48" s="1446"/>
      <c r="B48" s="1425"/>
      <c r="C48" s="2507"/>
      <c r="D48" s="2478" t="s">
        <v>43</v>
      </c>
      <c r="E48" s="2478"/>
      <c r="F48" s="876" t="s">
        <v>50</v>
      </c>
      <c r="G48" s="877">
        <v>81</v>
      </c>
      <c r="H48" s="877"/>
      <c r="I48" s="877"/>
      <c r="J48" s="877"/>
      <c r="K48" s="877"/>
      <c r="L48" s="877"/>
      <c r="M48" s="877"/>
      <c r="N48" s="877"/>
      <c r="O48" s="877"/>
      <c r="P48" s="877"/>
      <c r="Q48" s="877"/>
      <c r="R48" s="877"/>
      <c r="S48" s="877"/>
      <c r="T48" s="1444"/>
    </row>
    <row r="49" spans="1:20" ht="16.5" customHeight="1" thickBot="1" x14ac:dyDescent="0.3">
      <c r="A49" s="1446"/>
      <c r="B49" s="1425"/>
      <c r="C49" s="2508"/>
      <c r="D49" s="2479"/>
      <c r="E49" s="2479"/>
      <c r="F49" s="893" t="s">
        <v>51</v>
      </c>
      <c r="G49" s="894"/>
      <c r="H49" s="894"/>
      <c r="I49" s="894"/>
      <c r="J49" s="894"/>
      <c r="K49" s="894"/>
      <c r="L49" s="894"/>
      <c r="M49" s="894"/>
      <c r="N49" s="894"/>
      <c r="O49" s="894"/>
      <c r="P49" s="894"/>
      <c r="Q49" s="894"/>
      <c r="R49" s="894"/>
      <c r="S49" s="894"/>
      <c r="T49" s="1444"/>
    </row>
    <row r="50" spans="1:20" ht="16.5" thickBot="1" x14ac:dyDescent="0.3">
      <c r="A50" s="1446"/>
      <c r="B50" s="1425"/>
      <c r="C50" s="2483" t="s">
        <v>36</v>
      </c>
      <c r="D50" s="2501" t="s">
        <v>7</v>
      </c>
      <c r="E50" s="2502"/>
      <c r="F50" s="2502"/>
      <c r="G50" s="2502"/>
      <c r="H50" s="2502"/>
      <c r="I50" s="2502"/>
      <c r="J50" s="2502"/>
      <c r="K50" s="2502"/>
      <c r="L50" s="2502"/>
      <c r="M50" s="2502"/>
      <c r="N50" s="2502"/>
      <c r="O50" s="2502"/>
      <c r="P50" s="2502"/>
      <c r="Q50" s="2502"/>
      <c r="R50" s="2502"/>
      <c r="S50" s="2503"/>
      <c r="T50" s="1444"/>
    </row>
    <row r="51" spans="1:20" ht="15.75" thickBot="1" x14ac:dyDescent="0.3">
      <c r="A51" s="1446"/>
      <c r="B51" s="1425"/>
      <c r="C51" s="2483"/>
      <c r="D51" s="2504" t="s">
        <v>52</v>
      </c>
      <c r="E51" s="2504"/>
      <c r="F51" s="895" t="s">
        <v>68</v>
      </c>
      <c r="G51" s="886"/>
      <c r="H51" s="866"/>
      <c r="I51" s="866"/>
      <c r="J51" s="866"/>
      <c r="K51" s="866"/>
      <c r="L51" s="866"/>
      <c r="M51" s="866"/>
      <c r="N51" s="866"/>
      <c r="O51" s="866"/>
      <c r="P51" s="866"/>
      <c r="Q51" s="866"/>
      <c r="R51" s="866"/>
      <c r="S51" s="866"/>
      <c r="T51" s="1444"/>
    </row>
    <row r="52" spans="1:20" ht="15.75" thickBot="1" x14ac:dyDescent="0.3">
      <c r="A52" s="1446"/>
      <c r="B52" s="1425"/>
      <c r="C52" s="2483"/>
      <c r="D52" s="2477"/>
      <c r="E52" s="2477"/>
      <c r="F52" s="896" t="s">
        <v>116</v>
      </c>
      <c r="G52" s="888">
        <v>0</v>
      </c>
      <c r="H52" s="888">
        <f t="shared" ref="H52:S52" si="1">H21</f>
        <v>0</v>
      </c>
      <c r="I52" s="888">
        <f t="shared" si="1"/>
        <v>0</v>
      </c>
      <c r="J52" s="888">
        <f t="shared" si="1"/>
        <v>0</v>
      </c>
      <c r="K52" s="888">
        <f t="shared" si="1"/>
        <v>0</v>
      </c>
      <c r="L52" s="888">
        <f t="shared" si="1"/>
        <v>0</v>
      </c>
      <c r="M52" s="888">
        <f t="shared" si="1"/>
        <v>0</v>
      </c>
      <c r="N52" s="888">
        <f t="shared" si="1"/>
        <v>0</v>
      </c>
      <c r="O52" s="888">
        <f t="shared" si="1"/>
        <v>0</v>
      </c>
      <c r="P52" s="888">
        <f t="shared" si="1"/>
        <v>0</v>
      </c>
      <c r="Q52" s="888">
        <f t="shared" si="1"/>
        <v>0</v>
      </c>
      <c r="R52" s="888">
        <f t="shared" si="1"/>
        <v>0</v>
      </c>
      <c r="S52" s="888">
        <f t="shared" si="1"/>
        <v>0</v>
      </c>
      <c r="T52" s="1444"/>
    </row>
    <row r="53" spans="1:20" ht="15.75" thickBot="1" x14ac:dyDescent="0.3">
      <c r="A53" s="1446"/>
      <c r="B53" s="1425"/>
      <c r="C53" s="2483"/>
      <c r="D53" s="2477"/>
      <c r="E53" s="2477"/>
      <c r="F53" s="896" t="s">
        <v>117</v>
      </c>
      <c r="G53" s="888">
        <v>6</v>
      </c>
      <c r="H53" s="888">
        <f t="shared" ref="H53:S53" si="2">H40</f>
        <v>0</v>
      </c>
      <c r="I53" s="888">
        <f t="shared" si="2"/>
        <v>0</v>
      </c>
      <c r="J53" s="888">
        <f t="shared" si="2"/>
        <v>0</v>
      </c>
      <c r="K53" s="888">
        <f t="shared" si="2"/>
        <v>0</v>
      </c>
      <c r="L53" s="888">
        <f t="shared" si="2"/>
        <v>1</v>
      </c>
      <c r="M53" s="888">
        <f t="shared" si="2"/>
        <v>0</v>
      </c>
      <c r="N53" s="888">
        <f t="shared" si="2"/>
        <v>1</v>
      </c>
      <c r="O53" s="888">
        <f t="shared" si="2"/>
        <v>1</v>
      </c>
      <c r="P53" s="888">
        <f t="shared" si="2"/>
        <v>1</v>
      </c>
      <c r="Q53" s="888">
        <f t="shared" si="2"/>
        <v>1</v>
      </c>
      <c r="R53" s="888">
        <f t="shared" si="2"/>
        <v>1</v>
      </c>
      <c r="S53" s="888">
        <f t="shared" si="2"/>
        <v>0</v>
      </c>
      <c r="T53" s="1444"/>
    </row>
    <row r="54" spans="1:20" ht="15.75" thickBot="1" x14ac:dyDescent="0.3">
      <c r="A54" s="1446"/>
      <c r="B54" s="1425"/>
      <c r="C54" s="2483"/>
      <c r="D54" s="2477"/>
      <c r="E54" s="2477"/>
      <c r="F54" s="883" t="s">
        <v>231</v>
      </c>
      <c r="G54" s="868">
        <v>0</v>
      </c>
      <c r="H54" s="871">
        <v>0</v>
      </c>
      <c r="I54" s="871">
        <v>0</v>
      </c>
      <c r="J54" s="871">
        <v>0</v>
      </c>
      <c r="K54" s="871">
        <v>0</v>
      </c>
      <c r="L54" s="871">
        <v>0</v>
      </c>
      <c r="M54" s="871">
        <v>0</v>
      </c>
      <c r="N54" s="871">
        <v>0</v>
      </c>
      <c r="O54" s="871">
        <v>0</v>
      </c>
      <c r="P54" s="871">
        <v>0</v>
      </c>
      <c r="Q54" s="871">
        <v>0</v>
      </c>
      <c r="R54" s="871">
        <v>0</v>
      </c>
      <c r="S54" s="871">
        <v>0</v>
      </c>
      <c r="T54" s="1444"/>
    </row>
    <row r="55" spans="1:20" ht="15.75" thickBot="1" x14ac:dyDescent="0.3">
      <c r="A55" s="1446"/>
      <c r="B55" s="1425"/>
      <c r="C55" s="2483"/>
      <c r="D55" s="2477" t="s">
        <v>53</v>
      </c>
      <c r="E55" s="2477"/>
      <c r="F55" s="891" t="s">
        <v>69</v>
      </c>
      <c r="G55" s="868">
        <v>1</v>
      </c>
      <c r="H55" s="871">
        <v>0</v>
      </c>
      <c r="I55" s="871">
        <v>0</v>
      </c>
      <c r="J55" s="871">
        <v>0</v>
      </c>
      <c r="K55" s="871">
        <v>0</v>
      </c>
      <c r="L55" s="871">
        <v>0</v>
      </c>
      <c r="M55" s="871">
        <v>0</v>
      </c>
      <c r="N55" s="871">
        <v>0</v>
      </c>
      <c r="O55" s="871">
        <v>0</v>
      </c>
      <c r="P55" s="871">
        <v>0</v>
      </c>
      <c r="Q55" s="871">
        <v>0</v>
      </c>
      <c r="R55" s="871">
        <v>1</v>
      </c>
      <c r="S55" s="871">
        <v>0</v>
      </c>
      <c r="T55" s="1444"/>
    </row>
    <row r="56" spans="1:20" ht="15.75" thickBot="1" x14ac:dyDescent="0.3">
      <c r="A56" s="1446"/>
      <c r="B56" s="1425"/>
      <c r="C56" s="2483"/>
      <c r="D56" s="2477"/>
      <c r="E56" s="2477"/>
      <c r="F56" s="891" t="s">
        <v>70</v>
      </c>
      <c r="G56" s="868">
        <v>0</v>
      </c>
      <c r="H56" s="871">
        <v>0</v>
      </c>
      <c r="I56" s="871">
        <v>0</v>
      </c>
      <c r="J56" s="871">
        <v>0</v>
      </c>
      <c r="K56" s="871">
        <v>0</v>
      </c>
      <c r="L56" s="871">
        <v>0</v>
      </c>
      <c r="M56" s="871">
        <v>0</v>
      </c>
      <c r="N56" s="871">
        <v>0</v>
      </c>
      <c r="O56" s="871">
        <v>0</v>
      </c>
      <c r="P56" s="871">
        <v>0</v>
      </c>
      <c r="Q56" s="871">
        <v>0</v>
      </c>
      <c r="R56" s="871">
        <v>0</v>
      </c>
      <c r="S56" s="871">
        <v>0</v>
      </c>
      <c r="T56" s="1444"/>
    </row>
    <row r="57" spans="1:20" ht="15.75" thickBot="1" x14ac:dyDescent="0.3">
      <c r="A57" s="1446"/>
      <c r="B57" s="1425"/>
      <c r="C57" s="2483"/>
      <c r="D57" s="2496" t="s">
        <v>54</v>
      </c>
      <c r="E57" s="2496"/>
      <c r="F57" s="891" t="s">
        <v>71</v>
      </c>
      <c r="G57" s="868">
        <v>20</v>
      </c>
      <c r="H57" s="871">
        <v>0</v>
      </c>
      <c r="I57" s="871">
        <v>2</v>
      </c>
      <c r="J57" s="871">
        <v>2</v>
      </c>
      <c r="K57" s="871">
        <v>2</v>
      </c>
      <c r="L57" s="871">
        <v>2</v>
      </c>
      <c r="M57" s="871">
        <v>2</v>
      </c>
      <c r="N57" s="871">
        <v>2</v>
      </c>
      <c r="O57" s="871">
        <v>2</v>
      </c>
      <c r="P57" s="871">
        <v>2</v>
      </c>
      <c r="Q57" s="871">
        <v>2</v>
      </c>
      <c r="R57" s="871">
        <v>2</v>
      </c>
      <c r="S57" s="871">
        <v>0</v>
      </c>
      <c r="T57" s="1444"/>
    </row>
    <row r="58" spans="1:20" ht="15.75" thickBot="1" x14ac:dyDescent="0.3">
      <c r="A58" s="1446"/>
      <c r="B58" s="1425"/>
      <c r="C58" s="2483"/>
      <c r="D58" s="2496" t="s">
        <v>55</v>
      </c>
      <c r="E58" s="2496"/>
      <c r="F58" s="891" t="s">
        <v>72</v>
      </c>
      <c r="G58" s="868">
        <v>0</v>
      </c>
      <c r="H58" s="871">
        <v>0</v>
      </c>
      <c r="I58" s="871">
        <v>0</v>
      </c>
      <c r="J58" s="871">
        <v>0</v>
      </c>
      <c r="K58" s="871">
        <v>0</v>
      </c>
      <c r="L58" s="871">
        <v>0</v>
      </c>
      <c r="M58" s="871">
        <v>0</v>
      </c>
      <c r="N58" s="871">
        <v>0</v>
      </c>
      <c r="O58" s="871">
        <v>0</v>
      </c>
      <c r="P58" s="871">
        <v>0</v>
      </c>
      <c r="Q58" s="871">
        <v>0</v>
      </c>
      <c r="R58" s="871">
        <v>0</v>
      </c>
      <c r="S58" s="871">
        <v>0</v>
      </c>
      <c r="T58" s="1444"/>
    </row>
    <row r="59" spans="1:20" ht="15.75" thickBot="1" x14ac:dyDescent="0.3">
      <c r="A59" s="1446"/>
      <c r="B59" s="1425"/>
      <c r="C59" s="2483"/>
      <c r="D59" s="2496" t="s">
        <v>56</v>
      </c>
      <c r="E59" s="2496"/>
      <c r="F59" s="891" t="s">
        <v>73</v>
      </c>
      <c r="G59" s="868">
        <v>0</v>
      </c>
      <c r="H59" s="871">
        <v>0</v>
      </c>
      <c r="I59" s="871">
        <v>0</v>
      </c>
      <c r="J59" s="871">
        <v>0</v>
      </c>
      <c r="K59" s="871">
        <v>0</v>
      </c>
      <c r="L59" s="871">
        <v>0</v>
      </c>
      <c r="M59" s="871">
        <v>0</v>
      </c>
      <c r="N59" s="871">
        <v>0</v>
      </c>
      <c r="O59" s="871">
        <v>0</v>
      </c>
      <c r="P59" s="871">
        <v>0</v>
      </c>
      <c r="Q59" s="871">
        <v>0</v>
      </c>
      <c r="R59" s="871">
        <v>0</v>
      </c>
      <c r="S59" s="871">
        <v>0</v>
      </c>
      <c r="T59" s="1444"/>
    </row>
    <row r="60" spans="1:20" ht="15.75" thickBot="1" x14ac:dyDescent="0.3">
      <c r="A60" s="1446"/>
      <c r="B60" s="1425"/>
      <c r="C60" s="2483"/>
      <c r="D60" s="2496" t="s">
        <v>57</v>
      </c>
      <c r="E60" s="2496"/>
      <c r="F60" s="883" t="s">
        <v>74</v>
      </c>
      <c r="G60" s="868">
        <v>4</v>
      </c>
      <c r="H60" s="871">
        <v>0</v>
      </c>
      <c r="I60" s="871">
        <v>0</v>
      </c>
      <c r="J60" s="871">
        <v>0</v>
      </c>
      <c r="K60" s="871">
        <v>0</v>
      </c>
      <c r="L60" s="871">
        <v>0</v>
      </c>
      <c r="M60" s="871">
        <v>1</v>
      </c>
      <c r="N60" s="871">
        <v>0</v>
      </c>
      <c r="O60" s="871">
        <v>0</v>
      </c>
      <c r="P60" s="871">
        <v>1</v>
      </c>
      <c r="Q60" s="871">
        <v>0</v>
      </c>
      <c r="R60" s="871">
        <v>1</v>
      </c>
      <c r="S60" s="871">
        <v>1</v>
      </c>
      <c r="T60" s="1444"/>
    </row>
    <row r="61" spans="1:20" ht="15.75" thickBot="1" x14ac:dyDescent="0.3">
      <c r="A61" s="1446"/>
      <c r="B61" s="1425"/>
      <c r="C61" s="2483"/>
      <c r="D61" s="2496" t="s">
        <v>58</v>
      </c>
      <c r="E61" s="2496"/>
      <c r="F61" s="883" t="s">
        <v>75</v>
      </c>
      <c r="G61" s="868">
        <v>2</v>
      </c>
      <c r="H61" s="871">
        <v>0</v>
      </c>
      <c r="I61" s="871">
        <v>0</v>
      </c>
      <c r="J61" s="871">
        <v>0</v>
      </c>
      <c r="K61" s="871">
        <v>0</v>
      </c>
      <c r="L61" s="871">
        <v>0</v>
      </c>
      <c r="M61" s="871">
        <v>0</v>
      </c>
      <c r="N61" s="871">
        <v>0</v>
      </c>
      <c r="O61" s="871">
        <v>0</v>
      </c>
      <c r="P61" s="871">
        <v>0</v>
      </c>
      <c r="Q61" s="871">
        <v>1</v>
      </c>
      <c r="R61" s="871">
        <v>0</v>
      </c>
      <c r="S61" s="871">
        <v>1</v>
      </c>
      <c r="T61" s="1444"/>
    </row>
    <row r="62" spans="1:20" ht="15.75" thickBot="1" x14ac:dyDescent="0.3">
      <c r="A62" s="1446"/>
      <c r="B62" s="1425"/>
      <c r="C62" s="2483"/>
      <c r="D62" s="2497" t="s">
        <v>118</v>
      </c>
      <c r="E62" s="2497"/>
      <c r="F62" s="897" t="s">
        <v>228</v>
      </c>
      <c r="G62" s="868">
        <v>0</v>
      </c>
      <c r="H62" s="871">
        <v>0</v>
      </c>
      <c r="I62" s="871">
        <v>0</v>
      </c>
      <c r="J62" s="871">
        <v>0</v>
      </c>
      <c r="K62" s="871">
        <v>0</v>
      </c>
      <c r="L62" s="871">
        <v>0</v>
      </c>
      <c r="M62" s="871">
        <v>0</v>
      </c>
      <c r="N62" s="871">
        <v>0</v>
      </c>
      <c r="O62" s="871">
        <v>0</v>
      </c>
      <c r="P62" s="871">
        <v>0</v>
      </c>
      <c r="Q62" s="871">
        <v>0</v>
      </c>
      <c r="R62" s="871">
        <v>0</v>
      </c>
      <c r="S62" s="871">
        <v>0</v>
      </c>
      <c r="T62" s="1444"/>
    </row>
    <row r="63" spans="1:20" ht="15.75" thickBot="1" x14ac:dyDescent="0.3">
      <c r="A63" s="1446"/>
      <c r="B63" s="1425"/>
      <c r="C63" s="2483"/>
      <c r="D63" s="2477" t="s">
        <v>59</v>
      </c>
      <c r="E63" s="2477"/>
      <c r="F63" s="883" t="s">
        <v>76</v>
      </c>
      <c r="G63" s="868">
        <v>5</v>
      </c>
      <c r="H63" s="871">
        <v>0</v>
      </c>
      <c r="I63" s="871">
        <v>0</v>
      </c>
      <c r="J63" s="871">
        <v>0</v>
      </c>
      <c r="K63" s="871">
        <v>0</v>
      </c>
      <c r="L63" s="871">
        <v>1</v>
      </c>
      <c r="M63" s="871">
        <v>0</v>
      </c>
      <c r="N63" s="871">
        <v>0</v>
      </c>
      <c r="O63" s="871">
        <v>0</v>
      </c>
      <c r="P63" s="871">
        <v>1</v>
      </c>
      <c r="Q63" s="871">
        <v>1</v>
      </c>
      <c r="R63" s="871">
        <v>1</v>
      </c>
      <c r="S63" s="871">
        <v>1</v>
      </c>
      <c r="T63" s="1444"/>
    </row>
    <row r="64" spans="1:20" ht="15.75" thickBot="1" x14ac:dyDescent="0.3">
      <c r="A64" s="1446"/>
      <c r="B64" s="1425"/>
      <c r="C64" s="2483"/>
      <c r="D64" s="2477"/>
      <c r="E64" s="2477"/>
      <c r="F64" s="883" t="s">
        <v>77</v>
      </c>
      <c r="G64" s="868">
        <v>0</v>
      </c>
      <c r="H64" s="871">
        <v>0</v>
      </c>
      <c r="I64" s="871">
        <v>0</v>
      </c>
      <c r="J64" s="871">
        <v>0</v>
      </c>
      <c r="K64" s="871">
        <v>0</v>
      </c>
      <c r="L64" s="871">
        <v>0</v>
      </c>
      <c r="M64" s="871">
        <v>0</v>
      </c>
      <c r="N64" s="871">
        <v>0</v>
      </c>
      <c r="O64" s="871">
        <v>0</v>
      </c>
      <c r="P64" s="871">
        <v>0</v>
      </c>
      <c r="Q64" s="871">
        <v>0</v>
      </c>
      <c r="R64" s="871">
        <v>0</v>
      </c>
      <c r="S64" s="871">
        <v>0</v>
      </c>
      <c r="T64" s="1444"/>
    </row>
    <row r="65" spans="1:20" ht="15.75" thickBot="1" x14ac:dyDescent="0.3">
      <c r="A65" s="1446"/>
      <c r="B65" s="1425"/>
      <c r="C65" s="2483"/>
      <c r="D65" s="2477"/>
      <c r="E65" s="2477"/>
      <c r="F65" s="883" t="s">
        <v>78</v>
      </c>
      <c r="G65" s="868">
        <v>5</v>
      </c>
      <c r="H65" s="871">
        <v>0</v>
      </c>
      <c r="I65" s="871">
        <v>0</v>
      </c>
      <c r="J65" s="871">
        <v>0</v>
      </c>
      <c r="K65" s="871">
        <v>0</v>
      </c>
      <c r="L65" s="871">
        <v>1</v>
      </c>
      <c r="M65" s="871">
        <v>0</v>
      </c>
      <c r="N65" s="871">
        <v>0</v>
      </c>
      <c r="O65" s="871">
        <v>0</v>
      </c>
      <c r="P65" s="871">
        <v>1</v>
      </c>
      <c r="Q65" s="871">
        <v>1</v>
      </c>
      <c r="R65" s="871">
        <v>1</v>
      </c>
      <c r="S65" s="871">
        <v>1</v>
      </c>
      <c r="T65" s="1444"/>
    </row>
    <row r="66" spans="1:20" ht="15.75" thickBot="1" x14ac:dyDescent="0.3">
      <c r="A66" s="1446"/>
      <c r="B66" s="1425"/>
      <c r="C66" s="2483"/>
      <c r="D66" s="2477"/>
      <c r="E66" s="2477"/>
      <c r="F66" s="883" t="s">
        <v>79</v>
      </c>
      <c r="G66" s="868">
        <v>3</v>
      </c>
      <c r="H66" s="871">
        <v>0</v>
      </c>
      <c r="I66" s="871">
        <v>0</v>
      </c>
      <c r="J66" s="871">
        <v>0</v>
      </c>
      <c r="K66" s="871">
        <v>0</v>
      </c>
      <c r="L66" s="871">
        <v>0</v>
      </c>
      <c r="M66" s="871">
        <v>1</v>
      </c>
      <c r="N66" s="871">
        <v>0</v>
      </c>
      <c r="O66" s="871">
        <v>0</v>
      </c>
      <c r="P66" s="871">
        <v>0</v>
      </c>
      <c r="Q66" s="871">
        <v>1</v>
      </c>
      <c r="R66" s="871">
        <v>0</v>
      </c>
      <c r="S66" s="871">
        <v>1</v>
      </c>
      <c r="T66" s="1444"/>
    </row>
    <row r="67" spans="1:20" ht="15.75" thickBot="1" x14ac:dyDescent="0.3">
      <c r="A67" s="1446"/>
      <c r="B67" s="1425"/>
      <c r="C67" s="2483"/>
      <c r="D67" s="2495" t="s">
        <v>119</v>
      </c>
      <c r="E67" s="2495"/>
      <c r="F67" s="891" t="s">
        <v>111</v>
      </c>
      <c r="G67" s="868">
        <v>3</v>
      </c>
      <c r="H67" s="871">
        <v>0</v>
      </c>
      <c r="I67" s="871">
        <v>0</v>
      </c>
      <c r="J67" s="871">
        <v>0</v>
      </c>
      <c r="K67" s="871">
        <v>0</v>
      </c>
      <c r="L67" s="871">
        <v>0</v>
      </c>
      <c r="M67" s="871">
        <v>0</v>
      </c>
      <c r="N67" s="871">
        <v>0</v>
      </c>
      <c r="O67" s="871">
        <v>0</v>
      </c>
      <c r="P67" s="871">
        <v>0</v>
      </c>
      <c r="Q67" s="871">
        <v>1</v>
      </c>
      <c r="R67" s="871">
        <v>1</v>
      </c>
      <c r="S67" s="871">
        <v>1</v>
      </c>
      <c r="T67" s="1444"/>
    </row>
    <row r="68" spans="1:20" ht="15.75" thickBot="1" x14ac:dyDescent="0.3">
      <c r="A68" s="1446"/>
      <c r="B68" s="1425"/>
      <c r="C68" s="2483"/>
      <c r="D68" s="2495"/>
      <c r="E68" s="2495"/>
      <c r="F68" s="891" t="s">
        <v>112</v>
      </c>
      <c r="G68" s="868">
        <v>2</v>
      </c>
      <c r="H68" s="871">
        <v>0</v>
      </c>
      <c r="I68" s="871">
        <v>0</v>
      </c>
      <c r="J68" s="871">
        <v>0</v>
      </c>
      <c r="K68" s="871">
        <v>0</v>
      </c>
      <c r="L68" s="871">
        <v>0</v>
      </c>
      <c r="M68" s="871">
        <v>0</v>
      </c>
      <c r="N68" s="871">
        <v>0</v>
      </c>
      <c r="O68" s="871">
        <v>0</v>
      </c>
      <c r="P68" s="871">
        <v>0</v>
      </c>
      <c r="Q68" s="871">
        <v>1</v>
      </c>
      <c r="R68" s="871">
        <v>0</v>
      </c>
      <c r="S68" s="871">
        <v>1</v>
      </c>
      <c r="T68" s="1444"/>
    </row>
    <row r="69" spans="1:20" ht="15.75" thickBot="1" x14ac:dyDescent="0.3">
      <c r="A69" s="1446"/>
      <c r="B69" s="1425"/>
      <c r="C69" s="2483"/>
      <c r="D69" s="2495"/>
      <c r="E69" s="2495"/>
      <c r="F69" s="898" t="s">
        <v>80</v>
      </c>
      <c r="G69" s="868">
        <v>3</v>
      </c>
      <c r="H69" s="871">
        <v>0</v>
      </c>
      <c r="I69" s="871">
        <v>0</v>
      </c>
      <c r="J69" s="871">
        <v>0</v>
      </c>
      <c r="K69" s="871">
        <v>0</v>
      </c>
      <c r="L69" s="871">
        <v>0</v>
      </c>
      <c r="M69" s="871">
        <v>0</v>
      </c>
      <c r="N69" s="871">
        <v>0</v>
      </c>
      <c r="O69" s="871">
        <v>0</v>
      </c>
      <c r="P69" s="871"/>
      <c r="Q69" s="871">
        <v>1</v>
      </c>
      <c r="R69" s="871">
        <v>1</v>
      </c>
      <c r="S69" s="871">
        <v>1</v>
      </c>
      <c r="T69" s="1444"/>
    </row>
    <row r="70" spans="1:20" ht="15.75" thickBot="1" x14ac:dyDescent="0.3">
      <c r="A70" s="1446"/>
      <c r="B70" s="1425"/>
      <c r="C70" s="2483"/>
      <c r="D70" s="2495"/>
      <c r="E70" s="2495"/>
      <c r="F70" s="898" t="s">
        <v>81</v>
      </c>
      <c r="G70" s="868">
        <v>0</v>
      </c>
      <c r="H70" s="871">
        <v>0</v>
      </c>
      <c r="I70" s="871">
        <v>0</v>
      </c>
      <c r="J70" s="871">
        <v>0</v>
      </c>
      <c r="K70" s="871">
        <v>0</v>
      </c>
      <c r="L70" s="871">
        <v>0</v>
      </c>
      <c r="M70" s="871">
        <v>0</v>
      </c>
      <c r="N70" s="871">
        <v>0</v>
      </c>
      <c r="O70" s="871">
        <v>0</v>
      </c>
      <c r="P70" s="871">
        <v>0</v>
      </c>
      <c r="Q70" s="871">
        <v>0</v>
      </c>
      <c r="R70" s="871">
        <v>0</v>
      </c>
      <c r="S70" s="871">
        <v>0</v>
      </c>
      <c r="T70" s="1444"/>
    </row>
    <row r="71" spans="1:20" ht="15.75" thickBot="1" x14ac:dyDescent="0.3">
      <c r="A71" s="1446"/>
      <c r="B71" s="1425"/>
      <c r="C71" s="2483"/>
      <c r="D71" s="2496" t="s">
        <v>60</v>
      </c>
      <c r="E71" s="2496"/>
      <c r="F71" s="883" t="s">
        <v>82</v>
      </c>
      <c r="G71" s="868">
        <v>0</v>
      </c>
      <c r="H71" s="871">
        <v>0</v>
      </c>
      <c r="I71" s="871">
        <v>0</v>
      </c>
      <c r="J71" s="871">
        <v>0</v>
      </c>
      <c r="K71" s="871">
        <v>0</v>
      </c>
      <c r="L71" s="871">
        <v>0</v>
      </c>
      <c r="M71" s="871">
        <v>0</v>
      </c>
      <c r="N71" s="871">
        <v>0</v>
      </c>
      <c r="O71" s="871">
        <v>0</v>
      </c>
      <c r="P71" s="871">
        <v>0</v>
      </c>
      <c r="Q71" s="871">
        <v>0</v>
      </c>
      <c r="R71" s="871">
        <v>0</v>
      </c>
      <c r="S71" s="871">
        <v>0</v>
      </c>
      <c r="T71" s="1444"/>
    </row>
    <row r="72" spans="1:20" ht="15.75" thickBot="1" x14ac:dyDescent="0.3">
      <c r="A72" s="1446"/>
      <c r="B72" s="1425"/>
      <c r="C72" s="2483"/>
      <c r="D72" s="2496" t="s">
        <v>61</v>
      </c>
      <c r="E72" s="2496"/>
      <c r="F72" s="891" t="s">
        <v>83</v>
      </c>
      <c r="G72" s="868">
        <v>0</v>
      </c>
      <c r="H72" s="871">
        <v>0</v>
      </c>
      <c r="I72" s="871">
        <v>0</v>
      </c>
      <c r="J72" s="871">
        <v>0</v>
      </c>
      <c r="K72" s="871">
        <v>0</v>
      </c>
      <c r="L72" s="871">
        <v>0</v>
      </c>
      <c r="M72" s="871">
        <v>0</v>
      </c>
      <c r="N72" s="871">
        <v>0</v>
      </c>
      <c r="O72" s="871">
        <v>0</v>
      </c>
      <c r="P72" s="871">
        <v>0</v>
      </c>
      <c r="Q72" s="871">
        <v>0</v>
      </c>
      <c r="R72" s="871">
        <v>0</v>
      </c>
      <c r="S72" s="871">
        <v>0</v>
      </c>
      <c r="T72" s="1444"/>
    </row>
    <row r="73" spans="1:20" ht="15.75" thickBot="1" x14ac:dyDescent="0.3">
      <c r="A73" s="1446"/>
      <c r="B73" s="1425"/>
      <c r="C73" s="2483"/>
      <c r="D73" s="2496"/>
      <c r="E73" s="2496"/>
      <c r="F73" s="891" t="s">
        <v>84</v>
      </c>
      <c r="G73" s="868">
        <v>1</v>
      </c>
      <c r="H73" s="871">
        <v>0</v>
      </c>
      <c r="I73" s="871">
        <v>0</v>
      </c>
      <c r="J73" s="871">
        <v>0</v>
      </c>
      <c r="K73" s="871">
        <v>0</v>
      </c>
      <c r="L73" s="871">
        <v>0</v>
      </c>
      <c r="M73" s="871">
        <v>0</v>
      </c>
      <c r="N73" s="871">
        <v>0</v>
      </c>
      <c r="O73" s="871">
        <v>0</v>
      </c>
      <c r="P73" s="871">
        <v>0</v>
      </c>
      <c r="Q73" s="871">
        <v>0</v>
      </c>
      <c r="R73" s="871">
        <v>1</v>
      </c>
      <c r="S73" s="871">
        <v>0</v>
      </c>
      <c r="T73" s="1444"/>
    </row>
    <row r="74" spans="1:20" ht="15.75" thickBot="1" x14ac:dyDescent="0.3">
      <c r="A74" s="1446"/>
      <c r="B74" s="1425"/>
      <c r="C74" s="2483"/>
      <c r="D74" s="2477" t="s">
        <v>62</v>
      </c>
      <c r="E74" s="2477"/>
      <c r="F74" s="891" t="s">
        <v>85</v>
      </c>
      <c r="G74" s="868">
        <v>1</v>
      </c>
      <c r="H74" s="871">
        <v>0</v>
      </c>
      <c r="I74" s="871">
        <v>0</v>
      </c>
      <c r="J74" s="871">
        <v>0</v>
      </c>
      <c r="K74" s="871">
        <v>0</v>
      </c>
      <c r="L74" s="871">
        <v>0</v>
      </c>
      <c r="M74" s="871">
        <v>0</v>
      </c>
      <c r="N74" s="871">
        <v>0</v>
      </c>
      <c r="O74" s="871">
        <v>0</v>
      </c>
      <c r="P74" s="871">
        <v>0</v>
      </c>
      <c r="Q74" s="871">
        <v>0</v>
      </c>
      <c r="R74" s="871">
        <v>1</v>
      </c>
      <c r="S74" s="871">
        <v>0</v>
      </c>
      <c r="T74" s="1444"/>
    </row>
    <row r="75" spans="1:20" ht="15.75" thickBot="1" x14ac:dyDescent="0.3">
      <c r="A75" s="1446"/>
      <c r="B75" s="1425"/>
      <c r="C75" s="2483"/>
      <c r="D75" s="2477"/>
      <c r="E75" s="2477"/>
      <c r="F75" s="891" t="s">
        <v>86</v>
      </c>
      <c r="G75" s="868">
        <v>0</v>
      </c>
      <c r="H75" s="871">
        <v>0</v>
      </c>
      <c r="I75" s="871">
        <v>0</v>
      </c>
      <c r="J75" s="871">
        <v>0</v>
      </c>
      <c r="K75" s="871">
        <v>0</v>
      </c>
      <c r="L75" s="871">
        <v>0</v>
      </c>
      <c r="M75" s="871">
        <v>0</v>
      </c>
      <c r="N75" s="871">
        <v>0</v>
      </c>
      <c r="O75" s="871">
        <v>0</v>
      </c>
      <c r="P75" s="871">
        <v>0</v>
      </c>
      <c r="Q75" s="871">
        <v>0</v>
      </c>
      <c r="R75" s="871">
        <v>0</v>
      </c>
      <c r="S75" s="871">
        <v>0</v>
      </c>
      <c r="T75" s="1444"/>
    </row>
    <row r="76" spans="1:20" ht="15.75" thickBot="1" x14ac:dyDescent="0.3">
      <c r="A76" s="1446"/>
      <c r="B76" s="1425"/>
      <c r="C76" s="2483"/>
      <c r="D76" s="2477" t="s">
        <v>63</v>
      </c>
      <c r="E76" s="2477"/>
      <c r="F76" s="891" t="s">
        <v>87</v>
      </c>
      <c r="G76" s="868">
        <v>0</v>
      </c>
      <c r="H76" s="871">
        <v>0</v>
      </c>
      <c r="I76" s="871">
        <v>0</v>
      </c>
      <c r="J76" s="871">
        <v>0</v>
      </c>
      <c r="K76" s="871">
        <v>0</v>
      </c>
      <c r="L76" s="871">
        <v>0</v>
      </c>
      <c r="M76" s="871">
        <v>0</v>
      </c>
      <c r="N76" s="871">
        <v>0</v>
      </c>
      <c r="O76" s="871">
        <v>0</v>
      </c>
      <c r="P76" s="871">
        <v>0</v>
      </c>
      <c r="Q76" s="871">
        <v>0</v>
      </c>
      <c r="R76" s="871">
        <v>0</v>
      </c>
      <c r="S76" s="871">
        <v>0</v>
      </c>
      <c r="T76" s="1444"/>
    </row>
    <row r="77" spans="1:20" ht="15.75" thickBot="1" x14ac:dyDescent="0.3">
      <c r="A77" s="1446"/>
      <c r="B77" s="1425"/>
      <c r="C77" s="2483"/>
      <c r="D77" s="2477"/>
      <c r="E77" s="2477"/>
      <c r="F77" s="883" t="s">
        <v>88</v>
      </c>
      <c r="G77" s="868">
        <v>0</v>
      </c>
      <c r="H77" s="871">
        <v>0</v>
      </c>
      <c r="I77" s="871">
        <v>0</v>
      </c>
      <c r="J77" s="871">
        <v>0</v>
      </c>
      <c r="K77" s="871">
        <v>0</v>
      </c>
      <c r="L77" s="871">
        <v>0</v>
      </c>
      <c r="M77" s="871">
        <v>0</v>
      </c>
      <c r="N77" s="871">
        <v>0</v>
      </c>
      <c r="O77" s="871">
        <v>0</v>
      </c>
      <c r="P77" s="871">
        <v>0</v>
      </c>
      <c r="Q77" s="871">
        <v>0</v>
      </c>
      <c r="R77" s="871">
        <v>0</v>
      </c>
      <c r="S77" s="871">
        <v>0</v>
      </c>
      <c r="T77" s="1444"/>
    </row>
    <row r="78" spans="1:20" ht="15.75" thickBot="1" x14ac:dyDescent="0.3">
      <c r="A78" s="1446"/>
      <c r="B78" s="1425"/>
      <c r="C78" s="2483"/>
      <c r="D78" s="2477"/>
      <c r="E78" s="2477"/>
      <c r="F78" s="883" t="s">
        <v>89</v>
      </c>
      <c r="G78" s="868">
        <v>0</v>
      </c>
      <c r="H78" s="871">
        <v>0</v>
      </c>
      <c r="I78" s="871">
        <v>0</v>
      </c>
      <c r="J78" s="871">
        <v>0</v>
      </c>
      <c r="K78" s="871">
        <v>0</v>
      </c>
      <c r="L78" s="871">
        <v>0</v>
      </c>
      <c r="M78" s="871">
        <v>0</v>
      </c>
      <c r="N78" s="871">
        <v>0</v>
      </c>
      <c r="O78" s="871">
        <v>0</v>
      </c>
      <c r="P78" s="871">
        <v>0</v>
      </c>
      <c r="Q78" s="871">
        <v>0</v>
      </c>
      <c r="R78" s="871">
        <v>0</v>
      </c>
      <c r="S78" s="871">
        <v>0</v>
      </c>
      <c r="T78" s="1444"/>
    </row>
    <row r="79" spans="1:20" ht="15.75" thickBot="1" x14ac:dyDescent="0.3">
      <c r="A79" s="1446"/>
      <c r="B79" s="1425"/>
      <c r="C79" s="2483"/>
      <c r="D79" s="2496" t="s">
        <v>64</v>
      </c>
      <c r="E79" s="2496"/>
      <c r="F79" s="891" t="s">
        <v>90</v>
      </c>
      <c r="G79" s="868">
        <v>0</v>
      </c>
      <c r="H79" s="871">
        <v>0</v>
      </c>
      <c r="I79" s="871">
        <v>0</v>
      </c>
      <c r="J79" s="871">
        <v>0</v>
      </c>
      <c r="K79" s="871">
        <v>0</v>
      </c>
      <c r="L79" s="871">
        <v>0</v>
      </c>
      <c r="M79" s="871">
        <v>0</v>
      </c>
      <c r="N79" s="871">
        <v>0</v>
      </c>
      <c r="O79" s="871">
        <v>0</v>
      </c>
      <c r="P79" s="871">
        <v>0</v>
      </c>
      <c r="Q79" s="871">
        <v>0</v>
      </c>
      <c r="R79" s="871">
        <v>0</v>
      </c>
      <c r="S79" s="871">
        <v>0</v>
      </c>
      <c r="T79" s="1444"/>
    </row>
    <row r="80" spans="1:20" ht="15.75" thickBot="1" x14ac:dyDescent="0.3">
      <c r="A80" s="1446"/>
      <c r="B80" s="1425"/>
      <c r="C80" s="2483"/>
      <c r="D80" s="2477" t="s">
        <v>65</v>
      </c>
      <c r="E80" s="2477"/>
      <c r="F80" s="891" t="s">
        <v>91</v>
      </c>
      <c r="G80" s="868">
        <v>0</v>
      </c>
      <c r="H80" s="871">
        <v>0</v>
      </c>
      <c r="I80" s="871">
        <v>0</v>
      </c>
      <c r="J80" s="871">
        <v>0</v>
      </c>
      <c r="K80" s="871">
        <v>0</v>
      </c>
      <c r="L80" s="871">
        <v>0</v>
      </c>
      <c r="M80" s="871">
        <v>0</v>
      </c>
      <c r="N80" s="871">
        <v>0</v>
      </c>
      <c r="O80" s="871">
        <v>0</v>
      </c>
      <c r="P80" s="871">
        <v>0</v>
      </c>
      <c r="Q80" s="871">
        <v>0</v>
      </c>
      <c r="R80" s="871">
        <v>0</v>
      </c>
      <c r="S80" s="871">
        <v>0</v>
      </c>
      <c r="T80" s="1444"/>
    </row>
    <row r="81" spans="1:20" ht="15.75" thickBot="1" x14ac:dyDescent="0.3">
      <c r="A81" s="1446"/>
      <c r="B81" s="1425"/>
      <c r="C81" s="2483"/>
      <c r="D81" s="2477"/>
      <c r="E81" s="2477"/>
      <c r="F81" s="892" t="s">
        <v>92</v>
      </c>
      <c r="G81" s="868">
        <v>0</v>
      </c>
      <c r="H81" s="875">
        <v>0</v>
      </c>
      <c r="I81" s="875">
        <v>0</v>
      </c>
      <c r="J81" s="875">
        <v>0</v>
      </c>
      <c r="K81" s="875">
        <v>0</v>
      </c>
      <c r="L81" s="875">
        <v>0</v>
      </c>
      <c r="M81" s="875">
        <v>0</v>
      </c>
      <c r="N81" s="875">
        <v>0</v>
      </c>
      <c r="O81" s="875">
        <v>0</v>
      </c>
      <c r="P81" s="875">
        <v>0</v>
      </c>
      <c r="Q81" s="875">
        <v>0</v>
      </c>
      <c r="R81" s="875">
        <v>0</v>
      </c>
      <c r="S81" s="875">
        <v>0</v>
      </c>
      <c r="T81" s="1444"/>
    </row>
    <row r="82" spans="1:20" ht="15.75" thickBot="1" x14ac:dyDescent="0.3">
      <c r="A82" s="1446"/>
      <c r="B82" s="1425"/>
      <c r="C82" s="2483"/>
      <c r="D82" s="2478" t="s">
        <v>66</v>
      </c>
      <c r="E82" s="2478"/>
      <c r="F82" s="876" t="s">
        <v>93</v>
      </c>
      <c r="G82" s="877">
        <v>26</v>
      </c>
      <c r="H82" s="877"/>
      <c r="I82" s="877"/>
      <c r="J82" s="877"/>
      <c r="K82" s="877"/>
      <c r="L82" s="877"/>
      <c r="M82" s="877"/>
      <c r="N82" s="877"/>
      <c r="O82" s="877"/>
      <c r="P82" s="877"/>
      <c r="Q82" s="877"/>
      <c r="R82" s="877"/>
      <c r="S82" s="877"/>
      <c r="T82" s="1444"/>
    </row>
    <row r="83" spans="1:20" ht="15.75" thickBot="1" x14ac:dyDescent="0.3">
      <c r="A83" s="1446"/>
      <c r="B83" s="1425"/>
      <c r="C83" s="2483"/>
      <c r="D83" s="2478"/>
      <c r="E83" s="2478"/>
      <c r="F83" s="878" t="s">
        <v>94</v>
      </c>
      <c r="G83" s="899"/>
      <c r="H83" s="899"/>
      <c r="I83" s="899"/>
      <c r="J83" s="899"/>
      <c r="K83" s="899"/>
      <c r="L83" s="899"/>
      <c r="M83" s="899"/>
      <c r="N83" s="899"/>
      <c r="O83" s="899"/>
      <c r="P83" s="899"/>
      <c r="Q83" s="899"/>
      <c r="R83" s="899"/>
      <c r="S83" s="899"/>
      <c r="T83" s="1444"/>
    </row>
    <row r="84" spans="1:20" ht="15.75" thickBot="1" x14ac:dyDescent="0.3">
      <c r="A84" s="1446"/>
      <c r="B84" s="1425"/>
      <c r="C84" s="2483"/>
      <c r="D84" s="2478" t="s">
        <v>67</v>
      </c>
      <c r="E84" s="2478"/>
      <c r="F84" s="900" t="s">
        <v>95</v>
      </c>
      <c r="G84" s="865">
        <v>0</v>
      </c>
      <c r="H84" s="901">
        <v>0</v>
      </c>
      <c r="I84" s="901">
        <v>0</v>
      </c>
      <c r="J84" s="901">
        <v>0</v>
      </c>
      <c r="K84" s="901">
        <v>0</v>
      </c>
      <c r="L84" s="901">
        <v>0</v>
      </c>
      <c r="M84" s="901">
        <v>0</v>
      </c>
      <c r="N84" s="901">
        <v>0</v>
      </c>
      <c r="O84" s="901">
        <v>0</v>
      </c>
      <c r="P84" s="901">
        <v>0</v>
      </c>
      <c r="Q84" s="901">
        <v>0</v>
      </c>
      <c r="R84" s="901">
        <v>0</v>
      </c>
      <c r="S84" s="901">
        <v>0</v>
      </c>
      <c r="T84" s="1444"/>
    </row>
    <row r="85" spans="1:20" ht="15.75" thickBot="1" x14ac:dyDescent="0.3">
      <c r="A85" s="1446"/>
      <c r="B85" s="1425"/>
      <c r="C85" s="2483"/>
      <c r="D85" s="2479"/>
      <c r="E85" s="2479"/>
      <c r="F85" s="902" t="s">
        <v>96</v>
      </c>
      <c r="G85" s="865">
        <v>0</v>
      </c>
      <c r="H85" s="903">
        <v>0</v>
      </c>
      <c r="I85" s="903">
        <v>0</v>
      </c>
      <c r="J85" s="903">
        <v>0</v>
      </c>
      <c r="K85" s="903">
        <v>0</v>
      </c>
      <c r="L85" s="903">
        <v>0</v>
      </c>
      <c r="M85" s="903">
        <v>0</v>
      </c>
      <c r="N85" s="903">
        <v>0</v>
      </c>
      <c r="O85" s="903">
        <v>0</v>
      </c>
      <c r="P85" s="903">
        <v>0</v>
      </c>
      <c r="Q85" s="903">
        <v>0</v>
      </c>
      <c r="R85" s="903">
        <v>0</v>
      </c>
      <c r="S85" s="903">
        <v>0</v>
      </c>
      <c r="T85" s="1444"/>
    </row>
    <row r="86" spans="1:20" ht="16.5" thickBot="1" x14ac:dyDescent="0.3">
      <c r="A86" s="1446"/>
      <c r="B86" s="1425"/>
      <c r="C86" s="2480" t="s">
        <v>165</v>
      </c>
      <c r="D86" s="2481"/>
      <c r="E86" s="2481"/>
      <c r="F86" s="2481"/>
      <c r="G86" s="2481"/>
      <c r="H86" s="2481"/>
      <c r="I86" s="2481"/>
      <c r="J86" s="2481"/>
      <c r="K86" s="2481"/>
      <c r="L86" s="2481"/>
      <c r="M86" s="2481"/>
      <c r="N86" s="2481"/>
      <c r="O86" s="2481"/>
      <c r="P86" s="2481"/>
      <c r="Q86" s="2481"/>
      <c r="R86" s="2481"/>
      <c r="S86" s="2482"/>
      <c r="T86" s="1444"/>
    </row>
    <row r="87" spans="1:20" ht="16.5" thickBot="1" x14ac:dyDescent="0.3">
      <c r="A87" s="1446"/>
      <c r="B87" s="1425"/>
      <c r="C87" s="2483" t="s">
        <v>37</v>
      </c>
      <c r="D87" s="2484" t="s">
        <v>7</v>
      </c>
      <c r="E87" s="2485"/>
      <c r="F87" s="2485"/>
      <c r="G87" s="2485"/>
      <c r="H87" s="2485"/>
      <c r="I87" s="2485"/>
      <c r="J87" s="2485"/>
      <c r="K87" s="2485"/>
      <c r="L87" s="2485"/>
      <c r="M87" s="2485"/>
      <c r="N87" s="2485"/>
      <c r="O87" s="2485"/>
      <c r="P87" s="2485"/>
      <c r="Q87" s="2485"/>
      <c r="R87" s="2485"/>
      <c r="S87" s="2486"/>
      <c r="T87" s="1444"/>
    </row>
    <row r="88" spans="1:20" ht="16.5" customHeight="1" thickBot="1" x14ac:dyDescent="0.3">
      <c r="A88" s="1446"/>
      <c r="B88" s="1425"/>
      <c r="C88" s="2483"/>
      <c r="D88" s="2487" t="s">
        <v>97</v>
      </c>
      <c r="E88" s="2488"/>
      <c r="F88" s="904" t="s">
        <v>101</v>
      </c>
      <c r="G88" s="886"/>
      <c r="H88" s="866"/>
      <c r="I88" s="866"/>
      <c r="J88" s="866"/>
      <c r="K88" s="866"/>
      <c r="L88" s="866"/>
      <c r="M88" s="866"/>
      <c r="N88" s="866"/>
      <c r="O88" s="866"/>
      <c r="P88" s="866"/>
      <c r="Q88" s="866"/>
      <c r="R88" s="866"/>
      <c r="S88" s="866"/>
      <c r="T88" s="1444"/>
    </row>
    <row r="89" spans="1:20" ht="16.5" customHeight="1" thickBot="1" x14ac:dyDescent="0.3">
      <c r="A89" s="1446"/>
      <c r="B89" s="1425"/>
      <c r="C89" s="2483"/>
      <c r="D89" s="2489"/>
      <c r="E89" s="2490"/>
      <c r="F89" s="905" t="s">
        <v>120</v>
      </c>
      <c r="G89" s="888">
        <v>7</v>
      </c>
      <c r="H89" s="888">
        <f t="shared" ref="H89:S89" si="3">H22+H41+H62</f>
        <v>0</v>
      </c>
      <c r="I89" s="888">
        <f t="shared" si="3"/>
        <v>0</v>
      </c>
      <c r="J89" s="888">
        <f t="shared" si="3"/>
        <v>0</v>
      </c>
      <c r="K89" s="888">
        <f t="shared" si="3"/>
        <v>1</v>
      </c>
      <c r="L89" s="888">
        <f t="shared" si="3"/>
        <v>0</v>
      </c>
      <c r="M89" s="888">
        <f t="shared" si="3"/>
        <v>1</v>
      </c>
      <c r="N89" s="888">
        <f t="shared" si="3"/>
        <v>0</v>
      </c>
      <c r="O89" s="888">
        <f t="shared" si="3"/>
        <v>1</v>
      </c>
      <c r="P89" s="888">
        <f t="shared" si="3"/>
        <v>1</v>
      </c>
      <c r="Q89" s="888">
        <f t="shared" si="3"/>
        <v>1</v>
      </c>
      <c r="R89" s="888">
        <f t="shared" si="3"/>
        <v>1</v>
      </c>
      <c r="S89" s="888">
        <f t="shared" si="3"/>
        <v>1</v>
      </c>
      <c r="T89" s="1444"/>
    </row>
    <row r="90" spans="1:20" ht="16.5" customHeight="1" thickBot="1" x14ac:dyDescent="0.3">
      <c r="A90" s="1446"/>
      <c r="B90" s="1425"/>
      <c r="C90" s="2483"/>
      <c r="D90" s="2491"/>
      <c r="E90" s="2492"/>
      <c r="F90" s="906" t="s">
        <v>121</v>
      </c>
      <c r="G90" s="907">
        <v>0</v>
      </c>
      <c r="H90" s="871">
        <v>0</v>
      </c>
      <c r="I90" s="871">
        <v>0</v>
      </c>
      <c r="J90" s="871">
        <v>0</v>
      </c>
      <c r="K90" s="871">
        <v>0</v>
      </c>
      <c r="L90" s="871">
        <v>0</v>
      </c>
      <c r="M90" s="871">
        <v>0</v>
      </c>
      <c r="N90" s="871">
        <v>0</v>
      </c>
      <c r="O90" s="871">
        <v>0</v>
      </c>
      <c r="P90" s="871">
        <v>0</v>
      </c>
      <c r="Q90" s="871">
        <v>0</v>
      </c>
      <c r="R90" s="871">
        <v>0</v>
      </c>
      <c r="S90" s="871">
        <v>0</v>
      </c>
      <c r="T90" s="1444"/>
    </row>
    <row r="91" spans="1:20" ht="16.5" customHeight="1" thickBot="1" x14ac:dyDescent="0.3">
      <c r="A91" s="1446"/>
      <c r="B91" s="1425"/>
      <c r="C91" s="2483"/>
      <c r="D91" s="2493" t="s">
        <v>98</v>
      </c>
      <c r="E91" s="2494"/>
      <c r="F91" s="905" t="s">
        <v>102</v>
      </c>
      <c r="G91" s="907">
        <v>2</v>
      </c>
      <c r="H91" s="871">
        <v>0</v>
      </c>
      <c r="I91" s="871">
        <v>0</v>
      </c>
      <c r="J91" s="871">
        <v>0</v>
      </c>
      <c r="K91" s="871">
        <v>0</v>
      </c>
      <c r="L91" s="871">
        <v>0</v>
      </c>
      <c r="M91" s="871">
        <v>0</v>
      </c>
      <c r="N91" s="871">
        <v>0</v>
      </c>
      <c r="O91" s="871">
        <v>1</v>
      </c>
      <c r="P91" s="871">
        <v>0</v>
      </c>
      <c r="Q91" s="871">
        <v>0</v>
      </c>
      <c r="R91" s="871">
        <v>0</v>
      </c>
      <c r="S91" s="871">
        <v>1</v>
      </c>
      <c r="T91" s="1444"/>
    </row>
    <row r="92" spans="1:20" ht="16.5" customHeight="1" thickBot="1" x14ac:dyDescent="0.3">
      <c r="A92" s="1446"/>
      <c r="B92" s="1425"/>
      <c r="C92" s="2483"/>
      <c r="D92" s="2489"/>
      <c r="E92" s="2490"/>
      <c r="F92" s="905" t="s">
        <v>103</v>
      </c>
      <c r="G92" s="907">
        <v>5</v>
      </c>
      <c r="H92" s="871">
        <v>0</v>
      </c>
      <c r="I92" s="871">
        <v>0</v>
      </c>
      <c r="J92" s="871">
        <v>0</v>
      </c>
      <c r="K92" s="871">
        <v>0</v>
      </c>
      <c r="L92" s="871">
        <v>0</v>
      </c>
      <c r="M92" s="871">
        <v>0</v>
      </c>
      <c r="N92" s="871">
        <v>1</v>
      </c>
      <c r="O92" s="871">
        <v>1</v>
      </c>
      <c r="P92" s="871">
        <v>1</v>
      </c>
      <c r="Q92" s="871">
        <v>1</v>
      </c>
      <c r="R92" s="871">
        <v>0</v>
      </c>
      <c r="S92" s="871">
        <v>1</v>
      </c>
      <c r="T92" s="1444"/>
    </row>
    <row r="93" spans="1:20" ht="16.5" customHeight="1" thickBot="1" x14ac:dyDescent="0.3">
      <c r="A93" s="1446"/>
      <c r="B93" s="1425"/>
      <c r="C93" s="2483"/>
      <c r="D93" s="2489"/>
      <c r="E93" s="2490"/>
      <c r="F93" s="906" t="s">
        <v>104</v>
      </c>
      <c r="G93" s="907">
        <v>4</v>
      </c>
      <c r="H93" s="871">
        <v>0</v>
      </c>
      <c r="I93" s="871">
        <v>0</v>
      </c>
      <c r="J93" s="871">
        <v>0</v>
      </c>
      <c r="K93" s="871">
        <v>0</v>
      </c>
      <c r="L93" s="871">
        <v>0</v>
      </c>
      <c r="M93" s="871">
        <v>0</v>
      </c>
      <c r="N93" s="871">
        <v>1</v>
      </c>
      <c r="O93" s="871">
        <v>1</v>
      </c>
      <c r="P93" s="871">
        <v>1</v>
      </c>
      <c r="Q93" s="871">
        <v>1</v>
      </c>
      <c r="R93" s="871">
        <v>0</v>
      </c>
      <c r="S93" s="871">
        <v>0</v>
      </c>
      <c r="T93" s="1444"/>
    </row>
    <row r="94" spans="1:20" ht="16.5" customHeight="1" thickBot="1" x14ac:dyDescent="0.3">
      <c r="A94" s="1446"/>
      <c r="B94" s="1425"/>
      <c r="C94" s="2483"/>
      <c r="D94" s="2491"/>
      <c r="E94" s="2492"/>
      <c r="F94" s="906" t="s">
        <v>105</v>
      </c>
      <c r="G94" s="907">
        <v>1</v>
      </c>
      <c r="H94" s="871">
        <v>0</v>
      </c>
      <c r="I94" s="871">
        <v>0</v>
      </c>
      <c r="J94" s="871">
        <v>0</v>
      </c>
      <c r="K94" s="871">
        <v>0</v>
      </c>
      <c r="L94" s="871">
        <v>0</v>
      </c>
      <c r="M94" s="871">
        <v>0</v>
      </c>
      <c r="N94" s="871">
        <v>0</v>
      </c>
      <c r="O94" s="871">
        <v>0</v>
      </c>
      <c r="P94" s="871">
        <v>0</v>
      </c>
      <c r="Q94" s="871">
        <v>0</v>
      </c>
      <c r="R94" s="871">
        <v>0</v>
      </c>
      <c r="S94" s="871">
        <v>1</v>
      </c>
      <c r="T94" s="1444"/>
    </row>
    <row r="95" spans="1:20" ht="16.5" customHeight="1" thickBot="1" x14ac:dyDescent="0.3">
      <c r="A95" s="1446"/>
      <c r="B95" s="1425"/>
      <c r="C95" s="2483"/>
      <c r="D95" s="2493" t="s">
        <v>99</v>
      </c>
      <c r="E95" s="2494"/>
      <c r="F95" s="905" t="s">
        <v>106</v>
      </c>
      <c r="G95" s="907">
        <v>0</v>
      </c>
      <c r="H95" s="871">
        <v>0</v>
      </c>
      <c r="I95" s="871">
        <v>0</v>
      </c>
      <c r="J95" s="871">
        <v>0</v>
      </c>
      <c r="K95" s="871">
        <v>0</v>
      </c>
      <c r="L95" s="871">
        <v>0</v>
      </c>
      <c r="M95" s="871">
        <v>0</v>
      </c>
      <c r="N95" s="871">
        <v>0</v>
      </c>
      <c r="O95" s="871">
        <v>0</v>
      </c>
      <c r="P95" s="871">
        <v>0</v>
      </c>
      <c r="Q95" s="871">
        <v>0</v>
      </c>
      <c r="R95" s="871">
        <v>0</v>
      </c>
      <c r="S95" s="871">
        <v>0</v>
      </c>
      <c r="T95" s="1444"/>
    </row>
    <row r="96" spans="1:20" ht="16.5" customHeight="1" thickBot="1" x14ac:dyDescent="0.3">
      <c r="A96" s="1446"/>
      <c r="B96" s="1425"/>
      <c r="C96" s="2483"/>
      <c r="D96" s="2489"/>
      <c r="E96" s="2490"/>
      <c r="F96" s="905" t="s">
        <v>107</v>
      </c>
      <c r="G96" s="907">
        <v>0</v>
      </c>
      <c r="H96" s="871">
        <v>0</v>
      </c>
      <c r="I96" s="871">
        <v>0</v>
      </c>
      <c r="J96" s="871">
        <v>0</v>
      </c>
      <c r="K96" s="871">
        <v>0</v>
      </c>
      <c r="L96" s="871">
        <v>0</v>
      </c>
      <c r="M96" s="871">
        <v>0</v>
      </c>
      <c r="N96" s="871">
        <v>0</v>
      </c>
      <c r="O96" s="871">
        <v>0</v>
      </c>
      <c r="P96" s="871">
        <v>0</v>
      </c>
      <c r="Q96" s="871">
        <v>0</v>
      </c>
      <c r="R96" s="871">
        <v>0</v>
      </c>
      <c r="S96" s="871">
        <v>0</v>
      </c>
      <c r="T96" s="1444"/>
    </row>
    <row r="97" spans="1:20" ht="16.5" customHeight="1" thickBot="1" x14ac:dyDescent="0.3">
      <c r="A97" s="1446"/>
      <c r="B97" s="1425"/>
      <c r="C97" s="2483"/>
      <c r="D97" s="2491"/>
      <c r="E97" s="2492"/>
      <c r="F97" s="905" t="s">
        <v>108</v>
      </c>
      <c r="G97" s="907">
        <v>0</v>
      </c>
      <c r="H97" s="871">
        <v>0</v>
      </c>
      <c r="I97" s="871">
        <v>0</v>
      </c>
      <c r="J97" s="871">
        <v>0</v>
      </c>
      <c r="K97" s="871">
        <v>0</v>
      </c>
      <c r="L97" s="871">
        <v>0</v>
      </c>
      <c r="M97" s="871">
        <v>0</v>
      </c>
      <c r="N97" s="871">
        <v>0</v>
      </c>
      <c r="O97" s="871">
        <v>0</v>
      </c>
      <c r="P97" s="871">
        <v>0</v>
      </c>
      <c r="Q97" s="871">
        <v>0</v>
      </c>
      <c r="R97" s="871">
        <v>0</v>
      </c>
      <c r="S97" s="871">
        <v>0</v>
      </c>
      <c r="T97" s="1444"/>
    </row>
    <row r="98" spans="1:20" ht="16.5" customHeight="1" thickBot="1" x14ac:dyDescent="0.3">
      <c r="A98" s="1446"/>
      <c r="B98" s="1425"/>
      <c r="C98" s="2483"/>
      <c r="D98" s="2493" t="s">
        <v>100</v>
      </c>
      <c r="E98" s="2494"/>
      <c r="F98" s="908" t="s">
        <v>109</v>
      </c>
      <c r="G98" s="888">
        <v>7</v>
      </c>
      <c r="H98" s="888"/>
      <c r="I98" s="888"/>
      <c r="J98" s="888"/>
      <c r="K98" s="888"/>
      <c r="L98" s="888"/>
      <c r="M98" s="888"/>
      <c r="N98" s="888">
        <v>1</v>
      </c>
      <c r="O98" s="888">
        <v>2</v>
      </c>
      <c r="P98" s="888">
        <v>1</v>
      </c>
      <c r="Q98" s="888">
        <v>1</v>
      </c>
      <c r="R98" s="888">
        <v>1</v>
      </c>
      <c r="S98" s="888">
        <v>1</v>
      </c>
      <c r="T98" s="1444"/>
    </row>
    <row r="99" spans="1:20" ht="16.5" customHeight="1" thickBot="1" x14ac:dyDescent="0.3">
      <c r="A99" s="1446"/>
      <c r="B99" s="1425"/>
      <c r="C99" s="2483"/>
      <c r="D99" s="2489"/>
      <c r="E99" s="2490"/>
      <c r="F99" s="909" t="s">
        <v>110</v>
      </c>
      <c r="G99" s="894">
        <v>0</v>
      </c>
      <c r="H99" s="894"/>
      <c r="I99" s="894"/>
      <c r="J99" s="894"/>
      <c r="K99" s="894"/>
      <c r="L99" s="894"/>
      <c r="M99" s="894"/>
      <c r="N99" s="894"/>
      <c r="O99" s="894"/>
      <c r="P99" s="894"/>
      <c r="Q99" s="894"/>
      <c r="R99" s="894"/>
      <c r="S99" s="894"/>
      <c r="T99" s="1444"/>
    </row>
    <row r="100" spans="1:20" ht="16.5" thickBot="1" x14ac:dyDescent="0.3">
      <c r="A100" s="1446"/>
      <c r="B100" s="1332" t="s">
        <v>154</v>
      </c>
      <c r="C100" s="2449" t="s">
        <v>169</v>
      </c>
      <c r="D100" s="2449"/>
      <c r="E100" s="2449"/>
      <c r="F100" s="2449"/>
      <c r="G100" s="2449"/>
      <c r="H100" s="2449"/>
      <c r="I100" s="2449"/>
      <c r="J100" s="2449"/>
      <c r="K100" s="2449"/>
      <c r="L100" s="2449"/>
      <c r="M100" s="2449"/>
      <c r="N100" s="2449"/>
      <c r="O100" s="2449"/>
      <c r="P100" s="2449"/>
      <c r="Q100" s="2449"/>
      <c r="R100" s="2449"/>
      <c r="S100" s="2450"/>
      <c r="T100" s="1444"/>
    </row>
    <row r="101" spans="1:20" ht="16.5" thickBot="1" x14ac:dyDescent="0.3">
      <c r="A101" s="1446"/>
      <c r="B101" s="1333"/>
      <c r="C101" s="2451" t="s">
        <v>136</v>
      </c>
      <c r="D101" s="2452" t="s">
        <v>171</v>
      </c>
      <c r="E101" s="2453"/>
      <c r="F101" s="2453"/>
      <c r="G101" s="2453"/>
      <c r="H101" s="2453"/>
      <c r="I101" s="2453"/>
      <c r="J101" s="2453"/>
      <c r="K101" s="2453"/>
      <c r="L101" s="2453"/>
      <c r="M101" s="2453"/>
      <c r="N101" s="2453"/>
      <c r="O101" s="2453"/>
      <c r="P101" s="2453"/>
      <c r="Q101" s="2453"/>
      <c r="R101" s="2453"/>
      <c r="S101" s="2454"/>
      <c r="T101" s="1444"/>
    </row>
    <row r="102" spans="1:20" ht="16.5" thickBot="1" x14ac:dyDescent="0.3">
      <c r="A102" s="1446"/>
      <c r="B102" s="1333"/>
      <c r="C102" s="2451"/>
      <c r="D102" s="2455" t="s">
        <v>331</v>
      </c>
      <c r="E102" s="2456"/>
      <c r="F102" s="910" t="s">
        <v>280</v>
      </c>
      <c r="G102" s="911">
        <v>10</v>
      </c>
      <c r="H102" s="911">
        <v>0</v>
      </c>
      <c r="I102" s="911">
        <v>1</v>
      </c>
      <c r="J102" s="911">
        <v>1</v>
      </c>
      <c r="K102" s="911">
        <v>1</v>
      </c>
      <c r="L102" s="911">
        <v>1</v>
      </c>
      <c r="M102" s="911">
        <v>1</v>
      </c>
      <c r="N102" s="911">
        <v>1</v>
      </c>
      <c r="O102" s="911">
        <v>1</v>
      </c>
      <c r="P102" s="911">
        <v>1</v>
      </c>
      <c r="Q102" s="911">
        <v>1</v>
      </c>
      <c r="R102" s="911">
        <v>1</v>
      </c>
      <c r="S102" s="912">
        <v>0</v>
      </c>
      <c r="T102" s="1444"/>
    </row>
    <row r="103" spans="1:20" ht="16.5" thickBot="1" x14ac:dyDescent="0.3">
      <c r="A103" s="1446"/>
      <c r="B103" s="1333"/>
      <c r="C103" s="2451"/>
      <c r="D103" s="2457"/>
      <c r="E103" s="2456"/>
      <c r="F103" s="913" t="s">
        <v>281</v>
      </c>
      <c r="G103" s="914">
        <v>9</v>
      </c>
      <c r="H103" s="914">
        <v>0</v>
      </c>
      <c r="I103" s="914">
        <v>0</v>
      </c>
      <c r="J103" s="914">
        <v>1</v>
      </c>
      <c r="K103" s="914">
        <v>1</v>
      </c>
      <c r="L103" s="914">
        <v>1</v>
      </c>
      <c r="M103" s="914">
        <v>1</v>
      </c>
      <c r="N103" s="914">
        <v>1</v>
      </c>
      <c r="O103" s="914">
        <v>1</v>
      </c>
      <c r="P103" s="914">
        <v>1</v>
      </c>
      <c r="Q103" s="914">
        <v>1</v>
      </c>
      <c r="R103" s="914">
        <v>0</v>
      </c>
      <c r="S103" s="915">
        <v>1</v>
      </c>
      <c r="T103" s="1444"/>
    </row>
    <row r="104" spans="1:20" ht="16.5" thickBot="1" x14ac:dyDescent="0.3">
      <c r="A104" s="1446"/>
      <c r="B104" s="1333"/>
      <c r="C104" s="2451"/>
      <c r="D104" s="2457"/>
      <c r="E104" s="2456"/>
      <c r="F104" s="913" t="s">
        <v>282</v>
      </c>
      <c r="G104" s="914">
        <v>0</v>
      </c>
      <c r="H104" s="914">
        <v>0</v>
      </c>
      <c r="I104" s="914">
        <v>0</v>
      </c>
      <c r="J104" s="914">
        <v>0</v>
      </c>
      <c r="K104" s="914">
        <v>0</v>
      </c>
      <c r="L104" s="914">
        <v>0</v>
      </c>
      <c r="M104" s="914">
        <v>0</v>
      </c>
      <c r="N104" s="914">
        <v>0</v>
      </c>
      <c r="O104" s="914">
        <v>0</v>
      </c>
      <c r="P104" s="914">
        <v>0</v>
      </c>
      <c r="Q104" s="914">
        <v>0</v>
      </c>
      <c r="R104" s="914">
        <v>0</v>
      </c>
      <c r="S104" s="915">
        <v>0</v>
      </c>
      <c r="T104" s="1444"/>
    </row>
    <row r="105" spans="1:20" ht="16.5" thickBot="1" x14ac:dyDescent="0.3">
      <c r="A105" s="1446"/>
      <c r="B105" s="1333"/>
      <c r="C105" s="2451"/>
      <c r="D105" s="2457"/>
      <c r="E105" s="2456"/>
      <c r="F105" s="913" t="s">
        <v>283</v>
      </c>
      <c r="G105" s="914">
        <v>10</v>
      </c>
      <c r="H105" s="914">
        <v>0</v>
      </c>
      <c r="I105" s="914">
        <v>1</v>
      </c>
      <c r="J105" s="914">
        <v>1</v>
      </c>
      <c r="K105" s="914">
        <v>1</v>
      </c>
      <c r="L105" s="914">
        <v>1</v>
      </c>
      <c r="M105" s="914">
        <v>1</v>
      </c>
      <c r="N105" s="914">
        <v>1</v>
      </c>
      <c r="O105" s="914">
        <v>1</v>
      </c>
      <c r="P105" s="914">
        <v>1</v>
      </c>
      <c r="Q105" s="914">
        <v>1</v>
      </c>
      <c r="R105" s="914">
        <v>1</v>
      </c>
      <c r="S105" s="915">
        <v>0</v>
      </c>
      <c r="T105" s="1444"/>
    </row>
    <row r="106" spans="1:20" ht="16.5" thickBot="1" x14ac:dyDescent="0.3">
      <c r="A106" s="1446"/>
      <c r="B106" s="1333"/>
      <c r="C106" s="2451"/>
      <c r="D106" s="2457"/>
      <c r="E106" s="2456"/>
      <c r="F106" s="913" t="s">
        <v>284</v>
      </c>
      <c r="G106" s="914">
        <v>5</v>
      </c>
      <c r="H106" s="914">
        <v>0</v>
      </c>
      <c r="I106" s="914">
        <v>0</v>
      </c>
      <c r="J106" s="914">
        <v>0</v>
      </c>
      <c r="K106" s="914">
        <v>0</v>
      </c>
      <c r="L106" s="914">
        <v>0</v>
      </c>
      <c r="M106" s="914">
        <v>1</v>
      </c>
      <c r="N106" s="914">
        <v>1</v>
      </c>
      <c r="O106" s="914">
        <v>0</v>
      </c>
      <c r="P106" s="914">
        <v>1</v>
      </c>
      <c r="Q106" s="914">
        <v>1</v>
      </c>
      <c r="R106" s="914">
        <v>0</v>
      </c>
      <c r="S106" s="915">
        <v>1</v>
      </c>
      <c r="T106" s="1444"/>
    </row>
    <row r="107" spans="1:20" ht="33.75" customHeight="1" thickBot="1" x14ac:dyDescent="0.3">
      <c r="A107" s="1446"/>
      <c r="B107" s="1333"/>
      <c r="C107" s="2451"/>
      <c r="D107" s="2457"/>
      <c r="E107" s="2456"/>
      <c r="F107" s="916" t="s">
        <v>285</v>
      </c>
      <c r="G107" s="914">
        <v>0</v>
      </c>
      <c r="H107" s="914">
        <v>0</v>
      </c>
      <c r="I107" s="914">
        <v>0</v>
      </c>
      <c r="J107" s="914">
        <v>0</v>
      </c>
      <c r="K107" s="914">
        <v>0</v>
      </c>
      <c r="L107" s="914">
        <v>0</v>
      </c>
      <c r="M107" s="914">
        <v>0</v>
      </c>
      <c r="N107" s="914">
        <v>0</v>
      </c>
      <c r="O107" s="914">
        <v>0</v>
      </c>
      <c r="P107" s="914">
        <v>0</v>
      </c>
      <c r="Q107" s="914">
        <v>0</v>
      </c>
      <c r="R107" s="914">
        <v>0</v>
      </c>
      <c r="S107" s="915">
        <v>0</v>
      </c>
      <c r="T107" s="1444"/>
    </row>
    <row r="108" spans="1:20" ht="30.75" thickBot="1" x14ac:dyDescent="0.3">
      <c r="A108" s="1446"/>
      <c r="B108" s="1333"/>
      <c r="C108" s="2451"/>
      <c r="D108" s="2457"/>
      <c r="E108" s="2456"/>
      <c r="F108" s="916" t="s">
        <v>286</v>
      </c>
      <c r="G108" s="914">
        <v>0</v>
      </c>
      <c r="H108" s="914">
        <v>0</v>
      </c>
      <c r="I108" s="914">
        <v>0</v>
      </c>
      <c r="J108" s="914">
        <v>0</v>
      </c>
      <c r="K108" s="914">
        <v>0</v>
      </c>
      <c r="L108" s="914">
        <v>0</v>
      </c>
      <c r="M108" s="914">
        <v>0</v>
      </c>
      <c r="N108" s="914">
        <v>0</v>
      </c>
      <c r="O108" s="914">
        <v>0</v>
      </c>
      <c r="P108" s="914">
        <v>0</v>
      </c>
      <c r="Q108" s="914">
        <v>0</v>
      </c>
      <c r="R108" s="914">
        <v>0</v>
      </c>
      <c r="S108" s="915">
        <v>0</v>
      </c>
      <c r="T108" s="1444"/>
    </row>
    <row r="109" spans="1:20" ht="16.5" thickBot="1" x14ac:dyDescent="0.3">
      <c r="A109" s="1446"/>
      <c r="B109" s="1333"/>
      <c r="C109" s="2451"/>
      <c r="D109" s="2457"/>
      <c r="E109" s="2456"/>
      <c r="F109" s="916" t="s">
        <v>287</v>
      </c>
      <c r="G109" s="914">
        <v>0</v>
      </c>
      <c r="H109" s="914">
        <v>0</v>
      </c>
      <c r="I109" s="914">
        <v>0</v>
      </c>
      <c r="J109" s="914">
        <v>0</v>
      </c>
      <c r="K109" s="914">
        <v>0</v>
      </c>
      <c r="L109" s="914">
        <v>0</v>
      </c>
      <c r="M109" s="914">
        <v>0</v>
      </c>
      <c r="N109" s="914">
        <v>0</v>
      </c>
      <c r="O109" s="914">
        <v>0</v>
      </c>
      <c r="P109" s="914">
        <v>0</v>
      </c>
      <c r="Q109" s="914">
        <v>0</v>
      </c>
      <c r="R109" s="914">
        <v>0</v>
      </c>
      <c r="S109" s="915">
        <v>0</v>
      </c>
      <c r="T109" s="1444"/>
    </row>
    <row r="110" spans="1:20" ht="30.75" thickBot="1" x14ac:dyDescent="0.3">
      <c r="A110" s="1446"/>
      <c r="B110" s="1333"/>
      <c r="C110" s="2451"/>
      <c r="D110" s="2457"/>
      <c r="E110" s="2456"/>
      <c r="F110" s="916" t="s">
        <v>288</v>
      </c>
      <c r="G110" s="914">
        <v>0</v>
      </c>
      <c r="H110" s="914">
        <v>0</v>
      </c>
      <c r="I110" s="914">
        <v>0</v>
      </c>
      <c r="J110" s="914">
        <v>0</v>
      </c>
      <c r="K110" s="914">
        <v>0</v>
      </c>
      <c r="L110" s="914">
        <v>0</v>
      </c>
      <c r="M110" s="914">
        <v>0</v>
      </c>
      <c r="N110" s="914">
        <v>0</v>
      </c>
      <c r="O110" s="914">
        <v>0</v>
      </c>
      <c r="P110" s="914">
        <v>0</v>
      </c>
      <c r="Q110" s="914">
        <v>0</v>
      </c>
      <c r="R110" s="914">
        <v>0</v>
      </c>
      <c r="S110" s="915">
        <v>0</v>
      </c>
      <c r="T110" s="1444"/>
    </row>
    <row r="111" spans="1:20" ht="16.5" thickBot="1" x14ac:dyDescent="0.3">
      <c r="A111" s="1446"/>
      <c r="B111" s="1333"/>
      <c r="C111" s="2451"/>
      <c r="D111" s="2457"/>
      <c r="E111" s="2456"/>
      <c r="F111" s="916" t="s">
        <v>289</v>
      </c>
      <c r="G111" s="914">
        <v>2</v>
      </c>
      <c r="H111" s="914">
        <v>0</v>
      </c>
      <c r="I111" s="914">
        <v>0</v>
      </c>
      <c r="J111" s="914">
        <v>0</v>
      </c>
      <c r="K111" s="914">
        <v>0</v>
      </c>
      <c r="L111" s="914">
        <v>0</v>
      </c>
      <c r="M111" s="914">
        <v>0</v>
      </c>
      <c r="N111" s="914">
        <v>0</v>
      </c>
      <c r="O111" s="914">
        <v>0</v>
      </c>
      <c r="P111" s="914">
        <v>1</v>
      </c>
      <c r="Q111" s="914">
        <v>0</v>
      </c>
      <c r="R111" s="914">
        <v>0</v>
      </c>
      <c r="S111" s="915">
        <v>1</v>
      </c>
      <c r="T111" s="1444"/>
    </row>
    <row r="112" spans="1:20" ht="30.75" thickBot="1" x14ac:dyDescent="0.3">
      <c r="A112" s="1446"/>
      <c r="B112" s="1333"/>
      <c r="C112" s="2451"/>
      <c r="D112" s="2457"/>
      <c r="E112" s="2456"/>
      <c r="F112" s="916" t="s">
        <v>290</v>
      </c>
      <c r="G112" s="914">
        <v>0</v>
      </c>
      <c r="H112" s="914">
        <v>0</v>
      </c>
      <c r="I112" s="914">
        <v>0</v>
      </c>
      <c r="J112" s="914">
        <v>0</v>
      </c>
      <c r="K112" s="914">
        <v>0</v>
      </c>
      <c r="L112" s="914">
        <v>0</v>
      </c>
      <c r="M112" s="914">
        <v>0</v>
      </c>
      <c r="N112" s="914">
        <v>0</v>
      </c>
      <c r="O112" s="914">
        <v>0</v>
      </c>
      <c r="P112" s="914">
        <v>0</v>
      </c>
      <c r="Q112" s="914">
        <v>0</v>
      </c>
      <c r="R112" s="914">
        <v>0</v>
      </c>
      <c r="S112" s="915">
        <v>0</v>
      </c>
      <c r="T112" s="1444"/>
    </row>
    <row r="113" spans="1:20" ht="30.75" thickBot="1" x14ac:dyDescent="0.3">
      <c r="A113" s="1446"/>
      <c r="B113" s="1333"/>
      <c r="C113" s="2451"/>
      <c r="D113" s="2457"/>
      <c r="E113" s="2456"/>
      <c r="F113" s="916" t="s">
        <v>291</v>
      </c>
      <c r="G113" s="914">
        <v>0</v>
      </c>
      <c r="H113" s="914">
        <v>0</v>
      </c>
      <c r="I113" s="914">
        <v>0</v>
      </c>
      <c r="J113" s="914">
        <v>0</v>
      </c>
      <c r="K113" s="914">
        <v>0</v>
      </c>
      <c r="L113" s="914">
        <v>0</v>
      </c>
      <c r="M113" s="914">
        <v>0</v>
      </c>
      <c r="N113" s="914">
        <v>0</v>
      </c>
      <c r="O113" s="914">
        <v>0</v>
      </c>
      <c r="P113" s="914">
        <v>0</v>
      </c>
      <c r="Q113" s="914">
        <v>0</v>
      </c>
      <c r="R113" s="914">
        <v>0</v>
      </c>
      <c r="S113" s="915">
        <v>0</v>
      </c>
      <c r="T113" s="1444"/>
    </row>
    <row r="114" spans="1:20" ht="16.5" thickBot="1" x14ac:dyDescent="0.3">
      <c r="A114" s="1446"/>
      <c r="B114" s="1333"/>
      <c r="C114" s="2451"/>
      <c r="D114" s="2457"/>
      <c r="E114" s="2456"/>
      <c r="F114" s="916" t="s">
        <v>292</v>
      </c>
      <c r="G114" s="914">
        <v>0</v>
      </c>
      <c r="H114" s="914">
        <v>0</v>
      </c>
      <c r="I114" s="914">
        <v>0</v>
      </c>
      <c r="J114" s="914">
        <v>0</v>
      </c>
      <c r="K114" s="914">
        <v>0</v>
      </c>
      <c r="L114" s="914">
        <v>0</v>
      </c>
      <c r="M114" s="914">
        <v>0</v>
      </c>
      <c r="N114" s="914">
        <v>0</v>
      </c>
      <c r="O114" s="914">
        <v>0</v>
      </c>
      <c r="P114" s="914">
        <v>0</v>
      </c>
      <c r="Q114" s="914">
        <v>0</v>
      </c>
      <c r="R114" s="914">
        <v>0</v>
      </c>
      <c r="S114" s="915">
        <v>0</v>
      </c>
      <c r="T114" s="1444"/>
    </row>
    <row r="115" spans="1:20" ht="30.75" thickBot="1" x14ac:dyDescent="0.3">
      <c r="A115" s="1446"/>
      <c r="B115" s="1333"/>
      <c r="C115" s="2451"/>
      <c r="D115" s="2457"/>
      <c r="E115" s="2456"/>
      <c r="F115" s="916" t="s">
        <v>293</v>
      </c>
      <c r="G115" s="914">
        <v>0</v>
      </c>
      <c r="H115" s="914">
        <v>0</v>
      </c>
      <c r="I115" s="914">
        <v>0</v>
      </c>
      <c r="J115" s="914">
        <v>0</v>
      </c>
      <c r="K115" s="914">
        <v>0</v>
      </c>
      <c r="L115" s="914">
        <v>0</v>
      </c>
      <c r="M115" s="914">
        <v>0</v>
      </c>
      <c r="N115" s="914">
        <v>0</v>
      </c>
      <c r="O115" s="914">
        <v>0</v>
      </c>
      <c r="P115" s="914">
        <v>0</v>
      </c>
      <c r="Q115" s="914">
        <v>0</v>
      </c>
      <c r="R115" s="914">
        <v>0</v>
      </c>
      <c r="S115" s="915">
        <v>0</v>
      </c>
      <c r="T115" s="1444"/>
    </row>
    <row r="116" spans="1:20" ht="30.75" thickBot="1" x14ac:dyDescent="0.3">
      <c r="A116" s="1446"/>
      <c r="B116" s="1333"/>
      <c r="C116" s="2451"/>
      <c r="D116" s="2457"/>
      <c r="E116" s="2456"/>
      <c r="F116" s="916" t="s">
        <v>294</v>
      </c>
      <c r="G116" s="914">
        <v>0</v>
      </c>
      <c r="H116" s="914">
        <v>0</v>
      </c>
      <c r="I116" s="914">
        <v>0</v>
      </c>
      <c r="J116" s="914">
        <v>0</v>
      </c>
      <c r="K116" s="914">
        <v>0</v>
      </c>
      <c r="L116" s="914">
        <v>0</v>
      </c>
      <c r="M116" s="914">
        <v>0</v>
      </c>
      <c r="N116" s="914">
        <v>0</v>
      </c>
      <c r="O116" s="914">
        <v>0</v>
      </c>
      <c r="P116" s="914">
        <v>0</v>
      </c>
      <c r="Q116" s="914">
        <v>0</v>
      </c>
      <c r="R116" s="914">
        <v>0</v>
      </c>
      <c r="S116" s="915">
        <v>0</v>
      </c>
      <c r="T116" s="1444"/>
    </row>
    <row r="117" spans="1:20" ht="31.5" customHeight="1" thickBot="1" x14ac:dyDescent="0.3">
      <c r="A117" s="1446"/>
      <c r="B117" s="1333"/>
      <c r="C117" s="2451"/>
      <c r="D117" s="2457"/>
      <c r="E117" s="2456"/>
      <c r="F117" s="916" t="s">
        <v>295</v>
      </c>
      <c r="G117" s="914">
        <v>0</v>
      </c>
      <c r="H117" s="914">
        <v>0</v>
      </c>
      <c r="I117" s="914">
        <v>0</v>
      </c>
      <c r="J117" s="914">
        <v>0</v>
      </c>
      <c r="K117" s="914">
        <v>0</v>
      </c>
      <c r="L117" s="914">
        <v>0</v>
      </c>
      <c r="M117" s="914">
        <v>0</v>
      </c>
      <c r="N117" s="914">
        <v>0</v>
      </c>
      <c r="O117" s="914">
        <v>0</v>
      </c>
      <c r="P117" s="914">
        <v>0</v>
      </c>
      <c r="Q117" s="914">
        <v>0</v>
      </c>
      <c r="R117" s="914">
        <v>0</v>
      </c>
      <c r="S117" s="915">
        <v>0</v>
      </c>
      <c r="T117" s="1444"/>
    </row>
    <row r="118" spans="1:20" ht="16.5" thickBot="1" x14ac:dyDescent="0.3">
      <c r="A118" s="1446"/>
      <c r="B118" s="1333"/>
      <c r="C118" s="2451"/>
      <c r="D118" s="2457"/>
      <c r="E118" s="2456"/>
      <c r="F118" s="916" t="s">
        <v>296</v>
      </c>
      <c r="G118" s="914">
        <v>0</v>
      </c>
      <c r="H118" s="914">
        <v>0</v>
      </c>
      <c r="I118" s="914">
        <v>0</v>
      </c>
      <c r="J118" s="914">
        <v>0</v>
      </c>
      <c r="K118" s="914">
        <v>0</v>
      </c>
      <c r="L118" s="914">
        <v>0</v>
      </c>
      <c r="M118" s="914">
        <v>0</v>
      </c>
      <c r="N118" s="914">
        <v>0</v>
      </c>
      <c r="O118" s="914">
        <v>0</v>
      </c>
      <c r="P118" s="914">
        <v>0</v>
      </c>
      <c r="Q118" s="914">
        <v>0</v>
      </c>
      <c r="R118" s="914">
        <v>0</v>
      </c>
      <c r="S118" s="915">
        <v>0</v>
      </c>
      <c r="T118" s="1444"/>
    </row>
    <row r="119" spans="1:20" ht="22.5" customHeight="1" thickBot="1" x14ac:dyDescent="0.3">
      <c r="A119" s="1446"/>
      <c r="B119" s="1333"/>
      <c r="C119" s="2451"/>
      <c r="D119" s="2457"/>
      <c r="E119" s="2456"/>
      <c r="F119" s="916" t="s">
        <v>297</v>
      </c>
      <c r="G119" s="914">
        <v>0</v>
      </c>
      <c r="H119" s="914">
        <v>0</v>
      </c>
      <c r="I119" s="914">
        <v>0</v>
      </c>
      <c r="J119" s="914">
        <v>0</v>
      </c>
      <c r="K119" s="914">
        <v>0</v>
      </c>
      <c r="L119" s="914">
        <v>0</v>
      </c>
      <c r="M119" s="914">
        <v>0</v>
      </c>
      <c r="N119" s="914">
        <v>0</v>
      </c>
      <c r="O119" s="914">
        <v>0</v>
      </c>
      <c r="P119" s="914">
        <v>0</v>
      </c>
      <c r="Q119" s="914">
        <v>0</v>
      </c>
      <c r="R119" s="914">
        <v>0</v>
      </c>
      <c r="S119" s="915">
        <v>0</v>
      </c>
      <c r="T119" s="1444"/>
    </row>
    <row r="120" spans="1:20" ht="16.5" thickBot="1" x14ac:dyDescent="0.3">
      <c r="A120" s="1446"/>
      <c r="B120" s="1333"/>
      <c r="C120" s="2451"/>
      <c r="D120" s="2457"/>
      <c r="E120" s="2456"/>
      <c r="F120" s="916" t="s">
        <v>298</v>
      </c>
      <c r="G120" s="914">
        <v>1</v>
      </c>
      <c r="H120" s="914">
        <v>0</v>
      </c>
      <c r="I120" s="914">
        <v>0</v>
      </c>
      <c r="J120" s="914">
        <v>0</v>
      </c>
      <c r="K120" s="914">
        <v>0</v>
      </c>
      <c r="L120" s="914">
        <v>0</v>
      </c>
      <c r="M120" s="914">
        <v>0</v>
      </c>
      <c r="N120" s="914">
        <v>0</v>
      </c>
      <c r="O120" s="914">
        <v>0</v>
      </c>
      <c r="P120" s="914">
        <v>0</v>
      </c>
      <c r="Q120" s="914">
        <v>1</v>
      </c>
      <c r="R120" s="914">
        <v>0</v>
      </c>
      <c r="S120" s="915">
        <v>0</v>
      </c>
      <c r="T120" s="1444"/>
    </row>
    <row r="121" spans="1:20" ht="16.5" thickBot="1" x14ac:dyDescent="0.3">
      <c r="A121" s="1446"/>
      <c r="B121" s="1333"/>
      <c r="C121" s="2451"/>
      <c r="D121" s="2457"/>
      <c r="E121" s="2456"/>
      <c r="F121" s="916" t="s">
        <v>299</v>
      </c>
      <c r="G121" s="914">
        <v>1</v>
      </c>
      <c r="H121" s="914">
        <v>0</v>
      </c>
      <c r="I121" s="914">
        <v>0</v>
      </c>
      <c r="J121" s="914">
        <v>0</v>
      </c>
      <c r="K121" s="914">
        <v>0</v>
      </c>
      <c r="L121" s="914">
        <v>0</v>
      </c>
      <c r="M121" s="914">
        <v>0</v>
      </c>
      <c r="N121" s="914">
        <v>0</v>
      </c>
      <c r="O121" s="914">
        <v>0</v>
      </c>
      <c r="P121" s="914">
        <v>1</v>
      </c>
      <c r="Q121" s="914">
        <v>0</v>
      </c>
      <c r="R121" s="914">
        <v>0</v>
      </c>
      <c r="S121" s="915">
        <v>0</v>
      </c>
      <c r="T121" s="1444"/>
    </row>
    <row r="122" spans="1:20" ht="16.5" thickBot="1" x14ac:dyDescent="0.3">
      <c r="A122" s="1446"/>
      <c r="B122" s="1333"/>
      <c r="C122" s="2451"/>
      <c r="D122" s="2457"/>
      <c r="E122" s="2456"/>
      <c r="F122" s="916" t="s">
        <v>300</v>
      </c>
      <c r="G122" s="914">
        <v>2</v>
      </c>
      <c r="H122" s="914">
        <v>0</v>
      </c>
      <c r="I122" s="914">
        <v>0</v>
      </c>
      <c r="J122" s="914">
        <v>0</v>
      </c>
      <c r="K122" s="914">
        <v>0</v>
      </c>
      <c r="L122" s="914">
        <v>0</v>
      </c>
      <c r="M122" s="914">
        <v>0</v>
      </c>
      <c r="N122" s="914">
        <v>0</v>
      </c>
      <c r="O122" s="914">
        <v>1</v>
      </c>
      <c r="P122" s="914">
        <v>0</v>
      </c>
      <c r="Q122" s="914">
        <v>0</v>
      </c>
      <c r="R122" s="914">
        <v>1</v>
      </c>
      <c r="S122" s="915">
        <v>0</v>
      </c>
      <c r="T122" s="1444"/>
    </row>
    <row r="123" spans="1:20" ht="16.5" thickBot="1" x14ac:dyDescent="0.3">
      <c r="A123" s="1446"/>
      <c r="B123" s="1333"/>
      <c r="C123" s="2451"/>
      <c r="D123" s="2457"/>
      <c r="E123" s="2456"/>
      <c r="F123" s="916" t="s">
        <v>301</v>
      </c>
      <c r="G123" s="914">
        <v>2</v>
      </c>
      <c r="H123" s="914">
        <v>0</v>
      </c>
      <c r="I123" s="914">
        <v>0</v>
      </c>
      <c r="J123" s="914">
        <v>0</v>
      </c>
      <c r="K123" s="914">
        <v>0</v>
      </c>
      <c r="L123" s="914">
        <v>0</v>
      </c>
      <c r="M123" s="914">
        <v>0</v>
      </c>
      <c r="N123" s="914">
        <v>1</v>
      </c>
      <c r="O123" s="914">
        <v>0</v>
      </c>
      <c r="P123" s="914">
        <v>0</v>
      </c>
      <c r="Q123" s="914">
        <v>0</v>
      </c>
      <c r="R123" s="914">
        <v>0</v>
      </c>
      <c r="S123" s="915">
        <v>1</v>
      </c>
      <c r="T123" s="1444"/>
    </row>
    <row r="124" spans="1:20" ht="16.5" thickBot="1" x14ac:dyDescent="0.3">
      <c r="A124" s="1446"/>
      <c r="B124" s="1333"/>
      <c r="C124" s="2451"/>
      <c r="D124" s="2457"/>
      <c r="E124" s="2456"/>
      <c r="F124" s="916" t="s">
        <v>302</v>
      </c>
      <c r="G124" s="914">
        <v>0</v>
      </c>
      <c r="H124" s="914">
        <v>0</v>
      </c>
      <c r="I124" s="914">
        <v>0</v>
      </c>
      <c r="J124" s="914">
        <v>0</v>
      </c>
      <c r="K124" s="914">
        <v>0</v>
      </c>
      <c r="L124" s="914">
        <v>0</v>
      </c>
      <c r="M124" s="914">
        <v>0</v>
      </c>
      <c r="N124" s="914">
        <v>0</v>
      </c>
      <c r="O124" s="914">
        <v>0</v>
      </c>
      <c r="P124" s="914">
        <v>0</v>
      </c>
      <c r="Q124" s="914">
        <v>0</v>
      </c>
      <c r="R124" s="914">
        <v>0</v>
      </c>
      <c r="S124" s="915">
        <v>0</v>
      </c>
      <c r="T124" s="1444"/>
    </row>
    <row r="125" spans="1:20" ht="16.5" thickBot="1" x14ac:dyDescent="0.3">
      <c r="A125" s="1446"/>
      <c r="B125" s="1333"/>
      <c r="C125" s="2451"/>
      <c r="D125" s="2457"/>
      <c r="E125" s="2456"/>
      <c r="F125" s="916" t="s">
        <v>303</v>
      </c>
      <c r="G125" s="914">
        <v>0</v>
      </c>
      <c r="H125" s="914">
        <v>0</v>
      </c>
      <c r="I125" s="914">
        <v>0</v>
      </c>
      <c r="J125" s="914">
        <v>0</v>
      </c>
      <c r="K125" s="914">
        <v>0</v>
      </c>
      <c r="L125" s="914">
        <v>0</v>
      </c>
      <c r="M125" s="914">
        <v>0</v>
      </c>
      <c r="N125" s="914">
        <v>0</v>
      </c>
      <c r="O125" s="914">
        <v>0</v>
      </c>
      <c r="P125" s="914">
        <v>0</v>
      </c>
      <c r="Q125" s="914">
        <v>0</v>
      </c>
      <c r="R125" s="914">
        <v>0</v>
      </c>
      <c r="S125" s="915">
        <v>0</v>
      </c>
      <c r="T125" s="1444"/>
    </row>
    <row r="126" spans="1:20" ht="16.5" thickBot="1" x14ac:dyDescent="0.3">
      <c r="A126" s="1446"/>
      <c r="B126" s="1333"/>
      <c r="C126" s="2451"/>
      <c r="D126" s="2457"/>
      <c r="E126" s="2456"/>
      <c r="F126" s="916" t="s">
        <v>304</v>
      </c>
      <c r="G126" s="914">
        <v>0</v>
      </c>
      <c r="H126" s="914">
        <v>0</v>
      </c>
      <c r="I126" s="914">
        <v>0</v>
      </c>
      <c r="J126" s="914">
        <v>0</v>
      </c>
      <c r="K126" s="914">
        <v>0</v>
      </c>
      <c r="L126" s="914">
        <v>0</v>
      </c>
      <c r="M126" s="914">
        <v>0</v>
      </c>
      <c r="N126" s="914">
        <v>0</v>
      </c>
      <c r="O126" s="914">
        <v>0</v>
      </c>
      <c r="P126" s="914">
        <v>0</v>
      </c>
      <c r="Q126" s="914">
        <v>0</v>
      </c>
      <c r="R126" s="914">
        <v>0</v>
      </c>
      <c r="S126" s="915">
        <v>0</v>
      </c>
      <c r="T126" s="1444"/>
    </row>
    <row r="127" spans="1:20" ht="16.5" thickBot="1" x14ac:dyDescent="0.3">
      <c r="A127" s="1446"/>
      <c r="B127" s="1333"/>
      <c r="C127" s="2451"/>
      <c r="D127" s="2457"/>
      <c r="E127" s="2456"/>
      <c r="F127" s="916" t="s">
        <v>305</v>
      </c>
      <c r="G127" s="914">
        <v>0</v>
      </c>
      <c r="H127" s="914">
        <v>0</v>
      </c>
      <c r="I127" s="914">
        <v>0</v>
      </c>
      <c r="J127" s="914">
        <v>0</v>
      </c>
      <c r="K127" s="914">
        <v>0</v>
      </c>
      <c r="L127" s="914">
        <v>0</v>
      </c>
      <c r="M127" s="914">
        <v>0</v>
      </c>
      <c r="N127" s="914">
        <v>0</v>
      </c>
      <c r="O127" s="914">
        <v>0</v>
      </c>
      <c r="P127" s="914">
        <v>0</v>
      </c>
      <c r="Q127" s="914">
        <v>0</v>
      </c>
      <c r="R127" s="914">
        <v>0</v>
      </c>
      <c r="S127" s="915">
        <v>0</v>
      </c>
      <c r="T127" s="1444"/>
    </row>
    <row r="128" spans="1:20" ht="16.5" thickBot="1" x14ac:dyDescent="0.3">
      <c r="A128" s="1446"/>
      <c r="B128" s="1333"/>
      <c r="C128" s="2451"/>
      <c r="D128" s="2457"/>
      <c r="E128" s="2456"/>
      <c r="F128" s="916" t="s">
        <v>306</v>
      </c>
      <c r="G128" s="914">
        <v>0</v>
      </c>
      <c r="H128" s="914">
        <v>0</v>
      </c>
      <c r="I128" s="914">
        <v>0</v>
      </c>
      <c r="J128" s="914">
        <v>0</v>
      </c>
      <c r="K128" s="914">
        <v>0</v>
      </c>
      <c r="L128" s="914">
        <v>0</v>
      </c>
      <c r="M128" s="914">
        <v>0</v>
      </c>
      <c r="N128" s="914">
        <v>0</v>
      </c>
      <c r="O128" s="914">
        <v>0</v>
      </c>
      <c r="P128" s="914">
        <v>0</v>
      </c>
      <c r="Q128" s="914">
        <v>0</v>
      </c>
      <c r="R128" s="914">
        <v>0</v>
      </c>
      <c r="S128" s="915">
        <v>0</v>
      </c>
      <c r="T128" s="1444"/>
    </row>
    <row r="129" spans="1:20" ht="16.5" thickBot="1" x14ac:dyDescent="0.3">
      <c r="A129" s="1446"/>
      <c r="B129" s="1333"/>
      <c r="C129" s="2451"/>
      <c r="D129" s="2457"/>
      <c r="E129" s="2456"/>
      <c r="F129" s="916" t="s">
        <v>307</v>
      </c>
      <c r="G129" s="914">
        <v>1</v>
      </c>
      <c r="H129" s="914">
        <v>0</v>
      </c>
      <c r="I129" s="914">
        <v>0</v>
      </c>
      <c r="J129" s="914">
        <v>0</v>
      </c>
      <c r="K129" s="914">
        <v>0</v>
      </c>
      <c r="L129" s="914">
        <v>0</v>
      </c>
      <c r="M129" s="914">
        <v>0</v>
      </c>
      <c r="N129" s="914">
        <v>0</v>
      </c>
      <c r="O129" s="914">
        <v>0</v>
      </c>
      <c r="P129" s="914">
        <v>1</v>
      </c>
      <c r="Q129" s="914">
        <v>0</v>
      </c>
      <c r="R129" s="914">
        <v>0</v>
      </c>
      <c r="S129" s="915">
        <v>0</v>
      </c>
      <c r="T129" s="1444"/>
    </row>
    <row r="130" spans="1:20" ht="16.5" thickBot="1" x14ac:dyDescent="0.3">
      <c r="A130" s="1446"/>
      <c r="B130" s="1333"/>
      <c r="C130" s="2451"/>
      <c r="D130" s="2457"/>
      <c r="E130" s="2456"/>
      <c r="F130" s="916" t="s">
        <v>308</v>
      </c>
      <c r="G130" s="914">
        <v>1</v>
      </c>
      <c r="H130" s="914">
        <v>0</v>
      </c>
      <c r="I130" s="914">
        <v>0</v>
      </c>
      <c r="J130" s="914">
        <v>0</v>
      </c>
      <c r="K130" s="914">
        <v>0</v>
      </c>
      <c r="L130" s="914">
        <v>0</v>
      </c>
      <c r="M130" s="914">
        <v>1</v>
      </c>
      <c r="N130" s="914">
        <v>0</v>
      </c>
      <c r="O130" s="914">
        <v>0</v>
      </c>
      <c r="P130" s="914">
        <v>0</v>
      </c>
      <c r="Q130" s="914">
        <v>0</v>
      </c>
      <c r="R130" s="914">
        <v>0</v>
      </c>
      <c r="S130" s="915">
        <v>0</v>
      </c>
      <c r="T130" s="1444"/>
    </row>
    <row r="131" spans="1:20" ht="16.5" thickBot="1" x14ac:dyDescent="0.3">
      <c r="A131" s="1446"/>
      <c r="B131" s="1333"/>
      <c r="C131" s="2451"/>
      <c r="D131" s="2457"/>
      <c r="E131" s="2456"/>
      <c r="F131" s="916" t="s">
        <v>309</v>
      </c>
      <c r="G131" s="914">
        <v>3</v>
      </c>
      <c r="H131" s="914">
        <v>0</v>
      </c>
      <c r="I131" s="914">
        <v>0</v>
      </c>
      <c r="J131" s="914">
        <v>0</v>
      </c>
      <c r="K131" s="914">
        <v>0</v>
      </c>
      <c r="L131" s="914">
        <v>0</v>
      </c>
      <c r="M131" s="914">
        <v>1</v>
      </c>
      <c r="N131" s="914">
        <v>0</v>
      </c>
      <c r="O131" s="914">
        <v>0</v>
      </c>
      <c r="P131" s="914">
        <v>1</v>
      </c>
      <c r="Q131" s="914">
        <v>0</v>
      </c>
      <c r="R131" s="914">
        <v>0</v>
      </c>
      <c r="S131" s="915">
        <v>1</v>
      </c>
      <c r="T131" s="1444"/>
    </row>
    <row r="132" spans="1:20" ht="33" customHeight="1" thickBot="1" x14ac:dyDescent="0.3">
      <c r="A132" s="1446"/>
      <c r="B132" s="1333"/>
      <c r="C132" s="2451"/>
      <c r="D132" s="2457"/>
      <c r="E132" s="2456"/>
      <c r="F132" s="916" t="s">
        <v>310</v>
      </c>
      <c r="G132" s="914">
        <v>3</v>
      </c>
      <c r="H132" s="914">
        <v>0</v>
      </c>
      <c r="I132" s="914">
        <v>0</v>
      </c>
      <c r="J132" s="914">
        <v>0</v>
      </c>
      <c r="K132" s="914">
        <v>0</v>
      </c>
      <c r="L132" s="914">
        <v>0</v>
      </c>
      <c r="M132" s="914">
        <v>0</v>
      </c>
      <c r="N132" s="914">
        <v>0</v>
      </c>
      <c r="O132" s="914">
        <v>1</v>
      </c>
      <c r="P132" s="914">
        <v>0</v>
      </c>
      <c r="Q132" s="914">
        <v>1</v>
      </c>
      <c r="R132" s="914">
        <v>1</v>
      </c>
      <c r="S132" s="915">
        <v>0</v>
      </c>
      <c r="T132" s="1444"/>
    </row>
    <row r="133" spans="1:20" ht="30.75" thickBot="1" x14ac:dyDescent="0.3">
      <c r="A133" s="1446"/>
      <c r="B133" s="1333"/>
      <c r="C133" s="2451"/>
      <c r="D133" s="2457"/>
      <c r="E133" s="2456"/>
      <c r="F133" s="916" t="s">
        <v>311</v>
      </c>
      <c r="G133" s="914">
        <v>0</v>
      </c>
      <c r="H133" s="914">
        <v>0</v>
      </c>
      <c r="I133" s="914">
        <v>0</v>
      </c>
      <c r="J133" s="914">
        <v>0</v>
      </c>
      <c r="K133" s="914">
        <v>0</v>
      </c>
      <c r="L133" s="914">
        <v>0</v>
      </c>
      <c r="M133" s="914">
        <v>0</v>
      </c>
      <c r="N133" s="914">
        <v>0</v>
      </c>
      <c r="O133" s="914">
        <v>0</v>
      </c>
      <c r="P133" s="914">
        <v>0</v>
      </c>
      <c r="Q133" s="914">
        <v>0</v>
      </c>
      <c r="R133" s="914">
        <v>0</v>
      </c>
      <c r="S133" s="915">
        <v>0</v>
      </c>
      <c r="T133" s="1444"/>
    </row>
    <row r="134" spans="1:20" ht="30.75" thickBot="1" x14ac:dyDescent="0.3">
      <c r="A134" s="1446"/>
      <c r="B134" s="1333"/>
      <c r="C134" s="2451"/>
      <c r="D134" s="2457"/>
      <c r="E134" s="2456"/>
      <c r="F134" s="916" t="s">
        <v>312</v>
      </c>
      <c r="G134" s="914">
        <v>2</v>
      </c>
      <c r="H134" s="914">
        <v>0</v>
      </c>
      <c r="I134" s="914">
        <v>0</v>
      </c>
      <c r="J134" s="914">
        <v>0</v>
      </c>
      <c r="K134" s="914">
        <v>0</v>
      </c>
      <c r="L134" s="914">
        <v>0</v>
      </c>
      <c r="M134" s="914">
        <v>0</v>
      </c>
      <c r="N134" s="914">
        <v>0</v>
      </c>
      <c r="O134" s="914">
        <v>0</v>
      </c>
      <c r="P134" s="914">
        <v>1</v>
      </c>
      <c r="Q134" s="914">
        <v>0</v>
      </c>
      <c r="R134" s="914">
        <v>0</v>
      </c>
      <c r="S134" s="915">
        <v>1</v>
      </c>
      <c r="T134" s="1444"/>
    </row>
    <row r="135" spans="1:20" ht="16.5" thickBot="1" x14ac:dyDescent="0.3">
      <c r="A135" s="1446"/>
      <c r="B135" s="1333"/>
      <c r="C135" s="2451"/>
      <c r="D135" s="2457"/>
      <c r="E135" s="2456"/>
      <c r="F135" s="916" t="s">
        <v>230</v>
      </c>
      <c r="G135" s="914">
        <v>0</v>
      </c>
      <c r="H135" s="914">
        <v>0</v>
      </c>
      <c r="I135" s="914">
        <v>0</v>
      </c>
      <c r="J135" s="914">
        <v>0</v>
      </c>
      <c r="K135" s="914">
        <v>0</v>
      </c>
      <c r="L135" s="914">
        <v>0</v>
      </c>
      <c r="M135" s="914">
        <v>0</v>
      </c>
      <c r="N135" s="914">
        <v>0</v>
      </c>
      <c r="O135" s="914">
        <v>0</v>
      </c>
      <c r="P135" s="914">
        <v>0</v>
      </c>
      <c r="Q135" s="914">
        <v>0</v>
      </c>
      <c r="R135" s="914">
        <v>0</v>
      </c>
      <c r="S135" s="915">
        <v>0</v>
      </c>
      <c r="T135" s="1444"/>
    </row>
    <row r="136" spans="1:20" ht="16.5" thickBot="1" x14ac:dyDescent="0.3">
      <c r="A136" s="1446"/>
      <c r="B136" s="1333"/>
      <c r="C136" s="2451"/>
      <c r="D136" s="2457"/>
      <c r="E136" s="2456"/>
      <c r="F136" s="916" t="s">
        <v>313</v>
      </c>
      <c r="G136" s="914">
        <v>0</v>
      </c>
      <c r="H136" s="914">
        <v>0</v>
      </c>
      <c r="I136" s="914">
        <v>0</v>
      </c>
      <c r="J136" s="914">
        <v>0</v>
      </c>
      <c r="K136" s="914">
        <v>0</v>
      </c>
      <c r="L136" s="914">
        <v>0</v>
      </c>
      <c r="M136" s="914">
        <v>0</v>
      </c>
      <c r="N136" s="914">
        <v>0</v>
      </c>
      <c r="O136" s="914">
        <v>0</v>
      </c>
      <c r="P136" s="914">
        <v>0</v>
      </c>
      <c r="Q136" s="914">
        <v>0</v>
      </c>
      <c r="R136" s="914">
        <v>0</v>
      </c>
      <c r="S136" s="915">
        <v>0</v>
      </c>
      <c r="T136" s="1444"/>
    </row>
    <row r="137" spans="1:20" ht="30.75" thickBot="1" x14ac:dyDescent="0.3">
      <c r="A137" s="1446"/>
      <c r="B137" s="1333"/>
      <c r="C137" s="2451"/>
      <c r="D137" s="2457"/>
      <c r="E137" s="2456"/>
      <c r="F137" s="916" t="s">
        <v>314</v>
      </c>
      <c r="G137" s="914">
        <v>0</v>
      </c>
      <c r="H137" s="914">
        <v>0</v>
      </c>
      <c r="I137" s="914">
        <v>0</v>
      </c>
      <c r="J137" s="914">
        <v>0</v>
      </c>
      <c r="K137" s="914">
        <v>0</v>
      </c>
      <c r="L137" s="914">
        <v>0</v>
      </c>
      <c r="M137" s="914">
        <v>0</v>
      </c>
      <c r="N137" s="914">
        <v>0</v>
      </c>
      <c r="O137" s="914">
        <v>0</v>
      </c>
      <c r="P137" s="914">
        <v>0</v>
      </c>
      <c r="Q137" s="914">
        <v>0</v>
      </c>
      <c r="R137" s="914">
        <v>0</v>
      </c>
      <c r="S137" s="915">
        <v>0</v>
      </c>
      <c r="T137" s="1444"/>
    </row>
    <row r="138" spans="1:20" ht="30.75" thickBot="1" x14ac:dyDescent="0.3">
      <c r="A138" s="1446"/>
      <c r="B138" s="1333"/>
      <c r="C138" s="2451"/>
      <c r="D138" s="2457"/>
      <c r="E138" s="2456"/>
      <c r="F138" s="916" t="s">
        <v>315</v>
      </c>
      <c r="G138" s="914">
        <v>0</v>
      </c>
      <c r="H138" s="914">
        <v>0</v>
      </c>
      <c r="I138" s="914">
        <v>0</v>
      </c>
      <c r="J138" s="914">
        <v>0</v>
      </c>
      <c r="K138" s="914">
        <v>0</v>
      </c>
      <c r="L138" s="914">
        <v>0</v>
      </c>
      <c r="M138" s="914">
        <v>0</v>
      </c>
      <c r="N138" s="914">
        <v>0</v>
      </c>
      <c r="O138" s="914">
        <v>0</v>
      </c>
      <c r="P138" s="914">
        <v>0</v>
      </c>
      <c r="Q138" s="914">
        <v>0</v>
      </c>
      <c r="R138" s="914">
        <v>0</v>
      </c>
      <c r="S138" s="915">
        <v>0</v>
      </c>
      <c r="T138" s="1444"/>
    </row>
    <row r="139" spans="1:20" ht="16.5" thickBot="1" x14ac:dyDescent="0.3">
      <c r="A139" s="1446"/>
      <c r="B139" s="1333"/>
      <c r="C139" s="2451"/>
      <c r="D139" s="2457"/>
      <c r="E139" s="2456"/>
      <c r="F139" s="916" t="s">
        <v>316</v>
      </c>
      <c r="G139" s="914">
        <v>10</v>
      </c>
      <c r="H139" s="914">
        <v>0</v>
      </c>
      <c r="I139" s="914">
        <v>1</v>
      </c>
      <c r="J139" s="914">
        <v>1</v>
      </c>
      <c r="K139" s="914">
        <v>1</v>
      </c>
      <c r="L139" s="914">
        <v>1</v>
      </c>
      <c r="M139" s="914">
        <v>1</v>
      </c>
      <c r="N139" s="914">
        <v>1</v>
      </c>
      <c r="O139" s="914">
        <v>1</v>
      </c>
      <c r="P139" s="914">
        <v>1</v>
      </c>
      <c r="Q139" s="914">
        <v>1</v>
      </c>
      <c r="R139" s="914">
        <v>1</v>
      </c>
      <c r="S139" s="915">
        <v>0</v>
      </c>
      <c r="T139" s="1444"/>
    </row>
    <row r="140" spans="1:20" ht="16.5" thickBot="1" x14ac:dyDescent="0.3">
      <c r="A140" s="1446"/>
      <c r="B140" s="1333"/>
      <c r="C140" s="2451"/>
      <c r="D140" s="2457"/>
      <c r="E140" s="2456"/>
      <c r="F140" s="916" t="s">
        <v>317</v>
      </c>
      <c r="G140" s="914">
        <v>5</v>
      </c>
      <c r="H140" s="914">
        <v>0</v>
      </c>
      <c r="I140" s="914">
        <v>0</v>
      </c>
      <c r="J140" s="914">
        <v>0</v>
      </c>
      <c r="K140" s="914">
        <v>0</v>
      </c>
      <c r="L140" s="914">
        <v>1</v>
      </c>
      <c r="M140" s="914">
        <v>0</v>
      </c>
      <c r="N140" s="914">
        <v>1</v>
      </c>
      <c r="O140" s="914">
        <v>0</v>
      </c>
      <c r="P140" s="914">
        <v>1</v>
      </c>
      <c r="Q140" s="914">
        <v>0</v>
      </c>
      <c r="R140" s="914">
        <v>1</v>
      </c>
      <c r="S140" s="915">
        <v>1</v>
      </c>
      <c r="T140" s="1444"/>
    </row>
    <row r="141" spans="1:20" ht="16.5" thickBot="1" x14ac:dyDescent="0.3">
      <c r="A141" s="1446"/>
      <c r="B141" s="1333"/>
      <c r="C141" s="2451"/>
      <c r="D141" s="2457"/>
      <c r="E141" s="2456"/>
      <c r="F141" s="916" t="s">
        <v>318</v>
      </c>
      <c r="G141" s="914">
        <v>2</v>
      </c>
      <c r="H141" s="914">
        <v>0</v>
      </c>
      <c r="I141" s="914">
        <v>0</v>
      </c>
      <c r="J141" s="914">
        <v>0</v>
      </c>
      <c r="K141" s="914">
        <v>0</v>
      </c>
      <c r="L141" s="914">
        <v>0</v>
      </c>
      <c r="M141" s="914">
        <v>0</v>
      </c>
      <c r="N141" s="914">
        <v>1</v>
      </c>
      <c r="O141" s="914">
        <v>0</v>
      </c>
      <c r="P141" s="914">
        <v>0</v>
      </c>
      <c r="Q141" s="914">
        <v>0</v>
      </c>
      <c r="R141" s="914">
        <v>1</v>
      </c>
      <c r="S141" s="915">
        <v>0</v>
      </c>
      <c r="T141" s="1444"/>
    </row>
    <row r="142" spans="1:20" ht="16.5" thickBot="1" x14ac:dyDescent="0.3">
      <c r="A142" s="1446"/>
      <c r="B142" s="1333"/>
      <c r="C142" s="2451"/>
      <c r="D142" s="2457"/>
      <c r="E142" s="2456"/>
      <c r="F142" s="916" t="s">
        <v>319</v>
      </c>
      <c r="G142" s="914">
        <v>0</v>
      </c>
      <c r="H142" s="914">
        <v>0</v>
      </c>
      <c r="I142" s="914">
        <v>0</v>
      </c>
      <c r="J142" s="914">
        <v>0</v>
      </c>
      <c r="K142" s="914">
        <v>0</v>
      </c>
      <c r="L142" s="914">
        <v>0</v>
      </c>
      <c r="M142" s="914">
        <v>0</v>
      </c>
      <c r="N142" s="914">
        <v>0</v>
      </c>
      <c r="O142" s="914">
        <v>0</v>
      </c>
      <c r="P142" s="914">
        <v>0</v>
      </c>
      <c r="Q142" s="914">
        <v>0</v>
      </c>
      <c r="R142" s="914">
        <v>0</v>
      </c>
      <c r="S142" s="915">
        <v>0</v>
      </c>
      <c r="T142" s="1444"/>
    </row>
    <row r="143" spans="1:20" ht="16.5" thickBot="1" x14ac:dyDescent="0.3">
      <c r="A143" s="1446"/>
      <c r="B143" s="1333"/>
      <c r="C143" s="2451"/>
      <c r="D143" s="2457"/>
      <c r="E143" s="2456"/>
      <c r="F143" s="916" t="s">
        <v>320</v>
      </c>
      <c r="G143" s="914">
        <v>1</v>
      </c>
      <c r="H143" s="914">
        <v>0</v>
      </c>
      <c r="I143" s="914">
        <v>0</v>
      </c>
      <c r="J143" s="914">
        <v>0</v>
      </c>
      <c r="K143" s="914">
        <v>0</v>
      </c>
      <c r="L143" s="914">
        <v>0</v>
      </c>
      <c r="M143" s="914">
        <v>0</v>
      </c>
      <c r="N143" s="914">
        <v>0</v>
      </c>
      <c r="O143" s="914">
        <v>0</v>
      </c>
      <c r="P143" s="914">
        <v>1</v>
      </c>
      <c r="Q143" s="914">
        <v>0</v>
      </c>
      <c r="R143" s="914">
        <v>0</v>
      </c>
      <c r="S143" s="915">
        <v>0</v>
      </c>
      <c r="T143" s="1444"/>
    </row>
    <row r="144" spans="1:20" ht="16.5" thickBot="1" x14ac:dyDescent="0.3">
      <c r="A144" s="1446"/>
      <c r="B144" s="1333"/>
      <c r="C144" s="2451"/>
      <c r="D144" s="2457"/>
      <c r="E144" s="2456"/>
      <c r="F144" s="916" t="s">
        <v>321</v>
      </c>
      <c r="G144" s="914">
        <v>0</v>
      </c>
      <c r="H144" s="914">
        <v>0</v>
      </c>
      <c r="I144" s="914">
        <v>0</v>
      </c>
      <c r="J144" s="914">
        <v>0</v>
      </c>
      <c r="K144" s="914">
        <v>0</v>
      </c>
      <c r="L144" s="914">
        <v>0</v>
      </c>
      <c r="M144" s="914">
        <v>0</v>
      </c>
      <c r="N144" s="914">
        <v>0</v>
      </c>
      <c r="O144" s="914">
        <v>0</v>
      </c>
      <c r="P144" s="914">
        <v>0</v>
      </c>
      <c r="Q144" s="914">
        <v>0</v>
      </c>
      <c r="R144" s="914">
        <v>0</v>
      </c>
      <c r="S144" s="915">
        <v>0</v>
      </c>
      <c r="T144" s="1444"/>
    </row>
    <row r="145" spans="1:20" ht="16.5" thickBot="1" x14ac:dyDescent="0.3">
      <c r="A145" s="1446"/>
      <c r="B145" s="1333"/>
      <c r="C145" s="2451"/>
      <c r="D145" s="2457"/>
      <c r="E145" s="2456"/>
      <c r="F145" s="916" t="s">
        <v>322</v>
      </c>
      <c r="G145" s="914">
        <v>0</v>
      </c>
      <c r="H145" s="914">
        <v>0</v>
      </c>
      <c r="I145" s="914">
        <v>0</v>
      </c>
      <c r="J145" s="914">
        <v>0</v>
      </c>
      <c r="K145" s="914">
        <v>0</v>
      </c>
      <c r="L145" s="914">
        <v>0</v>
      </c>
      <c r="M145" s="914">
        <v>0</v>
      </c>
      <c r="N145" s="914">
        <v>0</v>
      </c>
      <c r="O145" s="914">
        <v>0</v>
      </c>
      <c r="P145" s="914">
        <v>0</v>
      </c>
      <c r="Q145" s="914">
        <v>0</v>
      </c>
      <c r="R145" s="914">
        <v>0</v>
      </c>
      <c r="S145" s="915">
        <v>0</v>
      </c>
      <c r="T145" s="1444"/>
    </row>
    <row r="146" spans="1:20" ht="30.75" thickBot="1" x14ac:dyDescent="0.3">
      <c r="A146" s="1446"/>
      <c r="B146" s="1333"/>
      <c r="C146" s="2451"/>
      <c r="D146" s="2457"/>
      <c r="E146" s="2456"/>
      <c r="F146" s="916" t="s">
        <v>323</v>
      </c>
      <c r="G146" s="914">
        <v>0</v>
      </c>
      <c r="H146" s="914">
        <v>0</v>
      </c>
      <c r="I146" s="914">
        <v>0</v>
      </c>
      <c r="J146" s="914">
        <v>0</v>
      </c>
      <c r="K146" s="914">
        <v>0</v>
      </c>
      <c r="L146" s="914">
        <v>0</v>
      </c>
      <c r="M146" s="914">
        <v>0</v>
      </c>
      <c r="N146" s="914">
        <v>0</v>
      </c>
      <c r="O146" s="914">
        <v>0</v>
      </c>
      <c r="P146" s="914">
        <v>0</v>
      </c>
      <c r="Q146" s="914">
        <v>0</v>
      </c>
      <c r="R146" s="914">
        <v>0</v>
      </c>
      <c r="S146" s="915">
        <v>0</v>
      </c>
      <c r="T146" s="1444"/>
    </row>
    <row r="147" spans="1:20" ht="30.75" thickBot="1" x14ac:dyDescent="0.3">
      <c r="A147" s="1446"/>
      <c r="B147" s="1333"/>
      <c r="C147" s="2451"/>
      <c r="D147" s="2457"/>
      <c r="E147" s="2456"/>
      <c r="F147" s="916" t="s">
        <v>324</v>
      </c>
      <c r="G147" s="914">
        <v>0</v>
      </c>
      <c r="H147" s="914">
        <v>0</v>
      </c>
      <c r="I147" s="914">
        <v>0</v>
      </c>
      <c r="J147" s="914">
        <v>0</v>
      </c>
      <c r="K147" s="914">
        <v>0</v>
      </c>
      <c r="L147" s="914">
        <v>0</v>
      </c>
      <c r="M147" s="914">
        <v>0</v>
      </c>
      <c r="N147" s="914">
        <v>0</v>
      </c>
      <c r="O147" s="914">
        <v>0</v>
      </c>
      <c r="P147" s="914">
        <v>0</v>
      </c>
      <c r="Q147" s="914">
        <v>0</v>
      </c>
      <c r="R147" s="914">
        <v>0</v>
      </c>
      <c r="S147" s="915">
        <v>0</v>
      </c>
      <c r="T147" s="1444"/>
    </row>
    <row r="148" spans="1:20" ht="16.5" thickBot="1" x14ac:dyDescent="0.3">
      <c r="A148" s="1446"/>
      <c r="B148" s="1333"/>
      <c r="C148" s="2451"/>
      <c r="D148" s="2457"/>
      <c r="E148" s="2456"/>
      <c r="F148" s="916" t="s">
        <v>325</v>
      </c>
      <c r="G148" s="914">
        <v>4</v>
      </c>
      <c r="H148" s="914">
        <v>0</v>
      </c>
      <c r="I148" s="914">
        <v>0</v>
      </c>
      <c r="J148" s="914">
        <v>0</v>
      </c>
      <c r="K148" s="914">
        <v>0</v>
      </c>
      <c r="L148" s="914">
        <v>0</v>
      </c>
      <c r="M148" s="914">
        <v>0</v>
      </c>
      <c r="N148" s="914">
        <v>1</v>
      </c>
      <c r="O148" s="914">
        <v>0</v>
      </c>
      <c r="P148" s="914">
        <v>1</v>
      </c>
      <c r="Q148" s="914">
        <v>0</v>
      </c>
      <c r="R148" s="914">
        <v>1</v>
      </c>
      <c r="S148" s="915">
        <v>1</v>
      </c>
      <c r="T148" s="1444"/>
    </row>
    <row r="149" spans="1:20" ht="16.5" thickBot="1" x14ac:dyDescent="0.3">
      <c r="A149" s="1446"/>
      <c r="B149" s="1333"/>
      <c r="C149" s="2451"/>
      <c r="D149" s="2457"/>
      <c r="E149" s="2456"/>
      <c r="F149" s="916" t="s">
        <v>326</v>
      </c>
      <c r="G149" s="914">
        <v>5</v>
      </c>
      <c r="H149" s="914">
        <v>0</v>
      </c>
      <c r="I149" s="914">
        <v>0</v>
      </c>
      <c r="J149" s="914">
        <v>0</v>
      </c>
      <c r="K149" s="914">
        <v>1</v>
      </c>
      <c r="L149" s="914">
        <v>0</v>
      </c>
      <c r="M149" s="914">
        <v>0</v>
      </c>
      <c r="N149" s="914">
        <v>1</v>
      </c>
      <c r="O149" s="914">
        <v>0</v>
      </c>
      <c r="P149" s="914">
        <v>0</v>
      </c>
      <c r="Q149" s="914">
        <v>1</v>
      </c>
      <c r="R149" s="914">
        <v>1</v>
      </c>
      <c r="S149" s="915">
        <v>1</v>
      </c>
      <c r="T149" s="1444"/>
    </row>
    <row r="150" spans="1:20" ht="16.5" thickBot="1" x14ac:dyDescent="0.3">
      <c r="A150" s="1446"/>
      <c r="B150" s="1333"/>
      <c r="C150" s="2451"/>
      <c r="D150" s="2457"/>
      <c r="E150" s="2456"/>
      <c r="F150" s="916" t="s">
        <v>137</v>
      </c>
      <c r="G150" s="914">
        <v>4</v>
      </c>
      <c r="H150" s="914">
        <v>0</v>
      </c>
      <c r="I150" s="914">
        <v>0</v>
      </c>
      <c r="J150" s="914">
        <v>0</v>
      </c>
      <c r="K150" s="914">
        <v>0</v>
      </c>
      <c r="L150" s="914">
        <v>1</v>
      </c>
      <c r="M150" s="914">
        <v>0</v>
      </c>
      <c r="N150" s="914">
        <v>0</v>
      </c>
      <c r="O150" s="914">
        <v>1</v>
      </c>
      <c r="P150" s="914">
        <v>0</v>
      </c>
      <c r="Q150" s="914">
        <v>0</v>
      </c>
      <c r="R150" s="914">
        <v>1</v>
      </c>
      <c r="S150" s="915">
        <v>1</v>
      </c>
      <c r="T150" s="1444"/>
    </row>
    <row r="151" spans="1:20" ht="30" customHeight="1" thickBot="1" x14ac:dyDescent="0.3">
      <c r="A151" s="1446"/>
      <c r="B151" s="1333"/>
      <c r="C151" s="2451"/>
      <c r="D151" s="2457"/>
      <c r="E151" s="2456"/>
      <c r="F151" s="916" t="s">
        <v>327</v>
      </c>
      <c r="G151" s="914">
        <v>0</v>
      </c>
      <c r="H151" s="914">
        <v>0</v>
      </c>
      <c r="I151" s="914">
        <v>0</v>
      </c>
      <c r="J151" s="914">
        <v>0</v>
      </c>
      <c r="K151" s="914">
        <v>0</v>
      </c>
      <c r="L151" s="914">
        <v>0</v>
      </c>
      <c r="M151" s="914">
        <v>0</v>
      </c>
      <c r="N151" s="914">
        <v>0</v>
      </c>
      <c r="O151" s="914">
        <v>0</v>
      </c>
      <c r="P151" s="914">
        <v>0</v>
      </c>
      <c r="Q151" s="914">
        <v>0</v>
      </c>
      <c r="R151" s="914">
        <v>0</v>
      </c>
      <c r="S151" s="915">
        <v>0</v>
      </c>
      <c r="T151" s="1444"/>
    </row>
    <row r="152" spans="1:20" ht="30.75" thickBot="1" x14ac:dyDescent="0.3">
      <c r="A152" s="1446"/>
      <c r="B152" s="1333"/>
      <c r="C152" s="2451"/>
      <c r="D152" s="2457"/>
      <c r="E152" s="2456"/>
      <c r="F152" s="916" t="s">
        <v>328</v>
      </c>
      <c r="G152" s="914">
        <v>6</v>
      </c>
      <c r="H152" s="914">
        <v>0</v>
      </c>
      <c r="I152" s="914">
        <v>0</v>
      </c>
      <c r="J152" s="914">
        <v>1</v>
      </c>
      <c r="K152" s="914">
        <v>0</v>
      </c>
      <c r="L152" s="914">
        <v>0</v>
      </c>
      <c r="M152" s="914">
        <v>1</v>
      </c>
      <c r="N152" s="914">
        <v>0</v>
      </c>
      <c r="O152" s="914">
        <v>1</v>
      </c>
      <c r="P152" s="914">
        <v>1</v>
      </c>
      <c r="Q152" s="914">
        <v>1</v>
      </c>
      <c r="R152" s="914">
        <v>0</v>
      </c>
      <c r="S152" s="915">
        <v>1</v>
      </c>
      <c r="T152" s="1444"/>
    </row>
    <row r="153" spans="1:20" ht="19.5" customHeight="1" thickBot="1" x14ac:dyDescent="0.3">
      <c r="A153" s="1446"/>
      <c r="B153" s="1333"/>
      <c r="C153" s="2451"/>
      <c r="D153" s="2457"/>
      <c r="E153" s="2456"/>
      <c r="F153" s="916" t="s">
        <v>329</v>
      </c>
      <c r="G153" s="914">
        <v>0</v>
      </c>
      <c r="H153" s="914">
        <v>0</v>
      </c>
      <c r="I153" s="914">
        <v>0</v>
      </c>
      <c r="J153" s="914">
        <v>0</v>
      </c>
      <c r="K153" s="914">
        <v>0</v>
      </c>
      <c r="L153" s="914">
        <v>0</v>
      </c>
      <c r="M153" s="914">
        <v>0</v>
      </c>
      <c r="N153" s="914">
        <v>0</v>
      </c>
      <c r="O153" s="914">
        <v>0</v>
      </c>
      <c r="P153" s="914">
        <v>0</v>
      </c>
      <c r="Q153" s="914">
        <v>0</v>
      </c>
      <c r="R153" s="914">
        <v>0</v>
      </c>
      <c r="S153" s="915">
        <v>0</v>
      </c>
      <c r="T153" s="1444"/>
    </row>
    <row r="154" spans="1:20" ht="19.5" customHeight="1" thickBot="1" x14ac:dyDescent="0.3">
      <c r="A154" s="1446"/>
      <c r="B154" s="1333"/>
      <c r="C154" s="2451"/>
      <c r="D154" s="2457"/>
      <c r="E154" s="2456"/>
      <c r="F154" s="917" t="s">
        <v>330</v>
      </c>
      <c r="G154" s="918">
        <v>0</v>
      </c>
      <c r="H154" s="918">
        <v>0</v>
      </c>
      <c r="I154" s="918">
        <v>0</v>
      </c>
      <c r="J154" s="918">
        <v>0</v>
      </c>
      <c r="K154" s="918">
        <v>0</v>
      </c>
      <c r="L154" s="918">
        <v>0</v>
      </c>
      <c r="M154" s="918">
        <v>0</v>
      </c>
      <c r="N154" s="918">
        <v>0</v>
      </c>
      <c r="O154" s="918">
        <v>0</v>
      </c>
      <c r="P154" s="918">
        <v>0</v>
      </c>
      <c r="Q154" s="918">
        <v>0</v>
      </c>
      <c r="R154" s="918">
        <v>0</v>
      </c>
      <c r="S154" s="919">
        <v>0</v>
      </c>
      <c r="T154" s="1444"/>
    </row>
    <row r="155" spans="1:20" ht="16.5" thickBot="1" x14ac:dyDescent="0.3">
      <c r="A155" s="1446"/>
      <c r="B155" s="1333"/>
      <c r="C155" s="2451"/>
      <c r="D155" s="2458"/>
      <c r="E155" s="2459"/>
      <c r="F155" s="920" t="s">
        <v>278</v>
      </c>
      <c r="G155" s="921">
        <v>89</v>
      </c>
      <c r="H155" s="921">
        <f t="shared" ref="H155:S155" si="4">SUM(H102:H154)</f>
        <v>0</v>
      </c>
      <c r="I155" s="921">
        <f t="shared" si="4"/>
        <v>3</v>
      </c>
      <c r="J155" s="921">
        <f t="shared" si="4"/>
        <v>5</v>
      </c>
      <c r="K155" s="921">
        <f t="shared" si="4"/>
        <v>5</v>
      </c>
      <c r="L155" s="921">
        <f t="shared" si="4"/>
        <v>6</v>
      </c>
      <c r="M155" s="921">
        <f t="shared" si="4"/>
        <v>8</v>
      </c>
      <c r="N155" s="921">
        <f t="shared" si="4"/>
        <v>10</v>
      </c>
      <c r="O155" s="921">
        <f t="shared" si="4"/>
        <v>8</v>
      </c>
      <c r="P155" s="921">
        <f t="shared" si="4"/>
        <v>14</v>
      </c>
      <c r="Q155" s="921">
        <f t="shared" si="4"/>
        <v>9</v>
      </c>
      <c r="R155" s="921">
        <f t="shared" si="4"/>
        <v>10</v>
      </c>
      <c r="S155" s="922">
        <f t="shared" si="4"/>
        <v>11</v>
      </c>
      <c r="T155" s="1444"/>
    </row>
    <row r="156" spans="1:20" ht="16.5" thickBot="1" x14ac:dyDescent="0.3">
      <c r="A156" s="1446"/>
      <c r="B156" s="1333"/>
      <c r="C156" s="2451"/>
      <c r="D156" s="2460" t="s">
        <v>177</v>
      </c>
      <c r="E156" s="2461"/>
      <c r="F156" s="923" t="s">
        <v>355</v>
      </c>
      <c r="G156" s="911">
        <v>4</v>
      </c>
      <c r="H156" s="911">
        <v>0</v>
      </c>
      <c r="I156" s="911">
        <v>0</v>
      </c>
      <c r="J156" s="911">
        <v>0</v>
      </c>
      <c r="K156" s="911">
        <v>0</v>
      </c>
      <c r="L156" s="911">
        <v>0</v>
      </c>
      <c r="M156" s="911">
        <v>1</v>
      </c>
      <c r="N156" s="911">
        <v>0</v>
      </c>
      <c r="O156" s="911">
        <v>0</v>
      </c>
      <c r="P156" s="911">
        <v>1</v>
      </c>
      <c r="Q156" s="911">
        <v>0</v>
      </c>
      <c r="R156" s="911">
        <v>1</v>
      </c>
      <c r="S156" s="912">
        <v>1</v>
      </c>
      <c r="T156" s="1444"/>
    </row>
    <row r="157" spans="1:20" ht="16.5" thickBot="1" x14ac:dyDescent="0.3">
      <c r="A157" s="1446"/>
      <c r="B157" s="1333"/>
      <c r="C157" s="2451"/>
      <c r="D157" s="2462"/>
      <c r="E157" s="2463"/>
      <c r="F157" s="924" t="s">
        <v>356</v>
      </c>
      <c r="G157" s="914">
        <v>0</v>
      </c>
      <c r="H157" s="914">
        <v>0</v>
      </c>
      <c r="I157" s="914">
        <v>0</v>
      </c>
      <c r="J157" s="914">
        <v>0</v>
      </c>
      <c r="K157" s="914">
        <v>0</v>
      </c>
      <c r="L157" s="914">
        <v>0</v>
      </c>
      <c r="M157" s="914">
        <v>0</v>
      </c>
      <c r="N157" s="914">
        <v>0</v>
      </c>
      <c r="O157" s="914">
        <v>0</v>
      </c>
      <c r="P157" s="914">
        <v>0</v>
      </c>
      <c r="Q157" s="914">
        <v>0</v>
      </c>
      <c r="R157" s="914">
        <v>0</v>
      </c>
      <c r="S157" s="915">
        <v>0</v>
      </c>
      <c r="T157" s="1444"/>
    </row>
    <row r="158" spans="1:20" ht="16.5" thickBot="1" x14ac:dyDescent="0.3">
      <c r="A158" s="1446"/>
      <c r="B158" s="1333"/>
      <c r="C158" s="2451"/>
      <c r="D158" s="2462"/>
      <c r="E158" s="2463"/>
      <c r="F158" s="924" t="s">
        <v>357</v>
      </c>
      <c r="G158" s="914">
        <v>0</v>
      </c>
      <c r="H158" s="914">
        <v>0</v>
      </c>
      <c r="I158" s="914">
        <v>0</v>
      </c>
      <c r="J158" s="914">
        <v>0</v>
      </c>
      <c r="K158" s="914">
        <v>0</v>
      </c>
      <c r="L158" s="914">
        <v>0</v>
      </c>
      <c r="M158" s="914">
        <v>0</v>
      </c>
      <c r="N158" s="914">
        <v>0</v>
      </c>
      <c r="O158" s="914">
        <v>0</v>
      </c>
      <c r="P158" s="914">
        <v>0</v>
      </c>
      <c r="Q158" s="914">
        <v>0</v>
      </c>
      <c r="R158" s="914">
        <v>0</v>
      </c>
      <c r="S158" s="915">
        <v>0</v>
      </c>
      <c r="T158" s="1444"/>
    </row>
    <row r="159" spans="1:20" ht="16.5" thickBot="1" x14ac:dyDescent="0.3">
      <c r="A159" s="1446"/>
      <c r="B159" s="1333"/>
      <c r="C159" s="2451"/>
      <c r="D159" s="2462"/>
      <c r="E159" s="2463"/>
      <c r="F159" s="924" t="s">
        <v>358</v>
      </c>
      <c r="G159" s="914">
        <v>5</v>
      </c>
      <c r="H159" s="914">
        <v>0</v>
      </c>
      <c r="I159" s="914">
        <v>0</v>
      </c>
      <c r="J159" s="914">
        <v>0</v>
      </c>
      <c r="K159" s="914">
        <v>0</v>
      </c>
      <c r="L159" s="914">
        <v>1</v>
      </c>
      <c r="M159" s="914">
        <v>0</v>
      </c>
      <c r="N159" s="914">
        <v>1</v>
      </c>
      <c r="O159" s="914">
        <v>0</v>
      </c>
      <c r="P159" s="914">
        <v>1</v>
      </c>
      <c r="Q159" s="914">
        <v>0</v>
      </c>
      <c r="R159" s="914">
        <v>1</v>
      </c>
      <c r="S159" s="915">
        <v>1</v>
      </c>
      <c r="T159" s="1444"/>
    </row>
    <row r="160" spans="1:20" ht="16.5" thickBot="1" x14ac:dyDescent="0.3">
      <c r="A160" s="1446"/>
      <c r="B160" s="1333"/>
      <c r="C160" s="2451"/>
      <c r="D160" s="2462"/>
      <c r="E160" s="2463"/>
      <c r="F160" s="924" t="s">
        <v>359</v>
      </c>
      <c r="G160" s="914">
        <v>6</v>
      </c>
      <c r="H160" s="914">
        <v>0</v>
      </c>
      <c r="I160" s="914">
        <v>0</v>
      </c>
      <c r="J160" s="914">
        <v>0</v>
      </c>
      <c r="K160" s="914">
        <v>0</v>
      </c>
      <c r="L160" s="914">
        <v>0</v>
      </c>
      <c r="M160" s="914">
        <v>0</v>
      </c>
      <c r="N160" s="914">
        <v>1</v>
      </c>
      <c r="O160" s="914">
        <v>1</v>
      </c>
      <c r="P160" s="914">
        <v>1</v>
      </c>
      <c r="Q160" s="914">
        <v>1</v>
      </c>
      <c r="R160" s="914">
        <v>1</v>
      </c>
      <c r="S160" s="915">
        <v>1</v>
      </c>
      <c r="T160" s="1444"/>
    </row>
    <row r="161" spans="1:20" ht="30" customHeight="1" thickBot="1" x14ac:dyDescent="0.3">
      <c r="A161" s="1446"/>
      <c r="B161" s="1332"/>
      <c r="C161" s="2451"/>
      <c r="D161" s="2462"/>
      <c r="E161" s="2463"/>
      <c r="F161" s="924" t="s">
        <v>360</v>
      </c>
      <c r="G161" s="914">
        <v>0</v>
      </c>
      <c r="H161" s="925">
        <v>0</v>
      </c>
      <c r="I161" s="925">
        <v>0</v>
      </c>
      <c r="J161" s="925">
        <v>0</v>
      </c>
      <c r="K161" s="925">
        <v>0</v>
      </c>
      <c r="L161" s="925">
        <v>0</v>
      </c>
      <c r="M161" s="925">
        <v>0</v>
      </c>
      <c r="N161" s="925">
        <v>0</v>
      </c>
      <c r="O161" s="925">
        <v>0</v>
      </c>
      <c r="P161" s="925">
        <v>0</v>
      </c>
      <c r="Q161" s="925">
        <v>0</v>
      </c>
      <c r="R161" s="925">
        <v>0</v>
      </c>
      <c r="S161" s="926">
        <v>0</v>
      </c>
      <c r="T161" s="1444"/>
    </row>
    <row r="162" spans="1:20" ht="35.25" customHeight="1" thickBot="1" x14ac:dyDescent="0.3">
      <c r="A162" s="1446"/>
      <c r="B162" s="1332"/>
      <c r="C162" s="2451"/>
      <c r="D162" s="2462"/>
      <c r="E162" s="2463"/>
      <c r="F162" s="924" t="s">
        <v>361</v>
      </c>
      <c r="G162" s="914">
        <v>0</v>
      </c>
      <c r="H162" s="927">
        <v>0</v>
      </c>
      <c r="I162" s="927">
        <v>0</v>
      </c>
      <c r="J162" s="927">
        <v>0</v>
      </c>
      <c r="K162" s="927">
        <v>0</v>
      </c>
      <c r="L162" s="927">
        <v>0</v>
      </c>
      <c r="M162" s="927">
        <v>0</v>
      </c>
      <c r="N162" s="927">
        <v>0</v>
      </c>
      <c r="O162" s="927">
        <v>0</v>
      </c>
      <c r="P162" s="927">
        <v>0</v>
      </c>
      <c r="Q162" s="927">
        <v>0</v>
      </c>
      <c r="R162" s="927">
        <v>0</v>
      </c>
      <c r="S162" s="928">
        <v>0</v>
      </c>
      <c r="T162" s="1444"/>
    </row>
    <row r="163" spans="1:20" ht="15.75" customHeight="1" thickBot="1" x14ac:dyDescent="0.3">
      <c r="A163" s="1446"/>
      <c r="B163" s="1332"/>
      <c r="C163" s="2451"/>
      <c r="D163" s="2462"/>
      <c r="E163" s="2463"/>
      <c r="F163" s="924" t="s">
        <v>362</v>
      </c>
      <c r="G163" s="914">
        <v>0</v>
      </c>
      <c r="H163" s="927">
        <v>0</v>
      </c>
      <c r="I163" s="927">
        <v>0</v>
      </c>
      <c r="J163" s="927">
        <v>0</v>
      </c>
      <c r="K163" s="927">
        <v>0</v>
      </c>
      <c r="L163" s="927">
        <v>0</v>
      </c>
      <c r="M163" s="927">
        <v>0</v>
      </c>
      <c r="N163" s="927">
        <v>0</v>
      </c>
      <c r="O163" s="927">
        <v>0</v>
      </c>
      <c r="P163" s="927">
        <v>0</v>
      </c>
      <c r="Q163" s="927">
        <v>0</v>
      </c>
      <c r="R163" s="927">
        <v>0</v>
      </c>
      <c r="S163" s="928">
        <v>0</v>
      </c>
      <c r="T163" s="1444"/>
    </row>
    <row r="164" spans="1:20" ht="33.75" customHeight="1" thickBot="1" x14ac:dyDescent="0.3">
      <c r="A164" s="1446"/>
      <c r="B164" s="1332"/>
      <c r="C164" s="2451"/>
      <c r="D164" s="2462"/>
      <c r="E164" s="2463"/>
      <c r="F164" s="924" t="s">
        <v>363</v>
      </c>
      <c r="G164" s="914">
        <v>0</v>
      </c>
      <c r="H164" s="927">
        <v>0</v>
      </c>
      <c r="I164" s="927">
        <v>0</v>
      </c>
      <c r="J164" s="927">
        <v>0</v>
      </c>
      <c r="K164" s="927">
        <v>0</v>
      </c>
      <c r="L164" s="927">
        <v>0</v>
      </c>
      <c r="M164" s="927">
        <v>0</v>
      </c>
      <c r="N164" s="927">
        <v>0</v>
      </c>
      <c r="O164" s="927">
        <v>0</v>
      </c>
      <c r="P164" s="927">
        <v>0</v>
      </c>
      <c r="Q164" s="927">
        <v>0</v>
      </c>
      <c r="R164" s="927">
        <v>0</v>
      </c>
      <c r="S164" s="928">
        <v>0</v>
      </c>
      <c r="T164" s="1444"/>
    </row>
    <row r="165" spans="1:20" ht="15.75" customHeight="1" thickBot="1" x14ac:dyDescent="0.3">
      <c r="A165" s="1446"/>
      <c r="B165" s="1332"/>
      <c r="C165" s="2451"/>
      <c r="D165" s="2462"/>
      <c r="E165" s="2463"/>
      <c r="F165" s="924" t="s">
        <v>364</v>
      </c>
      <c r="G165" s="914">
        <v>0</v>
      </c>
      <c r="H165" s="927">
        <v>0</v>
      </c>
      <c r="I165" s="927">
        <v>0</v>
      </c>
      <c r="J165" s="927">
        <v>0</v>
      </c>
      <c r="K165" s="927">
        <v>0</v>
      </c>
      <c r="L165" s="927">
        <v>0</v>
      </c>
      <c r="M165" s="927">
        <v>0</v>
      </c>
      <c r="N165" s="927">
        <v>0</v>
      </c>
      <c r="O165" s="927">
        <v>0</v>
      </c>
      <c r="P165" s="927">
        <v>0</v>
      </c>
      <c r="Q165" s="927">
        <v>0</v>
      </c>
      <c r="R165" s="927">
        <v>0</v>
      </c>
      <c r="S165" s="928">
        <v>0</v>
      </c>
      <c r="T165" s="1444"/>
    </row>
    <row r="166" spans="1:20" ht="31.5" customHeight="1" thickBot="1" x14ac:dyDescent="0.3">
      <c r="A166" s="1446"/>
      <c r="B166" s="1332"/>
      <c r="C166" s="2451"/>
      <c r="D166" s="2462"/>
      <c r="E166" s="2463"/>
      <c r="F166" s="924" t="s">
        <v>365</v>
      </c>
      <c r="G166" s="914">
        <v>0</v>
      </c>
      <c r="H166" s="927">
        <v>0</v>
      </c>
      <c r="I166" s="927">
        <v>0</v>
      </c>
      <c r="J166" s="927">
        <v>0</v>
      </c>
      <c r="K166" s="927">
        <v>0</v>
      </c>
      <c r="L166" s="927">
        <v>0</v>
      </c>
      <c r="M166" s="927">
        <v>0</v>
      </c>
      <c r="N166" s="927">
        <v>0</v>
      </c>
      <c r="O166" s="927">
        <v>0</v>
      </c>
      <c r="P166" s="927">
        <v>0</v>
      </c>
      <c r="Q166" s="927">
        <v>0</v>
      </c>
      <c r="R166" s="927">
        <v>0</v>
      </c>
      <c r="S166" s="928">
        <v>0</v>
      </c>
      <c r="T166" s="1444"/>
    </row>
    <row r="167" spans="1:20" ht="31.5" customHeight="1" thickBot="1" x14ac:dyDescent="0.3">
      <c r="A167" s="1446"/>
      <c r="B167" s="1332"/>
      <c r="C167" s="2451"/>
      <c r="D167" s="2462"/>
      <c r="E167" s="2463"/>
      <c r="F167" s="924" t="s">
        <v>366</v>
      </c>
      <c r="G167" s="914">
        <v>0</v>
      </c>
      <c r="H167" s="927">
        <v>0</v>
      </c>
      <c r="I167" s="927">
        <v>0</v>
      </c>
      <c r="J167" s="927">
        <v>0</v>
      </c>
      <c r="K167" s="927">
        <v>0</v>
      </c>
      <c r="L167" s="927">
        <v>0</v>
      </c>
      <c r="M167" s="927">
        <v>0</v>
      </c>
      <c r="N167" s="927">
        <v>0</v>
      </c>
      <c r="O167" s="927">
        <v>0</v>
      </c>
      <c r="P167" s="927">
        <v>0</v>
      </c>
      <c r="Q167" s="927">
        <v>0</v>
      </c>
      <c r="R167" s="927">
        <v>0</v>
      </c>
      <c r="S167" s="928">
        <v>0</v>
      </c>
      <c r="T167" s="1444"/>
    </row>
    <row r="168" spans="1:20" ht="15.75" customHeight="1" thickBot="1" x14ac:dyDescent="0.3">
      <c r="A168" s="1446"/>
      <c r="B168" s="1332"/>
      <c r="C168" s="2451"/>
      <c r="D168" s="2462"/>
      <c r="E168" s="2463"/>
      <c r="F168" s="924" t="s">
        <v>367</v>
      </c>
      <c r="G168" s="914">
        <v>0</v>
      </c>
      <c r="H168" s="927">
        <v>0</v>
      </c>
      <c r="I168" s="927">
        <v>0</v>
      </c>
      <c r="J168" s="927">
        <v>0</v>
      </c>
      <c r="K168" s="927">
        <v>0</v>
      </c>
      <c r="L168" s="927">
        <v>0</v>
      </c>
      <c r="M168" s="927">
        <v>0</v>
      </c>
      <c r="N168" s="927">
        <v>0</v>
      </c>
      <c r="O168" s="927">
        <v>0</v>
      </c>
      <c r="P168" s="927">
        <v>0</v>
      </c>
      <c r="Q168" s="927">
        <v>0</v>
      </c>
      <c r="R168" s="927">
        <v>0</v>
      </c>
      <c r="S168" s="928">
        <v>0</v>
      </c>
      <c r="T168" s="1444"/>
    </row>
    <row r="169" spans="1:20" ht="15.75" customHeight="1" thickBot="1" x14ac:dyDescent="0.3">
      <c r="A169" s="1446"/>
      <c r="B169" s="1332"/>
      <c r="C169" s="2451"/>
      <c r="D169" s="2462"/>
      <c r="E169" s="2463"/>
      <c r="F169" s="924" t="s">
        <v>368</v>
      </c>
      <c r="G169" s="914"/>
      <c r="H169" s="927"/>
      <c r="I169" s="927"/>
      <c r="J169" s="927"/>
      <c r="K169" s="927"/>
      <c r="L169" s="927"/>
      <c r="M169" s="927"/>
      <c r="N169" s="927"/>
      <c r="O169" s="927"/>
      <c r="P169" s="927"/>
      <c r="Q169" s="927"/>
      <c r="R169" s="927"/>
      <c r="S169" s="928"/>
      <c r="T169" s="1444"/>
    </row>
    <row r="170" spans="1:20" ht="31.5" customHeight="1" thickBot="1" x14ac:dyDescent="0.3">
      <c r="A170" s="1446"/>
      <c r="B170" s="1332"/>
      <c r="C170" s="2451"/>
      <c r="D170" s="2462"/>
      <c r="E170" s="2463"/>
      <c r="F170" s="924" t="s">
        <v>369</v>
      </c>
      <c r="G170" s="914">
        <v>0</v>
      </c>
      <c r="H170" s="927">
        <v>0</v>
      </c>
      <c r="I170" s="927">
        <v>0</v>
      </c>
      <c r="J170" s="927">
        <v>0</v>
      </c>
      <c r="K170" s="927">
        <v>0</v>
      </c>
      <c r="L170" s="927">
        <v>0</v>
      </c>
      <c r="M170" s="927">
        <v>0</v>
      </c>
      <c r="N170" s="927">
        <v>0</v>
      </c>
      <c r="O170" s="927">
        <v>0</v>
      </c>
      <c r="P170" s="927">
        <v>0</v>
      </c>
      <c r="Q170" s="927">
        <v>0</v>
      </c>
      <c r="R170" s="927">
        <v>0</v>
      </c>
      <c r="S170" s="928">
        <v>0</v>
      </c>
      <c r="T170" s="1444"/>
    </row>
    <row r="171" spans="1:20" ht="20.25" customHeight="1" thickBot="1" x14ac:dyDescent="0.3">
      <c r="A171" s="1446"/>
      <c r="B171" s="1332"/>
      <c r="C171" s="2451"/>
      <c r="D171" s="2462"/>
      <c r="E171" s="2463"/>
      <c r="F171" s="924" t="s">
        <v>370</v>
      </c>
      <c r="G171" s="914">
        <v>0</v>
      </c>
      <c r="H171" s="927">
        <v>0</v>
      </c>
      <c r="I171" s="927">
        <v>0</v>
      </c>
      <c r="J171" s="927">
        <v>0</v>
      </c>
      <c r="K171" s="927">
        <v>0</v>
      </c>
      <c r="L171" s="927">
        <v>0</v>
      </c>
      <c r="M171" s="927">
        <v>0</v>
      </c>
      <c r="N171" s="927">
        <v>0</v>
      </c>
      <c r="O171" s="927">
        <v>0</v>
      </c>
      <c r="P171" s="927">
        <v>0</v>
      </c>
      <c r="Q171" s="927">
        <v>0</v>
      </c>
      <c r="R171" s="927">
        <v>0</v>
      </c>
      <c r="S171" s="928">
        <v>0</v>
      </c>
      <c r="T171" s="1444"/>
    </row>
    <row r="172" spans="1:20" ht="15.75" customHeight="1" thickBot="1" x14ac:dyDescent="0.3">
      <c r="A172" s="1446"/>
      <c r="B172" s="1332"/>
      <c r="C172" s="2451"/>
      <c r="D172" s="2462"/>
      <c r="E172" s="2463"/>
      <c r="F172" s="924" t="s">
        <v>371</v>
      </c>
      <c r="G172" s="914">
        <v>0</v>
      </c>
      <c r="H172" s="927">
        <v>0</v>
      </c>
      <c r="I172" s="927">
        <v>0</v>
      </c>
      <c r="J172" s="927">
        <v>0</v>
      </c>
      <c r="K172" s="927">
        <v>0</v>
      </c>
      <c r="L172" s="927">
        <v>0</v>
      </c>
      <c r="M172" s="927">
        <v>0</v>
      </c>
      <c r="N172" s="927">
        <v>0</v>
      </c>
      <c r="O172" s="927">
        <v>0</v>
      </c>
      <c r="P172" s="927">
        <v>0</v>
      </c>
      <c r="Q172" s="927">
        <v>0</v>
      </c>
      <c r="R172" s="927">
        <v>0</v>
      </c>
      <c r="S172" s="928">
        <v>0</v>
      </c>
      <c r="T172" s="1444"/>
    </row>
    <row r="173" spans="1:20" ht="18" customHeight="1" thickBot="1" x14ac:dyDescent="0.3">
      <c r="A173" s="1446"/>
      <c r="B173" s="1332"/>
      <c r="C173" s="2451"/>
      <c r="D173" s="2462"/>
      <c r="E173" s="2463"/>
      <c r="F173" s="924" t="s">
        <v>372</v>
      </c>
      <c r="G173" s="914">
        <v>0</v>
      </c>
      <c r="H173" s="927">
        <v>0</v>
      </c>
      <c r="I173" s="927">
        <v>0</v>
      </c>
      <c r="J173" s="927">
        <v>0</v>
      </c>
      <c r="K173" s="927">
        <v>0</v>
      </c>
      <c r="L173" s="927">
        <v>0</v>
      </c>
      <c r="M173" s="927">
        <v>0</v>
      </c>
      <c r="N173" s="927">
        <v>0</v>
      </c>
      <c r="O173" s="927">
        <v>0</v>
      </c>
      <c r="P173" s="927">
        <v>0</v>
      </c>
      <c r="Q173" s="927">
        <v>0</v>
      </c>
      <c r="R173" s="927">
        <v>0</v>
      </c>
      <c r="S173" s="928">
        <v>0</v>
      </c>
      <c r="T173" s="1444"/>
    </row>
    <row r="174" spans="1:20" ht="15.75" customHeight="1" thickBot="1" x14ac:dyDescent="0.3">
      <c r="A174" s="1446"/>
      <c r="B174" s="1332"/>
      <c r="C174" s="2451"/>
      <c r="D174" s="2462"/>
      <c r="E174" s="2463"/>
      <c r="F174" s="924" t="s">
        <v>373</v>
      </c>
      <c r="G174" s="914">
        <v>4</v>
      </c>
      <c r="H174" s="927">
        <v>0</v>
      </c>
      <c r="I174" s="927">
        <v>0</v>
      </c>
      <c r="J174" s="927">
        <v>0</v>
      </c>
      <c r="K174" s="927">
        <v>0</v>
      </c>
      <c r="L174" s="927">
        <v>0</v>
      </c>
      <c r="M174" s="927">
        <v>0</v>
      </c>
      <c r="N174" s="927">
        <v>1</v>
      </c>
      <c r="O174" s="927">
        <v>0</v>
      </c>
      <c r="P174" s="927">
        <v>1</v>
      </c>
      <c r="Q174" s="927">
        <v>1</v>
      </c>
      <c r="R174" s="927">
        <v>0</v>
      </c>
      <c r="S174" s="928">
        <v>1</v>
      </c>
      <c r="T174" s="1444"/>
    </row>
    <row r="175" spans="1:20" ht="15.75" customHeight="1" thickBot="1" x14ac:dyDescent="0.3">
      <c r="A175" s="1446"/>
      <c r="B175" s="1332"/>
      <c r="C175" s="2451"/>
      <c r="D175" s="2462"/>
      <c r="E175" s="2463"/>
      <c r="F175" s="924" t="s">
        <v>374</v>
      </c>
      <c r="G175" s="914">
        <v>0</v>
      </c>
      <c r="H175" s="927">
        <v>0</v>
      </c>
      <c r="I175" s="927">
        <v>0</v>
      </c>
      <c r="J175" s="927">
        <v>0</v>
      </c>
      <c r="K175" s="927">
        <v>0</v>
      </c>
      <c r="L175" s="927">
        <v>0</v>
      </c>
      <c r="M175" s="927">
        <v>0</v>
      </c>
      <c r="N175" s="927">
        <v>0</v>
      </c>
      <c r="O175" s="927">
        <v>0</v>
      </c>
      <c r="P175" s="927">
        <v>0</v>
      </c>
      <c r="Q175" s="927">
        <v>0</v>
      </c>
      <c r="R175" s="927">
        <v>0</v>
      </c>
      <c r="S175" s="928">
        <v>0</v>
      </c>
      <c r="T175" s="1444"/>
    </row>
    <row r="176" spans="1:20" ht="16.5" customHeight="1" thickBot="1" x14ac:dyDescent="0.3">
      <c r="A176" s="1446"/>
      <c r="B176" s="1332"/>
      <c r="C176" s="2451"/>
      <c r="D176" s="2462"/>
      <c r="E176" s="2463"/>
      <c r="F176" s="924" t="s">
        <v>375</v>
      </c>
      <c r="G176" s="914">
        <v>0</v>
      </c>
      <c r="H176" s="927">
        <v>0</v>
      </c>
      <c r="I176" s="927">
        <v>0</v>
      </c>
      <c r="J176" s="927">
        <v>0</v>
      </c>
      <c r="K176" s="927">
        <v>0</v>
      </c>
      <c r="L176" s="927">
        <v>0</v>
      </c>
      <c r="M176" s="927">
        <v>0</v>
      </c>
      <c r="N176" s="927">
        <v>0</v>
      </c>
      <c r="O176" s="927">
        <v>0</v>
      </c>
      <c r="P176" s="927">
        <v>0</v>
      </c>
      <c r="Q176" s="927">
        <v>0</v>
      </c>
      <c r="R176" s="927">
        <v>0</v>
      </c>
      <c r="S176" s="928">
        <v>0</v>
      </c>
      <c r="T176" s="1444"/>
    </row>
    <row r="177" spans="1:20" ht="22.5" customHeight="1" thickBot="1" x14ac:dyDescent="0.3">
      <c r="A177" s="1446"/>
      <c r="B177" s="1332"/>
      <c r="C177" s="2451"/>
      <c r="D177" s="2462"/>
      <c r="E177" s="2463"/>
      <c r="F177" s="924" t="s">
        <v>376</v>
      </c>
      <c r="G177" s="914">
        <v>2</v>
      </c>
      <c r="H177" s="927">
        <v>0</v>
      </c>
      <c r="I177" s="927">
        <v>0</v>
      </c>
      <c r="J177" s="927">
        <v>0</v>
      </c>
      <c r="K177" s="927">
        <v>0</v>
      </c>
      <c r="L177" s="927">
        <v>0</v>
      </c>
      <c r="M177" s="927">
        <v>0</v>
      </c>
      <c r="N177" s="927">
        <v>0</v>
      </c>
      <c r="O177" s="927">
        <v>0</v>
      </c>
      <c r="P177" s="927">
        <v>0</v>
      </c>
      <c r="Q177" s="927">
        <v>1</v>
      </c>
      <c r="R177" s="927">
        <v>0</v>
      </c>
      <c r="S177" s="928">
        <v>1</v>
      </c>
      <c r="T177" s="1444"/>
    </row>
    <row r="178" spans="1:20" ht="19.5" customHeight="1" thickBot="1" x14ac:dyDescent="0.3">
      <c r="A178" s="1446"/>
      <c r="B178" s="1332"/>
      <c r="C178" s="2451"/>
      <c r="D178" s="2462"/>
      <c r="E178" s="2463"/>
      <c r="F178" s="924" t="s">
        <v>377</v>
      </c>
      <c r="G178" s="914">
        <v>0</v>
      </c>
      <c r="H178" s="927">
        <v>0</v>
      </c>
      <c r="I178" s="927">
        <v>0</v>
      </c>
      <c r="J178" s="927">
        <v>0</v>
      </c>
      <c r="K178" s="927">
        <v>0</v>
      </c>
      <c r="L178" s="927">
        <v>0</v>
      </c>
      <c r="M178" s="927">
        <v>0</v>
      </c>
      <c r="N178" s="927">
        <v>0</v>
      </c>
      <c r="O178" s="927">
        <v>0</v>
      </c>
      <c r="P178" s="927">
        <v>0</v>
      </c>
      <c r="Q178" s="927">
        <v>0</v>
      </c>
      <c r="R178" s="927">
        <v>0</v>
      </c>
      <c r="S178" s="928">
        <v>0</v>
      </c>
      <c r="T178" s="1444"/>
    </row>
    <row r="179" spans="1:20" ht="16.5" customHeight="1" thickBot="1" x14ac:dyDescent="0.3">
      <c r="A179" s="1446"/>
      <c r="B179" s="1332"/>
      <c r="C179" s="2451"/>
      <c r="D179" s="2462"/>
      <c r="E179" s="2463"/>
      <c r="F179" s="924" t="s">
        <v>378</v>
      </c>
      <c r="G179" s="914">
        <v>0</v>
      </c>
      <c r="H179" s="927">
        <v>0</v>
      </c>
      <c r="I179" s="927">
        <v>0</v>
      </c>
      <c r="J179" s="927">
        <v>0</v>
      </c>
      <c r="K179" s="927">
        <v>0</v>
      </c>
      <c r="L179" s="927">
        <v>0</v>
      </c>
      <c r="M179" s="927">
        <v>0</v>
      </c>
      <c r="N179" s="927">
        <v>0</v>
      </c>
      <c r="O179" s="927">
        <v>0</v>
      </c>
      <c r="P179" s="927">
        <v>0</v>
      </c>
      <c r="Q179" s="927">
        <v>0</v>
      </c>
      <c r="R179" s="927">
        <v>0</v>
      </c>
      <c r="S179" s="928">
        <v>0</v>
      </c>
      <c r="T179" s="1444"/>
    </row>
    <row r="180" spans="1:20" ht="15.75" customHeight="1" thickBot="1" x14ac:dyDescent="0.3">
      <c r="A180" s="1446"/>
      <c r="B180" s="1332"/>
      <c r="C180" s="2451"/>
      <c r="D180" s="2462"/>
      <c r="E180" s="2463"/>
      <c r="F180" s="924" t="s">
        <v>379</v>
      </c>
      <c r="G180" s="914">
        <v>0</v>
      </c>
      <c r="H180" s="927">
        <v>0</v>
      </c>
      <c r="I180" s="927">
        <v>0</v>
      </c>
      <c r="J180" s="927">
        <v>0</v>
      </c>
      <c r="K180" s="927">
        <v>0</v>
      </c>
      <c r="L180" s="927">
        <v>0</v>
      </c>
      <c r="M180" s="927">
        <v>0</v>
      </c>
      <c r="N180" s="927">
        <v>0</v>
      </c>
      <c r="O180" s="927">
        <v>0</v>
      </c>
      <c r="P180" s="927">
        <v>0</v>
      </c>
      <c r="Q180" s="927">
        <v>0</v>
      </c>
      <c r="R180" s="927">
        <v>0</v>
      </c>
      <c r="S180" s="928">
        <v>0</v>
      </c>
      <c r="T180" s="1444"/>
    </row>
    <row r="181" spans="1:20" ht="15.75" customHeight="1" thickBot="1" x14ac:dyDescent="0.3">
      <c r="A181" s="1446"/>
      <c r="B181" s="1332"/>
      <c r="C181" s="2451"/>
      <c r="D181" s="2462"/>
      <c r="E181" s="2463"/>
      <c r="F181" s="924" t="s">
        <v>380</v>
      </c>
      <c r="G181" s="914">
        <v>0</v>
      </c>
      <c r="H181" s="927">
        <v>0</v>
      </c>
      <c r="I181" s="927">
        <v>0</v>
      </c>
      <c r="J181" s="927">
        <v>0</v>
      </c>
      <c r="K181" s="927">
        <v>0</v>
      </c>
      <c r="L181" s="927">
        <v>0</v>
      </c>
      <c r="M181" s="927">
        <v>0</v>
      </c>
      <c r="N181" s="927">
        <v>0</v>
      </c>
      <c r="O181" s="927">
        <v>0</v>
      </c>
      <c r="P181" s="927">
        <v>0</v>
      </c>
      <c r="Q181" s="927">
        <v>0</v>
      </c>
      <c r="R181" s="927">
        <v>0</v>
      </c>
      <c r="S181" s="928">
        <v>0</v>
      </c>
      <c r="T181" s="1444"/>
    </row>
    <row r="182" spans="1:20" ht="16.5" customHeight="1" thickBot="1" x14ac:dyDescent="0.3">
      <c r="A182" s="1446"/>
      <c r="B182" s="1332"/>
      <c r="C182" s="2451"/>
      <c r="D182" s="2462"/>
      <c r="E182" s="2463"/>
      <c r="F182" s="924" t="s">
        <v>381</v>
      </c>
      <c r="G182" s="914">
        <v>0</v>
      </c>
      <c r="H182" s="927">
        <v>0</v>
      </c>
      <c r="I182" s="927">
        <v>0</v>
      </c>
      <c r="J182" s="927">
        <v>0</v>
      </c>
      <c r="K182" s="927">
        <v>0</v>
      </c>
      <c r="L182" s="927">
        <v>0</v>
      </c>
      <c r="M182" s="927">
        <v>0</v>
      </c>
      <c r="N182" s="927">
        <v>0</v>
      </c>
      <c r="O182" s="927">
        <v>0</v>
      </c>
      <c r="P182" s="927">
        <v>0</v>
      </c>
      <c r="Q182" s="927">
        <v>0</v>
      </c>
      <c r="R182" s="927">
        <v>0</v>
      </c>
      <c r="S182" s="928">
        <v>0</v>
      </c>
      <c r="T182" s="1444"/>
    </row>
    <row r="183" spans="1:20" ht="15.75" customHeight="1" thickBot="1" x14ac:dyDescent="0.3">
      <c r="A183" s="1446"/>
      <c r="B183" s="1332"/>
      <c r="C183" s="2451"/>
      <c r="D183" s="2462"/>
      <c r="E183" s="2463"/>
      <c r="F183" s="924" t="s">
        <v>382</v>
      </c>
      <c r="G183" s="914">
        <v>2</v>
      </c>
      <c r="H183" s="927">
        <v>0</v>
      </c>
      <c r="I183" s="927">
        <v>0</v>
      </c>
      <c r="J183" s="927">
        <v>0</v>
      </c>
      <c r="K183" s="927">
        <v>0</v>
      </c>
      <c r="L183" s="927">
        <v>0</v>
      </c>
      <c r="M183" s="927">
        <v>0</v>
      </c>
      <c r="N183" s="927">
        <v>0</v>
      </c>
      <c r="O183" s="927">
        <v>0</v>
      </c>
      <c r="P183" s="927">
        <v>0</v>
      </c>
      <c r="Q183" s="927">
        <v>0</v>
      </c>
      <c r="R183" s="927">
        <v>1</v>
      </c>
      <c r="S183" s="928">
        <v>1</v>
      </c>
      <c r="T183" s="1444"/>
    </row>
    <row r="184" spans="1:20" ht="15.75" customHeight="1" thickBot="1" x14ac:dyDescent="0.3">
      <c r="A184" s="1446"/>
      <c r="B184" s="1332"/>
      <c r="C184" s="2451"/>
      <c r="D184" s="2462"/>
      <c r="E184" s="2463"/>
      <c r="F184" s="924" t="s">
        <v>383</v>
      </c>
      <c r="G184" s="914">
        <v>0</v>
      </c>
      <c r="H184" s="927">
        <v>0</v>
      </c>
      <c r="I184" s="927">
        <v>0</v>
      </c>
      <c r="J184" s="927">
        <v>0</v>
      </c>
      <c r="K184" s="927">
        <v>0</v>
      </c>
      <c r="L184" s="927">
        <v>0</v>
      </c>
      <c r="M184" s="927">
        <v>0</v>
      </c>
      <c r="N184" s="927">
        <v>0</v>
      </c>
      <c r="O184" s="927">
        <v>0</v>
      </c>
      <c r="P184" s="927">
        <v>0</v>
      </c>
      <c r="Q184" s="927">
        <v>0</v>
      </c>
      <c r="R184" s="927">
        <v>0</v>
      </c>
      <c r="S184" s="928">
        <v>0</v>
      </c>
      <c r="T184" s="1444"/>
    </row>
    <row r="185" spans="1:20" ht="16.5" customHeight="1" thickBot="1" x14ac:dyDescent="0.3">
      <c r="A185" s="1446"/>
      <c r="B185" s="1332"/>
      <c r="C185" s="2451"/>
      <c r="D185" s="2462"/>
      <c r="E185" s="2463"/>
      <c r="F185" s="924" t="s">
        <v>384</v>
      </c>
      <c r="G185" s="914">
        <v>0</v>
      </c>
      <c r="H185" s="927">
        <v>0</v>
      </c>
      <c r="I185" s="927">
        <v>0</v>
      </c>
      <c r="J185" s="927">
        <v>0</v>
      </c>
      <c r="K185" s="927">
        <v>0</v>
      </c>
      <c r="L185" s="927">
        <v>0</v>
      </c>
      <c r="M185" s="927">
        <v>0</v>
      </c>
      <c r="N185" s="927">
        <v>0</v>
      </c>
      <c r="O185" s="927">
        <v>0</v>
      </c>
      <c r="P185" s="927">
        <v>0</v>
      </c>
      <c r="Q185" s="927">
        <v>0</v>
      </c>
      <c r="R185" s="927">
        <v>0</v>
      </c>
      <c r="S185" s="928">
        <v>0</v>
      </c>
      <c r="T185" s="1444"/>
    </row>
    <row r="186" spans="1:20" ht="33.75" customHeight="1" thickBot="1" x14ac:dyDescent="0.3">
      <c r="A186" s="1446"/>
      <c r="B186" s="1332"/>
      <c r="C186" s="2451"/>
      <c r="D186" s="2462"/>
      <c r="E186" s="2463"/>
      <c r="F186" s="924" t="s">
        <v>385</v>
      </c>
      <c r="G186" s="914">
        <v>1</v>
      </c>
      <c r="H186" s="927">
        <v>0</v>
      </c>
      <c r="I186" s="927">
        <v>0</v>
      </c>
      <c r="J186" s="927">
        <v>0</v>
      </c>
      <c r="K186" s="927">
        <v>0</v>
      </c>
      <c r="L186" s="927">
        <v>0</v>
      </c>
      <c r="M186" s="927">
        <v>0</v>
      </c>
      <c r="N186" s="927">
        <v>0</v>
      </c>
      <c r="O186" s="927">
        <v>0</v>
      </c>
      <c r="P186" s="927">
        <v>0</v>
      </c>
      <c r="Q186" s="927">
        <v>1</v>
      </c>
      <c r="R186" s="927">
        <v>0</v>
      </c>
      <c r="S186" s="928">
        <v>0</v>
      </c>
      <c r="T186" s="1444"/>
    </row>
    <row r="187" spans="1:20" ht="31.5" customHeight="1" thickBot="1" x14ac:dyDescent="0.3">
      <c r="A187" s="1446"/>
      <c r="B187" s="1332"/>
      <c r="C187" s="2451"/>
      <c r="D187" s="2462"/>
      <c r="E187" s="2463"/>
      <c r="F187" s="924" t="s">
        <v>386</v>
      </c>
      <c r="G187" s="914">
        <v>0</v>
      </c>
      <c r="H187" s="927">
        <v>0</v>
      </c>
      <c r="I187" s="927">
        <v>0</v>
      </c>
      <c r="J187" s="927">
        <v>0</v>
      </c>
      <c r="K187" s="927">
        <v>0</v>
      </c>
      <c r="L187" s="927">
        <v>0</v>
      </c>
      <c r="M187" s="927">
        <v>0</v>
      </c>
      <c r="N187" s="927">
        <v>0</v>
      </c>
      <c r="O187" s="927">
        <v>0</v>
      </c>
      <c r="P187" s="927">
        <v>0</v>
      </c>
      <c r="Q187" s="927">
        <v>0</v>
      </c>
      <c r="R187" s="927">
        <v>0</v>
      </c>
      <c r="S187" s="928">
        <v>0</v>
      </c>
      <c r="T187" s="1444"/>
    </row>
    <row r="188" spans="1:20" ht="34.5" customHeight="1" thickBot="1" x14ac:dyDescent="0.3">
      <c r="A188" s="1446"/>
      <c r="B188" s="1332"/>
      <c r="C188" s="2451"/>
      <c r="D188" s="2462"/>
      <c r="E188" s="2463"/>
      <c r="F188" s="924" t="s">
        <v>387</v>
      </c>
      <c r="G188" s="914">
        <v>0</v>
      </c>
      <c r="H188" s="927">
        <v>0</v>
      </c>
      <c r="I188" s="927">
        <v>0</v>
      </c>
      <c r="J188" s="927">
        <v>0</v>
      </c>
      <c r="K188" s="927">
        <v>0</v>
      </c>
      <c r="L188" s="927">
        <v>0</v>
      </c>
      <c r="M188" s="927">
        <v>0</v>
      </c>
      <c r="N188" s="927">
        <v>0</v>
      </c>
      <c r="O188" s="927">
        <v>0</v>
      </c>
      <c r="P188" s="927">
        <v>0</v>
      </c>
      <c r="Q188" s="927">
        <v>0</v>
      </c>
      <c r="R188" s="927">
        <v>0</v>
      </c>
      <c r="S188" s="928">
        <v>0</v>
      </c>
      <c r="T188" s="1444"/>
    </row>
    <row r="189" spans="1:20" ht="15.75" customHeight="1" thickBot="1" x14ac:dyDescent="0.3">
      <c r="A189" s="1446"/>
      <c r="B189" s="1332"/>
      <c r="C189" s="2451"/>
      <c r="D189" s="2462"/>
      <c r="E189" s="2463"/>
      <c r="F189" s="924" t="s">
        <v>388</v>
      </c>
      <c r="G189" s="914">
        <v>0</v>
      </c>
      <c r="H189" s="927">
        <v>0</v>
      </c>
      <c r="I189" s="927">
        <v>0</v>
      </c>
      <c r="J189" s="927">
        <v>0</v>
      </c>
      <c r="K189" s="927">
        <v>0</v>
      </c>
      <c r="L189" s="927">
        <v>0</v>
      </c>
      <c r="M189" s="927">
        <v>0</v>
      </c>
      <c r="N189" s="927">
        <v>0</v>
      </c>
      <c r="O189" s="927">
        <v>0</v>
      </c>
      <c r="P189" s="927">
        <v>0</v>
      </c>
      <c r="Q189" s="927">
        <v>0</v>
      </c>
      <c r="R189" s="927">
        <v>0</v>
      </c>
      <c r="S189" s="928">
        <v>0</v>
      </c>
      <c r="T189" s="1444"/>
    </row>
    <row r="190" spans="1:20" ht="15.75" customHeight="1" thickBot="1" x14ac:dyDescent="0.3">
      <c r="A190" s="1446"/>
      <c r="B190" s="1332"/>
      <c r="C190" s="2451"/>
      <c r="D190" s="2462"/>
      <c r="E190" s="2463"/>
      <c r="F190" s="924" t="s">
        <v>389</v>
      </c>
      <c r="G190" s="914">
        <v>0</v>
      </c>
      <c r="H190" s="927">
        <v>0</v>
      </c>
      <c r="I190" s="927">
        <v>0</v>
      </c>
      <c r="J190" s="927">
        <v>0</v>
      </c>
      <c r="K190" s="927">
        <v>0</v>
      </c>
      <c r="L190" s="927">
        <v>0</v>
      </c>
      <c r="M190" s="927">
        <v>0</v>
      </c>
      <c r="N190" s="927">
        <v>0</v>
      </c>
      <c r="O190" s="927">
        <v>0</v>
      </c>
      <c r="P190" s="927">
        <v>0</v>
      </c>
      <c r="Q190" s="927">
        <v>0</v>
      </c>
      <c r="R190" s="927">
        <v>0</v>
      </c>
      <c r="S190" s="928">
        <v>0</v>
      </c>
      <c r="T190" s="1444"/>
    </row>
    <row r="191" spans="1:20" ht="34.5" customHeight="1" thickBot="1" x14ac:dyDescent="0.3">
      <c r="A191" s="1446"/>
      <c r="B191" s="1332"/>
      <c r="C191" s="2451"/>
      <c r="D191" s="2462"/>
      <c r="E191" s="2463"/>
      <c r="F191" s="924" t="s">
        <v>390</v>
      </c>
      <c r="G191" s="914">
        <v>0</v>
      </c>
      <c r="H191" s="927">
        <v>0</v>
      </c>
      <c r="I191" s="927">
        <v>0</v>
      </c>
      <c r="J191" s="927">
        <v>0</v>
      </c>
      <c r="K191" s="927">
        <v>0</v>
      </c>
      <c r="L191" s="927">
        <v>0</v>
      </c>
      <c r="M191" s="927">
        <v>0</v>
      </c>
      <c r="N191" s="927">
        <v>0</v>
      </c>
      <c r="O191" s="927">
        <v>0</v>
      </c>
      <c r="P191" s="927">
        <v>0</v>
      </c>
      <c r="Q191" s="927">
        <v>0</v>
      </c>
      <c r="R191" s="927">
        <v>0</v>
      </c>
      <c r="S191" s="928">
        <v>0</v>
      </c>
      <c r="T191" s="1444"/>
    </row>
    <row r="192" spans="1:20" ht="35.25" customHeight="1" thickBot="1" x14ac:dyDescent="0.3">
      <c r="A192" s="1446"/>
      <c r="B192" s="1332"/>
      <c r="C192" s="2451"/>
      <c r="D192" s="2462"/>
      <c r="E192" s="2463"/>
      <c r="F192" s="924" t="s">
        <v>391</v>
      </c>
      <c r="G192" s="914">
        <v>0</v>
      </c>
      <c r="H192" s="927">
        <v>0</v>
      </c>
      <c r="I192" s="927">
        <v>0</v>
      </c>
      <c r="J192" s="927">
        <v>0</v>
      </c>
      <c r="K192" s="927">
        <v>0</v>
      </c>
      <c r="L192" s="927">
        <v>0</v>
      </c>
      <c r="M192" s="927">
        <v>0</v>
      </c>
      <c r="N192" s="927">
        <v>0</v>
      </c>
      <c r="O192" s="927">
        <v>0</v>
      </c>
      <c r="P192" s="927">
        <v>0</v>
      </c>
      <c r="Q192" s="927">
        <v>0</v>
      </c>
      <c r="R192" s="927">
        <v>0</v>
      </c>
      <c r="S192" s="928">
        <v>0</v>
      </c>
      <c r="T192" s="1444"/>
    </row>
    <row r="193" spans="1:20" ht="18" customHeight="1" thickBot="1" x14ac:dyDescent="0.3">
      <c r="A193" s="1446"/>
      <c r="B193" s="1332"/>
      <c r="C193" s="2451"/>
      <c r="D193" s="2462"/>
      <c r="E193" s="2463"/>
      <c r="F193" s="924" t="s">
        <v>392</v>
      </c>
      <c r="G193" s="914">
        <v>5</v>
      </c>
      <c r="H193" s="927">
        <v>0</v>
      </c>
      <c r="I193" s="927">
        <v>0</v>
      </c>
      <c r="J193" s="927">
        <v>0</v>
      </c>
      <c r="K193" s="927">
        <v>0</v>
      </c>
      <c r="L193" s="927">
        <v>1</v>
      </c>
      <c r="M193" s="927">
        <v>0</v>
      </c>
      <c r="N193" s="927">
        <v>0</v>
      </c>
      <c r="O193" s="927">
        <v>1</v>
      </c>
      <c r="P193" s="927">
        <v>0</v>
      </c>
      <c r="Q193" s="927">
        <v>1</v>
      </c>
      <c r="R193" s="927">
        <v>1</v>
      </c>
      <c r="S193" s="928">
        <v>1</v>
      </c>
      <c r="T193" s="1444"/>
    </row>
    <row r="194" spans="1:20" ht="16.5" customHeight="1" thickBot="1" x14ac:dyDescent="0.3">
      <c r="A194" s="1446"/>
      <c r="B194" s="1332"/>
      <c r="C194" s="2451"/>
      <c r="D194" s="2462"/>
      <c r="E194" s="2463"/>
      <c r="F194" s="924" t="s">
        <v>393</v>
      </c>
      <c r="G194" s="914">
        <v>2</v>
      </c>
      <c r="H194" s="927">
        <v>0</v>
      </c>
      <c r="I194" s="927">
        <v>0</v>
      </c>
      <c r="J194" s="927">
        <v>0</v>
      </c>
      <c r="K194" s="927">
        <v>0</v>
      </c>
      <c r="L194" s="927">
        <v>0</v>
      </c>
      <c r="M194" s="927">
        <v>0</v>
      </c>
      <c r="N194" s="927">
        <v>0</v>
      </c>
      <c r="O194" s="927">
        <v>0</v>
      </c>
      <c r="P194" s="927">
        <v>1</v>
      </c>
      <c r="Q194" s="927">
        <v>0</v>
      </c>
      <c r="R194" s="927">
        <v>1</v>
      </c>
      <c r="S194" s="928">
        <v>0</v>
      </c>
      <c r="T194" s="1444"/>
    </row>
    <row r="195" spans="1:20" ht="15.75" customHeight="1" thickBot="1" x14ac:dyDescent="0.3">
      <c r="A195" s="1446"/>
      <c r="B195" s="1332"/>
      <c r="C195" s="2451"/>
      <c r="D195" s="2462"/>
      <c r="E195" s="2463"/>
      <c r="F195" s="924" t="s">
        <v>394</v>
      </c>
      <c r="G195" s="914">
        <v>0</v>
      </c>
      <c r="H195" s="927">
        <v>0</v>
      </c>
      <c r="I195" s="927">
        <v>0</v>
      </c>
      <c r="J195" s="927">
        <v>0</v>
      </c>
      <c r="K195" s="927">
        <v>0</v>
      </c>
      <c r="L195" s="927">
        <v>0</v>
      </c>
      <c r="M195" s="927">
        <v>0</v>
      </c>
      <c r="N195" s="927">
        <v>0</v>
      </c>
      <c r="O195" s="927">
        <v>0</v>
      </c>
      <c r="P195" s="927">
        <v>0</v>
      </c>
      <c r="Q195" s="927">
        <v>0</v>
      </c>
      <c r="R195" s="927">
        <v>0</v>
      </c>
      <c r="S195" s="928">
        <v>0</v>
      </c>
      <c r="T195" s="1444"/>
    </row>
    <row r="196" spans="1:20" ht="15.75" customHeight="1" thickBot="1" x14ac:dyDescent="0.3">
      <c r="A196" s="1446"/>
      <c r="B196" s="1332"/>
      <c r="C196" s="2451"/>
      <c r="D196" s="2462"/>
      <c r="E196" s="2463"/>
      <c r="F196" s="924" t="s">
        <v>395</v>
      </c>
      <c r="G196" s="914">
        <v>1</v>
      </c>
      <c r="H196" s="927">
        <v>0</v>
      </c>
      <c r="I196" s="927">
        <v>0</v>
      </c>
      <c r="J196" s="927">
        <v>0</v>
      </c>
      <c r="K196" s="927">
        <v>0</v>
      </c>
      <c r="L196" s="927">
        <v>0</v>
      </c>
      <c r="M196" s="927">
        <v>0</v>
      </c>
      <c r="N196" s="927">
        <v>0</v>
      </c>
      <c r="O196" s="927">
        <v>0</v>
      </c>
      <c r="P196" s="927">
        <v>0</v>
      </c>
      <c r="Q196" s="927">
        <v>1</v>
      </c>
      <c r="R196" s="927">
        <v>0</v>
      </c>
      <c r="S196" s="928">
        <v>0</v>
      </c>
      <c r="T196" s="1444"/>
    </row>
    <row r="197" spans="1:20" ht="16.5" customHeight="1" thickBot="1" x14ac:dyDescent="0.3">
      <c r="A197" s="1446"/>
      <c r="B197" s="1332"/>
      <c r="C197" s="2451"/>
      <c r="D197" s="2462"/>
      <c r="E197" s="2463"/>
      <c r="F197" s="924" t="s">
        <v>396</v>
      </c>
      <c r="G197" s="914">
        <v>0</v>
      </c>
      <c r="H197" s="927">
        <v>0</v>
      </c>
      <c r="I197" s="927">
        <v>0</v>
      </c>
      <c r="J197" s="927">
        <v>0</v>
      </c>
      <c r="K197" s="927">
        <v>0</v>
      </c>
      <c r="L197" s="927">
        <v>0</v>
      </c>
      <c r="M197" s="927">
        <v>0</v>
      </c>
      <c r="N197" s="927">
        <v>0</v>
      </c>
      <c r="O197" s="927">
        <v>0</v>
      </c>
      <c r="P197" s="927">
        <v>0</v>
      </c>
      <c r="Q197" s="927">
        <v>0</v>
      </c>
      <c r="R197" s="927">
        <v>0</v>
      </c>
      <c r="S197" s="928">
        <v>0</v>
      </c>
      <c r="T197" s="1444"/>
    </row>
    <row r="198" spans="1:20" ht="15.75" customHeight="1" thickBot="1" x14ac:dyDescent="0.3">
      <c r="A198" s="1446"/>
      <c r="B198" s="1332"/>
      <c r="C198" s="2451"/>
      <c r="D198" s="2462"/>
      <c r="E198" s="2463"/>
      <c r="F198" s="924" t="s">
        <v>397</v>
      </c>
      <c r="G198" s="914">
        <v>0</v>
      </c>
      <c r="H198" s="927">
        <v>0</v>
      </c>
      <c r="I198" s="927">
        <v>0</v>
      </c>
      <c r="J198" s="927">
        <v>0</v>
      </c>
      <c r="K198" s="927">
        <v>0</v>
      </c>
      <c r="L198" s="927">
        <v>0</v>
      </c>
      <c r="M198" s="927">
        <v>0</v>
      </c>
      <c r="N198" s="927">
        <v>0</v>
      </c>
      <c r="O198" s="927">
        <v>0</v>
      </c>
      <c r="P198" s="927">
        <v>0</v>
      </c>
      <c r="Q198" s="927">
        <v>0</v>
      </c>
      <c r="R198" s="927">
        <v>0</v>
      </c>
      <c r="S198" s="928">
        <v>0</v>
      </c>
      <c r="T198" s="1444"/>
    </row>
    <row r="199" spans="1:20" ht="15.75" customHeight="1" thickBot="1" x14ac:dyDescent="0.3">
      <c r="A199" s="1446"/>
      <c r="B199" s="1332"/>
      <c r="C199" s="2451"/>
      <c r="D199" s="2462"/>
      <c r="E199" s="2463"/>
      <c r="F199" s="924" t="s">
        <v>398</v>
      </c>
      <c r="G199" s="914">
        <v>0</v>
      </c>
      <c r="H199" s="927">
        <v>0</v>
      </c>
      <c r="I199" s="927">
        <v>0</v>
      </c>
      <c r="J199" s="927">
        <v>0</v>
      </c>
      <c r="K199" s="927">
        <v>0</v>
      </c>
      <c r="L199" s="927">
        <v>0</v>
      </c>
      <c r="M199" s="927">
        <v>0</v>
      </c>
      <c r="N199" s="927">
        <v>0</v>
      </c>
      <c r="O199" s="927">
        <v>0</v>
      </c>
      <c r="P199" s="927">
        <v>0</v>
      </c>
      <c r="Q199" s="927">
        <v>0</v>
      </c>
      <c r="R199" s="927">
        <v>0</v>
      </c>
      <c r="S199" s="928">
        <v>0</v>
      </c>
      <c r="T199" s="1444"/>
    </row>
    <row r="200" spans="1:20" ht="32.25" customHeight="1" thickBot="1" x14ac:dyDescent="0.3">
      <c r="A200" s="1446"/>
      <c r="B200" s="1332"/>
      <c r="C200" s="2451"/>
      <c r="D200" s="2462"/>
      <c r="E200" s="2463"/>
      <c r="F200" s="924" t="s">
        <v>399</v>
      </c>
      <c r="G200" s="914">
        <v>0</v>
      </c>
      <c r="H200" s="927">
        <v>0</v>
      </c>
      <c r="I200" s="927">
        <v>0</v>
      </c>
      <c r="J200" s="927">
        <v>0</v>
      </c>
      <c r="K200" s="927">
        <v>0</v>
      </c>
      <c r="L200" s="927">
        <v>0</v>
      </c>
      <c r="M200" s="927">
        <v>0</v>
      </c>
      <c r="N200" s="927">
        <v>0</v>
      </c>
      <c r="O200" s="927">
        <v>0</v>
      </c>
      <c r="P200" s="927">
        <v>0</v>
      </c>
      <c r="Q200" s="927">
        <v>0</v>
      </c>
      <c r="R200" s="927">
        <v>0</v>
      </c>
      <c r="S200" s="928">
        <v>0</v>
      </c>
      <c r="T200" s="1444"/>
    </row>
    <row r="201" spans="1:20" ht="31.5" customHeight="1" thickBot="1" x14ac:dyDescent="0.3">
      <c r="A201" s="1446"/>
      <c r="B201" s="1332"/>
      <c r="C201" s="2451"/>
      <c r="D201" s="2462"/>
      <c r="E201" s="2463"/>
      <c r="F201" s="924" t="s">
        <v>400</v>
      </c>
      <c r="G201" s="914">
        <v>0</v>
      </c>
      <c r="H201" s="927">
        <v>0</v>
      </c>
      <c r="I201" s="927">
        <v>0</v>
      </c>
      <c r="J201" s="927">
        <v>0</v>
      </c>
      <c r="K201" s="927">
        <v>0</v>
      </c>
      <c r="L201" s="927">
        <v>0</v>
      </c>
      <c r="M201" s="927">
        <v>0</v>
      </c>
      <c r="N201" s="927">
        <v>0</v>
      </c>
      <c r="O201" s="927">
        <v>0</v>
      </c>
      <c r="P201" s="927">
        <v>0</v>
      </c>
      <c r="Q201" s="927">
        <v>0</v>
      </c>
      <c r="R201" s="927">
        <v>0</v>
      </c>
      <c r="S201" s="928">
        <v>0</v>
      </c>
      <c r="T201" s="1444"/>
    </row>
    <row r="202" spans="1:20" ht="15.75" customHeight="1" thickBot="1" x14ac:dyDescent="0.3">
      <c r="A202" s="1446"/>
      <c r="B202" s="1332"/>
      <c r="C202" s="2451"/>
      <c r="D202" s="2462"/>
      <c r="E202" s="2463"/>
      <c r="F202" s="924" t="s">
        <v>401</v>
      </c>
      <c r="G202" s="914">
        <v>0</v>
      </c>
      <c r="H202" s="927">
        <v>0</v>
      </c>
      <c r="I202" s="927">
        <v>0</v>
      </c>
      <c r="J202" s="927">
        <v>0</v>
      </c>
      <c r="K202" s="927">
        <v>0</v>
      </c>
      <c r="L202" s="927">
        <v>0</v>
      </c>
      <c r="M202" s="927">
        <v>0</v>
      </c>
      <c r="N202" s="927">
        <v>0</v>
      </c>
      <c r="O202" s="927">
        <v>0</v>
      </c>
      <c r="P202" s="927">
        <v>0</v>
      </c>
      <c r="Q202" s="927">
        <v>0</v>
      </c>
      <c r="R202" s="927">
        <v>0</v>
      </c>
      <c r="S202" s="928">
        <v>0</v>
      </c>
      <c r="T202" s="1444"/>
    </row>
    <row r="203" spans="1:20" ht="16.5" customHeight="1" thickBot="1" x14ac:dyDescent="0.3">
      <c r="A203" s="1446"/>
      <c r="B203" s="1332"/>
      <c r="C203" s="2451"/>
      <c r="D203" s="2462"/>
      <c r="E203" s="2463"/>
      <c r="F203" s="929" t="s">
        <v>402</v>
      </c>
      <c r="G203" s="914">
        <v>0</v>
      </c>
      <c r="H203" s="927">
        <v>0</v>
      </c>
      <c r="I203" s="927">
        <v>0</v>
      </c>
      <c r="J203" s="927">
        <v>0</v>
      </c>
      <c r="K203" s="927">
        <v>0</v>
      </c>
      <c r="L203" s="927">
        <v>0</v>
      </c>
      <c r="M203" s="927">
        <v>0</v>
      </c>
      <c r="N203" s="927">
        <v>0</v>
      </c>
      <c r="O203" s="927">
        <v>0</v>
      </c>
      <c r="P203" s="927">
        <v>0</v>
      </c>
      <c r="Q203" s="927">
        <v>0</v>
      </c>
      <c r="R203" s="927">
        <v>0</v>
      </c>
      <c r="S203" s="928">
        <v>0</v>
      </c>
      <c r="T203" s="1444"/>
    </row>
    <row r="204" spans="1:20" ht="15.75" customHeight="1" thickBot="1" x14ac:dyDescent="0.3">
      <c r="A204" s="1446"/>
      <c r="B204" s="1332"/>
      <c r="C204" s="2451"/>
      <c r="D204" s="2462"/>
      <c r="E204" s="2463"/>
      <c r="F204" s="924" t="s">
        <v>403</v>
      </c>
      <c r="G204" s="914">
        <v>0</v>
      </c>
      <c r="H204" s="927">
        <v>0</v>
      </c>
      <c r="I204" s="927">
        <v>0</v>
      </c>
      <c r="J204" s="927">
        <v>0</v>
      </c>
      <c r="K204" s="927">
        <v>0</v>
      </c>
      <c r="L204" s="927">
        <v>0</v>
      </c>
      <c r="M204" s="927">
        <v>0</v>
      </c>
      <c r="N204" s="927">
        <v>0</v>
      </c>
      <c r="O204" s="927">
        <v>0</v>
      </c>
      <c r="P204" s="927">
        <v>0</v>
      </c>
      <c r="Q204" s="927">
        <v>0</v>
      </c>
      <c r="R204" s="927">
        <v>0</v>
      </c>
      <c r="S204" s="928">
        <v>0</v>
      </c>
      <c r="T204" s="1444"/>
    </row>
    <row r="205" spans="1:20" ht="16.5" customHeight="1" thickBot="1" x14ac:dyDescent="0.3">
      <c r="A205" s="1446"/>
      <c r="B205" s="1332"/>
      <c r="C205" s="2451"/>
      <c r="D205" s="2462"/>
      <c r="E205" s="2463"/>
      <c r="F205" s="930" t="s">
        <v>404</v>
      </c>
      <c r="G205" s="914">
        <v>0</v>
      </c>
      <c r="H205" s="927">
        <v>0</v>
      </c>
      <c r="I205" s="927">
        <v>0</v>
      </c>
      <c r="J205" s="927">
        <v>0</v>
      </c>
      <c r="K205" s="927">
        <v>0</v>
      </c>
      <c r="L205" s="927">
        <v>0</v>
      </c>
      <c r="M205" s="927">
        <v>0</v>
      </c>
      <c r="N205" s="927">
        <v>0</v>
      </c>
      <c r="O205" s="927">
        <v>0</v>
      </c>
      <c r="P205" s="927">
        <v>0</v>
      </c>
      <c r="Q205" s="927">
        <v>0</v>
      </c>
      <c r="R205" s="927">
        <v>0</v>
      </c>
      <c r="S205" s="928">
        <v>0</v>
      </c>
      <c r="T205" s="1444"/>
    </row>
    <row r="206" spans="1:20" ht="16.5" customHeight="1" thickBot="1" x14ac:dyDescent="0.3">
      <c r="A206" s="1446"/>
      <c r="B206" s="1332"/>
      <c r="C206" s="2451"/>
      <c r="D206" s="2462"/>
      <c r="E206" s="2463"/>
      <c r="F206" s="924" t="s">
        <v>405</v>
      </c>
      <c r="G206" s="914">
        <v>60</v>
      </c>
      <c r="H206" s="927">
        <v>5</v>
      </c>
      <c r="I206" s="927">
        <v>5</v>
      </c>
      <c r="J206" s="927">
        <v>5</v>
      </c>
      <c r="K206" s="927">
        <v>5</v>
      </c>
      <c r="L206" s="927">
        <v>5</v>
      </c>
      <c r="M206" s="927">
        <v>5</v>
      </c>
      <c r="N206" s="927">
        <v>5</v>
      </c>
      <c r="O206" s="927">
        <v>5</v>
      </c>
      <c r="P206" s="927">
        <v>5</v>
      </c>
      <c r="Q206" s="927">
        <v>5</v>
      </c>
      <c r="R206" s="927">
        <v>5</v>
      </c>
      <c r="S206" s="928">
        <v>5</v>
      </c>
      <c r="T206" s="1444"/>
    </row>
    <row r="207" spans="1:20" ht="16.5" customHeight="1" thickBot="1" x14ac:dyDescent="0.3">
      <c r="A207" s="1446"/>
      <c r="B207" s="1332"/>
      <c r="C207" s="2451"/>
      <c r="D207" s="2462"/>
      <c r="E207" s="2463"/>
      <c r="F207" s="924" t="s">
        <v>406</v>
      </c>
      <c r="G207" s="914">
        <v>0</v>
      </c>
      <c r="H207" s="927">
        <v>0</v>
      </c>
      <c r="I207" s="927">
        <v>0</v>
      </c>
      <c r="J207" s="927">
        <v>0</v>
      </c>
      <c r="K207" s="927">
        <v>0</v>
      </c>
      <c r="L207" s="927">
        <v>0</v>
      </c>
      <c r="M207" s="927">
        <v>0</v>
      </c>
      <c r="N207" s="927">
        <v>0</v>
      </c>
      <c r="O207" s="927">
        <v>0</v>
      </c>
      <c r="P207" s="927">
        <v>0</v>
      </c>
      <c r="Q207" s="927">
        <v>0</v>
      </c>
      <c r="R207" s="927">
        <v>0</v>
      </c>
      <c r="S207" s="928">
        <v>0</v>
      </c>
      <c r="T207" s="1444"/>
    </row>
    <row r="208" spans="1:20" ht="16.5" customHeight="1" thickBot="1" x14ac:dyDescent="0.3">
      <c r="A208" s="1446"/>
      <c r="B208" s="1332"/>
      <c r="C208" s="2451"/>
      <c r="D208" s="2462"/>
      <c r="E208" s="2463"/>
      <c r="F208" s="931" t="s">
        <v>407</v>
      </c>
      <c r="G208" s="918">
        <v>0</v>
      </c>
      <c r="H208" s="932">
        <v>0</v>
      </c>
      <c r="I208" s="932">
        <v>0</v>
      </c>
      <c r="J208" s="932">
        <v>0</v>
      </c>
      <c r="K208" s="932">
        <v>0</v>
      </c>
      <c r="L208" s="932">
        <v>0</v>
      </c>
      <c r="M208" s="932">
        <v>0</v>
      </c>
      <c r="N208" s="932">
        <v>0</v>
      </c>
      <c r="O208" s="932">
        <v>0</v>
      </c>
      <c r="P208" s="932">
        <v>0</v>
      </c>
      <c r="Q208" s="932">
        <v>0</v>
      </c>
      <c r="R208" s="932">
        <v>0</v>
      </c>
      <c r="S208" s="933">
        <v>0</v>
      </c>
      <c r="T208" s="1444"/>
    </row>
    <row r="209" spans="1:20" ht="16.5" customHeight="1" thickBot="1" x14ac:dyDescent="0.3">
      <c r="A209" s="1446"/>
      <c r="B209" s="1332"/>
      <c r="C209" s="2451"/>
      <c r="D209" s="2464"/>
      <c r="E209" s="2465"/>
      <c r="F209" s="920" t="s">
        <v>277</v>
      </c>
      <c r="G209" s="921">
        <v>92</v>
      </c>
      <c r="H209" s="921">
        <f t="shared" ref="H209:S209" si="5">SUM(H156:H208)</f>
        <v>5</v>
      </c>
      <c r="I209" s="921">
        <f t="shared" si="5"/>
        <v>5</v>
      </c>
      <c r="J209" s="921">
        <f t="shared" si="5"/>
        <v>5</v>
      </c>
      <c r="K209" s="921">
        <f t="shared" si="5"/>
        <v>5</v>
      </c>
      <c r="L209" s="921">
        <f t="shared" si="5"/>
        <v>7</v>
      </c>
      <c r="M209" s="921">
        <f t="shared" si="5"/>
        <v>6</v>
      </c>
      <c r="N209" s="921">
        <f t="shared" si="5"/>
        <v>8</v>
      </c>
      <c r="O209" s="921">
        <f t="shared" si="5"/>
        <v>7</v>
      </c>
      <c r="P209" s="921">
        <f t="shared" si="5"/>
        <v>10</v>
      </c>
      <c r="Q209" s="921">
        <f t="shared" si="5"/>
        <v>11</v>
      </c>
      <c r="R209" s="921">
        <f t="shared" si="5"/>
        <v>11</v>
      </c>
      <c r="S209" s="922">
        <f t="shared" si="5"/>
        <v>12</v>
      </c>
      <c r="T209" s="1444"/>
    </row>
    <row r="210" spans="1:20" ht="15.75" customHeight="1" thickBot="1" x14ac:dyDescent="0.3">
      <c r="A210" s="1446"/>
      <c r="B210" s="1332"/>
      <c r="C210" s="2451"/>
      <c r="D210" s="2466" t="s">
        <v>178</v>
      </c>
      <c r="E210" s="2467"/>
      <c r="F210" s="934" t="s">
        <v>408</v>
      </c>
      <c r="G210" s="911">
        <v>1</v>
      </c>
      <c r="H210" s="935">
        <v>0</v>
      </c>
      <c r="I210" s="935">
        <v>0</v>
      </c>
      <c r="J210" s="935">
        <v>0</v>
      </c>
      <c r="K210" s="935">
        <v>0</v>
      </c>
      <c r="L210" s="935">
        <v>0</v>
      </c>
      <c r="M210" s="935">
        <v>0</v>
      </c>
      <c r="N210" s="935">
        <v>0</v>
      </c>
      <c r="O210" s="935">
        <v>0</v>
      </c>
      <c r="P210" s="935">
        <v>0</v>
      </c>
      <c r="Q210" s="935">
        <v>1</v>
      </c>
      <c r="R210" s="935">
        <v>0</v>
      </c>
      <c r="S210" s="936">
        <v>0</v>
      </c>
      <c r="T210" s="1444"/>
    </row>
    <row r="211" spans="1:20" ht="15.75" customHeight="1" thickBot="1" x14ac:dyDescent="0.3">
      <c r="A211" s="1446"/>
      <c r="B211" s="1332"/>
      <c r="C211" s="2451"/>
      <c r="D211" s="2457"/>
      <c r="E211" s="2456"/>
      <c r="F211" s="916" t="s">
        <v>409</v>
      </c>
      <c r="G211" s="911">
        <v>0</v>
      </c>
      <c r="H211" s="927">
        <v>0</v>
      </c>
      <c r="I211" s="927">
        <v>0</v>
      </c>
      <c r="J211" s="927">
        <v>0</v>
      </c>
      <c r="K211" s="927">
        <v>0</v>
      </c>
      <c r="L211" s="927">
        <v>0</v>
      </c>
      <c r="M211" s="927">
        <v>0</v>
      </c>
      <c r="N211" s="927">
        <v>0</v>
      </c>
      <c r="O211" s="927">
        <v>0</v>
      </c>
      <c r="P211" s="927">
        <v>0</v>
      </c>
      <c r="Q211" s="927">
        <v>0</v>
      </c>
      <c r="R211" s="927">
        <v>0</v>
      </c>
      <c r="S211" s="928">
        <v>0</v>
      </c>
      <c r="T211" s="1444"/>
    </row>
    <row r="212" spans="1:20" ht="16.5" customHeight="1" thickBot="1" x14ac:dyDescent="0.3">
      <c r="A212" s="1446"/>
      <c r="B212" s="1332"/>
      <c r="C212" s="2451"/>
      <c r="D212" s="2457"/>
      <c r="E212" s="2456"/>
      <c r="F212" s="916" t="s">
        <v>410</v>
      </c>
      <c r="G212" s="911">
        <v>0</v>
      </c>
      <c r="H212" s="927">
        <v>0</v>
      </c>
      <c r="I212" s="927">
        <v>0</v>
      </c>
      <c r="J212" s="927">
        <v>0</v>
      </c>
      <c r="K212" s="927">
        <v>0</v>
      </c>
      <c r="L212" s="927">
        <v>0</v>
      </c>
      <c r="M212" s="927">
        <v>0</v>
      </c>
      <c r="N212" s="927">
        <v>0</v>
      </c>
      <c r="O212" s="927">
        <v>0</v>
      </c>
      <c r="P212" s="927">
        <v>0</v>
      </c>
      <c r="Q212" s="927">
        <v>0</v>
      </c>
      <c r="R212" s="927">
        <v>0</v>
      </c>
      <c r="S212" s="928">
        <v>0</v>
      </c>
      <c r="T212" s="1444"/>
    </row>
    <row r="213" spans="1:20" ht="15.75" customHeight="1" thickBot="1" x14ac:dyDescent="0.3">
      <c r="A213" s="1446"/>
      <c r="B213" s="1332"/>
      <c r="C213" s="2451"/>
      <c r="D213" s="2457"/>
      <c r="E213" s="2456"/>
      <c r="F213" s="916" t="s">
        <v>411</v>
      </c>
      <c r="G213" s="911">
        <v>1</v>
      </c>
      <c r="H213" s="927">
        <v>0</v>
      </c>
      <c r="I213" s="927">
        <v>0</v>
      </c>
      <c r="J213" s="927">
        <v>0</v>
      </c>
      <c r="K213" s="927">
        <v>0</v>
      </c>
      <c r="L213" s="927">
        <v>0</v>
      </c>
      <c r="M213" s="927">
        <v>0</v>
      </c>
      <c r="N213" s="927">
        <v>0</v>
      </c>
      <c r="O213" s="927">
        <v>0</v>
      </c>
      <c r="P213" s="927">
        <v>1</v>
      </c>
      <c r="Q213" s="927">
        <v>0</v>
      </c>
      <c r="R213" s="927">
        <v>0</v>
      </c>
      <c r="S213" s="928">
        <v>0</v>
      </c>
      <c r="T213" s="1444"/>
    </row>
    <row r="214" spans="1:20" ht="15.75" customHeight="1" thickBot="1" x14ac:dyDescent="0.3">
      <c r="A214" s="1446"/>
      <c r="B214" s="1332"/>
      <c r="C214" s="2451"/>
      <c r="D214" s="2457"/>
      <c r="E214" s="2456"/>
      <c r="F214" s="916" t="s">
        <v>412</v>
      </c>
      <c r="G214" s="911">
        <v>0</v>
      </c>
      <c r="H214" s="927">
        <v>0</v>
      </c>
      <c r="I214" s="927">
        <v>0</v>
      </c>
      <c r="J214" s="927">
        <v>0</v>
      </c>
      <c r="K214" s="927">
        <v>0</v>
      </c>
      <c r="L214" s="927">
        <v>0</v>
      </c>
      <c r="M214" s="927">
        <v>0</v>
      </c>
      <c r="N214" s="927">
        <v>0</v>
      </c>
      <c r="O214" s="927">
        <v>0</v>
      </c>
      <c r="P214" s="927">
        <v>0</v>
      </c>
      <c r="Q214" s="927">
        <v>0</v>
      </c>
      <c r="R214" s="927">
        <v>0</v>
      </c>
      <c r="S214" s="928">
        <v>0</v>
      </c>
      <c r="T214" s="1444"/>
    </row>
    <row r="215" spans="1:20" ht="32.25" customHeight="1" thickBot="1" x14ac:dyDescent="0.3">
      <c r="A215" s="1446"/>
      <c r="B215" s="1332"/>
      <c r="C215" s="2451"/>
      <c r="D215" s="2457"/>
      <c r="E215" s="2456"/>
      <c r="F215" s="916" t="s">
        <v>413</v>
      </c>
      <c r="G215" s="911">
        <v>0</v>
      </c>
      <c r="H215" s="927">
        <v>0</v>
      </c>
      <c r="I215" s="927">
        <v>0</v>
      </c>
      <c r="J215" s="927">
        <v>0</v>
      </c>
      <c r="K215" s="927">
        <v>0</v>
      </c>
      <c r="L215" s="927">
        <v>0</v>
      </c>
      <c r="M215" s="927">
        <v>0</v>
      </c>
      <c r="N215" s="927">
        <v>0</v>
      </c>
      <c r="O215" s="927">
        <v>0</v>
      </c>
      <c r="P215" s="927">
        <v>0</v>
      </c>
      <c r="Q215" s="927">
        <v>0</v>
      </c>
      <c r="R215" s="927">
        <v>0</v>
      </c>
      <c r="S215" s="928">
        <v>0</v>
      </c>
      <c r="T215" s="1444"/>
    </row>
    <row r="216" spans="1:20" ht="33" customHeight="1" thickBot="1" x14ac:dyDescent="0.3">
      <c r="A216" s="1446"/>
      <c r="B216" s="1332"/>
      <c r="C216" s="2451"/>
      <c r="D216" s="2457"/>
      <c r="E216" s="2456"/>
      <c r="F216" s="916" t="s">
        <v>414</v>
      </c>
      <c r="G216" s="911">
        <v>0</v>
      </c>
      <c r="H216" s="927">
        <v>0</v>
      </c>
      <c r="I216" s="927">
        <v>0</v>
      </c>
      <c r="J216" s="927">
        <v>0</v>
      </c>
      <c r="K216" s="927">
        <v>0</v>
      </c>
      <c r="L216" s="927">
        <v>0</v>
      </c>
      <c r="M216" s="927">
        <v>0</v>
      </c>
      <c r="N216" s="927">
        <v>0</v>
      </c>
      <c r="O216" s="927">
        <v>0</v>
      </c>
      <c r="P216" s="927">
        <v>0</v>
      </c>
      <c r="Q216" s="927">
        <v>0</v>
      </c>
      <c r="R216" s="927">
        <v>0</v>
      </c>
      <c r="S216" s="928">
        <v>0</v>
      </c>
      <c r="T216" s="1444"/>
    </row>
    <row r="217" spans="1:20" ht="15.75" customHeight="1" thickBot="1" x14ac:dyDescent="0.3">
      <c r="A217" s="1446"/>
      <c r="B217" s="1332"/>
      <c r="C217" s="2451"/>
      <c r="D217" s="2457"/>
      <c r="E217" s="2456"/>
      <c r="F217" s="916" t="s">
        <v>415</v>
      </c>
      <c r="G217" s="911">
        <v>0</v>
      </c>
      <c r="H217" s="927">
        <v>0</v>
      </c>
      <c r="I217" s="927">
        <v>0</v>
      </c>
      <c r="J217" s="927">
        <v>0</v>
      </c>
      <c r="K217" s="927">
        <v>0</v>
      </c>
      <c r="L217" s="927">
        <v>0</v>
      </c>
      <c r="M217" s="927">
        <v>0</v>
      </c>
      <c r="N217" s="927">
        <v>0</v>
      </c>
      <c r="O217" s="927">
        <v>0</v>
      </c>
      <c r="P217" s="927">
        <v>0</v>
      </c>
      <c r="Q217" s="927">
        <v>0</v>
      </c>
      <c r="R217" s="927">
        <v>0</v>
      </c>
      <c r="S217" s="928">
        <v>0</v>
      </c>
      <c r="T217" s="1444"/>
    </row>
    <row r="218" spans="1:20" ht="33.75" customHeight="1" thickBot="1" x14ac:dyDescent="0.3">
      <c r="A218" s="1446"/>
      <c r="B218" s="1332"/>
      <c r="C218" s="2451"/>
      <c r="D218" s="2457"/>
      <c r="E218" s="2456"/>
      <c r="F218" s="916" t="s">
        <v>416</v>
      </c>
      <c r="G218" s="911">
        <v>0</v>
      </c>
      <c r="H218" s="927">
        <v>0</v>
      </c>
      <c r="I218" s="927">
        <v>0</v>
      </c>
      <c r="J218" s="927">
        <v>0</v>
      </c>
      <c r="K218" s="927">
        <v>0</v>
      </c>
      <c r="L218" s="927">
        <v>0</v>
      </c>
      <c r="M218" s="927">
        <v>0</v>
      </c>
      <c r="N218" s="927">
        <v>0</v>
      </c>
      <c r="O218" s="927">
        <v>0</v>
      </c>
      <c r="P218" s="927">
        <v>0</v>
      </c>
      <c r="Q218" s="927">
        <v>0</v>
      </c>
      <c r="R218" s="927">
        <v>0</v>
      </c>
      <c r="S218" s="928">
        <v>0</v>
      </c>
      <c r="T218" s="1444"/>
    </row>
    <row r="219" spans="1:20" ht="15.75" customHeight="1" thickBot="1" x14ac:dyDescent="0.3">
      <c r="A219" s="1446"/>
      <c r="B219" s="1332"/>
      <c r="C219" s="2451"/>
      <c r="D219" s="2457"/>
      <c r="E219" s="2456"/>
      <c r="F219" s="916" t="s">
        <v>417</v>
      </c>
      <c r="G219" s="911">
        <v>0</v>
      </c>
      <c r="H219" s="927">
        <v>0</v>
      </c>
      <c r="I219" s="927">
        <v>0</v>
      </c>
      <c r="J219" s="927">
        <v>0</v>
      </c>
      <c r="K219" s="927">
        <v>0</v>
      </c>
      <c r="L219" s="927">
        <v>0</v>
      </c>
      <c r="M219" s="927">
        <v>0</v>
      </c>
      <c r="N219" s="927">
        <v>0</v>
      </c>
      <c r="O219" s="927">
        <v>0</v>
      </c>
      <c r="P219" s="927">
        <v>0</v>
      </c>
      <c r="Q219" s="927">
        <v>0</v>
      </c>
      <c r="R219" s="927">
        <v>0</v>
      </c>
      <c r="S219" s="928">
        <v>0</v>
      </c>
      <c r="T219" s="1444"/>
    </row>
    <row r="220" spans="1:20" ht="34.5" customHeight="1" thickBot="1" x14ac:dyDescent="0.3">
      <c r="A220" s="1446"/>
      <c r="B220" s="1332"/>
      <c r="C220" s="2451"/>
      <c r="D220" s="2457"/>
      <c r="E220" s="2456"/>
      <c r="F220" s="916" t="s">
        <v>418</v>
      </c>
      <c r="G220" s="911">
        <v>0</v>
      </c>
      <c r="H220" s="927">
        <v>0</v>
      </c>
      <c r="I220" s="927">
        <v>0</v>
      </c>
      <c r="J220" s="927">
        <v>0</v>
      </c>
      <c r="K220" s="927">
        <v>0</v>
      </c>
      <c r="L220" s="927">
        <v>0</v>
      </c>
      <c r="M220" s="927">
        <v>0</v>
      </c>
      <c r="N220" s="927">
        <v>0</v>
      </c>
      <c r="O220" s="927">
        <v>0</v>
      </c>
      <c r="P220" s="927">
        <v>0</v>
      </c>
      <c r="Q220" s="927">
        <v>0</v>
      </c>
      <c r="R220" s="927">
        <v>0</v>
      </c>
      <c r="S220" s="928">
        <v>0</v>
      </c>
      <c r="T220" s="1444"/>
    </row>
    <row r="221" spans="1:20" ht="33.75" customHeight="1" thickBot="1" x14ac:dyDescent="0.3">
      <c r="A221" s="1446"/>
      <c r="B221" s="1332"/>
      <c r="C221" s="2451"/>
      <c r="D221" s="2457"/>
      <c r="E221" s="2456"/>
      <c r="F221" s="916" t="s">
        <v>419</v>
      </c>
      <c r="G221" s="911">
        <v>0</v>
      </c>
      <c r="H221" s="927">
        <v>0</v>
      </c>
      <c r="I221" s="927">
        <v>0</v>
      </c>
      <c r="J221" s="927">
        <v>0</v>
      </c>
      <c r="K221" s="927">
        <v>0</v>
      </c>
      <c r="L221" s="927">
        <v>0</v>
      </c>
      <c r="M221" s="927">
        <v>0</v>
      </c>
      <c r="N221" s="927">
        <v>0</v>
      </c>
      <c r="O221" s="927">
        <v>0</v>
      </c>
      <c r="P221" s="927">
        <v>0</v>
      </c>
      <c r="Q221" s="927">
        <v>0</v>
      </c>
      <c r="R221" s="927">
        <v>0</v>
      </c>
      <c r="S221" s="928">
        <v>0</v>
      </c>
      <c r="T221" s="1444"/>
    </row>
    <row r="222" spans="1:20" ht="15.75" customHeight="1" thickBot="1" x14ac:dyDescent="0.3">
      <c r="A222" s="1446"/>
      <c r="B222" s="1332"/>
      <c r="C222" s="2451"/>
      <c r="D222" s="2457"/>
      <c r="E222" s="2456"/>
      <c r="F222" s="916" t="s">
        <v>420</v>
      </c>
      <c r="G222" s="911">
        <v>0</v>
      </c>
      <c r="H222" s="927">
        <v>0</v>
      </c>
      <c r="I222" s="927">
        <v>0</v>
      </c>
      <c r="J222" s="927">
        <v>0</v>
      </c>
      <c r="K222" s="927">
        <v>0</v>
      </c>
      <c r="L222" s="927">
        <v>0</v>
      </c>
      <c r="M222" s="927">
        <v>0</v>
      </c>
      <c r="N222" s="927">
        <v>0</v>
      </c>
      <c r="O222" s="927">
        <v>0</v>
      </c>
      <c r="P222" s="927">
        <v>0</v>
      </c>
      <c r="Q222" s="927">
        <v>0</v>
      </c>
      <c r="R222" s="927">
        <v>0</v>
      </c>
      <c r="S222" s="928">
        <v>0</v>
      </c>
      <c r="T222" s="1444"/>
    </row>
    <row r="223" spans="1:20" ht="15.75" customHeight="1" thickBot="1" x14ac:dyDescent="0.3">
      <c r="A223" s="1446"/>
      <c r="B223" s="1332"/>
      <c r="C223" s="2451"/>
      <c r="D223" s="2457"/>
      <c r="E223" s="2456"/>
      <c r="F223" s="916" t="s">
        <v>421</v>
      </c>
      <c r="G223" s="911">
        <v>0</v>
      </c>
      <c r="H223" s="927">
        <v>0</v>
      </c>
      <c r="I223" s="927">
        <v>0</v>
      </c>
      <c r="J223" s="927">
        <v>0</v>
      </c>
      <c r="K223" s="927">
        <v>0</v>
      </c>
      <c r="L223" s="927">
        <v>0</v>
      </c>
      <c r="M223" s="927">
        <v>0</v>
      </c>
      <c r="N223" s="927">
        <v>0</v>
      </c>
      <c r="O223" s="927">
        <v>0</v>
      </c>
      <c r="P223" s="927">
        <v>0</v>
      </c>
      <c r="Q223" s="927">
        <v>0</v>
      </c>
      <c r="R223" s="927">
        <v>0</v>
      </c>
      <c r="S223" s="928">
        <v>0</v>
      </c>
      <c r="T223" s="1444"/>
    </row>
    <row r="224" spans="1:20" ht="33.75" customHeight="1" thickBot="1" x14ac:dyDescent="0.3">
      <c r="A224" s="1446"/>
      <c r="B224" s="1332"/>
      <c r="C224" s="2451"/>
      <c r="D224" s="2457"/>
      <c r="E224" s="2456"/>
      <c r="F224" s="916" t="s">
        <v>422</v>
      </c>
      <c r="G224" s="911">
        <v>0</v>
      </c>
      <c r="H224" s="927">
        <v>0</v>
      </c>
      <c r="I224" s="927">
        <v>0</v>
      </c>
      <c r="J224" s="927">
        <v>0</v>
      </c>
      <c r="K224" s="927">
        <v>0</v>
      </c>
      <c r="L224" s="927">
        <v>0</v>
      </c>
      <c r="M224" s="927">
        <v>0</v>
      </c>
      <c r="N224" s="927">
        <v>0</v>
      </c>
      <c r="O224" s="927">
        <v>0</v>
      </c>
      <c r="P224" s="927">
        <v>0</v>
      </c>
      <c r="Q224" s="927">
        <v>0</v>
      </c>
      <c r="R224" s="927">
        <v>0</v>
      </c>
      <c r="S224" s="928">
        <v>0</v>
      </c>
      <c r="T224" s="1444"/>
    </row>
    <row r="225" spans="1:20" ht="16.5" customHeight="1" thickBot="1" x14ac:dyDescent="0.3">
      <c r="A225" s="1446"/>
      <c r="B225" s="1332"/>
      <c r="C225" s="2451"/>
      <c r="D225" s="2457"/>
      <c r="E225" s="2456"/>
      <c r="F225" s="916" t="s">
        <v>423</v>
      </c>
      <c r="G225" s="911">
        <v>0</v>
      </c>
      <c r="H225" s="927">
        <v>0</v>
      </c>
      <c r="I225" s="927">
        <v>0</v>
      </c>
      <c r="J225" s="927">
        <v>0</v>
      </c>
      <c r="K225" s="927">
        <v>0</v>
      </c>
      <c r="L225" s="927">
        <v>0</v>
      </c>
      <c r="M225" s="927">
        <v>0</v>
      </c>
      <c r="N225" s="927">
        <v>0</v>
      </c>
      <c r="O225" s="927">
        <v>0</v>
      </c>
      <c r="P225" s="927">
        <v>0</v>
      </c>
      <c r="Q225" s="927">
        <v>0</v>
      </c>
      <c r="R225" s="927">
        <v>0</v>
      </c>
      <c r="S225" s="928">
        <v>0</v>
      </c>
      <c r="T225" s="1444"/>
    </row>
    <row r="226" spans="1:20" ht="15.75" customHeight="1" thickBot="1" x14ac:dyDescent="0.3">
      <c r="A226" s="1446"/>
      <c r="B226" s="1332"/>
      <c r="C226" s="2451"/>
      <c r="D226" s="2457"/>
      <c r="E226" s="2456"/>
      <c r="F226" s="916" t="s">
        <v>424</v>
      </c>
      <c r="G226" s="911">
        <v>0</v>
      </c>
      <c r="H226" s="927">
        <v>0</v>
      </c>
      <c r="I226" s="927">
        <v>0</v>
      </c>
      <c r="J226" s="927">
        <v>0</v>
      </c>
      <c r="K226" s="927">
        <v>0</v>
      </c>
      <c r="L226" s="927">
        <v>0</v>
      </c>
      <c r="M226" s="927">
        <v>0</v>
      </c>
      <c r="N226" s="927">
        <v>0</v>
      </c>
      <c r="O226" s="927">
        <v>0</v>
      </c>
      <c r="P226" s="927">
        <v>0</v>
      </c>
      <c r="Q226" s="927">
        <v>0</v>
      </c>
      <c r="R226" s="927">
        <v>0</v>
      </c>
      <c r="S226" s="928">
        <v>0</v>
      </c>
      <c r="T226" s="1444"/>
    </row>
    <row r="227" spans="1:20" ht="17.25" customHeight="1" thickBot="1" x14ac:dyDescent="0.3">
      <c r="A227" s="1446"/>
      <c r="B227" s="1332"/>
      <c r="C227" s="2451"/>
      <c r="D227" s="2457"/>
      <c r="E227" s="2456"/>
      <c r="F227" s="916" t="s">
        <v>426</v>
      </c>
      <c r="G227" s="911">
        <v>0</v>
      </c>
      <c r="H227" s="927">
        <v>0</v>
      </c>
      <c r="I227" s="927">
        <v>0</v>
      </c>
      <c r="J227" s="927">
        <v>0</v>
      </c>
      <c r="K227" s="927">
        <v>0</v>
      </c>
      <c r="L227" s="927">
        <v>0</v>
      </c>
      <c r="M227" s="927">
        <v>0</v>
      </c>
      <c r="N227" s="927">
        <v>0</v>
      </c>
      <c r="O227" s="927">
        <v>0</v>
      </c>
      <c r="P227" s="927">
        <v>0</v>
      </c>
      <c r="Q227" s="927">
        <v>0</v>
      </c>
      <c r="R227" s="927">
        <v>0</v>
      </c>
      <c r="S227" s="928">
        <v>0</v>
      </c>
      <c r="T227" s="1444"/>
    </row>
    <row r="228" spans="1:20" ht="15.75" customHeight="1" thickBot="1" x14ac:dyDescent="0.3">
      <c r="A228" s="1446"/>
      <c r="B228" s="1332"/>
      <c r="C228" s="2451"/>
      <c r="D228" s="2457"/>
      <c r="E228" s="2456"/>
      <c r="F228" s="916" t="s">
        <v>425</v>
      </c>
      <c r="G228" s="911">
        <v>1</v>
      </c>
      <c r="H228" s="927">
        <v>0</v>
      </c>
      <c r="I228" s="927">
        <v>0</v>
      </c>
      <c r="J228" s="927">
        <v>0</v>
      </c>
      <c r="K228" s="927">
        <v>0</v>
      </c>
      <c r="L228" s="927">
        <v>0</v>
      </c>
      <c r="M228" s="927">
        <v>0</v>
      </c>
      <c r="N228" s="927">
        <v>0</v>
      </c>
      <c r="O228" s="927">
        <v>0</v>
      </c>
      <c r="P228" s="927">
        <v>0</v>
      </c>
      <c r="Q228" s="927">
        <v>0</v>
      </c>
      <c r="R228" s="927">
        <v>0</v>
      </c>
      <c r="S228" s="928">
        <v>1</v>
      </c>
      <c r="T228" s="1444"/>
    </row>
    <row r="229" spans="1:20" ht="15.75" customHeight="1" thickBot="1" x14ac:dyDescent="0.3">
      <c r="A229" s="1446"/>
      <c r="B229" s="1332"/>
      <c r="C229" s="2451"/>
      <c r="D229" s="2457"/>
      <c r="E229" s="2456"/>
      <c r="F229" s="916" t="s">
        <v>427</v>
      </c>
      <c r="G229" s="911">
        <v>0</v>
      </c>
      <c r="H229" s="927">
        <v>0</v>
      </c>
      <c r="I229" s="927">
        <v>0</v>
      </c>
      <c r="J229" s="927">
        <v>0</v>
      </c>
      <c r="K229" s="927">
        <v>0</v>
      </c>
      <c r="L229" s="927">
        <v>0</v>
      </c>
      <c r="M229" s="927">
        <v>0</v>
      </c>
      <c r="N229" s="927">
        <v>0</v>
      </c>
      <c r="O229" s="927">
        <v>0</v>
      </c>
      <c r="P229" s="927">
        <v>0</v>
      </c>
      <c r="Q229" s="927">
        <v>0</v>
      </c>
      <c r="R229" s="927">
        <v>0</v>
      </c>
      <c r="S229" s="928">
        <v>0</v>
      </c>
      <c r="T229" s="1444"/>
    </row>
    <row r="230" spans="1:20" ht="16.5" customHeight="1" thickBot="1" x14ac:dyDescent="0.3">
      <c r="A230" s="1446"/>
      <c r="B230" s="1332"/>
      <c r="C230" s="2451"/>
      <c r="D230" s="2457"/>
      <c r="E230" s="2456"/>
      <c r="F230" s="916" t="s">
        <v>428</v>
      </c>
      <c r="G230" s="911">
        <v>0</v>
      </c>
      <c r="H230" s="927">
        <v>0</v>
      </c>
      <c r="I230" s="927">
        <v>0</v>
      </c>
      <c r="J230" s="927">
        <v>0</v>
      </c>
      <c r="K230" s="927">
        <v>0</v>
      </c>
      <c r="L230" s="927">
        <v>0</v>
      </c>
      <c r="M230" s="927">
        <v>0</v>
      </c>
      <c r="N230" s="927">
        <v>0</v>
      </c>
      <c r="O230" s="927">
        <v>0</v>
      </c>
      <c r="P230" s="927">
        <v>0</v>
      </c>
      <c r="Q230" s="927">
        <v>0</v>
      </c>
      <c r="R230" s="927">
        <v>0</v>
      </c>
      <c r="S230" s="928">
        <v>0</v>
      </c>
      <c r="T230" s="1444"/>
    </row>
    <row r="231" spans="1:20" ht="15.75" customHeight="1" thickBot="1" x14ac:dyDescent="0.3">
      <c r="A231" s="1446"/>
      <c r="B231" s="1332"/>
      <c r="C231" s="2451"/>
      <c r="D231" s="2457"/>
      <c r="E231" s="2456"/>
      <c r="F231" s="916" t="s">
        <v>429</v>
      </c>
      <c r="G231" s="911">
        <v>1</v>
      </c>
      <c r="H231" s="927">
        <v>0</v>
      </c>
      <c r="I231" s="927">
        <v>0</v>
      </c>
      <c r="J231" s="927">
        <v>0</v>
      </c>
      <c r="K231" s="927">
        <v>0</v>
      </c>
      <c r="L231" s="927">
        <v>0</v>
      </c>
      <c r="M231" s="927">
        <v>0</v>
      </c>
      <c r="N231" s="927">
        <v>0</v>
      </c>
      <c r="O231" s="927">
        <v>0</v>
      </c>
      <c r="P231" s="927">
        <v>0</v>
      </c>
      <c r="Q231" s="927">
        <v>0</v>
      </c>
      <c r="R231" s="927">
        <v>1</v>
      </c>
      <c r="S231" s="928">
        <v>0</v>
      </c>
      <c r="T231" s="1444"/>
    </row>
    <row r="232" spans="1:20" ht="15.75" customHeight="1" thickBot="1" x14ac:dyDescent="0.3">
      <c r="A232" s="1446"/>
      <c r="B232" s="1332"/>
      <c r="C232" s="2451"/>
      <c r="D232" s="2457"/>
      <c r="E232" s="2456"/>
      <c r="F232" s="916" t="s">
        <v>430</v>
      </c>
      <c r="G232" s="911">
        <v>0</v>
      </c>
      <c r="H232" s="927">
        <v>0</v>
      </c>
      <c r="I232" s="927">
        <v>0</v>
      </c>
      <c r="J232" s="927">
        <v>0</v>
      </c>
      <c r="K232" s="927">
        <v>0</v>
      </c>
      <c r="L232" s="927">
        <v>0</v>
      </c>
      <c r="M232" s="927">
        <v>0</v>
      </c>
      <c r="N232" s="927">
        <v>0</v>
      </c>
      <c r="O232" s="927">
        <v>0</v>
      </c>
      <c r="P232" s="927">
        <v>0</v>
      </c>
      <c r="Q232" s="927">
        <v>0</v>
      </c>
      <c r="R232" s="927">
        <v>0</v>
      </c>
      <c r="S232" s="928">
        <v>0</v>
      </c>
      <c r="T232" s="1444"/>
    </row>
    <row r="233" spans="1:20" ht="16.5" customHeight="1" thickBot="1" x14ac:dyDescent="0.3">
      <c r="A233" s="1446"/>
      <c r="B233" s="1332"/>
      <c r="C233" s="2451"/>
      <c r="D233" s="2457"/>
      <c r="E233" s="2456"/>
      <c r="F233" s="916" t="s">
        <v>431</v>
      </c>
      <c r="G233" s="911">
        <v>0</v>
      </c>
      <c r="H233" s="927">
        <v>0</v>
      </c>
      <c r="I233" s="927">
        <v>0</v>
      </c>
      <c r="J233" s="927">
        <v>0</v>
      </c>
      <c r="K233" s="927">
        <v>0</v>
      </c>
      <c r="L233" s="927">
        <v>0</v>
      </c>
      <c r="M233" s="927">
        <v>0</v>
      </c>
      <c r="N233" s="927">
        <v>0</v>
      </c>
      <c r="O233" s="927">
        <v>0</v>
      </c>
      <c r="P233" s="927">
        <v>0</v>
      </c>
      <c r="Q233" s="927">
        <v>0</v>
      </c>
      <c r="R233" s="927">
        <v>0</v>
      </c>
      <c r="S233" s="928">
        <v>0</v>
      </c>
      <c r="T233" s="1444"/>
    </row>
    <row r="234" spans="1:20" ht="15.75" customHeight="1" thickBot="1" x14ac:dyDescent="0.3">
      <c r="A234" s="1446"/>
      <c r="B234" s="1332"/>
      <c r="C234" s="2451"/>
      <c r="D234" s="2457"/>
      <c r="E234" s="2456"/>
      <c r="F234" s="916" t="s">
        <v>432</v>
      </c>
      <c r="G234" s="911">
        <v>0</v>
      </c>
      <c r="H234" s="927">
        <v>0</v>
      </c>
      <c r="I234" s="927">
        <v>0</v>
      </c>
      <c r="J234" s="927">
        <v>0</v>
      </c>
      <c r="K234" s="927">
        <v>0</v>
      </c>
      <c r="L234" s="927">
        <v>0</v>
      </c>
      <c r="M234" s="927">
        <v>0</v>
      </c>
      <c r="N234" s="927">
        <v>0</v>
      </c>
      <c r="O234" s="927">
        <v>0</v>
      </c>
      <c r="P234" s="927">
        <v>0</v>
      </c>
      <c r="Q234" s="927">
        <v>0</v>
      </c>
      <c r="R234" s="927">
        <v>0</v>
      </c>
      <c r="S234" s="928">
        <v>0</v>
      </c>
      <c r="T234" s="1444"/>
    </row>
    <row r="235" spans="1:20" ht="15.75" customHeight="1" thickBot="1" x14ac:dyDescent="0.3">
      <c r="A235" s="1446"/>
      <c r="B235" s="1332"/>
      <c r="C235" s="2451"/>
      <c r="D235" s="2457"/>
      <c r="E235" s="2456"/>
      <c r="F235" s="916" t="s">
        <v>433</v>
      </c>
      <c r="G235" s="911">
        <v>0</v>
      </c>
      <c r="H235" s="927">
        <v>0</v>
      </c>
      <c r="I235" s="927">
        <v>0</v>
      </c>
      <c r="J235" s="927">
        <v>0</v>
      </c>
      <c r="K235" s="927">
        <v>0</v>
      </c>
      <c r="L235" s="927">
        <v>0</v>
      </c>
      <c r="M235" s="927">
        <v>0</v>
      </c>
      <c r="N235" s="927">
        <v>0</v>
      </c>
      <c r="O235" s="927">
        <v>0</v>
      </c>
      <c r="P235" s="927">
        <v>0</v>
      </c>
      <c r="Q235" s="927">
        <v>0</v>
      </c>
      <c r="R235" s="927">
        <v>0</v>
      </c>
      <c r="S235" s="928">
        <v>0</v>
      </c>
      <c r="T235" s="1444"/>
    </row>
    <row r="236" spans="1:20" ht="15.75" customHeight="1" thickBot="1" x14ac:dyDescent="0.3">
      <c r="A236" s="1446"/>
      <c r="B236" s="1332"/>
      <c r="C236" s="2451"/>
      <c r="D236" s="2457"/>
      <c r="E236" s="2456"/>
      <c r="F236" s="916" t="s">
        <v>434</v>
      </c>
      <c r="G236" s="911">
        <v>0</v>
      </c>
      <c r="H236" s="927">
        <v>0</v>
      </c>
      <c r="I236" s="927">
        <v>0</v>
      </c>
      <c r="J236" s="927">
        <v>0</v>
      </c>
      <c r="K236" s="927">
        <v>0</v>
      </c>
      <c r="L236" s="927">
        <v>0</v>
      </c>
      <c r="M236" s="927">
        <v>0</v>
      </c>
      <c r="N236" s="927">
        <v>0</v>
      </c>
      <c r="O236" s="927">
        <v>0</v>
      </c>
      <c r="P236" s="927">
        <v>0</v>
      </c>
      <c r="Q236" s="927">
        <v>0</v>
      </c>
      <c r="R236" s="927">
        <v>0</v>
      </c>
      <c r="S236" s="928"/>
      <c r="T236" s="1444"/>
    </row>
    <row r="237" spans="1:20" ht="15.75" customHeight="1" thickBot="1" x14ac:dyDescent="0.3">
      <c r="A237" s="1446"/>
      <c r="B237" s="1332"/>
      <c r="C237" s="2451"/>
      <c r="D237" s="2457"/>
      <c r="E237" s="2456"/>
      <c r="F237" s="916" t="s">
        <v>435</v>
      </c>
      <c r="G237" s="911">
        <v>1</v>
      </c>
      <c r="H237" s="927">
        <v>0</v>
      </c>
      <c r="I237" s="927">
        <v>0</v>
      </c>
      <c r="J237" s="927">
        <v>0</v>
      </c>
      <c r="K237" s="927">
        <v>0</v>
      </c>
      <c r="L237" s="927">
        <v>0</v>
      </c>
      <c r="M237" s="927">
        <v>0</v>
      </c>
      <c r="N237" s="927">
        <v>0</v>
      </c>
      <c r="O237" s="927">
        <v>1</v>
      </c>
      <c r="P237" s="927">
        <v>0</v>
      </c>
      <c r="Q237" s="927">
        <v>0</v>
      </c>
      <c r="R237" s="927">
        <v>0</v>
      </c>
      <c r="S237" s="928">
        <v>0</v>
      </c>
      <c r="T237" s="1444"/>
    </row>
    <row r="238" spans="1:20" ht="15.75" customHeight="1" thickBot="1" x14ac:dyDescent="0.3">
      <c r="A238" s="1446"/>
      <c r="B238" s="1332"/>
      <c r="C238" s="2451"/>
      <c r="D238" s="2457"/>
      <c r="E238" s="2456"/>
      <c r="F238" s="916" t="s">
        <v>436</v>
      </c>
      <c r="G238" s="911">
        <v>0</v>
      </c>
      <c r="H238" s="927">
        <v>0</v>
      </c>
      <c r="I238" s="927">
        <v>0</v>
      </c>
      <c r="J238" s="927">
        <v>0</v>
      </c>
      <c r="K238" s="927">
        <v>0</v>
      </c>
      <c r="L238" s="927">
        <v>0</v>
      </c>
      <c r="M238" s="927">
        <v>0</v>
      </c>
      <c r="N238" s="927">
        <v>0</v>
      </c>
      <c r="O238" s="927">
        <v>0</v>
      </c>
      <c r="P238" s="927">
        <v>0</v>
      </c>
      <c r="Q238" s="927">
        <v>0</v>
      </c>
      <c r="R238" s="927">
        <v>0</v>
      </c>
      <c r="S238" s="928">
        <v>0</v>
      </c>
      <c r="T238" s="1444"/>
    </row>
    <row r="239" spans="1:20" ht="15.75" customHeight="1" thickBot="1" x14ac:dyDescent="0.3">
      <c r="A239" s="1446"/>
      <c r="B239" s="1332"/>
      <c r="C239" s="2451"/>
      <c r="D239" s="2457"/>
      <c r="E239" s="2456"/>
      <c r="F239" s="916" t="s">
        <v>437</v>
      </c>
      <c r="G239" s="911">
        <v>0</v>
      </c>
      <c r="H239" s="927">
        <v>0</v>
      </c>
      <c r="I239" s="927">
        <v>0</v>
      </c>
      <c r="J239" s="927">
        <v>0</v>
      </c>
      <c r="K239" s="927">
        <v>0</v>
      </c>
      <c r="L239" s="927">
        <v>0</v>
      </c>
      <c r="M239" s="927">
        <v>0</v>
      </c>
      <c r="N239" s="927">
        <v>0</v>
      </c>
      <c r="O239" s="927">
        <v>0</v>
      </c>
      <c r="P239" s="927">
        <v>0</v>
      </c>
      <c r="Q239" s="927">
        <v>0</v>
      </c>
      <c r="R239" s="927">
        <v>0</v>
      </c>
      <c r="S239" s="928">
        <v>0</v>
      </c>
      <c r="T239" s="1444"/>
    </row>
    <row r="240" spans="1:20" ht="31.5" customHeight="1" thickBot="1" x14ac:dyDescent="0.3">
      <c r="A240" s="1446"/>
      <c r="B240" s="1332"/>
      <c r="C240" s="2451"/>
      <c r="D240" s="2457"/>
      <c r="E240" s="2456"/>
      <c r="F240" s="916" t="s">
        <v>438</v>
      </c>
      <c r="G240" s="911">
        <v>0</v>
      </c>
      <c r="H240" s="927">
        <v>0</v>
      </c>
      <c r="I240" s="927">
        <v>0</v>
      </c>
      <c r="J240" s="927">
        <v>0</v>
      </c>
      <c r="K240" s="927">
        <v>0</v>
      </c>
      <c r="L240" s="927">
        <v>0</v>
      </c>
      <c r="M240" s="927">
        <v>0</v>
      </c>
      <c r="N240" s="927">
        <v>0</v>
      </c>
      <c r="O240" s="927">
        <v>0</v>
      </c>
      <c r="P240" s="927">
        <v>0</v>
      </c>
      <c r="Q240" s="927">
        <v>0</v>
      </c>
      <c r="R240" s="927">
        <v>0</v>
      </c>
      <c r="S240" s="928">
        <v>0</v>
      </c>
      <c r="T240" s="1444"/>
    </row>
    <row r="241" spans="1:20" ht="30.75" customHeight="1" thickBot="1" x14ac:dyDescent="0.3">
      <c r="A241" s="1446"/>
      <c r="B241" s="1332"/>
      <c r="C241" s="2451"/>
      <c r="D241" s="2457"/>
      <c r="E241" s="2456"/>
      <c r="F241" s="916" t="s">
        <v>439</v>
      </c>
      <c r="G241" s="911">
        <v>0</v>
      </c>
      <c r="H241" s="927">
        <v>0</v>
      </c>
      <c r="I241" s="927">
        <v>0</v>
      </c>
      <c r="J241" s="927">
        <v>0</v>
      </c>
      <c r="K241" s="927">
        <v>0</v>
      </c>
      <c r="L241" s="927">
        <v>0</v>
      </c>
      <c r="M241" s="927">
        <v>0</v>
      </c>
      <c r="N241" s="927">
        <v>0</v>
      </c>
      <c r="O241" s="927">
        <v>0</v>
      </c>
      <c r="P241" s="927">
        <v>0</v>
      </c>
      <c r="Q241" s="927">
        <v>0</v>
      </c>
      <c r="R241" s="927">
        <v>0</v>
      </c>
      <c r="S241" s="928">
        <v>0</v>
      </c>
      <c r="T241" s="1444"/>
    </row>
    <row r="242" spans="1:20" ht="33.75" customHeight="1" thickBot="1" x14ac:dyDescent="0.3">
      <c r="A242" s="1446"/>
      <c r="B242" s="1332"/>
      <c r="C242" s="2451"/>
      <c r="D242" s="2457"/>
      <c r="E242" s="2456"/>
      <c r="F242" s="916" t="s">
        <v>440</v>
      </c>
      <c r="G242" s="911">
        <v>0</v>
      </c>
      <c r="H242" s="927">
        <v>0</v>
      </c>
      <c r="I242" s="927">
        <v>0</v>
      </c>
      <c r="J242" s="927">
        <v>0</v>
      </c>
      <c r="K242" s="927">
        <v>0</v>
      </c>
      <c r="L242" s="927">
        <v>0</v>
      </c>
      <c r="M242" s="927">
        <v>0</v>
      </c>
      <c r="N242" s="927">
        <v>0</v>
      </c>
      <c r="O242" s="927">
        <v>0</v>
      </c>
      <c r="P242" s="927">
        <v>0</v>
      </c>
      <c r="Q242" s="927">
        <v>0</v>
      </c>
      <c r="R242" s="927">
        <v>0</v>
      </c>
      <c r="S242" s="928">
        <v>0</v>
      </c>
      <c r="T242" s="1444"/>
    </row>
    <row r="243" spans="1:20" ht="15.75" customHeight="1" thickBot="1" x14ac:dyDescent="0.3">
      <c r="A243" s="1446"/>
      <c r="B243" s="1332"/>
      <c r="C243" s="2451"/>
      <c r="D243" s="2457"/>
      <c r="E243" s="2456"/>
      <c r="F243" s="916" t="s">
        <v>441</v>
      </c>
      <c r="G243" s="911">
        <v>0</v>
      </c>
      <c r="H243" s="927">
        <v>0</v>
      </c>
      <c r="I243" s="927">
        <v>0</v>
      </c>
      <c r="J243" s="927">
        <v>0</v>
      </c>
      <c r="K243" s="927">
        <v>0</v>
      </c>
      <c r="L243" s="927">
        <v>0</v>
      </c>
      <c r="M243" s="927">
        <v>0</v>
      </c>
      <c r="N243" s="927">
        <v>0</v>
      </c>
      <c r="O243" s="927">
        <v>0</v>
      </c>
      <c r="P243" s="927">
        <v>0</v>
      </c>
      <c r="Q243" s="927">
        <v>0</v>
      </c>
      <c r="R243" s="927">
        <v>0</v>
      </c>
      <c r="S243" s="928">
        <v>0</v>
      </c>
      <c r="T243" s="1444"/>
    </row>
    <row r="244" spans="1:20" ht="15.75" customHeight="1" thickBot="1" x14ac:dyDescent="0.3">
      <c r="A244" s="1446"/>
      <c r="B244" s="1332"/>
      <c r="C244" s="2451"/>
      <c r="D244" s="2457"/>
      <c r="E244" s="2456"/>
      <c r="F244" s="916" t="s">
        <v>442</v>
      </c>
      <c r="G244" s="911">
        <v>0</v>
      </c>
      <c r="H244" s="927">
        <v>0</v>
      </c>
      <c r="I244" s="927">
        <v>0</v>
      </c>
      <c r="J244" s="927">
        <v>0</v>
      </c>
      <c r="K244" s="927">
        <v>0</v>
      </c>
      <c r="L244" s="927">
        <v>0</v>
      </c>
      <c r="M244" s="927">
        <v>0</v>
      </c>
      <c r="N244" s="927">
        <v>0</v>
      </c>
      <c r="O244" s="927">
        <v>0</v>
      </c>
      <c r="P244" s="927">
        <v>0</v>
      </c>
      <c r="Q244" s="927">
        <v>0</v>
      </c>
      <c r="R244" s="927">
        <v>0</v>
      </c>
      <c r="S244" s="928">
        <v>0</v>
      </c>
      <c r="T244" s="1444"/>
    </row>
    <row r="245" spans="1:20" ht="31.5" customHeight="1" thickBot="1" x14ac:dyDescent="0.3">
      <c r="A245" s="1446"/>
      <c r="B245" s="1332"/>
      <c r="C245" s="2451"/>
      <c r="D245" s="2457"/>
      <c r="E245" s="2456"/>
      <c r="F245" s="916" t="s">
        <v>443</v>
      </c>
      <c r="G245" s="911">
        <v>0</v>
      </c>
      <c r="H245" s="927">
        <v>0</v>
      </c>
      <c r="I245" s="927">
        <v>0</v>
      </c>
      <c r="J245" s="927">
        <v>0</v>
      </c>
      <c r="K245" s="927">
        <v>0</v>
      </c>
      <c r="L245" s="927">
        <v>0</v>
      </c>
      <c r="M245" s="927">
        <v>0</v>
      </c>
      <c r="N245" s="927">
        <v>0</v>
      </c>
      <c r="O245" s="927">
        <v>0</v>
      </c>
      <c r="P245" s="927">
        <v>0</v>
      </c>
      <c r="Q245" s="927">
        <v>0</v>
      </c>
      <c r="R245" s="927">
        <v>0</v>
      </c>
      <c r="S245" s="928">
        <v>0</v>
      </c>
      <c r="T245" s="1444"/>
    </row>
    <row r="246" spans="1:20" ht="30" customHeight="1" thickBot="1" x14ac:dyDescent="0.3">
      <c r="A246" s="1446"/>
      <c r="B246" s="1332"/>
      <c r="C246" s="2451"/>
      <c r="D246" s="2457"/>
      <c r="E246" s="2456"/>
      <c r="F246" s="916" t="s">
        <v>444</v>
      </c>
      <c r="G246" s="911">
        <v>0</v>
      </c>
      <c r="H246" s="927">
        <v>0</v>
      </c>
      <c r="I246" s="927">
        <v>0</v>
      </c>
      <c r="J246" s="927">
        <v>0</v>
      </c>
      <c r="K246" s="927">
        <v>0</v>
      </c>
      <c r="L246" s="927">
        <v>0</v>
      </c>
      <c r="M246" s="927">
        <v>0</v>
      </c>
      <c r="N246" s="927">
        <v>0</v>
      </c>
      <c r="O246" s="927">
        <v>0</v>
      </c>
      <c r="P246" s="927">
        <v>0</v>
      </c>
      <c r="Q246" s="927">
        <v>0</v>
      </c>
      <c r="R246" s="927">
        <v>0</v>
      </c>
      <c r="S246" s="928">
        <v>0</v>
      </c>
      <c r="T246" s="1444"/>
    </row>
    <row r="247" spans="1:20" ht="15.75" customHeight="1" thickBot="1" x14ac:dyDescent="0.3">
      <c r="A247" s="1446"/>
      <c r="B247" s="1332"/>
      <c r="C247" s="2451"/>
      <c r="D247" s="2457"/>
      <c r="E247" s="2456"/>
      <c r="F247" s="916" t="s">
        <v>445</v>
      </c>
      <c r="G247" s="911">
        <v>2</v>
      </c>
      <c r="H247" s="927">
        <v>0</v>
      </c>
      <c r="I247" s="927">
        <v>0</v>
      </c>
      <c r="J247" s="927">
        <v>0</v>
      </c>
      <c r="K247" s="927">
        <v>0</v>
      </c>
      <c r="L247" s="927">
        <v>0</v>
      </c>
      <c r="M247" s="927">
        <v>0</v>
      </c>
      <c r="N247" s="927">
        <v>0</v>
      </c>
      <c r="O247" s="927">
        <v>0</v>
      </c>
      <c r="P247" s="927">
        <v>1</v>
      </c>
      <c r="Q247" s="927">
        <v>0</v>
      </c>
      <c r="R247" s="927">
        <v>0</v>
      </c>
      <c r="S247" s="928">
        <v>1</v>
      </c>
      <c r="T247" s="1444"/>
    </row>
    <row r="248" spans="1:20" ht="15.75" customHeight="1" thickBot="1" x14ac:dyDescent="0.3">
      <c r="A248" s="1446"/>
      <c r="B248" s="1332"/>
      <c r="C248" s="2451"/>
      <c r="D248" s="2457"/>
      <c r="E248" s="2456"/>
      <c r="F248" s="916" t="s">
        <v>446</v>
      </c>
      <c r="G248" s="911">
        <v>1</v>
      </c>
      <c r="H248" s="927">
        <v>0</v>
      </c>
      <c r="I248" s="927">
        <v>0</v>
      </c>
      <c r="J248" s="927">
        <v>0</v>
      </c>
      <c r="K248" s="927">
        <v>0</v>
      </c>
      <c r="L248" s="927">
        <v>0</v>
      </c>
      <c r="M248" s="927">
        <v>0</v>
      </c>
      <c r="N248" s="927">
        <v>0</v>
      </c>
      <c r="O248" s="927">
        <v>0</v>
      </c>
      <c r="P248" s="927">
        <v>0</v>
      </c>
      <c r="Q248" s="927">
        <v>0</v>
      </c>
      <c r="R248" s="927">
        <v>1</v>
      </c>
      <c r="S248" s="928">
        <v>0</v>
      </c>
      <c r="T248" s="1444"/>
    </row>
    <row r="249" spans="1:20" ht="15.75" customHeight="1" thickBot="1" x14ac:dyDescent="0.3">
      <c r="A249" s="1446"/>
      <c r="B249" s="1332"/>
      <c r="C249" s="2451"/>
      <c r="D249" s="2457"/>
      <c r="E249" s="2456"/>
      <c r="F249" s="916" t="s">
        <v>447</v>
      </c>
      <c r="G249" s="911">
        <v>0</v>
      </c>
      <c r="H249" s="927">
        <v>0</v>
      </c>
      <c r="I249" s="927">
        <v>0</v>
      </c>
      <c r="J249" s="927">
        <v>0</v>
      </c>
      <c r="K249" s="927">
        <v>0</v>
      </c>
      <c r="L249" s="927">
        <v>0</v>
      </c>
      <c r="M249" s="927">
        <v>0</v>
      </c>
      <c r="N249" s="927">
        <v>0</v>
      </c>
      <c r="O249" s="927">
        <v>0</v>
      </c>
      <c r="P249" s="927">
        <v>0</v>
      </c>
      <c r="Q249" s="927">
        <v>0</v>
      </c>
      <c r="R249" s="927">
        <v>0</v>
      </c>
      <c r="S249" s="928">
        <v>0</v>
      </c>
      <c r="T249" s="1444"/>
    </row>
    <row r="250" spans="1:20" ht="15.75" customHeight="1" thickBot="1" x14ac:dyDescent="0.3">
      <c r="A250" s="1446"/>
      <c r="B250" s="1332"/>
      <c r="C250" s="2451"/>
      <c r="D250" s="2457"/>
      <c r="E250" s="2456"/>
      <c r="F250" s="916" t="s">
        <v>448</v>
      </c>
      <c r="G250" s="911">
        <v>0</v>
      </c>
      <c r="H250" s="927">
        <v>0</v>
      </c>
      <c r="I250" s="927">
        <v>0</v>
      </c>
      <c r="J250" s="927">
        <v>0</v>
      </c>
      <c r="K250" s="927">
        <v>0</v>
      </c>
      <c r="L250" s="927">
        <v>0</v>
      </c>
      <c r="M250" s="927">
        <v>0</v>
      </c>
      <c r="N250" s="927">
        <v>0</v>
      </c>
      <c r="O250" s="927">
        <v>0</v>
      </c>
      <c r="P250" s="927">
        <v>0</v>
      </c>
      <c r="Q250" s="927">
        <v>0</v>
      </c>
      <c r="R250" s="927">
        <v>0</v>
      </c>
      <c r="S250" s="928">
        <v>0</v>
      </c>
      <c r="T250" s="1444"/>
    </row>
    <row r="251" spans="1:20" ht="16.5" customHeight="1" thickBot="1" x14ac:dyDescent="0.3">
      <c r="A251" s="1446"/>
      <c r="B251" s="1332"/>
      <c r="C251" s="2451"/>
      <c r="D251" s="2457"/>
      <c r="E251" s="2456"/>
      <c r="F251" s="916" t="s">
        <v>449</v>
      </c>
      <c r="G251" s="911">
        <v>0</v>
      </c>
      <c r="H251" s="927">
        <v>0</v>
      </c>
      <c r="I251" s="927">
        <v>0</v>
      </c>
      <c r="J251" s="927">
        <v>0</v>
      </c>
      <c r="K251" s="927">
        <v>0</v>
      </c>
      <c r="L251" s="927">
        <v>0</v>
      </c>
      <c r="M251" s="927">
        <v>0</v>
      </c>
      <c r="N251" s="927">
        <v>0</v>
      </c>
      <c r="O251" s="927">
        <v>0</v>
      </c>
      <c r="P251" s="927">
        <v>0</v>
      </c>
      <c r="Q251" s="927">
        <v>0</v>
      </c>
      <c r="R251" s="927">
        <v>0</v>
      </c>
      <c r="S251" s="928">
        <v>0</v>
      </c>
      <c r="T251" s="1444"/>
    </row>
    <row r="252" spans="1:20" ht="15.75" customHeight="1" thickBot="1" x14ac:dyDescent="0.3">
      <c r="A252" s="1446"/>
      <c r="B252" s="1332"/>
      <c r="C252" s="2451"/>
      <c r="D252" s="2457"/>
      <c r="E252" s="2456"/>
      <c r="F252" s="916" t="s">
        <v>450</v>
      </c>
      <c r="G252" s="911">
        <v>0</v>
      </c>
      <c r="H252" s="927">
        <v>0</v>
      </c>
      <c r="I252" s="927">
        <v>0</v>
      </c>
      <c r="J252" s="927">
        <v>0</v>
      </c>
      <c r="K252" s="927">
        <v>0</v>
      </c>
      <c r="L252" s="927">
        <v>0</v>
      </c>
      <c r="M252" s="927">
        <v>0</v>
      </c>
      <c r="N252" s="927">
        <v>0</v>
      </c>
      <c r="O252" s="927">
        <v>0</v>
      </c>
      <c r="P252" s="927">
        <v>0</v>
      </c>
      <c r="Q252" s="927">
        <v>0</v>
      </c>
      <c r="R252" s="927">
        <v>0</v>
      </c>
      <c r="S252" s="928">
        <v>0</v>
      </c>
      <c r="T252" s="1444"/>
    </row>
    <row r="253" spans="1:20" ht="15.75" customHeight="1" thickBot="1" x14ac:dyDescent="0.3">
      <c r="A253" s="1446"/>
      <c r="B253" s="1332"/>
      <c r="C253" s="2451"/>
      <c r="D253" s="2457"/>
      <c r="E253" s="2456"/>
      <c r="F253" s="916" t="s">
        <v>451</v>
      </c>
      <c r="G253" s="911">
        <v>0</v>
      </c>
      <c r="H253" s="927">
        <v>0</v>
      </c>
      <c r="I253" s="927">
        <v>0</v>
      </c>
      <c r="J253" s="927">
        <v>0</v>
      </c>
      <c r="K253" s="927">
        <v>0</v>
      </c>
      <c r="L253" s="927">
        <v>0</v>
      </c>
      <c r="M253" s="927">
        <v>0</v>
      </c>
      <c r="N253" s="927">
        <v>0</v>
      </c>
      <c r="O253" s="927">
        <v>0</v>
      </c>
      <c r="P253" s="927">
        <v>0</v>
      </c>
      <c r="Q253" s="927">
        <v>0</v>
      </c>
      <c r="R253" s="927">
        <v>0</v>
      </c>
      <c r="S253" s="928">
        <v>0</v>
      </c>
      <c r="T253" s="1444"/>
    </row>
    <row r="254" spans="1:20" ht="34.5" customHeight="1" thickBot="1" x14ac:dyDescent="0.3">
      <c r="A254" s="1446"/>
      <c r="B254" s="1332"/>
      <c r="C254" s="2451"/>
      <c r="D254" s="2457"/>
      <c r="E254" s="2456"/>
      <c r="F254" s="916" t="s">
        <v>452</v>
      </c>
      <c r="G254" s="911">
        <v>0</v>
      </c>
      <c r="H254" s="927">
        <v>0</v>
      </c>
      <c r="I254" s="927">
        <v>0</v>
      </c>
      <c r="J254" s="927">
        <v>0</v>
      </c>
      <c r="K254" s="927">
        <v>0</v>
      </c>
      <c r="L254" s="927">
        <v>0</v>
      </c>
      <c r="M254" s="927">
        <v>0</v>
      </c>
      <c r="N254" s="927">
        <v>0</v>
      </c>
      <c r="O254" s="927">
        <v>0</v>
      </c>
      <c r="P254" s="927">
        <v>0</v>
      </c>
      <c r="Q254" s="927">
        <v>0</v>
      </c>
      <c r="R254" s="927">
        <v>0</v>
      </c>
      <c r="S254" s="928">
        <v>0</v>
      </c>
      <c r="T254" s="1444"/>
    </row>
    <row r="255" spans="1:20" ht="33.75" customHeight="1" thickBot="1" x14ac:dyDescent="0.3">
      <c r="A255" s="1446"/>
      <c r="B255" s="1332"/>
      <c r="C255" s="2451"/>
      <c r="D255" s="2457"/>
      <c r="E255" s="2456"/>
      <c r="F255" s="916" t="s">
        <v>453</v>
      </c>
      <c r="G255" s="911">
        <v>0</v>
      </c>
      <c r="H255" s="927">
        <v>0</v>
      </c>
      <c r="I255" s="927">
        <v>0</v>
      </c>
      <c r="J255" s="927">
        <v>0</v>
      </c>
      <c r="K255" s="927">
        <v>0</v>
      </c>
      <c r="L255" s="927">
        <v>0</v>
      </c>
      <c r="M255" s="927">
        <v>0</v>
      </c>
      <c r="N255" s="927">
        <v>0</v>
      </c>
      <c r="O255" s="927">
        <v>0</v>
      </c>
      <c r="P255" s="927">
        <v>0</v>
      </c>
      <c r="Q255" s="927">
        <v>0</v>
      </c>
      <c r="R255" s="927">
        <v>0</v>
      </c>
      <c r="S255" s="928">
        <v>0</v>
      </c>
      <c r="T255" s="1444"/>
    </row>
    <row r="256" spans="1:20" ht="15.75" customHeight="1" thickBot="1" x14ac:dyDescent="0.3">
      <c r="A256" s="1446"/>
      <c r="B256" s="1332"/>
      <c r="C256" s="2451"/>
      <c r="D256" s="2457"/>
      <c r="E256" s="2456"/>
      <c r="F256" s="916" t="s">
        <v>454</v>
      </c>
      <c r="G256" s="911">
        <v>0</v>
      </c>
      <c r="H256" s="927">
        <v>0</v>
      </c>
      <c r="I256" s="927">
        <v>0</v>
      </c>
      <c r="J256" s="927">
        <v>0</v>
      </c>
      <c r="K256" s="927">
        <v>0</v>
      </c>
      <c r="L256" s="927">
        <v>0</v>
      </c>
      <c r="M256" s="927">
        <v>0</v>
      </c>
      <c r="N256" s="927">
        <v>0</v>
      </c>
      <c r="O256" s="927">
        <v>0</v>
      </c>
      <c r="P256" s="927">
        <v>0</v>
      </c>
      <c r="Q256" s="927">
        <v>0</v>
      </c>
      <c r="R256" s="927">
        <v>0</v>
      </c>
      <c r="S256" s="928">
        <v>0</v>
      </c>
      <c r="T256" s="1444"/>
    </row>
    <row r="257" spans="1:20" ht="16.5" customHeight="1" thickBot="1" x14ac:dyDescent="0.3">
      <c r="A257" s="1446"/>
      <c r="B257" s="1332"/>
      <c r="C257" s="2451"/>
      <c r="D257" s="2457"/>
      <c r="E257" s="2456"/>
      <c r="F257" s="916" t="s">
        <v>455</v>
      </c>
      <c r="G257" s="911">
        <v>0</v>
      </c>
      <c r="H257" s="927">
        <v>0</v>
      </c>
      <c r="I257" s="927">
        <v>0</v>
      </c>
      <c r="J257" s="927">
        <v>0</v>
      </c>
      <c r="K257" s="927">
        <v>0</v>
      </c>
      <c r="L257" s="927">
        <v>0</v>
      </c>
      <c r="M257" s="927">
        <v>0</v>
      </c>
      <c r="N257" s="927">
        <v>0</v>
      </c>
      <c r="O257" s="927">
        <v>0</v>
      </c>
      <c r="P257" s="927">
        <v>0</v>
      </c>
      <c r="Q257" s="927">
        <v>0</v>
      </c>
      <c r="R257" s="927">
        <v>0</v>
      </c>
      <c r="S257" s="928">
        <v>0</v>
      </c>
      <c r="T257" s="1444"/>
    </row>
    <row r="258" spans="1:20" ht="15.75" customHeight="1" thickBot="1" x14ac:dyDescent="0.3">
      <c r="A258" s="1446"/>
      <c r="B258" s="1332"/>
      <c r="C258" s="2451"/>
      <c r="D258" s="2457"/>
      <c r="E258" s="2456"/>
      <c r="F258" s="916" t="s">
        <v>456</v>
      </c>
      <c r="G258" s="911">
        <v>0</v>
      </c>
      <c r="H258" s="927">
        <v>0</v>
      </c>
      <c r="I258" s="927">
        <v>0</v>
      </c>
      <c r="J258" s="927">
        <v>0</v>
      </c>
      <c r="K258" s="927">
        <v>0</v>
      </c>
      <c r="L258" s="927">
        <v>0</v>
      </c>
      <c r="M258" s="927">
        <v>0</v>
      </c>
      <c r="N258" s="927">
        <v>0</v>
      </c>
      <c r="O258" s="927">
        <v>0</v>
      </c>
      <c r="P258" s="927">
        <v>0</v>
      </c>
      <c r="Q258" s="927">
        <v>0</v>
      </c>
      <c r="R258" s="927">
        <v>0</v>
      </c>
      <c r="S258" s="928">
        <v>0</v>
      </c>
      <c r="T258" s="1444"/>
    </row>
    <row r="259" spans="1:20" ht="17.25" customHeight="1" thickBot="1" x14ac:dyDescent="0.3">
      <c r="A259" s="1446"/>
      <c r="B259" s="1332"/>
      <c r="C259" s="2451"/>
      <c r="D259" s="2457"/>
      <c r="E259" s="2456"/>
      <c r="F259" s="916" t="s">
        <v>457</v>
      </c>
      <c r="G259" s="911">
        <v>0</v>
      </c>
      <c r="H259" s="927">
        <v>0</v>
      </c>
      <c r="I259" s="927">
        <v>0</v>
      </c>
      <c r="J259" s="927">
        <v>0</v>
      </c>
      <c r="K259" s="927">
        <v>0</v>
      </c>
      <c r="L259" s="927">
        <v>0</v>
      </c>
      <c r="M259" s="927">
        <v>0</v>
      </c>
      <c r="N259" s="927">
        <v>0</v>
      </c>
      <c r="O259" s="927">
        <v>0</v>
      </c>
      <c r="P259" s="927">
        <v>0</v>
      </c>
      <c r="Q259" s="927">
        <v>0</v>
      </c>
      <c r="R259" s="927">
        <v>0</v>
      </c>
      <c r="S259" s="928">
        <v>0</v>
      </c>
      <c r="T259" s="1444"/>
    </row>
    <row r="260" spans="1:20" ht="16.5" customHeight="1" thickBot="1" x14ac:dyDescent="0.3">
      <c r="A260" s="1446"/>
      <c r="B260" s="1332"/>
      <c r="C260" s="2451"/>
      <c r="D260" s="2457"/>
      <c r="E260" s="2456"/>
      <c r="F260" s="916" t="s">
        <v>458</v>
      </c>
      <c r="G260" s="911">
        <v>0</v>
      </c>
      <c r="H260" s="927">
        <v>0</v>
      </c>
      <c r="I260" s="927">
        <v>0</v>
      </c>
      <c r="J260" s="927">
        <v>0</v>
      </c>
      <c r="K260" s="927">
        <v>0</v>
      </c>
      <c r="L260" s="927">
        <v>0</v>
      </c>
      <c r="M260" s="927">
        <v>0</v>
      </c>
      <c r="N260" s="927">
        <v>0</v>
      </c>
      <c r="O260" s="927">
        <v>0</v>
      </c>
      <c r="P260" s="927">
        <v>0</v>
      </c>
      <c r="Q260" s="927">
        <v>0</v>
      </c>
      <c r="R260" s="927">
        <v>0</v>
      </c>
      <c r="S260" s="928">
        <v>0</v>
      </c>
      <c r="T260" s="1444"/>
    </row>
    <row r="261" spans="1:20" ht="21" customHeight="1" thickBot="1" x14ac:dyDescent="0.3">
      <c r="A261" s="1446"/>
      <c r="B261" s="1332"/>
      <c r="C261" s="2451"/>
      <c r="D261" s="2457"/>
      <c r="E261" s="2456"/>
      <c r="F261" s="916" t="s">
        <v>459</v>
      </c>
      <c r="G261" s="911">
        <v>0</v>
      </c>
      <c r="H261" s="927">
        <v>0</v>
      </c>
      <c r="I261" s="927">
        <v>0</v>
      </c>
      <c r="J261" s="927">
        <v>0</v>
      </c>
      <c r="K261" s="927">
        <v>0</v>
      </c>
      <c r="L261" s="927">
        <v>0</v>
      </c>
      <c r="M261" s="927">
        <v>0</v>
      </c>
      <c r="N261" s="927">
        <v>0</v>
      </c>
      <c r="O261" s="927">
        <v>0</v>
      </c>
      <c r="P261" s="927">
        <v>0</v>
      </c>
      <c r="Q261" s="927">
        <v>0</v>
      </c>
      <c r="R261" s="927">
        <v>0</v>
      </c>
      <c r="S261" s="928">
        <v>0</v>
      </c>
      <c r="T261" s="1444"/>
    </row>
    <row r="262" spans="1:20" ht="21" customHeight="1" thickBot="1" x14ac:dyDescent="0.3">
      <c r="A262" s="1446"/>
      <c r="B262" s="1332"/>
      <c r="C262" s="2451"/>
      <c r="D262" s="2457"/>
      <c r="E262" s="2456"/>
      <c r="F262" s="917" t="s">
        <v>460</v>
      </c>
      <c r="G262" s="937">
        <v>0</v>
      </c>
      <c r="H262" s="932">
        <v>0</v>
      </c>
      <c r="I262" s="932">
        <v>0</v>
      </c>
      <c r="J262" s="932">
        <v>0</v>
      </c>
      <c r="K262" s="932">
        <v>0</v>
      </c>
      <c r="L262" s="932">
        <v>0</v>
      </c>
      <c r="M262" s="932">
        <v>0</v>
      </c>
      <c r="N262" s="932">
        <v>0</v>
      </c>
      <c r="O262" s="932">
        <v>0</v>
      </c>
      <c r="P262" s="932">
        <v>0</v>
      </c>
      <c r="Q262" s="932">
        <v>0</v>
      </c>
      <c r="R262" s="932">
        <v>0</v>
      </c>
      <c r="S262" s="933">
        <v>0</v>
      </c>
      <c r="T262" s="1444"/>
    </row>
    <row r="263" spans="1:20" ht="16.5" customHeight="1" thickBot="1" x14ac:dyDescent="0.3">
      <c r="A263" s="1446"/>
      <c r="B263" s="1332"/>
      <c r="C263" s="2451"/>
      <c r="D263" s="2458"/>
      <c r="E263" s="2459"/>
      <c r="F263" s="920" t="s">
        <v>279</v>
      </c>
      <c r="G263" s="921">
        <v>8</v>
      </c>
      <c r="H263" s="921">
        <f t="shared" ref="H263:S263" si="6">SUM(H210:H262)</f>
        <v>0</v>
      </c>
      <c r="I263" s="921">
        <f t="shared" si="6"/>
        <v>0</v>
      </c>
      <c r="J263" s="921">
        <f t="shared" si="6"/>
        <v>0</v>
      </c>
      <c r="K263" s="921">
        <f t="shared" si="6"/>
        <v>0</v>
      </c>
      <c r="L263" s="921">
        <f t="shared" si="6"/>
        <v>0</v>
      </c>
      <c r="M263" s="921">
        <f t="shared" si="6"/>
        <v>0</v>
      </c>
      <c r="N263" s="921">
        <f t="shared" si="6"/>
        <v>0</v>
      </c>
      <c r="O263" s="921">
        <f t="shared" si="6"/>
        <v>1</v>
      </c>
      <c r="P263" s="921">
        <f t="shared" si="6"/>
        <v>2</v>
      </c>
      <c r="Q263" s="921">
        <f t="shared" si="6"/>
        <v>1</v>
      </c>
      <c r="R263" s="921">
        <f t="shared" si="6"/>
        <v>2</v>
      </c>
      <c r="S263" s="922">
        <f t="shared" si="6"/>
        <v>2</v>
      </c>
      <c r="T263" s="1444"/>
    </row>
    <row r="264" spans="1:20" ht="15.75" customHeight="1" thickBot="1" x14ac:dyDescent="0.3">
      <c r="A264" s="1446"/>
      <c r="B264" s="1332"/>
      <c r="C264" s="2451"/>
      <c r="D264" s="2462" t="s">
        <v>179</v>
      </c>
      <c r="E264" s="2463"/>
      <c r="F264" s="923" t="s">
        <v>461</v>
      </c>
      <c r="G264" s="911">
        <v>0</v>
      </c>
      <c r="H264" s="935">
        <v>0</v>
      </c>
      <c r="I264" s="935">
        <v>0</v>
      </c>
      <c r="J264" s="935">
        <v>0</v>
      </c>
      <c r="K264" s="935">
        <v>0</v>
      </c>
      <c r="L264" s="935">
        <v>0</v>
      </c>
      <c r="M264" s="935">
        <v>0</v>
      </c>
      <c r="N264" s="935">
        <v>0</v>
      </c>
      <c r="O264" s="935">
        <v>0</v>
      </c>
      <c r="P264" s="935">
        <v>0</v>
      </c>
      <c r="Q264" s="935">
        <v>0</v>
      </c>
      <c r="R264" s="935">
        <v>0</v>
      </c>
      <c r="S264" s="935">
        <v>0</v>
      </c>
      <c r="T264" s="1444"/>
    </row>
    <row r="265" spans="1:20" ht="15.75" customHeight="1" thickBot="1" x14ac:dyDescent="0.3">
      <c r="A265" s="1446"/>
      <c r="B265" s="1332"/>
      <c r="C265" s="2451"/>
      <c r="D265" s="2462"/>
      <c r="E265" s="2463"/>
      <c r="F265" s="924" t="s">
        <v>462</v>
      </c>
      <c r="G265" s="914">
        <v>0</v>
      </c>
      <c r="H265" s="927">
        <v>0</v>
      </c>
      <c r="I265" s="927">
        <v>0</v>
      </c>
      <c r="J265" s="927">
        <v>0</v>
      </c>
      <c r="K265" s="927">
        <v>0</v>
      </c>
      <c r="L265" s="927">
        <v>0</v>
      </c>
      <c r="M265" s="927">
        <v>0</v>
      </c>
      <c r="N265" s="927">
        <v>0</v>
      </c>
      <c r="O265" s="927">
        <v>0</v>
      </c>
      <c r="P265" s="927">
        <v>0</v>
      </c>
      <c r="Q265" s="927">
        <v>0</v>
      </c>
      <c r="R265" s="927">
        <v>0</v>
      </c>
      <c r="S265" s="927">
        <v>0</v>
      </c>
      <c r="T265" s="1444"/>
    </row>
    <row r="266" spans="1:20" ht="16.5" customHeight="1" thickBot="1" x14ac:dyDescent="0.3">
      <c r="A266" s="1446"/>
      <c r="B266" s="1332"/>
      <c r="C266" s="2451"/>
      <c r="D266" s="2462"/>
      <c r="E266" s="2463"/>
      <c r="F266" s="924" t="s">
        <v>463</v>
      </c>
      <c r="G266" s="914">
        <v>0</v>
      </c>
      <c r="H266" s="927">
        <v>0</v>
      </c>
      <c r="I266" s="927">
        <v>0</v>
      </c>
      <c r="J266" s="927">
        <v>0</v>
      </c>
      <c r="K266" s="927">
        <v>0</v>
      </c>
      <c r="L266" s="927">
        <v>0</v>
      </c>
      <c r="M266" s="927">
        <v>0</v>
      </c>
      <c r="N266" s="927">
        <v>0</v>
      </c>
      <c r="O266" s="927">
        <v>0</v>
      </c>
      <c r="P266" s="927">
        <v>0</v>
      </c>
      <c r="Q266" s="927">
        <v>0</v>
      </c>
      <c r="R266" s="927">
        <v>0</v>
      </c>
      <c r="S266" s="927">
        <v>0</v>
      </c>
      <c r="T266" s="1444"/>
    </row>
    <row r="267" spans="1:20" ht="18" customHeight="1" thickBot="1" x14ac:dyDescent="0.3">
      <c r="A267" s="1446"/>
      <c r="B267" s="1332"/>
      <c r="C267" s="2451"/>
      <c r="D267" s="2462"/>
      <c r="E267" s="2463"/>
      <c r="F267" s="924" t="s">
        <v>464</v>
      </c>
      <c r="G267" s="914">
        <v>0</v>
      </c>
      <c r="H267" s="927">
        <v>0</v>
      </c>
      <c r="I267" s="927">
        <v>0</v>
      </c>
      <c r="J267" s="927">
        <v>0</v>
      </c>
      <c r="K267" s="927">
        <v>0</v>
      </c>
      <c r="L267" s="927">
        <v>0</v>
      </c>
      <c r="M267" s="927">
        <v>0</v>
      </c>
      <c r="N267" s="927">
        <v>0</v>
      </c>
      <c r="O267" s="927">
        <v>0</v>
      </c>
      <c r="P267" s="927">
        <v>0</v>
      </c>
      <c r="Q267" s="927">
        <v>0</v>
      </c>
      <c r="R267" s="927">
        <v>0</v>
      </c>
      <c r="S267" s="927">
        <v>0</v>
      </c>
      <c r="T267" s="1444"/>
    </row>
    <row r="268" spans="1:20" ht="18.75" customHeight="1" thickBot="1" x14ac:dyDescent="0.3">
      <c r="A268" s="1446"/>
      <c r="B268" s="1332"/>
      <c r="C268" s="2451"/>
      <c r="D268" s="2462"/>
      <c r="E268" s="2463"/>
      <c r="F268" s="924" t="s">
        <v>465</v>
      </c>
      <c r="G268" s="914">
        <v>0</v>
      </c>
      <c r="H268" s="927">
        <v>0</v>
      </c>
      <c r="I268" s="927">
        <v>0</v>
      </c>
      <c r="J268" s="927">
        <v>0</v>
      </c>
      <c r="K268" s="927">
        <v>0</v>
      </c>
      <c r="L268" s="927">
        <v>0</v>
      </c>
      <c r="M268" s="927">
        <v>0</v>
      </c>
      <c r="N268" s="927">
        <v>0</v>
      </c>
      <c r="O268" s="927">
        <v>0</v>
      </c>
      <c r="P268" s="927">
        <v>0</v>
      </c>
      <c r="Q268" s="927">
        <v>0</v>
      </c>
      <c r="R268" s="927">
        <v>0</v>
      </c>
      <c r="S268" s="927">
        <v>0</v>
      </c>
      <c r="T268" s="1444"/>
    </row>
    <row r="269" spans="1:20" ht="30.75" customHeight="1" thickBot="1" x14ac:dyDescent="0.3">
      <c r="A269" s="1446"/>
      <c r="B269" s="1332"/>
      <c r="C269" s="2451"/>
      <c r="D269" s="2462"/>
      <c r="E269" s="2463"/>
      <c r="F269" s="924" t="s">
        <v>466</v>
      </c>
      <c r="G269" s="914">
        <v>0</v>
      </c>
      <c r="H269" s="927">
        <v>0</v>
      </c>
      <c r="I269" s="927">
        <v>0</v>
      </c>
      <c r="J269" s="927">
        <v>0</v>
      </c>
      <c r="K269" s="927">
        <v>0</v>
      </c>
      <c r="L269" s="927">
        <v>0</v>
      </c>
      <c r="M269" s="927">
        <v>0</v>
      </c>
      <c r="N269" s="927">
        <v>0</v>
      </c>
      <c r="O269" s="927">
        <v>0</v>
      </c>
      <c r="P269" s="927">
        <v>0</v>
      </c>
      <c r="Q269" s="927">
        <v>0</v>
      </c>
      <c r="R269" s="927">
        <v>0</v>
      </c>
      <c r="S269" s="927">
        <v>0</v>
      </c>
      <c r="T269" s="1444"/>
    </row>
    <row r="270" spans="1:20" ht="33" customHeight="1" thickBot="1" x14ac:dyDescent="0.3">
      <c r="A270" s="1446"/>
      <c r="B270" s="1332"/>
      <c r="C270" s="2451"/>
      <c r="D270" s="2462"/>
      <c r="E270" s="2463"/>
      <c r="F270" s="924" t="s">
        <v>467</v>
      </c>
      <c r="G270" s="914">
        <v>0</v>
      </c>
      <c r="H270" s="927">
        <v>0</v>
      </c>
      <c r="I270" s="927">
        <v>0</v>
      </c>
      <c r="J270" s="927">
        <v>0</v>
      </c>
      <c r="K270" s="927">
        <v>0</v>
      </c>
      <c r="L270" s="927">
        <v>0</v>
      </c>
      <c r="M270" s="927">
        <v>0</v>
      </c>
      <c r="N270" s="927">
        <v>0</v>
      </c>
      <c r="O270" s="927">
        <v>0</v>
      </c>
      <c r="P270" s="927">
        <v>0</v>
      </c>
      <c r="Q270" s="927">
        <v>0</v>
      </c>
      <c r="R270" s="927">
        <v>0</v>
      </c>
      <c r="S270" s="927">
        <v>0</v>
      </c>
      <c r="T270" s="1444"/>
    </row>
    <row r="271" spans="1:20" ht="15.75" customHeight="1" thickBot="1" x14ac:dyDescent="0.3">
      <c r="A271" s="1446"/>
      <c r="B271" s="1332"/>
      <c r="C271" s="2451"/>
      <c r="D271" s="2462"/>
      <c r="E271" s="2463"/>
      <c r="F271" s="924" t="s">
        <v>468</v>
      </c>
      <c r="G271" s="914">
        <v>0</v>
      </c>
      <c r="H271" s="927">
        <v>0</v>
      </c>
      <c r="I271" s="927">
        <v>0</v>
      </c>
      <c r="J271" s="927">
        <v>0</v>
      </c>
      <c r="K271" s="927">
        <v>0</v>
      </c>
      <c r="L271" s="927">
        <v>0</v>
      </c>
      <c r="M271" s="927">
        <v>0</v>
      </c>
      <c r="N271" s="927">
        <v>0</v>
      </c>
      <c r="O271" s="927">
        <v>0</v>
      </c>
      <c r="P271" s="927">
        <v>0</v>
      </c>
      <c r="Q271" s="927">
        <v>0</v>
      </c>
      <c r="R271" s="927">
        <v>0</v>
      </c>
      <c r="S271" s="927">
        <v>0</v>
      </c>
      <c r="T271" s="1444"/>
    </row>
    <row r="272" spans="1:20" ht="33.75" customHeight="1" thickBot="1" x14ac:dyDescent="0.3">
      <c r="A272" s="1446"/>
      <c r="B272" s="1332"/>
      <c r="C272" s="2451"/>
      <c r="D272" s="2462"/>
      <c r="E272" s="2463"/>
      <c r="F272" s="924" t="s">
        <v>469</v>
      </c>
      <c r="G272" s="914">
        <v>0</v>
      </c>
      <c r="H272" s="927">
        <v>0</v>
      </c>
      <c r="I272" s="927">
        <v>0</v>
      </c>
      <c r="J272" s="927">
        <v>0</v>
      </c>
      <c r="K272" s="927">
        <v>0</v>
      </c>
      <c r="L272" s="927">
        <v>0</v>
      </c>
      <c r="M272" s="927">
        <v>0</v>
      </c>
      <c r="N272" s="927">
        <v>0</v>
      </c>
      <c r="O272" s="927">
        <v>0</v>
      </c>
      <c r="P272" s="927">
        <v>0</v>
      </c>
      <c r="Q272" s="927">
        <v>0</v>
      </c>
      <c r="R272" s="927">
        <v>0</v>
      </c>
      <c r="S272" s="927">
        <v>0</v>
      </c>
      <c r="T272" s="1444"/>
    </row>
    <row r="273" spans="1:20" ht="15.75" customHeight="1" thickBot="1" x14ac:dyDescent="0.3">
      <c r="A273" s="1446"/>
      <c r="B273" s="1332"/>
      <c r="C273" s="2451"/>
      <c r="D273" s="2462"/>
      <c r="E273" s="2463"/>
      <c r="F273" s="924" t="s">
        <v>470</v>
      </c>
      <c r="G273" s="914">
        <v>0</v>
      </c>
      <c r="H273" s="927">
        <v>0</v>
      </c>
      <c r="I273" s="927">
        <v>0</v>
      </c>
      <c r="J273" s="927">
        <v>0</v>
      </c>
      <c r="K273" s="927">
        <v>0</v>
      </c>
      <c r="L273" s="927">
        <v>0</v>
      </c>
      <c r="M273" s="927">
        <v>0</v>
      </c>
      <c r="N273" s="927">
        <v>0</v>
      </c>
      <c r="O273" s="927">
        <v>0</v>
      </c>
      <c r="P273" s="927">
        <v>0</v>
      </c>
      <c r="Q273" s="927">
        <v>0</v>
      </c>
      <c r="R273" s="927">
        <v>0</v>
      </c>
      <c r="S273" s="927">
        <v>0</v>
      </c>
      <c r="T273" s="1444"/>
    </row>
    <row r="274" spans="1:20" ht="33.75" customHeight="1" thickBot="1" x14ac:dyDescent="0.3">
      <c r="A274" s="1446"/>
      <c r="B274" s="1332"/>
      <c r="C274" s="2451"/>
      <c r="D274" s="2462"/>
      <c r="E274" s="2463"/>
      <c r="F274" s="924" t="s">
        <v>471</v>
      </c>
      <c r="G274" s="914">
        <v>0</v>
      </c>
      <c r="H274" s="927">
        <v>0</v>
      </c>
      <c r="I274" s="927">
        <v>0</v>
      </c>
      <c r="J274" s="927">
        <v>0</v>
      </c>
      <c r="K274" s="927">
        <v>0</v>
      </c>
      <c r="L274" s="927">
        <v>0</v>
      </c>
      <c r="M274" s="927">
        <v>0</v>
      </c>
      <c r="N274" s="927">
        <v>0</v>
      </c>
      <c r="O274" s="927">
        <v>0</v>
      </c>
      <c r="P274" s="927">
        <v>0</v>
      </c>
      <c r="Q274" s="927">
        <v>0</v>
      </c>
      <c r="R274" s="927">
        <v>0</v>
      </c>
      <c r="S274" s="927">
        <v>0</v>
      </c>
      <c r="T274" s="1444"/>
    </row>
    <row r="275" spans="1:20" ht="33" customHeight="1" thickBot="1" x14ac:dyDescent="0.3">
      <c r="A275" s="1446"/>
      <c r="B275" s="1332"/>
      <c r="C275" s="2451"/>
      <c r="D275" s="2462"/>
      <c r="E275" s="2463"/>
      <c r="F275" s="924" t="s">
        <v>472</v>
      </c>
      <c r="G275" s="914">
        <v>0</v>
      </c>
      <c r="H275" s="927">
        <v>0</v>
      </c>
      <c r="I275" s="927">
        <v>0</v>
      </c>
      <c r="J275" s="927">
        <v>0</v>
      </c>
      <c r="K275" s="927">
        <v>0</v>
      </c>
      <c r="L275" s="927">
        <v>0</v>
      </c>
      <c r="M275" s="927">
        <v>0</v>
      </c>
      <c r="N275" s="927">
        <v>0</v>
      </c>
      <c r="O275" s="927">
        <v>0</v>
      </c>
      <c r="P275" s="927">
        <v>0</v>
      </c>
      <c r="Q275" s="927">
        <v>0</v>
      </c>
      <c r="R275" s="927">
        <v>0</v>
      </c>
      <c r="S275" s="927">
        <v>0</v>
      </c>
      <c r="T275" s="1444"/>
    </row>
    <row r="276" spans="1:20" ht="15.75" customHeight="1" thickBot="1" x14ac:dyDescent="0.3">
      <c r="A276" s="1446"/>
      <c r="B276" s="1332"/>
      <c r="C276" s="2451"/>
      <c r="D276" s="2462"/>
      <c r="E276" s="2463"/>
      <c r="F276" s="924" t="s">
        <v>509</v>
      </c>
      <c r="G276" s="914">
        <v>0</v>
      </c>
      <c r="H276" s="927">
        <v>0</v>
      </c>
      <c r="I276" s="927">
        <v>0</v>
      </c>
      <c r="J276" s="927">
        <v>0</v>
      </c>
      <c r="K276" s="927">
        <v>0</v>
      </c>
      <c r="L276" s="927">
        <v>0</v>
      </c>
      <c r="M276" s="927">
        <v>0</v>
      </c>
      <c r="N276" s="927">
        <v>0</v>
      </c>
      <c r="O276" s="927">
        <v>0</v>
      </c>
      <c r="P276" s="927">
        <v>0</v>
      </c>
      <c r="Q276" s="927">
        <v>0</v>
      </c>
      <c r="R276" s="927">
        <v>0</v>
      </c>
      <c r="S276" s="927">
        <v>0</v>
      </c>
      <c r="T276" s="1444"/>
    </row>
    <row r="277" spans="1:20" ht="15.75" customHeight="1" thickBot="1" x14ac:dyDescent="0.3">
      <c r="A277" s="1446"/>
      <c r="B277" s="1332"/>
      <c r="C277" s="2451"/>
      <c r="D277" s="2462"/>
      <c r="E277" s="2463"/>
      <c r="F277" s="924" t="s">
        <v>473</v>
      </c>
      <c r="G277" s="914">
        <v>0</v>
      </c>
      <c r="H277" s="927">
        <v>0</v>
      </c>
      <c r="I277" s="927">
        <v>0</v>
      </c>
      <c r="J277" s="927">
        <v>0</v>
      </c>
      <c r="K277" s="927">
        <v>0</v>
      </c>
      <c r="L277" s="927">
        <v>0</v>
      </c>
      <c r="M277" s="927">
        <v>0</v>
      </c>
      <c r="N277" s="927">
        <v>0</v>
      </c>
      <c r="O277" s="927">
        <v>0</v>
      </c>
      <c r="P277" s="927">
        <v>0</v>
      </c>
      <c r="Q277" s="927">
        <v>0</v>
      </c>
      <c r="R277" s="927">
        <v>0</v>
      </c>
      <c r="S277" s="927">
        <v>0</v>
      </c>
      <c r="T277" s="1444"/>
    </row>
    <row r="278" spans="1:20" ht="33.75" customHeight="1" thickBot="1" x14ac:dyDescent="0.3">
      <c r="A278" s="1446"/>
      <c r="B278" s="1332"/>
      <c r="C278" s="2451"/>
      <c r="D278" s="2462"/>
      <c r="E278" s="2463"/>
      <c r="F278" s="924" t="s">
        <v>474</v>
      </c>
      <c r="G278" s="914">
        <v>0</v>
      </c>
      <c r="H278" s="927">
        <v>0</v>
      </c>
      <c r="I278" s="927">
        <v>0</v>
      </c>
      <c r="J278" s="927">
        <v>0</v>
      </c>
      <c r="K278" s="927">
        <v>0</v>
      </c>
      <c r="L278" s="927">
        <v>0</v>
      </c>
      <c r="M278" s="927">
        <v>0</v>
      </c>
      <c r="N278" s="927">
        <v>0</v>
      </c>
      <c r="O278" s="927">
        <v>0</v>
      </c>
      <c r="P278" s="927">
        <v>0</v>
      </c>
      <c r="Q278" s="927">
        <v>0</v>
      </c>
      <c r="R278" s="927">
        <v>0</v>
      </c>
      <c r="S278" s="927">
        <v>0</v>
      </c>
      <c r="T278" s="1444"/>
    </row>
    <row r="279" spans="1:20" ht="18.75" customHeight="1" thickBot="1" x14ac:dyDescent="0.3">
      <c r="A279" s="1446"/>
      <c r="B279" s="1332"/>
      <c r="C279" s="2451"/>
      <c r="D279" s="2462"/>
      <c r="E279" s="2463"/>
      <c r="F279" s="924" t="s">
        <v>475</v>
      </c>
      <c r="G279" s="914">
        <v>0</v>
      </c>
      <c r="H279" s="927">
        <v>0</v>
      </c>
      <c r="I279" s="927">
        <v>0</v>
      </c>
      <c r="J279" s="927">
        <v>0</v>
      </c>
      <c r="K279" s="927">
        <v>0</v>
      </c>
      <c r="L279" s="927">
        <v>0</v>
      </c>
      <c r="M279" s="927">
        <v>0</v>
      </c>
      <c r="N279" s="927">
        <v>0</v>
      </c>
      <c r="O279" s="927">
        <v>0</v>
      </c>
      <c r="P279" s="927">
        <v>0</v>
      </c>
      <c r="Q279" s="927">
        <v>0</v>
      </c>
      <c r="R279" s="927">
        <v>0</v>
      </c>
      <c r="S279" s="927">
        <v>0</v>
      </c>
      <c r="T279" s="1444"/>
    </row>
    <row r="280" spans="1:20" ht="15.75" customHeight="1" thickBot="1" x14ac:dyDescent="0.3">
      <c r="A280" s="1446"/>
      <c r="B280" s="1332"/>
      <c r="C280" s="2451"/>
      <c r="D280" s="2462"/>
      <c r="E280" s="2463"/>
      <c r="F280" s="924" t="s">
        <v>476</v>
      </c>
      <c r="G280" s="914">
        <v>0</v>
      </c>
      <c r="H280" s="927">
        <v>0</v>
      </c>
      <c r="I280" s="927">
        <v>0</v>
      </c>
      <c r="J280" s="927">
        <v>0</v>
      </c>
      <c r="K280" s="927">
        <v>0</v>
      </c>
      <c r="L280" s="927">
        <v>0</v>
      </c>
      <c r="M280" s="927">
        <v>0</v>
      </c>
      <c r="N280" s="927">
        <v>0</v>
      </c>
      <c r="O280" s="927">
        <v>0</v>
      </c>
      <c r="P280" s="927">
        <v>0</v>
      </c>
      <c r="Q280" s="927">
        <v>0</v>
      </c>
      <c r="R280" s="927">
        <v>0</v>
      </c>
      <c r="S280" s="927">
        <v>0</v>
      </c>
      <c r="T280" s="1444"/>
    </row>
    <row r="281" spans="1:20" ht="18" customHeight="1" thickBot="1" x14ac:dyDescent="0.3">
      <c r="A281" s="1446"/>
      <c r="B281" s="1332"/>
      <c r="C281" s="2451"/>
      <c r="D281" s="2462"/>
      <c r="E281" s="2463"/>
      <c r="F281" s="924" t="s">
        <v>477</v>
      </c>
      <c r="G281" s="914">
        <v>0</v>
      </c>
      <c r="H281" s="927">
        <v>0</v>
      </c>
      <c r="I281" s="927">
        <v>0</v>
      </c>
      <c r="J281" s="927">
        <v>0</v>
      </c>
      <c r="K281" s="927">
        <v>0</v>
      </c>
      <c r="L281" s="927">
        <v>0</v>
      </c>
      <c r="M281" s="927">
        <v>0</v>
      </c>
      <c r="N281" s="927">
        <v>0</v>
      </c>
      <c r="O281" s="927">
        <v>0</v>
      </c>
      <c r="P281" s="927">
        <v>0</v>
      </c>
      <c r="Q281" s="927">
        <v>0</v>
      </c>
      <c r="R281" s="927">
        <v>0</v>
      </c>
      <c r="S281" s="927">
        <v>0</v>
      </c>
      <c r="T281" s="1444"/>
    </row>
    <row r="282" spans="1:20" ht="15.75" customHeight="1" thickBot="1" x14ac:dyDescent="0.3">
      <c r="A282" s="1446"/>
      <c r="B282" s="1332"/>
      <c r="C282" s="2451"/>
      <c r="D282" s="2462"/>
      <c r="E282" s="2463"/>
      <c r="F282" s="924" t="s">
        <v>478</v>
      </c>
      <c r="G282" s="914">
        <v>0</v>
      </c>
      <c r="H282" s="927">
        <v>0</v>
      </c>
      <c r="I282" s="927">
        <v>0</v>
      </c>
      <c r="J282" s="927">
        <v>0</v>
      </c>
      <c r="K282" s="927">
        <v>0</v>
      </c>
      <c r="L282" s="927">
        <v>0</v>
      </c>
      <c r="M282" s="927">
        <v>0</v>
      </c>
      <c r="N282" s="927">
        <v>0</v>
      </c>
      <c r="O282" s="927">
        <v>0</v>
      </c>
      <c r="P282" s="927">
        <v>0</v>
      </c>
      <c r="Q282" s="927">
        <v>0</v>
      </c>
      <c r="R282" s="927">
        <v>0</v>
      </c>
      <c r="S282" s="927">
        <v>0</v>
      </c>
      <c r="T282" s="1444"/>
    </row>
    <row r="283" spans="1:20" ht="15.75" customHeight="1" thickBot="1" x14ac:dyDescent="0.3">
      <c r="A283" s="1446"/>
      <c r="B283" s="1332"/>
      <c r="C283" s="2451"/>
      <c r="D283" s="2462"/>
      <c r="E283" s="2463"/>
      <c r="F283" s="924" t="s">
        <v>479</v>
      </c>
      <c r="G283" s="914">
        <v>0</v>
      </c>
      <c r="H283" s="927">
        <v>0</v>
      </c>
      <c r="I283" s="927">
        <v>0</v>
      </c>
      <c r="J283" s="927">
        <v>0</v>
      </c>
      <c r="K283" s="927">
        <v>0</v>
      </c>
      <c r="L283" s="927">
        <v>0</v>
      </c>
      <c r="M283" s="927">
        <v>0</v>
      </c>
      <c r="N283" s="927">
        <v>0</v>
      </c>
      <c r="O283" s="927">
        <v>0</v>
      </c>
      <c r="P283" s="927">
        <v>0</v>
      </c>
      <c r="Q283" s="927">
        <v>0</v>
      </c>
      <c r="R283" s="927">
        <v>0</v>
      </c>
      <c r="S283" s="927">
        <v>0</v>
      </c>
      <c r="T283" s="1444"/>
    </row>
    <row r="284" spans="1:20" ht="16.5" customHeight="1" thickBot="1" x14ac:dyDescent="0.3">
      <c r="A284" s="1446"/>
      <c r="B284" s="1332"/>
      <c r="C284" s="2451"/>
      <c r="D284" s="2462"/>
      <c r="E284" s="2463"/>
      <c r="F284" s="924" t="s">
        <v>480</v>
      </c>
      <c r="G284" s="914">
        <v>0</v>
      </c>
      <c r="H284" s="927">
        <v>0</v>
      </c>
      <c r="I284" s="927">
        <v>0</v>
      </c>
      <c r="J284" s="927">
        <v>0</v>
      </c>
      <c r="K284" s="927">
        <v>0</v>
      </c>
      <c r="L284" s="927">
        <v>0</v>
      </c>
      <c r="M284" s="927">
        <v>0</v>
      </c>
      <c r="N284" s="927">
        <v>0</v>
      </c>
      <c r="O284" s="927">
        <v>0</v>
      </c>
      <c r="P284" s="927">
        <v>0</v>
      </c>
      <c r="Q284" s="927">
        <v>0</v>
      </c>
      <c r="R284" s="927">
        <v>0</v>
      </c>
      <c r="S284" s="927">
        <v>0</v>
      </c>
      <c r="T284" s="1444"/>
    </row>
    <row r="285" spans="1:20" ht="15.75" customHeight="1" thickBot="1" x14ac:dyDescent="0.3">
      <c r="A285" s="1446"/>
      <c r="B285" s="1332"/>
      <c r="C285" s="2451"/>
      <c r="D285" s="2462"/>
      <c r="E285" s="2463"/>
      <c r="F285" s="924" t="s">
        <v>481</v>
      </c>
      <c r="G285" s="914">
        <v>0</v>
      </c>
      <c r="H285" s="927">
        <v>0</v>
      </c>
      <c r="I285" s="927">
        <v>0</v>
      </c>
      <c r="J285" s="927">
        <v>0</v>
      </c>
      <c r="K285" s="927">
        <v>0</v>
      </c>
      <c r="L285" s="927">
        <v>0</v>
      </c>
      <c r="M285" s="927">
        <v>0</v>
      </c>
      <c r="N285" s="927">
        <v>0</v>
      </c>
      <c r="O285" s="927">
        <v>0</v>
      </c>
      <c r="P285" s="927">
        <v>0</v>
      </c>
      <c r="Q285" s="927">
        <v>0</v>
      </c>
      <c r="R285" s="927">
        <v>0</v>
      </c>
      <c r="S285" s="927">
        <v>0</v>
      </c>
      <c r="T285" s="1444"/>
    </row>
    <row r="286" spans="1:20" ht="15.75" customHeight="1" thickBot="1" x14ac:dyDescent="0.3">
      <c r="A286" s="1446"/>
      <c r="B286" s="1332"/>
      <c r="C286" s="2451"/>
      <c r="D286" s="2462"/>
      <c r="E286" s="2463"/>
      <c r="F286" s="924" t="s">
        <v>482</v>
      </c>
      <c r="G286" s="914">
        <v>0</v>
      </c>
      <c r="H286" s="927">
        <v>0</v>
      </c>
      <c r="I286" s="927">
        <v>0</v>
      </c>
      <c r="J286" s="927">
        <v>0</v>
      </c>
      <c r="K286" s="927">
        <v>0</v>
      </c>
      <c r="L286" s="927">
        <v>0</v>
      </c>
      <c r="M286" s="927">
        <v>0</v>
      </c>
      <c r="N286" s="927">
        <v>0</v>
      </c>
      <c r="O286" s="927">
        <v>0</v>
      </c>
      <c r="P286" s="927">
        <v>0</v>
      </c>
      <c r="Q286" s="927">
        <v>0</v>
      </c>
      <c r="R286" s="927">
        <v>0</v>
      </c>
      <c r="S286" s="927">
        <v>0</v>
      </c>
      <c r="T286" s="1444"/>
    </row>
    <row r="287" spans="1:20" ht="16.5" customHeight="1" thickBot="1" x14ac:dyDescent="0.3">
      <c r="A287" s="1446"/>
      <c r="B287" s="1332"/>
      <c r="C287" s="2451"/>
      <c r="D287" s="2462"/>
      <c r="E287" s="2463"/>
      <c r="F287" s="924" t="s">
        <v>483</v>
      </c>
      <c r="G287" s="914">
        <v>0</v>
      </c>
      <c r="H287" s="927">
        <v>0</v>
      </c>
      <c r="I287" s="927">
        <v>0</v>
      </c>
      <c r="J287" s="927">
        <v>0</v>
      </c>
      <c r="K287" s="927">
        <v>0</v>
      </c>
      <c r="L287" s="927">
        <v>0</v>
      </c>
      <c r="M287" s="927">
        <v>0</v>
      </c>
      <c r="N287" s="927">
        <v>0</v>
      </c>
      <c r="O287" s="927">
        <v>0</v>
      </c>
      <c r="P287" s="927">
        <v>0</v>
      </c>
      <c r="Q287" s="927">
        <v>0</v>
      </c>
      <c r="R287" s="927">
        <v>0</v>
      </c>
      <c r="S287" s="927">
        <v>0</v>
      </c>
      <c r="T287" s="1444"/>
    </row>
    <row r="288" spans="1:20" ht="15.75" customHeight="1" thickBot="1" x14ac:dyDescent="0.3">
      <c r="A288" s="1446"/>
      <c r="B288" s="1332"/>
      <c r="C288" s="2451"/>
      <c r="D288" s="2462"/>
      <c r="E288" s="2463"/>
      <c r="F288" s="924" t="s">
        <v>484</v>
      </c>
      <c r="G288" s="914">
        <v>0</v>
      </c>
      <c r="H288" s="927">
        <v>0</v>
      </c>
      <c r="I288" s="927">
        <v>0</v>
      </c>
      <c r="J288" s="927">
        <v>0</v>
      </c>
      <c r="K288" s="927">
        <v>0</v>
      </c>
      <c r="L288" s="927">
        <v>0</v>
      </c>
      <c r="M288" s="927">
        <v>0</v>
      </c>
      <c r="N288" s="927">
        <v>0</v>
      </c>
      <c r="O288" s="927">
        <v>0</v>
      </c>
      <c r="P288" s="927">
        <v>0</v>
      </c>
      <c r="Q288" s="927">
        <v>0</v>
      </c>
      <c r="R288" s="927">
        <v>0</v>
      </c>
      <c r="S288" s="927">
        <v>0</v>
      </c>
      <c r="T288" s="1444"/>
    </row>
    <row r="289" spans="1:20" ht="15.75" customHeight="1" thickBot="1" x14ac:dyDescent="0.3">
      <c r="A289" s="1446"/>
      <c r="B289" s="1332"/>
      <c r="C289" s="2451"/>
      <c r="D289" s="2462"/>
      <c r="E289" s="2463"/>
      <c r="F289" s="924" t="s">
        <v>485</v>
      </c>
      <c r="G289" s="914">
        <v>0</v>
      </c>
      <c r="H289" s="927">
        <v>0</v>
      </c>
      <c r="I289" s="927">
        <v>0</v>
      </c>
      <c r="J289" s="927">
        <v>0</v>
      </c>
      <c r="K289" s="927">
        <v>0</v>
      </c>
      <c r="L289" s="927">
        <v>0</v>
      </c>
      <c r="M289" s="927">
        <v>0</v>
      </c>
      <c r="N289" s="927">
        <v>0</v>
      </c>
      <c r="O289" s="927">
        <v>0</v>
      </c>
      <c r="P289" s="927">
        <v>0</v>
      </c>
      <c r="Q289" s="927">
        <v>0</v>
      </c>
      <c r="R289" s="927">
        <v>0</v>
      </c>
      <c r="S289" s="927">
        <v>0</v>
      </c>
      <c r="T289" s="1444"/>
    </row>
    <row r="290" spans="1:20" ht="16.5" customHeight="1" thickBot="1" x14ac:dyDescent="0.3">
      <c r="A290" s="1446"/>
      <c r="B290" s="1332"/>
      <c r="C290" s="2451"/>
      <c r="D290" s="2462"/>
      <c r="E290" s="2463"/>
      <c r="F290" s="924" t="s">
        <v>510</v>
      </c>
      <c r="G290" s="914">
        <v>0</v>
      </c>
      <c r="H290" s="927">
        <v>0</v>
      </c>
      <c r="I290" s="927">
        <v>0</v>
      </c>
      <c r="J290" s="927">
        <v>0</v>
      </c>
      <c r="K290" s="927">
        <v>0</v>
      </c>
      <c r="L290" s="927">
        <v>0</v>
      </c>
      <c r="M290" s="927">
        <v>0</v>
      </c>
      <c r="N290" s="927">
        <v>0</v>
      </c>
      <c r="O290" s="927">
        <v>0</v>
      </c>
      <c r="P290" s="927">
        <v>0</v>
      </c>
      <c r="Q290" s="927">
        <v>0</v>
      </c>
      <c r="R290" s="927">
        <v>0</v>
      </c>
      <c r="S290" s="927">
        <v>0</v>
      </c>
      <c r="T290" s="1444"/>
    </row>
    <row r="291" spans="1:20" ht="15.75" customHeight="1" thickBot="1" x14ac:dyDescent="0.3">
      <c r="A291" s="1446"/>
      <c r="B291" s="1332"/>
      <c r="C291" s="2451"/>
      <c r="D291" s="2462"/>
      <c r="E291" s="2463"/>
      <c r="F291" s="924" t="s">
        <v>511</v>
      </c>
      <c r="G291" s="914">
        <v>0</v>
      </c>
      <c r="H291" s="927">
        <v>0</v>
      </c>
      <c r="I291" s="927">
        <v>0</v>
      </c>
      <c r="J291" s="927">
        <v>0</v>
      </c>
      <c r="K291" s="927">
        <v>0</v>
      </c>
      <c r="L291" s="927">
        <v>0</v>
      </c>
      <c r="M291" s="927">
        <v>0</v>
      </c>
      <c r="N291" s="927">
        <v>0</v>
      </c>
      <c r="O291" s="927">
        <v>0</v>
      </c>
      <c r="P291" s="927">
        <v>0</v>
      </c>
      <c r="Q291" s="927">
        <v>0</v>
      </c>
      <c r="R291" s="927">
        <v>0</v>
      </c>
      <c r="S291" s="927">
        <v>0</v>
      </c>
      <c r="T291" s="1444"/>
    </row>
    <row r="292" spans="1:20" ht="15.75" customHeight="1" thickBot="1" x14ac:dyDescent="0.3">
      <c r="A292" s="1446"/>
      <c r="B292" s="1332"/>
      <c r="C292" s="2451"/>
      <c r="D292" s="2462"/>
      <c r="E292" s="2463"/>
      <c r="F292" s="924" t="s">
        <v>512</v>
      </c>
      <c r="G292" s="914">
        <v>0</v>
      </c>
      <c r="H292" s="927">
        <v>0</v>
      </c>
      <c r="I292" s="927">
        <v>0</v>
      </c>
      <c r="J292" s="927">
        <v>0</v>
      </c>
      <c r="K292" s="927">
        <v>0</v>
      </c>
      <c r="L292" s="927">
        <v>0</v>
      </c>
      <c r="M292" s="927">
        <v>0</v>
      </c>
      <c r="N292" s="927">
        <v>0</v>
      </c>
      <c r="O292" s="927">
        <v>0</v>
      </c>
      <c r="P292" s="927">
        <v>0</v>
      </c>
      <c r="Q292" s="927">
        <v>0</v>
      </c>
      <c r="R292" s="927">
        <v>0</v>
      </c>
      <c r="S292" s="927">
        <v>0</v>
      </c>
      <c r="T292" s="1444"/>
    </row>
    <row r="293" spans="1:20" ht="16.5" customHeight="1" thickBot="1" x14ac:dyDescent="0.3">
      <c r="A293" s="1446"/>
      <c r="B293" s="1332"/>
      <c r="C293" s="2451"/>
      <c r="D293" s="2462"/>
      <c r="E293" s="2463"/>
      <c r="F293" s="924" t="s">
        <v>513</v>
      </c>
      <c r="G293" s="914">
        <v>0</v>
      </c>
      <c r="H293" s="927">
        <v>0</v>
      </c>
      <c r="I293" s="927">
        <v>0</v>
      </c>
      <c r="J293" s="927">
        <v>0</v>
      </c>
      <c r="K293" s="927">
        <v>0</v>
      </c>
      <c r="L293" s="927">
        <v>0</v>
      </c>
      <c r="M293" s="927">
        <v>0</v>
      </c>
      <c r="N293" s="927">
        <v>0</v>
      </c>
      <c r="O293" s="927">
        <v>0</v>
      </c>
      <c r="P293" s="927">
        <v>0</v>
      </c>
      <c r="Q293" s="927">
        <v>0</v>
      </c>
      <c r="R293" s="927">
        <v>0</v>
      </c>
      <c r="S293" s="927">
        <v>0</v>
      </c>
      <c r="T293" s="1444"/>
    </row>
    <row r="294" spans="1:20" ht="17.25" customHeight="1" thickBot="1" x14ac:dyDescent="0.3">
      <c r="A294" s="1446"/>
      <c r="B294" s="1332"/>
      <c r="C294" s="2451"/>
      <c r="D294" s="2462"/>
      <c r="E294" s="2463"/>
      <c r="F294" s="924" t="s">
        <v>508</v>
      </c>
      <c r="G294" s="914">
        <v>0</v>
      </c>
      <c r="H294" s="927">
        <v>0</v>
      </c>
      <c r="I294" s="927">
        <v>0</v>
      </c>
      <c r="J294" s="927">
        <v>0</v>
      </c>
      <c r="K294" s="927">
        <v>0</v>
      </c>
      <c r="L294" s="927">
        <v>0</v>
      </c>
      <c r="M294" s="927">
        <v>0</v>
      </c>
      <c r="N294" s="927">
        <v>0</v>
      </c>
      <c r="O294" s="927">
        <v>0</v>
      </c>
      <c r="P294" s="927">
        <v>0</v>
      </c>
      <c r="Q294" s="927">
        <v>0</v>
      </c>
      <c r="R294" s="927">
        <v>0</v>
      </c>
      <c r="S294" s="927">
        <v>0</v>
      </c>
      <c r="T294" s="1444"/>
    </row>
    <row r="295" spans="1:20" ht="31.5" customHeight="1" thickBot="1" x14ac:dyDescent="0.3">
      <c r="A295" s="1446"/>
      <c r="B295" s="1332"/>
      <c r="C295" s="2451"/>
      <c r="D295" s="2462"/>
      <c r="E295" s="2463"/>
      <c r="F295" s="924" t="s">
        <v>507</v>
      </c>
      <c r="G295" s="914">
        <v>0</v>
      </c>
      <c r="H295" s="927">
        <v>0</v>
      </c>
      <c r="I295" s="927">
        <v>0</v>
      </c>
      <c r="J295" s="927">
        <v>0</v>
      </c>
      <c r="K295" s="927">
        <v>0</v>
      </c>
      <c r="L295" s="927">
        <v>0</v>
      </c>
      <c r="M295" s="927">
        <v>0</v>
      </c>
      <c r="N295" s="927">
        <v>0</v>
      </c>
      <c r="O295" s="927">
        <v>0</v>
      </c>
      <c r="P295" s="927">
        <v>0</v>
      </c>
      <c r="Q295" s="927">
        <v>0</v>
      </c>
      <c r="R295" s="927">
        <v>0</v>
      </c>
      <c r="S295" s="927">
        <v>0</v>
      </c>
      <c r="T295" s="1444"/>
    </row>
    <row r="296" spans="1:20" ht="33.75" customHeight="1" thickBot="1" x14ac:dyDescent="0.3">
      <c r="A296" s="1446"/>
      <c r="B296" s="1332"/>
      <c r="C296" s="2451"/>
      <c r="D296" s="2462"/>
      <c r="E296" s="2463"/>
      <c r="F296" s="924" t="s">
        <v>506</v>
      </c>
      <c r="G296" s="914">
        <v>0</v>
      </c>
      <c r="H296" s="927">
        <v>0</v>
      </c>
      <c r="I296" s="927">
        <v>0</v>
      </c>
      <c r="J296" s="927">
        <v>0</v>
      </c>
      <c r="K296" s="927">
        <v>0</v>
      </c>
      <c r="L296" s="927">
        <v>0</v>
      </c>
      <c r="M296" s="927">
        <v>0</v>
      </c>
      <c r="N296" s="927">
        <v>0</v>
      </c>
      <c r="O296" s="927">
        <v>0</v>
      </c>
      <c r="P296" s="927">
        <v>0</v>
      </c>
      <c r="Q296" s="927">
        <v>0</v>
      </c>
      <c r="R296" s="927">
        <v>0</v>
      </c>
      <c r="S296" s="927">
        <v>0</v>
      </c>
      <c r="T296" s="1444"/>
    </row>
    <row r="297" spans="1:20" ht="15.75" customHeight="1" thickBot="1" x14ac:dyDescent="0.3">
      <c r="A297" s="1446"/>
      <c r="B297" s="1332"/>
      <c r="C297" s="2451"/>
      <c r="D297" s="2462"/>
      <c r="E297" s="2463"/>
      <c r="F297" s="924" t="s">
        <v>505</v>
      </c>
      <c r="G297" s="914">
        <v>0</v>
      </c>
      <c r="H297" s="927">
        <v>0</v>
      </c>
      <c r="I297" s="927">
        <v>0</v>
      </c>
      <c r="J297" s="927">
        <v>0</v>
      </c>
      <c r="K297" s="927">
        <v>0</v>
      </c>
      <c r="L297" s="927">
        <v>0</v>
      </c>
      <c r="M297" s="927">
        <v>0</v>
      </c>
      <c r="N297" s="927">
        <v>0</v>
      </c>
      <c r="O297" s="927">
        <v>0</v>
      </c>
      <c r="P297" s="927">
        <v>0</v>
      </c>
      <c r="Q297" s="927">
        <v>0</v>
      </c>
      <c r="R297" s="927">
        <v>0</v>
      </c>
      <c r="S297" s="927">
        <v>0</v>
      </c>
      <c r="T297" s="1444"/>
    </row>
    <row r="298" spans="1:20" ht="15.75" customHeight="1" thickBot="1" x14ac:dyDescent="0.3">
      <c r="A298" s="1446"/>
      <c r="B298" s="1332"/>
      <c r="C298" s="2451"/>
      <c r="D298" s="2462"/>
      <c r="E298" s="2463"/>
      <c r="F298" s="924" t="s">
        <v>504</v>
      </c>
      <c r="G298" s="914">
        <v>0</v>
      </c>
      <c r="H298" s="927">
        <v>0</v>
      </c>
      <c r="I298" s="927">
        <v>0</v>
      </c>
      <c r="J298" s="927">
        <v>0</v>
      </c>
      <c r="K298" s="927">
        <v>0</v>
      </c>
      <c r="L298" s="927">
        <v>0</v>
      </c>
      <c r="M298" s="927">
        <v>0</v>
      </c>
      <c r="N298" s="927">
        <v>0</v>
      </c>
      <c r="O298" s="927">
        <v>0</v>
      </c>
      <c r="P298" s="927">
        <v>0</v>
      </c>
      <c r="Q298" s="927">
        <v>0</v>
      </c>
      <c r="R298" s="927">
        <v>0</v>
      </c>
      <c r="S298" s="927">
        <v>0</v>
      </c>
      <c r="T298" s="1444"/>
    </row>
    <row r="299" spans="1:20" ht="31.5" customHeight="1" thickBot="1" x14ac:dyDescent="0.3">
      <c r="A299" s="1446"/>
      <c r="B299" s="1332"/>
      <c r="C299" s="2451"/>
      <c r="D299" s="2462"/>
      <c r="E299" s="2463"/>
      <c r="F299" s="924" t="s">
        <v>503</v>
      </c>
      <c r="G299" s="914">
        <v>0</v>
      </c>
      <c r="H299" s="927">
        <v>0</v>
      </c>
      <c r="I299" s="927">
        <v>0</v>
      </c>
      <c r="J299" s="927">
        <v>0</v>
      </c>
      <c r="K299" s="927">
        <v>0</v>
      </c>
      <c r="L299" s="927">
        <v>0</v>
      </c>
      <c r="M299" s="927">
        <v>0</v>
      </c>
      <c r="N299" s="927">
        <v>0</v>
      </c>
      <c r="O299" s="927">
        <v>0</v>
      </c>
      <c r="P299" s="927">
        <v>0</v>
      </c>
      <c r="Q299" s="927">
        <v>0</v>
      </c>
      <c r="R299" s="927">
        <v>0</v>
      </c>
      <c r="S299" s="927">
        <v>0</v>
      </c>
      <c r="T299" s="1444"/>
    </row>
    <row r="300" spans="1:20" ht="33" customHeight="1" thickBot="1" x14ac:dyDescent="0.3">
      <c r="A300" s="1446"/>
      <c r="B300" s="1332"/>
      <c r="C300" s="2451"/>
      <c r="D300" s="2462"/>
      <c r="E300" s="2463"/>
      <c r="F300" s="924" t="s">
        <v>502</v>
      </c>
      <c r="G300" s="914">
        <v>0</v>
      </c>
      <c r="H300" s="927">
        <v>0</v>
      </c>
      <c r="I300" s="927">
        <v>0</v>
      </c>
      <c r="J300" s="927">
        <v>0</v>
      </c>
      <c r="K300" s="927">
        <v>0</v>
      </c>
      <c r="L300" s="927">
        <v>0</v>
      </c>
      <c r="M300" s="927">
        <v>0</v>
      </c>
      <c r="N300" s="927">
        <v>0</v>
      </c>
      <c r="O300" s="927">
        <v>0</v>
      </c>
      <c r="P300" s="927">
        <v>0</v>
      </c>
      <c r="Q300" s="927">
        <v>0</v>
      </c>
      <c r="R300" s="927">
        <v>0</v>
      </c>
      <c r="S300" s="927">
        <v>0</v>
      </c>
      <c r="T300" s="1444"/>
    </row>
    <row r="301" spans="1:20" ht="15.75" customHeight="1" thickBot="1" x14ac:dyDescent="0.3">
      <c r="A301" s="1446"/>
      <c r="B301" s="1332"/>
      <c r="C301" s="2451"/>
      <c r="D301" s="2462"/>
      <c r="E301" s="2463"/>
      <c r="F301" s="924" t="s">
        <v>501</v>
      </c>
      <c r="G301" s="914">
        <v>0</v>
      </c>
      <c r="H301" s="927">
        <v>0</v>
      </c>
      <c r="I301" s="927">
        <v>0</v>
      </c>
      <c r="J301" s="927">
        <v>0</v>
      </c>
      <c r="K301" s="927">
        <v>0</v>
      </c>
      <c r="L301" s="927">
        <v>0</v>
      </c>
      <c r="M301" s="927">
        <v>0</v>
      </c>
      <c r="N301" s="927">
        <v>0</v>
      </c>
      <c r="O301" s="927">
        <v>0</v>
      </c>
      <c r="P301" s="927">
        <v>0</v>
      </c>
      <c r="Q301" s="927">
        <v>0</v>
      </c>
      <c r="R301" s="927">
        <v>0</v>
      </c>
      <c r="S301" s="927">
        <v>0</v>
      </c>
      <c r="T301" s="1444"/>
    </row>
    <row r="302" spans="1:20" ht="16.5" customHeight="1" thickBot="1" x14ac:dyDescent="0.3">
      <c r="A302" s="1446"/>
      <c r="B302" s="1332"/>
      <c r="C302" s="2451"/>
      <c r="D302" s="2462"/>
      <c r="E302" s="2463"/>
      <c r="F302" s="924" t="s">
        <v>500</v>
      </c>
      <c r="G302" s="914">
        <v>0</v>
      </c>
      <c r="H302" s="927">
        <v>0</v>
      </c>
      <c r="I302" s="927">
        <v>0</v>
      </c>
      <c r="J302" s="927">
        <v>0</v>
      </c>
      <c r="K302" s="927">
        <v>0</v>
      </c>
      <c r="L302" s="927">
        <v>0</v>
      </c>
      <c r="M302" s="927">
        <v>0</v>
      </c>
      <c r="N302" s="927">
        <v>0</v>
      </c>
      <c r="O302" s="927">
        <v>0</v>
      </c>
      <c r="P302" s="927">
        <v>0</v>
      </c>
      <c r="Q302" s="927">
        <v>0</v>
      </c>
      <c r="R302" s="927">
        <v>0</v>
      </c>
      <c r="S302" s="927">
        <v>0</v>
      </c>
      <c r="T302" s="1444"/>
    </row>
    <row r="303" spans="1:20" ht="15.75" customHeight="1" thickBot="1" x14ac:dyDescent="0.3">
      <c r="A303" s="1446"/>
      <c r="B303" s="1332"/>
      <c r="C303" s="2451"/>
      <c r="D303" s="2462"/>
      <c r="E303" s="2463"/>
      <c r="F303" s="924" t="s">
        <v>499</v>
      </c>
      <c r="G303" s="914">
        <v>0</v>
      </c>
      <c r="H303" s="927">
        <v>0</v>
      </c>
      <c r="I303" s="927">
        <v>0</v>
      </c>
      <c r="J303" s="927">
        <v>0</v>
      </c>
      <c r="K303" s="927">
        <v>0</v>
      </c>
      <c r="L303" s="927">
        <v>0</v>
      </c>
      <c r="M303" s="927">
        <v>0</v>
      </c>
      <c r="N303" s="927">
        <v>0</v>
      </c>
      <c r="O303" s="927">
        <v>0</v>
      </c>
      <c r="P303" s="927">
        <v>0</v>
      </c>
      <c r="Q303" s="927">
        <v>0</v>
      </c>
      <c r="R303" s="927">
        <v>0</v>
      </c>
      <c r="S303" s="927">
        <v>0</v>
      </c>
      <c r="T303" s="1444"/>
    </row>
    <row r="304" spans="1:20" ht="15.75" customHeight="1" thickBot="1" x14ac:dyDescent="0.3">
      <c r="A304" s="1446"/>
      <c r="B304" s="1332"/>
      <c r="C304" s="2451"/>
      <c r="D304" s="2462"/>
      <c r="E304" s="2463"/>
      <c r="F304" s="924" t="s">
        <v>498</v>
      </c>
      <c r="G304" s="914">
        <v>0</v>
      </c>
      <c r="H304" s="927">
        <v>0</v>
      </c>
      <c r="I304" s="927">
        <v>0</v>
      </c>
      <c r="J304" s="927">
        <v>0</v>
      </c>
      <c r="K304" s="927">
        <v>0</v>
      </c>
      <c r="L304" s="927">
        <v>0</v>
      </c>
      <c r="M304" s="927">
        <v>0</v>
      </c>
      <c r="N304" s="927">
        <v>0</v>
      </c>
      <c r="O304" s="927">
        <v>0</v>
      </c>
      <c r="P304" s="927">
        <v>0</v>
      </c>
      <c r="Q304" s="927">
        <v>0</v>
      </c>
      <c r="R304" s="927">
        <v>0</v>
      </c>
      <c r="S304" s="927">
        <v>0</v>
      </c>
      <c r="T304" s="1444"/>
    </row>
    <row r="305" spans="1:20" ht="16.5" customHeight="1" thickBot="1" x14ac:dyDescent="0.3">
      <c r="A305" s="1446"/>
      <c r="B305" s="1332"/>
      <c r="C305" s="2451"/>
      <c r="D305" s="2462"/>
      <c r="E305" s="2463"/>
      <c r="F305" s="924" t="s">
        <v>497</v>
      </c>
      <c r="G305" s="914">
        <v>0</v>
      </c>
      <c r="H305" s="927">
        <v>0</v>
      </c>
      <c r="I305" s="927">
        <v>0</v>
      </c>
      <c r="J305" s="927">
        <v>0</v>
      </c>
      <c r="K305" s="927">
        <v>0</v>
      </c>
      <c r="L305" s="927">
        <v>0</v>
      </c>
      <c r="M305" s="927">
        <v>0</v>
      </c>
      <c r="N305" s="927">
        <v>0</v>
      </c>
      <c r="O305" s="927">
        <v>0</v>
      </c>
      <c r="P305" s="927">
        <v>0</v>
      </c>
      <c r="Q305" s="927">
        <v>0</v>
      </c>
      <c r="R305" s="927">
        <v>0</v>
      </c>
      <c r="S305" s="927">
        <v>0</v>
      </c>
      <c r="T305" s="1444"/>
    </row>
    <row r="306" spans="1:20" ht="15.75" customHeight="1" thickBot="1" x14ac:dyDescent="0.3">
      <c r="A306" s="1446"/>
      <c r="B306" s="1332"/>
      <c r="C306" s="2451"/>
      <c r="D306" s="2462"/>
      <c r="E306" s="2463"/>
      <c r="F306" s="924" t="s">
        <v>496</v>
      </c>
      <c r="G306" s="914">
        <v>0</v>
      </c>
      <c r="H306" s="927">
        <v>0</v>
      </c>
      <c r="I306" s="927">
        <v>0</v>
      </c>
      <c r="J306" s="927">
        <v>0</v>
      </c>
      <c r="K306" s="927">
        <v>0</v>
      </c>
      <c r="L306" s="927">
        <v>0</v>
      </c>
      <c r="M306" s="927">
        <v>0</v>
      </c>
      <c r="N306" s="927">
        <v>0</v>
      </c>
      <c r="O306" s="927">
        <v>0</v>
      </c>
      <c r="P306" s="927">
        <v>0</v>
      </c>
      <c r="Q306" s="927">
        <v>0</v>
      </c>
      <c r="R306" s="927">
        <v>0</v>
      </c>
      <c r="S306" s="927">
        <v>0</v>
      </c>
      <c r="T306" s="1444"/>
    </row>
    <row r="307" spans="1:20" ht="15.75" customHeight="1" thickBot="1" x14ac:dyDescent="0.3">
      <c r="A307" s="1446"/>
      <c r="B307" s="1332"/>
      <c r="C307" s="2451"/>
      <c r="D307" s="2462"/>
      <c r="E307" s="2463"/>
      <c r="F307" s="924" t="s">
        <v>495</v>
      </c>
      <c r="G307" s="914"/>
      <c r="H307" s="927"/>
      <c r="I307" s="927"/>
      <c r="J307" s="927"/>
      <c r="K307" s="927"/>
      <c r="L307" s="927"/>
      <c r="M307" s="927"/>
      <c r="N307" s="927"/>
      <c r="O307" s="927"/>
      <c r="P307" s="927"/>
      <c r="Q307" s="927"/>
      <c r="R307" s="927"/>
      <c r="S307" s="927"/>
      <c r="T307" s="1444"/>
    </row>
    <row r="308" spans="1:20" ht="33.75" customHeight="1" thickBot="1" x14ac:dyDescent="0.3">
      <c r="A308" s="1446"/>
      <c r="B308" s="1332"/>
      <c r="C308" s="2451"/>
      <c r="D308" s="2462"/>
      <c r="E308" s="2463"/>
      <c r="F308" s="924" t="s">
        <v>494</v>
      </c>
      <c r="G308" s="914">
        <v>0</v>
      </c>
      <c r="H308" s="927">
        <v>0</v>
      </c>
      <c r="I308" s="927">
        <v>0</v>
      </c>
      <c r="J308" s="927">
        <v>0</v>
      </c>
      <c r="K308" s="927">
        <v>0</v>
      </c>
      <c r="L308" s="927">
        <v>0</v>
      </c>
      <c r="M308" s="927">
        <v>0</v>
      </c>
      <c r="N308" s="927">
        <v>0</v>
      </c>
      <c r="O308" s="927">
        <v>0</v>
      </c>
      <c r="P308" s="927">
        <v>0</v>
      </c>
      <c r="Q308" s="927">
        <v>0</v>
      </c>
      <c r="R308" s="927">
        <v>0</v>
      </c>
      <c r="S308" s="927">
        <v>0</v>
      </c>
      <c r="T308" s="1444"/>
    </row>
    <row r="309" spans="1:20" ht="31.5" customHeight="1" thickBot="1" x14ac:dyDescent="0.3">
      <c r="A309" s="1446"/>
      <c r="B309" s="1332"/>
      <c r="C309" s="2451"/>
      <c r="D309" s="2462"/>
      <c r="E309" s="2463"/>
      <c r="F309" s="924" t="s">
        <v>493</v>
      </c>
      <c r="G309" s="914">
        <v>0</v>
      </c>
      <c r="H309" s="927">
        <v>0</v>
      </c>
      <c r="I309" s="927">
        <v>0</v>
      </c>
      <c r="J309" s="927">
        <v>0</v>
      </c>
      <c r="K309" s="927">
        <v>0</v>
      </c>
      <c r="L309" s="927">
        <v>0</v>
      </c>
      <c r="M309" s="927">
        <v>0</v>
      </c>
      <c r="N309" s="927">
        <v>0</v>
      </c>
      <c r="O309" s="927">
        <v>0</v>
      </c>
      <c r="P309" s="927">
        <v>0</v>
      </c>
      <c r="Q309" s="927">
        <v>0</v>
      </c>
      <c r="R309" s="927">
        <v>0</v>
      </c>
      <c r="S309" s="927">
        <v>0</v>
      </c>
      <c r="T309" s="1444"/>
    </row>
    <row r="310" spans="1:20" ht="15.75" customHeight="1" thickBot="1" x14ac:dyDescent="0.3">
      <c r="A310" s="1446"/>
      <c r="B310" s="1332"/>
      <c r="C310" s="2451"/>
      <c r="D310" s="2462"/>
      <c r="E310" s="2463"/>
      <c r="F310" s="924" t="s">
        <v>492</v>
      </c>
      <c r="G310" s="914">
        <v>0</v>
      </c>
      <c r="H310" s="927">
        <v>0</v>
      </c>
      <c r="I310" s="927">
        <v>0</v>
      </c>
      <c r="J310" s="927">
        <v>0</v>
      </c>
      <c r="K310" s="927">
        <v>0</v>
      </c>
      <c r="L310" s="927">
        <v>0</v>
      </c>
      <c r="M310" s="927">
        <v>0</v>
      </c>
      <c r="N310" s="927">
        <v>0</v>
      </c>
      <c r="O310" s="927">
        <v>0</v>
      </c>
      <c r="P310" s="927">
        <v>0</v>
      </c>
      <c r="Q310" s="927">
        <v>0</v>
      </c>
      <c r="R310" s="927">
        <v>0</v>
      </c>
      <c r="S310" s="927">
        <v>0</v>
      </c>
      <c r="T310" s="1444"/>
    </row>
    <row r="311" spans="1:20" ht="16.5" customHeight="1" thickBot="1" x14ac:dyDescent="0.3">
      <c r="A311" s="1446"/>
      <c r="B311" s="1332"/>
      <c r="C311" s="2451"/>
      <c r="D311" s="2462"/>
      <c r="E311" s="2463"/>
      <c r="F311" s="929" t="s">
        <v>491</v>
      </c>
      <c r="G311" s="914">
        <v>0</v>
      </c>
      <c r="H311" s="927">
        <v>0</v>
      </c>
      <c r="I311" s="927">
        <v>0</v>
      </c>
      <c r="J311" s="927">
        <v>0</v>
      </c>
      <c r="K311" s="927">
        <v>0</v>
      </c>
      <c r="L311" s="927">
        <v>0</v>
      </c>
      <c r="M311" s="927">
        <v>0</v>
      </c>
      <c r="N311" s="927">
        <v>0</v>
      </c>
      <c r="O311" s="927">
        <v>0</v>
      </c>
      <c r="P311" s="927">
        <v>0</v>
      </c>
      <c r="Q311" s="927">
        <v>0</v>
      </c>
      <c r="R311" s="927">
        <v>0</v>
      </c>
      <c r="S311" s="927">
        <v>0</v>
      </c>
      <c r="T311" s="1444"/>
    </row>
    <row r="312" spans="1:20" ht="15.75" customHeight="1" thickBot="1" x14ac:dyDescent="0.3">
      <c r="A312" s="1446"/>
      <c r="B312" s="1332"/>
      <c r="C312" s="2451"/>
      <c r="D312" s="2462"/>
      <c r="E312" s="2463"/>
      <c r="F312" s="924" t="s">
        <v>490</v>
      </c>
      <c r="G312" s="914">
        <v>0</v>
      </c>
      <c r="H312" s="927">
        <v>0</v>
      </c>
      <c r="I312" s="927">
        <v>0</v>
      </c>
      <c r="J312" s="927">
        <v>0</v>
      </c>
      <c r="K312" s="927">
        <v>0</v>
      </c>
      <c r="L312" s="927">
        <v>0</v>
      </c>
      <c r="M312" s="927">
        <v>0</v>
      </c>
      <c r="N312" s="927">
        <v>0</v>
      </c>
      <c r="O312" s="927">
        <v>0</v>
      </c>
      <c r="P312" s="927">
        <v>0</v>
      </c>
      <c r="Q312" s="927">
        <v>0</v>
      </c>
      <c r="R312" s="927">
        <v>0</v>
      </c>
      <c r="S312" s="927">
        <v>0</v>
      </c>
      <c r="T312" s="1444"/>
    </row>
    <row r="313" spans="1:20" ht="19.5" customHeight="1" thickBot="1" x14ac:dyDescent="0.3">
      <c r="A313" s="1446"/>
      <c r="B313" s="1332"/>
      <c r="C313" s="2451"/>
      <c r="D313" s="2462"/>
      <c r="E313" s="2463"/>
      <c r="F313" s="924" t="s">
        <v>489</v>
      </c>
      <c r="G313" s="914">
        <v>0</v>
      </c>
      <c r="H313" s="927">
        <v>0</v>
      </c>
      <c r="I313" s="927">
        <v>0</v>
      </c>
      <c r="J313" s="927">
        <v>0</v>
      </c>
      <c r="K313" s="927">
        <v>0</v>
      </c>
      <c r="L313" s="927">
        <v>0</v>
      </c>
      <c r="M313" s="927">
        <v>0</v>
      </c>
      <c r="N313" s="927">
        <v>0</v>
      </c>
      <c r="O313" s="927">
        <v>0</v>
      </c>
      <c r="P313" s="927">
        <v>0</v>
      </c>
      <c r="Q313" s="927">
        <v>0</v>
      </c>
      <c r="R313" s="927">
        <v>0</v>
      </c>
      <c r="S313" s="927">
        <v>0</v>
      </c>
      <c r="T313" s="1444"/>
    </row>
    <row r="314" spans="1:20" ht="16.5" customHeight="1" thickBot="1" x14ac:dyDescent="0.3">
      <c r="A314" s="1446"/>
      <c r="B314" s="1332"/>
      <c r="C314" s="2451"/>
      <c r="D314" s="2462"/>
      <c r="E314" s="2463"/>
      <c r="F314" s="924" t="s">
        <v>488</v>
      </c>
      <c r="G314" s="914">
        <v>0</v>
      </c>
      <c r="H314" s="927">
        <v>0</v>
      </c>
      <c r="I314" s="927">
        <v>0</v>
      </c>
      <c r="J314" s="927">
        <v>0</v>
      </c>
      <c r="K314" s="927">
        <v>0</v>
      </c>
      <c r="L314" s="927">
        <v>0</v>
      </c>
      <c r="M314" s="927">
        <v>0</v>
      </c>
      <c r="N314" s="927">
        <v>0</v>
      </c>
      <c r="O314" s="927">
        <v>0</v>
      </c>
      <c r="P314" s="927">
        <v>0</v>
      </c>
      <c r="Q314" s="927">
        <v>0</v>
      </c>
      <c r="R314" s="927">
        <v>0</v>
      </c>
      <c r="S314" s="927">
        <v>0</v>
      </c>
      <c r="T314" s="1444"/>
    </row>
    <row r="315" spans="1:20" ht="21" customHeight="1" thickBot="1" x14ac:dyDescent="0.3">
      <c r="A315" s="1446"/>
      <c r="B315" s="1332"/>
      <c r="C315" s="2451"/>
      <c r="D315" s="2462"/>
      <c r="E315" s="2463"/>
      <c r="F315" s="924" t="s">
        <v>487</v>
      </c>
      <c r="G315" s="914">
        <v>0</v>
      </c>
      <c r="H315" s="927">
        <v>0</v>
      </c>
      <c r="I315" s="927">
        <v>0</v>
      </c>
      <c r="J315" s="927">
        <v>0</v>
      </c>
      <c r="K315" s="927">
        <v>0</v>
      </c>
      <c r="L315" s="927">
        <v>0</v>
      </c>
      <c r="M315" s="927">
        <v>0</v>
      </c>
      <c r="N315" s="927">
        <v>0</v>
      </c>
      <c r="O315" s="927">
        <v>0</v>
      </c>
      <c r="P315" s="927">
        <v>0</v>
      </c>
      <c r="Q315" s="927">
        <v>0</v>
      </c>
      <c r="R315" s="927">
        <v>0</v>
      </c>
      <c r="S315" s="927">
        <v>0</v>
      </c>
      <c r="T315" s="1444"/>
    </row>
    <row r="316" spans="1:20" ht="19.5" customHeight="1" thickBot="1" x14ac:dyDescent="0.3">
      <c r="A316" s="1446"/>
      <c r="B316" s="1332"/>
      <c r="C316" s="2451"/>
      <c r="D316" s="2462"/>
      <c r="E316" s="2463"/>
      <c r="F316" s="931" t="s">
        <v>486</v>
      </c>
      <c r="G316" s="918">
        <v>0</v>
      </c>
      <c r="H316" s="932">
        <v>0</v>
      </c>
      <c r="I316" s="932">
        <v>0</v>
      </c>
      <c r="J316" s="932">
        <v>0</v>
      </c>
      <c r="K316" s="932">
        <v>0</v>
      </c>
      <c r="L316" s="932">
        <v>0</v>
      </c>
      <c r="M316" s="932">
        <v>0</v>
      </c>
      <c r="N316" s="932">
        <v>0</v>
      </c>
      <c r="O316" s="932">
        <v>0</v>
      </c>
      <c r="P316" s="932">
        <v>0</v>
      </c>
      <c r="Q316" s="932">
        <v>0</v>
      </c>
      <c r="R316" s="932">
        <v>0</v>
      </c>
      <c r="S316" s="932">
        <v>0</v>
      </c>
      <c r="T316" s="1444"/>
    </row>
    <row r="317" spans="1:20" ht="16.5" customHeight="1" thickBot="1" x14ac:dyDescent="0.3">
      <c r="A317" s="1446"/>
      <c r="B317" s="1332"/>
      <c r="C317" s="2451"/>
      <c r="D317" s="2462"/>
      <c r="E317" s="2468"/>
      <c r="F317" s="938" t="s">
        <v>338</v>
      </c>
      <c r="G317" s="922">
        <v>0</v>
      </c>
      <c r="H317" s="939">
        <f t="shared" ref="H317:S317" si="7">SUM(H264:H316)</f>
        <v>0</v>
      </c>
      <c r="I317" s="940">
        <f t="shared" si="7"/>
        <v>0</v>
      </c>
      <c r="J317" s="940">
        <f t="shared" si="7"/>
        <v>0</v>
      </c>
      <c r="K317" s="940">
        <f t="shared" si="7"/>
        <v>0</v>
      </c>
      <c r="L317" s="940">
        <f t="shared" si="7"/>
        <v>0</v>
      </c>
      <c r="M317" s="940">
        <f t="shared" si="7"/>
        <v>0</v>
      </c>
      <c r="N317" s="940">
        <f t="shared" si="7"/>
        <v>0</v>
      </c>
      <c r="O317" s="940">
        <f t="shared" si="7"/>
        <v>0</v>
      </c>
      <c r="P317" s="940">
        <f t="shared" si="7"/>
        <v>0</v>
      </c>
      <c r="Q317" s="940">
        <f t="shared" si="7"/>
        <v>0</v>
      </c>
      <c r="R317" s="940">
        <f t="shared" si="7"/>
        <v>0</v>
      </c>
      <c r="S317" s="940">
        <f t="shared" si="7"/>
        <v>0</v>
      </c>
      <c r="T317" s="1444"/>
    </row>
    <row r="318" spans="1:20" ht="16.5" thickBot="1" x14ac:dyDescent="0.3">
      <c r="A318" s="1446"/>
      <c r="B318" s="1332"/>
      <c r="C318" s="2469" t="s">
        <v>334</v>
      </c>
      <c r="D318" s="2470"/>
      <c r="E318" s="2471"/>
      <c r="F318" s="2472"/>
      <c r="G318" s="2472"/>
      <c r="H318" s="2471"/>
      <c r="I318" s="2471"/>
      <c r="J318" s="2471"/>
      <c r="K318" s="2471"/>
      <c r="L318" s="2471"/>
      <c r="M318" s="2471"/>
      <c r="N318" s="2471"/>
      <c r="O318" s="2471"/>
      <c r="P318" s="2471"/>
      <c r="Q318" s="2471"/>
      <c r="R318" s="2471"/>
      <c r="S318" s="2473"/>
      <c r="T318" s="1444"/>
    </row>
    <row r="319" spans="1:20" ht="16.5" thickBot="1" x14ac:dyDescent="0.3">
      <c r="A319" s="1446"/>
      <c r="B319" s="1332"/>
      <c r="C319" s="2474" t="s">
        <v>138</v>
      </c>
      <c r="D319" s="2444" t="s">
        <v>264</v>
      </c>
      <c r="E319" s="2423" t="s">
        <v>272</v>
      </c>
      <c r="F319" s="2423"/>
      <c r="G319" s="941">
        <v>0</v>
      </c>
      <c r="H319" s="941"/>
      <c r="I319" s="941"/>
      <c r="J319" s="941"/>
      <c r="K319" s="941"/>
      <c r="L319" s="941"/>
      <c r="M319" s="941"/>
      <c r="N319" s="941"/>
      <c r="O319" s="941"/>
      <c r="P319" s="941"/>
      <c r="Q319" s="941"/>
      <c r="R319" s="941"/>
      <c r="S319" s="941"/>
      <c r="T319" s="1444"/>
    </row>
    <row r="320" spans="1:20" ht="16.5" thickBot="1" x14ac:dyDescent="0.3">
      <c r="A320" s="1446"/>
      <c r="B320" s="1332"/>
      <c r="C320" s="2474"/>
      <c r="D320" s="2444"/>
      <c r="E320" s="2423" t="s">
        <v>268</v>
      </c>
      <c r="F320" s="2423"/>
      <c r="G320" s="942">
        <v>89</v>
      </c>
      <c r="H320" s="942">
        <f t="shared" ref="H320:S320" si="8">+H155</f>
        <v>0</v>
      </c>
      <c r="I320" s="942">
        <f t="shared" si="8"/>
        <v>3</v>
      </c>
      <c r="J320" s="942">
        <f t="shared" si="8"/>
        <v>5</v>
      </c>
      <c r="K320" s="942">
        <f t="shared" si="8"/>
        <v>5</v>
      </c>
      <c r="L320" s="942">
        <f t="shared" si="8"/>
        <v>6</v>
      </c>
      <c r="M320" s="942">
        <f t="shared" si="8"/>
        <v>8</v>
      </c>
      <c r="N320" s="942">
        <f t="shared" si="8"/>
        <v>10</v>
      </c>
      <c r="O320" s="942">
        <f t="shared" si="8"/>
        <v>8</v>
      </c>
      <c r="P320" s="942">
        <f t="shared" si="8"/>
        <v>14</v>
      </c>
      <c r="Q320" s="942">
        <f t="shared" si="8"/>
        <v>9</v>
      </c>
      <c r="R320" s="942">
        <f t="shared" si="8"/>
        <v>10</v>
      </c>
      <c r="S320" s="942">
        <f t="shared" si="8"/>
        <v>11</v>
      </c>
      <c r="T320" s="1444"/>
    </row>
    <row r="321" spans="1:20" ht="16.5" thickBot="1" x14ac:dyDescent="0.3">
      <c r="A321" s="1446"/>
      <c r="B321" s="1332"/>
      <c r="C321" s="2474"/>
      <c r="D321" s="2444"/>
      <c r="E321" s="2423" t="s">
        <v>332</v>
      </c>
      <c r="F321" s="2423"/>
      <c r="G321" s="942">
        <v>89</v>
      </c>
      <c r="H321" s="942">
        <f t="shared" ref="H321:S321" si="9">SUM(H322:H326)</f>
        <v>0</v>
      </c>
      <c r="I321" s="942">
        <f t="shared" si="9"/>
        <v>0</v>
      </c>
      <c r="J321" s="942">
        <f t="shared" si="9"/>
        <v>0</v>
      </c>
      <c r="K321" s="942">
        <f t="shared" si="9"/>
        <v>0</v>
      </c>
      <c r="L321" s="942">
        <f t="shared" si="9"/>
        <v>0</v>
      </c>
      <c r="M321" s="942">
        <f t="shared" si="9"/>
        <v>0</v>
      </c>
      <c r="N321" s="942">
        <f t="shared" si="9"/>
        <v>0</v>
      </c>
      <c r="O321" s="942">
        <f t="shared" si="9"/>
        <v>0</v>
      </c>
      <c r="P321" s="942">
        <f t="shared" si="9"/>
        <v>0</v>
      </c>
      <c r="Q321" s="942">
        <f t="shared" si="9"/>
        <v>0</v>
      </c>
      <c r="R321" s="942">
        <f t="shared" si="9"/>
        <v>0</v>
      </c>
      <c r="S321" s="942">
        <f t="shared" si="9"/>
        <v>0</v>
      </c>
      <c r="T321" s="1444"/>
    </row>
    <row r="322" spans="1:20" ht="15.75" thickBot="1" x14ac:dyDescent="0.3">
      <c r="A322" s="1446"/>
      <c r="B322" s="1332"/>
      <c r="C322" s="2474"/>
      <c r="D322" s="2444"/>
      <c r="E322" s="2424" t="s">
        <v>265</v>
      </c>
      <c r="F322" s="2424"/>
      <c r="G322" s="886">
        <v>0</v>
      </c>
      <c r="H322" s="943"/>
      <c r="I322" s="943"/>
      <c r="J322" s="943"/>
      <c r="K322" s="943"/>
      <c r="L322" s="943"/>
      <c r="M322" s="943"/>
      <c r="N322" s="943"/>
      <c r="O322" s="943"/>
      <c r="P322" s="943"/>
      <c r="Q322" s="943"/>
      <c r="R322" s="943"/>
      <c r="S322" s="944"/>
      <c r="T322" s="1444"/>
    </row>
    <row r="323" spans="1:20" ht="15.75" thickBot="1" x14ac:dyDescent="0.3">
      <c r="A323" s="1446"/>
      <c r="B323" s="1332"/>
      <c r="C323" s="2474"/>
      <c r="D323" s="2444"/>
      <c r="E323" s="2425" t="s">
        <v>526</v>
      </c>
      <c r="F323" s="2425"/>
      <c r="G323" s="886">
        <v>0</v>
      </c>
      <c r="H323" s="943"/>
      <c r="I323" s="943"/>
      <c r="J323" s="943"/>
      <c r="K323" s="943"/>
      <c r="L323" s="943"/>
      <c r="M323" s="943"/>
      <c r="N323" s="943"/>
      <c r="O323" s="943"/>
      <c r="P323" s="943"/>
      <c r="Q323" s="943"/>
      <c r="R323" s="943"/>
      <c r="S323" s="944"/>
      <c r="T323" s="1444"/>
    </row>
    <row r="324" spans="1:20" ht="15.75" thickBot="1" x14ac:dyDescent="0.3">
      <c r="A324" s="1446"/>
      <c r="B324" s="1332"/>
      <c r="C324" s="2474"/>
      <c r="D324" s="2444"/>
      <c r="E324" s="2425" t="s">
        <v>266</v>
      </c>
      <c r="F324" s="2425"/>
      <c r="G324" s="886"/>
      <c r="H324" s="943"/>
      <c r="I324" s="943"/>
      <c r="J324" s="943"/>
      <c r="K324" s="943"/>
      <c r="L324" s="943"/>
      <c r="M324" s="943"/>
      <c r="N324" s="943"/>
      <c r="O324" s="943"/>
      <c r="P324" s="943"/>
      <c r="Q324" s="943"/>
      <c r="R324" s="943"/>
      <c r="S324" s="944"/>
      <c r="T324" s="1444"/>
    </row>
    <row r="325" spans="1:20" ht="15.75" thickBot="1" x14ac:dyDescent="0.3">
      <c r="A325" s="1446"/>
      <c r="B325" s="1332"/>
      <c r="C325" s="2475"/>
      <c r="D325" s="2445"/>
      <c r="E325" s="2425" t="s">
        <v>267</v>
      </c>
      <c r="F325" s="2425"/>
      <c r="G325" s="886"/>
      <c r="H325" s="869"/>
      <c r="I325" s="869"/>
      <c r="J325" s="869"/>
      <c r="K325" s="869"/>
      <c r="L325" s="869"/>
      <c r="M325" s="869"/>
      <c r="N325" s="869"/>
      <c r="O325" s="869"/>
      <c r="P325" s="869"/>
      <c r="Q325" s="869"/>
      <c r="R325" s="869"/>
      <c r="S325" s="945"/>
      <c r="T325" s="1444"/>
    </row>
    <row r="326" spans="1:20" ht="16.5" thickBot="1" x14ac:dyDescent="0.3">
      <c r="A326" s="1446"/>
      <c r="B326" s="1332"/>
      <c r="C326" s="2475"/>
      <c r="D326" s="2446"/>
      <c r="E326" s="2425" t="s">
        <v>811</v>
      </c>
      <c r="F326" s="2425"/>
      <c r="G326" s="886">
        <v>89</v>
      </c>
      <c r="H326" s="943"/>
      <c r="I326" s="943"/>
      <c r="J326" s="943"/>
      <c r="K326" s="943"/>
      <c r="L326" s="943"/>
      <c r="M326" s="943"/>
      <c r="N326" s="943"/>
      <c r="O326" s="943"/>
      <c r="P326" s="943"/>
      <c r="Q326" s="943"/>
      <c r="R326" s="943"/>
      <c r="S326" s="944"/>
      <c r="T326" s="1444"/>
    </row>
    <row r="327" spans="1:20" s="60" customFormat="1" ht="60.75" customHeight="1" thickBot="1" x14ac:dyDescent="0.3">
      <c r="A327" s="1446"/>
      <c r="B327" s="1332"/>
      <c r="C327" s="2476"/>
      <c r="D327" s="2447"/>
      <c r="E327" s="2448" t="s">
        <v>333</v>
      </c>
      <c r="F327" s="2448"/>
      <c r="G327" s="879">
        <v>0</v>
      </c>
      <c r="H327" s="879">
        <f t="shared" ref="H327:S327" si="10">IF((H319+H320-H321)&lt;0,"Revise porque este valor no puede ser negativo",H319+H320-H321)</f>
        <v>0</v>
      </c>
      <c r="I327" s="879">
        <f t="shared" si="10"/>
        <v>3</v>
      </c>
      <c r="J327" s="879">
        <f t="shared" si="10"/>
        <v>5</v>
      </c>
      <c r="K327" s="879">
        <f t="shared" si="10"/>
        <v>5</v>
      </c>
      <c r="L327" s="879">
        <f t="shared" si="10"/>
        <v>6</v>
      </c>
      <c r="M327" s="879">
        <f t="shared" si="10"/>
        <v>8</v>
      </c>
      <c r="N327" s="879">
        <f t="shared" si="10"/>
        <v>10</v>
      </c>
      <c r="O327" s="879">
        <f t="shared" si="10"/>
        <v>8</v>
      </c>
      <c r="P327" s="879">
        <f t="shared" si="10"/>
        <v>14</v>
      </c>
      <c r="Q327" s="879">
        <f t="shared" si="10"/>
        <v>9</v>
      </c>
      <c r="R327" s="879">
        <f t="shared" si="10"/>
        <v>10</v>
      </c>
      <c r="S327" s="879">
        <f t="shared" si="10"/>
        <v>11</v>
      </c>
      <c r="T327" s="1444"/>
    </row>
    <row r="328" spans="1:20" ht="16.5" thickBot="1" x14ac:dyDescent="0.3">
      <c r="A328" s="1446"/>
      <c r="B328" s="1332"/>
      <c r="C328" s="2441" t="s">
        <v>172</v>
      </c>
      <c r="D328" s="2441"/>
      <c r="E328" s="2441"/>
      <c r="F328" s="2441"/>
      <c r="G328" s="2441"/>
      <c r="H328" s="2441"/>
      <c r="I328" s="2441"/>
      <c r="J328" s="2441"/>
      <c r="K328" s="2441"/>
      <c r="L328" s="2441"/>
      <c r="M328" s="2441"/>
      <c r="N328" s="2441"/>
      <c r="O328" s="2441"/>
      <c r="P328" s="2441"/>
      <c r="Q328" s="2441"/>
      <c r="R328" s="2441"/>
      <c r="S328" s="2442"/>
      <c r="T328" s="1444"/>
    </row>
    <row r="329" spans="1:20" ht="16.5" thickBot="1" x14ac:dyDescent="0.3">
      <c r="A329" s="1446"/>
      <c r="B329" s="1332"/>
      <c r="C329" s="2443" t="s">
        <v>139</v>
      </c>
      <c r="D329" s="2434" t="s">
        <v>140</v>
      </c>
      <c r="E329" s="2435"/>
      <c r="F329" s="2435"/>
      <c r="G329" s="2435"/>
      <c r="H329" s="2435"/>
      <c r="I329" s="2435"/>
      <c r="J329" s="2435"/>
      <c r="K329" s="2435"/>
      <c r="L329" s="2435"/>
      <c r="M329" s="2435"/>
      <c r="N329" s="2435"/>
      <c r="O329" s="2435"/>
      <c r="P329" s="2435"/>
      <c r="Q329" s="2435"/>
      <c r="R329" s="2435"/>
      <c r="S329" s="2436"/>
      <c r="T329" s="1444"/>
    </row>
    <row r="330" spans="1:20" ht="16.5" thickBot="1" x14ac:dyDescent="0.3">
      <c r="A330" s="1446"/>
      <c r="B330" s="1332"/>
      <c r="C330" s="2418"/>
      <c r="D330" s="2439" t="s">
        <v>141</v>
      </c>
      <c r="E330" s="2423" t="s">
        <v>271</v>
      </c>
      <c r="F330" s="2423"/>
      <c r="G330" s="946">
        <v>0</v>
      </c>
      <c r="H330" s="947">
        <f>+G338</f>
        <v>0</v>
      </c>
      <c r="I330" s="947">
        <f t="shared" ref="I330:S330" si="11">+H338</f>
        <v>5</v>
      </c>
      <c r="J330" s="947">
        <f t="shared" si="11"/>
        <v>10</v>
      </c>
      <c r="K330" s="947">
        <f t="shared" si="11"/>
        <v>15</v>
      </c>
      <c r="L330" s="947">
        <f t="shared" si="11"/>
        <v>20</v>
      </c>
      <c r="M330" s="947">
        <f t="shared" si="11"/>
        <v>27</v>
      </c>
      <c r="N330" s="947">
        <f t="shared" si="11"/>
        <v>33</v>
      </c>
      <c r="O330" s="947">
        <f t="shared" si="11"/>
        <v>41</v>
      </c>
      <c r="P330" s="947">
        <f t="shared" si="11"/>
        <v>48</v>
      </c>
      <c r="Q330" s="947">
        <f t="shared" si="11"/>
        <v>58</v>
      </c>
      <c r="R330" s="947">
        <f t="shared" si="11"/>
        <v>69</v>
      </c>
      <c r="S330" s="947">
        <f t="shared" si="11"/>
        <v>80</v>
      </c>
      <c r="T330" s="1444"/>
    </row>
    <row r="331" spans="1:20" ht="16.5" thickBot="1" x14ac:dyDescent="0.3">
      <c r="A331" s="1446"/>
      <c r="B331" s="1332"/>
      <c r="C331" s="2418"/>
      <c r="D331" s="2440"/>
      <c r="E331" s="2423" t="s">
        <v>269</v>
      </c>
      <c r="F331" s="2423"/>
      <c r="G331" s="942">
        <v>92</v>
      </c>
      <c r="H331" s="942">
        <f t="shared" ref="H331:S331" si="12">+H209</f>
        <v>5</v>
      </c>
      <c r="I331" s="942">
        <f t="shared" si="12"/>
        <v>5</v>
      </c>
      <c r="J331" s="942">
        <f t="shared" si="12"/>
        <v>5</v>
      </c>
      <c r="K331" s="942">
        <f t="shared" si="12"/>
        <v>5</v>
      </c>
      <c r="L331" s="942">
        <f t="shared" si="12"/>
        <v>7</v>
      </c>
      <c r="M331" s="942">
        <f t="shared" si="12"/>
        <v>6</v>
      </c>
      <c r="N331" s="942">
        <f t="shared" si="12"/>
        <v>8</v>
      </c>
      <c r="O331" s="942">
        <f t="shared" si="12"/>
        <v>7</v>
      </c>
      <c r="P331" s="942">
        <f t="shared" si="12"/>
        <v>10</v>
      </c>
      <c r="Q331" s="942">
        <f t="shared" si="12"/>
        <v>11</v>
      </c>
      <c r="R331" s="942">
        <f t="shared" si="12"/>
        <v>11</v>
      </c>
      <c r="S331" s="942">
        <f t="shared" si="12"/>
        <v>12</v>
      </c>
      <c r="T331" s="1444"/>
    </row>
    <row r="332" spans="1:20" ht="16.5" thickBot="1" x14ac:dyDescent="0.3">
      <c r="A332" s="1446"/>
      <c r="B332" s="1332"/>
      <c r="C332" s="2418"/>
      <c r="D332" s="2440"/>
      <c r="E332" s="2423" t="s">
        <v>270</v>
      </c>
      <c r="F332" s="2423"/>
      <c r="G332" s="942">
        <v>0</v>
      </c>
      <c r="H332" s="942">
        <f t="shared" ref="H332:S332" si="13">+H322</f>
        <v>0</v>
      </c>
      <c r="I332" s="942">
        <f t="shared" si="13"/>
        <v>0</v>
      </c>
      <c r="J332" s="942">
        <f t="shared" si="13"/>
        <v>0</v>
      </c>
      <c r="K332" s="942">
        <f t="shared" si="13"/>
        <v>0</v>
      </c>
      <c r="L332" s="942">
        <f t="shared" si="13"/>
        <v>0</v>
      </c>
      <c r="M332" s="942">
        <f t="shared" si="13"/>
        <v>0</v>
      </c>
      <c r="N332" s="942">
        <f t="shared" si="13"/>
        <v>0</v>
      </c>
      <c r="O332" s="942">
        <f t="shared" si="13"/>
        <v>0</v>
      </c>
      <c r="P332" s="942">
        <f t="shared" si="13"/>
        <v>0</v>
      </c>
      <c r="Q332" s="942">
        <f t="shared" si="13"/>
        <v>0</v>
      </c>
      <c r="R332" s="942">
        <f t="shared" si="13"/>
        <v>0</v>
      </c>
      <c r="S332" s="942">
        <f t="shared" si="13"/>
        <v>0</v>
      </c>
      <c r="T332" s="1444"/>
    </row>
    <row r="333" spans="1:20" ht="16.5" thickBot="1" x14ac:dyDescent="0.3">
      <c r="A333" s="1446"/>
      <c r="B333" s="1332"/>
      <c r="C333" s="2418"/>
      <c r="D333" s="2440"/>
      <c r="E333" s="2423" t="s">
        <v>336</v>
      </c>
      <c r="F333" s="2423"/>
      <c r="G333" s="942">
        <v>92</v>
      </c>
      <c r="H333" s="942">
        <f t="shared" ref="H333:S333" si="14">SUM(H334:H337)</f>
        <v>0</v>
      </c>
      <c r="I333" s="942">
        <f t="shared" si="14"/>
        <v>0</v>
      </c>
      <c r="J333" s="942">
        <f t="shared" si="14"/>
        <v>0</v>
      </c>
      <c r="K333" s="942">
        <f t="shared" si="14"/>
        <v>0</v>
      </c>
      <c r="L333" s="942">
        <f t="shared" si="14"/>
        <v>0</v>
      </c>
      <c r="M333" s="942">
        <f t="shared" si="14"/>
        <v>0</v>
      </c>
      <c r="N333" s="942">
        <f t="shared" si="14"/>
        <v>0</v>
      </c>
      <c r="O333" s="942">
        <f t="shared" si="14"/>
        <v>0</v>
      </c>
      <c r="P333" s="942">
        <f t="shared" si="14"/>
        <v>0</v>
      </c>
      <c r="Q333" s="942">
        <f t="shared" si="14"/>
        <v>0</v>
      </c>
      <c r="R333" s="942">
        <f t="shared" si="14"/>
        <v>0</v>
      </c>
      <c r="S333" s="942">
        <f t="shared" si="14"/>
        <v>0</v>
      </c>
      <c r="T333" s="1444"/>
    </row>
    <row r="334" spans="1:20" ht="15.75" thickBot="1" x14ac:dyDescent="0.3">
      <c r="A334" s="1446"/>
      <c r="B334" s="1332"/>
      <c r="C334" s="2418"/>
      <c r="D334" s="2440"/>
      <c r="E334" s="2424" t="s">
        <v>340</v>
      </c>
      <c r="F334" s="2424"/>
      <c r="G334" s="868">
        <v>0</v>
      </c>
      <c r="H334" s="868"/>
      <c r="I334" s="868"/>
      <c r="J334" s="868"/>
      <c r="K334" s="868"/>
      <c r="L334" s="868"/>
      <c r="M334" s="868"/>
      <c r="N334" s="868"/>
      <c r="O334" s="868"/>
      <c r="P334" s="868"/>
      <c r="Q334" s="868"/>
      <c r="R334" s="868"/>
      <c r="S334" s="868"/>
      <c r="T334" s="1444"/>
    </row>
    <row r="335" spans="1:20" ht="15.75" thickBot="1" x14ac:dyDescent="0.3">
      <c r="A335" s="1446"/>
      <c r="B335" s="1332"/>
      <c r="C335" s="2418"/>
      <c r="D335" s="2440"/>
      <c r="E335" s="2425" t="s">
        <v>341</v>
      </c>
      <c r="F335" s="2425"/>
      <c r="G335" s="868">
        <v>0</v>
      </c>
      <c r="H335" s="868"/>
      <c r="I335" s="868"/>
      <c r="J335" s="868"/>
      <c r="K335" s="868"/>
      <c r="L335" s="868"/>
      <c r="M335" s="868"/>
      <c r="N335" s="868"/>
      <c r="O335" s="868"/>
      <c r="P335" s="868"/>
      <c r="Q335" s="868"/>
      <c r="R335" s="868"/>
      <c r="S335" s="868"/>
      <c r="T335" s="1444"/>
    </row>
    <row r="336" spans="1:20" ht="15.75" thickBot="1" x14ac:dyDescent="0.3">
      <c r="A336" s="1446"/>
      <c r="B336" s="1332"/>
      <c r="C336" s="2418"/>
      <c r="D336" s="2440"/>
      <c r="E336" s="2425" t="s">
        <v>342</v>
      </c>
      <c r="F336" s="2425"/>
      <c r="G336" s="868">
        <v>0</v>
      </c>
      <c r="H336" s="868"/>
      <c r="I336" s="868"/>
      <c r="J336" s="868"/>
      <c r="K336" s="868"/>
      <c r="L336" s="868"/>
      <c r="M336" s="868"/>
      <c r="N336" s="868"/>
      <c r="O336" s="868"/>
      <c r="P336" s="868"/>
      <c r="Q336" s="868"/>
      <c r="R336" s="868"/>
      <c r="S336" s="868"/>
      <c r="T336" s="1444"/>
    </row>
    <row r="337" spans="1:20" ht="15.75" thickBot="1" x14ac:dyDescent="0.3">
      <c r="A337" s="1446"/>
      <c r="B337" s="1332"/>
      <c r="C337" s="2418"/>
      <c r="D337" s="2440"/>
      <c r="E337" s="2425" t="s">
        <v>343</v>
      </c>
      <c r="F337" s="2425"/>
      <c r="G337" s="868">
        <v>0</v>
      </c>
      <c r="H337" s="868"/>
      <c r="I337" s="868"/>
      <c r="J337" s="868"/>
      <c r="K337" s="868"/>
      <c r="L337" s="868"/>
      <c r="M337" s="868"/>
      <c r="N337" s="868"/>
      <c r="O337" s="868"/>
      <c r="P337" s="868"/>
      <c r="Q337" s="868"/>
      <c r="R337" s="868"/>
      <c r="S337" s="868"/>
      <c r="T337" s="1444"/>
    </row>
    <row r="338" spans="1:20" ht="58.5" customHeight="1" thickBot="1" x14ac:dyDescent="0.3">
      <c r="A338" s="1446"/>
      <c r="B338" s="1332"/>
      <c r="C338" s="2418"/>
      <c r="D338" s="2440"/>
      <c r="E338" s="2423" t="s">
        <v>344</v>
      </c>
      <c r="F338" s="2423"/>
      <c r="G338" s="879">
        <v>0</v>
      </c>
      <c r="H338" s="879">
        <f t="shared" ref="H338:S338" si="15">IF((H330+H331+H332-H333)&lt;0,"Revise porque este valor no puede ser negativo",H330+H331+H332-H333)</f>
        <v>5</v>
      </c>
      <c r="I338" s="879">
        <f t="shared" si="15"/>
        <v>10</v>
      </c>
      <c r="J338" s="879">
        <f t="shared" si="15"/>
        <v>15</v>
      </c>
      <c r="K338" s="879">
        <f t="shared" si="15"/>
        <v>20</v>
      </c>
      <c r="L338" s="879">
        <f t="shared" si="15"/>
        <v>27</v>
      </c>
      <c r="M338" s="879">
        <f t="shared" si="15"/>
        <v>33</v>
      </c>
      <c r="N338" s="879">
        <f t="shared" si="15"/>
        <v>41</v>
      </c>
      <c r="O338" s="879">
        <f t="shared" si="15"/>
        <v>48</v>
      </c>
      <c r="P338" s="879">
        <f t="shared" si="15"/>
        <v>58</v>
      </c>
      <c r="Q338" s="879">
        <f t="shared" si="15"/>
        <v>69</v>
      </c>
      <c r="R338" s="879">
        <f t="shared" si="15"/>
        <v>80</v>
      </c>
      <c r="S338" s="879">
        <f t="shared" si="15"/>
        <v>92</v>
      </c>
      <c r="T338" s="1444"/>
    </row>
    <row r="339" spans="1:20" ht="16.5" thickBot="1" x14ac:dyDescent="0.3">
      <c r="A339" s="1446"/>
      <c r="B339" s="1332"/>
      <c r="C339" s="2418"/>
      <c r="D339" s="2435" t="s">
        <v>142</v>
      </c>
      <c r="E339" s="2435"/>
      <c r="F339" s="2435"/>
      <c r="G339" s="2435"/>
      <c r="H339" s="2435"/>
      <c r="I339" s="2435"/>
      <c r="J339" s="2435"/>
      <c r="K339" s="2435"/>
      <c r="L339" s="2435"/>
      <c r="M339" s="2435"/>
      <c r="N339" s="2435"/>
      <c r="O339" s="2435"/>
      <c r="P339" s="2435"/>
      <c r="Q339" s="2435"/>
      <c r="R339" s="2435"/>
      <c r="S339" s="2436"/>
      <c r="T339" s="1444"/>
    </row>
    <row r="340" spans="1:20" ht="16.5" thickBot="1" x14ac:dyDescent="0.3">
      <c r="A340" s="1446"/>
      <c r="B340" s="1332"/>
      <c r="C340" s="2418"/>
      <c r="D340" s="2439" t="s">
        <v>263</v>
      </c>
      <c r="E340" s="2423" t="s">
        <v>273</v>
      </c>
      <c r="F340" s="2423"/>
      <c r="G340" s="946">
        <v>0</v>
      </c>
      <c r="H340" s="948">
        <f>+G348</f>
        <v>0</v>
      </c>
      <c r="I340" s="948">
        <f t="shared" ref="I340:S340" si="16">+H348</f>
        <v>0</v>
      </c>
      <c r="J340" s="948">
        <f t="shared" si="16"/>
        <v>0</v>
      </c>
      <c r="K340" s="948">
        <f t="shared" si="16"/>
        <v>0</v>
      </c>
      <c r="L340" s="948">
        <f t="shared" si="16"/>
        <v>0</v>
      </c>
      <c r="M340" s="948">
        <f t="shared" si="16"/>
        <v>0</v>
      </c>
      <c r="N340" s="948">
        <f t="shared" si="16"/>
        <v>0</v>
      </c>
      <c r="O340" s="948">
        <f t="shared" si="16"/>
        <v>0</v>
      </c>
      <c r="P340" s="948">
        <f t="shared" si="16"/>
        <v>1</v>
      </c>
      <c r="Q340" s="948">
        <f t="shared" si="16"/>
        <v>3</v>
      </c>
      <c r="R340" s="948">
        <f t="shared" si="16"/>
        <v>4</v>
      </c>
      <c r="S340" s="948">
        <f t="shared" si="16"/>
        <v>6</v>
      </c>
      <c r="T340" s="1444"/>
    </row>
    <row r="341" spans="1:20" ht="16.5" thickBot="1" x14ac:dyDescent="0.3">
      <c r="A341" s="1446"/>
      <c r="B341" s="1332"/>
      <c r="C341" s="2418"/>
      <c r="D341" s="2440"/>
      <c r="E341" s="2423" t="s">
        <v>274</v>
      </c>
      <c r="F341" s="2423"/>
      <c r="G341" s="942">
        <v>8</v>
      </c>
      <c r="H341" s="942">
        <f t="shared" ref="H341:S341" si="17">+H263</f>
        <v>0</v>
      </c>
      <c r="I341" s="942">
        <f t="shared" si="17"/>
        <v>0</v>
      </c>
      <c r="J341" s="942">
        <f t="shared" si="17"/>
        <v>0</v>
      </c>
      <c r="K341" s="942">
        <f t="shared" si="17"/>
        <v>0</v>
      </c>
      <c r="L341" s="942">
        <f t="shared" si="17"/>
        <v>0</v>
      </c>
      <c r="M341" s="942">
        <f t="shared" si="17"/>
        <v>0</v>
      </c>
      <c r="N341" s="942">
        <f t="shared" si="17"/>
        <v>0</v>
      </c>
      <c r="O341" s="942">
        <f t="shared" si="17"/>
        <v>1</v>
      </c>
      <c r="P341" s="942">
        <f t="shared" si="17"/>
        <v>2</v>
      </c>
      <c r="Q341" s="942">
        <f t="shared" si="17"/>
        <v>1</v>
      </c>
      <c r="R341" s="942">
        <f t="shared" si="17"/>
        <v>2</v>
      </c>
      <c r="S341" s="942">
        <f t="shared" si="17"/>
        <v>2</v>
      </c>
      <c r="T341" s="1444"/>
    </row>
    <row r="342" spans="1:20" ht="16.5" thickBot="1" x14ac:dyDescent="0.3">
      <c r="A342" s="1446"/>
      <c r="B342" s="1332"/>
      <c r="C342" s="2418"/>
      <c r="D342" s="2440"/>
      <c r="E342" s="2423" t="s">
        <v>275</v>
      </c>
      <c r="F342" s="2423"/>
      <c r="G342" s="942">
        <v>0</v>
      </c>
      <c r="H342" s="942">
        <f t="shared" ref="H342:S342" si="18">+H323</f>
        <v>0</v>
      </c>
      <c r="I342" s="942">
        <f t="shared" si="18"/>
        <v>0</v>
      </c>
      <c r="J342" s="942">
        <f t="shared" si="18"/>
        <v>0</v>
      </c>
      <c r="K342" s="942">
        <f t="shared" si="18"/>
        <v>0</v>
      </c>
      <c r="L342" s="942">
        <f t="shared" si="18"/>
        <v>0</v>
      </c>
      <c r="M342" s="942">
        <f t="shared" si="18"/>
        <v>0</v>
      </c>
      <c r="N342" s="942">
        <f t="shared" si="18"/>
        <v>0</v>
      </c>
      <c r="O342" s="942">
        <f t="shared" si="18"/>
        <v>0</v>
      </c>
      <c r="P342" s="942">
        <f t="shared" si="18"/>
        <v>0</v>
      </c>
      <c r="Q342" s="942">
        <f t="shared" si="18"/>
        <v>0</v>
      </c>
      <c r="R342" s="942">
        <f t="shared" si="18"/>
        <v>0</v>
      </c>
      <c r="S342" s="942">
        <f t="shared" si="18"/>
        <v>0</v>
      </c>
      <c r="T342" s="1444"/>
    </row>
    <row r="343" spans="1:20" ht="16.5" thickBot="1" x14ac:dyDescent="0.3">
      <c r="A343" s="1446"/>
      <c r="B343" s="1332"/>
      <c r="C343" s="2418"/>
      <c r="D343" s="2440"/>
      <c r="E343" s="2423" t="s">
        <v>276</v>
      </c>
      <c r="F343" s="2423"/>
      <c r="G343" s="942">
        <v>0</v>
      </c>
      <c r="H343" s="942">
        <f t="shared" ref="H343:S343" si="19">+H335</f>
        <v>0</v>
      </c>
      <c r="I343" s="942">
        <f t="shared" si="19"/>
        <v>0</v>
      </c>
      <c r="J343" s="942">
        <f t="shared" si="19"/>
        <v>0</v>
      </c>
      <c r="K343" s="942">
        <f t="shared" si="19"/>
        <v>0</v>
      </c>
      <c r="L343" s="942">
        <f t="shared" si="19"/>
        <v>0</v>
      </c>
      <c r="M343" s="942">
        <f t="shared" si="19"/>
        <v>0</v>
      </c>
      <c r="N343" s="942">
        <f t="shared" si="19"/>
        <v>0</v>
      </c>
      <c r="O343" s="942">
        <f t="shared" si="19"/>
        <v>0</v>
      </c>
      <c r="P343" s="942">
        <f t="shared" si="19"/>
        <v>0</v>
      </c>
      <c r="Q343" s="942">
        <f t="shared" si="19"/>
        <v>0</v>
      </c>
      <c r="R343" s="942">
        <f t="shared" si="19"/>
        <v>0</v>
      </c>
      <c r="S343" s="942">
        <f t="shared" si="19"/>
        <v>0</v>
      </c>
      <c r="T343" s="1444"/>
    </row>
    <row r="344" spans="1:20" ht="16.5" thickBot="1" x14ac:dyDescent="0.3">
      <c r="A344" s="1446"/>
      <c r="B344" s="1332"/>
      <c r="C344" s="2418"/>
      <c r="D344" s="2440"/>
      <c r="E344" s="2423" t="s">
        <v>350</v>
      </c>
      <c r="F344" s="2423"/>
      <c r="G344" s="949">
        <v>8</v>
      </c>
      <c r="H344" s="949">
        <f t="shared" ref="H344:S344" si="20">SUM(H345:H347)</f>
        <v>0</v>
      </c>
      <c r="I344" s="949">
        <f t="shared" si="20"/>
        <v>0</v>
      </c>
      <c r="J344" s="949">
        <f t="shared" si="20"/>
        <v>0</v>
      </c>
      <c r="K344" s="949">
        <f t="shared" si="20"/>
        <v>0</v>
      </c>
      <c r="L344" s="949">
        <f t="shared" si="20"/>
        <v>0</v>
      </c>
      <c r="M344" s="949">
        <f t="shared" si="20"/>
        <v>0</v>
      </c>
      <c r="N344" s="949">
        <f t="shared" si="20"/>
        <v>0</v>
      </c>
      <c r="O344" s="949">
        <f t="shared" si="20"/>
        <v>0</v>
      </c>
      <c r="P344" s="949">
        <f t="shared" si="20"/>
        <v>0</v>
      </c>
      <c r="Q344" s="949">
        <f t="shared" si="20"/>
        <v>0</v>
      </c>
      <c r="R344" s="949">
        <f t="shared" si="20"/>
        <v>0</v>
      </c>
      <c r="S344" s="949">
        <f t="shared" si="20"/>
        <v>0</v>
      </c>
      <c r="T344" s="1444"/>
    </row>
    <row r="345" spans="1:20" ht="15.75" thickBot="1" x14ac:dyDescent="0.3">
      <c r="A345" s="1446"/>
      <c r="B345" s="1332"/>
      <c r="C345" s="2418"/>
      <c r="D345" s="2440"/>
      <c r="E345" s="2424" t="s">
        <v>351</v>
      </c>
      <c r="F345" s="2424"/>
      <c r="G345" s="868">
        <v>0</v>
      </c>
      <c r="H345" s="868"/>
      <c r="I345" s="868"/>
      <c r="J345" s="868"/>
      <c r="K345" s="868"/>
      <c r="L345" s="868"/>
      <c r="M345" s="868"/>
      <c r="N345" s="868"/>
      <c r="O345" s="868"/>
      <c r="P345" s="868"/>
      <c r="Q345" s="868"/>
      <c r="R345" s="868"/>
      <c r="S345" s="868"/>
      <c r="T345" s="1444"/>
    </row>
    <row r="346" spans="1:20" ht="15.75" thickBot="1" x14ac:dyDescent="0.3">
      <c r="A346" s="1446"/>
      <c r="B346" s="1332"/>
      <c r="C346" s="2418"/>
      <c r="D346" s="2440"/>
      <c r="E346" s="2425" t="s">
        <v>352</v>
      </c>
      <c r="F346" s="2425"/>
      <c r="G346" s="868">
        <v>0</v>
      </c>
      <c r="H346" s="868"/>
      <c r="I346" s="868"/>
      <c r="J346" s="868"/>
      <c r="K346" s="868"/>
      <c r="L346" s="868"/>
      <c r="M346" s="868"/>
      <c r="N346" s="868"/>
      <c r="O346" s="868"/>
      <c r="P346" s="868"/>
      <c r="Q346" s="868"/>
      <c r="R346" s="868"/>
      <c r="S346" s="868"/>
      <c r="T346" s="1444"/>
    </row>
    <row r="347" spans="1:20" ht="15.75" thickBot="1" x14ac:dyDescent="0.3">
      <c r="A347" s="1446"/>
      <c r="B347" s="1332"/>
      <c r="C347" s="2418"/>
      <c r="D347" s="2440"/>
      <c r="E347" s="2425" t="s">
        <v>353</v>
      </c>
      <c r="F347" s="2425"/>
      <c r="G347" s="868">
        <v>0</v>
      </c>
      <c r="H347" s="868"/>
      <c r="I347" s="868"/>
      <c r="J347" s="868"/>
      <c r="K347" s="868"/>
      <c r="L347" s="868"/>
      <c r="M347" s="868"/>
      <c r="N347" s="868"/>
      <c r="O347" s="868"/>
      <c r="P347" s="868"/>
      <c r="Q347" s="868"/>
      <c r="R347" s="868"/>
      <c r="S347" s="868"/>
      <c r="T347" s="1444"/>
    </row>
    <row r="348" spans="1:20" ht="16.5" thickBot="1" x14ac:dyDescent="0.3">
      <c r="A348" s="1446"/>
      <c r="B348" s="1332"/>
      <c r="C348" s="2418"/>
      <c r="D348" s="2440"/>
      <c r="E348" s="2423" t="s">
        <v>354</v>
      </c>
      <c r="F348" s="2423"/>
      <c r="G348" s="879">
        <v>0</v>
      </c>
      <c r="H348" s="879">
        <f t="shared" ref="H348:S348" si="21">IF((H340+H341+H342+H343-H344)&lt;0,"Revise porque este valor no puede ser negativo",H340+H341+H342+H343-H344)</f>
        <v>0</v>
      </c>
      <c r="I348" s="879">
        <f t="shared" si="21"/>
        <v>0</v>
      </c>
      <c r="J348" s="879">
        <f t="shared" si="21"/>
        <v>0</v>
      </c>
      <c r="K348" s="879">
        <f t="shared" si="21"/>
        <v>0</v>
      </c>
      <c r="L348" s="879">
        <f t="shared" si="21"/>
        <v>0</v>
      </c>
      <c r="M348" s="879">
        <f t="shared" si="21"/>
        <v>0</v>
      </c>
      <c r="N348" s="879">
        <f t="shared" si="21"/>
        <v>0</v>
      </c>
      <c r="O348" s="879">
        <f t="shared" si="21"/>
        <v>1</v>
      </c>
      <c r="P348" s="879">
        <f t="shared" si="21"/>
        <v>3</v>
      </c>
      <c r="Q348" s="879">
        <f t="shared" si="21"/>
        <v>4</v>
      </c>
      <c r="R348" s="879">
        <f t="shared" si="21"/>
        <v>6</v>
      </c>
      <c r="S348" s="879">
        <f t="shared" si="21"/>
        <v>8</v>
      </c>
      <c r="T348" s="1444"/>
    </row>
    <row r="349" spans="1:20" ht="16.5" thickBot="1" x14ac:dyDescent="0.3">
      <c r="A349" s="1446"/>
      <c r="B349" s="1332"/>
      <c r="C349" s="2428" t="s">
        <v>173</v>
      </c>
      <c r="D349" s="2429"/>
      <c r="E349" s="2430"/>
      <c r="F349" s="2430"/>
      <c r="G349" s="2429"/>
      <c r="H349" s="2429"/>
      <c r="I349" s="2429"/>
      <c r="J349" s="2429"/>
      <c r="K349" s="2429"/>
      <c r="L349" s="2429"/>
      <c r="M349" s="2429"/>
      <c r="N349" s="2429"/>
      <c r="O349" s="2429"/>
      <c r="P349" s="2429"/>
      <c r="Q349" s="2429"/>
      <c r="R349" s="2429"/>
      <c r="S349" s="2431"/>
      <c r="T349" s="1444"/>
    </row>
    <row r="350" spans="1:20" ht="16.5" thickBot="1" x14ac:dyDescent="0.3">
      <c r="A350" s="1446"/>
      <c r="B350" s="1332"/>
      <c r="C350" s="2432" t="s">
        <v>143</v>
      </c>
      <c r="D350" s="2434" t="s">
        <v>144</v>
      </c>
      <c r="E350" s="2435"/>
      <c r="F350" s="2435"/>
      <c r="G350" s="2435"/>
      <c r="H350" s="2435"/>
      <c r="I350" s="2435"/>
      <c r="J350" s="2435"/>
      <c r="K350" s="2435"/>
      <c r="L350" s="2435"/>
      <c r="M350" s="2435"/>
      <c r="N350" s="2435"/>
      <c r="O350" s="2435"/>
      <c r="P350" s="2435"/>
      <c r="Q350" s="2435"/>
      <c r="R350" s="2435"/>
      <c r="S350" s="2436"/>
      <c r="T350" s="1444"/>
    </row>
    <row r="351" spans="1:20" ht="16.5" thickBot="1" x14ac:dyDescent="0.3">
      <c r="A351" s="1446"/>
      <c r="B351" s="1332"/>
      <c r="C351" s="2433"/>
      <c r="D351" s="2437" t="s">
        <v>182</v>
      </c>
      <c r="E351" s="2423" t="s">
        <v>232</v>
      </c>
      <c r="F351" s="2423"/>
      <c r="G351" s="950">
        <v>0</v>
      </c>
      <c r="H351" s="948">
        <f>+G357</f>
        <v>0</v>
      </c>
      <c r="I351" s="948">
        <f t="shared" ref="I351:S351" si="22">+H357</f>
        <v>0</v>
      </c>
      <c r="J351" s="948">
        <f t="shared" si="22"/>
        <v>0</v>
      </c>
      <c r="K351" s="948">
        <f t="shared" si="22"/>
        <v>0</v>
      </c>
      <c r="L351" s="948">
        <f t="shared" si="22"/>
        <v>0</v>
      </c>
      <c r="M351" s="948">
        <f t="shared" si="22"/>
        <v>0</v>
      </c>
      <c r="N351" s="948">
        <f t="shared" si="22"/>
        <v>0</v>
      </c>
      <c r="O351" s="948">
        <f t="shared" si="22"/>
        <v>0</v>
      </c>
      <c r="P351" s="948">
        <f t="shared" si="22"/>
        <v>0</v>
      </c>
      <c r="Q351" s="948">
        <f t="shared" si="22"/>
        <v>0</v>
      </c>
      <c r="R351" s="948">
        <f t="shared" si="22"/>
        <v>0</v>
      </c>
      <c r="S351" s="948">
        <f t="shared" si="22"/>
        <v>0</v>
      </c>
      <c r="T351" s="1444"/>
    </row>
    <row r="352" spans="1:20" ht="16.5" thickBot="1" x14ac:dyDescent="0.3">
      <c r="A352" s="1446"/>
      <c r="B352" s="1332"/>
      <c r="C352" s="2433"/>
      <c r="D352" s="2438"/>
      <c r="E352" s="2423" t="s">
        <v>337</v>
      </c>
      <c r="F352" s="2423"/>
      <c r="G352" s="951">
        <v>0</v>
      </c>
      <c r="H352" s="949">
        <f t="shared" ref="H352:S352" si="23">SUM(H264:H317)</f>
        <v>0</v>
      </c>
      <c r="I352" s="949">
        <f t="shared" si="23"/>
        <v>0</v>
      </c>
      <c r="J352" s="949">
        <f t="shared" si="23"/>
        <v>0</v>
      </c>
      <c r="K352" s="949">
        <f t="shared" si="23"/>
        <v>0</v>
      </c>
      <c r="L352" s="949">
        <f t="shared" si="23"/>
        <v>0</v>
      </c>
      <c r="M352" s="949">
        <f t="shared" si="23"/>
        <v>0</v>
      </c>
      <c r="N352" s="949">
        <f t="shared" si="23"/>
        <v>0</v>
      </c>
      <c r="O352" s="949">
        <f t="shared" si="23"/>
        <v>0</v>
      </c>
      <c r="P352" s="949">
        <f t="shared" si="23"/>
        <v>0</v>
      </c>
      <c r="Q352" s="949">
        <f t="shared" si="23"/>
        <v>0</v>
      </c>
      <c r="R352" s="949">
        <f t="shared" si="23"/>
        <v>0</v>
      </c>
      <c r="S352" s="949">
        <f t="shared" si="23"/>
        <v>0</v>
      </c>
      <c r="T352" s="1444"/>
    </row>
    <row r="353" spans="1:20" ht="16.5" thickBot="1" x14ac:dyDescent="0.3">
      <c r="A353" s="1446"/>
      <c r="B353" s="1332"/>
      <c r="C353" s="2433"/>
      <c r="D353" s="2438"/>
      <c r="E353" s="2423" t="s">
        <v>345</v>
      </c>
      <c r="F353" s="2423"/>
      <c r="G353" s="951">
        <v>0</v>
      </c>
      <c r="H353" s="951">
        <f t="shared" ref="H353:S353" si="24">SUM(H354:H356)</f>
        <v>0</v>
      </c>
      <c r="I353" s="951">
        <f t="shared" si="24"/>
        <v>0</v>
      </c>
      <c r="J353" s="951">
        <f t="shared" si="24"/>
        <v>0</v>
      </c>
      <c r="K353" s="951">
        <f t="shared" si="24"/>
        <v>0</v>
      </c>
      <c r="L353" s="951">
        <f t="shared" si="24"/>
        <v>0</v>
      </c>
      <c r="M353" s="951">
        <f t="shared" si="24"/>
        <v>0</v>
      </c>
      <c r="N353" s="951">
        <f t="shared" si="24"/>
        <v>0</v>
      </c>
      <c r="O353" s="951">
        <f t="shared" si="24"/>
        <v>0</v>
      </c>
      <c r="P353" s="951">
        <f t="shared" si="24"/>
        <v>0</v>
      </c>
      <c r="Q353" s="951">
        <f t="shared" si="24"/>
        <v>0</v>
      </c>
      <c r="R353" s="951">
        <f t="shared" si="24"/>
        <v>0</v>
      </c>
      <c r="S353" s="951">
        <f t="shared" si="24"/>
        <v>0</v>
      </c>
      <c r="T353" s="1444"/>
    </row>
    <row r="354" spans="1:20" ht="15.75" thickBot="1" x14ac:dyDescent="0.3">
      <c r="A354" s="1446"/>
      <c r="B354" s="1332"/>
      <c r="C354" s="2433"/>
      <c r="D354" s="2438"/>
      <c r="E354" s="2424" t="s">
        <v>346</v>
      </c>
      <c r="F354" s="2424"/>
      <c r="G354" s="952">
        <v>0</v>
      </c>
      <c r="H354" s="868"/>
      <c r="I354" s="868"/>
      <c r="J354" s="868"/>
      <c r="K354" s="868"/>
      <c r="L354" s="868"/>
      <c r="M354" s="868"/>
      <c r="N354" s="868"/>
      <c r="O354" s="868"/>
      <c r="P354" s="868"/>
      <c r="Q354" s="868"/>
      <c r="R354" s="868"/>
      <c r="S354" s="868"/>
      <c r="T354" s="1444"/>
    </row>
    <row r="355" spans="1:20" ht="15.75" thickBot="1" x14ac:dyDescent="0.3">
      <c r="A355" s="1446"/>
      <c r="B355" s="1332"/>
      <c r="C355" s="2433"/>
      <c r="D355" s="2438"/>
      <c r="E355" s="2425" t="s">
        <v>347</v>
      </c>
      <c r="F355" s="2425"/>
      <c r="G355" s="952">
        <v>0</v>
      </c>
      <c r="H355" s="868"/>
      <c r="I355" s="868"/>
      <c r="J355" s="868"/>
      <c r="K355" s="868"/>
      <c r="L355" s="868"/>
      <c r="M355" s="868"/>
      <c r="N355" s="868"/>
      <c r="O355" s="868"/>
      <c r="P355" s="868"/>
      <c r="Q355" s="868"/>
      <c r="R355" s="868"/>
      <c r="S355" s="868"/>
      <c r="T355" s="1444"/>
    </row>
    <row r="356" spans="1:20" ht="15.75" thickBot="1" x14ac:dyDescent="0.3">
      <c r="A356" s="1446"/>
      <c r="B356" s="1332"/>
      <c r="C356" s="2433"/>
      <c r="D356" s="2438"/>
      <c r="E356" s="2425" t="s">
        <v>348</v>
      </c>
      <c r="F356" s="2425"/>
      <c r="G356" s="952">
        <v>0</v>
      </c>
      <c r="H356" s="868"/>
      <c r="I356" s="868"/>
      <c r="J356" s="868"/>
      <c r="K356" s="868"/>
      <c r="L356" s="868"/>
      <c r="M356" s="868"/>
      <c r="N356" s="868"/>
      <c r="O356" s="868"/>
      <c r="P356" s="868"/>
      <c r="Q356" s="868"/>
      <c r="R356" s="868"/>
      <c r="S356" s="868"/>
      <c r="T356" s="1444"/>
    </row>
    <row r="357" spans="1:20" ht="16.5" thickBot="1" x14ac:dyDescent="0.3">
      <c r="A357" s="1446"/>
      <c r="B357" s="1332"/>
      <c r="C357" s="2433"/>
      <c r="D357" s="2438"/>
      <c r="E357" s="2423" t="s">
        <v>349</v>
      </c>
      <c r="F357" s="2423"/>
      <c r="G357" s="879">
        <v>0</v>
      </c>
      <c r="H357" s="879">
        <f t="shared" ref="H357:S357" si="25">IF((H351+H352-H353)&lt;0,"Revise porque este valor no puede ser negativo",H351+H352-H353)</f>
        <v>0</v>
      </c>
      <c r="I357" s="879">
        <f t="shared" si="25"/>
        <v>0</v>
      </c>
      <c r="J357" s="879">
        <f t="shared" si="25"/>
        <v>0</v>
      </c>
      <c r="K357" s="879">
        <f t="shared" si="25"/>
        <v>0</v>
      </c>
      <c r="L357" s="879">
        <f t="shared" si="25"/>
        <v>0</v>
      </c>
      <c r="M357" s="879">
        <f t="shared" si="25"/>
        <v>0</v>
      </c>
      <c r="N357" s="879">
        <f t="shared" si="25"/>
        <v>0</v>
      </c>
      <c r="O357" s="879">
        <f t="shared" si="25"/>
        <v>0</v>
      </c>
      <c r="P357" s="879">
        <f t="shared" si="25"/>
        <v>0</v>
      </c>
      <c r="Q357" s="879">
        <f t="shared" si="25"/>
        <v>0</v>
      </c>
      <c r="R357" s="879">
        <f t="shared" si="25"/>
        <v>0</v>
      </c>
      <c r="S357" s="879">
        <f t="shared" si="25"/>
        <v>0</v>
      </c>
      <c r="T357" s="1444"/>
    </row>
    <row r="358" spans="1:20" s="2" customFormat="1" ht="16.5" thickBot="1" x14ac:dyDescent="0.3">
      <c r="A358" s="1446"/>
      <c r="B358" s="1332"/>
      <c r="C358" s="2426" t="s">
        <v>174</v>
      </c>
      <c r="D358" s="2426"/>
      <c r="E358" s="2426"/>
      <c r="F358" s="2426"/>
      <c r="G358" s="2426"/>
      <c r="H358" s="2426"/>
      <c r="I358" s="2426"/>
      <c r="J358" s="2426"/>
      <c r="K358" s="2426"/>
      <c r="L358" s="2426"/>
      <c r="M358" s="2426"/>
      <c r="N358" s="2426"/>
      <c r="O358" s="2426"/>
      <c r="P358" s="2426"/>
      <c r="Q358" s="2426"/>
      <c r="R358" s="2426"/>
      <c r="S358" s="2427"/>
      <c r="T358" s="1444"/>
    </row>
    <row r="359" spans="1:20" s="2" customFormat="1" ht="27" customHeight="1" thickBot="1" x14ac:dyDescent="0.3">
      <c r="A359" s="1446"/>
      <c r="B359" s="1332"/>
      <c r="C359" s="2418" t="s">
        <v>145</v>
      </c>
      <c r="D359" s="2420" t="s">
        <v>180</v>
      </c>
      <c r="E359" s="2421" t="s">
        <v>183</v>
      </c>
      <c r="F359" s="2421"/>
      <c r="G359" s="865">
        <v>8</v>
      </c>
      <c r="H359" s="901"/>
      <c r="I359" s="901">
        <v>1</v>
      </c>
      <c r="J359" s="901">
        <v>0</v>
      </c>
      <c r="K359" s="901">
        <v>0</v>
      </c>
      <c r="L359" s="901">
        <v>1</v>
      </c>
      <c r="M359" s="901"/>
      <c r="N359" s="901"/>
      <c r="O359" s="901"/>
      <c r="P359" s="901"/>
      <c r="Q359" s="901"/>
      <c r="R359" s="901"/>
      <c r="S359" s="901"/>
      <c r="T359" s="1444"/>
    </row>
    <row r="360" spans="1:20" s="2" customFormat="1" ht="15.75" thickBot="1" x14ac:dyDescent="0.3">
      <c r="A360" s="1446"/>
      <c r="B360" s="1332"/>
      <c r="C360" s="2419"/>
      <c r="D360" s="2414"/>
      <c r="E360" s="2413" t="s">
        <v>184</v>
      </c>
      <c r="F360" s="2413"/>
      <c r="G360" s="868">
        <v>10</v>
      </c>
      <c r="H360" s="869">
        <v>0</v>
      </c>
      <c r="I360" s="869">
        <v>1</v>
      </c>
      <c r="J360" s="869">
        <v>1</v>
      </c>
      <c r="K360" s="869">
        <v>1</v>
      </c>
      <c r="L360" s="869">
        <v>1</v>
      </c>
      <c r="M360" s="869">
        <v>1</v>
      </c>
      <c r="N360" s="869">
        <v>1</v>
      </c>
      <c r="O360" s="869">
        <v>1</v>
      </c>
      <c r="P360" s="869">
        <v>1</v>
      </c>
      <c r="Q360" s="869">
        <v>1</v>
      </c>
      <c r="R360" s="869">
        <v>1</v>
      </c>
      <c r="S360" s="869">
        <v>0</v>
      </c>
      <c r="T360" s="1444"/>
    </row>
    <row r="361" spans="1:20" s="2" customFormat="1" ht="15.75" thickBot="1" x14ac:dyDescent="0.3">
      <c r="A361" s="1446"/>
      <c r="B361" s="1332"/>
      <c r="C361" s="2419"/>
      <c r="D361" s="2422" t="s">
        <v>146</v>
      </c>
      <c r="E361" s="2413" t="s">
        <v>185</v>
      </c>
      <c r="F361" s="2413"/>
      <c r="G361" s="868">
        <v>1</v>
      </c>
      <c r="H361" s="869">
        <v>0</v>
      </c>
      <c r="I361" s="869">
        <v>0</v>
      </c>
      <c r="J361" s="869">
        <v>0</v>
      </c>
      <c r="K361" s="869">
        <v>0</v>
      </c>
      <c r="L361" s="869">
        <v>0</v>
      </c>
      <c r="M361" s="869">
        <v>0</v>
      </c>
      <c r="N361" s="869">
        <v>0</v>
      </c>
      <c r="O361" s="869">
        <v>0</v>
      </c>
      <c r="P361" s="869">
        <v>0</v>
      </c>
      <c r="Q361" s="869">
        <v>1</v>
      </c>
      <c r="R361" s="869">
        <v>0</v>
      </c>
      <c r="S361" s="869">
        <v>0</v>
      </c>
      <c r="T361" s="1444"/>
    </row>
    <row r="362" spans="1:20" s="2" customFormat="1" ht="15.75" thickBot="1" x14ac:dyDescent="0.3">
      <c r="A362" s="1446"/>
      <c r="B362" s="1332"/>
      <c r="C362" s="2419"/>
      <c r="D362" s="2422"/>
      <c r="E362" s="2413" t="s">
        <v>186</v>
      </c>
      <c r="F362" s="2413"/>
      <c r="G362" s="868">
        <v>20</v>
      </c>
      <c r="H362" s="869">
        <v>0</v>
      </c>
      <c r="I362" s="869">
        <v>0</v>
      </c>
      <c r="J362" s="869">
        <v>0</v>
      </c>
      <c r="K362" s="869">
        <v>0</v>
      </c>
      <c r="L362" s="869">
        <v>0</v>
      </c>
      <c r="M362" s="869">
        <v>0</v>
      </c>
      <c r="N362" s="869">
        <v>0</v>
      </c>
      <c r="O362" s="869">
        <v>0</v>
      </c>
      <c r="P362" s="869">
        <v>0</v>
      </c>
      <c r="Q362" s="869">
        <v>20</v>
      </c>
      <c r="R362" s="869">
        <v>0</v>
      </c>
      <c r="S362" s="869">
        <v>0</v>
      </c>
      <c r="T362" s="1444"/>
    </row>
    <row r="363" spans="1:20" s="2" customFormat="1" ht="15.75" thickBot="1" x14ac:dyDescent="0.3">
      <c r="A363" s="1446"/>
      <c r="B363" s="1332"/>
      <c r="C363" s="2419"/>
      <c r="D363" s="2422"/>
      <c r="E363" s="2413" t="s">
        <v>187</v>
      </c>
      <c r="F363" s="2413"/>
      <c r="G363" s="868">
        <v>0</v>
      </c>
      <c r="H363" s="869">
        <v>0</v>
      </c>
      <c r="I363" s="869">
        <v>0</v>
      </c>
      <c r="J363" s="869">
        <v>0</v>
      </c>
      <c r="K363" s="869">
        <v>0</v>
      </c>
      <c r="L363" s="869">
        <v>0</v>
      </c>
      <c r="M363" s="869">
        <v>0</v>
      </c>
      <c r="N363" s="869">
        <v>0</v>
      </c>
      <c r="O363" s="869">
        <v>0</v>
      </c>
      <c r="P363" s="869">
        <v>0</v>
      </c>
      <c r="Q363" s="869">
        <v>0</v>
      </c>
      <c r="R363" s="869">
        <v>0</v>
      </c>
      <c r="S363" s="869">
        <v>0</v>
      </c>
      <c r="T363" s="1444"/>
    </row>
    <row r="364" spans="1:20" s="2" customFormat="1" ht="15.75" thickBot="1" x14ac:dyDescent="0.3">
      <c r="A364" s="1446"/>
      <c r="B364" s="1332"/>
      <c r="C364" s="2419"/>
      <c r="D364" s="953" t="s">
        <v>181</v>
      </c>
      <c r="E364" s="2413" t="s">
        <v>188</v>
      </c>
      <c r="F364" s="2413"/>
      <c r="G364" s="868">
        <v>1</v>
      </c>
      <c r="H364" s="869">
        <v>0</v>
      </c>
      <c r="I364" s="869">
        <v>0</v>
      </c>
      <c r="J364" s="869">
        <v>0</v>
      </c>
      <c r="K364" s="869">
        <v>0</v>
      </c>
      <c r="L364" s="869">
        <v>0</v>
      </c>
      <c r="M364" s="869">
        <v>0</v>
      </c>
      <c r="N364" s="869">
        <v>0</v>
      </c>
      <c r="O364" s="869">
        <v>1</v>
      </c>
      <c r="P364" s="869">
        <v>0</v>
      </c>
      <c r="Q364" s="869">
        <v>0</v>
      </c>
      <c r="R364" s="869">
        <v>0</v>
      </c>
      <c r="S364" s="869">
        <v>0</v>
      </c>
      <c r="T364" s="1444"/>
    </row>
    <row r="365" spans="1:20" ht="15.75" thickBot="1" x14ac:dyDescent="0.3">
      <c r="A365" s="1446"/>
      <c r="B365" s="1332"/>
      <c r="C365" s="2419"/>
      <c r="D365" s="2414" t="s">
        <v>147</v>
      </c>
      <c r="E365" s="2413" t="s">
        <v>189</v>
      </c>
      <c r="F365" s="2413"/>
      <c r="G365" s="868">
        <v>10</v>
      </c>
      <c r="H365" s="871">
        <v>0</v>
      </c>
      <c r="I365" s="871">
        <v>0</v>
      </c>
      <c r="J365" s="871">
        <v>0</v>
      </c>
      <c r="K365" s="871">
        <v>1</v>
      </c>
      <c r="L365" s="871">
        <v>1</v>
      </c>
      <c r="M365" s="871">
        <v>1</v>
      </c>
      <c r="N365" s="871">
        <v>2</v>
      </c>
      <c r="O365" s="871">
        <v>1</v>
      </c>
      <c r="P365" s="871">
        <v>1</v>
      </c>
      <c r="Q365" s="871">
        <v>1</v>
      </c>
      <c r="R365" s="871">
        <v>1</v>
      </c>
      <c r="S365" s="871">
        <v>1</v>
      </c>
      <c r="T365" s="1444"/>
    </row>
    <row r="366" spans="1:20" ht="15.75" thickBot="1" x14ac:dyDescent="0.3">
      <c r="A366" s="1446"/>
      <c r="B366" s="1332"/>
      <c r="C366" s="2419"/>
      <c r="D366" s="2414"/>
      <c r="E366" s="2413" t="s">
        <v>190</v>
      </c>
      <c r="F366" s="2413"/>
      <c r="G366" s="868">
        <v>20</v>
      </c>
      <c r="H366" s="871">
        <v>0</v>
      </c>
      <c r="I366" s="871">
        <v>2</v>
      </c>
      <c r="J366" s="871">
        <v>2</v>
      </c>
      <c r="K366" s="871">
        <v>2</v>
      </c>
      <c r="L366" s="871">
        <v>2</v>
      </c>
      <c r="M366" s="871">
        <v>2</v>
      </c>
      <c r="N366" s="871">
        <v>2</v>
      </c>
      <c r="O366" s="871">
        <v>2</v>
      </c>
      <c r="P366" s="871">
        <v>2</v>
      </c>
      <c r="Q366" s="871">
        <v>2</v>
      </c>
      <c r="R366" s="871">
        <v>2</v>
      </c>
      <c r="S366" s="871">
        <v>0</v>
      </c>
      <c r="T366" s="1444"/>
    </row>
    <row r="367" spans="1:20" ht="15.75" thickBot="1" x14ac:dyDescent="0.3">
      <c r="A367" s="1446"/>
      <c r="B367" s="1332"/>
      <c r="C367" s="2419"/>
      <c r="D367" s="953" t="s">
        <v>148</v>
      </c>
      <c r="E367" s="2413" t="s">
        <v>191</v>
      </c>
      <c r="F367" s="2413"/>
      <c r="G367" s="868">
        <v>0</v>
      </c>
      <c r="H367" s="871">
        <v>0</v>
      </c>
      <c r="I367" s="871">
        <v>0</v>
      </c>
      <c r="J367" s="871">
        <v>0</v>
      </c>
      <c r="K367" s="871">
        <v>0</v>
      </c>
      <c r="L367" s="871">
        <v>0</v>
      </c>
      <c r="M367" s="871">
        <v>0</v>
      </c>
      <c r="N367" s="871">
        <v>0</v>
      </c>
      <c r="O367" s="871">
        <v>0</v>
      </c>
      <c r="P367" s="871">
        <v>0</v>
      </c>
      <c r="Q367" s="871">
        <v>0</v>
      </c>
      <c r="R367" s="871">
        <v>0</v>
      </c>
      <c r="S367" s="871">
        <v>0</v>
      </c>
      <c r="T367" s="1444"/>
    </row>
    <row r="368" spans="1:20" ht="15.75" thickBot="1" x14ac:dyDescent="0.3">
      <c r="A368" s="1446"/>
      <c r="B368" s="1332"/>
      <c r="C368" s="2419"/>
      <c r="D368" s="2414" t="s">
        <v>149</v>
      </c>
      <c r="E368" s="2413" t="s">
        <v>192</v>
      </c>
      <c r="F368" s="2413"/>
      <c r="G368" s="868">
        <v>0</v>
      </c>
      <c r="H368" s="871">
        <v>0</v>
      </c>
      <c r="I368" s="871">
        <v>0</v>
      </c>
      <c r="J368" s="871">
        <v>0</v>
      </c>
      <c r="K368" s="871">
        <v>0</v>
      </c>
      <c r="L368" s="871">
        <v>0</v>
      </c>
      <c r="M368" s="871">
        <v>0</v>
      </c>
      <c r="N368" s="871">
        <v>0</v>
      </c>
      <c r="O368" s="871">
        <v>0</v>
      </c>
      <c r="P368" s="871">
        <v>0</v>
      </c>
      <c r="Q368" s="871">
        <v>0</v>
      </c>
      <c r="R368" s="871">
        <v>0</v>
      </c>
      <c r="S368" s="871">
        <v>0</v>
      </c>
      <c r="T368" s="1444"/>
    </row>
    <row r="369" spans="1:20" ht="15.75" thickBot="1" x14ac:dyDescent="0.3">
      <c r="A369" s="1446"/>
      <c r="B369" s="1332"/>
      <c r="C369" s="2419"/>
      <c r="D369" s="2414"/>
      <c r="E369" s="2413" t="s">
        <v>193</v>
      </c>
      <c r="F369" s="2413"/>
      <c r="G369" s="868">
        <v>0</v>
      </c>
      <c r="H369" s="871">
        <v>0</v>
      </c>
      <c r="I369" s="871">
        <v>0</v>
      </c>
      <c r="J369" s="871">
        <v>0</v>
      </c>
      <c r="K369" s="871">
        <v>0</v>
      </c>
      <c r="L369" s="871">
        <v>0</v>
      </c>
      <c r="M369" s="871">
        <v>0</v>
      </c>
      <c r="N369" s="871">
        <v>0</v>
      </c>
      <c r="O369" s="871">
        <v>0</v>
      </c>
      <c r="P369" s="871">
        <v>0</v>
      </c>
      <c r="Q369" s="871">
        <v>0</v>
      </c>
      <c r="R369" s="871">
        <v>0</v>
      </c>
      <c r="S369" s="871">
        <v>0</v>
      </c>
      <c r="T369" s="1444"/>
    </row>
    <row r="370" spans="1:20" ht="16.5" customHeight="1" thickBot="1" x14ac:dyDescent="0.3">
      <c r="A370" s="1446"/>
      <c r="B370" s="1332"/>
      <c r="C370" s="2419"/>
      <c r="D370" s="953" t="s">
        <v>150</v>
      </c>
      <c r="E370" s="2413" t="s">
        <v>194</v>
      </c>
      <c r="F370" s="2413"/>
      <c r="G370" s="868">
        <v>2</v>
      </c>
      <c r="H370" s="871">
        <v>0</v>
      </c>
      <c r="I370" s="871">
        <v>0</v>
      </c>
      <c r="J370" s="871">
        <v>0</v>
      </c>
      <c r="K370" s="871">
        <v>0</v>
      </c>
      <c r="L370" s="871">
        <v>0</v>
      </c>
      <c r="M370" s="871">
        <v>0</v>
      </c>
      <c r="N370" s="871">
        <v>0</v>
      </c>
      <c r="O370" s="871">
        <v>1</v>
      </c>
      <c r="P370" s="871">
        <v>0</v>
      </c>
      <c r="Q370" s="871">
        <v>0</v>
      </c>
      <c r="R370" s="871">
        <v>1</v>
      </c>
      <c r="S370" s="871">
        <v>0</v>
      </c>
      <c r="T370" s="1444"/>
    </row>
    <row r="371" spans="1:20" ht="15.75" thickBot="1" x14ac:dyDescent="0.3">
      <c r="A371" s="1446"/>
      <c r="B371" s="1332"/>
      <c r="C371" s="2419"/>
      <c r="D371" s="2414" t="s">
        <v>151</v>
      </c>
      <c r="E371" s="2413" t="s">
        <v>195</v>
      </c>
      <c r="F371" s="2413"/>
      <c r="G371" s="868">
        <v>0</v>
      </c>
      <c r="H371" s="871">
        <v>0</v>
      </c>
      <c r="I371" s="871">
        <v>0</v>
      </c>
      <c r="J371" s="871">
        <v>0</v>
      </c>
      <c r="K371" s="871">
        <v>0</v>
      </c>
      <c r="L371" s="871">
        <v>0</v>
      </c>
      <c r="M371" s="871">
        <v>0</v>
      </c>
      <c r="N371" s="871">
        <v>0</v>
      </c>
      <c r="O371" s="871">
        <v>0</v>
      </c>
      <c r="P371" s="871">
        <v>0</v>
      </c>
      <c r="Q371" s="871">
        <v>0</v>
      </c>
      <c r="R371" s="871">
        <v>0</v>
      </c>
      <c r="S371" s="871">
        <v>0</v>
      </c>
      <c r="T371" s="1444"/>
    </row>
    <row r="372" spans="1:20" ht="15.75" thickBot="1" x14ac:dyDescent="0.3">
      <c r="A372" s="1446"/>
      <c r="B372" s="1332"/>
      <c r="C372" s="2419"/>
      <c r="D372" s="2414"/>
      <c r="E372" s="2413" t="s">
        <v>196</v>
      </c>
      <c r="F372" s="2413"/>
      <c r="G372" s="868">
        <v>0</v>
      </c>
      <c r="H372" s="871">
        <v>0</v>
      </c>
      <c r="I372" s="871">
        <v>0</v>
      </c>
      <c r="J372" s="871">
        <v>0</v>
      </c>
      <c r="K372" s="871">
        <v>0</v>
      </c>
      <c r="L372" s="871">
        <v>0</v>
      </c>
      <c r="M372" s="871">
        <v>0</v>
      </c>
      <c r="N372" s="871">
        <v>0</v>
      </c>
      <c r="O372" s="871">
        <v>0</v>
      </c>
      <c r="P372" s="871">
        <v>0</v>
      </c>
      <c r="Q372" s="871">
        <v>0</v>
      </c>
      <c r="R372" s="871">
        <v>0</v>
      </c>
      <c r="S372" s="871">
        <v>0</v>
      </c>
      <c r="T372" s="1444"/>
    </row>
    <row r="373" spans="1:20" ht="15.75" thickBot="1" x14ac:dyDescent="0.3">
      <c r="A373" s="1446"/>
      <c r="B373" s="1332"/>
      <c r="C373" s="2419"/>
      <c r="D373" s="2417" t="s">
        <v>152</v>
      </c>
      <c r="E373" s="2413" t="s">
        <v>197</v>
      </c>
      <c r="F373" s="2413"/>
      <c r="G373" s="868">
        <v>0</v>
      </c>
      <c r="H373" s="871">
        <v>0</v>
      </c>
      <c r="I373" s="871">
        <v>0</v>
      </c>
      <c r="J373" s="871">
        <v>0</v>
      </c>
      <c r="K373" s="871">
        <v>0</v>
      </c>
      <c r="L373" s="871">
        <v>0</v>
      </c>
      <c r="M373" s="871">
        <v>0</v>
      </c>
      <c r="N373" s="871">
        <v>0</v>
      </c>
      <c r="O373" s="871">
        <v>0</v>
      </c>
      <c r="P373" s="871">
        <v>0</v>
      </c>
      <c r="Q373" s="871">
        <v>0</v>
      </c>
      <c r="R373" s="871">
        <v>0</v>
      </c>
      <c r="S373" s="871">
        <v>0</v>
      </c>
      <c r="T373" s="1444"/>
    </row>
    <row r="374" spans="1:20" ht="15.75" thickBot="1" x14ac:dyDescent="0.3">
      <c r="A374" s="1446"/>
      <c r="B374" s="1332"/>
      <c r="C374" s="2419"/>
      <c r="D374" s="2417"/>
      <c r="E374" s="2413" t="s">
        <v>233</v>
      </c>
      <c r="F374" s="2413"/>
      <c r="G374" s="868">
        <v>0</v>
      </c>
      <c r="H374" s="871">
        <v>0</v>
      </c>
      <c r="I374" s="871">
        <v>0</v>
      </c>
      <c r="J374" s="871">
        <v>0</v>
      </c>
      <c r="K374" s="871">
        <v>0</v>
      </c>
      <c r="L374" s="871">
        <v>0</v>
      </c>
      <c r="M374" s="871">
        <v>0</v>
      </c>
      <c r="N374" s="871">
        <v>0</v>
      </c>
      <c r="O374" s="871">
        <v>0</v>
      </c>
      <c r="P374" s="871">
        <v>0</v>
      </c>
      <c r="Q374" s="871">
        <v>0</v>
      </c>
      <c r="R374" s="871">
        <v>0</v>
      </c>
      <c r="S374" s="871">
        <v>0</v>
      </c>
      <c r="T374" s="1444"/>
    </row>
    <row r="375" spans="1:20" ht="15.75" thickBot="1" x14ac:dyDescent="0.3">
      <c r="A375" s="1446"/>
      <c r="B375" s="1332"/>
      <c r="C375" s="2419"/>
      <c r="D375" s="2417"/>
      <c r="E375" s="2413" t="s">
        <v>234</v>
      </c>
      <c r="F375" s="2413"/>
      <c r="G375" s="868">
        <v>0</v>
      </c>
      <c r="H375" s="871">
        <v>0</v>
      </c>
      <c r="I375" s="871">
        <v>0</v>
      </c>
      <c r="J375" s="871">
        <v>0</v>
      </c>
      <c r="K375" s="871">
        <v>0</v>
      </c>
      <c r="L375" s="871">
        <v>0</v>
      </c>
      <c r="M375" s="871">
        <v>0</v>
      </c>
      <c r="N375" s="871">
        <v>0</v>
      </c>
      <c r="O375" s="871">
        <v>0</v>
      </c>
      <c r="P375" s="871">
        <v>0</v>
      </c>
      <c r="Q375" s="871">
        <v>0</v>
      </c>
      <c r="R375" s="871">
        <v>0</v>
      </c>
      <c r="S375" s="871">
        <v>0</v>
      </c>
      <c r="T375" s="1444"/>
    </row>
    <row r="376" spans="1:20" ht="15.75" thickBot="1" x14ac:dyDescent="0.3">
      <c r="A376" s="1446"/>
      <c r="B376" s="1332"/>
      <c r="C376" s="2419"/>
      <c r="D376" s="2417"/>
      <c r="E376" s="2413" t="s">
        <v>235</v>
      </c>
      <c r="F376" s="2413"/>
      <c r="G376" s="868">
        <v>0</v>
      </c>
      <c r="H376" s="871">
        <v>0</v>
      </c>
      <c r="I376" s="871">
        <v>0</v>
      </c>
      <c r="J376" s="871">
        <v>0</v>
      </c>
      <c r="K376" s="871">
        <v>0</v>
      </c>
      <c r="L376" s="871">
        <v>0</v>
      </c>
      <c r="M376" s="871">
        <v>0</v>
      </c>
      <c r="N376" s="871">
        <v>0</v>
      </c>
      <c r="O376" s="871">
        <v>0</v>
      </c>
      <c r="P376" s="871">
        <v>0</v>
      </c>
      <c r="Q376" s="871">
        <v>0</v>
      </c>
      <c r="R376" s="871">
        <v>0</v>
      </c>
      <c r="S376" s="871">
        <v>0</v>
      </c>
      <c r="T376" s="1444"/>
    </row>
    <row r="377" spans="1:20" ht="15.75" thickBot="1" x14ac:dyDescent="0.3">
      <c r="A377" s="1446"/>
      <c r="B377" s="1332"/>
      <c r="C377" s="2419"/>
      <c r="D377" s="2417"/>
      <c r="E377" s="2413" t="s">
        <v>236</v>
      </c>
      <c r="F377" s="2413"/>
      <c r="G377" s="868">
        <v>0</v>
      </c>
      <c r="H377" s="871">
        <v>0</v>
      </c>
      <c r="I377" s="871">
        <v>0</v>
      </c>
      <c r="J377" s="871">
        <v>0</v>
      </c>
      <c r="K377" s="871">
        <v>0</v>
      </c>
      <c r="L377" s="871">
        <v>0</v>
      </c>
      <c r="M377" s="871">
        <v>0</v>
      </c>
      <c r="N377" s="871">
        <v>0</v>
      </c>
      <c r="O377" s="871">
        <v>0</v>
      </c>
      <c r="P377" s="871">
        <v>0</v>
      </c>
      <c r="Q377" s="871">
        <v>0</v>
      </c>
      <c r="R377" s="871">
        <v>0</v>
      </c>
      <c r="S377" s="871">
        <v>0</v>
      </c>
      <c r="T377" s="1444"/>
    </row>
    <row r="378" spans="1:20" ht="15.75" thickBot="1" x14ac:dyDescent="0.3">
      <c r="A378" s="1446"/>
      <c r="B378" s="1332"/>
      <c r="C378" s="2419"/>
      <c r="D378" s="2417"/>
      <c r="E378" s="2413" t="s">
        <v>237</v>
      </c>
      <c r="F378" s="2413"/>
      <c r="G378" s="868">
        <v>0</v>
      </c>
      <c r="H378" s="871">
        <v>0</v>
      </c>
      <c r="I378" s="871">
        <v>0</v>
      </c>
      <c r="J378" s="871">
        <v>0</v>
      </c>
      <c r="K378" s="871">
        <v>0</v>
      </c>
      <c r="L378" s="871">
        <v>0</v>
      </c>
      <c r="M378" s="871">
        <v>0</v>
      </c>
      <c r="N378" s="871">
        <v>0</v>
      </c>
      <c r="O378" s="871">
        <v>0</v>
      </c>
      <c r="P378" s="871">
        <v>0</v>
      </c>
      <c r="Q378" s="871">
        <v>0</v>
      </c>
      <c r="R378" s="871">
        <v>0</v>
      </c>
      <c r="S378" s="871">
        <v>0</v>
      </c>
      <c r="T378" s="1444"/>
    </row>
    <row r="379" spans="1:20" ht="15.75" thickBot="1" x14ac:dyDescent="0.3">
      <c r="A379" s="1446"/>
      <c r="B379" s="1332"/>
      <c r="C379" s="2419"/>
      <c r="D379" s="2414" t="s">
        <v>153</v>
      </c>
      <c r="E379" s="2413" t="s">
        <v>198</v>
      </c>
      <c r="F379" s="2413"/>
      <c r="G379" s="868">
        <v>0</v>
      </c>
      <c r="H379" s="871">
        <v>0</v>
      </c>
      <c r="I379" s="871">
        <v>0</v>
      </c>
      <c r="J379" s="871">
        <v>0</v>
      </c>
      <c r="K379" s="871">
        <v>0</v>
      </c>
      <c r="L379" s="871">
        <v>0</v>
      </c>
      <c r="M379" s="871">
        <v>0</v>
      </c>
      <c r="N379" s="871">
        <v>0</v>
      </c>
      <c r="O379" s="871">
        <v>0</v>
      </c>
      <c r="P379" s="871">
        <v>0</v>
      </c>
      <c r="Q379" s="871">
        <v>0</v>
      </c>
      <c r="R379" s="871">
        <v>0</v>
      </c>
      <c r="S379" s="871">
        <v>0</v>
      </c>
      <c r="T379" s="1444"/>
    </row>
    <row r="380" spans="1:20" ht="15.75" thickBot="1" x14ac:dyDescent="0.3">
      <c r="A380" s="1446"/>
      <c r="B380" s="1332"/>
      <c r="C380" s="2419"/>
      <c r="D380" s="2414"/>
      <c r="E380" s="2413" t="s">
        <v>199</v>
      </c>
      <c r="F380" s="2413"/>
      <c r="G380" s="868">
        <v>60</v>
      </c>
      <c r="H380" s="871">
        <v>5</v>
      </c>
      <c r="I380" s="871">
        <v>5</v>
      </c>
      <c r="J380" s="871">
        <v>5</v>
      </c>
      <c r="K380" s="871">
        <v>5</v>
      </c>
      <c r="L380" s="871">
        <v>5</v>
      </c>
      <c r="M380" s="871">
        <v>5</v>
      </c>
      <c r="N380" s="871">
        <v>5</v>
      </c>
      <c r="O380" s="871">
        <v>5</v>
      </c>
      <c r="P380" s="871">
        <v>5</v>
      </c>
      <c r="Q380" s="871">
        <v>5</v>
      </c>
      <c r="R380" s="871">
        <v>5</v>
      </c>
      <c r="S380" s="871">
        <v>5</v>
      </c>
      <c r="T380" s="1444"/>
    </row>
    <row r="381" spans="1:20" ht="15.75" thickBot="1" x14ac:dyDescent="0.3">
      <c r="A381" s="1446"/>
      <c r="B381" s="1332"/>
      <c r="C381" s="2419"/>
      <c r="D381" s="2415"/>
      <c r="E381" s="2416" t="s">
        <v>200</v>
      </c>
      <c r="F381" s="2416"/>
      <c r="G381" s="954">
        <v>0</v>
      </c>
      <c r="H381" s="875">
        <v>0</v>
      </c>
      <c r="I381" s="875">
        <v>0</v>
      </c>
      <c r="J381" s="875">
        <v>0</v>
      </c>
      <c r="K381" s="875">
        <v>0</v>
      </c>
      <c r="L381" s="875">
        <v>0</v>
      </c>
      <c r="M381" s="875">
        <v>0</v>
      </c>
      <c r="N381" s="875">
        <v>0</v>
      </c>
      <c r="O381" s="875">
        <v>0</v>
      </c>
      <c r="P381" s="875">
        <v>0</v>
      </c>
      <c r="Q381" s="875">
        <v>0</v>
      </c>
      <c r="R381" s="875">
        <v>0</v>
      </c>
      <c r="S381" s="875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1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v>0</v>
      </c>
      <c r="H385" s="1327">
        <v>0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  <c r="U385" s="1">
        <v>0</v>
      </c>
    </row>
    <row r="386" spans="1:21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v>0</v>
      </c>
      <c r="H386" s="1327">
        <v>0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1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8</v>
      </c>
      <c r="H387" s="5">
        <v>0</v>
      </c>
      <c r="I387" s="5">
        <v>0</v>
      </c>
      <c r="J387" s="5">
        <v>0</v>
      </c>
      <c r="K387" s="5">
        <v>1</v>
      </c>
      <c r="L387" s="5">
        <v>0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1</v>
      </c>
      <c r="T387" s="1444"/>
    </row>
    <row r="388" spans="1:21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8</v>
      </c>
      <c r="H388" s="5">
        <v>0</v>
      </c>
      <c r="I388" s="5">
        <v>0</v>
      </c>
      <c r="J388" s="5">
        <v>0</v>
      </c>
      <c r="K388" s="5">
        <v>0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1</v>
      </c>
      <c r="T388" s="1444"/>
    </row>
    <row r="389" spans="1:21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1" ht="15.75" x14ac:dyDescent="0.25">
      <c r="A390" s="1446"/>
      <c r="B390" s="1322"/>
      <c r="C390" s="1326"/>
      <c r="D390" s="1306"/>
      <c r="E390" s="1306"/>
      <c r="F390" s="121" t="s">
        <v>245</v>
      </c>
      <c r="G390" s="4">
        <v>5</v>
      </c>
      <c r="H390" s="5">
        <v>0</v>
      </c>
      <c r="I390" s="5">
        <v>0</v>
      </c>
      <c r="J390" s="5">
        <v>0</v>
      </c>
      <c r="K390" s="5">
        <v>0</v>
      </c>
      <c r="L390" s="5">
        <v>1</v>
      </c>
      <c r="M390" s="5">
        <v>0</v>
      </c>
      <c r="N390" s="5">
        <v>1</v>
      </c>
      <c r="O390" s="5">
        <v>0</v>
      </c>
      <c r="P390" s="5">
        <v>1</v>
      </c>
      <c r="Q390" s="5">
        <v>1</v>
      </c>
      <c r="R390" s="5">
        <v>1</v>
      </c>
      <c r="S390" s="5">
        <v>0</v>
      </c>
      <c r="T390" s="1444"/>
    </row>
    <row r="391" spans="1:21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1444"/>
    </row>
    <row r="392" spans="1:21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1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v>4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1</v>
      </c>
      <c r="Q393" s="5">
        <v>1</v>
      </c>
      <c r="R393" s="5">
        <v>1</v>
      </c>
      <c r="S393" s="5">
        <v>1</v>
      </c>
      <c r="T393" s="1444"/>
    </row>
    <row r="394" spans="1:21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5</v>
      </c>
      <c r="H394" s="52">
        <v>5</v>
      </c>
      <c r="I394" s="52">
        <v>5</v>
      </c>
      <c r="J394" s="52">
        <v>5</v>
      </c>
      <c r="K394" s="52">
        <v>5</v>
      </c>
      <c r="L394" s="52">
        <v>5</v>
      </c>
      <c r="M394" s="52">
        <v>5</v>
      </c>
      <c r="N394" s="52">
        <v>5</v>
      </c>
      <c r="O394" s="52">
        <v>5</v>
      </c>
      <c r="P394" s="52">
        <v>5</v>
      </c>
      <c r="Q394" s="52">
        <v>5</v>
      </c>
      <c r="R394" s="52">
        <v>5</v>
      </c>
      <c r="S394" s="52">
        <v>5</v>
      </c>
      <c r="T394" s="1444"/>
    </row>
    <row r="395" spans="1:21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2</v>
      </c>
      <c r="H395" s="52">
        <v>2</v>
      </c>
      <c r="I395" s="52">
        <v>2</v>
      </c>
      <c r="J395" s="52">
        <v>2</v>
      </c>
      <c r="K395" s="52">
        <v>2</v>
      </c>
      <c r="L395" s="52">
        <v>2</v>
      </c>
      <c r="M395" s="52">
        <v>2</v>
      </c>
      <c r="N395" s="52">
        <v>2</v>
      </c>
      <c r="O395" s="52">
        <v>2</v>
      </c>
      <c r="P395" s="52">
        <v>2</v>
      </c>
      <c r="Q395" s="52">
        <v>2</v>
      </c>
      <c r="R395" s="52">
        <v>2</v>
      </c>
      <c r="S395" s="52">
        <v>2</v>
      </c>
      <c r="T395" s="1444"/>
    </row>
    <row r="396" spans="1:21" ht="15.75" x14ac:dyDescent="0.25">
      <c r="A396" s="1446"/>
      <c r="B396" s="1322"/>
      <c r="C396" s="1326"/>
      <c r="D396" s="1306"/>
      <c r="E396" s="1306"/>
      <c r="F396" s="51" t="s">
        <v>251</v>
      </c>
      <c r="G396" s="4"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1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12</v>
      </c>
      <c r="H397" s="52">
        <v>12</v>
      </c>
      <c r="I397" s="52">
        <v>12</v>
      </c>
      <c r="J397" s="52">
        <v>12</v>
      </c>
      <c r="K397" s="52">
        <v>12</v>
      </c>
      <c r="L397" s="52">
        <v>12</v>
      </c>
      <c r="M397" s="52">
        <v>12</v>
      </c>
      <c r="N397" s="52">
        <v>12</v>
      </c>
      <c r="O397" s="52">
        <v>12</v>
      </c>
      <c r="P397" s="52">
        <v>12</v>
      </c>
      <c r="Q397" s="52">
        <v>12</v>
      </c>
      <c r="R397" s="52">
        <v>12</v>
      </c>
      <c r="S397" s="52">
        <v>12</v>
      </c>
      <c r="T397" s="1444"/>
    </row>
    <row r="398" spans="1:21" ht="19.5" thickBot="1" x14ac:dyDescent="0.3">
      <c r="A398" s="1446"/>
      <c r="B398" s="1322"/>
      <c r="C398" s="1307"/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1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1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>
        <v>6</v>
      </c>
      <c r="H400" s="100">
        <v>0</v>
      </c>
      <c r="I400" s="100">
        <v>0</v>
      </c>
      <c r="J400" s="100">
        <v>1</v>
      </c>
      <c r="K400" s="100">
        <v>0</v>
      </c>
      <c r="L400" s="100">
        <v>0</v>
      </c>
      <c r="M400" s="100">
        <v>1</v>
      </c>
      <c r="N400" s="100">
        <v>0</v>
      </c>
      <c r="O400" s="100">
        <v>1</v>
      </c>
      <c r="P400" s="100">
        <v>1</v>
      </c>
      <c r="Q400" s="100">
        <v>1</v>
      </c>
      <c r="R400" s="100">
        <v>1</v>
      </c>
      <c r="S400" s="100">
        <v>0</v>
      </c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>
        <v>48</v>
      </c>
      <c r="H401" s="102">
        <v>0</v>
      </c>
      <c r="I401" s="102">
        <v>0</v>
      </c>
      <c r="J401" s="102">
        <v>8</v>
      </c>
      <c r="K401" s="102">
        <v>0</v>
      </c>
      <c r="L401" s="102">
        <v>0</v>
      </c>
      <c r="M401" s="102">
        <v>8</v>
      </c>
      <c r="N401" s="102">
        <v>0</v>
      </c>
      <c r="O401" s="102">
        <v>8</v>
      </c>
      <c r="P401" s="102">
        <v>8</v>
      </c>
      <c r="Q401" s="102">
        <v>8</v>
      </c>
      <c r="R401" s="102">
        <v>8</v>
      </c>
      <c r="S401" s="102">
        <v>0</v>
      </c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>
        <v>5</v>
      </c>
      <c r="H402" s="102">
        <v>0</v>
      </c>
      <c r="I402" s="102">
        <v>0</v>
      </c>
      <c r="J402" s="102">
        <v>1</v>
      </c>
      <c r="K402" s="102">
        <v>0</v>
      </c>
      <c r="L402" s="102">
        <v>1</v>
      </c>
      <c r="M402" s="102">
        <v>0</v>
      </c>
      <c r="N402" s="102">
        <v>0</v>
      </c>
      <c r="O402" s="102">
        <v>0</v>
      </c>
      <c r="P402" s="102">
        <v>1</v>
      </c>
      <c r="Q402" s="102">
        <v>1</v>
      </c>
      <c r="R402" s="102">
        <v>1</v>
      </c>
      <c r="S402" s="102">
        <v>0</v>
      </c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>
        <v>40</v>
      </c>
      <c r="H403" s="102">
        <v>0</v>
      </c>
      <c r="I403" s="102">
        <v>0</v>
      </c>
      <c r="J403" s="102">
        <v>8</v>
      </c>
      <c r="K403" s="102">
        <v>0</v>
      </c>
      <c r="L403" s="102">
        <v>8</v>
      </c>
      <c r="M403" s="102">
        <v>0</v>
      </c>
      <c r="N403" s="102">
        <v>0</v>
      </c>
      <c r="O403" s="102">
        <v>0</v>
      </c>
      <c r="P403" s="102">
        <v>8</v>
      </c>
      <c r="Q403" s="102">
        <v>8</v>
      </c>
      <c r="R403" s="102">
        <v>8</v>
      </c>
      <c r="S403" s="102">
        <v>0</v>
      </c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>
        <v>0</v>
      </c>
      <c r="H404" s="102">
        <v>0</v>
      </c>
      <c r="I404" s="102">
        <v>0</v>
      </c>
      <c r="J404" s="102">
        <v>0</v>
      </c>
      <c r="K404" s="102">
        <v>0</v>
      </c>
      <c r="L404" s="102">
        <v>0</v>
      </c>
      <c r="M404" s="102">
        <v>0</v>
      </c>
      <c r="N404" s="102">
        <v>0</v>
      </c>
      <c r="O404" s="102">
        <v>0</v>
      </c>
      <c r="P404" s="102">
        <v>0</v>
      </c>
      <c r="Q404" s="102">
        <v>0</v>
      </c>
      <c r="R404" s="102">
        <v>0</v>
      </c>
      <c r="S404" s="102">
        <v>0</v>
      </c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>
        <v>0</v>
      </c>
      <c r="H405" s="102">
        <v>0</v>
      </c>
      <c r="I405" s="102">
        <v>0</v>
      </c>
      <c r="J405" s="102">
        <v>0</v>
      </c>
      <c r="K405" s="102">
        <v>0</v>
      </c>
      <c r="L405" s="102">
        <v>0</v>
      </c>
      <c r="M405" s="102">
        <v>0</v>
      </c>
      <c r="N405" s="102">
        <v>0</v>
      </c>
      <c r="O405" s="102">
        <v>0</v>
      </c>
      <c r="P405" s="102">
        <v>0</v>
      </c>
      <c r="Q405" s="102">
        <v>0</v>
      </c>
      <c r="R405" s="102">
        <v>0</v>
      </c>
      <c r="S405" s="102">
        <v>0</v>
      </c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>
        <v>6</v>
      </c>
      <c r="H406" s="102">
        <v>0</v>
      </c>
      <c r="I406" s="102">
        <v>0</v>
      </c>
      <c r="J406" s="102">
        <v>0</v>
      </c>
      <c r="K406" s="102">
        <v>0</v>
      </c>
      <c r="L406" s="102">
        <v>0</v>
      </c>
      <c r="M406" s="102">
        <v>1</v>
      </c>
      <c r="N406" s="102">
        <v>1</v>
      </c>
      <c r="O406" s="102">
        <v>1</v>
      </c>
      <c r="P406" s="102">
        <v>1</v>
      </c>
      <c r="Q406" s="102">
        <v>1</v>
      </c>
      <c r="R406" s="102">
        <v>1</v>
      </c>
      <c r="S406" s="102">
        <v>0</v>
      </c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>
        <v>48</v>
      </c>
      <c r="H407" s="102">
        <v>0</v>
      </c>
      <c r="I407" s="102">
        <v>0</v>
      </c>
      <c r="J407" s="102">
        <v>0</v>
      </c>
      <c r="K407" s="102">
        <v>0</v>
      </c>
      <c r="L407" s="102">
        <v>0</v>
      </c>
      <c r="M407" s="102">
        <v>8</v>
      </c>
      <c r="N407" s="102">
        <v>8</v>
      </c>
      <c r="O407" s="102">
        <v>8</v>
      </c>
      <c r="P407" s="102">
        <v>8</v>
      </c>
      <c r="Q407" s="102">
        <v>8</v>
      </c>
      <c r="R407" s="102">
        <v>8</v>
      </c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>
        <v>0</v>
      </c>
      <c r="H408" s="102">
        <v>0</v>
      </c>
      <c r="I408" s="102">
        <v>0</v>
      </c>
      <c r="J408" s="102">
        <v>0</v>
      </c>
      <c r="K408" s="102">
        <v>0</v>
      </c>
      <c r="L408" s="102">
        <v>0</v>
      </c>
      <c r="M408" s="102">
        <v>0</v>
      </c>
      <c r="N408" s="102">
        <v>0</v>
      </c>
      <c r="O408" s="102">
        <v>0</v>
      </c>
      <c r="P408" s="102">
        <v>0</v>
      </c>
      <c r="Q408" s="102">
        <v>0</v>
      </c>
      <c r="R408" s="102">
        <v>0</v>
      </c>
      <c r="S408" s="102">
        <v>0</v>
      </c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>
        <v>0</v>
      </c>
      <c r="H409" s="102">
        <v>0</v>
      </c>
      <c r="I409" s="102">
        <v>0</v>
      </c>
      <c r="J409" s="102">
        <v>0</v>
      </c>
      <c r="K409" s="102">
        <v>0</v>
      </c>
      <c r="L409" s="102">
        <v>0</v>
      </c>
      <c r="M409" s="102">
        <v>0</v>
      </c>
      <c r="N409" s="102">
        <v>0</v>
      </c>
      <c r="O409" s="102">
        <v>0</v>
      </c>
      <c r="P409" s="102">
        <v>0</v>
      </c>
      <c r="Q409" s="102">
        <v>0</v>
      </c>
      <c r="R409" s="102">
        <v>0</v>
      </c>
      <c r="S409" s="102">
        <v>0</v>
      </c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>
        <v>0</v>
      </c>
      <c r="H410" s="102">
        <v>0</v>
      </c>
      <c r="I410" s="102">
        <v>0</v>
      </c>
      <c r="J410" s="102">
        <v>0</v>
      </c>
      <c r="K410" s="102">
        <v>0</v>
      </c>
      <c r="L410" s="102">
        <v>0</v>
      </c>
      <c r="M410" s="102">
        <v>0</v>
      </c>
      <c r="N410" s="102">
        <v>0</v>
      </c>
      <c r="O410" s="102">
        <v>0</v>
      </c>
      <c r="P410" s="102">
        <v>0</v>
      </c>
      <c r="Q410" s="102">
        <v>0</v>
      </c>
      <c r="R410" s="102">
        <v>0</v>
      </c>
      <c r="S410" s="102">
        <v>0</v>
      </c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>
        <v>0</v>
      </c>
      <c r="H411" s="102">
        <v>0</v>
      </c>
      <c r="I411" s="102">
        <v>0</v>
      </c>
      <c r="J411" s="102">
        <v>0</v>
      </c>
      <c r="K411" s="102">
        <v>0</v>
      </c>
      <c r="L411" s="102">
        <v>0</v>
      </c>
      <c r="M411" s="102">
        <v>0</v>
      </c>
      <c r="N411" s="102">
        <v>0</v>
      </c>
      <c r="O411" s="102">
        <v>0</v>
      </c>
      <c r="P411" s="102">
        <v>0</v>
      </c>
      <c r="Q411" s="102">
        <v>0</v>
      </c>
      <c r="R411" s="102">
        <v>0</v>
      </c>
      <c r="S411" s="102">
        <v>0</v>
      </c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>
        <v>1</v>
      </c>
      <c r="H412" s="102">
        <v>0</v>
      </c>
      <c r="I412" s="102">
        <v>0</v>
      </c>
      <c r="J412" s="102">
        <v>0</v>
      </c>
      <c r="K412" s="102">
        <v>0</v>
      </c>
      <c r="L412" s="102">
        <v>0</v>
      </c>
      <c r="M412" s="102">
        <v>0</v>
      </c>
      <c r="N412" s="102">
        <v>0</v>
      </c>
      <c r="O412" s="102">
        <v>0</v>
      </c>
      <c r="P412" s="102">
        <v>0</v>
      </c>
      <c r="Q412" s="102">
        <v>0</v>
      </c>
      <c r="R412" s="102">
        <v>1</v>
      </c>
      <c r="S412" s="102">
        <v>0</v>
      </c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>
        <v>1</v>
      </c>
      <c r="H413" s="102">
        <v>0</v>
      </c>
      <c r="I413" s="102">
        <v>0</v>
      </c>
      <c r="J413" s="102">
        <v>0</v>
      </c>
      <c r="K413" s="102">
        <v>0</v>
      </c>
      <c r="L413" s="102">
        <v>0</v>
      </c>
      <c r="M413" s="102">
        <v>0</v>
      </c>
      <c r="N413" s="102">
        <v>0</v>
      </c>
      <c r="O413" s="102">
        <v>0</v>
      </c>
      <c r="P413" s="102">
        <v>0</v>
      </c>
      <c r="Q413" s="102">
        <v>0</v>
      </c>
      <c r="R413" s="102">
        <v>8</v>
      </c>
      <c r="S413" s="102">
        <v>0</v>
      </c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>
        <v>0</v>
      </c>
      <c r="H414" s="102">
        <v>0</v>
      </c>
      <c r="I414" s="102">
        <v>0</v>
      </c>
      <c r="J414" s="102">
        <v>0</v>
      </c>
      <c r="K414" s="102">
        <v>0</v>
      </c>
      <c r="L414" s="102">
        <v>0</v>
      </c>
      <c r="M414" s="102">
        <v>0</v>
      </c>
      <c r="N414" s="102">
        <v>0</v>
      </c>
      <c r="O414" s="102">
        <v>0</v>
      </c>
      <c r="P414" s="102">
        <v>0</v>
      </c>
      <c r="Q414" s="102">
        <v>0</v>
      </c>
      <c r="R414" s="102">
        <v>0</v>
      </c>
      <c r="S414" s="102">
        <v>0</v>
      </c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>
        <v>0</v>
      </c>
      <c r="H415" s="102">
        <v>0</v>
      </c>
      <c r="I415" s="102">
        <v>0</v>
      </c>
      <c r="J415" s="102">
        <v>0</v>
      </c>
      <c r="K415" s="102">
        <v>0</v>
      </c>
      <c r="L415" s="102">
        <v>0</v>
      </c>
      <c r="M415" s="102">
        <v>0</v>
      </c>
      <c r="N415" s="102">
        <v>0</v>
      </c>
      <c r="O415" s="102">
        <v>0</v>
      </c>
      <c r="P415" s="102">
        <v>0</v>
      </c>
      <c r="Q415" s="102">
        <v>0</v>
      </c>
      <c r="R415" s="102">
        <v>0</v>
      </c>
      <c r="S415" s="102">
        <v>0</v>
      </c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>
        <v>5</v>
      </c>
      <c r="H417" s="102">
        <v>0</v>
      </c>
      <c r="I417" s="102">
        <v>1</v>
      </c>
      <c r="J417" s="102">
        <v>0</v>
      </c>
      <c r="K417" s="102">
        <v>1</v>
      </c>
      <c r="L417" s="102">
        <v>0</v>
      </c>
      <c r="M417" s="102">
        <v>1</v>
      </c>
      <c r="N417" s="102">
        <v>0</v>
      </c>
      <c r="O417" s="102">
        <v>0</v>
      </c>
      <c r="P417" s="102">
        <v>1</v>
      </c>
      <c r="Q417" s="102">
        <v>0</v>
      </c>
      <c r="R417" s="102">
        <v>1</v>
      </c>
      <c r="S417" s="102">
        <v>0</v>
      </c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>
        <v>5</v>
      </c>
      <c r="H418" s="102">
        <v>0</v>
      </c>
      <c r="I418" s="102">
        <v>1</v>
      </c>
      <c r="J418" s="102">
        <v>0</v>
      </c>
      <c r="K418" s="102">
        <v>1</v>
      </c>
      <c r="L418" s="102">
        <v>0</v>
      </c>
      <c r="M418" s="102">
        <v>1</v>
      </c>
      <c r="N418" s="102">
        <v>0</v>
      </c>
      <c r="O418" s="102">
        <v>0</v>
      </c>
      <c r="P418" s="102">
        <v>1</v>
      </c>
      <c r="Q418" s="102">
        <v>0</v>
      </c>
      <c r="R418" s="102">
        <v>1</v>
      </c>
      <c r="S418" s="102">
        <v>0</v>
      </c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>
        <v>0</v>
      </c>
      <c r="H419" s="102">
        <v>0</v>
      </c>
      <c r="I419" s="102">
        <v>0</v>
      </c>
      <c r="J419" s="102">
        <v>0</v>
      </c>
      <c r="K419" s="102">
        <v>0</v>
      </c>
      <c r="L419" s="102">
        <v>0</v>
      </c>
      <c r="M419" s="102">
        <v>0</v>
      </c>
      <c r="N419" s="102">
        <v>0</v>
      </c>
      <c r="O419" s="102">
        <v>0</v>
      </c>
      <c r="P419" s="102">
        <v>0</v>
      </c>
      <c r="Q419" s="102">
        <v>0</v>
      </c>
      <c r="R419" s="102">
        <v>0</v>
      </c>
      <c r="S419" s="102">
        <v>0</v>
      </c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>
        <v>0</v>
      </c>
      <c r="H420" s="102">
        <v>0</v>
      </c>
      <c r="I420" s="102">
        <v>0</v>
      </c>
      <c r="J420" s="102">
        <v>0</v>
      </c>
      <c r="K420" s="102">
        <v>0</v>
      </c>
      <c r="L420" s="102">
        <v>0</v>
      </c>
      <c r="M420" s="102">
        <v>0</v>
      </c>
      <c r="N420" s="102">
        <v>0</v>
      </c>
      <c r="O420" s="102">
        <v>0</v>
      </c>
      <c r="P420" s="102">
        <v>0</v>
      </c>
      <c r="Q420" s="102">
        <v>0</v>
      </c>
      <c r="R420" s="102">
        <v>0</v>
      </c>
      <c r="S420" s="102">
        <v>0</v>
      </c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>
        <v>0</v>
      </c>
      <c r="H421" s="102">
        <v>0</v>
      </c>
      <c r="I421" s="102">
        <v>0</v>
      </c>
      <c r="J421" s="102">
        <v>0</v>
      </c>
      <c r="K421" s="102">
        <v>0</v>
      </c>
      <c r="L421" s="102">
        <v>0</v>
      </c>
      <c r="M421" s="102">
        <v>0</v>
      </c>
      <c r="N421" s="102">
        <v>0</v>
      </c>
      <c r="O421" s="102">
        <v>0</v>
      </c>
      <c r="P421" s="102">
        <v>0</v>
      </c>
      <c r="Q421" s="102">
        <v>0</v>
      </c>
      <c r="R421" s="102">
        <v>0</v>
      </c>
      <c r="S421" s="102">
        <v>0</v>
      </c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>
        <v>0</v>
      </c>
      <c r="H422" s="102">
        <v>0</v>
      </c>
      <c r="I422" s="102">
        <v>0</v>
      </c>
      <c r="J422" s="102">
        <v>0</v>
      </c>
      <c r="K422" s="102">
        <v>0</v>
      </c>
      <c r="L422" s="102">
        <v>0</v>
      </c>
      <c r="M422" s="102">
        <v>0</v>
      </c>
      <c r="N422" s="102">
        <v>0</v>
      </c>
      <c r="O422" s="102">
        <v>0</v>
      </c>
      <c r="P422" s="102">
        <v>0</v>
      </c>
      <c r="Q422" s="102">
        <v>0</v>
      </c>
      <c r="R422" s="102">
        <v>0</v>
      </c>
      <c r="S422" s="102">
        <v>0</v>
      </c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>
        <v>0</v>
      </c>
      <c r="H423" s="102">
        <v>0</v>
      </c>
      <c r="I423" s="102">
        <v>0</v>
      </c>
      <c r="J423" s="102">
        <v>0</v>
      </c>
      <c r="K423" s="102">
        <v>0</v>
      </c>
      <c r="L423" s="102">
        <v>0</v>
      </c>
      <c r="M423" s="102">
        <v>0</v>
      </c>
      <c r="N423" s="102">
        <v>0</v>
      </c>
      <c r="O423" s="102">
        <v>0</v>
      </c>
      <c r="P423" s="102">
        <v>0</v>
      </c>
      <c r="Q423" s="102">
        <v>0</v>
      </c>
      <c r="R423" s="102">
        <v>0</v>
      </c>
      <c r="S423" s="102">
        <v>0</v>
      </c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>
        <v>0</v>
      </c>
      <c r="H424" s="102">
        <v>0</v>
      </c>
      <c r="I424" s="102">
        <v>0</v>
      </c>
      <c r="J424" s="102">
        <v>0</v>
      </c>
      <c r="K424" s="102">
        <v>0</v>
      </c>
      <c r="L424" s="102">
        <v>0</v>
      </c>
      <c r="M424" s="102">
        <v>0</v>
      </c>
      <c r="N424" s="102">
        <v>0</v>
      </c>
      <c r="O424" s="102">
        <v>0</v>
      </c>
      <c r="P424" s="102">
        <v>0</v>
      </c>
      <c r="Q424" s="102">
        <v>0</v>
      </c>
      <c r="R424" s="102">
        <v>0</v>
      </c>
      <c r="S424" s="102">
        <v>0</v>
      </c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>
        <v>0</v>
      </c>
      <c r="H425" s="102">
        <v>0</v>
      </c>
      <c r="I425" s="102">
        <v>0</v>
      </c>
      <c r="J425" s="102">
        <v>0</v>
      </c>
      <c r="K425" s="102">
        <v>0</v>
      </c>
      <c r="L425" s="102">
        <v>0</v>
      </c>
      <c r="M425" s="102">
        <v>0</v>
      </c>
      <c r="N425" s="102">
        <v>0</v>
      </c>
      <c r="O425" s="102">
        <v>0</v>
      </c>
      <c r="P425" s="102">
        <v>0</v>
      </c>
      <c r="Q425" s="102">
        <v>0</v>
      </c>
      <c r="R425" s="102">
        <v>0</v>
      </c>
      <c r="S425" s="102">
        <v>0</v>
      </c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>
        <v>0</v>
      </c>
      <c r="H426" s="102">
        <v>0</v>
      </c>
      <c r="I426" s="102">
        <v>0</v>
      </c>
      <c r="J426" s="102">
        <v>0</v>
      </c>
      <c r="K426" s="102">
        <v>0</v>
      </c>
      <c r="L426" s="102">
        <v>0</v>
      </c>
      <c r="M426" s="102">
        <v>0</v>
      </c>
      <c r="N426" s="102">
        <v>0</v>
      </c>
      <c r="O426" s="102">
        <v>0</v>
      </c>
      <c r="P426" s="102">
        <v>0</v>
      </c>
      <c r="Q426" s="102">
        <v>0</v>
      </c>
      <c r="R426" s="102">
        <v>0</v>
      </c>
      <c r="S426" s="102">
        <v>0</v>
      </c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308" priority="14" operator="equal">
      <formula>"REVISE PORQUE ESTE VALOR NO PUEDE SER NEGATIVO"</formula>
    </cfRule>
    <cfRule type="cellIs" dxfId="307" priority="18" operator="lessThan">
      <formula>0</formula>
    </cfRule>
  </conditionalFormatting>
  <conditionalFormatting sqref="G327:S327">
    <cfRule type="cellIs" dxfId="306" priority="17" operator="lessThan">
      <formula>0</formula>
    </cfRule>
  </conditionalFormatting>
  <conditionalFormatting sqref="G338:S338">
    <cfRule type="cellIs" dxfId="305" priority="13" operator="equal">
      <formula>"Revise porque este valor no puede ser negativo"</formula>
    </cfRule>
    <cfRule type="cellIs" dxfId="304" priority="16" operator="lessThan">
      <formula>0</formula>
    </cfRule>
  </conditionalFormatting>
  <conditionalFormatting sqref="G338:S338">
    <cfRule type="cellIs" dxfId="303" priority="15" operator="lessThan">
      <formula>0</formula>
    </cfRule>
  </conditionalFormatting>
  <conditionalFormatting sqref="G348:S348">
    <cfRule type="cellIs" dxfId="302" priority="10" operator="equal">
      <formula>"Revise porque este valor no puede ser negativo"</formula>
    </cfRule>
    <cfRule type="cellIs" dxfId="301" priority="12" operator="lessThan">
      <formula>0</formula>
    </cfRule>
  </conditionalFormatting>
  <conditionalFormatting sqref="G348:S348">
    <cfRule type="cellIs" dxfId="300" priority="11" operator="lessThan">
      <formula>0</formula>
    </cfRule>
  </conditionalFormatting>
  <conditionalFormatting sqref="G357 I357:S357">
    <cfRule type="cellIs" dxfId="299" priority="7" operator="equal">
      <formula>"Revise porque este valor no puede ser negativo"</formula>
    </cfRule>
    <cfRule type="cellIs" dxfId="298" priority="9" operator="lessThan">
      <formula>0</formula>
    </cfRule>
  </conditionalFormatting>
  <conditionalFormatting sqref="G357 I357:S357">
    <cfRule type="cellIs" dxfId="297" priority="8" operator="lessThan">
      <formula>0</formula>
    </cfRule>
  </conditionalFormatting>
  <conditionalFormatting sqref="H357">
    <cfRule type="cellIs" dxfId="296" priority="4" operator="equal">
      <formula>"Revise porque este valor no puede ser negativo"</formula>
    </cfRule>
    <cfRule type="cellIs" dxfId="295" priority="6" operator="lessThan">
      <formula>0</formula>
    </cfRule>
  </conditionalFormatting>
  <conditionalFormatting sqref="H357">
    <cfRule type="cellIs" dxfId="294" priority="5" operator="lessThan">
      <formula>0</formula>
    </cfRule>
  </conditionalFormatting>
  <conditionalFormatting sqref="G24:S24">
    <cfRule type="cellIs" dxfId="293" priority="1" operator="equal">
      <formula>"REVISE PORQUE ESTE VALOR NO PUEDE SER NEGATIVO"</formula>
    </cfRule>
    <cfRule type="cellIs" dxfId="292" priority="3" operator="lessThan">
      <formula>0</formula>
    </cfRule>
  </conditionalFormatting>
  <conditionalFormatting sqref="G24:S24">
    <cfRule type="cellIs" dxfId="291" priority="2" operator="lessThan">
      <formula>0</formula>
    </cfRule>
  </conditionalFormatting>
  <printOptions horizontalCentered="1" verticalCentered="1"/>
  <pageMargins left="0" right="0" top="0" bottom="0" header="0" footer="0"/>
  <pageSetup paperSize="14" scale="35" fitToHeight="10" orientation="landscape" horizontalDpi="4294967295" verticalDpi="4294967295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E373" zoomScale="60" zoomScaleNormal="60" workbookViewId="0">
      <selection activeCell="E368" sqref="E368:F376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x14ac:dyDescent="0.25">
      <c r="A1" s="1803"/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473"/>
    </row>
    <row r="2" spans="1:20" s="2" customFormat="1" ht="15.75" customHeight="1" x14ac:dyDescent="0.25">
      <c r="A2" s="474"/>
      <c r="B2" s="1886" t="s">
        <v>156</v>
      </c>
      <c r="C2" s="1887"/>
      <c r="D2" s="1887"/>
      <c r="E2" s="1887"/>
      <c r="F2" s="1887"/>
      <c r="G2" s="1887"/>
      <c r="H2" s="1887"/>
      <c r="I2" s="1887"/>
      <c r="J2" s="1887"/>
      <c r="K2" s="1887"/>
      <c r="L2" s="1887"/>
      <c r="M2" s="1450" t="s">
        <v>159</v>
      </c>
      <c r="N2" s="1451"/>
      <c r="O2" s="1451"/>
      <c r="P2" s="1451"/>
      <c r="Q2" s="1454">
        <v>40507</v>
      </c>
      <c r="R2" s="1454"/>
      <c r="S2" s="1454"/>
    </row>
    <row r="3" spans="1:20" s="2" customFormat="1" ht="15" customHeight="1" x14ac:dyDescent="0.25">
      <c r="A3" s="474"/>
      <c r="B3" s="1886" t="s">
        <v>157</v>
      </c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450" t="s">
        <v>160</v>
      </c>
      <c r="N3" s="1451"/>
      <c r="O3" s="1451"/>
      <c r="P3" s="1451"/>
      <c r="Q3" s="1454">
        <v>40522</v>
      </c>
      <c r="R3" s="1454"/>
      <c r="S3" s="1454"/>
    </row>
    <row r="4" spans="1:20" s="2" customFormat="1" ht="23.25" customHeight="1" x14ac:dyDescent="0.25">
      <c r="A4" s="474"/>
      <c r="B4" s="1886" t="s">
        <v>639</v>
      </c>
      <c r="C4" s="1887"/>
      <c r="D4" s="1887"/>
      <c r="E4" s="1887"/>
      <c r="F4" s="1887"/>
      <c r="G4" s="1887"/>
      <c r="H4" s="1887"/>
      <c r="I4" s="1887"/>
      <c r="J4" s="1887"/>
      <c r="K4" s="1887"/>
      <c r="L4" s="1887"/>
      <c r="M4" s="1450" t="s">
        <v>161</v>
      </c>
      <c r="N4" s="1451"/>
      <c r="O4" s="1451"/>
      <c r="P4" s="1451"/>
      <c r="Q4" s="1452">
        <v>1</v>
      </c>
      <c r="R4" s="1452"/>
      <c r="S4" s="1452"/>
    </row>
    <row r="5" spans="1:20" s="2" customFormat="1" ht="22.5" customHeight="1" thickBot="1" x14ac:dyDescent="0.3">
      <c r="A5" s="474"/>
      <c r="B5" s="1886" t="s">
        <v>158</v>
      </c>
      <c r="C5" s="1887"/>
      <c r="D5" s="1887"/>
      <c r="E5" s="1887"/>
      <c r="F5" s="1887"/>
      <c r="G5" s="1887"/>
      <c r="H5" s="1887"/>
      <c r="I5" s="1887"/>
      <c r="J5" s="1887"/>
      <c r="K5" s="1887"/>
      <c r="L5" s="1451"/>
      <c r="M5" s="1450" t="s">
        <v>162</v>
      </c>
      <c r="N5" s="1451"/>
      <c r="O5" s="1451"/>
      <c r="P5" s="1451"/>
      <c r="Q5" s="1452" t="s">
        <v>163</v>
      </c>
      <c r="R5" s="1452"/>
      <c r="S5" s="1452"/>
    </row>
    <row r="6" spans="1:20" ht="27" customHeight="1" thickBot="1" x14ac:dyDescent="0.3">
      <c r="A6" s="1871" t="s">
        <v>155</v>
      </c>
      <c r="B6" s="1873" t="s">
        <v>640</v>
      </c>
      <c r="C6" s="1874"/>
      <c r="D6" s="1874"/>
      <c r="E6" s="1874"/>
      <c r="F6" s="1874"/>
      <c r="G6" s="1874"/>
      <c r="H6" s="1874"/>
      <c r="I6" s="1874"/>
      <c r="J6" s="1874"/>
      <c r="K6" s="1874"/>
      <c r="L6" s="1874"/>
      <c r="M6" s="1874"/>
      <c r="N6" s="1874"/>
      <c r="O6" s="1874"/>
      <c r="P6" s="1874"/>
      <c r="Q6" s="1874"/>
      <c r="R6" s="1874"/>
      <c r="S6" s="1874"/>
      <c r="T6" s="473"/>
    </row>
    <row r="7" spans="1:20" ht="16.5" thickBot="1" x14ac:dyDescent="0.3">
      <c r="A7" s="1872"/>
      <c r="B7" s="1875" t="s">
        <v>0</v>
      </c>
      <c r="C7" s="1876" t="s">
        <v>1</v>
      </c>
      <c r="D7" s="1876"/>
      <c r="E7" s="1876"/>
      <c r="F7" s="1877" t="s">
        <v>2</v>
      </c>
      <c r="G7" s="1879" t="s">
        <v>122</v>
      </c>
      <c r="H7" s="1879" t="s">
        <v>123</v>
      </c>
      <c r="I7" s="1880"/>
      <c r="J7" s="1880"/>
      <c r="K7" s="1880"/>
      <c r="L7" s="1880"/>
      <c r="M7" s="1880"/>
      <c r="N7" s="1880"/>
      <c r="O7" s="1880"/>
      <c r="P7" s="1880"/>
      <c r="Q7" s="1880"/>
      <c r="R7" s="1880"/>
      <c r="S7" s="1880"/>
      <c r="T7" s="473"/>
    </row>
    <row r="8" spans="1:20" ht="16.5" thickBot="1" x14ac:dyDescent="0.3">
      <c r="A8" s="1872"/>
      <c r="B8" s="1875"/>
      <c r="C8" s="1876"/>
      <c r="D8" s="1876"/>
      <c r="E8" s="1876"/>
      <c r="F8" s="1878"/>
      <c r="G8" s="1879"/>
      <c r="H8" s="475" t="s">
        <v>124</v>
      </c>
      <c r="I8" s="475" t="s">
        <v>125</v>
      </c>
      <c r="J8" s="475" t="s">
        <v>126</v>
      </c>
      <c r="K8" s="475" t="s">
        <v>127</v>
      </c>
      <c r="L8" s="475" t="s">
        <v>128</v>
      </c>
      <c r="M8" s="475" t="s">
        <v>129</v>
      </c>
      <c r="N8" s="475" t="s">
        <v>130</v>
      </c>
      <c r="O8" s="475" t="s">
        <v>131</v>
      </c>
      <c r="P8" s="475" t="s">
        <v>132</v>
      </c>
      <c r="Q8" s="475" t="s">
        <v>133</v>
      </c>
      <c r="R8" s="475" t="s">
        <v>134</v>
      </c>
      <c r="S8" s="475" t="s">
        <v>135</v>
      </c>
      <c r="T8" s="473"/>
    </row>
    <row r="9" spans="1:20" ht="19.5" thickBot="1" x14ac:dyDescent="0.3">
      <c r="A9" s="1872"/>
      <c r="B9" s="1881" t="s">
        <v>3</v>
      </c>
      <c r="C9" s="1883" t="s">
        <v>170</v>
      </c>
      <c r="D9" s="1884"/>
      <c r="E9" s="1884"/>
      <c r="F9" s="1884"/>
      <c r="G9" s="1884"/>
      <c r="H9" s="1884"/>
      <c r="I9" s="1884"/>
      <c r="J9" s="1884"/>
      <c r="K9" s="1884"/>
      <c r="L9" s="1884"/>
      <c r="M9" s="1884"/>
      <c r="N9" s="1884"/>
      <c r="O9" s="1884"/>
      <c r="P9" s="1884"/>
      <c r="Q9" s="1884"/>
      <c r="R9" s="1884"/>
      <c r="S9" s="1885"/>
      <c r="T9" s="473"/>
    </row>
    <row r="10" spans="1:20" ht="19.5" thickBot="1" x14ac:dyDescent="0.3">
      <c r="A10" s="1872"/>
      <c r="B10" s="1881"/>
      <c r="C10" s="1367" t="s">
        <v>5</v>
      </c>
      <c r="D10" s="1870" t="s">
        <v>164</v>
      </c>
      <c r="E10" s="1870"/>
      <c r="F10" s="1870"/>
      <c r="G10" s="1870"/>
      <c r="H10" s="1870"/>
      <c r="I10" s="1870"/>
      <c r="J10" s="1870"/>
      <c r="K10" s="1870"/>
      <c r="L10" s="1870"/>
      <c r="M10" s="1870"/>
      <c r="N10" s="1870"/>
      <c r="O10" s="1870"/>
      <c r="P10" s="1870"/>
      <c r="Q10" s="1870"/>
      <c r="R10" s="1870"/>
      <c r="S10" s="1870"/>
      <c r="T10" s="473"/>
    </row>
    <row r="11" spans="1:20" ht="16.5" customHeight="1" thickBot="1" x14ac:dyDescent="0.3">
      <c r="A11" s="1872"/>
      <c r="B11" s="1882"/>
      <c r="C11" s="136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473"/>
    </row>
    <row r="12" spans="1:20" ht="16.5" customHeight="1" thickBot="1" x14ac:dyDescent="0.3">
      <c r="A12" s="1872"/>
      <c r="B12" s="1882"/>
      <c r="C12" s="1369"/>
      <c r="D12" s="1431"/>
      <c r="E12" s="1431"/>
      <c r="F12" s="6" t="s">
        <v>16</v>
      </c>
      <c r="G12" s="68">
        <v>500</v>
      </c>
      <c r="H12" s="612">
        <v>25</v>
      </c>
      <c r="I12" s="612">
        <v>50</v>
      </c>
      <c r="J12" s="612">
        <v>50</v>
      </c>
      <c r="K12" s="612">
        <v>50</v>
      </c>
      <c r="L12" s="612">
        <v>50</v>
      </c>
      <c r="M12" s="612">
        <v>50</v>
      </c>
      <c r="N12" s="612">
        <v>50</v>
      </c>
      <c r="O12" s="612">
        <v>50</v>
      </c>
      <c r="P12" s="612">
        <v>50</v>
      </c>
      <c r="Q12" s="612">
        <v>50</v>
      </c>
      <c r="R12" s="612">
        <v>50</v>
      </c>
      <c r="S12" s="612">
        <v>25</v>
      </c>
      <c r="T12" s="473"/>
    </row>
    <row r="13" spans="1:20" ht="16.5" customHeight="1" thickBot="1" x14ac:dyDescent="0.3">
      <c r="A13" s="1872"/>
      <c r="B13" s="1882"/>
      <c r="C13" s="1369"/>
      <c r="D13" s="1433" t="s">
        <v>9</v>
      </c>
      <c r="E13" s="1433"/>
      <c r="F13" s="61" t="s">
        <v>17</v>
      </c>
      <c r="G13" s="68">
        <v>120</v>
      </c>
      <c r="H13" s="625">
        <v>10</v>
      </c>
      <c r="I13" s="625">
        <v>10</v>
      </c>
      <c r="J13" s="625">
        <v>10</v>
      </c>
      <c r="K13" s="625">
        <v>10</v>
      </c>
      <c r="L13" s="625">
        <v>10</v>
      </c>
      <c r="M13" s="625">
        <v>10</v>
      </c>
      <c r="N13" s="625">
        <v>10</v>
      </c>
      <c r="O13" s="625">
        <v>10</v>
      </c>
      <c r="P13" s="625">
        <v>10</v>
      </c>
      <c r="Q13" s="625">
        <v>10</v>
      </c>
      <c r="R13" s="625">
        <v>10</v>
      </c>
      <c r="S13" s="625">
        <v>10</v>
      </c>
      <c r="T13" s="473"/>
    </row>
    <row r="14" spans="1:20" ht="16.5" customHeight="1" thickBot="1" x14ac:dyDescent="0.3">
      <c r="A14" s="1872"/>
      <c r="B14" s="1882"/>
      <c r="C14" s="1369"/>
      <c r="D14" s="1433"/>
      <c r="E14" s="1433"/>
      <c r="F14" s="61" t="s">
        <v>18</v>
      </c>
      <c r="G14" s="68">
        <v>60</v>
      </c>
      <c r="H14" s="625">
        <v>5</v>
      </c>
      <c r="I14" s="625">
        <v>5</v>
      </c>
      <c r="J14" s="625">
        <v>5</v>
      </c>
      <c r="K14" s="625">
        <v>5</v>
      </c>
      <c r="L14" s="625">
        <v>5</v>
      </c>
      <c r="M14" s="625">
        <v>5</v>
      </c>
      <c r="N14" s="625">
        <v>5</v>
      </c>
      <c r="O14" s="625">
        <v>5</v>
      </c>
      <c r="P14" s="625">
        <v>5</v>
      </c>
      <c r="Q14" s="625">
        <v>5</v>
      </c>
      <c r="R14" s="625">
        <v>5</v>
      </c>
      <c r="S14" s="625">
        <v>5</v>
      </c>
      <c r="T14" s="473"/>
    </row>
    <row r="15" spans="1:20" ht="16.5" customHeight="1" thickBot="1" x14ac:dyDescent="0.3">
      <c r="A15" s="1872"/>
      <c r="B15" s="1882"/>
      <c r="C15" s="1369"/>
      <c r="D15" s="1433"/>
      <c r="E15" s="1433"/>
      <c r="F15" s="61" t="s">
        <v>19</v>
      </c>
      <c r="G15" s="68">
        <v>15</v>
      </c>
      <c r="H15" s="625">
        <v>2</v>
      </c>
      <c r="I15" s="625">
        <v>3</v>
      </c>
      <c r="J15" s="625">
        <v>3</v>
      </c>
      <c r="K15" s="625">
        <v>3</v>
      </c>
      <c r="L15" s="625">
        <v>3</v>
      </c>
      <c r="M15" s="625">
        <v>3</v>
      </c>
      <c r="N15" s="625">
        <v>3</v>
      </c>
      <c r="O15" s="625">
        <v>3</v>
      </c>
      <c r="P15" s="625">
        <v>3</v>
      </c>
      <c r="Q15" s="625">
        <v>3</v>
      </c>
      <c r="R15" s="625">
        <v>3</v>
      </c>
      <c r="S15" s="625">
        <v>2</v>
      </c>
      <c r="T15" s="473"/>
    </row>
    <row r="16" spans="1:20" ht="16.5" customHeight="1" thickBot="1" x14ac:dyDescent="0.3">
      <c r="A16" s="1872"/>
      <c r="B16" s="1882"/>
      <c r="C16" s="1369"/>
      <c r="D16" s="1433"/>
      <c r="E16" s="1433"/>
      <c r="F16" s="66" t="s">
        <v>20</v>
      </c>
      <c r="G16" s="68">
        <v>15</v>
      </c>
      <c r="H16" s="625">
        <v>2</v>
      </c>
      <c r="I16" s="625">
        <v>3</v>
      </c>
      <c r="J16" s="625">
        <v>3</v>
      </c>
      <c r="K16" s="625">
        <v>3</v>
      </c>
      <c r="L16" s="625">
        <v>3</v>
      </c>
      <c r="M16" s="625">
        <v>3</v>
      </c>
      <c r="N16" s="625">
        <v>3</v>
      </c>
      <c r="O16" s="625">
        <v>3</v>
      </c>
      <c r="P16" s="625">
        <v>3</v>
      </c>
      <c r="Q16" s="625">
        <v>3</v>
      </c>
      <c r="R16" s="625">
        <v>3</v>
      </c>
      <c r="S16" s="625">
        <v>2</v>
      </c>
      <c r="T16" s="473"/>
    </row>
    <row r="17" spans="1:20" ht="16.5" customHeight="1" thickBot="1" x14ac:dyDescent="0.3">
      <c r="A17" s="1872"/>
      <c r="B17" s="1882"/>
      <c r="C17" s="1369"/>
      <c r="D17" s="1431" t="s">
        <v>10</v>
      </c>
      <c r="E17" s="1431"/>
      <c r="F17" s="61" t="s">
        <v>21</v>
      </c>
      <c r="G17" s="68">
        <f t="shared" ref="G17" si="0">SUM(H17:S17)</f>
        <v>100</v>
      </c>
      <c r="H17" s="625">
        <v>8</v>
      </c>
      <c r="I17" s="625">
        <v>9</v>
      </c>
      <c r="J17" s="625">
        <v>9</v>
      </c>
      <c r="K17" s="625">
        <v>8</v>
      </c>
      <c r="L17" s="625">
        <v>9</v>
      </c>
      <c r="M17" s="625">
        <v>8</v>
      </c>
      <c r="N17" s="625">
        <v>9</v>
      </c>
      <c r="O17" s="625">
        <v>8</v>
      </c>
      <c r="P17" s="625">
        <v>8</v>
      </c>
      <c r="Q17" s="625">
        <v>8</v>
      </c>
      <c r="R17" s="625">
        <v>8</v>
      </c>
      <c r="S17" s="625">
        <v>8</v>
      </c>
      <c r="T17" s="473"/>
    </row>
    <row r="18" spans="1:20" ht="16.5" customHeight="1" thickBot="1" x14ac:dyDescent="0.3">
      <c r="A18" s="1872"/>
      <c r="B18" s="1882"/>
      <c r="C18" s="1369"/>
      <c r="D18" s="1431" t="s">
        <v>11</v>
      </c>
      <c r="E18" s="1431"/>
      <c r="F18" s="61" t="s">
        <v>22</v>
      </c>
      <c r="G18" s="68">
        <v>10</v>
      </c>
      <c r="H18" s="625">
        <v>0</v>
      </c>
      <c r="I18" s="625">
        <v>1</v>
      </c>
      <c r="J18" s="625">
        <v>1</v>
      </c>
      <c r="K18" s="625">
        <v>1</v>
      </c>
      <c r="L18" s="625">
        <v>1</v>
      </c>
      <c r="M18" s="625">
        <v>1</v>
      </c>
      <c r="N18" s="625">
        <v>1</v>
      </c>
      <c r="O18" s="625">
        <v>1</v>
      </c>
      <c r="P18" s="625">
        <v>1</v>
      </c>
      <c r="Q18" s="625">
        <v>1</v>
      </c>
      <c r="R18" s="625">
        <v>1</v>
      </c>
      <c r="S18" s="625">
        <v>0</v>
      </c>
      <c r="T18" s="473"/>
    </row>
    <row r="19" spans="1:20" ht="16.5" customHeight="1" thickBot="1" x14ac:dyDescent="0.3">
      <c r="A19" s="1872"/>
      <c r="B19" s="1882"/>
      <c r="C19" s="1369"/>
      <c r="D19" s="1431" t="s">
        <v>12</v>
      </c>
      <c r="E19" s="1431"/>
      <c r="F19" s="61" t="s">
        <v>23</v>
      </c>
      <c r="G19" s="68">
        <v>7</v>
      </c>
      <c r="H19" s="625">
        <v>1</v>
      </c>
      <c r="I19" s="625">
        <v>0</v>
      </c>
      <c r="J19" s="625">
        <v>1</v>
      </c>
      <c r="K19" s="625">
        <v>1</v>
      </c>
      <c r="L19" s="625">
        <v>0</v>
      </c>
      <c r="M19" s="625">
        <v>1</v>
      </c>
      <c r="N19" s="625">
        <v>0</v>
      </c>
      <c r="O19" s="625">
        <v>1</v>
      </c>
      <c r="P19" s="625">
        <v>0</v>
      </c>
      <c r="Q19" s="625">
        <v>1</v>
      </c>
      <c r="R19" s="625">
        <v>1</v>
      </c>
      <c r="S19" s="625">
        <v>0</v>
      </c>
      <c r="T19" s="473"/>
    </row>
    <row r="20" spans="1:20" ht="16.5" customHeight="1" thickBot="1" x14ac:dyDescent="0.3">
      <c r="A20" s="1872"/>
      <c r="B20" s="1882"/>
      <c r="C20" s="1369"/>
      <c r="D20" s="1434" t="s">
        <v>13</v>
      </c>
      <c r="E20" s="1434"/>
      <c r="F20" s="62" t="s">
        <v>24</v>
      </c>
      <c r="G20" s="68">
        <v>45</v>
      </c>
      <c r="H20" s="625">
        <v>2</v>
      </c>
      <c r="I20" s="625">
        <v>4</v>
      </c>
      <c r="J20" s="625">
        <v>4</v>
      </c>
      <c r="K20" s="625">
        <v>4</v>
      </c>
      <c r="L20" s="625">
        <v>4</v>
      </c>
      <c r="M20" s="625">
        <v>4</v>
      </c>
      <c r="N20" s="625">
        <v>4</v>
      </c>
      <c r="O20" s="625">
        <v>4</v>
      </c>
      <c r="P20" s="625">
        <v>4</v>
      </c>
      <c r="Q20" s="625">
        <v>4</v>
      </c>
      <c r="R20" s="625">
        <v>4</v>
      </c>
      <c r="S20" s="625">
        <v>3</v>
      </c>
      <c r="T20" s="473"/>
    </row>
    <row r="21" spans="1:20" ht="16.5" customHeight="1" thickBot="1" x14ac:dyDescent="0.3">
      <c r="A21" s="1872"/>
      <c r="B21" s="1882"/>
      <c r="C21" s="1369"/>
      <c r="D21" s="1434"/>
      <c r="E21" s="1434"/>
      <c r="F21" s="62" t="s">
        <v>25</v>
      </c>
      <c r="G21" s="68">
        <v>17</v>
      </c>
      <c r="H21" s="625">
        <v>1</v>
      </c>
      <c r="I21" s="625">
        <v>2</v>
      </c>
      <c r="J21" s="625">
        <v>1</v>
      </c>
      <c r="K21" s="625">
        <v>2</v>
      </c>
      <c r="L21" s="625">
        <v>1</v>
      </c>
      <c r="M21" s="625">
        <v>2</v>
      </c>
      <c r="N21" s="625">
        <v>1</v>
      </c>
      <c r="O21" s="625">
        <v>2</v>
      </c>
      <c r="P21" s="625">
        <v>1</v>
      </c>
      <c r="Q21" s="625">
        <v>2</v>
      </c>
      <c r="R21" s="625">
        <v>1</v>
      </c>
      <c r="S21" s="625">
        <v>1</v>
      </c>
      <c r="T21" s="473"/>
    </row>
    <row r="22" spans="1:20" ht="16.5" customHeight="1" thickBot="1" x14ac:dyDescent="0.3">
      <c r="A22" s="1872"/>
      <c r="B22" s="1882"/>
      <c r="C22" s="1369"/>
      <c r="D22" s="1434"/>
      <c r="E22" s="1434"/>
      <c r="F22" s="67" t="s">
        <v>113</v>
      </c>
      <c r="G22" s="68">
        <v>1</v>
      </c>
      <c r="H22" s="955">
        <v>0</v>
      </c>
      <c r="I22" s="955">
        <v>0</v>
      </c>
      <c r="J22" s="955">
        <v>0</v>
      </c>
      <c r="K22" s="955">
        <v>0</v>
      </c>
      <c r="L22" s="955">
        <v>1</v>
      </c>
      <c r="M22" s="955">
        <v>0</v>
      </c>
      <c r="N22" s="955">
        <v>0</v>
      </c>
      <c r="O22" s="955">
        <v>0</v>
      </c>
      <c r="P22" s="955">
        <v>0</v>
      </c>
      <c r="Q22" s="955">
        <v>0</v>
      </c>
      <c r="R22" s="955">
        <v>0</v>
      </c>
      <c r="S22" s="955">
        <v>0</v>
      </c>
      <c r="T22" s="473"/>
    </row>
    <row r="23" spans="1:20" ht="16.5" customHeight="1" thickBot="1" x14ac:dyDescent="0.3">
      <c r="A23" s="1872"/>
      <c r="B23" s="1882"/>
      <c r="C23" s="136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473"/>
    </row>
    <row r="24" spans="1:20" ht="40.5" customHeight="1" thickBot="1" x14ac:dyDescent="0.3">
      <c r="A24" s="1872"/>
      <c r="B24" s="1882"/>
      <c r="C24" s="1371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473"/>
    </row>
    <row r="25" spans="1:20" ht="16.5" thickBot="1" x14ac:dyDescent="0.3">
      <c r="A25" s="1872"/>
      <c r="B25" s="1882"/>
      <c r="C25" s="1863" t="s">
        <v>28</v>
      </c>
      <c r="D25" s="1410" t="s">
        <v>29</v>
      </c>
      <c r="E25" s="1411"/>
      <c r="F25" s="12" t="s">
        <v>30</v>
      </c>
      <c r="G25" s="13">
        <v>3</v>
      </c>
      <c r="H25" s="956">
        <v>0</v>
      </c>
      <c r="I25" s="956">
        <v>0</v>
      </c>
      <c r="J25" s="956">
        <v>1</v>
      </c>
      <c r="K25" s="956">
        <v>0</v>
      </c>
      <c r="L25" s="956">
        <v>0</v>
      </c>
      <c r="M25" s="956">
        <v>1</v>
      </c>
      <c r="N25" s="956">
        <v>0</v>
      </c>
      <c r="O25" s="956">
        <v>0</v>
      </c>
      <c r="P25" s="956">
        <v>1</v>
      </c>
      <c r="Q25" s="956">
        <v>0</v>
      </c>
      <c r="R25" s="956">
        <v>0</v>
      </c>
      <c r="S25" s="956">
        <v>0</v>
      </c>
      <c r="T25" s="473"/>
    </row>
    <row r="26" spans="1:20" ht="16.5" thickBot="1" x14ac:dyDescent="0.3">
      <c r="A26" s="1872"/>
      <c r="B26" s="1882"/>
      <c r="C26" s="1864"/>
      <c r="D26" s="1406"/>
      <c r="E26" s="1407"/>
      <c r="F26" s="15" t="s">
        <v>32</v>
      </c>
      <c r="G26" s="13">
        <v>3</v>
      </c>
      <c r="H26" s="625">
        <v>0</v>
      </c>
      <c r="I26" s="625">
        <v>0</v>
      </c>
      <c r="J26" s="625">
        <v>0</v>
      </c>
      <c r="K26" s="625">
        <v>1</v>
      </c>
      <c r="L26" s="625">
        <v>0</v>
      </c>
      <c r="M26" s="625">
        <v>0</v>
      </c>
      <c r="N26" s="625">
        <v>1</v>
      </c>
      <c r="O26" s="625">
        <v>0</v>
      </c>
      <c r="P26" s="625">
        <v>0</v>
      </c>
      <c r="Q26" s="625">
        <v>1</v>
      </c>
      <c r="R26" s="625">
        <v>0</v>
      </c>
      <c r="S26" s="625">
        <v>0</v>
      </c>
      <c r="T26" s="473"/>
    </row>
    <row r="27" spans="1:20" ht="16.5" thickBot="1" x14ac:dyDescent="0.3">
      <c r="A27" s="1872"/>
      <c r="B27" s="1882"/>
      <c r="C27" s="1864"/>
      <c r="D27" s="1406"/>
      <c r="E27" s="1407"/>
      <c r="F27" s="15" t="s">
        <v>31</v>
      </c>
      <c r="G27" s="13">
        <v>1</v>
      </c>
      <c r="H27" s="625">
        <v>0</v>
      </c>
      <c r="I27" s="625">
        <v>0</v>
      </c>
      <c r="J27" s="625">
        <v>0</v>
      </c>
      <c r="K27" s="625">
        <v>0</v>
      </c>
      <c r="L27" s="625">
        <v>1</v>
      </c>
      <c r="M27" s="625">
        <v>0</v>
      </c>
      <c r="N27" s="625">
        <v>0</v>
      </c>
      <c r="O27" s="625">
        <v>0</v>
      </c>
      <c r="P27" s="625">
        <v>0</v>
      </c>
      <c r="Q27" s="625">
        <v>0</v>
      </c>
      <c r="R27" s="625">
        <v>0</v>
      </c>
      <c r="S27" s="625">
        <v>0</v>
      </c>
      <c r="T27" s="473"/>
    </row>
    <row r="28" spans="1:20" ht="16.5" thickBot="1" x14ac:dyDescent="0.3">
      <c r="A28" s="1872"/>
      <c r="B28" s="1882"/>
      <c r="C28" s="1864"/>
      <c r="D28" s="1406"/>
      <c r="E28" s="1407"/>
      <c r="F28" s="15" t="s">
        <v>33</v>
      </c>
      <c r="G28" s="13">
        <v>1</v>
      </c>
      <c r="H28" s="625">
        <v>0</v>
      </c>
      <c r="I28" s="625">
        <v>0</v>
      </c>
      <c r="J28" s="625">
        <v>0</v>
      </c>
      <c r="K28" s="625">
        <v>1</v>
      </c>
      <c r="L28" s="625">
        <v>0</v>
      </c>
      <c r="M28" s="625">
        <v>0</v>
      </c>
      <c r="N28" s="625">
        <v>0</v>
      </c>
      <c r="O28" s="625">
        <v>0</v>
      </c>
      <c r="P28" s="625">
        <v>0</v>
      </c>
      <c r="Q28" s="625">
        <v>0</v>
      </c>
      <c r="R28" s="625">
        <v>0</v>
      </c>
      <c r="S28" s="625">
        <v>0</v>
      </c>
      <c r="T28" s="5">
        <v>0</v>
      </c>
    </row>
    <row r="29" spans="1:20" ht="16.5" thickBot="1" x14ac:dyDescent="0.3">
      <c r="A29" s="1872"/>
      <c r="B29" s="1882"/>
      <c r="C29" s="1864"/>
      <c r="D29" s="1406"/>
      <c r="E29" s="1407"/>
      <c r="F29" s="16" t="s">
        <v>34</v>
      </c>
      <c r="G29" s="13">
        <v>1</v>
      </c>
      <c r="H29" s="955">
        <v>0</v>
      </c>
      <c r="I29" s="955">
        <v>0</v>
      </c>
      <c r="J29" s="955">
        <v>0</v>
      </c>
      <c r="K29" s="955">
        <v>0</v>
      </c>
      <c r="L29" s="955">
        <v>0</v>
      </c>
      <c r="M29" s="955">
        <v>0</v>
      </c>
      <c r="N29" s="955">
        <v>1</v>
      </c>
      <c r="O29" s="955">
        <v>0</v>
      </c>
      <c r="P29" s="955">
        <v>0</v>
      </c>
      <c r="Q29" s="955">
        <v>0</v>
      </c>
      <c r="R29" s="955">
        <v>0</v>
      </c>
      <c r="S29" s="955">
        <v>0</v>
      </c>
      <c r="T29" s="473"/>
    </row>
    <row r="30" spans="1:20" ht="19.5" thickBot="1" x14ac:dyDescent="0.3">
      <c r="A30" s="1872"/>
      <c r="B30" s="1882"/>
      <c r="C30" s="1853" t="s">
        <v>166</v>
      </c>
      <c r="D30" s="1854"/>
      <c r="E30" s="1854"/>
      <c r="F30" s="1854"/>
      <c r="G30" s="1854"/>
      <c r="H30" s="1854"/>
      <c r="I30" s="1854"/>
      <c r="J30" s="1854"/>
      <c r="K30" s="1854"/>
      <c r="L30" s="1854"/>
      <c r="M30" s="1854"/>
      <c r="N30" s="1854"/>
      <c r="O30" s="1854"/>
      <c r="P30" s="1854"/>
      <c r="Q30" s="1854"/>
      <c r="R30" s="1854"/>
      <c r="S30" s="1855"/>
      <c r="T30" s="473"/>
    </row>
    <row r="31" spans="1:20" ht="19.5" thickBot="1" x14ac:dyDescent="0.3">
      <c r="A31" s="1872"/>
      <c r="B31" s="1882"/>
      <c r="C31" s="1865" t="s">
        <v>35</v>
      </c>
      <c r="D31" s="1867" t="s">
        <v>167</v>
      </c>
      <c r="E31" s="1868"/>
      <c r="F31" s="1868"/>
      <c r="G31" s="1868"/>
      <c r="H31" s="1868"/>
      <c r="I31" s="1868"/>
      <c r="J31" s="1868"/>
      <c r="K31" s="1868"/>
      <c r="L31" s="1868"/>
      <c r="M31" s="1868"/>
      <c r="N31" s="1868"/>
      <c r="O31" s="1868"/>
      <c r="P31" s="1868"/>
      <c r="Q31" s="1868"/>
      <c r="R31" s="1868"/>
      <c r="S31" s="1869"/>
      <c r="T31" s="473"/>
    </row>
    <row r="32" spans="1:20" ht="16.5" customHeight="1" thickBot="1" x14ac:dyDescent="0.3">
      <c r="A32" s="1872"/>
      <c r="B32" s="1882"/>
      <c r="C32" s="1865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473"/>
    </row>
    <row r="33" spans="1:20" ht="16.5" customHeight="1" thickBot="1" x14ac:dyDescent="0.3">
      <c r="A33" s="1872"/>
      <c r="B33" s="1882"/>
      <c r="C33" s="1865"/>
      <c r="D33" s="1442"/>
      <c r="E33" s="1442"/>
      <c r="F33" s="17" t="s">
        <v>114</v>
      </c>
      <c r="G33" s="118">
        <f>G20</f>
        <v>45</v>
      </c>
      <c r="H33" s="118">
        <f t="shared" ref="H33:S33" si="1">H20</f>
        <v>2</v>
      </c>
      <c r="I33" s="118">
        <f t="shared" si="1"/>
        <v>4</v>
      </c>
      <c r="J33" s="118">
        <f t="shared" si="1"/>
        <v>4</v>
      </c>
      <c r="K33" s="118">
        <f t="shared" si="1"/>
        <v>4</v>
      </c>
      <c r="L33" s="118">
        <f t="shared" si="1"/>
        <v>4</v>
      </c>
      <c r="M33" s="118">
        <f t="shared" si="1"/>
        <v>4</v>
      </c>
      <c r="N33" s="118">
        <f t="shared" si="1"/>
        <v>4</v>
      </c>
      <c r="O33" s="118">
        <f t="shared" si="1"/>
        <v>4</v>
      </c>
      <c r="P33" s="118">
        <f t="shared" si="1"/>
        <v>4</v>
      </c>
      <c r="Q33" s="118">
        <f t="shared" si="1"/>
        <v>4</v>
      </c>
      <c r="R33" s="118">
        <f t="shared" si="1"/>
        <v>4</v>
      </c>
      <c r="S33" s="118">
        <f t="shared" si="1"/>
        <v>3</v>
      </c>
      <c r="T33" s="473"/>
    </row>
    <row r="34" spans="1:20" ht="16.5" customHeight="1" thickBot="1" x14ac:dyDescent="0.3">
      <c r="A34" s="1872"/>
      <c r="B34" s="1882"/>
      <c r="C34" s="1865"/>
      <c r="D34" s="1442"/>
      <c r="E34" s="1442"/>
      <c r="F34" s="17" t="s">
        <v>115</v>
      </c>
      <c r="G34" s="30">
        <v>4</v>
      </c>
      <c r="H34" s="625">
        <v>0</v>
      </c>
      <c r="I34" s="625">
        <v>1</v>
      </c>
      <c r="J34" s="625">
        <v>0</v>
      </c>
      <c r="K34" s="625">
        <v>0</v>
      </c>
      <c r="L34" s="625">
        <v>1</v>
      </c>
      <c r="M34" s="625">
        <v>0</v>
      </c>
      <c r="N34" s="625">
        <v>1</v>
      </c>
      <c r="O34" s="625">
        <v>0</v>
      </c>
      <c r="P34" s="625">
        <v>0</v>
      </c>
      <c r="Q34" s="625">
        <v>1</v>
      </c>
      <c r="R34" s="625">
        <v>0</v>
      </c>
      <c r="S34" s="625">
        <v>0</v>
      </c>
      <c r="T34" s="473"/>
    </row>
    <row r="35" spans="1:20" ht="16.5" customHeight="1" thickBot="1" x14ac:dyDescent="0.3">
      <c r="A35" s="1872"/>
      <c r="B35" s="1882"/>
      <c r="C35" s="1865"/>
      <c r="D35" s="1442" t="s">
        <v>39</v>
      </c>
      <c r="E35" s="1442"/>
      <c r="F35" s="70" t="s">
        <v>45</v>
      </c>
      <c r="G35" s="30">
        <v>2</v>
      </c>
      <c r="H35" s="625">
        <v>0</v>
      </c>
      <c r="I35" s="625">
        <v>0</v>
      </c>
      <c r="J35" s="625">
        <v>1</v>
      </c>
      <c r="K35" s="625">
        <v>0</v>
      </c>
      <c r="L35" s="625">
        <v>1</v>
      </c>
      <c r="M35" s="625">
        <v>0</v>
      </c>
      <c r="N35" s="625">
        <v>0</v>
      </c>
      <c r="O35" s="625">
        <v>0</v>
      </c>
      <c r="P35" s="625">
        <v>0</v>
      </c>
      <c r="Q35" s="625">
        <v>0</v>
      </c>
      <c r="R35" s="625">
        <v>0</v>
      </c>
      <c r="S35" s="625">
        <v>0</v>
      </c>
      <c r="T35" s="473"/>
    </row>
    <row r="36" spans="1:20" ht="16.5" customHeight="1" thickBot="1" x14ac:dyDescent="0.3">
      <c r="A36" s="1872"/>
      <c r="B36" s="1882"/>
      <c r="C36" s="1865"/>
      <c r="D36" s="1442"/>
      <c r="E36" s="1442"/>
      <c r="F36" s="70" t="s">
        <v>46</v>
      </c>
      <c r="G36" s="30">
        <v>3</v>
      </c>
      <c r="H36" s="625">
        <v>0</v>
      </c>
      <c r="I36" s="625">
        <v>1</v>
      </c>
      <c r="J36" s="625">
        <v>0</v>
      </c>
      <c r="K36" s="625">
        <v>1</v>
      </c>
      <c r="L36" s="625">
        <v>0</v>
      </c>
      <c r="M36" s="625">
        <v>1</v>
      </c>
      <c r="N36" s="625">
        <v>0</v>
      </c>
      <c r="O36" s="625">
        <v>0</v>
      </c>
      <c r="P36" s="625">
        <v>0</v>
      </c>
      <c r="Q36" s="625">
        <v>0</v>
      </c>
      <c r="R36" s="625">
        <v>0</v>
      </c>
      <c r="S36" s="625">
        <v>0</v>
      </c>
      <c r="T36" s="473"/>
    </row>
    <row r="37" spans="1:20" ht="16.5" customHeight="1" thickBot="1" x14ac:dyDescent="0.3">
      <c r="A37" s="1872"/>
      <c r="B37" s="1882"/>
      <c r="C37" s="1865"/>
      <c r="D37" s="1431" t="s">
        <v>40</v>
      </c>
      <c r="E37" s="1431"/>
      <c r="F37" s="70" t="s">
        <v>47</v>
      </c>
      <c r="G37" s="30">
        <v>35</v>
      </c>
      <c r="H37" s="625">
        <v>2</v>
      </c>
      <c r="I37" s="625">
        <v>3</v>
      </c>
      <c r="J37" s="625">
        <v>3</v>
      </c>
      <c r="K37" s="625">
        <v>3</v>
      </c>
      <c r="L37" s="625">
        <v>3</v>
      </c>
      <c r="M37" s="625">
        <v>3</v>
      </c>
      <c r="N37" s="625">
        <v>3</v>
      </c>
      <c r="O37" s="625">
        <v>3</v>
      </c>
      <c r="P37" s="625">
        <v>3</v>
      </c>
      <c r="Q37" s="625">
        <v>3</v>
      </c>
      <c r="R37" s="625">
        <v>3</v>
      </c>
      <c r="S37" s="625">
        <v>2</v>
      </c>
      <c r="T37" s="957"/>
    </row>
    <row r="38" spans="1:20" ht="16.5" customHeight="1" thickBot="1" x14ac:dyDescent="0.3">
      <c r="A38" s="1872"/>
      <c r="B38" s="1882"/>
      <c r="C38" s="1865"/>
      <c r="D38" s="1431" t="s">
        <v>41</v>
      </c>
      <c r="E38" s="1431"/>
      <c r="F38" s="70" t="s">
        <v>48</v>
      </c>
      <c r="G38" s="30">
        <v>1</v>
      </c>
      <c r="H38" s="625">
        <v>0</v>
      </c>
      <c r="I38" s="625">
        <v>0</v>
      </c>
      <c r="J38" s="625">
        <v>0</v>
      </c>
      <c r="K38" s="625">
        <v>0</v>
      </c>
      <c r="L38" s="625">
        <v>1</v>
      </c>
      <c r="M38" s="625">
        <v>0</v>
      </c>
      <c r="N38" s="625">
        <v>0</v>
      </c>
      <c r="O38" s="625">
        <v>0</v>
      </c>
      <c r="P38" s="625">
        <v>0</v>
      </c>
      <c r="Q38" s="625">
        <v>0</v>
      </c>
      <c r="R38" s="625">
        <v>0</v>
      </c>
      <c r="S38" s="625">
        <v>0</v>
      </c>
      <c r="T38" s="473"/>
    </row>
    <row r="39" spans="1:20" ht="16.5" customHeight="1" thickBot="1" x14ac:dyDescent="0.3">
      <c r="A39" s="1872"/>
      <c r="B39" s="1882"/>
      <c r="C39" s="1865"/>
      <c r="D39" s="1306" t="s">
        <v>42</v>
      </c>
      <c r="E39" s="1306"/>
      <c r="F39" s="70" t="s">
        <v>49</v>
      </c>
      <c r="G39" s="30">
        <v>1</v>
      </c>
      <c r="H39" s="625">
        <v>0</v>
      </c>
      <c r="I39" s="625">
        <v>0</v>
      </c>
      <c r="J39" s="625">
        <v>1</v>
      </c>
      <c r="K39" s="625">
        <v>0</v>
      </c>
      <c r="L39" s="625">
        <v>0</v>
      </c>
      <c r="M39" s="625">
        <v>0</v>
      </c>
      <c r="N39" s="625">
        <v>0</v>
      </c>
      <c r="O39" s="625">
        <v>0</v>
      </c>
      <c r="P39" s="625">
        <v>0</v>
      </c>
      <c r="Q39" s="625">
        <v>0</v>
      </c>
      <c r="R39" s="625">
        <v>0</v>
      </c>
      <c r="S39" s="625">
        <v>0</v>
      </c>
      <c r="T39" s="473"/>
    </row>
    <row r="40" spans="1:20" ht="16.5" customHeight="1" thickBot="1" x14ac:dyDescent="0.3">
      <c r="A40" s="1872"/>
      <c r="B40" s="1882"/>
      <c r="C40" s="1865"/>
      <c r="D40" s="1432" t="s">
        <v>525</v>
      </c>
      <c r="E40" s="1432"/>
      <c r="F40" s="71" t="s">
        <v>514</v>
      </c>
      <c r="G40" s="30">
        <v>22</v>
      </c>
      <c r="H40" s="625">
        <v>1</v>
      </c>
      <c r="I40" s="625">
        <v>2</v>
      </c>
      <c r="J40" s="625">
        <v>2</v>
      </c>
      <c r="K40" s="625">
        <v>2</v>
      </c>
      <c r="L40" s="625">
        <v>2</v>
      </c>
      <c r="M40" s="625">
        <v>2</v>
      </c>
      <c r="N40" s="625">
        <v>2</v>
      </c>
      <c r="O40" s="625">
        <v>2</v>
      </c>
      <c r="P40" s="625">
        <v>2</v>
      </c>
      <c r="Q40" s="625">
        <v>2</v>
      </c>
      <c r="R40" s="625">
        <v>2</v>
      </c>
      <c r="S40" s="625">
        <v>1</v>
      </c>
      <c r="T40" s="473"/>
    </row>
    <row r="41" spans="1:20" ht="16.5" customHeight="1" thickBot="1" x14ac:dyDescent="0.3">
      <c r="A41" s="1872"/>
      <c r="B41" s="1882"/>
      <c r="C41" s="1865"/>
      <c r="D41" s="1432" t="s">
        <v>524</v>
      </c>
      <c r="E41" s="1432"/>
      <c r="F41" s="71" t="s">
        <v>515</v>
      </c>
      <c r="G41" s="30">
        <v>3</v>
      </c>
      <c r="H41" s="625">
        <v>0</v>
      </c>
      <c r="I41" s="625">
        <v>1</v>
      </c>
      <c r="J41" s="625">
        <v>0</v>
      </c>
      <c r="K41" s="625">
        <v>1</v>
      </c>
      <c r="L41" s="625">
        <v>0</v>
      </c>
      <c r="M41" s="625">
        <v>0</v>
      </c>
      <c r="N41" s="625">
        <v>0</v>
      </c>
      <c r="O41" s="625">
        <v>0</v>
      </c>
      <c r="P41" s="625">
        <v>1</v>
      </c>
      <c r="Q41" s="625">
        <v>0</v>
      </c>
      <c r="R41" s="625">
        <v>0</v>
      </c>
      <c r="S41" s="625">
        <v>0</v>
      </c>
      <c r="T41" s="473"/>
    </row>
    <row r="42" spans="1:20" ht="16.5" customHeight="1" thickBot="1" x14ac:dyDescent="0.3">
      <c r="A42" s="1872"/>
      <c r="B42" s="1882"/>
      <c r="C42" s="1865"/>
      <c r="D42" s="1433" t="s">
        <v>523</v>
      </c>
      <c r="E42" s="1433"/>
      <c r="F42" s="72" t="s">
        <v>516</v>
      </c>
      <c r="G42" s="30">
        <v>5</v>
      </c>
      <c r="H42" s="625">
        <v>0</v>
      </c>
      <c r="I42" s="625">
        <v>1</v>
      </c>
      <c r="J42" s="625">
        <v>0</v>
      </c>
      <c r="K42" s="625">
        <v>1</v>
      </c>
      <c r="L42" s="625">
        <v>1</v>
      </c>
      <c r="M42" s="625">
        <v>0</v>
      </c>
      <c r="N42" s="625">
        <v>0</v>
      </c>
      <c r="O42" s="625">
        <v>0</v>
      </c>
      <c r="P42" s="625">
        <v>1</v>
      </c>
      <c r="Q42" s="625">
        <v>0</v>
      </c>
      <c r="R42" s="625">
        <v>0</v>
      </c>
      <c r="S42" s="625">
        <v>1</v>
      </c>
      <c r="T42" s="473"/>
    </row>
    <row r="43" spans="1:20" ht="16.5" customHeight="1" thickBot="1" x14ac:dyDescent="0.3">
      <c r="A43" s="1872"/>
      <c r="B43" s="1882"/>
      <c r="C43" s="1865"/>
      <c r="D43" s="1433"/>
      <c r="E43" s="1433"/>
      <c r="F43" s="72" t="s">
        <v>517</v>
      </c>
      <c r="G43" s="30">
        <v>1</v>
      </c>
      <c r="H43" s="625">
        <v>0</v>
      </c>
      <c r="I43" s="625">
        <v>0</v>
      </c>
      <c r="J43" s="625">
        <v>0</v>
      </c>
      <c r="K43" s="625">
        <v>1</v>
      </c>
      <c r="L43" s="625">
        <v>0</v>
      </c>
      <c r="M43" s="625">
        <v>0</v>
      </c>
      <c r="N43" s="625">
        <v>0</v>
      </c>
      <c r="O43" s="625">
        <v>0</v>
      </c>
      <c r="P43" s="625">
        <v>0</v>
      </c>
      <c r="Q43" s="625">
        <v>0</v>
      </c>
      <c r="R43" s="625">
        <v>0</v>
      </c>
      <c r="S43" s="625">
        <v>0</v>
      </c>
      <c r="T43" s="473"/>
    </row>
    <row r="44" spans="1:20" ht="16.5" customHeight="1" thickBot="1" x14ac:dyDescent="0.3">
      <c r="A44" s="1872"/>
      <c r="B44" s="1882"/>
      <c r="C44" s="1865"/>
      <c r="D44" s="1433"/>
      <c r="E44" s="1433"/>
      <c r="F44" s="72" t="s">
        <v>518</v>
      </c>
      <c r="G44" s="30">
        <v>1</v>
      </c>
      <c r="H44" s="625">
        <v>0</v>
      </c>
      <c r="I44" s="625">
        <v>0</v>
      </c>
      <c r="J44" s="625">
        <v>0</v>
      </c>
      <c r="K44" s="625">
        <v>0</v>
      </c>
      <c r="L44" s="625">
        <v>1</v>
      </c>
      <c r="M44" s="625">
        <v>0</v>
      </c>
      <c r="N44" s="625">
        <v>0</v>
      </c>
      <c r="O44" s="625">
        <v>0</v>
      </c>
      <c r="P44" s="625">
        <v>0</v>
      </c>
      <c r="Q44" s="625">
        <v>0</v>
      </c>
      <c r="R44" s="625">
        <v>0</v>
      </c>
      <c r="S44" s="625">
        <v>0</v>
      </c>
      <c r="T44" s="473"/>
    </row>
    <row r="45" spans="1:20" ht="16.5" customHeight="1" thickBot="1" x14ac:dyDescent="0.3">
      <c r="A45" s="1872"/>
      <c r="B45" s="1882"/>
      <c r="C45" s="1865"/>
      <c r="D45" s="1433"/>
      <c r="E45" s="1433"/>
      <c r="F45" s="72" t="s">
        <v>519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625">
        <v>0</v>
      </c>
      <c r="P45" s="625">
        <v>0</v>
      </c>
      <c r="Q45" s="625">
        <v>0</v>
      </c>
      <c r="R45" s="625">
        <v>0</v>
      </c>
      <c r="S45" s="625">
        <v>0</v>
      </c>
      <c r="T45" s="473"/>
    </row>
    <row r="46" spans="1:20" ht="16.5" customHeight="1" thickBot="1" x14ac:dyDescent="0.3">
      <c r="A46" s="1872"/>
      <c r="B46" s="1882"/>
      <c r="C46" s="1865"/>
      <c r="D46" s="1433"/>
      <c r="E46" s="1433"/>
      <c r="F46" s="73" t="s">
        <v>520</v>
      </c>
      <c r="G46" s="30">
        <f t="shared" ref="G46" si="2">SUM(H46:S46)</f>
        <v>0</v>
      </c>
      <c r="H46" s="955">
        <v>0</v>
      </c>
      <c r="I46" s="955">
        <v>0</v>
      </c>
      <c r="J46" s="955">
        <v>0</v>
      </c>
      <c r="K46" s="955">
        <v>0</v>
      </c>
      <c r="L46" s="955">
        <v>0</v>
      </c>
      <c r="M46" s="955">
        <v>0</v>
      </c>
      <c r="N46" s="955">
        <v>0</v>
      </c>
      <c r="O46" s="955">
        <v>0</v>
      </c>
      <c r="P46" s="955">
        <v>0</v>
      </c>
      <c r="Q46" s="955">
        <v>0</v>
      </c>
      <c r="R46" s="955">
        <v>0</v>
      </c>
      <c r="S46" s="955">
        <v>0</v>
      </c>
      <c r="T46" s="473"/>
    </row>
    <row r="47" spans="1:20" ht="16.5" customHeight="1" thickBot="1" x14ac:dyDescent="0.3">
      <c r="A47" s="1872"/>
      <c r="B47" s="1882"/>
      <c r="C47" s="1865"/>
      <c r="D47" s="1431" t="s">
        <v>522</v>
      </c>
      <c r="E47" s="1431"/>
      <c r="F47" s="17" t="s">
        <v>521</v>
      </c>
      <c r="G47" s="30">
        <v>2</v>
      </c>
      <c r="H47" s="625">
        <v>0</v>
      </c>
      <c r="I47" s="625">
        <v>0</v>
      </c>
      <c r="J47" s="625">
        <v>1</v>
      </c>
      <c r="K47" s="625">
        <v>0</v>
      </c>
      <c r="L47" s="625">
        <v>1</v>
      </c>
      <c r="M47" s="625">
        <v>0</v>
      </c>
      <c r="N47" s="625">
        <v>0</v>
      </c>
      <c r="O47" s="625">
        <v>0</v>
      </c>
      <c r="P47" s="625">
        <v>0</v>
      </c>
      <c r="Q47" s="625">
        <v>0</v>
      </c>
      <c r="R47" s="625">
        <v>0</v>
      </c>
      <c r="S47" s="625">
        <v>0</v>
      </c>
      <c r="T47" s="473"/>
    </row>
    <row r="48" spans="1:20" ht="16.5" customHeight="1" thickBot="1" x14ac:dyDescent="0.3">
      <c r="A48" s="1872"/>
      <c r="B48" s="1882"/>
      <c r="C48" s="1865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473"/>
    </row>
    <row r="49" spans="1:20" ht="16.5" customHeight="1" thickBot="1" x14ac:dyDescent="0.3">
      <c r="A49" s="1872"/>
      <c r="B49" s="1882"/>
      <c r="C49" s="1866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473"/>
    </row>
    <row r="50" spans="1:20" ht="19.5" thickBot="1" x14ac:dyDescent="0.3">
      <c r="A50" s="1872"/>
      <c r="B50" s="1882"/>
      <c r="C50" s="1859" t="s">
        <v>36</v>
      </c>
      <c r="D50" s="1860" t="s">
        <v>7</v>
      </c>
      <c r="E50" s="1861"/>
      <c r="F50" s="1861"/>
      <c r="G50" s="1861"/>
      <c r="H50" s="1861"/>
      <c r="I50" s="1861"/>
      <c r="J50" s="1861"/>
      <c r="K50" s="1861"/>
      <c r="L50" s="1861"/>
      <c r="M50" s="1861"/>
      <c r="N50" s="1861"/>
      <c r="O50" s="1861"/>
      <c r="P50" s="1861"/>
      <c r="Q50" s="1861"/>
      <c r="R50" s="1861"/>
      <c r="S50" s="1862"/>
      <c r="T50" s="473"/>
    </row>
    <row r="51" spans="1:20" ht="16.5" thickBot="1" x14ac:dyDescent="0.3">
      <c r="A51" s="1872"/>
      <c r="B51" s="1882"/>
      <c r="C51" s="1859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473"/>
    </row>
    <row r="52" spans="1:20" ht="16.5" thickBot="1" x14ac:dyDescent="0.3">
      <c r="A52" s="1872"/>
      <c r="B52" s="1882"/>
      <c r="C52" s="1859"/>
      <c r="D52" s="1412"/>
      <c r="E52" s="1412"/>
      <c r="F52" s="21" t="s">
        <v>116</v>
      </c>
      <c r="G52" s="118">
        <f>G21</f>
        <v>17</v>
      </c>
      <c r="H52" s="118">
        <f t="shared" ref="H52:S52" si="3">H21</f>
        <v>1</v>
      </c>
      <c r="I52" s="118">
        <f t="shared" si="3"/>
        <v>2</v>
      </c>
      <c r="J52" s="118">
        <f t="shared" si="3"/>
        <v>1</v>
      </c>
      <c r="K52" s="118">
        <f t="shared" si="3"/>
        <v>2</v>
      </c>
      <c r="L52" s="118">
        <f t="shared" si="3"/>
        <v>1</v>
      </c>
      <c r="M52" s="118">
        <f t="shared" si="3"/>
        <v>2</v>
      </c>
      <c r="N52" s="118">
        <f t="shared" si="3"/>
        <v>1</v>
      </c>
      <c r="O52" s="118">
        <f t="shared" si="3"/>
        <v>2</v>
      </c>
      <c r="P52" s="118">
        <f t="shared" si="3"/>
        <v>1</v>
      </c>
      <c r="Q52" s="118">
        <f t="shared" si="3"/>
        <v>2</v>
      </c>
      <c r="R52" s="118">
        <f t="shared" si="3"/>
        <v>1</v>
      </c>
      <c r="S52" s="118">
        <f t="shared" si="3"/>
        <v>1</v>
      </c>
      <c r="T52" s="473"/>
    </row>
    <row r="53" spans="1:20" ht="16.5" thickBot="1" x14ac:dyDescent="0.3">
      <c r="A53" s="1872"/>
      <c r="B53" s="1882"/>
      <c r="C53" s="1859"/>
      <c r="D53" s="1412"/>
      <c r="E53" s="1412"/>
      <c r="F53" s="21" t="s">
        <v>117</v>
      </c>
      <c r="G53" s="118">
        <f>G40</f>
        <v>22</v>
      </c>
      <c r="H53" s="118">
        <f t="shared" ref="H53:S53" si="4">H40</f>
        <v>1</v>
      </c>
      <c r="I53" s="118">
        <f t="shared" si="4"/>
        <v>2</v>
      </c>
      <c r="J53" s="118">
        <f t="shared" si="4"/>
        <v>2</v>
      </c>
      <c r="K53" s="118">
        <f t="shared" si="4"/>
        <v>2</v>
      </c>
      <c r="L53" s="118">
        <f t="shared" si="4"/>
        <v>2</v>
      </c>
      <c r="M53" s="118">
        <f t="shared" si="4"/>
        <v>2</v>
      </c>
      <c r="N53" s="118">
        <f t="shared" si="4"/>
        <v>2</v>
      </c>
      <c r="O53" s="118">
        <f t="shared" si="4"/>
        <v>2</v>
      </c>
      <c r="P53" s="118">
        <f t="shared" si="4"/>
        <v>2</v>
      </c>
      <c r="Q53" s="118">
        <f t="shared" si="4"/>
        <v>2</v>
      </c>
      <c r="R53" s="118">
        <f t="shared" si="4"/>
        <v>2</v>
      </c>
      <c r="S53" s="118">
        <f t="shared" si="4"/>
        <v>1</v>
      </c>
      <c r="T53" s="473"/>
    </row>
    <row r="54" spans="1:20" ht="16.5" thickBot="1" x14ac:dyDescent="0.3">
      <c r="A54" s="1872"/>
      <c r="B54" s="1882"/>
      <c r="C54" s="1859"/>
      <c r="D54" s="1412"/>
      <c r="E54" s="1412"/>
      <c r="F54" s="15" t="s">
        <v>231</v>
      </c>
      <c r="G54" s="30">
        <v>1</v>
      </c>
      <c r="H54" s="625">
        <v>0</v>
      </c>
      <c r="I54" s="625">
        <v>0</v>
      </c>
      <c r="J54" s="625">
        <v>0</v>
      </c>
      <c r="K54" s="625">
        <v>1</v>
      </c>
      <c r="L54" s="625">
        <v>0</v>
      </c>
      <c r="M54" s="625">
        <v>0</v>
      </c>
      <c r="N54" s="625">
        <v>0</v>
      </c>
      <c r="O54" s="625">
        <v>0</v>
      </c>
      <c r="P54" s="625">
        <v>0</v>
      </c>
      <c r="Q54" s="625">
        <v>0</v>
      </c>
      <c r="R54" s="625">
        <v>0</v>
      </c>
      <c r="S54" s="625">
        <v>0</v>
      </c>
      <c r="T54" s="473"/>
    </row>
    <row r="55" spans="1:20" ht="16.5" thickBot="1" x14ac:dyDescent="0.3">
      <c r="A55" s="1872"/>
      <c r="B55" s="1882"/>
      <c r="C55" s="1859"/>
      <c r="D55" s="1412" t="s">
        <v>53</v>
      </c>
      <c r="E55" s="1412"/>
      <c r="F55" s="72" t="s">
        <v>69</v>
      </c>
      <c r="G55" s="30">
        <v>1</v>
      </c>
      <c r="H55" s="625">
        <v>0</v>
      </c>
      <c r="I55" s="625">
        <v>0</v>
      </c>
      <c r="J55" s="625">
        <v>0</v>
      </c>
      <c r="K55" s="625">
        <v>1</v>
      </c>
      <c r="L55" s="625">
        <v>0</v>
      </c>
      <c r="M55" s="625">
        <v>0</v>
      </c>
      <c r="N55" s="625">
        <v>0</v>
      </c>
      <c r="O55" s="625">
        <v>0</v>
      </c>
      <c r="P55" s="625">
        <v>0</v>
      </c>
      <c r="Q55" s="625">
        <v>0</v>
      </c>
      <c r="R55" s="625">
        <v>0</v>
      </c>
      <c r="S55" s="625">
        <v>0</v>
      </c>
      <c r="T55" s="473"/>
    </row>
    <row r="56" spans="1:20" ht="16.5" thickBot="1" x14ac:dyDescent="0.3">
      <c r="A56" s="1872"/>
      <c r="B56" s="1882"/>
      <c r="C56" s="1859"/>
      <c r="D56" s="1412"/>
      <c r="E56" s="1412"/>
      <c r="F56" s="72" t="s">
        <v>70</v>
      </c>
      <c r="G56" s="30">
        <v>1</v>
      </c>
      <c r="H56" s="625">
        <v>0</v>
      </c>
      <c r="I56" s="625">
        <v>0</v>
      </c>
      <c r="J56" s="625">
        <v>0</v>
      </c>
      <c r="K56" s="625">
        <v>0</v>
      </c>
      <c r="L56" s="625">
        <v>1</v>
      </c>
      <c r="M56" s="625">
        <v>0</v>
      </c>
      <c r="N56" s="625">
        <v>0</v>
      </c>
      <c r="O56" s="625">
        <v>0</v>
      </c>
      <c r="P56" s="625">
        <v>0</v>
      </c>
      <c r="Q56" s="625">
        <v>0</v>
      </c>
      <c r="R56" s="625">
        <v>0</v>
      </c>
      <c r="S56" s="625">
        <v>0</v>
      </c>
      <c r="T56" s="473"/>
    </row>
    <row r="57" spans="1:20" ht="16.5" thickBot="1" x14ac:dyDescent="0.3">
      <c r="A57" s="1872"/>
      <c r="B57" s="1882"/>
      <c r="C57" s="1859"/>
      <c r="D57" s="1413" t="s">
        <v>54</v>
      </c>
      <c r="E57" s="1413"/>
      <c r="F57" s="72" t="s">
        <v>71</v>
      </c>
      <c r="G57" s="30">
        <v>16</v>
      </c>
      <c r="H57" s="625">
        <v>1</v>
      </c>
      <c r="I57" s="625">
        <v>1</v>
      </c>
      <c r="J57" s="625">
        <v>2</v>
      </c>
      <c r="K57" s="625">
        <v>1</v>
      </c>
      <c r="L57" s="625">
        <v>2</v>
      </c>
      <c r="M57" s="625">
        <v>1</v>
      </c>
      <c r="N57" s="625">
        <v>2</v>
      </c>
      <c r="O57" s="625">
        <v>1</v>
      </c>
      <c r="P57" s="625">
        <v>1</v>
      </c>
      <c r="Q57" s="625">
        <v>2</v>
      </c>
      <c r="R57" s="625">
        <v>1</v>
      </c>
      <c r="S57" s="625">
        <v>1</v>
      </c>
      <c r="T57" s="473"/>
    </row>
    <row r="58" spans="1:20" ht="16.5" thickBot="1" x14ac:dyDescent="0.3">
      <c r="A58" s="1872"/>
      <c r="B58" s="1882"/>
      <c r="C58" s="1859"/>
      <c r="D58" s="1413" t="s">
        <v>55</v>
      </c>
      <c r="E58" s="1413"/>
      <c r="F58" s="72" t="s">
        <v>72</v>
      </c>
      <c r="G58" s="30">
        <v>1</v>
      </c>
      <c r="H58" s="625">
        <v>0</v>
      </c>
      <c r="I58" s="625">
        <v>0</v>
      </c>
      <c r="J58" s="625">
        <v>0</v>
      </c>
      <c r="K58" s="625">
        <v>1</v>
      </c>
      <c r="L58" s="625">
        <v>0</v>
      </c>
      <c r="M58" s="625">
        <v>0</v>
      </c>
      <c r="N58" s="625">
        <v>0</v>
      </c>
      <c r="O58" s="625">
        <v>0</v>
      </c>
      <c r="P58" s="625">
        <v>0</v>
      </c>
      <c r="Q58" s="625">
        <v>0</v>
      </c>
      <c r="R58" s="625">
        <v>0</v>
      </c>
      <c r="S58" s="625">
        <v>0</v>
      </c>
      <c r="T58" s="473"/>
    </row>
    <row r="59" spans="1:20" ht="16.5" thickBot="1" x14ac:dyDescent="0.3">
      <c r="A59" s="1872"/>
      <c r="B59" s="1882"/>
      <c r="C59" s="1859"/>
      <c r="D59" s="1413" t="s">
        <v>56</v>
      </c>
      <c r="E59" s="1413"/>
      <c r="F59" s="72" t="s">
        <v>73</v>
      </c>
      <c r="G59" s="30">
        <v>1</v>
      </c>
      <c r="H59" s="625">
        <v>0</v>
      </c>
      <c r="I59" s="625">
        <v>0</v>
      </c>
      <c r="J59" s="625">
        <v>1</v>
      </c>
      <c r="K59" s="625">
        <v>0</v>
      </c>
      <c r="L59" s="625">
        <v>0</v>
      </c>
      <c r="M59" s="625">
        <v>0</v>
      </c>
      <c r="N59" s="625">
        <v>0</v>
      </c>
      <c r="O59" s="625">
        <v>0</v>
      </c>
      <c r="P59" s="625">
        <v>0</v>
      </c>
      <c r="Q59" s="625">
        <v>0</v>
      </c>
      <c r="R59" s="625">
        <v>0</v>
      </c>
      <c r="S59" s="625">
        <v>0</v>
      </c>
      <c r="T59" s="473"/>
    </row>
    <row r="60" spans="1:20" ht="16.5" thickBot="1" x14ac:dyDescent="0.3">
      <c r="A60" s="1872"/>
      <c r="B60" s="1882"/>
      <c r="C60" s="1859"/>
      <c r="D60" s="1413" t="s">
        <v>57</v>
      </c>
      <c r="E60" s="1413"/>
      <c r="F60" s="15" t="s">
        <v>74</v>
      </c>
      <c r="G60" s="30">
        <v>2</v>
      </c>
      <c r="H60" s="625">
        <v>0</v>
      </c>
      <c r="I60" s="625">
        <v>0</v>
      </c>
      <c r="J60" s="625">
        <v>0</v>
      </c>
      <c r="K60" s="625">
        <v>1</v>
      </c>
      <c r="L60" s="625">
        <v>0</v>
      </c>
      <c r="M60" s="625">
        <v>0</v>
      </c>
      <c r="N60" s="625">
        <v>1</v>
      </c>
      <c r="O60" s="625">
        <v>0</v>
      </c>
      <c r="P60" s="625">
        <v>0</v>
      </c>
      <c r="Q60" s="625">
        <v>0</v>
      </c>
      <c r="R60" s="625">
        <v>0</v>
      </c>
      <c r="S60" s="625">
        <v>0</v>
      </c>
      <c r="T60" s="473"/>
    </row>
    <row r="61" spans="1:20" ht="16.5" thickBot="1" x14ac:dyDescent="0.3">
      <c r="A61" s="1872"/>
      <c r="B61" s="1882"/>
      <c r="C61" s="1859"/>
      <c r="D61" s="1413" t="s">
        <v>58</v>
      </c>
      <c r="E61" s="1413"/>
      <c r="F61" s="15" t="s">
        <v>75</v>
      </c>
      <c r="G61" s="30">
        <v>7</v>
      </c>
      <c r="H61" s="625">
        <v>0</v>
      </c>
      <c r="I61" s="625">
        <v>1</v>
      </c>
      <c r="J61" s="625">
        <v>1</v>
      </c>
      <c r="K61" s="625">
        <v>1</v>
      </c>
      <c r="L61" s="625">
        <v>0</v>
      </c>
      <c r="M61" s="625">
        <v>1</v>
      </c>
      <c r="N61" s="625">
        <v>1</v>
      </c>
      <c r="O61" s="625">
        <v>0</v>
      </c>
      <c r="P61" s="625">
        <v>0</v>
      </c>
      <c r="Q61" s="625">
        <v>1</v>
      </c>
      <c r="R61" s="625">
        <v>1</v>
      </c>
      <c r="S61" s="625">
        <v>0</v>
      </c>
      <c r="T61" s="473"/>
    </row>
    <row r="62" spans="1:20" ht="16.5" thickBot="1" x14ac:dyDescent="0.3">
      <c r="A62" s="1872"/>
      <c r="B62" s="1882"/>
      <c r="C62" s="1859"/>
      <c r="D62" s="1306" t="s">
        <v>118</v>
      </c>
      <c r="E62" s="1306"/>
      <c r="F62" s="74" t="s">
        <v>228</v>
      </c>
      <c r="G62" s="30">
        <v>4</v>
      </c>
      <c r="H62" s="625">
        <v>0</v>
      </c>
      <c r="I62" s="625">
        <v>0</v>
      </c>
      <c r="J62" s="625">
        <v>1</v>
      </c>
      <c r="K62" s="625">
        <v>0</v>
      </c>
      <c r="L62" s="625">
        <v>1</v>
      </c>
      <c r="M62" s="625">
        <v>0</v>
      </c>
      <c r="N62" s="625">
        <v>0</v>
      </c>
      <c r="O62" s="625">
        <v>1</v>
      </c>
      <c r="P62" s="625">
        <v>0</v>
      </c>
      <c r="Q62" s="625">
        <v>1</v>
      </c>
      <c r="R62" s="625">
        <v>0</v>
      </c>
      <c r="S62" s="625">
        <v>0</v>
      </c>
      <c r="T62" s="473"/>
    </row>
    <row r="63" spans="1:20" ht="16.5" thickBot="1" x14ac:dyDescent="0.3">
      <c r="A63" s="1872"/>
      <c r="B63" s="1882"/>
      <c r="C63" s="1859"/>
      <c r="D63" s="1412" t="s">
        <v>59</v>
      </c>
      <c r="E63" s="1412"/>
      <c r="F63" s="15" t="s">
        <v>76</v>
      </c>
      <c r="G63" s="30">
        <v>7</v>
      </c>
      <c r="H63" s="625">
        <v>1</v>
      </c>
      <c r="I63" s="625">
        <v>0</v>
      </c>
      <c r="J63" s="625">
        <v>1</v>
      </c>
      <c r="K63" s="625">
        <v>0</v>
      </c>
      <c r="L63" s="625">
        <v>1</v>
      </c>
      <c r="M63" s="625">
        <v>1</v>
      </c>
      <c r="N63" s="625">
        <v>1</v>
      </c>
      <c r="O63" s="625">
        <v>0</v>
      </c>
      <c r="P63" s="625">
        <v>1</v>
      </c>
      <c r="Q63" s="625">
        <v>0</v>
      </c>
      <c r="R63" s="625">
        <v>1</v>
      </c>
      <c r="S63" s="625">
        <v>0</v>
      </c>
      <c r="T63" s="473"/>
    </row>
    <row r="64" spans="1:20" ht="16.5" thickBot="1" x14ac:dyDescent="0.3">
      <c r="A64" s="1872"/>
      <c r="B64" s="1882"/>
      <c r="C64" s="1859"/>
      <c r="D64" s="1412"/>
      <c r="E64" s="1412"/>
      <c r="F64" s="15" t="s">
        <v>77</v>
      </c>
      <c r="G64" s="30">
        <v>1</v>
      </c>
      <c r="H64" s="625">
        <v>0</v>
      </c>
      <c r="I64" s="625">
        <v>0</v>
      </c>
      <c r="J64" s="625">
        <v>0</v>
      </c>
      <c r="K64" s="625">
        <v>1</v>
      </c>
      <c r="L64" s="625">
        <v>0</v>
      </c>
      <c r="M64" s="625">
        <v>0</v>
      </c>
      <c r="N64" s="625">
        <v>0</v>
      </c>
      <c r="O64" s="625">
        <v>0</v>
      </c>
      <c r="P64" s="625">
        <v>0</v>
      </c>
      <c r="Q64" s="625">
        <v>0</v>
      </c>
      <c r="R64" s="625">
        <v>0</v>
      </c>
      <c r="S64" s="625">
        <v>0</v>
      </c>
      <c r="T64" s="473"/>
    </row>
    <row r="65" spans="1:20" ht="16.5" thickBot="1" x14ac:dyDescent="0.3">
      <c r="A65" s="1872"/>
      <c r="B65" s="1882"/>
      <c r="C65" s="1859"/>
      <c r="D65" s="1412"/>
      <c r="E65" s="1412"/>
      <c r="F65" s="15" t="s">
        <v>78</v>
      </c>
      <c r="G65" s="30">
        <v>9</v>
      </c>
      <c r="H65" s="625">
        <v>1</v>
      </c>
      <c r="I65" s="625">
        <v>0</v>
      </c>
      <c r="J65" s="625">
        <v>1</v>
      </c>
      <c r="K65" s="625">
        <v>0</v>
      </c>
      <c r="L65" s="625">
        <v>1</v>
      </c>
      <c r="M65" s="625">
        <v>2</v>
      </c>
      <c r="N65" s="625">
        <v>1</v>
      </c>
      <c r="O65" s="625">
        <v>0</v>
      </c>
      <c r="P65" s="625">
        <v>1</v>
      </c>
      <c r="Q65" s="625">
        <v>1</v>
      </c>
      <c r="R65" s="625">
        <v>1</v>
      </c>
      <c r="S65" s="625">
        <v>0</v>
      </c>
      <c r="T65" s="473"/>
    </row>
    <row r="66" spans="1:20" ht="16.5" thickBot="1" x14ac:dyDescent="0.3">
      <c r="A66" s="1872"/>
      <c r="B66" s="1882"/>
      <c r="C66" s="1859"/>
      <c r="D66" s="1412"/>
      <c r="E66" s="1412"/>
      <c r="F66" s="15" t="s">
        <v>79</v>
      </c>
      <c r="G66" s="30">
        <v>5</v>
      </c>
      <c r="H66" s="625">
        <v>0</v>
      </c>
      <c r="I66" s="625">
        <v>1</v>
      </c>
      <c r="J66" s="625">
        <v>0</v>
      </c>
      <c r="K66" s="625">
        <v>1</v>
      </c>
      <c r="L66" s="625">
        <v>0</v>
      </c>
      <c r="M66" s="625">
        <v>1</v>
      </c>
      <c r="N66" s="625">
        <v>0</v>
      </c>
      <c r="O66" s="625">
        <v>0</v>
      </c>
      <c r="P66" s="625">
        <v>1</v>
      </c>
      <c r="Q66" s="625">
        <v>0</v>
      </c>
      <c r="R66" s="625">
        <v>1</v>
      </c>
      <c r="S66" s="625">
        <v>0</v>
      </c>
      <c r="T66" s="473"/>
    </row>
    <row r="67" spans="1:20" ht="16.5" thickBot="1" x14ac:dyDescent="0.3">
      <c r="A67" s="1872"/>
      <c r="B67" s="1882"/>
      <c r="C67" s="1859"/>
      <c r="D67" s="1416" t="s">
        <v>119</v>
      </c>
      <c r="E67" s="1416"/>
      <c r="F67" s="72" t="s">
        <v>111</v>
      </c>
      <c r="G67" s="30">
        <v>5</v>
      </c>
      <c r="H67" s="625">
        <v>0</v>
      </c>
      <c r="I67" s="625">
        <v>1</v>
      </c>
      <c r="J67" s="625">
        <v>0</v>
      </c>
      <c r="K67" s="625">
        <v>1</v>
      </c>
      <c r="L67" s="625">
        <v>0</v>
      </c>
      <c r="M67" s="625">
        <v>1</v>
      </c>
      <c r="N67" s="625">
        <v>0</v>
      </c>
      <c r="O67" s="625">
        <v>0</v>
      </c>
      <c r="P67" s="625">
        <v>1</v>
      </c>
      <c r="Q67" s="625">
        <v>0</v>
      </c>
      <c r="R67" s="625">
        <v>1</v>
      </c>
      <c r="S67" s="625">
        <v>0</v>
      </c>
      <c r="T67" s="473"/>
    </row>
    <row r="68" spans="1:20" ht="16.5" thickBot="1" x14ac:dyDescent="0.3">
      <c r="A68" s="1872"/>
      <c r="B68" s="1882"/>
      <c r="C68" s="1859"/>
      <c r="D68" s="1416"/>
      <c r="E68" s="1416"/>
      <c r="F68" s="72" t="s">
        <v>112</v>
      </c>
      <c r="G68" s="30">
        <v>2</v>
      </c>
      <c r="H68" s="625">
        <v>0</v>
      </c>
      <c r="I68" s="625">
        <v>1</v>
      </c>
      <c r="J68" s="625">
        <v>0</v>
      </c>
      <c r="K68" s="625">
        <v>0</v>
      </c>
      <c r="L68" s="625">
        <v>1</v>
      </c>
      <c r="M68" s="625">
        <v>0</v>
      </c>
      <c r="N68" s="625">
        <v>0</v>
      </c>
      <c r="O68" s="625">
        <v>0</v>
      </c>
      <c r="P68" s="625">
        <v>0</v>
      </c>
      <c r="Q68" s="625">
        <v>0</v>
      </c>
      <c r="R68" s="625">
        <v>0</v>
      </c>
      <c r="S68" s="625">
        <v>0</v>
      </c>
      <c r="T68" s="473"/>
    </row>
    <row r="69" spans="1:20" ht="16.5" thickBot="1" x14ac:dyDescent="0.3">
      <c r="A69" s="1872"/>
      <c r="B69" s="1882"/>
      <c r="C69" s="1859"/>
      <c r="D69" s="1416"/>
      <c r="E69" s="1416"/>
      <c r="F69" s="22" t="s">
        <v>80</v>
      </c>
      <c r="G69" s="30">
        <v>2</v>
      </c>
      <c r="H69" s="625">
        <v>0</v>
      </c>
      <c r="I69" s="625">
        <v>1</v>
      </c>
      <c r="J69" s="625">
        <v>0</v>
      </c>
      <c r="K69" s="625">
        <v>1</v>
      </c>
      <c r="L69" s="625">
        <v>0</v>
      </c>
      <c r="M69" s="625">
        <v>0</v>
      </c>
      <c r="N69" s="625">
        <v>0</v>
      </c>
      <c r="O69" s="625">
        <v>0</v>
      </c>
      <c r="P69" s="625">
        <v>0</v>
      </c>
      <c r="Q69" s="625">
        <v>0</v>
      </c>
      <c r="R69" s="625">
        <v>0</v>
      </c>
      <c r="S69" s="625">
        <v>0</v>
      </c>
      <c r="T69" s="473"/>
    </row>
    <row r="70" spans="1:20" ht="16.5" thickBot="1" x14ac:dyDescent="0.3">
      <c r="A70" s="1872"/>
      <c r="B70" s="1882"/>
      <c r="C70" s="1859"/>
      <c r="D70" s="1416"/>
      <c r="E70" s="1416"/>
      <c r="F70" s="22" t="s">
        <v>81</v>
      </c>
      <c r="G70" s="30">
        <v>3</v>
      </c>
      <c r="H70" s="625">
        <v>0</v>
      </c>
      <c r="I70" s="625">
        <v>0</v>
      </c>
      <c r="J70" s="625">
        <v>1</v>
      </c>
      <c r="K70" s="625">
        <v>0</v>
      </c>
      <c r="L70" s="625">
        <v>0</v>
      </c>
      <c r="M70" s="625">
        <v>1</v>
      </c>
      <c r="N70" s="625">
        <v>0</v>
      </c>
      <c r="O70" s="625">
        <v>0</v>
      </c>
      <c r="P70" s="625">
        <v>1</v>
      </c>
      <c r="Q70" s="625">
        <v>0</v>
      </c>
      <c r="R70" s="625">
        <v>0</v>
      </c>
      <c r="S70" s="625">
        <v>0</v>
      </c>
      <c r="T70" s="473"/>
    </row>
    <row r="71" spans="1:20" ht="16.5" thickBot="1" x14ac:dyDescent="0.3">
      <c r="A71" s="1872"/>
      <c r="B71" s="1882"/>
      <c r="C71" s="1859"/>
      <c r="D71" s="1413" t="s">
        <v>60</v>
      </c>
      <c r="E71" s="1413"/>
      <c r="F71" s="15" t="s">
        <v>82</v>
      </c>
      <c r="G71" s="30">
        <v>1</v>
      </c>
      <c r="H71" s="625">
        <v>0</v>
      </c>
      <c r="I71" s="625">
        <v>0</v>
      </c>
      <c r="J71" s="625">
        <v>0</v>
      </c>
      <c r="K71" s="625">
        <v>1</v>
      </c>
      <c r="L71" s="625">
        <v>0</v>
      </c>
      <c r="M71" s="625">
        <v>0</v>
      </c>
      <c r="N71" s="625">
        <v>0</v>
      </c>
      <c r="O71" s="625">
        <v>0</v>
      </c>
      <c r="P71" s="625">
        <v>0</v>
      </c>
      <c r="Q71" s="625">
        <v>0</v>
      </c>
      <c r="R71" s="625">
        <v>0</v>
      </c>
      <c r="S71" s="625">
        <v>0</v>
      </c>
      <c r="T71" s="473"/>
    </row>
    <row r="72" spans="1:20" ht="16.5" thickBot="1" x14ac:dyDescent="0.3">
      <c r="A72" s="1872"/>
      <c r="B72" s="1882"/>
      <c r="C72" s="1859"/>
      <c r="D72" s="1413" t="s">
        <v>61</v>
      </c>
      <c r="E72" s="1413"/>
      <c r="F72" s="72" t="s">
        <v>83</v>
      </c>
      <c r="G72" s="30">
        <v>1</v>
      </c>
      <c r="H72" s="625">
        <v>0</v>
      </c>
      <c r="I72" s="625">
        <v>0</v>
      </c>
      <c r="J72" s="625">
        <v>1</v>
      </c>
      <c r="K72" s="625">
        <v>0</v>
      </c>
      <c r="L72" s="625">
        <v>0</v>
      </c>
      <c r="M72" s="625">
        <v>0</v>
      </c>
      <c r="N72" s="625">
        <v>0</v>
      </c>
      <c r="O72" s="625">
        <v>0</v>
      </c>
      <c r="P72" s="625">
        <v>0</v>
      </c>
      <c r="Q72" s="625">
        <v>0</v>
      </c>
      <c r="R72" s="625">
        <v>0</v>
      </c>
      <c r="S72" s="625">
        <v>0</v>
      </c>
      <c r="T72" s="473"/>
    </row>
    <row r="73" spans="1:20" ht="16.5" thickBot="1" x14ac:dyDescent="0.3">
      <c r="A73" s="1872"/>
      <c r="B73" s="1882"/>
      <c r="C73" s="1859"/>
      <c r="D73" s="1413"/>
      <c r="E73" s="1413"/>
      <c r="F73" s="72" t="s">
        <v>84</v>
      </c>
      <c r="G73" s="30">
        <v>4</v>
      </c>
      <c r="H73" s="625">
        <v>0</v>
      </c>
      <c r="I73" s="625">
        <v>0</v>
      </c>
      <c r="J73" s="625">
        <v>1</v>
      </c>
      <c r="K73" s="625">
        <v>0</v>
      </c>
      <c r="L73" s="625">
        <v>1</v>
      </c>
      <c r="M73" s="625">
        <v>0</v>
      </c>
      <c r="N73" s="625">
        <v>1</v>
      </c>
      <c r="O73" s="625">
        <v>0</v>
      </c>
      <c r="P73" s="625">
        <v>1</v>
      </c>
      <c r="Q73" s="625">
        <v>0</v>
      </c>
      <c r="R73" s="625">
        <v>0</v>
      </c>
      <c r="S73" s="625">
        <v>0</v>
      </c>
      <c r="T73" s="473"/>
    </row>
    <row r="74" spans="1:20" ht="16.5" thickBot="1" x14ac:dyDescent="0.3">
      <c r="A74" s="1872"/>
      <c r="B74" s="1882"/>
      <c r="C74" s="1859"/>
      <c r="D74" s="1412" t="s">
        <v>62</v>
      </c>
      <c r="E74" s="1412"/>
      <c r="F74" s="72" t="s">
        <v>85</v>
      </c>
      <c r="G74" s="30">
        <v>1</v>
      </c>
      <c r="H74" s="625">
        <v>0</v>
      </c>
      <c r="I74" s="625">
        <v>0</v>
      </c>
      <c r="J74" s="625">
        <v>0</v>
      </c>
      <c r="K74" s="625">
        <v>1</v>
      </c>
      <c r="L74" s="625">
        <v>0</v>
      </c>
      <c r="M74" s="625">
        <v>0</v>
      </c>
      <c r="N74" s="625">
        <v>0</v>
      </c>
      <c r="O74" s="625">
        <v>0</v>
      </c>
      <c r="P74" s="625">
        <v>0</v>
      </c>
      <c r="Q74" s="625">
        <v>0</v>
      </c>
      <c r="R74" s="625">
        <v>0</v>
      </c>
      <c r="S74" s="625">
        <v>0</v>
      </c>
      <c r="T74" s="473"/>
    </row>
    <row r="75" spans="1:20" ht="16.5" thickBot="1" x14ac:dyDescent="0.3">
      <c r="A75" s="1872"/>
      <c r="B75" s="1882"/>
      <c r="C75" s="1859"/>
      <c r="D75" s="1412"/>
      <c r="E75" s="1412"/>
      <c r="F75" s="72" t="s">
        <v>86</v>
      </c>
      <c r="G75" s="30">
        <v>1</v>
      </c>
      <c r="H75" s="625">
        <v>0</v>
      </c>
      <c r="I75" s="625">
        <v>0</v>
      </c>
      <c r="J75" s="625">
        <v>0</v>
      </c>
      <c r="K75" s="625">
        <v>0</v>
      </c>
      <c r="L75" s="625">
        <v>1</v>
      </c>
      <c r="M75" s="625">
        <v>0</v>
      </c>
      <c r="N75" s="625">
        <v>0</v>
      </c>
      <c r="O75" s="625">
        <v>0</v>
      </c>
      <c r="P75" s="625">
        <v>0</v>
      </c>
      <c r="Q75" s="625">
        <v>0</v>
      </c>
      <c r="R75" s="625">
        <v>0</v>
      </c>
      <c r="S75" s="625">
        <v>0</v>
      </c>
      <c r="T75" s="473"/>
    </row>
    <row r="76" spans="1:20" ht="16.5" thickBot="1" x14ac:dyDescent="0.3">
      <c r="A76" s="1872"/>
      <c r="B76" s="1882"/>
      <c r="C76" s="1859"/>
      <c r="D76" s="1412" t="s">
        <v>63</v>
      </c>
      <c r="E76" s="1412"/>
      <c r="F76" s="72" t="s">
        <v>87</v>
      </c>
      <c r="G76" s="30">
        <v>1</v>
      </c>
      <c r="H76" s="625">
        <v>0</v>
      </c>
      <c r="I76" s="625">
        <v>0</v>
      </c>
      <c r="J76" s="625">
        <v>1</v>
      </c>
      <c r="K76" s="625">
        <v>0</v>
      </c>
      <c r="L76" s="625">
        <v>0</v>
      </c>
      <c r="M76" s="625">
        <v>0</v>
      </c>
      <c r="N76" s="625">
        <v>0</v>
      </c>
      <c r="O76" s="625">
        <v>0</v>
      </c>
      <c r="P76" s="625">
        <v>0</v>
      </c>
      <c r="Q76" s="625">
        <v>0</v>
      </c>
      <c r="R76" s="625">
        <v>0</v>
      </c>
      <c r="S76" s="625">
        <v>0</v>
      </c>
      <c r="T76" s="473"/>
    </row>
    <row r="77" spans="1:20" ht="16.5" thickBot="1" x14ac:dyDescent="0.3">
      <c r="A77" s="1872"/>
      <c r="B77" s="1882"/>
      <c r="C77" s="1859"/>
      <c r="D77" s="1412"/>
      <c r="E77" s="1412"/>
      <c r="F77" s="15" t="s">
        <v>88</v>
      </c>
      <c r="G77" s="30">
        <v>1</v>
      </c>
      <c r="H77" s="625">
        <v>0</v>
      </c>
      <c r="I77" s="625">
        <v>0</v>
      </c>
      <c r="J77" s="625">
        <v>0</v>
      </c>
      <c r="K77" s="625">
        <v>1</v>
      </c>
      <c r="L77" s="625">
        <v>0</v>
      </c>
      <c r="M77" s="625">
        <v>0</v>
      </c>
      <c r="N77" s="625">
        <v>0</v>
      </c>
      <c r="O77" s="625">
        <v>0</v>
      </c>
      <c r="P77" s="625">
        <v>0</v>
      </c>
      <c r="Q77" s="625">
        <v>0</v>
      </c>
      <c r="R77" s="625">
        <v>0</v>
      </c>
      <c r="S77" s="625">
        <v>0</v>
      </c>
      <c r="T77" s="473"/>
    </row>
    <row r="78" spans="1:20" ht="16.5" thickBot="1" x14ac:dyDescent="0.3">
      <c r="A78" s="1872"/>
      <c r="B78" s="1882"/>
      <c r="C78" s="1859"/>
      <c r="D78" s="1412"/>
      <c r="E78" s="1412"/>
      <c r="F78" s="15" t="s">
        <v>89</v>
      </c>
      <c r="G78" s="30">
        <v>2</v>
      </c>
      <c r="H78" s="625">
        <v>0</v>
      </c>
      <c r="I78" s="625">
        <v>0</v>
      </c>
      <c r="J78" s="625">
        <v>1</v>
      </c>
      <c r="K78" s="625">
        <v>0</v>
      </c>
      <c r="L78" s="625">
        <v>0</v>
      </c>
      <c r="M78" s="625">
        <v>1</v>
      </c>
      <c r="N78" s="625">
        <v>0</v>
      </c>
      <c r="O78" s="625">
        <v>0</v>
      </c>
      <c r="P78" s="625">
        <v>0</v>
      </c>
      <c r="Q78" s="625">
        <v>0</v>
      </c>
      <c r="R78" s="625">
        <v>0</v>
      </c>
      <c r="S78" s="625">
        <v>0</v>
      </c>
      <c r="T78" s="473"/>
    </row>
    <row r="79" spans="1:20" ht="16.5" thickBot="1" x14ac:dyDescent="0.3">
      <c r="A79" s="1872"/>
      <c r="B79" s="1882"/>
      <c r="C79" s="1859"/>
      <c r="D79" s="1413" t="s">
        <v>64</v>
      </c>
      <c r="E79" s="1413"/>
      <c r="F79" s="72" t="s">
        <v>90</v>
      </c>
      <c r="G79" s="30">
        <v>1</v>
      </c>
      <c r="H79" s="625">
        <v>0</v>
      </c>
      <c r="I79" s="625">
        <v>0</v>
      </c>
      <c r="J79" s="625">
        <v>0</v>
      </c>
      <c r="K79" s="625">
        <v>1</v>
      </c>
      <c r="L79" s="625">
        <v>0</v>
      </c>
      <c r="M79" s="625">
        <v>0</v>
      </c>
      <c r="N79" s="625">
        <v>0</v>
      </c>
      <c r="O79" s="625">
        <v>0</v>
      </c>
      <c r="P79" s="625">
        <v>0</v>
      </c>
      <c r="Q79" s="625">
        <v>0</v>
      </c>
      <c r="R79" s="625">
        <v>0</v>
      </c>
      <c r="S79" s="625">
        <v>0</v>
      </c>
      <c r="T79" s="473"/>
    </row>
    <row r="80" spans="1:20" ht="16.5" thickBot="1" x14ac:dyDescent="0.3">
      <c r="A80" s="1872"/>
      <c r="B80" s="1882"/>
      <c r="C80" s="1859"/>
      <c r="D80" s="1412" t="s">
        <v>65</v>
      </c>
      <c r="E80" s="1412"/>
      <c r="F80" s="72" t="s">
        <v>91</v>
      </c>
      <c r="G80" s="30">
        <v>1</v>
      </c>
      <c r="H80" s="625">
        <v>0</v>
      </c>
      <c r="I80" s="625">
        <v>0</v>
      </c>
      <c r="J80" s="625">
        <v>0</v>
      </c>
      <c r="K80" s="625">
        <v>0</v>
      </c>
      <c r="L80" s="625">
        <v>0</v>
      </c>
      <c r="M80" s="625">
        <v>0</v>
      </c>
      <c r="N80" s="625">
        <v>1</v>
      </c>
      <c r="O80" s="625">
        <v>0</v>
      </c>
      <c r="P80" s="625">
        <v>0</v>
      </c>
      <c r="Q80" s="625">
        <v>0</v>
      </c>
      <c r="R80" s="625">
        <v>0</v>
      </c>
      <c r="S80" s="625">
        <v>0</v>
      </c>
      <c r="T80" s="473"/>
    </row>
    <row r="81" spans="1:20" ht="16.5" thickBot="1" x14ac:dyDescent="0.3">
      <c r="A81" s="1872"/>
      <c r="B81" s="1882"/>
      <c r="C81" s="1859"/>
      <c r="D81" s="1412"/>
      <c r="E81" s="1412"/>
      <c r="F81" s="73" t="s">
        <v>92</v>
      </c>
      <c r="G81" s="30">
        <v>1</v>
      </c>
      <c r="H81" s="955">
        <v>0</v>
      </c>
      <c r="I81" s="955">
        <v>0</v>
      </c>
      <c r="J81" s="955">
        <v>0</v>
      </c>
      <c r="K81" s="955">
        <v>0</v>
      </c>
      <c r="L81" s="955">
        <v>1</v>
      </c>
      <c r="M81" s="955">
        <v>0</v>
      </c>
      <c r="N81" s="955">
        <v>0</v>
      </c>
      <c r="O81" s="955">
        <v>0</v>
      </c>
      <c r="P81" s="955">
        <v>0</v>
      </c>
      <c r="Q81" s="955">
        <v>0</v>
      </c>
      <c r="R81" s="955">
        <v>0</v>
      </c>
      <c r="S81" s="955">
        <v>0</v>
      </c>
      <c r="T81" s="473"/>
    </row>
    <row r="82" spans="1:20" ht="16.5" thickBot="1" x14ac:dyDescent="0.3">
      <c r="A82" s="1872"/>
      <c r="B82" s="1882"/>
      <c r="C82" s="1859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473"/>
    </row>
    <row r="83" spans="1:20" ht="16.5" thickBot="1" x14ac:dyDescent="0.3">
      <c r="A83" s="1872"/>
      <c r="B83" s="1882"/>
      <c r="C83" s="1859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473"/>
    </row>
    <row r="84" spans="1:20" ht="16.5" thickBot="1" x14ac:dyDescent="0.3">
      <c r="A84" s="1872"/>
      <c r="B84" s="1882"/>
      <c r="C84" s="1859"/>
      <c r="D84" s="1414" t="s">
        <v>67</v>
      </c>
      <c r="E84" s="1414"/>
      <c r="F84" s="23" t="s">
        <v>95</v>
      </c>
      <c r="G84" s="24">
        <v>1</v>
      </c>
      <c r="H84" s="47">
        <v>0</v>
      </c>
      <c r="I84" s="47">
        <v>0</v>
      </c>
      <c r="J84" s="47">
        <v>0</v>
      </c>
      <c r="K84" s="47">
        <v>1</v>
      </c>
      <c r="L84" s="47">
        <v>0</v>
      </c>
      <c r="M84" s="47">
        <v>0</v>
      </c>
      <c r="N84" s="47">
        <v>0</v>
      </c>
      <c r="O84" s="47">
        <v>0</v>
      </c>
      <c r="P84" s="47">
        <v>0</v>
      </c>
      <c r="Q84" s="47">
        <v>0</v>
      </c>
      <c r="R84" s="47">
        <v>0</v>
      </c>
      <c r="S84" s="47">
        <v>0</v>
      </c>
      <c r="T84" s="473"/>
    </row>
    <row r="85" spans="1:20" ht="16.5" thickBot="1" x14ac:dyDescent="0.3">
      <c r="A85" s="1872"/>
      <c r="B85" s="1882"/>
      <c r="C85" s="1859"/>
      <c r="D85" s="1415"/>
      <c r="E85" s="1415"/>
      <c r="F85" s="26" t="s">
        <v>96</v>
      </c>
      <c r="G85" s="24">
        <v>1</v>
      </c>
      <c r="H85" s="958">
        <v>0</v>
      </c>
      <c r="I85" s="958">
        <v>0</v>
      </c>
      <c r="J85" s="958">
        <v>0</v>
      </c>
      <c r="K85" s="958">
        <v>0</v>
      </c>
      <c r="L85" s="958">
        <v>1</v>
      </c>
      <c r="M85" s="958">
        <v>0</v>
      </c>
      <c r="N85" s="958">
        <v>0</v>
      </c>
      <c r="O85" s="958">
        <v>0</v>
      </c>
      <c r="P85" s="958">
        <v>0</v>
      </c>
      <c r="Q85" s="958">
        <v>0</v>
      </c>
      <c r="R85" s="958">
        <v>0</v>
      </c>
      <c r="S85" s="958">
        <v>0</v>
      </c>
      <c r="T85" s="473">
        <v>0</v>
      </c>
    </row>
    <row r="86" spans="1:20" ht="19.5" thickBot="1" x14ac:dyDescent="0.3">
      <c r="A86" s="1872"/>
      <c r="B86" s="1882"/>
      <c r="C86" s="1856" t="s">
        <v>165</v>
      </c>
      <c r="D86" s="1857"/>
      <c r="E86" s="1857"/>
      <c r="F86" s="1857"/>
      <c r="G86" s="1857"/>
      <c r="H86" s="1857"/>
      <c r="I86" s="1857"/>
      <c r="J86" s="1857"/>
      <c r="K86" s="1857"/>
      <c r="L86" s="1857"/>
      <c r="M86" s="1857"/>
      <c r="N86" s="1857"/>
      <c r="O86" s="1857"/>
      <c r="P86" s="1857"/>
      <c r="Q86" s="1857"/>
      <c r="R86" s="1857"/>
      <c r="S86" s="1858"/>
      <c r="T86" s="473"/>
    </row>
    <row r="87" spans="1:20" ht="19.5" thickBot="1" x14ac:dyDescent="0.3">
      <c r="A87" s="1872"/>
      <c r="B87" s="1882"/>
      <c r="C87" s="1400" t="s">
        <v>37</v>
      </c>
      <c r="D87" s="1853" t="s">
        <v>7</v>
      </c>
      <c r="E87" s="1854"/>
      <c r="F87" s="1854"/>
      <c r="G87" s="1854"/>
      <c r="H87" s="1854"/>
      <c r="I87" s="1854"/>
      <c r="J87" s="1854"/>
      <c r="K87" s="1854"/>
      <c r="L87" s="1854"/>
      <c r="M87" s="1854"/>
      <c r="N87" s="1854"/>
      <c r="O87" s="1854"/>
      <c r="P87" s="1854"/>
      <c r="Q87" s="1854"/>
      <c r="R87" s="1854"/>
      <c r="S87" s="1855"/>
      <c r="T87" s="957"/>
    </row>
    <row r="88" spans="1:20" ht="16.5" customHeight="1" thickBot="1" x14ac:dyDescent="0.3">
      <c r="A88" s="1872"/>
      <c r="B88" s="1882"/>
      <c r="C88" s="1400"/>
      <c r="D88" s="2527" t="s">
        <v>97</v>
      </c>
      <c r="E88" s="2528"/>
      <c r="F88" s="125" t="s">
        <v>101</v>
      </c>
      <c r="G88" s="47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957"/>
    </row>
    <row r="89" spans="1:20" ht="16.5" customHeight="1" thickBot="1" x14ac:dyDescent="0.3">
      <c r="A89" s="1872"/>
      <c r="B89" s="1882"/>
      <c r="C89" s="1400"/>
      <c r="D89" s="2529"/>
      <c r="E89" s="2530"/>
      <c r="F89" s="123" t="s">
        <v>120</v>
      </c>
      <c r="G89" s="118">
        <f t="shared" ref="G89:S89" si="5">G22+G41+G62</f>
        <v>8</v>
      </c>
      <c r="H89" s="118">
        <f t="shared" si="5"/>
        <v>0</v>
      </c>
      <c r="I89" s="118">
        <f t="shared" si="5"/>
        <v>1</v>
      </c>
      <c r="J89" s="118">
        <f t="shared" si="5"/>
        <v>1</v>
      </c>
      <c r="K89" s="118">
        <f t="shared" si="5"/>
        <v>1</v>
      </c>
      <c r="L89" s="118">
        <f t="shared" si="5"/>
        <v>2</v>
      </c>
      <c r="M89" s="118">
        <f t="shared" si="5"/>
        <v>0</v>
      </c>
      <c r="N89" s="118">
        <f t="shared" si="5"/>
        <v>0</v>
      </c>
      <c r="O89" s="118">
        <f t="shared" si="5"/>
        <v>1</v>
      </c>
      <c r="P89" s="118">
        <f t="shared" si="5"/>
        <v>1</v>
      </c>
      <c r="Q89" s="118">
        <f t="shared" si="5"/>
        <v>1</v>
      </c>
      <c r="R89" s="118">
        <f t="shared" si="5"/>
        <v>0</v>
      </c>
      <c r="S89" s="118">
        <f t="shared" si="5"/>
        <v>0</v>
      </c>
      <c r="T89" s="957"/>
    </row>
    <row r="90" spans="1:20" ht="16.5" customHeight="1" thickBot="1" x14ac:dyDescent="0.3">
      <c r="A90" s="1872"/>
      <c r="B90" s="1882"/>
      <c r="C90" s="1400"/>
      <c r="D90" s="2531"/>
      <c r="E90" s="2532"/>
      <c r="F90" s="959" t="s">
        <v>121</v>
      </c>
      <c r="G90" s="4">
        <v>1</v>
      </c>
      <c r="H90" s="625">
        <v>0</v>
      </c>
      <c r="I90" s="625">
        <v>0</v>
      </c>
      <c r="J90" s="625">
        <v>1</v>
      </c>
      <c r="K90" s="625">
        <v>0</v>
      </c>
      <c r="L90" s="625">
        <v>0</v>
      </c>
      <c r="M90" s="625">
        <v>0</v>
      </c>
      <c r="N90" s="625">
        <v>0</v>
      </c>
      <c r="O90" s="625">
        <v>1</v>
      </c>
      <c r="P90" s="625">
        <v>0</v>
      </c>
      <c r="Q90" s="625">
        <v>0</v>
      </c>
      <c r="R90" s="625">
        <v>0</v>
      </c>
      <c r="S90" s="625">
        <v>0</v>
      </c>
      <c r="T90" s="957"/>
    </row>
    <row r="91" spans="1:20" ht="16.5" customHeight="1" thickBot="1" x14ac:dyDescent="0.3">
      <c r="A91" s="1872"/>
      <c r="B91" s="1882"/>
      <c r="C91" s="1400"/>
      <c r="D91" s="2533" t="s">
        <v>98</v>
      </c>
      <c r="E91" s="2534"/>
      <c r="F91" s="123" t="s">
        <v>102</v>
      </c>
      <c r="G91" s="4">
        <v>2</v>
      </c>
      <c r="H91" s="625">
        <v>0</v>
      </c>
      <c r="I91" s="625">
        <v>0</v>
      </c>
      <c r="J91" s="625">
        <v>1</v>
      </c>
      <c r="K91" s="625">
        <v>0</v>
      </c>
      <c r="L91" s="625">
        <v>0</v>
      </c>
      <c r="M91" s="625">
        <v>1</v>
      </c>
      <c r="N91" s="625">
        <v>0</v>
      </c>
      <c r="O91" s="625">
        <v>0</v>
      </c>
      <c r="P91" s="625">
        <v>0</v>
      </c>
      <c r="Q91" s="625">
        <v>0</v>
      </c>
      <c r="R91" s="625">
        <v>0</v>
      </c>
      <c r="S91" s="625">
        <v>0</v>
      </c>
      <c r="T91" s="957"/>
    </row>
    <row r="92" spans="1:20" ht="16.5" customHeight="1" thickBot="1" x14ac:dyDescent="0.3">
      <c r="A92" s="1872"/>
      <c r="B92" s="1882"/>
      <c r="C92" s="1400"/>
      <c r="D92" s="2529"/>
      <c r="E92" s="2530"/>
      <c r="F92" s="123" t="s">
        <v>103</v>
      </c>
      <c r="G92" s="4">
        <v>3</v>
      </c>
      <c r="H92" s="625">
        <v>0</v>
      </c>
      <c r="I92" s="625">
        <v>0</v>
      </c>
      <c r="J92" s="625">
        <v>0</v>
      </c>
      <c r="K92" s="625">
        <v>1</v>
      </c>
      <c r="L92" s="625">
        <v>0</v>
      </c>
      <c r="M92" s="625">
        <v>0</v>
      </c>
      <c r="N92" s="625">
        <v>1</v>
      </c>
      <c r="O92" s="625">
        <v>0</v>
      </c>
      <c r="P92" s="625">
        <v>0</v>
      </c>
      <c r="Q92" s="625">
        <v>1</v>
      </c>
      <c r="R92" s="625">
        <v>0</v>
      </c>
      <c r="S92" s="625">
        <v>0</v>
      </c>
      <c r="T92" s="957"/>
    </row>
    <row r="93" spans="1:20" ht="16.5" customHeight="1" thickBot="1" x14ac:dyDescent="0.3">
      <c r="A93" s="1872"/>
      <c r="B93" s="1882"/>
      <c r="C93" s="1400"/>
      <c r="D93" s="2529"/>
      <c r="E93" s="2530"/>
      <c r="F93" s="959" t="s">
        <v>104</v>
      </c>
      <c r="G93" s="4">
        <v>1</v>
      </c>
      <c r="H93" s="625">
        <v>0</v>
      </c>
      <c r="I93" s="625">
        <v>0</v>
      </c>
      <c r="J93" s="625">
        <v>0</v>
      </c>
      <c r="K93" s="625">
        <v>1</v>
      </c>
      <c r="L93" s="625">
        <v>0</v>
      </c>
      <c r="M93" s="625">
        <v>0</v>
      </c>
      <c r="N93" s="625">
        <v>0</v>
      </c>
      <c r="O93" s="625">
        <v>0</v>
      </c>
      <c r="P93" s="625">
        <v>0</v>
      </c>
      <c r="Q93" s="625">
        <v>0</v>
      </c>
      <c r="R93" s="625">
        <v>0</v>
      </c>
      <c r="S93" s="625">
        <v>0</v>
      </c>
      <c r="T93" s="957"/>
    </row>
    <row r="94" spans="1:20" ht="16.5" customHeight="1" thickBot="1" x14ac:dyDescent="0.3">
      <c r="A94" s="1872"/>
      <c r="B94" s="1882"/>
      <c r="C94" s="1400"/>
      <c r="D94" s="2531"/>
      <c r="E94" s="2532"/>
      <c r="F94" s="959" t="s">
        <v>105</v>
      </c>
      <c r="G94" s="4">
        <f t="shared" ref="G94:G95" si="6">+H94+I94+J94+K94+L94+M94+N94+O94+P94+Q94+R94+S94</f>
        <v>1</v>
      </c>
      <c r="H94" s="625">
        <v>0</v>
      </c>
      <c r="I94" s="625">
        <v>0</v>
      </c>
      <c r="J94" s="625">
        <v>0</v>
      </c>
      <c r="K94" s="625">
        <v>0</v>
      </c>
      <c r="L94" s="625">
        <v>0</v>
      </c>
      <c r="M94" s="625">
        <v>0</v>
      </c>
      <c r="N94" s="625">
        <v>1</v>
      </c>
      <c r="O94" s="625">
        <v>0</v>
      </c>
      <c r="P94" s="625">
        <v>0</v>
      </c>
      <c r="Q94" s="625">
        <v>0</v>
      </c>
      <c r="R94" s="625">
        <v>0</v>
      </c>
      <c r="S94" s="625">
        <v>0</v>
      </c>
      <c r="T94" s="957"/>
    </row>
    <row r="95" spans="1:20" ht="16.5" customHeight="1" thickBot="1" x14ac:dyDescent="0.3">
      <c r="A95" s="1872"/>
      <c r="B95" s="1882"/>
      <c r="C95" s="1400"/>
      <c r="D95" s="2533" t="s">
        <v>99</v>
      </c>
      <c r="E95" s="2534"/>
      <c r="F95" s="123" t="s">
        <v>106</v>
      </c>
      <c r="G95" s="4">
        <f t="shared" si="6"/>
        <v>0</v>
      </c>
      <c r="H95" s="625">
        <v>0</v>
      </c>
      <c r="I95" s="625">
        <v>0</v>
      </c>
      <c r="J95" s="625">
        <v>0</v>
      </c>
      <c r="K95" s="625">
        <v>0</v>
      </c>
      <c r="L95" s="625">
        <v>0</v>
      </c>
      <c r="M95" s="625">
        <v>0</v>
      </c>
      <c r="N95" s="625">
        <v>0</v>
      </c>
      <c r="O95" s="625">
        <v>0</v>
      </c>
      <c r="P95" s="625">
        <v>0</v>
      </c>
      <c r="Q95" s="625">
        <v>0</v>
      </c>
      <c r="R95" s="625">
        <v>0</v>
      </c>
      <c r="S95" s="625">
        <v>0</v>
      </c>
      <c r="T95" s="957"/>
    </row>
    <row r="96" spans="1:20" ht="16.5" customHeight="1" thickBot="1" x14ac:dyDescent="0.3">
      <c r="A96" s="1872"/>
      <c r="B96" s="1882"/>
      <c r="C96" s="1400"/>
      <c r="D96" s="2529"/>
      <c r="E96" s="2530"/>
      <c r="F96" s="123" t="s">
        <v>107</v>
      </c>
      <c r="G96" s="4">
        <v>1</v>
      </c>
      <c r="H96" s="625">
        <v>0</v>
      </c>
      <c r="I96" s="625">
        <v>0</v>
      </c>
      <c r="J96" s="625">
        <v>0</v>
      </c>
      <c r="K96" s="625">
        <v>1</v>
      </c>
      <c r="L96" s="625">
        <v>0</v>
      </c>
      <c r="M96" s="625">
        <v>0</v>
      </c>
      <c r="N96" s="625">
        <v>0</v>
      </c>
      <c r="O96" s="625">
        <v>0</v>
      </c>
      <c r="P96" s="625">
        <v>0</v>
      </c>
      <c r="Q96" s="625">
        <v>0</v>
      </c>
      <c r="R96" s="625">
        <v>0</v>
      </c>
      <c r="S96" s="625">
        <v>0</v>
      </c>
      <c r="T96" s="957"/>
    </row>
    <row r="97" spans="1:20" ht="16.5" customHeight="1" thickBot="1" x14ac:dyDescent="0.3">
      <c r="A97" s="1872"/>
      <c r="B97" s="1882"/>
      <c r="C97" s="1400"/>
      <c r="D97" s="2531"/>
      <c r="E97" s="2532"/>
      <c r="F97" s="123" t="s">
        <v>108</v>
      </c>
      <c r="G97" s="4">
        <v>2</v>
      </c>
      <c r="H97" s="625">
        <v>0</v>
      </c>
      <c r="I97" s="625">
        <v>0</v>
      </c>
      <c r="J97" s="625">
        <v>1</v>
      </c>
      <c r="K97" s="625">
        <v>0</v>
      </c>
      <c r="L97" s="625">
        <v>0</v>
      </c>
      <c r="M97" s="625">
        <v>1</v>
      </c>
      <c r="N97" s="625">
        <v>0</v>
      </c>
      <c r="O97" s="625">
        <v>0</v>
      </c>
      <c r="P97" s="625">
        <v>0</v>
      </c>
      <c r="Q97" s="625">
        <v>0</v>
      </c>
      <c r="R97" s="625">
        <v>0</v>
      </c>
      <c r="S97" s="625">
        <v>0</v>
      </c>
      <c r="T97" s="957"/>
    </row>
    <row r="98" spans="1:20" ht="16.5" customHeight="1" thickBot="1" x14ac:dyDescent="0.3">
      <c r="A98" s="1872"/>
      <c r="B98" s="1882"/>
      <c r="C98" s="1400"/>
      <c r="D98" s="2533" t="s">
        <v>100</v>
      </c>
      <c r="E98" s="2534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957"/>
    </row>
    <row r="99" spans="1:20" ht="16.5" customHeight="1" thickBot="1" x14ac:dyDescent="0.3">
      <c r="A99" s="1872"/>
      <c r="B99" s="1882"/>
      <c r="C99" s="1400"/>
      <c r="D99" s="2529"/>
      <c r="E99" s="2530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957"/>
    </row>
    <row r="100" spans="1:20" ht="19.5" thickBot="1" x14ac:dyDescent="0.3">
      <c r="A100" s="1872"/>
      <c r="B100" s="1836" t="s">
        <v>154</v>
      </c>
      <c r="C100" s="1838" t="s">
        <v>169</v>
      </c>
      <c r="D100" s="1839"/>
      <c r="E100" s="1839"/>
      <c r="F100" s="1839"/>
      <c r="G100" s="1839"/>
      <c r="H100" s="1839"/>
      <c r="I100" s="1839"/>
      <c r="J100" s="1839"/>
      <c r="K100" s="1839"/>
      <c r="L100" s="1839"/>
      <c r="M100" s="1839"/>
      <c r="N100" s="1839"/>
      <c r="O100" s="1839"/>
      <c r="P100" s="1839"/>
      <c r="Q100" s="1839"/>
      <c r="R100" s="1839"/>
      <c r="S100" s="1840"/>
      <c r="T100" s="957"/>
    </row>
    <row r="101" spans="1:20" ht="19.5" thickBot="1" x14ac:dyDescent="0.3">
      <c r="A101" s="1872"/>
      <c r="B101" s="1836"/>
      <c r="C101" s="1841" t="s">
        <v>136</v>
      </c>
      <c r="D101" s="1842" t="s">
        <v>171</v>
      </c>
      <c r="E101" s="1843"/>
      <c r="F101" s="1843"/>
      <c r="G101" s="1843"/>
      <c r="H101" s="1843"/>
      <c r="I101" s="1843"/>
      <c r="J101" s="1843"/>
      <c r="K101" s="1843"/>
      <c r="L101" s="1843"/>
      <c r="M101" s="1843"/>
      <c r="N101" s="1843"/>
      <c r="O101" s="1843"/>
      <c r="P101" s="1843"/>
      <c r="Q101" s="1843"/>
      <c r="R101" s="1843"/>
      <c r="S101" s="1844"/>
      <c r="T101" s="957"/>
    </row>
    <row r="102" spans="1:20" ht="19.5" thickBot="1" x14ac:dyDescent="0.3">
      <c r="A102" s="1872"/>
      <c r="B102" s="1836"/>
      <c r="C102" s="1841"/>
      <c r="D102" s="1396" t="s">
        <v>331</v>
      </c>
      <c r="E102" s="1376"/>
      <c r="F102" s="960" t="s">
        <v>280</v>
      </c>
      <c r="G102" s="86">
        <v>5</v>
      </c>
      <c r="H102" s="598">
        <v>0</v>
      </c>
      <c r="I102" s="598">
        <v>1</v>
      </c>
      <c r="J102" s="598">
        <v>0</v>
      </c>
      <c r="K102" s="598">
        <v>1</v>
      </c>
      <c r="L102" s="598">
        <v>0</v>
      </c>
      <c r="M102" s="598">
        <v>1</v>
      </c>
      <c r="N102" s="598">
        <v>0</v>
      </c>
      <c r="O102" s="598">
        <v>1</v>
      </c>
      <c r="P102" s="598">
        <v>0</v>
      </c>
      <c r="Q102" s="598">
        <v>1</v>
      </c>
      <c r="R102" s="598">
        <v>0</v>
      </c>
      <c r="S102" s="599">
        <v>0</v>
      </c>
      <c r="T102" s="957"/>
    </row>
    <row r="103" spans="1:20" ht="19.5" thickBot="1" x14ac:dyDescent="0.3">
      <c r="A103" s="1872"/>
      <c r="B103" s="1836"/>
      <c r="C103" s="1841"/>
      <c r="D103" s="1375"/>
      <c r="E103" s="1376"/>
      <c r="F103" s="961" t="s">
        <v>281</v>
      </c>
      <c r="G103" s="79">
        <v>2</v>
      </c>
      <c r="H103" s="601">
        <v>0</v>
      </c>
      <c r="I103" s="601">
        <v>0</v>
      </c>
      <c r="J103" s="601">
        <v>0</v>
      </c>
      <c r="K103" s="601">
        <v>1</v>
      </c>
      <c r="L103" s="601">
        <v>0</v>
      </c>
      <c r="M103" s="601">
        <v>0</v>
      </c>
      <c r="N103" s="601">
        <v>0</v>
      </c>
      <c r="O103" s="601">
        <v>0</v>
      </c>
      <c r="P103" s="601">
        <v>0</v>
      </c>
      <c r="Q103" s="601">
        <v>1</v>
      </c>
      <c r="R103" s="601">
        <v>0</v>
      </c>
      <c r="S103" s="602">
        <v>0</v>
      </c>
      <c r="T103" s="957"/>
    </row>
    <row r="104" spans="1:20" ht="19.5" thickBot="1" x14ac:dyDescent="0.3">
      <c r="A104" s="1872"/>
      <c r="B104" s="1836"/>
      <c r="C104" s="1841"/>
      <c r="D104" s="1375"/>
      <c r="E104" s="1376"/>
      <c r="F104" s="961" t="s">
        <v>282</v>
      </c>
      <c r="G104" s="79">
        <v>8</v>
      </c>
      <c r="H104" s="601">
        <v>0</v>
      </c>
      <c r="I104" s="601">
        <v>1</v>
      </c>
      <c r="J104" s="601">
        <v>0</v>
      </c>
      <c r="K104" s="601">
        <v>2</v>
      </c>
      <c r="L104" s="601">
        <v>0</v>
      </c>
      <c r="M104" s="601">
        <v>1</v>
      </c>
      <c r="N104" s="601">
        <v>0</v>
      </c>
      <c r="O104" s="601">
        <v>2</v>
      </c>
      <c r="P104" s="601">
        <v>0</v>
      </c>
      <c r="Q104" s="601">
        <v>1</v>
      </c>
      <c r="R104" s="601">
        <v>0</v>
      </c>
      <c r="S104" s="602">
        <v>1</v>
      </c>
      <c r="T104" s="957"/>
    </row>
    <row r="105" spans="1:20" ht="19.5" thickBot="1" x14ac:dyDescent="0.3">
      <c r="A105" s="1872"/>
      <c r="B105" s="1836"/>
      <c r="C105" s="1841"/>
      <c r="D105" s="1375"/>
      <c r="E105" s="1376"/>
      <c r="F105" s="961" t="s">
        <v>283</v>
      </c>
      <c r="G105" s="79">
        <v>20</v>
      </c>
      <c r="H105" s="601">
        <v>1</v>
      </c>
      <c r="I105" s="601">
        <v>2</v>
      </c>
      <c r="J105" s="601">
        <v>2</v>
      </c>
      <c r="K105" s="601">
        <v>2</v>
      </c>
      <c r="L105" s="601">
        <v>2</v>
      </c>
      <c r="M105" s="601">
        <v>2</v>
      </c>
      <c r="N105" s="601">
        <v>2</v>
      </c>
      <c r="O105" s="601">
        <v>2</v>
      </c>
      <c r="P105" s="601">
        <v>1</v>
      </c>
      <c r="Q105" s="601">
        <v>1</v>
      </c>
      <c r="R105" s="601">
        <v>1</v>
      </c>
      <c r="S105" s="602">
        <v>2</v>
      </c>
      <c r="T105" s="957"/>
    </row>
    <row r="106" spans="1:20" ht="19.5" thickBot="1" x14ac:dyDescent="0.3">
      <c r="A106" s="1872"/>
      <c r="B106" s="1836"/>
      <c r="C106" s="1841"/>
      <c r="D106" s="1375"/>
      <c r="E106" s="1376"/>
      <c r="F106" s="961" t="s">
        <v>284</v>
      </c>
      <c r="G106" s="79">
        <v>60</v>
      </c>
      <c r="H106" s="601">
        <v>5</v>
      </c>
      <c r="I106" s="601">
        <v>5</v>
      </c>
      <c r="J106" s="601">
        <v>5</v>
      </c>
      <c r="K106" s="601">
        <v>5</v>
      </c>
      <c r="L106" s="601">
        <v>5</v>
      </c>
      <c r="M106" s="601">
        <v>5</v>
      </c>
      <c r="N106" s="601">
        <v>5</v>
      </c>
      <c r="O106" s="601">
        <v>5</v>
      </c>
      <c r="P106" s="601">
        <v>5</v>
      </c>
      <c r="Q106" s="601">
        <v>5</v>
      </c>
      <c r="R106" s="601">
        <v>5</v>
      </c>
      <c r="S106" s="601">
        <v>5</v>
      </c>
      <c r="T106" s="957"/>
    </row>
    <row r="107" spans="1:20" ht="33.75" customHeight="1" thickBot="1" x14ac:dyDescent="0.3">
      <c r="A107" s="1872"/>
      <c r="B107" s="1836"/>
      <c r="C107" s="1841"/>
      <c r="D107" s="1375"/>
      <c r="E107" s="1376"/>
      <c r="F107" s="962" t="s">
        <v>285</v>
      </c>
      <c r="G107" s="79">
        <v>7</v>
      </c>
      <c r="H107" s="601">
        <v>1</v>
      </c>
      <c r="I107" s="601">
        <v>1</v>
      </c>
      <c r="J107" s="601">
        <v>1</v>
      </c>
      <c r="K107" s="601">
        <v>1</v>
      </c>
      <c r="L107" s="601">
        <v>0</v>
      </c>
      <c r="M107" s="601">
        <v>1</v>
      </c>
      <c r="N107" s="601">
        <v>0</v>
      </c>
      <c r="O107" s="601">
        <v>1</v>
      </c>
      <c r="P107" s="601">
        <v>0</v>
      </c>
      <c r="Q107" s="601">
        <v>0</v>
      </c>
      <c r="R107" s="601">
        <v>1</v>
      </c>
      <c r="S107" s="602">
        <v>0</v>
      </c>
      <c r="T107" s="957"/>
    </row>
    <row r="108" spans="1:20" ht="30.75" thickBot="1" x14ac:dyDescent="0.3">
      <c r="A108" s="1872"/>
      <c r="B108" s="1836"/>
      <c r="C108" s="1841"/>
      <c r="D108" s="1375"/>
      <c r="E108" s="1376"/>
      <c r="F108" s="962" t="s">
        <v>286</v>
      </c>
      <c r="G108" s="79">
        <v>4</v>
      </c>
      <c r="H108" s="601">
        <v>0</v>
      </c>
      <c r="I108" s="601">
        <v>1</v>
      </c>
      <c r="J108" s="601">
        <v>0</v>
      </c>
      <c r="K108" s="601">
        <v>1</v>
      </c>
      <c r="L108" s="601">
        <v>0</v>
      </c>
      <c r="M108" s="601">
        <v>1</v>
      </c>
      <c r="N108" s="601">
        <v>0</v>
      </c>
      <c r="O108" s="601">
        <v>0</v>
      </c>
      <c r="P108" s="601">
        <v>0</v>
      </c>
      <c r="Q108" s="601">
        <v>1</v>
      </c>
      <c r="R108" s="601">
        <v>0</v>
      </c>
      <c r="S108" s="602">
        <v>0</v>
      </c>
      <c r="T108" s="957"/>
    </row>
    <row r="109" spans="1:20" ht="19.5" thickBot="1" x14ac:dyDescent="0.3">
      <c r="A109" s="1872"/>
      <c r="B109" s="1836"/>
      <c r="C109" s="1841"/>
      <c r="D109" s="1375"/>
      <c r="E109" s="1376"/>
      <c r="F109" s="962" t="s">
        <v>287</v>
      </c>
      <c r="G109" s="79">
        <v>2</v>
      </c>
      <c r="H109" s="601">
        <v>0</v>
      </c>
      <c r="I109" s="601">
        <v>1</v>
      </c>
      <c r="J109" s="601">
        <v>0</v>
      </c>
      <c r="K109" s="601">
        <v>0</v>
      </c>
      <c r="L109" s="601">
        <v>0</v>
      </c>
      <c r="M109" s="601">
        <v>0</v>
      </c>
      <c r="N109" s="601">
        <v>0</v>
      </c>
      <c r="O109" s="601">
        <v>1</v>
      </c>
      <c r="P109" s="601">
        <v>0</v>
      </c>
      <c r="Q109" s="601">
        <v>0</v>
      </c>
      <c r="R109" s="601">
        <v>0</v>
      </c>
      <c r="S109" s="602">
        <v>0</v>
      </c>
      <c r="T109" s="957"/>
    </row>
    <row r="110" spans="1:20" ht="30.75" thickBot="1" x14ac:dyDescent="0.3">
      <c r="A110" s="1872"/>
      <c r="B110" s="1836"/>
      <c r="C110" s="1841"/>
      <c r="D110" s="1375"/>
      <c r="E110" s="1376"/>
      <c r="F110" s="962" t="s">
        <v>288</v>
      </c>
      <c r="G110" s="79">
        <v>1</v>
      </c>
      <c r="H110" s="601">
        <v>0</v>
      </c>
      <c r="I110" s="601">
        <v>0</v>
      </c>
      <c r="J110" s="601">
        <v>0</v>
      </c>
      <c r="K110" s="601">
        <v>1</v>
      </c>
      <c r="L110" s="601">
        <v>0</v>
      </c>
      <c r="M110" s="601">
        <v>0</v>
      </c>
      <c r="N110" s="601">
        <v>0</v>
      </c>
      <c r="O110" s="601">
        <v>0</v>
      </c>
      <c r="P110" s="601">
        <v>0</v>
      </c>
      <c r="Q110" s="601">
        <v>0</v>
      </c>
      <c r="R110" s="601">
        <v>0</v>
      </c>
      <c r="S110" s="602">
        <v>0</v>
      </c>
      <c r="T110" s="957"/>
    </row>
    <row r="111" spans="1:20" ht="19.5" thickBot="1" x14ac:dyDescent="0.3">
      <c r="A111" s="1872"/>
      <c r="B111" s="1836"/>
      <c r="C111" s="1841"/>
      <c r="D111" s="1375"/>
      <c r="E111" s="1376"/>
      <c r="F111" s="962" t="s">
        <v>289</v>
      </c>
      <c r="G111" s="79">
        <v>5</v>
      </c>
      <c r="H111" s="601">
        <v>0</v>
      </c>
      <c r="I111" s="601">
        <v>0</v>
      </c>
      <c r="J111" s="601">
        <v>1</v>
      </c>
      <c r="K111" s="601">
        <v>0</v>
      </c>
      <c r="L111" s="601">
        <v>0</v>
      </c>
      <c r="M111" s="601">
        <v>1</v>
      </c>
      <c r="N111" s="601">
        <v>0</v>
      </c>
      <c r="O111" s="601">
        <v>1</v>
      </c>
      <c r="P111" s="601">
        <v>0</v>
      </c>
      <c r="Q111" s="601">
        <v>1</v>
      </c>
      <c r="R111" s="601">
        <v>0</v>
      </c>
      <c r="S111" s="602">
        <v>1</v>
      </c>
      <c r="T111" s="957"/>
    </row>
    <row r="112" spans="1:20" ht="30.75" thickBot="1" x14ac:dyDescent="0.3">
      <c r="A112" s="1872"/>
      <c r="B112" s="1836"/>
      <c r="C112" s="1841"/>
      <c r="D112" s="1375"/>
      <c r="E112" s="1376"/>
      <c r="F112" s="962" t="s">
        <v>290</v>
      </c>
      <c r="G112" s="79">
        <v>2</v>
      </c>
      <c r="H112" s="601">
        <v>0</v>
      </c>
      <c r="I112" s="601">
        <v>0</v>
      </c>
      <c r="J112" s="601">
        <v>1</v>
      </c>
      <c r="K112" s="601">
        <v>0</v>
      </c>
      <c r="L112" s="601">
        <v>0</v>
      </c>
      <c r="M112" s="601">
        <v>0</v>
      </c>
      <c r="N112" s="601">
        <v>0</v>
      </c>
      <c r="O112" s="601">
        <v>1</v>
      </c>
      <c r="P112" s="601">
        <v>0</v>
      </c>
      <c r="Q112" s="601">
        <v>0</v>
      </c>
      <c r="R112" s="601">
        <v>0</v>
      </c>
      <c r="S112" s="602">
        <v>0</v>
      </c>
      <c r="T112" s="957"/>
    </row>
    <row r="113" spans="1:20" ht="30.75" thickBot="1" x14ac:dyDescent="0.3">
      <c r="A113" s="1872"/>
      <c r="B113" s="1836"/>
      <c r="C113" s="1841"/>
      <c r="D113" s="1375"/>
      <c r="E113" s="1376"/>
      <c r="F113" s="962" t="s">
        <v>291</v>
      </c>
      <c r="G113" s="79">
        <v>1</v>
      </c>
      <c r="H113" s="601">
        <v>0</v>
      </c>
      <c r="I113" s="601">
        <v>0</v>
      </c>
      <c r="J113" s="601">
        <v>0</v>
      </c>
      <c r="K113" s="601">
        <v>1</v>
      </c>
      <c r="L113" s="601">
        <v>0</v>
      </c>
      <c r="M113" s="601">
        <v>0</v>
      </c>
      <c r="N113" s="601">
        <v>0</v>
      </c>
      <c r="O113" s="601">
        <v>0</v>
      </c>
      <c r="P113" s="601">
        <v>0</v>
      </c>
      <c r="Q113" s="601">
        <v>0</v>
      </c>
      <c r="R113" s="601">
        <v>0</v>
      </c>
      <c r="S113" s="602">
        <v>0</v>
      </c>
      <c r="T113" s="957"/>
    </row>
    <row r="114" spans="1:20" ht="19.5" thickBot="1" x14ac:dyDescent="0.3">
      <c r="A114" s="1872"/>
      <c r="B114" s="1836"/>
      <c r="C114" s="1841"/>
      <c r="D114" s="1375"/>
      <c r="E114" s="1376"/>
      <c r="F114" s="962" t="s">
        <v>292</v>
      </c>
      <c r="G114" s="79">
        <v>1</v>
      </c>
      <c r="H114" s="601">
        <v>0</v>
      </c>
      <c r="I114" s="601">
        <v>0</v>
      </c>
      <c r="J114" s="601">
        <v>0</v>
      </c>
      <c r="K114" s="601">
        <v>0</v>
      </c>
      <c r="L114" s="601">
        <v>1</v>
      </c>
      <c r="M114" s="601">
        <v>0</v>
      </c>
      <c r="N114" s="601">
        <v>0</v>
      </c>
      <c r="O114" s="601">
        <v>0</v>
      </c>
      <c r="P114" s="601">
        <v>0</v>
      </c>
      <c r="Q114" s="601">
        <v>0</v>
      </c>
      <c r="R114" s="601">
        <v>0</v>
      </c>
      <c r="S114" s="602">
        <v>0</v>
      </c>
      <c r="T114" s="957"/>
    </row>
    <row r="115" spans="1:20" ht="19.5" thickBot="1" x14ac:dyDescent="0.3">
      <c r="A115" s="1872"/>
      <c r="B115" s="1836"/>
      <c r="C115" s="1841"/>
      <c r="D115" s="1375"/>
      <c r="E115" s="1376"/>
      <c r="F115" s="962" t="s">
        <v>293</v>
      </c>
      <c r="G115" s="79">
        <v>1</v>
      </c>
      <c r="H115" s="601">
        <v>0</v>
      </c>
      <c r="I115" s="601">
        <v>0</v>
      </c>
      <c r="J115" s="601">
        <v>0</v>
      </c>
      <c r="K115" s="601">
        <v>0</v>
      </c>
      <c r="L115" s="601">
        <v>0</v>
      </c>
      <c r="M115" s="601">
        <v>1</v>
      </c>
      <c r="N115" s="601">
        <v>0</v>
      </c>
      <c r="O115" s="601">
        <v>0</v>
      </c>
      <c r="P115" s="601">
        <v>0</v>
      </c>
      <c r="Q115" s="601">
        <v>0</v>
      </c>
      <c r="R115" s="601">
        <v>0</v>
      </c>
      <c r="S115" s="602">
        <v>0</v>
      </c>
      <c r="T115" s="957"/>
    </row>
    <row r="116" spans="1:20" ht="30.75" thickBot="1" x14ac:dyDescent="0.3">
      <c r="A116" s="1872"/>
      <c r="B116" s="1836"/>
      <c r="C116" s="1841"/>
      <c r="D116" s="1375"/>
      <c r="E116" s="1376"/>
      <c r="F116" s="962" t="s">
        <v>294</v>
      </c>
      <c r="G116" s="79">
        <v>1</v>
      </c>
      <c r="H116" s="601">
        <v>0</v>
      </c>
      <c r="I116" s="601">
        <v>0</v>
      </c>
      <c r="J116" s="601">
        <v>0</v>
      </c>
      <c r="K116" s="601">
        <v>0</v>
      </c>
      <c r="L116" s="601">
        <v>1</v>
      </c>
      <c r="M116" s="601">
        <v>0</v>
      </c>
      <c r="N116" s="601">
        <v>0</v>
      </c>
      <c r="O116" s="601">
        <v>0</v>
      </c>
      <c r="P116" s="601">
        <v>0</v>
      </c>
      <c r="Q116" s="601">
        <v>0</v>
      </c>
      <c r="R116" s="601">
        <v>0</v>
      </c>
      <c r="S116" s="602">
        <v>0</v>
      </c>
      <c r="T116" s="957"/>
    </row>
    <row r="117" spans="1:20" ht="31.5" customHeight="1" thickBot="1" x14ac:dyDescent="0.3">
      <c r="A117" s="1872"/>
      <c r="B117" s="1836"/>
      <c r="C117" s="1841"/>
      <c r="D117" s="1375"/>
      <c r="E117" s="1376"/>
      <c r="F117" s="962" t="s">
        <v>295</v>
      </c>
      <c r="G117" s="79">
        <v>6</v>
      </c>
      <c r="H117" s="601">
        <v>1</v>
      </c>
      <c r="I117" s="601">
        <v>0</v>
      </c>
      <c r="J117" s="601">
        <v>1</v>
      </c>
      <c r="K117" s="601">
        <v>0</v>
      </c>
      <c r="L117" s="601">
        <v>1</v>
      </c>
      <c r="M117" s="601">
        <v>0</v>
      </c>
      <c r="N117" s="601">
        <v>0</v>
      </c>
      <c r="O117" s="601">
        <v>1</v>
      </c>
      <c r="P117" s="601">
        <v>0</v>
      </c>
      <c r="Q117" s="601">
        <v>1</v>
      </c>
      <c r="R117" s="601">
        <v>0</v>
      </c>
      <c r="S117" s="602">
        <v>1</v>
      </c>
      <c r="T117" s="957"/>
    </row>
    <row r="118" spans="1:20" ht="19.5" thickBot="1" x14ac:dyDescent="0.3">
      <c r="A118" s="1872"/>
      <c r="B118" s="1836"/>
      <c r="C118" s="1841"/>
      <c r="D118" s="1375"/>
      <c r="E118" s="1376"/>
      <c r="F118" s="962" t="s">
        <v>296</v>
      </c>
      <c r="G118" s="79">
        <v>7</v>
      </c>
      <c r="H118" s="601">
        <v>0</v>
      </c>
      <c r="I118" s="601">
        <v>1</v>
      </c>
      <c r="J118" s="601">
        <v>1</v>
      </c>
      <c r="K118" s="601">
        <v>0</v>
      </c>
      <c r="L118" s="601">
        <v>1</v>
      </c>
      <c r="M118" s="601">
        <v>0</v>
      </c>
      <c r="N118" s="601">
        <v>1</v>
      </c>
      <c r="O118" s="601">
        <v>0</v>
      </c>
      <c r="P118" s="601">
        <v>1</v>
      </c>
      <c r="Q118" s="601">
        <v>0</v>
      </c>
      <c r="R118" s="601">
        <v>1</v>
      </c>
      <c r="S118" s="602">
        <v>1</v>
      </c>
      <c r="T118" s="957"/>
    </row>
    <row r="119" spans="1:20" ht="22.5" customHeight="1" thickBot="1" x14ac:dyDescent="0.3">
      <c r="A119" s="1872"/>
      <c r="B119" s="1836"/>
      <c r="C119" s="1841"/>
      <c r="D119" s="1375"/>
      <c r="E119" s="1376"/>
      <c r="F119" s="962" t="s">
        <v>297</v>
      </c>
      <c r="G119" s="79">
        <v>1</v>
      </c>
      <c r="H119" s="601">
        <v>0</v>
      </c>
      <c r="I119" s="601">
        <v>0</v>
      </c>
      <c r="J119" s="601">
        <v>0</v>
      </c>
      <c r="K119" s="601">
        <v>1</v>
      </c>
      <c r="L119" s="601">
        <v>0</v>
      </c>
      <c r="M119" s="601">
        <v>0</v>
      </c>
      <c r="N119" s="601">
        <v>0</v>
      </c>
      <c r="O119" s="601">
        <v>0</v>
      </c>
      <c r="P119" s="601">
        <v>0</v>
      </c>
      <c r="Q119" s="601">
        <v>0</v>
      </c>
      <c r="R119" s="601">
        <v>0</v>
      </c>
      <c r="S119" s="602">
        <v>0</v>
      </c>
      <c r="T119" s="957"/>
    </row>
    <row r="120" spans="1:20" ht="19.5" thickBot="1" x14ac:dyDescent="0.3">
      <c r="A120" s="1872"/>
      <c r="B120" s="1836"/>
      <c r="C120" s="1841"/>
      <c r="D120" s="1375"/>
      <c r="E120" s="1376"/>
      <c r="F120" s="962" t="s">
        <v>298</v>
      </c>
      <c r="G120" s="79">
        <v>3</v>
      </c>
      <c r="H120" s="601">
        <v>0</v>
      </c>
      <c r="I120" s="601">
        <v>0</v>
      </c>
      <c r="J120" s="601">
        <v>1</v>
      </c>
      <c r="K120" s="601">
        <v>0</v>
      </c>
      <c r="L120" s="601">
        <v>0</v>
      </c>
      <c r="M120" s="601">
        <v>1</v>
      </c>
      <c r="N120" s="601">
        <v>0</v>
      </c>
      <c r="O120" s="601">
        <v>0</v>
      </c>
      <c r="P120" s="601">
        <v>0</v>
      </c>
      <c r="Q120" s="601">
        <v>1</v>
      </c>
      <c r="R120" s="601">
        <v>0</v>
      </c>
      <c r="S120" s="602">
        <v>0</v>
      </c>
      <c r="T120" s="957"/>
    </row>
    <row r="121" spans="1:20" ht="19.5" thickBot="1" x14ac:dyDescent="0.3">
      <c r="A121" s="1872"/>
      <c r="B121" s="1836"/>
      <c r="C121" s="1841"/>
      <c r="D121" s="1375"/>
      <c r="E121" s="1376"/>
      <c r="F121" s="962" t="s">
        <v>299</v>
      </c>
      <c r="G121" s="79">
        <v>1</v>
      </c>
      <c r="H121" s="601">
        <v>0</v>
      </c>
      <c r="I121" s="601">
        <v>0</v>
      </c>
      <c r="J121" s="601">
        <v>0</v>
      </c>
      <c r="K121" s="601">
        <v>0</v>
      </c>
      <c r="L121" s="601">
        <v>0</v>
      </c>
      <c r="M121" s="601">
        <v>0</v>
      </c>
      <c r="N121" s="601">
        <v>1</v>
      </c>
      <c r="O121" s="601">
        <v>0</v>
      </c>
      <c r="P121" s="601">
        <v>0</v>
      </c>
      <c r="Q121" s="601">
        <v>0</v>
      </c>
      <c r="R121" s="601">
        <v>0</v>
      </c>
      <c r="S121" s="602">
        <v>0</v>
      </c>
      <c r="T121" s="957"/>
    </row>
    <row r="122" spans="1:20" ht="19.5" thickBot="1" x14ac:dyDescent="0.3">
      <c r="A122" s="1872"/>
      <c r="B122" s="1836"/>
      <c r="C122" s="1841"/>
      <c r="D122" s="1375"/>
      <c r="E122" s="1376"/>
      <c r="F122" s="962" t="s">
        <v>300</v>
      </c>
      <c r="G122" s="79">
        <v>8</v>
      </c>
      <c r="H122" s="601">
        <v>0</v>
      </c>
      <c r="I122" s="601">
        <v>1</v>
      </c>
      <c r="J122" s="601">
        <v>1</v>
      </c>
      <c r="K122" s="601">
        <v>0</v>
      </c>
      <c r="L122" s="601">
        <v>2</v>
      </c>
      <c r="M122" s="601">
        <v>0</v>
      </c>
      <c r="N122" s="601">
        <v>1</v>
      </c>
      <c r="O122" s="601">
        <v>1</v>
      </c>
      <c r="P122" s="601">
        <v>1</v>
      </c>
      <c r="Q122" s="601">
        <v>0</v>
      </c>
      <c r="R122" s="601">
        <v>1</v>
      </c>
      <c r="S122" s="602">
        <v>0</v>
      </c>
      <c r="T122" s="957"/>
    </row>
    <row r="123" spans="1:20" ht="19.5" thickBot="1" x14ac:dyDescent="0.3">
      <c r="A123" s="1872"/>
      <c r="B123" s="1836"/>
      <c r="C123" s="1841"/>
      <c r="D123" s="1375"/>
      <c r="E123" s="1376"/>
      <c r="F123" s="962" t="s">
        <v>301</v>
      </c>
      <c r="G123" s="79">
        <v>10</v>
      </c>
      <c r="H123" s="601">
        <v>0</v>
      </c>
      <c r="I123" s="601">
        <v>1</v>
      </c>
      <c r="J123" s="601">
        <v>1</v>
      </c>
      <c r="K123" s="601">
        <v>1</v>
      </c>
      <c r="L123" s="601">
        <v>1</v>
      </c>
      <c r="M123" s="601">
        <v>1</v>
      </c>
      <c r="N123" s="601">
        <v>1</v>
      </c>
      <c r="O123" s="601">
        <v>1</v>
      </c>
      <c r="P123" s="601">
        <v>1</v>
      </c>
      <c r="Q123" s="601">
        <v>1</v>
      </c>
      <c r="R123" s="601">
        <v>1</v>
      </c>
      <c r="S123" s="602">
        <v>0</v>
      </c>
      <c r="T123" s="957"/>
    </row>
    <row r="124" spans="1:20" ht="19.5" thickBot="1" x14ac:dyDescent="0.3">
      <c r="A124" s="1872"/>
      <c r="B124" s="1836"/>
      <c r="C124" s="1841"/>
      <c r="D124" s="1375"/>
      <c r="E124" s="1376"/>
      <c r="F124" s="962" t="s">
        <v>302</v>
      </c>
      <c r="G124" s="79">
        <v>5</v>
      </c>
      <c r="H124" s="601">
        <v>0</v>
      </c>
      <c r="I124" s="601">
        <v>0</v>
      </c>
      <c r="J124" s="601">
        <v>1</v>
      </c>
      <c r="K124" s="601">
        <v>0</v>
      </c>
      <c r="L124" s="601">
        <v>1</v>
      </c>
      <c r="M124" s="601">
        <v>0</v>
      </c>
      <c r="N124" s="601">
        <v>1</v>
      </c>
      <c r="O124" s="601">
        <v>0</v>
      </c>
      <c r="P124" s="601">
        <v>1</v>
      </c>
      <c r="Q124" s="601">
        <v>0</v>
      </c>
      <c r="R124" s="601">
        <v>1</v>
      </c>
      <c r="S124" s="602">
        <v>0</v>
      </c>
      <c r="T124" s="957"/>
    </row>
    <row r="125" spans="1:20" ht="19.5" thickBot="1" x14ac:dyDescent="0.3">
      <c r="A125" s="1872"/>
      <c r="B125" s="1836"/>
      <c r="C125" s="1841"/>
      <c r="D125" s="1375"/>
      <c r="E125" s="1376"/>
      <c r="F125" s="962" t="s">
        <v>303</v>
      </c>
      <c r="G125" s="79">
        <v>5</v>
      </c>
      <c r="H125" s="601">
        <v>0</v>
      </c>
      <c r="I125" s="601">
        <v>1</v>
      </c>
      <c r="J125" s="601">
        <v>0</v>
      </c>
      <c r="K125" s="601">
        <v>1</v>
      </c>
      <c r="L125" s="601">
        <v>0</v>
      </c>
      <c r="M125" s="601">
        <v>1</v>
      </c>
      <c r="N125" s="601">
        <v>0</v>
      </c>
      <c r="O125" s="601">
        <v>1</v>
      </c>
      <c r="P125" s="601">
        <v>0</v>
      </c>
      <c r="Q125" s="601">
        <v>1</v>
      </c>
      <c r="R125" s="601">
        <v>0</v>
      </c>
      <c r="S125" s="602">
        <v>0</v>
      </c>
      <c r="T125" s="957"/>
    </row>
    <row r="126" spans="1:20" ht="19.5" thickBot="1" x14ac:dyDescent="0.3">
      <c r="A126" s="1872"/>
      <c r="B126" s="1836"/>
      <c r="C126" s="1841"/>
      <c r="D126" s="1375"/>
      <c r="E126" s="1376"/>
      <c r="F126" s="962" t="s">
        <v>304</v>
      </c>
      <c r="G126" s="79">
        <v>1</v>
      </c>
      <c r="H126" s="601">
        <v>0</v>
      </c>
      <c r="I126" s="601">
        <v>0</v>
      </c>
      <c r="J126" s="601">
        <v>0</v>
      </c>
      <c r="K126" s="601">
        <v>0</v>
      </c>
      <c r="L126" s="601">
        <v>1</v>
      </c>
      <c r="M126" s="601">
        <v>0</v>
      </c>
      <c r="N126" s="601">
        <v>0</v>
      </c>
      <c r="O126" s="601">
        <v>0</v>
      </c>
      <c r="P126" s="601">
        <v>0</v>
      </c>
      <c r="Q126" s="601">
        <v>0</v>
      </c>
      <c r="R126" s="601">
        <v>0</v>
      </c>
      <c r="S126" s="602">
        <v>0</v>
      </c>
      <c r="T126" s="957"/>
    </row>
    <row r="127" spans="1:20" ht="19.5" thickBot="1" x14ac:dyDescent="0.3">
      <c r="A127" s="1872"/>
      <c r="B127" s="1836"/>
      <c r="C127" s="1841"/>
      <c r="D127" s="1375"/>
      <c r="E127" s="1376"/>
      <c r="F127" s="962" t="s">
        <v>305</v>
      </c>
      <c r="G127" s="79">
        <v>1</v>
      </c>
      <c r="H127" s="601">
        <v>0</v>
      </c>
      <c r="I127" s="601">
        <v>0</v>
      </c>
      <c r="J127" s="601">
        <v>1</v>
      </c>
      <c r="K127" s="601">
        <v>0</v>
      </c>
      <c r="L127" s="601">
        <v>0</v>
      </c>
      <c r="M127" s="601">
        <v>0</v>
      </c>
      <c r="N127" s="601">
        <v>0</v>
      </c>
      <c r="O127" s="601">
        <v>0</v>
      </c>
      <c r="P127" s="601">
        <v>0</v>
      </c>
      <c r="Q127" s="601">
        <v>0</v>
      </c>
      <c r="R127" s="601">
        <v>0</v>
      </c>
      <c r="S127" s="602">
        <v>0</v>
      </c>
      <c r="T127" s="957"/>
    </row>
    <row r="128" spans="1:20" ht="19.5" thickBot="1" x14ac:dyDescent="0.3">
      <c r="A128" s="1872"/>
      <c r="B128" s="1836"/>
      <c r="C128" s="1841"/>
      <c r="D128" s="1375"/>
      <c r="E128" s="1376"/>
      <c r="F128" s="962" t="s">
        <v>306</v>
      </c>
      <c r="G128" s="79">
        <v>1</v>
      </c>
      <c r="H128" s="601">
        <v>0</v>
      </c>
      <c r="I128" s="601">
        <v>0</v>
      </c>
      <c r="J128" s="601">
        <v>0</v>
      </c>
      <c r="K128" s="601">
        <v>1</v>
      </c>
      <c r="L128" s="601">
        <v>0</v>
      </c>
      <c r="M128" s="601">
        <v>0</v>
      </c>
      <c r="N128" s="601">
        <v>0</v>
      </c>
      <c r="O128" s="601">
        <v>0</v>
      </c>
      <c r="P128" s="601">
        <v>0</v>
      </c>
      <c r="Q128" s="601">
        <v>0</v>
      </c>
      <c r="R128" s="601">
        <v>0</v>
      </c>
      <c r="S128" s="602">
        <v>0</v>
      </c>
      <c r="T128" s="957"/>
    </row>
    <row r="129" spans="1:20" ht="19.5" thickBot="1" x14ac:dyDescent="0.3">
      <c r="A129" s="1872"/>
      <c r="B129" s="1836"/>
      <c r="C129" s="1841"/>
      <c r="D129" s="1375"/>
      <c r="E129" s="1376"/>
      <c r="F129" s="962" t="s">
        <v>307</v>
      </c>
      <c r="G129" s="79">
        <v>1</v>
      </c>
      <c r="H129" s="601">
        <v>0</v>
      </c>
      <c r="I129" s="601">
        <v>0</v>
      </c>
      <c r="J129" s="601">
        <v>1</v>
      </c>
      <c r="K129" s="601">
        <v>0</v>
      </c>
      <c r="L129" s="601">
        <v>0</v>
      </c>
      <c r="M129" s="601">
        <v>0</v>
      </c>
      <c r="N129" s="601">
        <v>0</v>
      </c>
      <c r="O129" s="601">
        <v>0</v>
      </c>
      <c r="P129" s="601">
        <v>0</v>
      </c>
      <c r="Q129" s="601">
        <v>0</v>
      </c>
      <c r="R129" s="601">
        <v>0</v>
      </c>
      <c r="S129" s="602">
        <v>0</v>
      </c>
      <c r="T129" s="957"/>
    </row>
    <row r="130" spans="1:20" ht="19.5" thickBot="1" x14ac:dyDescent="0.3">
      <c r="A130" s="1872"/>
      <c r="B130" s="1836"/>
      <c r="C130" s="1841"/>
      <c r="D130" s="1375"/>
      <c r="E130" s="1376"/>
      <c r="F130" s="962" t="s">
        <v>308</v>
      </c>
      <c r="G130" s="79">
        <v>2</v>
      </c>
      <c r="H130" s="601">
        <v>0</v>
      </c>
      <c r="I130" s="601">
        <v>0</v>
      </c>
      <c r="J130" s="601">
        <v>1</v>
      </c>
      <c r="K130" s="601">
        <v>0</v>
      </c>
      <c r="L130" s="601">
        <v>0</v>
      </c>
      <c r="M130" s="601">
        <v>0</v>
      </c>
      <c r="N130" s="601">
        <v>1</v>
      </c>
      <c r="O130" s="601">
        <v>0</v>
      </c>
      <c r="P130" s="601">
        <v>0</v>
      </c>
      <c r="Q130" s="601">
        <v>0</v>
      </c>
      <c r="R130" s="601">
        <v>0</v>
      </c>
      <c r="S130" s="602">
        <v>0</v>
      </c>
      <c r="T130" s="957"/>
    </row>
    <row r="131" spans="1:20" ht="19.5" thickBot="1" x14ac:dyDescent="0.3">
      <c r="A131" s="1872"/>
      <c r="B131" s="1836"/>
      <c r="C131" s="1841"/>
      <c r="D131" s="1375"/>
      <c r="E131" s="1376"/>
      <c r="F131" s="962" t="s">
        <v>309</v>
      </c>
      <c r="G131" s="79">
        <v>1</v>
      </c>
      <c r="H131" s="601">
        <v>0</v>
      </c>
      <c r="I131" s="601">
        <v>0</v>
      </c>
      <c r="J131" s="601">
        <v>0</v>
      </c>
      <c r="K131" s="601">
        <v>1</v>
      </c>
      <c r="L131" s="601">
        <v>0</v>
      </c>
      <c r="M131" s="601">
        <v>0</v>
      </c>
      <c r="N131" s="601">
        <v>0</v>
      </c>
      <c r="O131" s="601">
        <v>0</v>
      </c>
      <c r="P131" s="601">
        <v>0</v>
      </c>
      <c r="Q131" s="601">
        <v>0</v>
      </c>
      <c r="R131" s="601">
        <v>0</v>
      </c>
      <c r="S131" s="602">
        <v>0</v>
      </c>
      <c r="T131" s="957"/>
    </row>
    <row r="132" spans="1:20" ht="33" customHeight="1" thickBot="1" x14ac:dyDescent="0.3">
      <c r="A132" s="1872"/>
      <c r="B132" s="1836"/>
      <c r="C132" s="1841"/>
      <c r="D132" s="1375"/>
      <c r="E132" s="1376"/>
      <c r="F132" s="962" t="s">
        <v>310</v>
      </c>
      <c r="G132" s="79">
        <v>2</v>
      </c>
      <c r="H132" s="601">
        <v>0</v>
      </c>
      <c r="I132" s="601">
        <v>0</v>
      </c>
      <c r="J132" s="601">
        <v>1</v>
      </c>
      <c r="K132" s="601">
        <v>0</v>
      </c>
      <c r="L132" s="601">
        <v>0</v>
      </c>
      <c r="M132" s="601">
        <v>0</v>
      </c>
      <c r="N132" s="601">
        <v>1</v>
      </c>
      <c r="O132" s="601">
        <v>0</v>
      </c>
      <c r="P132" s="601">
        <v>0</v>
      </c>
      <c r="Q132" s="601">
        <v>0</v>
      </c>
      <c r="R132" s="601">
        <v>0</v>
      </c>
      <c r="S132" s="602">
        <v>0</v>
      </c>
      <c r="T132" s="957"/>
    </row>
    <row r="133" spans="1:20" ht="30.75" thickBot="1" x14ac:dyDescent="0.3">
      <c r="A133" s="1872"/>
      <c r="B133" s="1836"/>
      <c r="C133" s="1841"/>
      <c r="D133" s="1375"/>
      <c r="E133" s="1376"/>
      <c r="F133" s="962" t="s">
        <v>311</v>
      </c>
      <c r="G133" s="79">
        <v>1</v>
      </c>
      <c r="H133" s="601">
        <v>0</v>
      </c>
      <c r="I133" s="601">
        <v>0</v>
      </c>
      <c r="J133" s="601">
        <v>1</v>
      </c>
      <c r="K133" s="601">
        <v>0</v>
      </c>
      <c r="L133" s="601">
        <v>0</v>
      </c>
      <c r="M133" s="601">
        <v>0</v>
      </c>
      <c r="N133" s="601">
        <v>0</v>
      </c>
      <c r="O133" s="601">
        <v>0</v>
      </c>
      <c r="P133" s="601">
        <v>0</v>
      </c>
      <c r="Q133" s="601">
        <v>0</v>
      </c>
      <c r="R133" s="601">
        <v>0</v>
      </c>
      <c r="S133" s="602">
        <v>0</v>
      </c>
      <c r="T133" s="957"/>
    </row>
    <row r="134" spans="1:20" ht="30.75" thickBot="1" x14ac:dyDescent="0.3">
      <c r="A134" s="1872"/>
      <c r="B134" s="1836"/>
      <c r="C134" s="1841"/>
      <c r="D134" s="1375"/>
      <c r="E134" s="1376"/>
      <c r="F134" s="962" t="s">
        <v>312</v>
      </c>
      <c r="G134" s="79">
        <v>3</v>
      </c>
      <c r="H134" s="601">
        <v>0</v>
      </c>
      <c r="I134" s="601">
        <v>0</v>
      </c>
      <c r="J134" s="601">
        <v>1</v>
      </c>
      <c r="K134" s="601">
        <v>0</v>
      </c>
      <c r="L134" s="601">
        <v>0</v>
      </c>
      <c r="M134" s="601">
        <v>1</v>
      </c>
      <c r="N134" s="601">
        <v>0</v>
      </c>
      <c r="O134" s="601">
        <v>0</v>
      </c>
      <c r="P134" s="601">
        <v>0</v>
      </c>
      <c r="Q134" s="601">
        <v>1</v>
      </c>
      <c r="R134" s="601">
        <v>0</v>
      </c>
      <c r="S134" s="602">
        <v>0</v>
      </c>
      <c r="T134" s="957"/>
    </row>
    <row r="135" spans="1:20" ht="19.5" thickBot="1" x14ac:dyDescent="0.3">
      <c r="A135" s="1872"/>
      <c r="B135" s="1836"/>
      <c r="C135" s="1841"/>
      <c r="D135" s="1375"/>
      <c r="E135" s="1376"/>
      <c r="F135" s="962" t="s">
        <v>230</v>
      </c>
      <c r="G135" s="79">
        <v>1</v>
      </c>
      <c r="H135" s="601">
        <v>0</v>
      </c>
      <c r="I135" s="601">
        <v>0</v>
      </c>
      <c r="J135" s="601">
        <v>1</v>
      </c>
      <c r="K135" s="601">
        <v>0</v>
      </c>
      <c r="L135" s="601">
        <v>0</v>
      </c>
      <c r="M135" s="601">
        <v>0</v>
      </c>
      <c r="N135" s="601">
        <v>0</v>
      </c>
      <c r="O135" s="601">
        <v>0</v>
      </c>
      <c r="P135" s="601">
        <v>0</v>
      </c>
      <c r="Q135" s="601">
        <v>0</v>
      </c>
      <c r="R135" s="601">
        <v>0</v>
      </c>
      <c r="S135" s="602">
        <v>0</v>
      </c>
      <c r="T135" s="957"/>
    </row>
    <row r="136" spans="1:20" ht="19.5" thickBot="1" x14ac:dyDescent="0.3">
      <c r="A136" s="1872"/>
      <c r="B136" s="1836"/>
      <c r="C136" s="1841"/>
      <c r="D136" s="1375"/>
      <c r="E136" s="1376"/>
      <c r="F136" s="962" t="s">
        <v>313</v>
      </c>
      <c r="G136" s="79">
        <v>1</v>
      </c>
      <c r="H136" s="601">
        <v>0</v>
      </c>
      <c r="I136" s="601">
        <v>0</v>
      </c>
      <c r="J136" s="601">
        <v>0</v>
      </c>
      <c r="K136" s="601">
        <v>1</v>
      </c>
      <c r="L136" s="601">
        <v>0</v>
      </c>
      <c r="M136" s="601">
        <v>0</v>
      </c>
      <c r="N136" s="601">
        <v>0</v>
      </c>
      <c r="O136" s="601">
        <v>0</v>
      </c>
      <c r="P136" s="601">
        <v>0</v>
      </c>
      <c r="Q136" s="601">
        <v>0</v>
      </c>
      <c r="R136" s="601">
        <v>0</v>
      </c>
      <c r="S136" s="602">
        <v>0</v>
      </c>
      <c r="T136" s="957"/>
    </row>
    <row r="137" spans="1:20" ht="30.75" thickBot="1" x14ac:dyDescent="0.3">
      <c r="A137" s="1872"/>
      <c r="B137" s="1836"/>
      <c r="C137" s="1841"/>
      <c r="D137" s="1375"/>
      <c r="E137" s="1376"/>
      <c r="F137" s="962" t="s">
        <v>314</v>
      </c>
      <c r="G137" s="79">
        <v>1</v>
      </c>
      <c r="H137" s="601">
        <v>0</v>
      </c>
      <c r="I137" s="601">
        <v>0</v>
      </c>
      <c r="J137" s="601">
        <v>0</v>
      </c>
      <c r="K137" s="601">
        <v>1</v>
      </c>
      <c r="L137" s="601">
        <v>0</v>
      </c>
      <c r="M137" s="601">
        <v>0</v>
      </c>
      <c r="N137" s="601">
        <v>0</v>
      </c>
      <c r="O137" s="601">
        <v>0</v>
      </c>
      <c r="P137" s="601">
        <v>0</v>
      </c>
      <c r="Q137" s="601">
        <v>0</v>
      </c>
      <c r="R137" s="601">
        <v>0</v>
      </c>
      <c r="S137" s="602">
        <v>0</v>
      </c>
      <c r="T137" s="957"/>
    </row>
    <row r="138" spans="1:20" ht="30.75" thickBot="1" x14ac:dyDescent="0.3">
      <c r="A138" s="1872"/>
      <c r="B138" s="1836"/>
      <c r="C138" s="1841"/>
      <c r="D138" s="1375"/>
      <c r="E138" s="1376"/>
      <c r="F138" s="962" t="s">
        <v>315</v>
      </c>
      <c r="G138" s="79">
        <v>1</v>
      </c>
      <c r="H138" s="601">
        <v>0</v>
      </c>
      <c r="I138" s="601">
        <v>0</v>
      </c>
      <c r="J138" s="601">
        <v>0</v>
      </c>
      <c r="K138" s="601">
        <v>1</v>
      </c>
      <c r="L138" s="601">
        <v>0</v>
      </c>
      <c r="M138" s="601">
        <v>0</v>
      </c>
      <c r="N138" s="601">
        <v>0</v>
      </c>
      <c r="O138" s="601">
        <v>0</v>
      </c>
      <c r="P138" s="601">
        <v>0</v>
      </c>
      <c r="Q138" s="601">
        <v>0</v>
      </c>
      <c r="R138" s="601">
        <v>0</v>
      </c>
      <c r="S138" s="602">
        <v>0</v>
      </c>
      <c r="T138" s="957"/>
    </row>
    <row r="139" spans="1:20" ht="19.5" thickBot="1" x14ac:dyDescent="0.3">
      <c r="A139" s="1872"/>
      <c r="B139" s="1836"/>
      <c r="C139" s="1841"/>
      <c r="D139" s="1375"/>
      <c r="E139" s="1376"/>
      <c r="F139" s="962" t="s">
        <v>316</v>
      </c>
      <c r="G139" s="79">
        <v>20</v>
      </c>
      <c r="H139" s="601">
        <v>0</v>
      </c>
      <c r="I139" s="601">
        <v>2</v>
      </c>
      <c r="J139" s="601">
        <v>2</v>
      </c>
      <c r="K139" s="601">
        <v>2</v>
      </c>
      <c r="L139" s="601">
        <v>2</v>
      </c>
      <c r="M139" s="601">
        <v>2</v>
      </c>
      <c r="N139" s="601">
        <v>2</v>
      </c>
      <c r="O139" s="601">
        <v>2</v>
      </c>
      <c r="P139" s="601">
        <v>2</v>
      </c>
      <c r="Q139" s="601">
        <v>2</v>
      </c>
      <c r="R139" s="601">
        <v>2</v>
      </c>
      <c r="S139" s="602">
        <v>0</v>
      </c>
      <c r="T139" s="957"/>
    </row>
    <row r="140" spans="1:20" ht="19.5" thickBot="1" x14ac:dyDescent="0.3">
      <c r="A140" s="1872"/>
      <c r="B140" s="1836"/>
      <c r="C140" s="1841"/>
      <c r="D140" s="1375"/>
      <c r="E140" s="1376"/>
      <c r="F140" s="962" t="s">
        <v>317</v>
      </c>
      <c r="G140" s="79">
        <v>2</v>
      </c>
      <c r="H140" s="601">
        <v>0</v>
      </c>
      <c r="I140" s="601">
        <v>0</v>
      </c>
      <c r="J140" s="601">
        <v>1</v>
      </c>
      <c r="K140" s="601">
        <v>0</v>
      </c>
      <c r="L140" s="601">
        <v>0</v>
      </c>
      <c r="M140" s="601">
        <v>0</v>
      </c>
      <c r="N140" s="601">
        <v>1</v>
      </c>
      <c r="O140" s="601">
        <v>0</v>
      </c>
      <c r="P140" s="601">
        <v>0</v>
      </c>
      <c r="Q140" s="601">
        <v>0</v>
      </c>
      <c r="R140" s="601">
        <v>0</v>
      </c>
      <c r="S140" s="602">
        <v>0</v>
      </c>
      <c r="T140" s="957"/>
    </row>
    <row r="141" spans="1:20" ht="19.5" thickBot="1" x14ac:dyDescent="0.3">
      <c r="A141" s="1872"/>
      <c r="B141" s="1836"/>
      <c r="C141" s="1841"/>
      <c r="D141" s="1375"/>
      <c r="E141" s="1376"/>
      <c r="F141" s="962" t="s">
        <v>318</v>
      </c>
      <c r="G141" s="79">
        <v>1</v>
      </c>
      <c r="H141" s="601">
        <v>0</v>
      </c>
      <c r="I141" s="601">
        <v>0</v>
      </c>
      <c r="J141" s="601">
        <v>1</v>
      </c>
      <c r="K141" s="601">
        <v>0</v>
      </c>
      <c r="L141" s="601">
        <v>0</v>
      </c>
      <c r="M141" s="601">
        <v>0</v>
      </c>
      <c r="N141" s="601">
        <v>0</v>
      </c>
      <c r="O141" s="601">
        <v>0</v>
      </c>
      <c r="P141" s="601">
        <v>0</v>
      </c>
      <c r="Q141" s="601">
        <v>0</v>
      </c>
      <c r="R141" s="601">
        <v>0</v>
      </c>
      <c r="S141" s="602">
        <v>0</v>
      </c>
      <c r="T141" s="957"/>
    </row>
    <row r="142" spans="1:20" ht="19.5" thickBot="1" x14ac:dyDescent="0.3">
      <c r="A142" s="1872"/>
      <c r="B142" s="1836"/>
      <c r="C142" s="1841"/>
      <c r="D142" s="1375"/>
      <c r="E142" s="1376"/>
      <c r="F142" s="962" t="s">
        <v>319</v>
      </c>
      <c r="G142" s="79">
        <v>2</v>
      </c>
      <c r="H142" s="601">
        <v>0</v>
      </c>
      <c r="I142" s="601">
        <v>0</v>
      </c>
      <c r="J142" s="601">
        <v>1</v>
      </c>
      <c r="K142" s="601">
        <v>0</v>
      </c>
      <c r="L142" s="601">
        <v>0</v>
      </c>
      <c r="M142" s="601">
        <v>1</v>
      </c>
      <c r="N142" s="601">
        <v>0</v>
      </c>
      <c r="O142" s="601">
        <v>0</v>
      </c>
      <c r="P142" s="601">
        <v>0</v>
      </c>
      <c r="Q142" s="601">
        <v>0</v>
      </c>
      <c r="R142" s="601">
        <v>0</v>
      </c>
      <c r="S142" s="602">
        <v>0</v>
      </c>
      <c r="T142" s="957"/>
    </row>
    <row r="143" spans="1:20" ht="19.5" thickBot="1" x14ac:dyDescent="0.3">
      <c r="A143" s="1872"/>
      <c r="B143" s="1836"/>
      <c r="C143" s="1841"/>
      <c r="D143" s="1375"/>
      <c r="E143" s="1376"/>
      <c r="F143" s="962" t="s">
        <v>320</v>
      </c>
      <c r="G143" s="79">
        <v>1</v>
      </c>
      <c r="H143" s="601">
        <v>0</v>
      </c>
      <c r="I143" s="601">
        <v>0</v>
      </c>
      <c r="J143" s="601">
        <v>0</v>
      </c>
      <c r="K143" s="601">
        <v>0</v>
      </c>
      <c r="L143" s="601">
        <v>1</v>
      </c>
      <c r="M143" s="601">
        <v>0</v>
      </c>
      <c r="N143" s="601">
        <v>0</v>
      </c>
      <c r="O143" s="601">
        <v>0</v>
      </c>
      <c r="P143" s="601">
        <v>0</v>
      </c>
      <c r="Q143" s="601">
        <v>0</v>
      </c>
      <c r="R143" s="601">
        <v>0</v>
      </c>
      <c r="S143" s="602">
        <v>0</v>
      </c>
      <c r="T143" s="957"/>
    </row>
    <row r="144" spans="1:20" ht="19.5" thickBot="1" x14ac:dyDescent="0.3">
      <c r="A144" s="1872"/>
      <c r="B144" s="1836"/>
      <c r="C144" s="1841"/>
      <c r="D144" s="1375"/>
      <c r="E144" s="1376"/>
      <c r="F144" s="962" t="s">
        <v>321</v>
      </c>
      <c r="G144" s="79">
        <v>1</v>
      </c>
      <c r="H144" s="601">
        <v>0</v>
      </c>
      <c r="I144" s="601">
        <v>0</v>
      </c>
      <c r="J144" s="601">
        <v>1</v>
      </c>
      <c r="K144" s="601">
        <v>0</v>
      </c>
      <c r="L144" s="601">
        <v>0</v>
      </c>
      <c r="M144" s="601">
        <v>0</v>
      </c>
      <c r="N144" s="601">
        <v>0</v>
      </c>
      <c r="O144" s="601">
        <v>0</v>
      </c>
      <c r="P144" s="601">
        <v>0</v>
      </c>
      <c r="Q144" s="601">
        <v>0</v>
      </c>
      <c r="R144" s="601">
        <v>0</v>
      </c>
      <c r="S144" s="602">
        <v>0</v>
      </c>
      <c r="T144" s="957"/>
    </row>
    <row r="145" spans="1:20" ht="19.5" thickBot="1" x14ac:dyDescent="0.3">
      <c r="A145" s="1872"/>
      <c r="B145" s="1836"/>
      <c r="C145" s="1841"/>
      <c r="D145" s="1375"/>
      <c r="E145" s="1376"/>
      <c r="F145" s="962" t="s">
        <v>322</v>
      </c>
      <c r="G145" s="79">
        <v>1</v>
      </c>
      <c r="H145" s="601">
        <v>0</v>
      </c>
      <c r="I145" s="601">
        <v>0</v>
      </c>
      <c r="J145" s="601">
        <v>0</v>
      </c>
      <c r="K145" s="601">
        <v>1</v>
      </c>
      <c r="L145" s="601">
        <v>0</v>
      </c>
      <c r="M145" s="601">
        <v>0</v>
      </c>
      <c r="N145" s="601">
        <v>0</v>
      </c>
      <c r="O145" s="601">
        <v>0</v>
      </c>
      <c r="P145" s="601">
        <v>0</v>
      </c>
      <c r="Q145" s="601">
        <v>0</v>
      </c>
      <c r="R145" s="601">
        <v>0</v>
      </c>
      <c r="S145" s="602">
        <v>0</v>
      </c>
      <c r="T145" s="957"/>
    </row>
    <row r="146" spans="1:20" ht="30.75" thickBot="1" x14ac:dyDescent="0.3">
      <c r="A146" s="1872"/>
      <c r="B146" s="1836"/>
      <c r="C146" s="1841"/>
      <c r="D146" s="1375"/>
      <c r="E146" s="1376"/>
      <c r="F146" s="962" t="s">
        <v>323</v>
      </c>
      <c r="G146" s="79">
        <v>1</v>
      </c>
      <c r="H146" s="601">
        <v>0</v>
      </c>
      <c r="I146" s="601">
        <v>0</v>
      </c>
      <c r="J146" s="601">
        <v>0</v>
      </c>
      <c r="K146" s="601">
        <v>0</v>
      </c>
      <c r="L146" s="601">
        <v>1</v>
      </c>
      <c r="M146" s="601">
        <v>0</v>
      </c>
      <c r="N146" s="601">
        <v>0</v>
      </c>
      <c r="O146" s="601">
        <v>0</v>
      </c>
      <c r="P146" s="601">
        <v>0</v>
      </c>
      <c r="Q146" s="601">
        <v>0</v>
      </c>
      <c r="R146" s="601">
        <v>0</v>
      </c>
      <c r="S146" s="602">
        <v>0</v>
      </c>
      <c r="T146" s="957"/>
    </row>
    <row r="147" spans="1:20" ht="30.75" thickBot="1" x14ac:dyDescent="0.3">
      <c r="A147" s="1872"/>
      <c r="B147" s="1836"/>
      <c r="C147" s="1841"/>
      <c r="D147" s="1375"/>
      <c r="E147" s="1376"/>
      <c r="F147" s="962" t="s">
        <v>324</v>
      </c>
      <c r="G147" s="79">
        <v>1</v>
      </c>
      <c r="H147" s="601">
        <v>0</v>
      </c>
      <c r="I147" s="601">
        <v>0</v>
      </c>
      <c r="J147" s="601">
        <v>1</v>
      </c>
      <c r="K147" s="601">
        <v>0</v>
      </c>
      <c r="L147" s="601">
        <v>0</v>
      </c>
      <c r="M147" s="601">
        <v>0</v>
      </c>
      <c r="N147" s="601">
        <v>0</v>
      </c>
      <c r="O147" s="601">
        <v>0</v>
      </c>
      <c r="P147" s="601">
        <v>0</v>
      </c>
      <c r="Q147" s="601">
        <v>0</v>
      </c>
      <c r="R147" s="601">
        <v>0</v>
      </c>
      <c r="S147" s="602">
        <v>0</v>
      </c>
      <c r="T147" s="957"/>
    </row>
    <row r="148" spans="1:20" ht="19.5" thickBot="1" x14ac:dyDescent="0.3">
      <c r="A148" s="1872"/>
      <c r="B148" s="1836"/>
      <c r="C148" s="1841"/>
      <c r="D148" s="1375"/>
      <c r="E148" s="1376"/>
      <c r="F148" s="962" t="s">
        <v>325</v>
      </c>
      <c r="G148" s="79">
        <v>12</v>
      </c>
      <c r="H148" s="601">
        <v>1</v>
      </c>
      <c r="I148" s="601">
        <v>1</v>
      </c>
      <c r="J148" s="601">
        <v>1</v>
      </c>
      <c r="K148" s="601">
        <v>1</v>
      </c>
      <c r="L148" s="601">
        <v>1</v>
      </c>
      <c r="M148" s="601">
        <v>1</v>
      </c>
      <c r="N148" s="601">
        <v>1</v>
      </c>
      <c r="O148" s="601">
        <v>1</v>
      </c>
      <c r="P148" s="601">
        <v>1</v>
      </c>
      <c r="Q148" s="601">
        <v>1</v>
      </c>
      <c r="R148" s="601">
        <v>1</v>
      </c>
      <c r="S148" s="602">
        <v>1</v>
      </c>
      <c r="T148" s="957"/>
    </row>
    <row r="149" spans="1:20" ht="19.5" thickBot="1" x14ac:dyDescent="0.3">
      <c r="A149" s="1872"/>
      <c r="B149" s="1836"/>
      <c r="C149" s="1841"/>
      <c r="D149" s="1375"/>
      <c r="E149" s="1376"/>
      <c r="F149" s="962" t="s">
        <v>326</v>
      </c>
      <c r="G149" s="79">
        <v>20</v>
      </c>
      <c r="H149" s="601">
        <v>1</v>
      </c>
      <c r="I149" s="601">
        <v>1</v>
      </c>
      <c r="J149" s="601">
        <v>2</v>
      </c>
      <c r="K149" s="601">
        <v>2</v>
      </c>
      <c r="L149" s="601">
        <v>2</v>
      </c>
      <c r="M149" s="601">
        <v>2</v>
      </c>
      <c r="N149" s="601">
        <v>2</v>
      </c>
      <c r="O149" s="601">
        <v>2</v>
      </c>
      <c r="P149" s="601">
        <v>2</v>
      </c>
      <c r="Q149" s="601">
        <v>2</v>
      </c>
      <c r="R149" s="601">
        <v>1</v>
      </c>
      <c r="S149" s="601">
        <v>1</v>
      </c>
      <c r="T149" s="957"/>
    </row>
    <row r="150" spans="1:20" ht="19.5" thickBot="1" x14ac:dyDescent="0.3">
      <c r="A150" s="1872"/>
      <c r="B150" s="1836"/>
      <c r="C150" s="1841"/>
      <c r="D150" s="1375"/>
      <c r="E150" s="1376"/>
      <c r="F150" s="962" t="s">
        <v>137</v>
      </c>
      <c r="G150" s="79">
        <f t="shared" ref="G150" si="7">SUM(H150:S150)</f>
        <v>5</v>
      </c>
      <c r="H150" s="601">
        <v>0</v>
      </c>
      <c r="I150" s="601">
        <v>1</v>
      </c>
      <c r="J150" s="601">
        <v>0</v>
      </c>
      <c r="K150" s="601">
        <v>1</v>
      </c>
      <c r="L150" s="601">
        <v>0</v>
      </c>
      <c r="M150" s="601">
        <v>1</v>
      </c>
      <c r="N150" s="601">
        <v>0</v>
      </c>
      <c r="O150" s="601">
        <v>0</v>
      </c>
      <c r="P150" s="601">
        <v>1</v>
      </c>
      <c r="Q150" s="601">
        <v>0</v>
      </c>
      <c r="R150" s="601">
        <v>1</v>
      </c>
      <c r="S150" s="602">
        <v>0</v>
      </c>
      <c r="T150" s="957"/>
    </row>
    <row r="151" spans="1:20" ht="30" customHeight="1" thickBot="1" x14ac:dyDescent="0.3">
      <c r="A151" s="1872"/>
      <c r="B151" s="1836"/>
      <c r="C151" s="1841"/>
      <c r="D151" s="1375"/>
      <c r="E151" s="1376"/>
      <c r="F151" s="962" t="s">
        <v>327</v>
      </c>
      <c r="G151" s="79">
        <v>10</v>
      </c>
      <c r="H151" s="601">
        <v>0</v>
      </c>
      <c r="I151" s="601">
        <v>1</v>
      </c>
      <c r="J151" s="601">
        <v>1</v>
      </c>
      <c r="K151" s="601">
        <v>1</v>
      </c>
      <c r="L151" s="601">
        <v>1</v>
      </c>
      <c r="M151" s="601">
        <v>1</v>
      </c>
      <c r="N151" s="601">
        <v>1</v>
      </c>
      <c r="O151" s="601">
        <v>1</v>
      </c>
      <c r="P151" s="601">
        <v>1</v>
      </c>
      <c r="Q151" s="601">
        <v>1</v>
      </c>
      <c r="R151" s="601">
        <v>1</v>
      </c>
      <c r="S151" s="602">
        <v>0</v>
      </c>
      <c r="T151" s="957"/>
    </row>
    <row r="152" spans="1:20" ht="19.5" thickBot="1" x14ac:dyDescent="0.3">
      <c r="A152" s="1872"/>
      <c r="B152" s="1836"/>
      <c r="C152" s="1841"/>
      <c r="D152" s="1375"/>
      <c r="E152" s="1376"/>
      <c r="F152" s="962" t="s">
        <v>328</v>
      </c>
      <c r="G152" s="79">
        <v>10</v>
      </c>
      <c r="H152" s="601">
        <v>0</v>
      </c>
      <c r="I152" s="601">
        <v>1</v>
      </c>
      <c r="J152" s="601">
        <v>1</v>
      </c>
      <c r="K152" s="601">
        <v>1</v>
      </c>
      <c r="L152" s="601">
        <v>1</v>
      </c>
      <c r="M152" s="601">
        <v>1</v>
      </c>
      <c r="N152" s="601">
        <v>1</v>
      </c>
      <c r="O152" s="601">
        <v>1</v>
      </c>
      <c r="P152" s="601">
        <v>1</v>
      </c>
      <c r="Q152" s="601">
        <v>1</v>
      </c>
      <c r="R152" s="601">
        <v>1</v>
      </c>
      <c r="S152" s="602">
        <v>0</v>
      </c>
      <c r="T152" s="957"/>
    </row>
    <row r="153" spans="1:20" ht="19.5" customHeight="1" thickBot="1" x14ac:dyDescent="0.3">
      <c r="A153" s="1872"/>
      <c r="B153" s="1836"/>
      <c r="C153" s="1841"/>
      <c r="D153" s="1375"/>
      <c r="E153" s="1376"/>
      <c r="F153" s="962" t="s">
        <v>329</v>
      </c>
      <c r="G153" s="79">
        <v>1</v>
      </c>
      <c r="H153" s="601">
        <v>0</v>
      </c>
      <c r="I153" s="601">
        <v>0</v>
      </c>
      <c r="J153" s="601">
        <v>1</v>
      </c>
      <c r="K153" s="601">
        <v>0</v>
      </c>
      <c r="L153" s="601">
        <v>0</v>
      </c>
      <c r="M153" s="601">
        <v>0</v>
      </c>
      <c r="N153" s="601">
        <v>0</v>
      </c>
      <c r="O153" s="601">
        <v>0</v>
      </c>
      <c r="P153" s="601">
        <v>0</v>
      </c>
      <c r="Q153" s="601">
        <v>0</v>
      </c>
      <c r="R153" s="601">
        <v>0</v>
      </c>
      <c r="S153" s="602">
        <v>0</v>
      </c>
      <c r="T153" s="957"/>
    </row>
    <row r="154" spans="1:20" ht="19.5" customHeight="1" thickBot="1" x14ac:dyDescent="0.3">
      <c r="A154" s="1872"/>
      <c r="B154" s="1836"/>
      <c r="C154" s="1841"/>
      <c r="D154" s="1375"/>
      <c r="E154" s="1376"/>
      <c r="F154" s="963" t="s">
        <v>330</v>
      </c>
      <c r="G154" s="84">
        <v>1</v>
      </c>
      <c r="H154" s="604">
        <v>0</v>
      </c>
      <c r="I154" s="604">
        <v>0</v>
      </c>
      <c r="J154" s="604">
        <v>0</v>
      </c>
      <c r="K154" s="604">
        <v>0</v>
      </c>
      <c r="L154" s="604">
        <v>0</v>
      </c>
      <c r="M154" s="604">
        <v>1</v>
      </c>
      <c r="N154" s="604">
        <v>0</v>
      </c>
      <c r="O154" s="604">
        <v>0</v>
      </c>
      <c r="P154" s="604">
        <v>0</v>
      </c>
      <c r="Q154" s="604">
        <v>0</v>
      </c>
      <c r="R154" s="604">
        <v>0</v>
      </c>
      <c r="S154" s="605">
        <v>0</v>
      </c>
      <c r="T154" s="957"/>
    </row>
    <row r="155" spans="1:20" ht="16.5" thickBot="1" x14ac:dyDescent="0.3">
      <c r="A155" s="1872"/>
      <c r="B155" s="1836"/>
      <c r="C155" s="1841"/>
      <c r="D155" s="1377"/>
      <c r="E155" s="1378"/>
      <c r="F155" s="964" t="s">
        <v>278</v>
      </c>
      <c r="G155" s="93">
        <f>SUM(G102:G154)</f>
        <v>272</v>
      </c>
      <c r="H155" s="93">
        <f t="shared" ref="H155:S155" si="8">SUM(H102:H154)</f>
        <v>10</v>
      </c>
      <c r="I155" s="93">
        <f t="shared" si="8"/>
        <v>23</v>
      </c>
      <c r="J155" s="93">
        <f t="shared" si="8"/>
        <v>36</v>
      </c>
      <c r="K155" s="93">
        <f t="shared" si="8"/>
        <v>32</v>
      </c>
      <c r="L155" s="93">
        <f t="shared" si="8"/>
        <v>25</v>
      </c>
      <c r="M155" s="93">
        <f t="shared" si="8"/>
        <v>27</v>
      </c>
      <c r="N155" s="93">
        <f t="shared" si="8"/>
        <v>22</v>
      </c>
      <c r="O155" s="93">
        <f t="shared" si="8"/>
        <v>25</v>
      </c>
      <c r="P155" s="93">
        <f t="shared" si="8"/>
        <v>18</v>
      </c>
      <c r="Q155" s="93">
        <f t="shared" si="8"/>
        <v>23</v>
      </c>
      <c r="R155" s="93">
        <f t="shared" si="8"/>
        <v>18</v>
      </c>
      <c r="S155" s="94">
        <f t="shared" si="8"/>
        <v>13</v>
      </c>
      <c r="T155" s="957"/>
    </row>
    <row r="156" spans="1:20" ht="19.5" thickBot="1" x14ac:dyDescent="0.3">
      <c r="A156" s="1872"/>
      <c r="B156" s="1836"/>
      <c r="C156" s="1841"/>
      <c r="D156" s="1367" t="s">
        <v>177</v>
      </c>
      <c r="E156" s="1368"/>
      <c r="F156" s="965" t="s">
        <v>355</v>
      </c>
      <c r="G156" s="86">
        <v>2</v>
      </c>
      <c r="H156" s="598">
        <v>0</v>
      </c>
      <c r="I156" s="598">
        <v>0</v>
      </c>
      <c r="J156" s="598">
        <v>1</v>
      </c>
      <c r="K156" s="598">
        <v>0</v>
      </c>
      <c r="L156" s="598">
        <v>0</v>
      </c>
      <c r="M156" s="598">
        <v>1</v>
      </c>
      <c r="N156" s="598">
        <v>0</v>
      </c>
      <c r="O156" s="598">
        <v>0</v>
      </c>
      <c r="P156" s="598">
        <v>0</v>
      </c>
      <c r="Q156" s="598">
        <v>0</v>
      </c>
      <c r="R156" s="598">
        <v>0</v>
      </c>
      <c r="S156" s="599">
        <v>0</v>
      </c>
      <c r="T156" s="957"/>
    </row>
    <row r="157" spans="1:20" ht="19.5" thickBot="1" x14ac:dyDescent="0.3">
      <c r="A157" s="1872"/>
      <c r="B157" s="1836"/>
      <c r="C157" s="1841"/>
      <c r="D157" s="1369"/>
      <c r="E157" s="1370"/>
      <c r="F157" s="966" t="s">
        <v>356</v>
      </c>
      <c r="G157" s="79">
        <v>1</v>
      </c>
      <c r="H157" s="601">
        <v>0</v>
      </c>
      <c r="I157" s="601">
        <v>0</v>
      </c>
      <c r="J157" s="601">
        <v>0</v>
      </c>
      <c r="K157" s="601">
        <v>0</v>
      </c>
      <c r="L157" s="601">
        <v>1</v>
      </c>
      <c r="M157" s="601">
        <v>0</v>
      </c>
      <c r="N157" s="601">
        <v>0</v>
      </c>
      <c r="O157" s="601">
        <v>0</v>
      </c>
      <c r="P157" s="601">
        <v>0</v>
      </c>
      <c r="Q157" s="601">
        <v>0</v>
      </c>
      <c r="R157" s="601">
        <v>0</v>
      </c>
      <c r="S157" s="602">
        <v>0</v>
      </c>
      <c r="T157" s="957"/>
    </row>
    <row r="158" spans="1:20" ht="19.5" thickBot="1" x14ac:dyDescent="0.3">
      <c r="A158" s="1872"/>
      <c r="B158" s="1836"/>
      <c r="C158" s="1841"/>
      <c r="D158" s="1369"/>
      <c r="E158" s="1370"/>
      <c r="F158" s="966" t="s">
        <v>357</v>
      </c>
      <c r="G158" s="79">
        <v>1</v>
      </c>
      <c r="H158" s="601">
        <v>0</v>
      </c>
      <c r="I158" s="601">
        <v>0</v>
      </c>
      <c r="J158" s="601">
        <v>0</v>
      </c>
      <c r="K158" s="601">
        <v>1</v>
      </c>
      <c r="L158" s="601">
        <v>0</v>
      </c>
      <c r="M158" s="601">
        <v>0</v>
      </c>
      <c r="N158" s="601">
        <v>0</v>
      </c>
      <c r="O158" s="601">
        <v>0</v>
      </c>
      <c r="P158" s="601">
        <v>0</v>
      </c>
      <c r="Q158" s="601">
        <v>0</v>
      </c>
      <c r="R158" s="601">
        <v>0</v>
      </c>
      <c r="S158" s="602">
        <v>0</v>
      </c>
      <c r="T158" s="957"/>
    </row>
    <row r="159" spans="1:20" ht="19.5" thickBot="1" x14ac:dyDescent="0.3">
      <c r="A159" s="1872"/>
      <c r="B159" s="1836"/>
      <c r="C159" s="1841"/>
      <c r="D159" s="1369"/>
      <c r="E159" s="1370"/>
      <c r="F159" s="966" t="s">
        <v>358</v>
      </c>
      <c r="G159" s="79">
        <v>5</v>
      </c>
      <c r="H159" s="601">
        <v>0</v>
      </c>
      <c r="I159" s="601">
        <v>1</v>
      </c>
      <c r="J159" s="601">
        <v>0</v>
      </c>
      <c r="K159" s="601">
        <v>1</v>
      </c>
      <c r="L159" s="601">
        <v>0</v>
      </c>
      <c r="M159" s="601">
        <v>1</v>
      </c>
      <c r="N159" s="601">
        <v>0</v>
      </c>
      <c r="O159" s="601">
        <v>1</v>
      </c>
      <c r="P159" s="601">
        <v>0</v>
      </c>
      <c r="Q159" s="601">
        <v>1</v>
      </c>
      <c r="R159" s="601">
        <v>0</v>
      </c>
      <c r="S159" s="602">
        <v>0</v>
      </c>
      <c r="T159" s="957"/>
    </row>
    <row r="160" spans="1:20" ht="19.5" thickBot="1" x14ac:dyDescent="0.3">
      <c r="A160" s="1872"/>
      <c r="B160" s="1836"/>
      <c r="C160" s="1841"/>
      <c r="D160" s="1369"/>
      <c r="E160" s="1370"/>
      <c r="F160" s="966" t="s">
        <v>359</v>
      </c>
      <c r="G160" s="79">
        <v>20</v>
      </c>
      <c r="H160" s="601">
        <v>0</v>
      </c>
      <c r="I160" s="601">
        <v>2</v>
      </c>
      <c r="J160" s="601">
        <v>2</v>
      </c>
      <c r="K160" s="601">
        <v>2</v>
      </c>
      <c r="L160" s="601">
        <v>2</v>
      </c>
      <c r="M160" s="601">
        <v>2</v>
      </c>
      <c r="N160" s="601">
        <v>2</v>
      </c>
      <c r="O160" s="601">
        <v>2</v>
      </c>
      <c r="P160" s="601">
        <v>2</v>
      </c>
      <c r="Q160" s="601">
        <v>2</v>
      </c>
      <c r="R160" s="601">
        <v>2</v>
      </c>
      <c r="S160" s="602">
        <v>0</v>
      </c>
      <c r="T160" s="957"/>
    </row>
    <row r="161" spans="1:20" ht="30" customHeight="1" thickBot="1" x14ac:dyDescent="0.3">
      <c r="A161" s="1872"/>
      <c r="B161" s="1837"/>
      <c r="C161" s="1841"/>
      <c r="D161" s="1369"/>
      <c r="E161" s="1370"/>
      <c r="F161" s="966" t="s">
        <v>360</v>
      </c>
      <c r="G161" s="79">
        <v>1</v>
      </c>
      <c r="H161" s="202">
        <v>0</v>
      </c>
      <c r="I161" s="202">
        <v>0</v>
      </c>
      <c r="J161" s="202">
        <v>0</v>
      </c>
      <c r="K161" s="202">
        <v>1</v>
      </c>
      <c r="L161" s="202">
        <v>0</v>
      </c>
      <c r="M161" s="202">
        <v>0</v>
      </c>
      <c r="N161" s="202">
        <v>0</v>
      </c>
      <c r="O161" s="202">
        <v>0</v>
      </c>
      <c r="P161" s="202">
        <v>0</v>
      </c>
      <c r="Q161" s="202">
        <v>0</v>
      </c>
      <c r="R161" s="202">
        <v>0</v>
      </c>
      <c r="S161" s="203">
        <v>0</v>
      </c>
      <c r="T161" s="957"/>
    </row>
    <row r="162" spans="1:20" ht="35.25" customHeight="1" thickBot="1" x14ac:dyDescent="0.3">
      <c r="A162" s="1872"/>
      <c r="B162" s="1837"/>
      <c r="C162" s="1841"/>
      <c r="D162" s="1369"/>
      <c r="E162" s="1370"/>
      <c r="F162" s="966" t="s">
        <v>361</v>
      </c>
      <c r="G162" s="79">
        <v>1</v>
      </c>
      <c r="H162" s="202">
        <v>0</v>
      </c>
      <c r="I162" s="202">
        <v>0</v>
      </c>
      <c r="J162" s="202">
        <v>1</v>
      </c>
      <c r="K162" s="202">
        <v>0</v>
      </c>
      <c r="L162" s="202">
        <v>0</v>
      </c>
      <c r="M162" s="202">
        <v>0</v>
      </c>
      <c r="N162" s="202">
        <v>0</v>
      </c>
      <c r="O162" s="202">
        <v>0</v>
      </c>
      <c r="P162" s="202">
        <v>0</v>
      </c>
      <c r="Q162" s="202">
        <v>0</v>
      </c>
      <c r="R162" s="202">
        <v>0</v>
      </c>
      <c r="S162" s="203">
        <v>0</v>
      </c>
      <c r="T162" s="957"/>
    </row>
    <row r="163" spans="1:20" ht="15.75" customHeight="1" thickBot="1" x14ac:dyDescent="0.3">
      <c r="A163" s="1872"/>
      <c r="B163" s="1837"/>
      <c r="C163" s="1841"/>
      <c r="D163" s="1369"/>
      <c r="E163" s="1370"/>
      <c r="F163" s="966" t="s">
        <v>362</v>
      </c>
      <c r="G163" s="79">
        <v>1</v>
      </c>
      <c r="H163" s="202">
        <v>0</v>
      </c>
      <c r="I163" s="202">
        <v>0</v>
      </c>
      <c r="J163" s="202">
        <v>0</v>
      </c>
      <c r="K163" s="202">
        <v>1</v>
      </c>
      <c r="L163" s="202">
        <v>0</v>
      </c>
      <c r="M163" s="202">
        <v>0</v>
      </c>
      <c r="N163" s="202">
        <v>0</v>
      </c>
      <c r="O163" s="202">
        <v>0</v>
      </c>
      <c r="P163" s="202">
        <v>0</v>
      </c>
      <c r="Q163" s="202">
        <v>0</v>
      </c>
      <c r="R163" s="202">
        <v>0</v>
      </c>
      <c r="S163" s="203">
        <v>0</v>
      </c>
      <c r="T163" s="957"/>
    </row>
    <row r="164" spans="1:20" ht="33.75" customHeight="1" thickBot="1" x14ac:dyDescent="0.3">
      <c r="A164" s="1872"/>
      <c r="B164" s="1837"/>
      <c r="C164" s="1841"/>
      <c r="D164" s="1369"/>
      <c r="E164" s="1370"/>
      <c r="F164" s="966" t="s">
        <v>363</v>
      </c>
      <c r="G164" s="79">
        <v>1</v>
      </c>
      <c r="H164" s="202">
        <v>0</v>
      </c>
      <c r="I164" s="202">
        <v>0</v>
      </c>
      <c r="J164" s="202">
        <v>0</v>
      </c>
      <c r="K164" s="202">
        <v>1</v>
      </c>
      <c r="L164" s="202">
        <v>0</v>
      </c>
      <c r="M164" s="202">
        <v>0</v>
      </c>
      <c r="N164" s="202">
        <v>0</v>
      </c>
      <c r="O164" s="202">
        <v>0</v>
      </c>
      <c r="P164" s="202">
        <v>0</v>
      </c>
      <c r="Q164" s="202">
        <v>0</v>
      </c>
      <c r="R164" s="202">
        <v>0</v>
      </c>
      <c r="S164" s="203">
        <v>0</v>
      </c>
      <c r="T164" s="957"/>
    </row>
    <row r="165" spans="1:20" ht="15.75" customHeight="1" thickBot="1" x14ac:dyDescent="0.3">
      <c r="A165" s="1872"/>
      <c r="B165" s="1837"/>
      <c r="C165" s="1841"/>
      <c r="D165" s="1369"/>
      <c r="E165" s="1370"/>
      <c r="F165" s="966" t="s">
        <v>364</v>
      </c>
      <c r="G165" s="79">
        <v>1</v>
      </c>
      <c r="H165" s="202">
        <v>0</v>
      </c>
      <c r="I165" s="202">
        <v>0</v>
      </c>
      <c r="J165" s="202">
        <v>0</v>
      </c>
      <c r="K165" s="202">
        <v>1</v>
      </c>
      <c r="L165" s="202">
        <v>0</v>
      </c>
      <c r="M165" s="202">
        <v>0</v>
      </c>
      <c r="N165" s="202">
        <v>0</v>
      </c>
      <c r="O165" s="202">
        <v>1</v>
      </c>
      <c r="P165" s="202">
        <v>0</v>
      </c>
      <c r="Q165" s="202">
        <v>0</v>
      </c>
      <c r="R165" s="202">
        <v>0</v>
      </c>
      <c r="S165" s="203">
        <v>0</v>
      </c>
      <c r="T165" s="957"/>
    </row>
    <row r="166" spans="1:20" ht="31.5" customHeight="1" thickBot="1" x14ac:dyDescent="0.3">
      <c r="A166" s="1872"/>
      <c r="B166" s="1837"/>
      <c r="C166" s="1841"/>
      <c r="D166" s="1369"/>
      <c r="E166" s="1370"/>
      <c r="F166" s="966" t="s">
        <v>365</v>
      </c>
      <c r="G166" s="79">
        <v>1</v>
      </c>
      <c r="H166" s="202">
        <v>0</v>
      </c>
      <c r="I166" s="202">
        <v>0</v>
      </c>
      <c r="J166" s="202">
        <v>0</v>
      </c>
      <c r="K166" s="202">
        <v>1</v>
      </c>
      <c r="L166" s="202">
        <v>0</v>
      </c>
      <c r="M166" s="202">
        <v>0</v>
      </c>
      <c r="N166" s="202">
        <v>0</v>
      </c>
      <c r="O166" s="202">
        <v>0</v>
      </c>
      <c r="P166" s="202">
        <v>0</v>
      </c>
      <c r="Q166" s="202">
        <v>0</v>
      </c>
      <c r="R166" s="202">
        <v>0</v>
      </c>
      <c r="S166" s="203">
        <v>0</v>
      </c>
      <c r="T166" s="957"/>
    </row>
    <row r="167" spans="1:20" ht="31.5" customHeight="1" thickBot="1" x14ac:dyDescent="0.3">
      <c r="A167" s="1872"/>
      <c r="B167" s="1837"/>
      <c r="C167" s="1841"/>
      <c r="D167" s="1369"/>
      <c r="E167" s="1370"/>
      <c r="F167" s="966" t="s">
        <v>366</v>
      </c>
      <c r="G167" s="79">
        <v>1</v>
      </c>
      <c r="H167" s="202">
        <v>0</v>
      </c>
      <c r="I167" s="202">
        <v>0</v>
      </c>
      <c r="J167" s="202">
        <v>0</v>
      </c>
      <c r="K167" s="202">
        <v>1</v>
      </c>
      <c r="L167" s="202">
        <v>0</v>
      </c>
      <c r="M167" s="202">
        <v>0</v>
      </c>
      <c r="N167" s="202">
        <v>0</v>
      </c>
      <c r="O167" s="202">
        <v>0</v>
      </c>
      <c r="P167" s="202">
        <v>0</v>
      </c>
      <c r="Q167" s="202">
        <v>0</v>
      </c>
      <c r="R167" s="202">
        <v>0</v>
      </c>
      <c r="S167" s="203">
        <v>0</v>
      </c>
      <c r="T167" s="957"/>
    </row>
    <row r="168" spans="1:20" ht="15.75" customHeight="1" thickBot="1" x14ac:dyDescent="0.3">
      <c r="A168" s="1872"/>
      <c r="B168" s="1837"/>
      <c r="C168" s="1841"/>
      <c r="D168" s="1369"/>
      <c r="E168" s="1370"/>
      <c r="F168" s="966" t="s">
        <v>367</v>
      </c>
      <c r="G168" s="79">
        <v>1</v>
      </c>
      <c r="H168" s="202">
        <v>0</v>
      </c>
      <c r="I168" s="202">
        <v>0</v>
      </c>
      <c r="J168" s="202">
        <v>0</v>
      </c>
      <c r="K168" s="202">
        <v>0</v>
      </c>
      <c r="L168" s="202">
        <v>1</v>
      </c>
      <c r="M168" s="202">
        <v>0</v>
      </c>
      <c r="N168" s="202">
        <v>0</v>
      </c>
      <c r="O168" s="202">
        <v>0</v>
      </c>
      <c r="P168" s="202">
        <v>0</v>
      </c>
      <c r="Q168" s="202">
        <v>0</v>
      </c>
      <c r="R168" s="202">
        <v>0</v>
      </c>
      <c r="S168" s="203">
        <v>0</v>
      </c>
      <c r="T168" s="957"/>
    </row>
    <row r="169" spans="1:20" ht="15.75" customHeight="1" thickBot="1" x14ac:dyDescent="0.3">
      <c r="A169" s="1872"/>
      <c r="B169" s="1837"/>
      <c r="C169" s="1841"/>
      <c r="D169" s="1369"/>
      <c r="E169" s="1370"/>
      <c r="F169" s="966" t="s">
        <v>368</v>
      </c>
      <c r="G169" s="79">
        <v>1</v>
      </c>
      <c r="H169" s="202">
        <v>0</v>
      </c>
      <c r="I169" s="202">
        <v>0</v>
      </c>
      <c r="J169" s="202">
        <v>0</v>
      </c>
      <c r="K169" s="202">
        <v>1</v>
      </c>
      <c r="L169" s="202">
        <v>0</v>
      </c>
      <c r="M169" s="202">
        <v>0</v>
      </c>
      <c r="N169" s="202">
        <v>0</v>
      </c>
      <c r="O169" s="202">
        <v>0</v>
      </c>
      <c r="P169" s="202">
        <v>0</v>
      </c>
      <c r="Q169" s="202">
        <v>0</v>
      </c>
      <c r="R169" s="202">
        <v>0</v>
      </c>
      <c r="S169" s="203">
        <v>0</v>
      </c>
      <c r="T169" s="957"/>
    </row>
    <row r="170" spans="1:20" ht="31.5" customHeight="1" thickBot="1" x14ac:dyDescent="0.3">
      <c r="A170" s="1872"/>
      <c r="B170" s="1837"/>
      <c r="C170" s="1841"/>
      <c r="D170" s="1369"/>
      <c r="E170" s="1370"/>
      <c r="F170" s="966" t="s">
        <v>369</v>
      </c>
      <c r="G170" s="79">
        <v>1</v>
      </c>
      <c r="H170" s="202">
        <v>0</v>
      </c>
      <c r="I170" s="202">
        <v>0</v>
      </c>
      <c r="J170" s="202">
        <v>0</v>
      </c>
      <c r="K170" s="202">
        <v>1</v>
      </c>
      <c r="L170" s="202">
        <v>0</v>
      </c>
      <c r="M170" s="202">
        <v>0</v>
      </c>
      <c r="N170" s="202">
        <v>0</v>
      </c>
      <c r="O170" s="202">
        <v>0</v>
      </c>
      <c r="P170" s="202">
        <v>0</v>
      </c>
      <c r="Q170" s="202">
        <v>0</v>
      </c>
      <c r="R170" s="202">
        <v>0</v>
      </c>
      <c r="S170" s="203">
        <v>0</v>
      </c>
      <c r="T170" s="957"/>
    </row>
    <row r="171" spans="1:20" ht="20.25" customHeight="1" thickBot="1" x14ac:dyDescent="0.3">
      <c r="A171" s="1872"/>
      <c r="B171" s="1837"/>
      <c r="C171" s="1841"/>
      <c r="D171" s="1369"/>
      <c r="E171" s="1370"/>
      <c r="F171" s="966" t="s">
        <v>370</v>
      </c>
      <c r="G171" s="79">
        <v>2</v>
      </c>
      <c r="H171" s="202">
        <v>0</v>
      </c>
      <c r="I171" s="202">
        <v>0</v>
      </c>
      <c r="J171" s="202">
        <v>1</v>
      </c>
      <c r="K171" s="202">
        <v>0</v>
      </c>
      <c r="L171" s="202">
        <v>0</v>
      </c>
      <c r="M171" s="202">
        <v>0</v>
      </c>
      <c r="N171" s="202">
        <v>1</v>
      </c>
      <c r="O171" s="202">
        <v>0</v>
      </c>
      <c r="P171" s="202">
        <v>0</v>
      </c>
      <c r="Q171" s="202">
        <v>0</v>
      </c>
      <c r="R171" s="202">
        <v>0</v>
      </c>
      <c r="S171" s="203">
        <v>0</v>
      </c>
      <c r="T171" s="957"/>
    </row>
    <row r="172" spans="1:20" ht="15.75" customHeight="1" thickBot="1" x14ac:dyDescent="0.3">
      <c r="A172" s="1872"/>
      <c r="B172" s="1837"/>
      <c r="C172" s="1841"/>
      <c r="D172" s="1369"/>
      <c r="E172" s="1370"/>
      <c r="F172" s="966" t="s">
        <v>371</v>
      </c>
      <c r="G172" s="79">
        <v>2</v>
      </c>
      <c r="H172" s="202">
        <v>0</v>
      </c>
      <c r="I172" s="202">
        <v>0</v>
      </c>
      <c r="J172" s="202">
        <v>0</v>
      </c>
      <c r="K172" s="202">
        <v>1</v>
      </c>
      <c r="L172" s="202">
        <v>0</v>
      </c>
      <c r="M172" s="202">
        <v>0</v>
      </c>
      <c r="N172" s="202">
        <v>0</v>
      </c>
      <c r="O172" s="202">
        <v>0</v>
      </c>
      <c r="P172" s="202">
        <v>0</v>
      </c>
      <c r="Q172" s="202">
        <v>1</v>
      </c>
      <c r="R172" s="202">
        <v>0</v>
      </c>
      <c r="S172" s="203">
        <v>0</v>
      </c>
      <c r="T172" s="957"/>
    </row>
    <row r="173" spans="1:20" ht="18" customHeight="1" thickBot="1" x14ac:dyDescent="0.3">
      <c r="A173" s="1872"/>
      <c r="B173" s="1837"/>
      <c r="C173" s="1841"/>
      <c r="D173" s="1369"/>
      <c r="E173" s="1370"/>
      <c r="F173" s="966" t="s">
        <v>372</v>
      </c>
      <c r="G173" s="79">
        <v>1</v>
      </c>
      <c r="H173" s="202">
        <v>0</v>
      </c>
      <c r="I173" s="202">
        <v>0</v>
      </c>
      <c r="J173" s="202">
        <v>0</v>
      </c>
      <c r="K173" s="202">
        <v>0</v>
      </c>
      <c r="L173" s="202">
        <v>1</v>
      </c>
      <c r="M173" s="202">
        <v>0</v>
      </c>
      <c r="N173" s="202">
        <v>0</v>
      </c>
      <c r="O173" s="202">
        <v>0</v>
      </c>
      <c r="P173" s="202">
        <v>0</v>
      </c>
      <c r="Q173" s="202">
        <v>0</v>
      </c>
      <c r="R173" s="202">
        <v>0</v>
      </c>
      <c r="S173" s="203">
        <v>0</v>
      </c>
      <c r="T173" s="957"/>
    </row>
    <row r="174" spans="1:20" ht="15.75" customHeight="1" thickBot="1" x14ac:dyDescent="0.3">
      <c r="A174" s="1872"/>
      <c r="B174" s="1837"/>
      <c r="C174" s="1841"/>
      <c r="D174" s="1369"/>
      <c r="E174" s="1370"/>
      <c r="F174" s="966" t="s">
        <v>373</v>
      </c>
      <c r="G174" s="79">
        <v>1</v>
      </c>
      <c r="H174" s="202">
        <v>0</v>
      </c>
      <c r="I174" s="202">
        <v>0</v>
      </c>
      <c r="J174" s="202">
        <v>0</v>
      </c>
      <c r="K174" s="202">
        <v>0</v>
      </c>
      <c r="L174" s="202">
        <v>1</v>
      </c>
      <c r="M174" s="202">
        <v>0</v>
      </c>
      <c r="N174" s="202">
        <v>0</v>
      </c>
      <c r="O174" s="202">
        <v>0</v>
      </c>
      <c r="P174" s="202">
        <v>0</v>
      </c>
      <c r="Q174" s="202">
        <v>0</v>
      </c>
      <c r="R174" s="202">
        <v>0</v>
      </c>
      <c r="S174" s="203">
        <v>0</v>
      </c>
      <c r="T174" s="957"/>
    </row>
    <row r="175" spans="1:20" ht="15.75" customHeight="1" thickBot="1" x14ac:dyDescent="0.3">
      <c r="A175" s="1872"/>
      <c r="B175" s="1837"/>
      <c r="C175" s="1841"/>
      <c r="D175" s="1369"/>
      <c r="E175" s="1370"/>
      <c r="F175" s="966" t="s">
        <v>374</v>
      </c>
      <c r="G175" s="79">
        <v>1</v>
      </c>
      <c r="H175" s="202">
        <v>0</v>
      </c>
      <c r="I175" s="202">
        <v>0</v>
      </c>
      <c r="J175" s="202">
        <v>0</v>
      </c>
      <c r="K175" s="202">
        <v>0</v>
      </c>
      <c r="L175" s="202">
        <v>1</v>
      </c>
      <c r="M175" s="202">
        <v>0</v>
      </c>
      <c r="N175" s="202">
        <v>0</v>
      </c>
      <c r="O175" s="202">
        <v>0</v>
      </c>
      <c r="P175" s="202">
        <v>0</v>
      </c>
      <c r="Q175" s="202">
        <v>0</v>
      </c>
      <c r="R175" s="202">
        <v>0</v>
      </c>
      <c r="S175" s="203">
        <v>0</v>
      </c>
      <c r="T175" s="957"/>
    </row>
    <row r="176" spans="1:20" ht="16.5" customHeight="1" thickBot="1" x14ac:dyDescent="0.3">
      <c r="A176" s="1872"/>
      <c r="B176" s="1837"/>
      <c r="C176" s="1841"/>
      <c r="D176" s="1369"/>
      <c r="E176" s="1370"/>
      <c r="F176" s="966" t="s">
        <v>375</v>
      </c>
      <c r="G176" s="79">
        <v>3</v>
      </c>
      <c r="H176" s="202">
        <v>0</v>
      </c>
      <c r="I176" s="202">
        <v>0</v>
      </c>
      <c r="J176" s="202">
        <v>1</v>
      </c>
      <c r="K176" s="202">
        <v>0</v>
      </c>
      <c r="L176" s="202">
        <v>1</v>
      </c>
      <c r="M176" s="202">
        <v>0</v>
      </c>
      <c r="N176" s="202">
        <v>0</v>
      </c>
      <c r="O176" s="202">
        <v>1</v>
      </c>
      <c r="P176" s="202">
        <v>0</v>
      </c>
      <c r="Q176" s="202">
        <v>0</v>
      </c>
      <c r="R176" s="202">
        <v>0</v>
      </c>
      <c r="S176" s="203">
        <v>0</v>
      </c>
      <c r="T176" s="957"/>
    </row>
    <row r="177" spans="1:20" ht="22.5" customHeight="1" thickBot="1" x14ac:dyDescent="0.3">
      <c r="A177" s="1872"/>
      <c r="B177" s="1837"/>
      <c r="C177" s="1841"/>
      <c r="D177" s="1369"/>
      <c r="E177" s="1370"/>
      <c r="F177" s="966" t="s">
        <v>376</v>
      </c>
      <c r="G177" s="79">
        <v>3</v>
      </c>
      <c r="H177" s="202">
        <v>0</v>
      </c>
      <c r="I177" s="202">
        <v>0</v>
      </c>
      <c r="J177" s="202">
        <v>0</v>
      </c>
      <c r="K177" s="202">
        <v>1</v>
      </c>
      <c r="L177" s="202">
        <v>0</v>
      </c>
      <c r="M177" s="202">
        <v>0</v>
      </c>
      <c r="N177" s="202">
        <v>1</v>
      </c>
      <c r="O177" s="202">
        <v>0</v>
      </c>
      <c r="P177" s="202">
        <v>0</v>
      </c>
      <c r="Q177" s="202">
        <v>1</v>
      </c>
      <c r="R177" s="202">
        <v>0</v>
      </c>
      <c r="S177" s="203">
        <v>0</v>
      </c>
      <c r="T177" s="957"/>
    </row>
    <row r="178" spans="1:20" ht="19.5" customHeight="1" thickBot="1" x14ac:dyDescent="0.3">
      <c r="A178" s="1872"/>
      <c r="B178" s="1837"/>
      <c r="C178" s="1841"/>
      <c r="D178" s="1369"/>
      <c r="E178" s="1370"/>
      <c r="F178" s="966" t="s">
        <v>377</v>
      </c>
      <c r="G178" s="79">
        <v>1</v>
      </c>
      <c r="H178" s="202">
        <v>0</v>
      </c>
      <c r="I178" s="202">
        <v>0</v>
      </c>
      <c r="J178" s="202">
        <v>0</v>
      </c>
      <c r="K178" s="202">
        <v>0</v>
      </c>
      <c r="L178" s="202">
        <v>1</v>
      </c>
      <c r="M178" s="202">
        <v>0</v>
      </c>
      <c r="N178" s="202">
        <v>0</v>
      </c>
      <c r="O178" s="202">
        <v>0</v>
      </c>
      <c r="P178" s="202">
        <v>0</v>
      </c>
      <c r="Q178" s="202">
        <v>0</v>
      </c>
      <c r="R178" s="202">
        <v>0</v>
      </c>
      <c r="S178" s="203">
        <v>0</v>
      </c>
      <c r="T178" s="957"/>
    </row>
    <row r="179" spans="1:20" ht="16.5" customHeight="1" thickBot="1" x14ac:dyDescent="0.3">
      <c r="A179" s="1872"/>
      <c r="B179" s="1837"/>
      <c r="C179" s="1841"/>
      <c r="D179" s="1369"/>
      <c r="E179" s="1370"/>
      <c r="F179" s="966" t="s">
        <v>378</v>
      </c>
      <c r="G179" s="79">
        <v>2</v>
      </c>
      <c r="H179" s="202">
        <v>0</v>
      </c>
      <c r="I179" s="202">
        <v>0</v>
      </c>
      <c r="J179" s="202">
        <v>1</v>
      </c>
      <c r="K179" s="202">
        <v>0</v>
      </c>
      <c r="L179" s="202">
        <v>0</v>
      </c>
      <c r="M179" s="202">
        <v>0</v>
      </c>
      <c r="N179" s="202">
        <v>1</v>
      </c>
      <c r="O179" s="202">
        <v>0</v>
      </c>
      <c r="P179" s="202">
        <v>0</v>
      </c>
      <c r="Q179" s="202">
        <v>0</v>
      </c>
      <c r="R179" s="202">
        <v>0</v>
      </c>
      <c r="S179" s="203">
        <v>0</v>
      </c>
      <c r="T179" s="957"/>
    </row>
    <row r="180" spans="1:20" ht="15.75" customHeight="1" thickBot="1" x14ac:dyDescent="0.3">
      <c r="A180" s="1872"/>
      <c r="B180" s="1837"/>
      <c r="C180" s="1841"/>
      <c r="D180" s="1369"/>
      <c r="E180" s="1370"/>
      <c r="F180" s="966" t="s">
        <v>379</v>
      </c>
      <c r="G180" s="79">
        <v>1</v>
      </c>
      <c r="H180" s="202">
        <v>0</v>
      </c>
      <c r="I180" s="202">
        <v>0</v>
      </c>
      <c r="J180" s="202">
        <v>0</v>
      </c>
      <c r="K180" s="202">
        <v>1</v>
      </c>
      <c r="L180" s="202">
        <v>0</v>
      </c>
      <c r="M180" s="202">
        <v>0</v>
      </c>
      <c r="N180" s="202">
        <v>0</v>
      </c>
      <c r="O180" s="202">
        <v>0</v>
      </c>
      <c r="P180" s="202">
        <v>0</v>
      </c>
      <c r="Q180" s="202">
        <v>0</v>
      </c>
      <c r="R180" s="202">
        <v>0</v>
      </c>
      <c r="S180" s="203">
        <v>0</v>
      </c>
      <c r="T180" s="957"/>
    </row>
    <row r="181" spans="1:20" ht="15.75" customHeight="1" thickBot="1" x14ac:dyDescent="0.3">
      <c r="A181" s="1872"/>
      <c r="B181" s="1837"/>
      <c r="C181" s="1841"/>
      <c r="D181" s="1369"/>
      <c r="E181" s="1370"/>
      <c r="F181" s="966" t="s">
        <v>380</v>
      </c>
      <c r="G181" s="79">
        <v>1</v>
      </c>
      <c r="H181" s="202">
        <v>0</v>
      </c>
      <c r="I181" s="202">
        <v>0</v>
      </c>
      <c r="J181" s="202">
        <v>0</v>
      </c>
      <c r="K181" s="202">
        <v>0</v>
      </c>
      <c r="L181" s="202">
        <v>1</v>
      </c>
      <c r="M181" s="202">
        <v>0</v>
      </c>
      <c r="N181" s="202">
        <v>0</v>
      </c>
      <c r="O181" s="202">
        <v>0</v>
      </c>
      <c r="P181" s="202">
        <v>0</v>
      </c>
      <c r="Q181" s="202">
        <v>0</v>
      </c>
      <c r="R181" s="202">
        <v>0</v>
      </c>
      <c r="S181" s="203">
        <v>0</v>
      </c>
      <c r="T181" s="957"/>
    </row>
    <row r="182" spans="1:20" ht="16.5" customHeight="1" thickBot="1" x14ac:dyDescent="0.3">
      <c r="A182" s="1872"/>
      <c r="B182" s="1837"/>
      <c r="C182" s="1841"/>
      <c r="D182" s="1369"/>
      <c r="E182" s="1370"/>
      <c r="F182" s="966" t="s">
        <v>381</v>
      </c>
      <c r="G182" s="79">
        <v>1</v>
      </c>
      <c r="H182" s="202">
        <v>0</v>
      </c>
      <c r="I182" s="202">
        <v>0</v>
      </c>
      <c r="J182" s="202">
        <v>0</v>
      </c>
      <c r="K182" s="202">
        <v>1</v>
      </c>
      <c r="L182" s="202">
        <v>0</v>
      </c>
      <c r="M182" s="202">
        <v>0</v>
      </c>
      <c r="N182" s="202">
        <v>0</v>
      </c>
      <c r="O182" s="202">
        <v>0</v>
      </c>
      <c r="P182" s="202">
        <v>0</v>
      </c>
      <c r="Q182" s="202">
        <v>0</v>
      </c>
      <c r="R182" s="202">
        <v>0</v>
      </c>
      <c r="S182" s="203">
        <v>0</v>
      </c>
      <c r="T182" s="957"/>
    </row>
    <row r="183" spans="1:20" ht="15.75" customHeight="1" thickBot="1" x14ac:dyDescent="0.3">
      <c r="A183" s="1872"/>
      <c r="B183" s="1837"/>
      <c r="C183" s="1841"/>
      <c r="D183" s="1369"/>
      <c r="E183" s="1370"/>
      <c r="F183" s="966" t="s">
        <v>382</v>
      </c>
      <c r="G183" s="79">
        <v>1</v>
      </c>
      <c r="H183" s="202">
        <v>0</v>
      </c>
      <c r="I183" s="202">
        <v>0</v>
      </c>
      <c r="J183" s="202">
        <v>0</v>
      </c>
      <c r="K183" s="202">
        <v>0</v>
      </c>
      <c r="L183" s="202">
        <v>0</v>
      </c>
      <c r="M183" s="202">
        <v>1</v>
      </c>
      <c r="N183" s="202">
        <v>0</v>
      </c>
      <c r="O183" s="202">
        <v>0</v>
      </c>
      <c r="P183" s="202">
        <v>0</v>
      </c>
      <c r="Q183" s="202">
        <v>0</v>
      </c>
      <c r="R183" s="202">
        <v>0</v>
      </c>
      <c r="S183" s="203">
        <v>0</v>
      </c>
      <c r="T183" s="957"/>
    </row>
    <row r="184" spans="1:20" ht="15.75" customHeight="1" thickBot="1" x14ac:dyDescent="0.3">
      <c r="A184" s="1872"/>
      <c r="B184" s="1837"/>
      <c r="C184" s="1841"/>
      <c r="D184" s="1369"/>
      <c r="E184" s="1370"/>
      <c r="F184" s="966" t="s">
        <v>383</v>
      </c>
      <c r="G184" s="79">
        <v>1</v>
      </c>
      <c r="H184" s="202">
        <v>0</v>
      </c>
      <c r="I184" s="202">
        <v>0</v>
      </c>
      <c r="J184" s="202">
        <v>1</v>
      </c>
      <c r="K184" s="202">
        <v>0</v>
      </c>
      <c r="L184" s="202">
        <v>0</v>
      </c>
      <c r="M184" s="202">
        <v>0</v>
      </c>
      <c r="N184" s="202">
        <v>0</v>
      </c>
      <c r="O184" s="202">
        <v>0</v>
      </c>
      <c r="P184" s="202">
        <v>0</v>
      </c>
      <c r="Q184" s="202">
        <v>0</v>
      </c>
      <c r="R184" s="202">
        <v>0</v>
      </c>
      <c r="S184" s="203">
        <v>0</v>
      </c>
      <c r="T184" s="957"/>
    </row>
    <row r="185" spans="1:20" ht="16.5" customHeight="1" thickBot="1" x14ac:dyDescent="0.3">
      <c r="A185" s="1872"/>
      <c r="B185" s="1837"/>
      <c r="C185" s="1841"/>
      <c r="D185" s="1369"/>
      <c r="E185" s="1370"/>
      <c r="F185" s="966" t="s">
        <v>384</v>
      </c>
      <c r="G185" s="79">
        <v>1</v>
      </c>
      <c r="H185" s="202">
        <v>0</v>
      </c>
      <c r="I185" s="202">
        <v>0</v>
      </c>
      <c r="J185" s="202">
        <v>1</v>
      </c>
      <c r="K185" s="202">
        <v>0</v>
      </c>
      <c r="L185" s="202">
        <v>0</v>
      </c>
      <c r="M185" s="202">
        <v>0</v>
      </c>
      <c r="N185" s="202">
        <v>0</v>
      </c>
      <c r="O185" s="202">
        <v>0</v>
      </c>
      <c r="P185" s="202">
        <v>0</v>
      </c>
      <c r="Q185" s="202">
        <v>0</v>
      </c>
      <c r="R185" s="202">
        <v>0</v>
      </c>
      <c r="S185" s="203">
        <v>0</v>
      </c>
      <c r="T185" s="957"/>
    </row>
    <row r="186" spans="1:20" ht="33.75" customHeight="1" thickBot="1" x14ac:dyDescent="0.3">
      <c r="A186" s="1872"/>
      <c r="B186" s="1837"/>
      <c r="C186" s="1841"/>
      <c r="D186" s="1369"/>
      <c r="E186" s="1370"/>
      <c r="F186" s="966" t="s">
        <v>385</v>
      </c>
      <c r="G186" s="79">
        <v>1</v>
      </c>
      <c r="H186" s="202">
        <v>0</v>
      </c>
      <c r="I186" s="202">
        <v>0</v>
      </c>
      <c r="J186" s="202">
        <v>0</v>
      </c>
      <c r="K186" s="202">
        <v>1</v>
      </c>
      <c r="L186" s="202">
        <v>0</v>
      </c>
      <c r="M186" s="202">
        <v>0</v>
      </c>
      <c r="N186" s="202">
        <v>0</v>
      </c>
      <c r="O186" s="202">
        <v>0</v>
      </c>
      <c r="P186" s="202">
        <v>0</v>
      </c>
      <c r="Q186" s="202">
        <v>0</v>
      </c>
      <c r="R186" s="202">
        <v>0</v>
      </c>
      <c r="S186" s="203">
        <v>0</v>
      </c>
      <c r="T186" s="957"/>
    </row>
    <row r="187" spans="1:20" ht="31.5" customHeight="1" thickBot="1" x14ac:dyDescent="0.3">
      <c r="A187" s="1872"/>
      <c r="B187" s="1837"/>
      <c r="C187" s="1841"/>
      <c r="D187" s="1369"/>
      <c r="E187" s="1370"/>
      <c r="F187" s="966" t="s">
        <v>386</v>
      </c>
      <c r="G187" s="79">
        <v>1</v>
      </c>
      <c r="H187" s="202">
        <v>0</v>
      </c>
      <c r="I187" s="202">
        <v>0</v>
      </c>
      <c r="J187" s="202">
        <v>0</v>
      </c>
      <c r="K187" s="202">
        <v>1</v>
      </c>
      <c r="L187" s="202">
        <v>0</v>
      </c>
      <c r="M187" s="202">
        <v>0</v>
      </c>
      <c r="N187" s="202">
        <v>0</v>
      </c>
      <c r="O187" s="202">
        <v>0</v>
      </c>
      <c r="P187" s="202">
        <v>0</v>
      </c>
      <c r="Q187" s="202">
        <v>0</v>
      </c>
      <c r="R187" s="202">
        <v>0</v>
      </c>
      <c r="S187" s="203">
        <v>0</v>
      </c>
      <c r="T187" s="957"/>
    </row>
    <row r="188" spans="1:20" ht="34.5" customHeight="1" thickBot="1" x14ac:dyDescent="0.3">
      <c r="A188" s="1872"/>
      <c r="B188" s="1837"/>
      <c r="C188" s="1841"/>
      <c r="D188" s="1369"/>
      <c r="E188" s="1370"/>
      <c r="F188" s="966" t="s">
        <v>387</v>
      </c>
      <c r="G188" s="79">
        <v>3</v>
      </c>
      <c r="H188" s="202">
        <v>0</v>
      </c>
      <c r="I188" s="202">
        <v>0</v>
      </c>
      <c r="J188" s="202">
        <v>1</v>
      </c>
      <c r="K188" s="202">
        <v>0</v>
      </c>
      <c r="L188" s="202">
        <v>0</v>
      </c>
      <c r="M188" s="202">
        <v>1</v>
      </c>
      <c r="N188" s="202">
        <v>0</v>
      </c>
      <c r="O188" s="202">
        <v>0</v>
      </c>
      <c r="P188" s="202">
        <v>0</v>
      </c>
      <c r="Q188" s="202">
        <v>1</v>
      </c>
      <c r="R188" s="202">
        <v>0</v>
      </c>
      <c r="S188" s="203">
        <v>0</v>
      </c>
      <c r="T188" s="957"/>
    </row>
    <row r="189" spans="1:20" ht="15.75" customHeight="1" thickBot="1" x14ac:dyDescent="0.3">
      <c r="A189" s="1872"/>
      <c r="B189" s="1837"/>
      <c r="C189" s="1841"/>
      <c r="D189" s="1369"/>
      <c r="E189" s="1370"/>
      <c r="F189" s="966" t="s">
        <v>388</v>
      </c>
      <c r="G189" s="79">
        <v>3</v>
      </c>
      <c r="H189" s="202">
        <v>0</v>
      </c>
      <c r="I189" s="202">
        <v>0</v>
      </c>
      <c r="J189" s="202">
        <v>1</v>
      </c>
      <c r="K189" s="202">
        <v>0</v>
      </c>
      <c r="L189" s="202">
        <v>0</v>
      </c>
      <c r="M189" s="202">
        <v>1</v>
      </c>
      <c r="N189" s="202">
        <v>0</v>
      </c>
      <c r="O189" s="202">
        <v>0</v>
      </c>
      <c r="P189" s="202">
        <v>1</v>
      </c>
      <c r="Q189" s="202">
        <v>0</v>
      </c>
      <c r="R189" s="202">
        <v>0</v>
      </c>
      <c r="S189" s="203">
        <v>0</v>
      </c>
      <c r="T189" s="957"/>
    </row>
    <row r="190" spans="1:20" ht="15.75" customHeight="1" thickBot="1" x14ac:dyDescent="0.3">
      <c r="A190" s="1872"/>
      <c r="B190" s="1837"/>
      <c r="C190" s="1841"/>
      <c r="D190" s="1369"/>
      <c r="E190" s="1370"/>
      <c r="F190" s="966" t="s">
        <v>389</v>
      </c>
      <c r="G190" s="79">
        <v>1</v>
      </c>
      <c r="H190" s="202">
        <v>0</v>
      </c>
      <c r="I190" s="202">
        <v>0</v>
      </c>
      <c r="J190" s="202">
        <v>1</v>
      </c>
      <c r="K190" s="202">
        <v>0</v>
      </c>
      <c r="L190" s="202">
        <v>0</v>
      </c>
      <c r="M190" s="202">
        <v>0</v>
      </c>
      <c r="N190" s="202">
        <v>0</v>
      </c>
      <c r="O190" s="202">
        <v>0</v>
      </c>
      <c r="P190" s="202">
        <v>0</v>
      </c>
      <c r="Q190" s="202">
        <v>0</v>
      </c>
      <c r="R190" s="202">
        <v>0</v>
      </c>
      <c r="S190" s="203">
        <v>0</v>
      </c>
      <c r="T190" s="957"/>
    </row>
    <row r="191" spans="1:20" ht="34.5" customHeight="1" thickBot="1" x14ac:dyDescent="0.3">
      <c r="A191" s="1872"/>
      <c r="B191" s="1837"/>
      <c r="C191" s="1841"/>
      <c r="D191" s="1369"/>
      <c r="E191" s="1370"/>
      <c r="F191" s="966" t="s">
        <v>390</v>
      </c>
      <c r="G191" s="79">
        <v>1</v>
      </c>
      <c r="H191" s="202">
        <v>0</v>
      </c>
      <c r="I191" s="202">
        <v>0</v>
      </c>
      <c r="J191" s="202">
        <v>0</v>
      </c>
      <c r="K191" s="202">
        <v>1</v>
      </c>
      <c r="L191" s="202">
        <v>0</v>
      </c>
      <c r="M191" s="202">
        <v>0</v>
      </c>
      <c r="N191" s="202">
        <v>0</v>
      </c>
      <c r="O191" s="202">
        <v>0</v>
      </c>
      <c r="P191" s="202">
        <v>0</v>
      </c>
      <c r="Q191" s="202">
        <v>0</v>
      </c>
      <c r="R191" s="202">
        <v>0</v>
      </c>
      <c r="S191" s="203">
        <v>0</v>
      </c>
      <c r="T191" s="957"/>
    </row>
    <row r="192" spans="1:20" ht="35.25" customHeight="1" thickBot="1" x14ac:dyDescent="0.3">
      <c r="A192" s="1872"/>
      <c r="B192" s="1837"/>
      <c r="C192" s="1841"/>
      <c r="D192" s="1369"/>
      <c r="E192" s="1370"/>
      <c r="F192" s="966" t="s">
        <v>391</v>
      </c>
      <c r="G192" s="79">
        <v>1</v>
      </c>
      <c r="H192" s="202">
        <v>0</v>
      </c>
      <c r="I192" s="202">
        <v>0</v>
      </c>
      <c r="J192" s="202">
        <v>0</v>
      </c>
      <c r="K192" s="202">
        <v>1</v>
      </c>
      <c r="L192" s="202">
        <v>0</v>
      </c>
      <c r="M192" s="202">
        <v>0</v>
      </c>
      <c r="N192" s="202">
        <v>0</v>
      </c>
      <c r="O192" s="202">
        <v>0</v>
      </c>
      <c r="P192" s="202">
        <v>0</v>
      </c>
      <c r="Q192" s="202">
        <v>0</v>
      </c>
      <c r="R192" s="202">
        <v>0</v>
      </c>
      <c r="S192" s="203">
        <v>0</v>
      </c>
      <c r="T192" s="957"/>
    </row>
    <row r="193" spans="1:20" ht="18" customHeight="1" thickBot="1" x14ac:dyDescent="0.3">
      <c r="A193" s="1872"/>
      <c r="B193" s="1837"/>
      <c r="C193" s="1841"/>
      <c r="D193" s="1369"/>
      <c r="E193" s="1370"/>
      <c r="F193" s="966" t="s">
        <v>392</v>
      </c>
      <c r="G193" s="79">
        <v>5</v>
      </c>
      <c r="H193" s="202">
        <v>0</v>
      </c>
      <c r="I193" s="202">
        <v>1</v>
      </c>
      <c r="J193" s="202">
        <v>0</v>
      </c>
      <c r="K193" s="202">
        <v>1</v>
      </c>
      <c r="L193" s="202">
        <v>0</v>
      </c>
      <c r="M193" s="202">
        <v>1</v>
      </c>
      <c r="N193" s="202">
        <v>0</v>
      </c>
      <c r="O193" s="202">
        <v>1</v>
      </c>
      <c r="P193" s="202">
        <v>0</v>
      </c>
      <c r="Q193" s="202">
        <v>1</v>
      </c>
      <c r="R193" s="202">
        <v>0</v>
      </c>
      <c r="S193" s="203">
        <v>1</v>
      </c>
      <c r="T193" s="957"/>
    </row>
    <row r="194" spans="1:20" ht="16.5" customHeight="1" thickBot="1" x14ac:dyDescent="0.3">
      <c r="A194" s="1872"/>
      <c r="B194" s="1837"/>
      <c r="C194" s="1841"/>
      <c r="D194" s="1369"/>
      <c r="E194" s="1370"/>
      <c r="F194" s="966" t="s">
        <v>393</v>
      </c>
      <c r="G194" s="79">
        <v>2</v>
      </c>
      <c r="H194" s="202">
        <v>0</v>
      </c>
      <c r="I194" s="202">
        <v>0</v>
      </c>
      <c r="J194" s="202">
        <v>1</v>
      </c>
      <c r="K194" s="202">
        <v>0</v>
      </c>
      <c r="L194" s="202">
        <v>1</v>
      </c>
      <c r="M194" s="202">
        <v>0</v>
      </c>
      <c r="N194" s="202">
        <v>1</v>
      </c>
      <c r="O194" s="202">
        <v>0</v>
      </c>
      <c r="P194" s="202">
        <v>0</v>
      </c>
      <c r="Q194" s="202">
        <v>1</v>
      </c>
      <c r="R194" s="202">
        <v>0</v>
      </c>
      <c r="S194" s="203">
        <v>0</v>
      </c>
      <c r="T194" s="957"/>
    </row>
    <row r="195" spans="1:20" ht="15.75" customHeight="1" thickBot="1" x14ac:dyDescent="0.3">
      <c r="A195" s="1872"/>
      <c r="B195" s="1837"/>
      <c r="C195" s="1841"/>
      <c r="D195" s="1369"/>
      <c r="E195" s="1370"/>
      <c r="F195" s="966" t="s">
        <v>394</v>
      </c>
      <c r="G195" s="79">
        <v>1</v>
      </c>
      <c r="H195" s="202">
        <v>0</v>
      </c>
      <c r="I195" s="202">
        <v>0</v>
      </c>
      <c r="J195" s="202">
        <v>0</v>
      </c>
      <c r="K195" s="202">
        <v>1</v>
      </c>
      <c r="L195" s="202">
        <v>0</v>
      </c>
      <c r="M195" s="202">
        <v>0</v>
      </c>
      <c r="N195" s="202">
        <v>0</v>
      </c>
      <c r="O195" s="202">
        <v>0</v>
      </c>
      <c r="P195" s="202">
        <v>0</v>
      </c>
      <c r="Q195" s="202">
        <v>0</v>
      </c>
      <c r="R195" s="202">
        <v>0</v>
      </c>
      <c r="S195" s="203">
        <v>0</v>
      </c>
      <c r="T195" s="957"/>
    </row>
    <row r="196" spans="1:20" ht="15.75" customHeight="1" thickBot="1" x14ac:dyDescent="0.3">
      <c r="A196" s="1872"/>
      <c r="B196" s="1837"/>
      <c r="C196" s="1841"/>
      <c r="D196" s="1369"/>
      <c r="E196" s="1370"/>
      <c r="F196" s="966" t="s">
        <v>395</v>
      </c>
      <c r="G196" s="79">
        <v>1</v>
      </c>
      <c r="H196" s="202">
        <v>0</v>
      </c>
      <c r="I196" s="202">
        <v>0</v>
      </c>
      <c r="J196" s="202">
        <v>0</v>
      </c>
      <c r="K196" s="202">
        <v>1</v>
      </c>
      <c r="L196" s="202">
        <v>0</v>
      </c>
      <c r="M196" s="202">
        <v>0</v>
      </c>
      <c r="N196" s="202">
        <v>0</v>
      </c>
      <c r="O196" s="202">
        <v>0</v>
      </c>
      <c r="P196" s="202">
        <v>0</v>
      </c>
      <c r="Q196" s="202">
        <v>0</v>
      </c>
      <c r="R196" s="202">
        <v>0</v>
      </c>
      <c r="S196" s="203">
        <v>0</v>
      </c>
      <c r="T196" s="957"/>
    </row>
    <row r="197" spans="1:20" ht="16.5" customHeight="1" thickBot="1" x14ac:dyDescent="0.3">
      <c r="A197" s="1872"/>
      <c r="B197" s="1837"/>
      <c r="C197" s="1841"/>
      <c r="D197" s="1369"/>
      <c r="E197" s="1370"/>
      <c r="F197" s="966" t="s">
        <v>396</v>
      </c>
      <c r="G197" s="79">
        <v>1</v>
      </c>
      <c r="H197" s="202">
        <v>0</v>
      </c>
      <c r="I197" s="202">
        <v>0</v>
      </c>
      <c r="J197" s="202">
        <v>0</v>
      </c>
      <c r="K197" s="202">
        <v>0</v>
      </c>
      <c r="L197" s="202">
        <v>1</v>
      </c>
      <c r="M197" s="202">
        <v>0</v>
      </c>
      <c r="N197" s="202">
        <v>0</v>
      </c>
      <c r="O197" s="202">
        <v>0</v>
      </c>
      <c r="P197" s="202">
        <v>0</v>
      </c>
      <c r="Q197" s="202">
        <v>0</v>
      </c>
      <c r="R197" s="202">
        <v>0</v>
      </c>
      <c r="S197" s="203">
        <v>0</v>
      </c>
      <c r="T197" s="957"/>
    </row>
    <row r="198" spans="1:20" ht="15.75" customHeight="1" thickBot="1" x14ac:dyDescent="0.3">
      <c r="A198" s="1872"/>
      <c r="B198" s="1837"/>
      <c r="C198" s="1841"/>
      <c r="D198" s="1369"/>
      <c r="E198" s="1370"/>
      <c r="F198" s="966" t="s">
        <v>397</v>
      </c>
      <c r="G198" s="79">
        <v>1</v>
      </c>
      <c r="H198" s="202">
        <v>0</v>
      </c>
      <c r="I198" s="202">
        <v>0</v>
      </c>
      <c r="J198" s="202">
        <v>0</v>
      </c>
      <c r="K198" s="202">
        <v>1</v>
      </c>
      <c r="L198" s="202">
        <v>0</v>
      </c>
      <c r="M198" s="202">
        <v>0</v>
      </c>
      <c r="N198" s="202">
        <v>0</v>
      </c>
      <c r="O198" s="202">
        <v>0</v>
      </c>
      <c r="P198" s="202">
        <v>0</v>
      </c>
      <c r="Q198" s="202">
        <v>0</v>
      </c>
      <c r="R198" s="202">
        <v>0</v>
      </c>
      <c r="S198" s="203">
        <v>0</v>
      </c>
      <c r="T198" s="957"/>
    </row>
    <row r="199" spans="1:20" ht="15.75" customHeight="1" thickBot="1" x14ac:dyDescent="0.3">
      <c r="A199" s="1872"/>
      <c r="B199" s="1837"/>
      <c r="C199" s="1841"/>
      <c r="D199" s="1369"/>
      <c r="E199" s="1370"/>
      <c r="F199" s="966" t="s">
        <v>398</v>
      </c>
      <c r="G199" s="79">
        <v>1</v>
      </c>
      <c r="H199" s="202">
        <v>0</v>
      </c>
      <c r="I199" s="202">
        <v>0</v>
      </c>
      <c r="J199" s="202">
        <v>1</v>
      </c>
      <c r="K199" s="202">
        <v>0</v>
      </c>
      <c r="L199" s="202">
        <v>0</v>
      </c>
      <c r="M199" s="202">
        <v>0</v>
      </c>
      <c r="N199" s="202">
        <v>0</v>
      </c>
      <c r="O199" s="202">
        <v>0</v>
      </c>
      <c r="P199" s="202">
        <v>0</v>
      </c>
      <c r="Q199" s="202">
        <v>0</v>
      </c>
      <c r="R199" s="202">
        <v>0</v>
      </c>
      <c r="S199" s="203">
        <v>0</v>
      </c>
      <c r="T199" s="957"/>
    </row>
    <row r="200" spans="1:20" ht="32.25" customHeight="1" thickBot="1" x14ac:dyDescent="0.3">
      <c r="A200" s="1872"/>
      <c r="B200" s="1837"/>
      <c r="C200" s="1841"/>
      <c r="D200" s="1369"/>
      <c r="E200" s="1370"/>
      <c r="F200" s="966" t="s">
        <v>399</v>
      </c>
      <c r="G200" s="79">
        <v>1</v>
      </c>
      <c r="H200" s="202">
        <v>0</v>
      </c>
      <c r="I200" s="202">
        <v>0</v>
      </c>
      <c r="J200" s="202">
        <v>0</v>
      </c>
      <c r="K200" s="202">
        <v>0</v>
      </c>
      <c r="L200" s="202">
        <v>1</v>
      </c>
      <c r="M200" s="202">
        <v>0</v>
      </c>
      <c r="N200" s="202">
        <v>0</v>
      </c>
      <c r="O200" s="202">
        <v>0</v>
      </c>
      <c r="P200" s="202">
        <v>0</v>
      </c>
      <c r="Q200" s="202">
        <v>0</v>
      </c>
      <c r="R200" s="202">
        <v>0</v>
      </c>
      <c r="S200" s="203">
        <v>0</v>
      </c>
      <c r="T200" s="957"/>
    </row>
    <row r="201" spans="1:20" ht="31.5" customHeight="1" thickBot="1" x14ac:dyDescent="0.3">
      <c r="A201" s="1872"/>
      <c r="B201" s="1837"/>
      <c r="C201" s="1841"/>
      <c r="D201" s="1369"/>
      <c r="E201" s="1370"/>
      <c r="F201" s="966" t="s">
        <v>400</v>
      </c>
      <c r="G201" s="79">
        <v>1</v>
      </c>
      <c r="H201" s="202">
        <v>0</v>
      </c>
      <c r="I201" s="202">
        <v>0</v>
      </c>
      <c r="J201" s="202">
        <v>1</v>
      </c>
      <c r="K201" s="202">
        <v>0</v>
      </c>
      <c r="L201" s="202">
        <v>0</v>
      </c>
      <c r="M201" s="202">
        <v>0</v>
      </c>
      <c r="N201" s="202">
        <v>0</v>
      </c>
      <c r="O201" s="202">
        <v>0</v>
      </c>
      <c r="P201" s="202">
        <v>0</v>
      </c>
      <c r="Q201" s="202">
        <v>0</v>
      </c>
      <c r="R201" s="202">
        <v>0</v>
      </c>
      <c r="S201" s="203">
        <v>0</v>
      </c>
      <c r="T201" s="957"/>
    </row>
    <row r="202" spans="1:20" ht="15.75" customHeight="1" thickBot="1" x14ac:dyDescent="0.3">
      <c r="A202" s="1872"/>
      <c r="B202" s="1837"/>
      <c r="C202" s="1841"/>
      <c r="D202" s="1369"/>
      <c r="E202" s="1370"/>
      <c r="F202" s="966" t="s">
        <v>401</v>
      </c>
      <c r="G202" s="79">
        <v>3</v>
      </c>
      <c r="H202" s="202">
        <v>0</v>
      </c>
      <c r="I202" s="202">
        <v>0</v>
      </c>
      <c r="J202" s="202">
        <v>1</v>
      </c>
      <c r="K202" s="202">
        <v>0</v>
      </c>
      <c r="L202" s="202">
        <v>0</v>
      </c>
      <c r="M202" s="202">
        <v>1</v>
      </c>
      <c r="N202" s="202">
        <v>0</v>
      </c>
      <c r="O202" s="202">
        <v>0</v>
      </c>
      <c r="P202" s="202">
        <v>1</v>
      </c>
      <c r="Q202" s="202">
        <v>0</v>
      </c>
      <c r="R202" s="202">
        <v>0</v>
      </c>
      <c r="S202" s="203">
        <v>0</v>
      </c>
      <c r="T202" s="957"/>
    </row>
    <row r="203" spans="1:20" ht="16.5" customHeight="1" thickBot="1" x14ac:dyDescent="0.3">
      <c r="A203" s="1872"/>
      <c r="B203" s="1837"/>
      <c r="C203" s="1841"/>
      <c r="D203" s="1369"/>
      <c r="E203" s="1370"/>
      <c r="F203" s="967" t="s">
        <v>402</v>
      </c>
      <c r="G203" s="79">
        <v>2</v>
      </c>
      <c r="H203" s="202">
        <v>0</v>
      </c>
      <c r="I203" s="202">
        <v>0</v>
      </c>
      <c r="J203" s="202">
        <v>0</v>
      </c>
      <c r="K203" s="202">
        <v>1</v>
      </c>
      <c r="L203" s="202">
        <v>0</v>
      </c>
      <c r="M203" s="202">
        <v>0</v>
      </c>
      <c r="N203" s="202">
        <v>0</v>
      </c>
      <c r="O203" s="202">
        <v>0</v>
      </c>
      <c r="P203" s="202">
        <v>0</v>
      </c>
      <c r="Q203" s="202">
        <v>0</v>
      </c>
      <c r="R203" s="202">
        <v>1</v>
      </c>
      <c r="S203" s="203">
        <v>0</v>
      </c>
      <c r="T203" s="957"/>
    </row>
    <row r="204" spans="1:20" ht="15.75" customHeight="1" thickBot="1" x14ac:dyDescent="0.3">
      <c r="A204" s="1872"/>
      <c r="B204" s="1837"/>
      <c r="C204" s="1841"/>
      <c r="D204" s="1369"/>
      <c r="E204" s="1370"/>
      <c r="F204" s="966" t="s">
        <v>403</v>
      </c>
      <c r="G204" s="79">
        <v>3</v>
      </c>
      <c r="H204" s="202">
        <v>0</v>
      </c>
      <c r="I204" s="202">
        <v>0</v>
      </c>
      <c r="J204" s="202">
        <v>1</v>
      </c>
      <c r="K204" s="202">
        <v>0</v>
      </c>
      <c r="L204" s="202">
        <v>0</v>
      </c>
      <c r="M204" s="202">
        <v>1</v>
      </c>
      <c r="N204" s="202">
        <v>0</v>
      </c>
      <c r="O204" s="202">
        <v>0</v>
      </c>
      <c r="P204" s="202">
        <v>1</v>
      </c>
      <c r="Q204" s="202">
        <v>0</v>
      </c>
      <c r="R204" s="202">
        <v>0</v>
      </c>
      <c r="S204" s="203">
        <v>0</v>
      </c>
      <c r="T204" s="957"/>
    </row>
    <row r="205" spans="1:20" ht="16.5" customHeight="1" thickBot="1" x14ac:dyDescent="0.3">
      <c r="A205" s="1872"/>
      <c r="B205" s="1837"/>
      <c r="C205" s="1841"/>
      <c r="D205" s="1369"/>
      <c r="E205" s="1370"/>
      <c r="F205" s="119" t="s">
        <v>404</v>
      </c>
      <c r="G205" s="79">
        <v>1</v>
      </c>
      <c r="H205" s="202">
        <v>0</v>
      </c>
      <c r="I205" s="202">
        <v>0</v>
      </c>
      <c r="J205" s="202">
        <v>0</v>
      </c>
      <c r="K205" s="202">
        <v>1</v>
      </c>
      <c r="L205" s="202">
        <v>0</v>
      </c>
      <c r="M205" s="202">
        <v>0</v>
      </c>
      <c r="N205" s="202">
        <v>0</v>
      </c>
      <c r="O205" s="202">
        <v>0</v>
      </c>
      <c r="P205" s="202">
        <v>0</v>
      </c>
      <c r="Q205" s="202">
        <v>0</v>
      </c>
      <c r="R205" s="202">
        <v>0</v>
      </c>
      <c r="S205" s="203">
        <v>0</v>
      </c>
      <c r="T205" s="957"/>
    </row>
    <row r="206" spans="1:20" ht="16.5" customHeight="1" thickBot="1" x14ac:dyDescent="0.3">
      <c r="A206" s="1872"/>
      <c r="B206" s="1837"/>
      <c r="C206" s="1841"/>
      <c r="D206" s="1369"/>
      <c r="E206" s="1370"/>
      <c r="F206" s="966" t="s">
        <v>405</v>
      </c>
      <c r="G206" s="79">
        <v>1</v>
      </c>
      <c r="H206" s="202">
        <v>0</v>
      </c>
      <c r="I206" s="202">
        <v>0</v>
      </c>
      <c r="J206" s="202">
        <v>1</v>
      </c>
      <c r="K206" s="202">
        <v>0</v>
      </c>
      <c r="L206" s="202">
        <v>0</v>
      </c>
      <c r="M206" s="202">
        <v>0</v>
      </c>
      <c r="N206" s="202">
        <v>0</v>
      </c>
      <c r="O206" s="202">
        <v>0</v>
      </c>
      <c r="P206" s="202">
        <v>0</v>
      </c>
      <c r="Q206" s="202">
        <v>0</v>
      </c>
      <c r="R206" s="202">
        <v>0</v>
      </c>
      <c r="S206" s="203">
        <v>0</v>
      </c>
      <c r="T206" s="957"/>
    </row>
    <row r="207" spans="1:20" ht="16.5" customHeight="1" thickBot="1" x14ac:dyDescent="0.3">
      <c r="A207" s="1872"/>
      <c r="B207" s="1837"/>
      <c r="C207" s="1841"/>
      <c r="D207" s="1369"/>
      <c r="E207" s="1370"/>
      <c r="F207" s="966" t="s">
        <v>406</v>
      </c>
      <c r="G207" s="79">
        <v>1</v>
      </c>
      <c r="H207" s="202">
        <v>0</v>
      </c>
      <c r="I207" s="202">
        <v>0</v>
      </c>
      <c r="J207" s="202">
        <v>0</v>
      </c>
      <c r="K207" s="202">
        <v>1</v>
      </c>
      <c r="L207" s="202">
        <v>0</v>
      </c>
      <c r="M207" s="202">
        <v>0</v>
      </c>
      <c r="N207" s="202">
        <v>0</v>
      </c>
      <c r="O207" s="202">
        <v>0</v>
      </c>
      <c r="P207" s="202">
        <v>0</v>
      </c>
      <c r="Q207" s="202">
        <v>0</v>
      </c>
      <c r="R207" s="202">
        <v>0</v>
      </c>
      <c r="S207" s="203">
        <v>0</v>
      </c>
      <c r="T207" s="957"/>
    </row>
    <row r="208" spans="1:20" ht="16.5" customHeight="1" thickBot="1" x14ac:dyDescent="0.3">
      <c r="A208" s="1872"/>
      <c r="B208" s="1837"/>
      <c r="C208" s="1841"/>
      <c r="D208" s="1369"/>
      <c r="E208" s="1370"/>
      <c r="F208" s="968" t="s">
        <v>407</v>
      </c>
      <c r="G208" s="84">
        <v>1</v>
      </c>
      <c r="H208" s="207">
        <v>0</v>
      </c>
      <c r="I208" s="207">
        <v>0</v>
      </c>
      <c r="J208" s="207">
        <v>0</v>
      </c>
      <c r="K208" s="207">
        <v>0</v>
      </c>
      <c r="L208" s="207">
        <v>0</v>
      </c>
      <c r="M208" s="207">
        <v>1</v>
      </c>
      <c r="N208" s="207">
        <v>0</v>
      </c>
      <c r="O208" s="207">
        <v>0</v>
      </c>
      <c r="P208" s="207">
        <v>0</v>
      </c>
      <c r="Q208" s="207">
        <v>0</v>
      </c>
      <c r="R208" s="207">
        <v>0</v>
      </c>
      <c r="S208" s="608">
        <v>0</v>
      </c>
      <c r="T208" s="957"/>
    </row>
    <row r="209" spans="1:20" ht="16.5" customHeight="1" thickBot="1" x14ac:dyDescent="0.3">
      <c r="A209" s="1872"/>
      <c r="B209" s="1837"/>
      <c r="C209" s="1841"/>
      <c r="D209" s="1371"/>
      <c r="E209" s="1372"/>
      <c r="F209" s="969" t="s">
        <v>277</v>
      </c>
      <c r="G209" s="93">
        <f>SUM(G156:G208)</f>
        <v>98</v>
      </c>
      <c r="H209" s="606">
        <f t="shared" ref="H209:S209" si="9">SUM(H156:H208)</f>
        <v>0</v>
      </c>
      <c r="I209" s="606">
        <f t="shared" si="9"/>
        <v>4</v>
      </c>
      <c r="J209" s="606">
        <f t="shared" si="9"/>
        <v>18</v>
      </c>
      <c r="K209" s="606">
        <f t="shared" si="9"/>
        <v>27</v>
      </c>
      <c r="L209" s="606">
        <f t="shared" si="9"/>
        <v>13</v>
      </c>
      <c r="M209" s="606">
        <f t="shared" si="9"/>
        <v>11</v>
      </c>
      <c r="N209" s="606">
        <f t="shared" si="9"/>
        <v>6</v>
      </c>
      <c r="O209" s="606">
        <f t="shared" si="9"/>
        <v>6</v>
      </c>
      <c r="P209" s="606">
        <f t="shared" si="9"/>
        <v>5</v>
      </c>
      <c r="Q209" s="606">
        <f t="shared" si="9"/>
        <v>8</v>
      </c>
      <c r="R209" s="606">
        <f t="shared" si="9"/>
        <v>3</v>
      </c>
      <c r="S209" s="607">
        <f t="shared" si="9"/>
        <v>1</v>
      </c>
      <c r="T209" s="957"/>
    </row>
    <row r="210" spans="1:20" ht="15.75" customHeight="1" thickBot="1" x14ac:dyDescent="0.3">
      <c r="A210" s="1872"/>
      <c r="B210" s="1837"/>
      <c r="C210" s="1841"/>
      <c r="D210" s="1373" t="s">
        <v>178</v>
      </c>
      <c r="E210" s="1374"/>
      <c r="F210" s="970" t="s">
        <v>408</v>
      </c>
      <c r="G210" s="86">
        <v>1</v>
      </c>
      <c r="H210" s="971">
        <v>0</v>
      </c>
      <c r="I210" s="971">
        <v>0</v>
      </c>
      <c r="J210" s="971">
        <v>1</v>
      </c>
      <c r="K210" s="971">
        <v>0</v>
      </c>
      <c r="L210" s="971">
        <v>0</v>
      </c>
      <c r="M210" s="971">
        <v>0</v>
      </c>
      <c r="N210" s="971">
        <v>0</v>
      </c>
      <c r="O210" s="971">
        <v>0</v>
      </c>
      <c r="P210" s="971">
        <v>0</v>
      </c>
      <c r="Q210" s="971">
        <v>0</v>
      </c>
      <c r="R210" s="971">
        <v>0</v>
      </c>
      <c r="S210" s="972">
        <v>0</v>
      </c>
      <c r="T210" s="957"/>
    </row>
    <row r="211" spans="1:20" ht="15.75" customHeight="1" thickBot="1" x14ac:dyDescent="0.3">
      <c r="A211" s="1872"/>
      <c r="B211" s="1837"/>
      <c r="C211" s="1841"/>
      <c r="D211" s="1375"/>
      <c r="E211" s="1376"/>
      <c r="F211" s="962" t="s">
        <v>409</v>
      </c>
      <c r="G211" s="86">
        <f t="shared" ref="G211" si="10">SUM(H211:S211)</f>
        <v>1</v>
      </c>
      <c r="H211" s="202">
        <v>0</v>
      </c>
      <c r="I211" s="202">
        <v>0</v>
      </c>
      <c r="J211" s="202">
        <v>0</v>
      </c>
      <c r="K211" s="202">
        <v>0</v>
      </c>
      <c r="L211" s="202">
        <v>1</v>
      </c>
      <c r="M211" s="202">
        <v>0</v>
      </c>
      <c r="N211" s="202">
        <v>0</v>
      </c>
      <c r="O211" s="202">
        <v>0</v>
      </c>
      <c r="P211" s="202">
        <v>0</v>
      </c>
      <c r="Q211" s="202">
        <v>0</v>
      </c>
      <c r="R211" s="202">
        <v>0</v>
      </c>
      <c r="S211" s="203">
        <v>0</v>
      </c>
      <c r="T211" s="957"/>
    </row>
    <row r="212" spans="1:20" ht="16.5" customHeight="1" thickBot="1" x14ac:dyDescent="0.3">
      <c r="A212" s="1872"/>
      <c r="B212" s="1837"/>
      <c r="C212" s="1841"/>
      <c r="D212" s="1375"/>
      <c r="E212" s="1376"/>
      <c r="F212" s="962" t="s">
        <v>410</v>
      </c>
      <c r="G212" s="86">
        <v>1</v>
      </c>
      <c r="H212" s="202">
        <v>0</v>
      </c>
      <c r="I212" s="202">
        <v>0</v>
      </c>
      <c r="J212" s="202">
        <v>1</v>
      </c>
      <c r="K212" s="202">
        <v>0</v>
      </c>
      <c r="L212" s="202">
        <v>0</v>
      </c>
      <c r="M212" s="202">
        <v>0</v>
      </c>
      <c r="N212" s="202">
        <v>0</v>
      </c>
      <c r="O212" s="202">
        <v>0</v>
      </c>
      <c r="P212" s="202">
        <v>0</v>
      </c>
      <c r="Q212" s="202">
        <v>0</v>
      </c>
      <c r="R212" s="202">
        <v>0</v>
      </c>
      <c r="S212" s="203">
        <v>0</v>
      </c>
      <c r="T212" s="957"/>
    </row>
    <row r="213" spans="1:20" ht="15.75" customHeight="1" thickBot="1" x14ac:dyDescent="0.3">
      <c r="A213" s="1872"/>
      <c r="B213" s="1837"/>
      <c r="C213" s="1841"/>
      <c r="D213" s="1375"/>
      <c r="E213" s="1376"/>
      <c r="F213" s="962" t="s">
        <v>411</v>
      </c>
      <c r="G213" s="86">
        <v>1</v>
      </c>
      <c r="H213" s="202">
        <v>0</v>
      </c>
      <c r="I213" s="202">
        <v>0</v>
      </c>
      <c r="J213" s="202">
        <v>0</v>
      </c>
      <c r="K213" s="202">
        <v>0</v>
      </c>
      <c r="L213" s="202">
        <v>1</v>
      </c>
      <c r="M213" s="202">
        <v>0</v>
      </c>
      <c r="N213" s="202">
        <v>0</v>
      </c>
      <c r="O213" s="202">
        <v>0</v>
      </c>
      <c r="P213" s="202">
        <v>0</v>
      </c>
      <c r="Q213" s="202">
        <v>0</v>
      </c>
      <c r="R213" s="202">
        <v>0</v>
      </c>
      <c r="S213" s="203">
        <v>0</v>
      </c>
      <c r="T213" s="957"/>
    </row>
    <row r="214" spans="1:20" ht="15.75" customHeight="1" thickBot="1" x14ac:dyDescent="0.3">
      <c r="A214" s="1872"/>
      <c r="B214" s="1837"/>
      <c r="C214" s="1841"/>
      <c r="D214" s="1375"/>
      <c r="E214" s="1376"/>
      <c r="F214" s="962" t="s">
        <v>412</v>
      </c>
      <c r="G214" s="86">
        <v>1</v>
      </c>
      <c r="H214" s="202">
        <v>0</v>
      </c>
      <c r="I214" s="202">
        <v>0</v>
      </c>
      <c r="J214" s="202">
        <v>1</v>
      </c>
      <c r="K214" s="202">
        <v>0</v>
      </c>
      <c r="L214" s="202">
        <v>0</v>
      </c>
      <c r="M214" s="202">
        <v>0</v>
      </c>
      <c r="N214" s="202">
        <v>0</v>
      </c>
      <c r="O214" s="202">
        <v>0</v>
      </c>
      <c r="P214" s="202">
        <v>0</v>
      </c>
      <c r="Q214" s="202">
        <v>0</v>
      </c>
      <c r="R214" s="202">
        <v>0</v>
      </c>
      <c r="S214" s="203">
        <v>0</v>
      </c>
      <c r="T214" s="957"/>
    </row>
    <row r="215" spans="1:20" ht="32.25" customHeight="1" thickBot="1" x14ac:dyDescent="0.3">
      <c r="A215" s="1872"/>
      <c r="B215" s="1837"/>
      <c r="C215" s="1841"/>
      <c r="D215" s="1375"/>
      <c r="E215" s="1376"/>
      <c r="F215" s="962" t="s">
        <v>413</v>
      </c>
      <c r="G215" s="86">
        <v>1</v>
      </c>
      <c r="H215" s="202">
        <v>0</v>
      </c>
      <c r="I215" s="202">
        <v>0</v>
      </c>
      <c r="J215" s="202">
        <v>1</v>
      </c>
      <c r="K215" s="202">
        <v>0</v>
      </c>
      <c r="L215" s="202">
        <v>0</v>
      </c>
      <c r="M215" s="202">
        <v>0</v>
      </c>
      <c r="N215" s="202">
        <v>0</v>
      </c>
      <c r="O215" s="202">
        <v>0</v>
      </c>
      <c r="P215" s="202">
        <v>0</v>
      </c>
      <c r="Q215" s="202">
        <v>0</v>
      </c>
      <c r="R215" s="202">
        <v>0</v>
      </c>
      <c r="S215" s="203">
        <v>0</v>
      </c>
      <c r="T215" s="957"/>
    </row>
    <row r="216" spans="1:20" ht="33" customHeight="1" thickBot="1" x14ac:dyDescent="0.3">
      <c r="A216" s="1872"/>
      <c r="B216" s="1837"/>
      <c r="C216" s="1841"/>
      <c r="D216" s="1375"/>
      <c r="E216" s="1376"/>
      <c r="F216" s="962" t="s">
        <v>414</v>
      </c>
      <c r="G216" s="86">
        <v>1</v>
      </c>
      <c r="H216" s="202">
        <v>0</v>
      </c>
      <c r="I216" s="202">
        <v>0</v>
      </c>
      <c r="J216" s="202">
        <v>0</v>
      </c>
      <c r="K216" s="202">
        <v>1</v>
      </c>
      <c r="L216" s="202">
        <v>0</v>
      </c>
      <c r="M216" s="202">
        <v>0</v>
      </c>
      <c r="N216" s="202">
        <v>0</v>
      </c>
      <c r="O216" s="202">
        <v>0</v>
      </c>
      <c r="P216" s="202">
        <v>0</v>
      </c>
      <c r="Q216" s="202">
        <v>0</v>
      </c>
      <c r="R216" s="202">
        <v>0</v>
      </c>
      <c r="S216" s="203">
        <v>0</v>
      </c>
      <c r="T216" s="957"/>
    </row>
    <row r="217" spans="1:20" ht="15.75" customHeight="1" thickBot="1" x14ac:dyDescent="0.3">
      <c r="A217" s="1872"/>
      <c r="B217" s="1837"/>
      <c r="C217" s="1841"/>
      <c r="D217" s="1375"/>
      <c r="E217" s="1376"/>
      <c r="F217" s="962" t="s">
        <v>415</v>
      </c>
      <c r="G217" s="86">
        <v>1</v>
      </c>
      <c r="H217" s="202">
        <v>0</v>
      </c>
      <c r="I217" s="202">
        <v>0</v>
      </c>
      <c r="J217" s="202">
        <v>0</v>
      </c>
      <c r="K217" s="202">
        <v>1</v>
      </c>
      <c r="L217" s="202">
        <v>0</v>
      </c>
      <c r="M217" s="202">
        <v>0</v>
      </c>
      <c r="N217" s="202">
        <v>0</v>
      </c>
      <c r="O217" s="202">
        <v>0</v>
      </c>
      <c r="P217" s="202">
        <v>0</v>
      </c>
      <c r="Q217" s="202">
        <v>0</v>
      </c>
      <c r="R217" s="202">
        <v>0</v>
      </c>
      <c r="S217" s="203">
        <v>0</v>
      </c>
      <c r="T217" s="957"/>
    </row>
    <row r="218" spans="1:20" ht="33.75" customHeight="1" thickBot="1" x14ac:dyDescent="0.3">
      <c r="A218" s="1872"/>
      <c r="B218" s="1837"/>
      <c r="C218" s="1841"/>
      <c r="D218" s="1375"/>
      <c r="E218" s="1376"/>
      <c r="F218" s="962" t="s">
        <v>416</v>
      </c>
      <c r="G218" s="86">
        <v>1</v>
      </c>
      <c r="H218" s="202">
        <v>0</v>
      </c>
      <c r="I218" s="202">
        <v>0</v>
      </c>
      <c r="J218" s="202">
        <v>0</v>
      </c>
      <c r="K218" s="202">
        <v>0</v>
      </c>
      <c r="L218" s="202">
        <v>1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3">
        <v>0</v>
      </c>
      <c r="T218" s="957"/>
    </row>
    <row r="219" spans="1:20" ht="15.75" customHeight="1" thickBot="1" x14ac:dyDescent="0.3">
      <c r="A219" s="1872"/>
      <c r="B219" s="1837"/>
      <c r="C219" s="1841"/>
      <c r="D219" s="1375"/>
      <c r="E219" s="1376"/>
      <c r="F219" s="962" t="s">
        <v>417</v>
      </c>
      <c r="G219" s="86">
        <v>1</v>
      </c>
      <c r="H219" s="202">
        <v>0</v>
      </c>
      <c r="I219" s="202">
        <v>0</v>
      </c>
      <c r="J219" s="202">
        <v>0</v>
      </c>
      <c r="K219" s="202">
        <v>0</v>
      </c>
      <c r="L219" s="202">
        <v>0</v>
      </c>
      <c r="M219" s="202">
        <v>1</v>
      </c>
      <c r="N219" s="202">
        <v>0</v>
      </c>
      <c r="O219" s="202">
        <v>0</v>
      </c>
      <c r="P219" s="202">
        <v>0</v>
      </c>
      <c r="Q219" s="202">
        <v>0</v>
      </c>
      <c r="R219" s="202">
        <v>0</v>
      </c>
      <c r="S219" s="203">
        <v>0</v>
      </c>
      <c r="T219" s="957"/>
    </row>
    <row r="220" spans="1:20" ht="34.5" customHeight="1" thickBot="1" x14ac:dyDescent="0.3">
      <c r="A220" s="1872"/>
      <c r="B220" s="1837"/>
      <c r="C220" s="1841"/>
      <c r="D220" s="1375"/>
      <c r="E220" s="1376"/>
      <c r="F220" s="962" t="s">
        <v>418</v>
      </c>
      <c r="G220" s="86">
        <v>1</v>
      </c>
      <c r="H220" s="202">
        <v>0</v>
      </c>
      <c r="I220" s="202">
        <v>0</v>
      </c>
      <c r="J220" s="202">
        <v>0</v>
      </c>
      <c r="K220" s="202">
        <v>1</v>
      </c>
      <c r="L220" s="202">
        <v>0</v>
      </c>
      <c r="M220" s="202">
        <v>0</v>
      </c>
      <c r="N220" s="202">
        <v>0</v>
      </c>
      <c r="O220" s="202">
        <v>0</v>
      </c>
      <c r="P220" s="202">
        <v>0</v>
      </c>
      <c r="Q220" s="202">
        <v>0</v>
      </c>
      <c r="R220" s="202">
        <v>0</v>
      </c>
      <c r="S220" s="203">
        <v>0</v>
      </c>
      <c r="T220" s="957"/>
    </row>
    <row r="221" spans="1:20" ht="33.75" customHeight="1" thickBot="1" x14ac:dyDescent="0.3">
      <c r="A221" s="1872"/>
      <c r="B221" s="1837"/>
      <c r="C221" s="1841"/>
      <c r="D221" s="1375"/>
      <c r="E221" s="1376"/>
      <c r="F221" s="962" t="s">
        <v>419</v>
      </c>
      <c r="G221" s="86">
        <v>1</v>
      </c>
      <c r="H221" s="202">
        <v>0</v>
      </c>
      <c r="I221" s="202">
        <v>0</v>
      </c>
      <c r="J221" s="202">
        <v>0</v>
      </c>
      <c r="K221" s="202">
        <v>0</v>
      </c>
      <c r="L221" s="202">
        <v>0</v>
      </c>
      <c r="M221" s="202">
        <v>1</v>
      </c>
      <c r="N221" s="202">
        <v>0</v>
      </c>
      <c r="O221" s="202">
        <v>0</v>
      </c>
      <c r="P221" s="202">
        <v>0</v>
      </c>
      <c r="Q221" s="202">
        <v>0</v>
      </c>
      <c r="R221" s="202">
        <v>0</v>
      </c>
      <c r="S221" s="203">
        <v>0</v>
      </c>
      <c r="T221" s="957"/>
    </row>
    <row r="222" spans="1:20" ht="15.75" customHeight="1" thickBot="1" x14ac:dyDescent="0.3">
      <c r="A222" s="1872"/>
      <c r="B222" s="1837"/>
      <c r="C222" s="1841"/>
      <c r="D222" s="1375"/>
      <c r="E222" s="1376"/>
      <c r="F222" s="962" t="s">
        <v>420</v>
      </c>
      <c r="G222" s="86">
        <v>1</v>
      </c>
      <c r="H222" s="202">
        <v>0</v>
      </c>
      <c r="I222" s="202">
        <v>0</v>
      </c>
      <c r="J222" s="202">
        <v>0</v>
      </c>
      <c r="K222" s="202">
        <v>0</v>
      </c>
      <c r="L222" s="202">
        <v>1</v>
      </c>
      <c r="M222" s="202">
        <v>0</v>
      </c>
      <c r="N222" s="202">
        <v>0</v>
      </c>
      <c r="O222" s="202">
        <v>0</v>
      </c>
      <c r="P222" s="202">
        <v>0</v>
      </c>
      <c r="Q222" s="202">
        <v>0</v>
      </c>
      <c r="R222" s="202">
        <v>0</v>
      </c>
      <c r="S222" s="203">
        <v>0</v>
      </c>
      <c r="T222" s="957"/>
    </row>
    <row r="223" spans="1:20" ht="15.75" customHeight="1" thickBot="1" x14ac:dyDescent="0.3">
      <c r="A223" s="1872"/>
      <c r="B223" s="1837"/>
      <c r="C223" s="1841"/>
      <c r="D223" s="1375"/>
      <c r="E223" s="1376"/>
      <c r="F223" s="962" t="s">
        <v>421</v>
      </c>
      <c r="G223" s="86">
        <v>1</v>
      </c>
      <c r="H223" s="202">
        <v>0</v>
      </c>
      <c r="I223" s="202">
        <v>0</v>
      </c>
      <c r="J223" s="202">
        <v>0</v>
      </c>
      <c r="K223" s="202">
        <v>1</v>
      </c>
      <c r="L223" s="202">
        <v>0</v>
      </c>
      <c r="M223" s="202">
        <v>0</v>
      </c>
      <c r="N223" s="202">
        <v>0</v>
      </c>
      <c r="O223" s="202">
        <v>0</v>
      </c>
      <c r="P223" s="202">
        <v>0</v>
      </c>
      <c r="Q223" s="202">
        <v>0</v>
      </c>
      <c r="R223" s="202">
        <v>0</v>
      </c>
      <c r="S223" s="203">
        <v>0</v>
      </c>
      <c r="T223" s="957"/>
    </row>
    <row r="224" spans="1:20" ht="33.75" customHeight="1" thickBot="1" x14ac:dyDescent="0.3">
      <c r="A224" s="1872"/>
      <c r="B224" s="1837"/>
      <c r="C224" s="1841"/>
      <c r="D224" s="1375"/>
      <c r="E224" s="1376"/>
      <c r="F224" s="962" t="s">
        <v>422</v>
      </c>
      <c r="G224" s="86">
        <v>1</v>
      </c>
      <c r="H224" s="202">
        <v>0</v>
      </c>
      <c r="I224" s="202">
        <v>0</v>
      </c>
      <c r="J224" s="202">
        <v>0</v>
      </c>
      <c r="K224" s="202">
        <v>0</v>
      </c>
      <c r="L224" s="202">
        <v>1</v>
      </c>
      <c r="M224" s="202">
        <v>0</v>
      </c>
      <c r="N224" s="202">
        <v>0</v>
      </c>
      <c r="O224" s="202">
        <v>0</v>
      </c>
      <c r="P224" s="202">
        <v>0</v>
      </c>
      <c r="Q224" s="202">
        <v>0</v>
      </c>
      <c r="R224" s="202">
        <v>0</v>
      </c>
      <c r="S224" s="203">
        <v>0</v>
      </c>
      <c r="T224" s="957"/>
    </row>
    <row r="225" spans="1:20" ht="16.5" customHeight="1" thickBot="1" x14ac:dyDescent="0.3">
      <c r="A225" s="1872"/>
      <c r="B225" s="1837"/>
      <c r="C225" s="1841"/>
      <c r="D225" s="1375"/>
      <c r="E225" s="1376"/>
      <c r="F225" s="962" t="s">
        <v>423</v>
      </c>
      <c r="G225" s="86">
        <v>1</v>
      </c>
      <c r="H225" s="202">
        <v>0</v>
      </c>
      <c r="I225" s="202">
        <v>0</v>
      </c>
      <c r="J225" s="202">
        <v>0</v>
      </c>
      <c r="K225" s="202">
        <v>0</v>
      </c>
      <c r="L225" s="202">
        <v>0</v>
      </c>
      <c r="M225" s="202">
        <v>0</v>
      </c>
      <c r="N225" s="202">
        <v>1</v>
      </c>
      <c r="O225" s="202">
        <v>0</v>
      </c>
      <c r="P225" s="202">
        <v>0</v>
      </c>
      <c r="Q225" s="202">
        <v>0</v>
      </c>
      <c r="R225" s="202">
        <v>0</v>
      </c>
      <c r="S225" s="203">
        <v>0</v>
      </c>
      <c r="T225" s="957"/>
    </row>
    <row r="226" spans="1:20" ht="15.75" customHeight="1" thickBot="1" x14ac:dyDescent="0.3">
      <c r="A226" s="1872"/>
      <c r="B226" s="1837"/>
      <c r="C226" s="1841"/>
      <c r="D226" s="1375"/>
      <c r="E226" s="1376"/>
      <c r="F226" s="962" t="s">
        <v>424</v>
      </c>
      <c r="G226" s="86">
        <v>1</v>
      </c>
      <c r="H226" s="202">
        <v>0</v>
      </c>
      <c r="I226" s="202">
        <v>0</v>
      </c>
      <c r="J226" s="202">
        <v>0</v>
      </c>
      <c r="K226" s="202">
        <v>0</v>
      </c>
      <c r="L226" s="202">
        <v>1</v>
      </c>
      <c r="M226" s="202">
        <v>0</v>
      </c>
      <c r="N226" s="202">
        <v>0</v>
      </c>
      <c r="O226" s="202">
        <v>0</v>
      </c>
      <c r="P226" s="202">
        <v>0</v>
      </c>
      <c r="Q226" s="202">
        <v>0</v>
      </c>
      <c r="R226" s="202">
        <v>0</v>
      </c>
      <c r="S226" s="203">
        <v>0</v>
      </c>
      <c r="T226" s="957"/>
    </row>
    <row r="227" spans="1:20" ht="17.25" customHeight="1" thickBot="1" x14ac:dyDescent="0.3">
      <c r="A227" s="1872"/>
      <c r="B227" s="1837"/>
      <c r="C227" s="1841"/>
      <c r="D227" s="1375"/>
      <c r="E227" s="1376"/>
      <c r="F227" s="962" t="s">
        <v>426</v>
      </c>
      <c r="G227" s="86">
        <v>1</v>
      </c>
      <c r="H227" s="202">
        <v>0</v>
      </c>
      <c r="I227" s="202">
        <v>0</v>
      </c>
      <c r="J227" s="202">
        <v>0</v>
      </c>
      <c r="K227" s="202">
        <v>1</v>
      </c>
      <c r="L227" s="202">
        <v>0</v>
      </c>
      <c r="M227" s="202">
        <v>0</v>
      </c>
      <c r="N227" s="202">
        <v>0</v>
      </c>
      <c r="O227" s="202">
        <v>0</v>
      </c>
      <c r="P227" s="202">
        <v>0</v>
      </c>
      <c r="Q227" s="202">
        <v>0</v>
      </c>
      <c r="R227" s="202">
        <v>0</v>
      </c>
      <c r="S227" s="203">
        <v>0</v>
      </c>
      <c r="T227" s="957"/>
    </row>
    <row r="228" spans="1:20" ht="15.75" customHeight="1" thickBot="1" x14ac:dyDescent="0.3">
      <c r="A228" s="1872"/>
      <c r="B228" s="1837"/>
      <c r="C228" s="1841"/>
      <c r="D228" s="1375"/>
      <c r="E228" s="1376"/>
      <c r="F228" s="962" t="s">
        <v>425</v>
      </c>
      <c r="G228" s="86">
        <v>1</v>
      </c>
      <c r="H228" s="202">
        <v>0</v>
      </c>
      <c r="I228" s="202">
        <v>0</v>
      </c>
      <c r="J228" s="202">
        <v>1</v>
      </c>
      <c r="K228" s="202">
        <v>0</v>
      </c>
      <c r="L228" s="202">
        <v>0</v>
      </c>
      <c r="M228" s="202">
        <v>0</v>
      </c>
      <c r="N228" s="202">
        <v>0</v>
      </c>
      <c r="O228" s="202">
        <v>0</v>
      </c>
      <c r="P228" s="202">
        <v>0</v>
      </c>
      <c r="Q228" s="202">
        <v>0</v>
      </c>
      <c r="R228" s="202">
        <v>0</v>
      </c>
      <c r="S228" s="203">
        <v>0</v>
      </c>
      <c r="T228" s="957"/>
    </row>
    <row r="229" spans="1:20" ht="15.75" customHeight="1" thickBot="1" x14ac:dyDescent="0.3">
      <c r="A229" s="1872"/>
      <c r="B229" s="1837"/>
      <c r="C229" s="1841"/>
      <c r="D229" s="1375"/>
      <c r="E229" s="1376"/>
      <c r="F229" s="962" t="s">
        <v>427</v>
      </c>
      <c r="G229" s="86">
        <v>1</v>
      </c>
      <c r="H229" s="202">
        <v>0</v>
      </c>
      <c r="I229" s="202">
        <v>0</v>
      </c>
      <c r="J229" s="202">
        <v>0</v>
      </c>
      <c r="K229" s="202">
        <v>1</v>
      </c>
      <c r="L229" s="202">
        <v>0</v>
      </c>
      <c r="M229" s="202">
        <v>0</v>
      </c>
      <c r="N229" s="202">
        <v>0</v>
      </c>
      <c r="O229" s="202">
        <v>0</v>
      </c>
      <c r="P229" s="202">
        <v>0</v>
      </c>
      <c r="Q229" s="202">
        <v>0</v>
      </c>
      <c r="R229" s="202">
        <v>0</v>
      </c>
      <c r="S229" s="203">
        <v>0</v>
      </c>
      <c r="T229" s="957"/>
    </row>
    <row r="230" spans="1:20" ht="16.5" customHeight="1" thickBot="1" x14ac:dyDescent="0.3">
      <c r="A230" s="1872"/>
      <c r="B230" s="1837"/>
      <c r="C230" s="1841"/>
      <c r="D230" s="1375"/>
      <c r="E230" s="1376"/>
      <c r="F230" s="962" t="s">
        <v>428</v>
      </c>
      <c r="G230" s="86">
        <v>1</v>
      </c>
      <c r="H230" s="202">
        <v>0</v>
      </c>
      <c r="I230" s="202">
        <v>0</v>
      </c>
      <c r="J230" s="202">
        <v>1</v>
      </c>
      <c r="K230" s="202">
        <v>0</v>
      </c>
      <c r="L230" s="202">
        <v>0</v>
      </c>
      <c r="M230" s="202">
        <v>0</v>
      </c>
      <c r="N230" s="202">
        <v>0</v>
      </c>
      <c r="O230" s="202">
        <v>0</v>
      </c>
      <c r="P230" s="202">
        <v>0</v>
      </c>
      <c r="Q230" s="202">
        <v>0</v>
      </c>
      <c r="R230" s="202">
        <v>0</v>
      </c>
      <c r="S230" s="203">
        <v>0</v>
      </c>
      <c r="T230" s="957"/>
    </row>
    <row r="231" spans="1:20" ht="15.75" customHeight="1" thickBot="1" x14ac:dyDescent="0.3">
      <c r="A231" s="1872"/>
      <c r="B231" s="1837"/>
      <c r="C231" s="1841"/>
      <c r="D231" s="1375"/>
      <c r="E231" s="1376"/>
      <c r="F231" s="962" t="s">
        <v>429</v>
      </c>
      <c r="G231" s="86">
        <v>1</v>
      </c>
      <c r="H231" s="202">
        <v>0</v>
      </c>
      <c r="I231" s="202">
        <v>0</v>
      </c>
      <c r="J231" s="202">
        <v>0</v>
      </c>
      <c r="K231" s="202">
        <v>0</v>
      </c>
      <c r="L231" s="202">
        <v>0</v>
      </c>
      <c r="M231" s="202">
        <v>1</v>
      </c>
      <c r="N231" s="202">
        <v>0</v>
      </c>
      <c r="O231" s="202">
        <v>0</v>
      </c>
      <c r="P231" s="202">
        <v>0</v>
      </c>
      <c r="Q231" s="202">
        <v>0</v>
      </c>
      <c r="R231" s="202">
        <v>0</v>
      </c>
      <c r="S231" s="203">
        <v>0</v>
      </c>
      <c r="T231" s="957"/>
    </row>
    <row r="232" spans="1:20" ht="15.75" customHeight="1" thickBot="1" x14ac:dyDescent="0.3">
      <c r="A232" s="1872"/>
      <c r="B232" s="1837"/>
      <c r="C232" s="1841"/>
      <c r="D232" s="1375"/>
      <c r="E232" s="1376"/>
      <c r="F232" s="962" t="s">
        <v>430</v>
      </c>
      <c r="G232" s="86">
        <v>1</v>
      </c>
      <c r="H232" s="202">
        <v>0</v>
      </c>
      <c r="I232" s="202">
        <v>0</v>
      </c>
      <c r="J232" s="202">
        <v>0</v>
      </c>
      <c r="K232" s="202">
        <v>0</v>
      </c>
      <c r="L232" s="202">
        <v>1</v>
      </c>
      <c r="M232" s="202">
        <v>0</v>
      </c>
      <c r="N232" s="202">
        <v>0</v>
      </c>
      <c r="O232" s="202">
        <v>0</v>
      </c>
      <c r="P232" s="202">
        <v>0</v>
      </c>
      <c r="Q232" s="202">
        <v>0</v>
      </c>
      <c r="R232" s="202">
        <v>0</v>
      </c>
      <c r="S232" s="203">
        <v>0</v>
      </c>
      <c r="T232" s="957"/>
    </row>
    <row r="233" spans="1:20" ht="16.5" customHeight="1" thickBot="1" x14ac:dyDescent="0.3">
      <c r="A233" s="1872"/>
      <c r="B233" s="1837"/>
      <c r="C233" s="1841"/>
      <c r="D233" s="1375"/>
      <c r="E233" s="1376"/>
      <c r="F233" s="962" t="s">
        <v>431</v>
      </c>
      <c r="G233" s="86">
        <v>1</v>
      </c>
      <c r="H233" s="202">
        <v>0</v>
      </c>
      <c r="I233" s="202">
        <v>0</v>
      </c>
      <c r="J233" s="202">
        <v>0</v>
      </c>
      <c r="K233" s="202">
        <v>0</v>
      </c>
      <c r="L233" s="202">
        <v>0</v>
      </c>
      <c r="M233" s="202">
        <v>0</v>
      </c>
      <c r="N233" s="202">
        <v>1</v>
      </c>
      <c r="O233" s="202">
        <v>0</v>
      </c>
      <c r="P233" s="202">
        <v>0</v>
      </c>
      <c r="Q233" s="202">
        <v>0</v>
      </c>
      <c r="R233" s="202">
        <v>0</v>
      </c>
      <c r="S233" s="203">
        <v>0</v>
      </c>
      <c r="T233" s="957"/>
    </row>
    <row r="234" spans="1:20" ht="15.75" customHeight="1" thickBot="1" x14ac:dyDescent="0.3">
      <c r="A234" s="1872"/>
      <c r="B234" s="1837"/>
      <c r="C234" s="1841"/>
      <c r="D234" s="1375"/>
      <c r="E234" s="1376"/>
      <c r="F234" s="962" t="s">
        <v>432</v>
      </c>
      <c r="G234" s="86">
        <v>1</v>
      </c>
      <c r="H234" s="202">
        <v>0</v>
      </c>
      <c r="I234" s="202">
        <v>0</v>
      </c>
      <c r="J234" s="202">
        <v>0</v>
      </c>
      <c r="K234" s="202">
        <v>0</v>
      </c>
      <c r="L234" s="202">
        <v>0</v>
      </c>
      <c r="M234" s="202">
        <v>0</v>
      </c>
      <c r="N234" s="202">
        <v>0</v>
      </c>
      <c r="O234" s="202">
        <v>0</v>
      </c>
      <c r="P234" s="202">
        <v>1</v>
      </c>
      <c r="Q234" s="202">
        <v>0</v>
      </c>
      <c r="R234" s="202">
        <v>0</v>
      </c>
      <c r="S234" s="203">
        <v>0</v>
      </c>
      <c r="T234" s="957"/>
    </row>
    <row r="235" spans="1:20" ht="15.75" customHeight="1" thickBot="1" x14ac:dyDescent="0.3">
      <c r="A235" s="1872"/>
      <c r="B235" s="1837"/>
      <c r="C235" s="1841"/>
      <c r="D235" s="1375"/>
      <c r="E235" s="1376"/>
      <c r="F235" s="962" t="s">
        <v>433</v>
      </c>
      <c r="G235" s="86">
        <v>1</v>
      </c>
      <c r="H235" s="202">
        <v>0</v>
      </c>
      <c r="I235" s="202">
        <v>0</v>
      </c>
      <c r="J235" s="202">
        <v>1</v>
      </c>
      <c r="K235" s="202">
        <v>0</v>
      </c>
      <c r="L235" s="202">
        <v>0</v>
      </c>
      <c r="M235" s="202">
        <v>0</v>
      </c>
      <c r="N235" s="202">
        <v>0</v>
      </c>
      <c r="O235" s="202">
        <v>0</v>
      </c>
      <c r="P235" s="202">
        <v>0</v>
      </c>
      <c r="Q235" s="202">
        <v>0</v>
      </c>
      <c r="R235" s="202">
        <v>0</v>
      </c>
      <c r="S235" s="203">
        <v>0</v>
      </c>
      <c r="T235" s="957"/>
    </row>
    <row r="236" spans="1:20" ht="15.75" customHeight="1" thickBot="1" x14ac:dyDescent="0.3">
      <c r="A236" s="1872"/>
      <c r="B236" s="1837"/>
      <c r="C236" s="1841"/>
      <c r="D236" s="1375"/>
      <c r="E236" s="1376"/>
      <c r="F236" s="962" t="s">
        <v>434</v>
      </c>
      <c r="G236" s="86">
        <v>1</v>
      </c>
      <c r="H236" s="202">
        <v>0</v>
      </c>
      <c r="I236" s="202">
        <v>0</v>
      </c>
      <c r="J236" s="202">
        <v>0</v>
      </c>
      <c r="K236" s="202">
        <v>0</v>
      </c>
      <c r="L236" s="202">
        <v>1</v>
      </c>
      <c r="M236" s="202">
        <v>0</v>
      </c>
      <c r="N236" s="202">
        <v>0</v>
      </c>
      <c r="O236" s="202">
        <v>0</v>
      </c>
      <c r="P236" s="202">
        <v>0</v>
      </c>
      <c r="Q236" s="202">
        <v>0</v>
      </c>
      <c r="R236" s="202">
        <v>0</v>
      </c>
      <c r="S236" s="203">
        <v>0</v>
      </c>
      <c r="T236" s="957"/>
    </row>
    <row r="237" spans="1:20" ht="15.75" customHeight="1" thickBot="1" x14ac:dyDescent="0.3">
      <c r="A237" s="1872"/>
      <c r="B237" s="1837"/>
      <c r="C237" s="1841"/>
      <c r="D237" s="1375"/>
      <c r="E237" s="1376"/>
      <c r="F237" s="962" t="s">
        <v>435</v>
      </c>
      <c r="G237" s="86">
        <v>1</v>
      </c>
      <c r="H237" s="202">
        <v>0</v>
      </c>
      <c r="I237" s="202">
        <v>0</v>
      </c>
      <c r="J237" s="202">
        <v>0</v>
      </c>
      <c r="K237" s="202">
        <v>0</v>
      </c>
      <c r="L237" s="202">
        <v>0</v>
      </c>
      <c r="M237" s="202">
        <v>0</v>
      </c>
      <c r="N237" s="202">
        <v>1</v>
      </c>
      <c r="O237" s="202">
        <v>0</v>
      </c>
      <c r="P237" s="202">
        <v>0</v>
      </c>
      <c r="Q237" s="202">
        <v>0</v>
      </c>
      <c r="R237" s="202">
        <v>0</v>
      </c>
      <c r="S237" s="203">
        <v>0</v>
      </c>
      <c r="T237" s="957"/>
    </row>
    <row r="238" spans="1:20" ht="15.75" customHeight="1" thickBot="1" x14ac:dyDescent="0.3">
      <c r="A238" s="1872"/>
      <c r="B238" s="1837"/>
      <c r="C238" s="1841"/>
      <c r="D238" s="1375"/>
      <c r="E238" s="1376"/>
      <c r="F238" s="962" t="s">
        <v>436</v>
      </c>
      <c r="G238" s="86">
        <v>1</v>
      </c>
      <c r="H238" s="202">
        <v>0</v>
      </c>
      <c r="I238" s="202">
        <v>0</v>
      </c>
      <c r="J238" s="202">
        <v>0</v>
      </c>
      <c r="K238" s="202">
        <v>0</v>
      </c>
      <c r="L238" s="202">
        <v>0</v>
      </c>
      <c r="M238" s="202">
        <v>1</v>
      </c>
      <c r="N238" s="202">
        <v>0</v>
      </c>
      <c r="O238" s="202">
        <v>0</v>
      </c>
      <c r="P238" s="202">
        <v>0</v>
      </c>
      <c r="Q238" s="202">
        <v>0</v>
      </c>
      <c r="R238" s="202">
        <v>0</v>
      </c>
      <c r="S238" s="203">
        <v>0</v>
      </c>
      <c r="T238" s="957"/>
    </row>
    <row r="239" spans="1:20" ht="15.75" customHeight="1" thickBot="1" x14ac:dyDescent="0.3">
      <c r="A239" s="1872"/>
      <c r="B239" s="1837"/>
      <c r="C239" s="1841"/>
      <c r="D239" s="1375"/>
      <c r="E239" s="1376"/>
      <c r="F239" s="962" t="s">
        <v>437</v>
      </c>
      <c r="G239" s="86">
        <v>1</v>
      </c>
      <c r="H239" s="202">
        <v>0</v>
      </c>
      <c r="I239" s="202">
        <v>0</v>
      </c>
      <c r="J239" s="202">
        <v>0</v>
      </c>
      <c r="K239" s="202">
        <v>0</v>
      </c>
      <c r="L239" s="202">
        <v>0</v>
      </c>
      <c r="M239" s="202">
        <v>0</v>
      </c>
      <c r="N239" s="202">
        <v>0</v>
      </c>
      <c r="O239" s="202">
        <v>0</v>
      </c>
      <c r="P239" s="202">
        <v>0</v>
      </c>
      <c r="Q239" s="202">
        <v>0</v>
      </c>
      <c r="R239" s="202">
        <v>1</v>
      </c>
      <c r="S239" s="203">
        <v>0</v>
      </c>
      <c r="T239" s="957"/>
    </row>
    <row r="240" spans="1:20" ht="31.5" customHeight="1" thickBot="1" x14ac:dyDescent="0.3">
      <c r="A240" s="1872"/>
      <c r="B240" s="1837"/>
      <c r="C240" s="1841"/>
      <c r="D240" s="1375"/>
      <c r="E240" s="1376"/>
      <c r="F240" s="962" t="s">
        <v>438</v>
      </c>
      <c r="G240" s="86">
        <v>1</v>
      </c>
      <c r="H240" s="202">
        <v>0</v>
      </c>
      <c r="I240" s="202">
        <v>0</v>
      </c>
      <c r="J240" s="202">
        <v>0</v>
      </c>
      <c r="K240" s="202">
        <v>0</v>
      </c>
      <c r="L240" s="202">
        <v>0</v>
      </c>
      <c r="M240" s="202">
        <v>0</v>
      </c>
      <c r="N240" s="202">
        <v>0</v>
      </c>
      <c r="O240" s="202">
        <v>0</v>
      </c>
      <c r="P240" s="202">
        <v>1</v>
      </c>
      <c r="Q240" s="202">
        <v>0</v>
      </c>
      <c r="R240" s="202">
        <v>0</v>
      </c>
      <c r="S240" s="203">
        <v>0</v>
      </c>
      <c r="T240" s="957"/>
    </row>
    <row r="241" spans="1:20" ht="30.75" customHeight="1" thickBot="1" x14ac:dyDescent="0.3">
      <c r="A241" s="1872"/>
      <c r="B241" s="1837"/>
      <c r="C241" s="1841"/>
      <c r="D241" s="1375"/>
      <c r="E241" s="1376"/>
      <c r="F241" s="962" t="s">
        <v>439</v>
      </c>
      <c r="G241" s="86">
        <v>1</v>
      </c>
      <c r="H241" s="202">
        <v>0</v>
      </c>
      <c r="I241" s="202">
        <v>0</v>
      </c>
      <c r="J241" s="202">
        <v>0</v>
      </c>
      <c r="K241" s="202">
        <v>0</v>
      </c>
      <c r="L241" s="202">
        <v>0</v>
      </c>
      <c r="M241" s="202">
        <v>0</v>
      </c>
      <c r="N241" s="202">
        <v>0</v>
      </c>
      <c r="O241" s="202">
        <v>0</v>
      </c>
      <c r="P241" s="202">
        <v>1</v>
      </c>
      <c r="Q241" s="202">
        <v>0</v>
      </c>
      <c r="R241" s="202">
        <v>0</v>
      </c>
      <c r="S241" s="203">
        <v>0</v>
      </c>
      <c r="T241" s="957"/>
    </row>
    <row r="242" spans="1:20" ht="33.75" customHeight="1" thickBot="1" x14ac:dyDescent="0.3">
      <c r="A242" s="1872"/>
      <c r="B242" s="1837"/>
      <c r="C242" s="1841"/>
      <c r="D242" s="1375"/>
      <c r="E242" s="1376"/>
      <c r="F242" s="962" t="s">
        <v>440</v>
      </c>
      <c r="G242" s="86">
        <v>1</v>
      </c>
      <c r="H242" s="202">
        <v>0</v>
      </c>
      <c r="I242" s="202">
        <v>0</v>
      </c>
      <c r="J242" s="202">
        <v>0</v>
      </c>
      <c r="K242" s="202">
        <v>0</v>
      </c>
      <c r="L242" s="202">
        <v>0</v>
      </c>
      <c r="M242" s="202">
        <v>0</v>
      </c>
      <c r="N242" s="202">
        <v>1</v>
      </c>
      <c r="O242" s="202">
        <v>0</v>
      </c>
      <c r="P242" s="202">
        <v>0</v>
      </c>
      <c r="Q242" s="202">
        <v>0</v>
      </c>
      <c r="R242" s="202">
        <v>0</v>
      </c>
      <c r="S242" s="203">
        <v>0</v>
      </c>
      <c r="T242" s="957"/>
    </row>
    <row r="243" spans="1:20" ht="15.75" customHeight="1" thickBot="1" x14ac:dyDescent="0.3">
      <c r="A243" s="1872"/>
      <c r="B243" s="1837"/>
      <c r="C243" s="1841"/>
      <c r="D243" s="1375"/>
      <c r="E243" s="1376"/>
      <c r="F243" s="962" t="s">
        <v>441</v>
      </c>
      <c r="G243" s="86">
        <v>1</v>
      </c>
      <c r="H243" s="202">
        <v>0</v>
      </c>
      <c r="I243" s="202">
        <v>0</v>
      </c>
      <c r="J243" s="202">
        <v>0</v>
      </c>
      <c r="K243" s="202">
        <v>0</v>
      </c>
      <c r="L243" s="202">
        <v>0</v>
      </c>
      <c r="M243" s="202">
        <v>1</v>
      </c>
      <c r="N243" s="202">
        <v>0</v>
      </c>
      <c r="O243" s="202">
        <v>0</v>
      </c>
      <c r="P243" s="202">
        <v>0</v>
      </c>
      <c r="Q243" s="202">
        <v>0</v>
      </c>
      <c r="R243" s="202">
        <v>0</v>
      </c>
      <c r="S243" s="203">
        <v>0</v>
      </c>
      <c r="T243" s="957"/>
    </row>
    <row r="244" spans="1:20" ht="15.75" customHeight="1" thickBot="1" x14ac:dyDescent="0.3">
      <c r="A244" s="1872"/>
      <c r="B244" s="1837"/>
      <c r="C244" s="1841"/>
      <c r="D244" s="1375"/>
      <c r="E244" s="1376"/>
      <c r="F244" s="962" t="s">
        <v>442</v>
      </c>
      <c r="G244" s="86">
        <v>1</v>
      </c>
      <c r="H244" s="202">
        <v>0</v>
      </c>
      <c r="I244" s="202">
        <v>0</v>
      </c>
      <c r="J244" s="202">
        <v>0</v>
      </c>
      <c r="K244" s="202">
        <v>0</v>
      </c>
      <c r="L244" s="202">
        <v>0</v>
      </c>
      <c r="M244" s="202">
        <v>0</v>
      </c>
      <c r="N244" s="202">
        <v>0</v>
      </c>
      <c r="O244" s="202">
        <v>0</v>
      </c>
      <c r="P244" s="202">
        <v>1</v>
      </c>
      <c r="Q244" s="202">
        <v>0</v>
      </c>
      <c r="R244" s="202">
        <v>0</v>
      </c>
      <c r="S244" s="203">
        <v>0</v>
      </c>
      <c r="T244" s="957"/>
    </row>
    <row r="245" spans="1:20" ht="31.5" customHeight="1" thickBot="1" x14ac:dyDescent="0.3">
      <c r="A245" s="1872"/>
      <c r="B245" s="1837"/>
      <c r="C245" s="1841"/>
      <c r="D245" s="1375"/>
      <c r="E245" s="1376"/>
      <c r="F245" s="962" t="s">
        <v>443</v>
      </c>
      <c r="G245" s="86">
        <f t="shared" ref="G245:G261" si="11">SUM(H245:S245)</f>
        <v>0</v>
      </c>
      <c r="H245" s="202">
        <v>0</v>
      </c>
      <c r="I245" s="202">
        <v>0</v>
      </c>
      <c r="J245" s="202">
        <v>0</v>
      </c>
      <c r="K245" s="202">
        <v>0</v>
      </c>
      <c r="L245" s="202">
        <v>0</v>
      </c>
      <c r="M245" s="202">
        <v>0</v>
      </c>
      <c r="N245" s="202">
        <v>0</v>
      </c>
      <c r="O245" s="202">
        <v>0</v>
      </c>
      <c r="P245" s="202">
        <v>0</v>
      </c>
      <c r="Q245" s="202">
        <v>0</v>
      </c>
      <c r="R245" s="202">
        <v>0</v>
      </c>
      <c r="S245" s="203">
        <v>0</v>
      </c>
      <c r="T245" s="957"/>
    </row>
    <row r="246" spans="1:20" ht="30" customHeight="1" thickBot="1" x14ac:dyDescent="0.3">
      <c r="A246" s="1872"/>
      <c r="B246" s="1837"/>
      <c r="C246" s="1841"/>
      <c r="D246" s="1375"/>
      <c r="E246" s="1376"/>
      <c r="F246" s="962" t="s">
        <v>444</v>
      </c>
      <c r="G246" s="86">
        <v>1</v>
      </c>
      <c r="H246" s="202">
        <v>0</v>
      </c>
      <c r="I246" s="202">
        <v>0</v>
      </c>
      <c r="J246" s="202">
        <v>0</v>
      </c>
      <c r="K246" s="202">
        <v>0</v>
      </c>
      <c r="L246" s="202">
        <v>0</v>
      </c>
      <c r="M246" s="202">
        <v>0</v>
      </c>
      <c r="N246" s="202">
        <v>0</v>
      </c>
      <c r="O246" s="202">
        <v>0</v>
      </c>
      <c r="P246" s="202">
        <v>0</v>
      </c>
      <c r="Q246" s="202">
        <v>1</v>
      </c>
      <c r="R246" s="202">
        <v>0</v>
      </c>
      <c r="S246" s="203">
        <v>0</v>
      </c>
      <c r="T246" s="957"/>
    </row>
    <row r="247" spans="1:20" ht="15.75" customHeight="1" thickBot="1" x14ac:dyDescent="0.3">
      <c r="A247" s="1872"/>
      <c r="B247" s="1837"/>
      <c r="C247" s="1841"/>
      <c r="D247" s="1375"/>
      <c r="E247" s="1376"/>
      <c r="F247" s="962" t="s">
        <v>445</v>
      </c>
      <c r="G247" s="86">
        <v>1</v>
      </c>
      <c r="H247" s="202">
        <v>0</v>
      </c>
      <c r="I247" s="202">
        <v>0</v>
      </c>
      <c r="J247" s="202">
        <v>0</v>
      </c>
      <c r="K247" s="202">
        <v>0</v>
      </c>
      <c r="L247" s="202">
        <v>0</v>
      </c>
      <c r="M247" s="202">
        <v>0</v>
      </c>
      <c r="N247" s="202">
        <v>0</v>
      </c>
      <c r="O247" s="202">
        <v>0</v>
      </c>
      <c r="P247" s="202">
        <v>0</v>
      </c>
      <c r="Q247" s="202">
        <v>1</v>
      </c>
      <c r="R247" s="202">
        <v>0</v>
      </c>
      <c r="S247" s="203">
        <v>0</v>
      </c>
      <c r="T247" s="957"/>
    </row>
    <row r="248" spans="1:20" ht="15.75" customHeight="1" thickBot="1" x14ac:dyDescent="0.3">
      <c r="A248" s="1872"/>
      <c r="B248" s="1837"/>
      <c r="C248" s="1841"/>
      <c r="D248" s="1375"/>
      <c r="E248" s="1376"/>
      <c r="F248" s="962" t="s">
        <v>446</v>
      </c>
      <c r="G248" s="86">
        <v>1</v>
      </c>
      <c r="H248" s="202">
        <v>1</v>
      </c>
      <c r="I248" s="202">
        <v>0</v>
      </c>
      <c r="J248" s="202">
        <v>0</v>
      </c>
      <c r="K248" s="202">
        <v>0</v>
      </c>
      <c r="L248" s="202">
        <v>0</v>
      </c>
      <c r="M248" s="202">
        <v>0</v>
      </c>
      <c r="N248" s="202">
        <v>0</v>
      </c>
      <c r="O248" s="202">
        <v>0</v>
      </c>
      <c r="P248" s="202">
        <v>0</v>
      </c>
      <c r="Q248" s="202">
        <v>0</v>
      </c>
      <c r="R248" s="202">
        <v>0</v>
      </c>
      <c r="S248" s="203">
        <v>0</v>
      </c>
      <c r="T248" s="957"/>
    </row>
    <row r="249" spans="1:20" ht="15.75" customHeight="1" thickBot="1" x14ac:dyDescent="0.3">
      <c r="A249" s="1872"/>
      <c r="B249" s="1837"/>
      <c r="C249" s="1841"/>
      <c r="D249" s="1375"/>
      <c r="E249" s="1376"/>
      <c r="F249" s="962" t="s">
        <v>447</v>
      </c>
      <c r="G249" s="86">
        <v>1</v>
      </c>
      <c r="H249" s="202">
        <v>0</v>
      </c>
      <c r="I249" s="202">
        <v>0</v>
      </c>
      <c r="J249" s="202">
        <v>0</v>
      </c>
      <c r="K249" s="202">
        <v>0</v>
      </c>
      <c r="L249" s="202">
        <v>0</v>
      </c>
      <c r="M249" s="202">
        <v>0</v>
      </c>
      <c r="N249" s="202">
        <v>0</v>
      </c>
      <c r="O249" s="202">
        <v>0</v>
      </c>
      <c r="P249" s="202">
        <v>0</v>
      </c>
      <c r="Q249" s="202">
        <v>0</v>
      </c>
      <c r="R249" s="202">
        <v>0</v>
      </c>
      <c r="S249" s="203">
        <v>0</v>
      </c>
      <c r="T249" s="957"/>
    </row>
    <row r="250" spans="1:20" ht="15.75" customHeight="1" thickBot="1" x14ac:dyDescent="0.3">
      <c r="A250" s="1872"/>
      <c r="B250" s="1837"/>
      <c r="C250" s="1841"/>
      <c r="D250" s="1375"/>
      <c r="E250" s="1376"/>
      <c r="F250" s="962" t="s">
        <v>448</v>
      </c>
      <c r="G250" s="86">
        <v>1</v>
      </c>
      <c r="H250" s="202">
        <v>0</v>
      </c>
      <c r="I250" s="202">
        <v>0</v>
      </c>
      <c r="J250" s="202">
        <v>0</v>
      </c>
      <c r="K250" s="202">
        <v>1</v>
      </c>
      <c r="L250" s="202">
        <v>0</v>
      </c>
      <c r="M250" s="202">
        <v>0</v>
      </c>
      <c r="N250" s="202">
        <v>0</v>
      </c>
      <c r="O250" s="202">
        <v>0</v>
      </c>
      <c r="P250" s="202">
        <v>0</v>
      </c>
      <c r="Q250" s="202">
        <v>0</v>
      </c>
      <c r="R250" s="202">
        <v>0</v>
      </c>
      <c r="S250" s="203">
        <v>0</v>
      </c>
      <c r="T250" s="957"/>
    </row>
    <row r="251" spans="1:20" ht="16.5" customHeight="1" thickBot="1" x14ac:dyDescent="0.3">
      <c r="A251" s="1872"/>
      <c r="B251" s="1837"/>
      <c r="C251" s="1841"/>
      <c r="D251" s="1375"/>
      <c r="E251" s="1376"/>
      <c r="F251" s="962" t="s">
        <v>449</v>
      </c>
      <c r="G251" s="86">
        <v>1</v>
      </c>
      <c r="H251" s="202">
        <v>0</v>
      </c>
      <c r="I251" s="202">
        <v>0</v>
      </c>
      <c r="J251" s="202">
        <v>0</v>
      </c>
      <c r="K251" s="202">
        <v>0</v>
      </c>
      <c r="L251" s="202">
        <v>1</v>
      </c>
      <c r="M251" s="202">
        <v>0</v>
      </c>
      <c r="N251" s="202">
        <v>0</v>
      </c>
      <c r="O251" s="202">
        <v>0</v>
      </c>
      <c r="P251" s="202">
        <v>0</v>
      </c>
      <c r="Q251" s="202">
        <v>0</v>
      </c>
      <c r="R251" s="202">
        <v>0</v>
      </c>
      <c r="S251" s="203">
        <v>0</v>
      </c>
      <c r="T251" s="957"/>
    </row>
    <row r="252" spans="1:20" ht="15.75" customHeight="1" thickBot="1" x14ac:dyDescent="0.3">
      <c r="A252" s="1872"/>
      <c r="B252" s="1837"/>
      <c r="C252" s="1841"/>
      <c r="D252" s="1375"/>
      <c r="E252" s="1376"/>
      <c r="F252" s="962" t="s">
        <v>450</v>
      </c>
      <c r="G252" s="86">
        <v>1</v>
      </c>
      <c r="H252" s="202">
        <v>0</v>
      </c>
      <c r="I252" s="202">
        <v>0</v>
      </c>
      <c r="J252" s="202">
        <v>0</v>
      </c>
      <c r="K252" s="202">
        <v>1</v>
      </c>
      <c r="L252" s="202">
        <v>0</v>
      </c>
      <c r="M252" s="202">
        <v>0</v>
      </c>
      <c r="N252" s="202">
        <v>0</v>
      </c>
      <c r="O252" s="202">
        <v>0</v>
      </c>
      <c r="P252" s="202">
        <v>0</v>
      </c>
      <c r="Q252" s="202">
        <v>0</v>
      </c>
      <c r="R252" s="202">
        <v>0</v>
      </c>
      <c r="S252" s="203">
        <v>0</v>
      </c>
      <c r="T252" s="957"/>
    </row>
    <row r="253" spans="1:20" ht="15.75" customHeight="1" thickBot="1" x14ac:dyDescent="0.3">
      <c r="A253" s="1872"/>
      <c r="B253" s="1837"/>
      <c r="C253" s="1841"/>
      <c r="D253" s="1375"/>
      <c r="E253" s="1376"/>
      <c r="F253" s="962" t="s">
        <v>451</v>
      </c>
      <c r="G253" s="86">
        <v>1</v>
      </c>
      <c r="H253" s="202">
        <v>0</v>
      </c>
      <c r="I253" s="202">
        <v>0</v>
      </c>
      <c r="J253" s="202">
        <v>0</v>
      </c>
      <c r="K253" s="202">
        <v>0</v>
      </c>
      <c r="L253" s="202">
        <v>0</v>
      </c>
      <c r="M253" s="202">
        <v>0</v>
      </c>
      <c r="N253" s="202">
        <v>0</v>
      </c>
      <c r="O253" s="202">
        <v>1</v>
      </c>
      <c r="P253" s="202">
        <v>0</v>
      </c>
      <c r="Q253" s="202">
        <v>0</v>
      </c>
      <c r="R253" s="202">
        <v>0</v>
      </c>
      <c r="S253" s="203">
        <v>0</v>
      </c>
      <c r="T253" s="957"/>
    </row>
    <row r="254" spans="1:20" ht="34.5" customHeight="1" thickBot="1" x14ac:dyDescent="0.3">
      <c r="A254" s="1872"/>
      <c r="B254" s="1837"/>
      <c r="C254" s="1841"/>
      <c r="D254" s="1375"/>
      <c r="E254" s="1376"/>
      <c r="F254" s="962" t="s">
        <v>452</v>
      </c>
      <c r="G254" s="86">
        <f t="shared" si="11"/>
        <v>1</v>
      </c>
      <c r="H254" s="202">
        <v>0</v>
      </c>
      <c r="I254" s="202">
        <v>0</v>
      </c>
      <c r="J254" s="202">
        <v>0</v>
      </c>
      <c r="K254" s="202">
        <v>0</v>
      </c>
      <c r="L254" s="202">
        <v>0</v>
      </c>
      <c r="M254" s="202">
        <v>1</v>
      </c>
      <c r="N254" s="202">
        <v>0</v>
      </c>
      <c r="O254" s="202">
        <v>0</v>
      </c>
      <c r="P254" s="202">
        <v>0</v>
      </c>
      <c r="Q254" s="202">
        <v>0</v>
      </c>
      <c r="R254" s="202">
        <v>0</v>
      </c>
      <c r="S254" s="203">
        <v>0</v>
      </c>
      <c r="T254" s="957"/>
    </row>
    <row r="255" spans="1:20" ht="33.75" customHeight="1" thickBot="1" x14ac:dyDescent="0.3">
      <c r="A255" s="1872"/>
      <c r="B255" s="1837"/>
      <c r="C255" s="1841"/>
      <c r="D255" s="1375"/>
      <c r="E255" s="1376"/>
      <c r="F255" s="962" t="s">
        <v>453</v>
      </c>
      <c r="G255" s="86">
        <v>1</v>
      </c>
      <c r="H255" s="202">
        <v>0</v>
      </c>
      <c r="I255" s="202">
        <v>0</v>
      </c>
      <c r="J255" s="202">
        <v>0</v>
      </c>
      <c r="K255" s="202">
        <v>0</v>
      </c>
      <c r="L255" s="202">
        <v>0</v>
      </c>
      <c r="M255" s="202">
        <v>0</v>
      </c>
      <c r="N255" s="202">
        <v>0</v>
      </c>
      <c r="O255" s="202">
        <v>0</v>
      </c>
      <c r="P255" s="202">
        <v>0</v>
      </c>
      <c r="Q255" s="202">
        <v>1</v>
      </c>
      <c r="R255" s="202">
        <v>0</v>
      </c>
      <c r="S255" s="203">
        <v>0</v>
      </c>
      <c r="T255" s="957"/>
    </row>
    <row r="256" spans="1:20" ht="15.75" customHeight="1" thickBot="1" x14ac:dyDescent="0.3">
      <c r="A256" s="1872"/>
      <c r="B256" s="1837"/>
      <c r="C256" s="1841"/>
      <c r="D256" s="1375"/>
      <c r="E256" s="1376"/>
      <c r="F256" s="962" t="s">
        <v>454</v>
      </c>
      <c r="G256" s="86">
        <v>1</v>
      </c>
      <c r="H256" s="202">
        <v>0</v>
      </c>
      <c r="I256" s="202">
        <v>0</v>
      </c>
      <c r="J256" s="202">
        <v>1</v>
      </c>
      <c r="K256" s="202">
        <v>0</v>
      </c>
      <c r="L256" s="202">
        <v>0</v>
      </c>
      <c r="M256" s="202">
        <v>0</v>
      </c>
      <c r="N256" s="202">
        <v>0</v>
      </c>
      <c r="O256" s="202">
        <v>0</v>
      </c>
      <c r="P256" s="202">
        <v>0</v>
      </c>
      <c r="Q256" s="202">
        <v>0</v>
      </c>
      <c r="R256" s="202">
        <v>0</v>
      </c>
      <c r="S256" s="203">
        <v>0</v>
      </c>
      <c r="T256" s="957"/>
    </row>
    <row r="257" spans="1:20" ht="16.5" customHeight="1" thickBot="1" x14ac:dyDescent="0.3">
      <c r="A257" s="1872"/>
      <c r="B257" s="1837"/>
      <c r="C257" s="1841"/>
      <c r="D257" s="1375"/>
      <c r="E257" s="1376"/>
      <c r="F257" s="962" t="s">
        <v>455</v>
      </c>
      <c r="G257" s="86">
        <v>1</v>
      </c>
      <c r="H257" s="202">
        <v>0</v>
      </c>
      <c r="I257" s="202">
        <v>0</v>
      </c>
      <c r="J257" s="202">
        <v>1</v>
      </c>
      <c r="K257" s="202">
        <v>0</v>
      </c>
      <c r="L257" s="202">
        <v>0</v>
      </c>
      <c r="M257" s="202">
        <v>0</v>
      </c>
      <c r="N257" s="202">
        <v>0</v>
      </c>
      <c r="O257" s="202">
        <v>0</v>
      </c>
      <c r="P257" s="202">
        <v>0</v>
      </c>
      <c r="Q257" s="202">
        <v>0</v>
      </c>
      <c r="R257" s="202">
        <v>0</v>
      </c>
      <c r="S257" s="203">
        <v>1</v>
      </c>
      <c r="T257" s="957"/>
    </row>
    <row r="258" spans="1:20" ht="15.75" customHeight="1" thickBot="1" x14ac:dyDescent="0.3">
      <c r="A258" s="1872"/>
      <c r="B258" s="1837"/>
      <c r="C258" s="1841"/>
      <c r="D258" s="1375"/>
      <c r="E258" s="1376"/>
      <c r="F258" s="962" t="s">
        <v>456</v>
      </c>
      <c r="G258" s="86">
        <v>1</v>
      </c>
      <c r="H258" s="202">
        <v>0</v>
      </c>
      <c r="I258" s="202">
        <v>0</v>
      </c>
      <c r="J258" s="202">
        <v>0</v>
      </c>
      <c r="K258" s="202">
        <v>0</v>
      </c>
      <c r="L258" s="202">
        <v>0</v>
      </c>
      <c r="M258" s="202">
        <v>0</v>
      </c>
      <c r="N258" s="202">
        <v>0</v>
      </c>
      <c r="O258" s="202">
        <v>0</v>
      </c>
      <c r="P258" s="202">
        <v>0</v>
      </c>
      <c r="Q258" s="202">
        <v>0</v>
      </c>
      <c r="R258" s="202">
        <v>0</v>
      </c>
      <c r="S258" s="203">
        <v>0</v>
      </c>
      <c r="T258" s="957"/>
    </row>
    <row r="259" spans="1:20" ht="17.25" customHeight="1" thickBot="1" x14ac:dyDescent="0.3">
      <c r="A259" s="1872"/>
      <c r="B259" s="1837"/>
      <c r="C259" s="1841"/>
      <c r="D259" s="1375"/>
      <c r="E259" s="1376"/>
      <c r="F259" s="962" t="s">
        <v>457</v>
      </c>
      <c r="G259" s="86">
        <v>1</v>
      </c>
      <c r="H259" s="202">
        <v>0</v>
      </c>
      <c r="I259" s="202">
        <v>0</v>
      </c>
      <c r="J259" s="202">
        <v>0</v>
      </c>
      <c r="K259" s="202">
        <v>1</v>
      </c>
      <c r="L259" s="202">
        <v>0</v>
      </c>
      <c r="M259" s="202">
        <v>0</v>
      </c>
      <c r="N259" s="202">
        <v>0</v>
      </c>
      <c r="O259" s="202">
        <v>0</v>
      </c>
      <c r="P259" s="202">
        <v>0</v>
      </c>
      <c r="Q259" s="202">
        <v>0</v>
      </c>
      <c r="R259" s="202">
        <v>0</v>
      </c>
      <c r="S259" s="203">
        <v>0</v>
      </c>
      <c r="T259" s="957"/>
    </row>
    <row r="260" spans="1:20" ht="16.5" customHeight="1" thickBot="1" x14ac:dyDescent="0.3">
      <c r="A260" s="1872"/>
      <c r="B260" s="1837"/>
      <c r="C260" s="1841"/>
      <c r="D260" s="1375"/>
      <c r="E260" s="1376"/>
      <c r="F260" s="962" t="s">
        <v>458</v>
      </c>
      <c r="G260" s="86">
        <v>1</v>
      </c>
      <c r="H260" s="202">
        <v>0</v>
      </c>
      <c r="I260" s="202">
        <v>0</v>
      </c>
      <c r="J260" s="202">
        <v>0</v>
      </c>
      <c r="K260" s="202">
        <v>0</v>
      </c>
      <c r="L260" s="202">
        <v>0</v>
      </c>
      <c r="M260" s="202">
        <v>0</v>
      </c>
      <c r="N260" s="202">
        <v>0</v>
      </c>
      <c r="O260" s="202">
        <v>1</v>
      </c>
      <c r="P260" s="202">
        <v>0</v>
      </c>
      <c r="Q260" s="202">
        <v>0</v>
      </c>
      <c r="R260" s="202">
        <v>0</v>
      </c>
      <c r="S260" s="203">
        <v>0</v>
      </c>
      <c r="T260" s="957"/>
    </row>
    <row r="261" spans="1:20" ht="21" customHeight="1" thickBot="1" x14ac:dyDescent="0.3">
      <c r="A261" s="1872"/>
      <c r="B261" s="1837"/>
      <c r="C261" s="1841"/>
      <c r="D261" s="1375"/>
      <c r="E261" s="1376"/>
      <c r="F261" s="962" t="s">
        <v>459</v>
      </c>
      <c r="G261" s="86">
        <f t="shared" si="11"/>
        <v>1</v>
      </c>
      <c r="H261" s="202">
        <v>0</v>
      </c>
      <c r="I261" s="202">
        <v>0</v>
      </c>
      <c r="J261" s="202">
        <v>0</v>
      </c>
      <c r="K261" s="202">
        <v>1</v>
      </c>
      <c r="L261" s="202">
        <v>0</v>
      </c>
      <c r="M261" s="202">
        <v>0</v>
      </c>
      <c r="N261" s="202">
        <v>0</v>
      </c>
      <c r="O261" s="202">
        <v>0</v>
      </c>
      <c r="P261" s="202">
        <v>0</v>
      </c>
      <c r="Q261" s="202">
        <v>0</v>
      </c>
      <c r="R261" s="202">
        <v>0</v>
      </c>
      <c r="S261" s="203">
        <v>0</v>
      </c>
      <c r="T261" s="957"/>
    </row>
    <row r="262" spans="1:20" ht="21" customHeight="1" thickBot="1" x14ac:dyDescent="0.3">
      <c r="A262" s="1872"/>
      <c r="B262" s="1837"/>
      <c r="C262" s="1841"/>
      <c r="D262" s="1375"/>
      <c r="E262" s="1376"/>
      <c r="F262" s="963" t="s">
        <v>460</v>
      </c>
      <c r="G262" s="88">
        <v>1</v>
      </c>
      <c r="H262" s="207">
        <v>0</v>
      </c>
      <c r="I262" s="207">
        <v>0</v>
      </c>
      <c r="J262" s="207">
        <v>0</v>
      </c>
      <c r="K262" s="207">
        <v>0</v>
      </c>
      <c r="L262" s="207">
        <v>1</v>
      </c>
      <c r="M262" s="207">
        <v>0</v>
      </c>
      <c r="N262" s="207">
        <v>0</v>
      </c>
      <c r="O262" s="207">
        <v>0</v>
      </c>
      <c r="P262" s="207">
        <v>0</v>
      </c>
      <c r="Q262" s="207">
        <v>0</v>
      </c>
      <c r="R262" s="207">
        <v>0</v>
      </c>
      <c r="S262" s="608">
        <v>0</v>
      </c>
      <c r="T262" s="957"/>
    </row>
    <row r="263" spans="1:20" ht="16.5" customHeight="1" thickBot="1" x14ac:dyDescent="0.3">
      <c r="A263" s="1872"/>
      <c r="B263" s="1837"/>
      <c r="C263" s="1841"/>
      <c r="D263" s="1377"/>
      <c r="E263" s="1378"/>
      <c r="F263" s="969" t="s">
        <v>279</v>
      </c>
      <c r="G263" s="93">
        <f>SUM(G210:G262)</f>
        <v>52</v>
      </c>
      <c r="H263" s="606">
        <f t="shared" ref="H263:S263" si="12">SUM(H210:H262)</f>
        <v>1</v>
      </c>
      <c r="I263" s="606">
        <f t="shared" si="12"/>
        <v>0</v>
      </c>
      <c r="J263" s="606">
        <f t="shared" si="12"/>
        <v>9</v>
      </c>
      <c r="K263" s="606">
        <f t="shared" si="12"/>
        <v>10</v>
      </c>
      <c r="L263" s="606">
        <f t="shared" si="12"/>
        <v>10</v>
      </c>
      <c r="M263" s="606">
        <f t="shared" si="12"/>
        <v>6</v>
      </c>
      <c r="N263" s="606">
        <f t="shared" si="12"/>
        <v>4</v>
      </c>
      <c r="O263" s="606">
        <f t="shared" si="12"/>
        <v>2</v>
      </c>
      <c r="P263" s="606">
        <f t="shared" si="12"/>
        <v>4</v>
      </c>
      <c r="Q263" s="606">
        <f t="shared" si="12"/>
        <v>3</v>
      </c>
      <c r="R263" s="606">
        <f t="shared" si="12"/>
        <v>1</v>
      </c>
      <c r="S263" s="607">
        <f t="shared" si="12"/>
        <v>1</v>
      </c>
      <c r="T263" s="957"/>
    </row>
    <row r="264" spans="1:20" ht="15.75" customHeight="1" thickBot="1" x14ac:dyDescent="0.3">
      <c r="A264" s="1872"/>
      <c r="B264" s="1837"/>
      <c r="C264" s="1841"/>
      <c r="D264" s="1369" t="s">
        <v>179</v>
      </c>
      <c r="E264" s="1370"/>
      <c r="F264" s="39" t="s">
        <v>461</v>
      </c>
      <c r="G264" s="86">
        <v>1</v>
      </c>
      <c r="H264" s="597">
        <v>0</v>
      </c>
      <c r="I264" s="597">
        <v>0</v>
      </c>
      <c r="J264" s="597">
        <v>0</v>
      </c>
      <c r="K264" s="597">
        <v>1</v>
      </c>
      <c r="L264" s="597">
        <v>0</v>
      </c>
      <c r="M264" s="597">
        <v>0</v>
      </c>
      <c r="N264" s="971">
        <v>0</v>
      </c>
      <c r="O264" s="971">
        <v>0</v>
      </c>
      <c r="P264" s="971">
        <v>0</v>
      </c>
      <c r="Q264" s="971">
        <v>0</v>
      </c>
      <c r="R264" s="971">
        <v>0</v>
      </c>
      <c r="S264" s="971">
        <v>0</v>
      </c>
      <c r="T264" s="957"/>
    </row>
    <row r="265" spans="1:20" ht="15.75" customHeight="1" thickBot="1" x14ac:dyDescent="0.3">
      <c r="A265" s="1872"/>
      <c r="B265" s="1837"/>
      <c r="C265" s="1841"/>
      <c r="D265" s="1369"/>
      <c r="E265" s="1370"/>
      <c r="F265" s="40" t="s">
        <v>462</v>
      </c>
      <c r="G265" s="86">
        <v>1</v>
      </c>
      <c r="H265" s="597">
        <v>0</v>
      </c>
      <c r="I265" s="597">
        <v>0</v>
      </c>
      <c r="J265" s="597">
        <v>1</v>
      </c>
      <c r="K265" s="597">
        <v>0</v>
      </c>
      <c r="L265" s="597">
        <v>0</v>
      </c>
      <c r="M265" s="597">
        <v>0</v>
      </c>
      <c r="N265" s="971">
        <v>0</v>
      </c>
      <c r="O265" s="971">
        <v>0</v>
      </c>
      <c r="P265" s="971">
        <v>0</v>
      </c>
      <c r="Q265" s="971">
        <v>0</v>
      </c>
      <c r="R265" s="971">
        <v>0</v>
      </c>
      <c r="S265" s="971">
        <v>0</v>
      </c>
      <c r="T265" s="957"/>
    </row>
    <row r="266" spans="1:20" ht="16.5" customHeight="1" thickBot="1" x14ac:dyDescent="0.3">
      <c r="A266" s="1872"/>
      <c r="B266" s="1837"/>
      <c r="C266" s="1841"/>
      <c r="D266" s="1369"/>
      <c r="E266" s="1370"/>
      <c r="F266" s="40" t="s">
        <v>463</v>
      </c>
      <c r="G266" s="86">
        <v>1</v>
      </c>
      <c r="H266" s="597">
        <v>0</v>
      </c>
      <c r="I266" s="597">
        <v>0</v>
      </c>
      <c r="J266" s="597">
        <v>0</v>
      </c>
      <c r="K266" s="597">
        <v>1</v>
      </c>
      <c r="L266" s="597">
        <v>0</v>
      </c>
      <c r="M266" s="597">
        <f t="shared" ref="M266:M270" si="13">SUM(N266:Y266)</f>
        <v>0</v>
      </c>
      <c r="N266" s="971">
        <v>0</v>
      </c>
      <c r="O266" s="971">
        <v>0</v>
      </c>
      <c r="P266" s="971">
        <v>0</v>
      </c>
      <c r="Q266" s="971">
        <v>0</v>
      </c>
      <c r="R266" s="971">
        <v>0</v>
      </c>
      <c r="S266" s="971">
        <v>0</v>
      </c>
      <c r="T266" s="957"/>
    </row>
    <row r="267" spans="1:20" ht="18" customHeight="1" thickBot="1" x14ac:dyDescent="0.3">
      <c r="A267" s="1872"/>
      <c r="B267" s="1837"/>
      <c r="C267" s="1841"/>
      <c r="D267" s="1369"/>
      <c r="E267" s="1370"/>
      <c r="F267" s="40" t="s">
        <v>464</v>
      </c>
      <c r="G267" s="86">
        <v>1</v>
      </c>
      <c r="H267" s="597">
        <v>0</v>
      </c>
      <c r="I267" s="597">
        <v>0</v>
      </c>
      <c r="J267" s="597">
        <v>0</v>
      </c>
      <c r="K267" s="597">
        <v>0</v>
      </c>
      <c r="L267" s="597">
        <v>0</v>
      </c>
      <c r="M267" s="597">
        <v>1</v>
      </c>
      <c r="N267" s="971">
        <v>0</v>
      </c>
      <c r="O267" s="971">
        <v>0</v>
      </c>
      <c r="P267" s="971">
        <v>0</v>
      </c>
      <c r="Q267" s="971">
        <v>0</v>
      </c>
      <c r="R267" s="971">
        <v>0</v>
      </c>
      <c r="S267" s="971">
        <v>0</v>
      </c>
      <c r="T267" s="957"/>
    </row>
    <row r="268" spans="1:20" ht="18.75" customHeight="1" thickBot="1" x14ac:dyDescent="0.3">
      <c r="A268" s="1872"/>
      <c r="B268" s="1837"/>
      <c r="C268" s="1841"/>
      <c r="D268" s="1369"/>
      <c r="E268" s="1370"/>
      <c r="F268" s="40" t="s">
        <v>465</v>
      </c>
      <c r="G268" s="86">
        <v>1</v>
      </c>
      <c r="H268" s="597">
        <v>0</v>
      </c>
      <c r="I268" s="597">
        <v>1</v>
      </c>
      <c r="J268" s="597">
        <v>0</v>
      </c>
      <c r="K268" s="597">
        <v>0</v>
      </c>
      <c r="L268" s="597">
        <v>0</v>
      </c>
      <c r="M268" s="597">
        <v>0</v>
      </c>
      <c r="N268" s="971">
        <v>0</v>
      </c>
      <c r="O268" s="971">
        <v>0</v>
      </c>
      <c r="P268" s="971">
        <v>0</v>
      </c>
      <c r="Q268" s="971">
        <v>0</v>
      </c>
      <c r="R268" s="971">
        <v>0</v>
      </c>
      <c r="S268" s="971">
        <v>0</v>
      </c>
      <c r="T268" s="957"/>
    </row>
    <row r="269" spans="1:20" ht="30.75" customHeight="1" thickBot="1" x14ac:dyDescent="0.3">
      <c r="A269" s="1872"/>
      <c r="B269" s="1837"/>
      <c r="C269" s="1841"/>
      <c r="D269" s="1369"/>
      <c r="E269" s="1370"/>
      <c r="F269" s="40" t="s">
        <v>466</v>
      </c>
      <c r="G269" s="86">
        <v>1</v>
      </c>
      <c r="H269" s="597">
        <v>0</v>
      </c>
      <c r="I269" s="597">
        <v>1</v>
      </c>
      <c r="J269" s="597">
        <f t="shared" ref="J269:L277" si="14">SUM(K269:V269)</f>
        <v>0</v>
      </c>
      <c r="K269" s="597">
        <f t="shared" si="14"/>
        <v>0</v>
      </c>
      <c r="L269" s="597">
        <f t="shared" si="14"/>
        <v>0</v>
      </c>
      <c r="M269" s="597">
        <f t="shared" si="13"/>
        <v>0</v>
      </c>
      <c r="N269" s="971">
        <v>0</v>
      </c>
      <c r="O269" s="971">
        <v>0</v>
      </c>
      <c r="P269" s="971">
        <v>0</v>
      </c>
      <c r="Q269" s="971">
        <v>0</v>
      </c>
      <c r="R269" s="971">
        <v>0</v>
      </c>
      <c r="S269" s="971">
        <v>0</v>
      </c>
      <c r="T269" s="957"/>
    </row>
    <row r="270" spans="1:20" ht="33" customHeight="1" thickBot="1" x14ac:dyDescent="0.3">
      <c r="A270" s="1872"/>
      <c r="B270" s="1837"/>
      <c r="C270" s="1841"/>
      <c r="D270" s="1369"/>
      <c r="E270" s="1370"/>
      <c r="F270" s="40" t="s">
        <v>467</v>
      </c>
      <c r="G270" s="86">
        <v>1</v>
      </c>
      <c r="H270" s="597">
        <v>0</v>
      </c>
      <c r="I270" s="597">
        <v>0</v>
      </c>
      <c r="J270" s="597">
        <v>0</v>
      </c>
      <c r="K270" s="597">
        <v>0</v>
      </c>
      <c r="L270" s="597">
        <v>1</v>
      </c>
      <c r="M270" s="597">
        <f t="shared" si="13"/>
        <v>0</v>
      </c>
      <c r="N270" s="971">
        <v>0</v>
      </c>
      <c r="O270" s="971">
        <v>0</v>
      </c>
      <c r="P270" s="971">
        <v>0</v>
      </c>
      <c r="Q270" s="971">
        <v>0</v>
      </c>
      <c r="R270" s="971">
        <v>0</v>
      </c>
      <c r="S270" s="971">
        <v>0</v>
      </c>
      <c r="T270" s="957"/>
    </row>
    <row r="271" spans="1:20" ht="15.75" customHeight="1" thickBot="1" x14ac:dyDescent="0.3">
      <c r="A271" s="1872"/>
      <c r="B271" s="1837"/>
      <c r="C271" s="1841"/>
      <c r="D271" s="1369"/>
      <c r="E271" s="1370"/>
      <c r="F271" s="40" t="s">
        <v>468</v>
      </c>
      <c r="G271" s="86">
        <v>1</v>
      </c>
      <c r="H271" s="597">
        <v>0</v>
      </c>
      <c r="I271" s="597">
        <v>0</v>
      </c>
      <c r="J271" s="597">
        <v>0</v>
      </c>
      <c r="K271" s="597">
        <v>1</v>
      </c>
      <c r="L271" s="597">
        <v>0</v>
      </c>
      <c r="M271" s="597">
        <v>0</v>
      </c>
      <c r="N271" s="971">
        <v>0</v>
      </c>
      <c r="O271" s="971">
        <v>0</v>
      </c>
      <c r="P271" s="971">
        <v>0</v>
      </c>
      <c r="Q271" s="971">
        <v>0</v>
      </c>
      <c r="R271" s="971">
        <v>0</v>
      </c>
      <c r="S271" s="971">
        <v>0</v>
      </c>
      <c r="T271" s="957"/>
    </row>
    <row r="272" spans="1:20" ht="33.75" customHeight="1" thickBot="1" x14ac:dyDescent="0.3">
      <c r="A272" s="1872"/>
      <c r="B272" s="1837"/>
      <c r="C272" s="1841"/>
      <c r="D272" s="1369"/>
      <c r="E272" s="1370"/>
      <c r="F272" s="40" t="s">
        <v>469</v>
      </c>
      <c r="G272" s="86">
        <v>1</v>
      </c>
      <c r="H272" s="597">
        <v>0</v>
      </c>
      <c r="I272" s="597">
        <v>0</v>
      </c>
      <c r="J272" s="597">
        <v>0</v>
      </c>
      <c r="K272" s="597">
        <v>0</v>
      </c>
      <c r="L272" s="597">
        <v>0</v>
      </c>
      <c r="M272" s="597">
        <v>0</v>
      </c>
      <c r="N272" s="971">
        <v>0</v>
      </c>
      <c r="O272" s="971">
        <v>0</v>
      </c>
      <c r="P272" s="971">
        <v>1</v>
      </c>
      <c r="Q272" s="971">
        <v>0</v>
      </c>
      <c r="R272" s="971">
        <v>0</v>
      </c>
      <c r="S272" s="971">
        <v>0</v>
      </c>
      <c r="T272" s="957"/>
    </row>
    <row r="273" spans="1:20" ht="15.75" customHeight="1" thickBot="1" x14ac:dyDescent="0.3">
      <c r="A273" s="1872"/>
      <c r="B273" s="1837"/>
      <c r="C273" s="1841"/>
      <c r="D273" s="1369"/>
      <c r="E273" s="1370"/>
      <c r="F273" s="40" t="s">
        <v>470</v>
      </c>
      <c r="G273" s="86">
        <v>1</v>
      </c>
      <c r="H273" s="597">
        <v>0</v>
      </c>
      <c r="I273" s="597">
        <v>0</v>
      </c>
      <c r="J273" s="597">
        <v>0</v>
      </c>
      <c r="K273" s="597">
        <v>0</v>
      </c>
      <c r="L273" s="597">
        <v>0</v>
      </c>
      <c r="M273" s="597">
        <v>1</v>
      </c>
      <c r="N273" s="971">
        <v>0</v>
      </c>
      <c r="O273" s="971">
        <v>0</v>
      </c>
      <c r="P273" s="971">
        <v>0</v>
      </c>
      <c r="Q273" s="971">
        <v>0</v>
      </c>
      <c r="R273" s="971">
        <v>0</v>
      </c>
      <c r="S273" s="971">
        <v>0</v>
      </c>
      <c r="T273" s="957"/>
    </row>
    <row r="274" spans="1:20" ht="33.75" customHeight="1" thickBot="1" x14ac:dyDescent="0.3">
      <c r="A274" s="1872"/>
      <c r="B274" s="1837"/>
      <c r="C274" s="1841"/>
      <c r="D274" s="1369"/>
      <c r="E274" s="1370"/>
      <c r="F274" s="40" t="s">
        <v>471</v>
      </c>
      <c r="G274" s="86">
        <v>1</v>
      </c>
      <c r="H274" s="597">
        <v>0</v>
      </c>
      <c r="I274" s="597">
        <v>0</v>
      </c>
      <c r="J274" s="597">
        <v>0</v>
      </c>
      <c r="K274" s="597">
        <v>0</v>
      </c>
      <c r="L274" s="597">
        <v>0</v>
      </c>
      <c r="M274" s="597">
        <v>0</v>
      </c>
      <c r="N274" s="971">
        <v>1</v>
      </c>
      <c r="O274" s="971">
        <v>0</v>
      </c>
      <c r="P274" s="971">
        <v>0</v>
      </c>
      <c r="Q274" s="971">
        <v>0</v>
      </c>
      <c r="R274" s="971">
        <v>0</v>
      </c>
      <c r="S274" s="971">
        <v>0</v>
      </c>
      <c r="T274" s="957"/>
    </row>
    <row r="275" spans="1:20" ht="33" customHeight="1" thickBot="1" x14ac:dyDescent="0.3">
      <c r="A275" s="1872"/>
      <c r="B275" s="1837"/>
      <c r="C275" s="1841"/>
      <c r="D275" s="1369"/>
      <c r="E275" s="1370"/>
      <c r="F275" s="40" t="s">
        <v>472</v>
      </c>
      <c r="G275" s="86">
        <v>1</v>
      </c>
      <c r="H275" s="597">
        <v>0</v>
      </c>
      <c r="I275" s="597">
        <v>0</v>
      </c>
      <c r="J275" s="597">
        <v>0</v>
      </c>
      <c r="K275" s="597">
        <v>0</v>
      </c>
      <c r="L275" s="597">
        <v>0</v>
      </c>
      <c r="M275" s="597">
        <v>0</v>
      </c>
      <c r="N275" s="971">
        <v>0</v>
      </c>
      <c r="O275" s="971">
        <v>1</v>
      </c>
      <c r="P275" s="971">
        <v>0</v>
      </c>
      <c r="Q275" s="971">
        <v>0</v>
      </c>
      <c r="R275" s="971">
        <v>0</v>
      </c>
      <c r="S275" s="971">
        <v>0</v>
      </c>
      <c r="T275" s="957"/>
    </row>
    <row r="276" spans="1:20" ht="15.75" customHeight="1" thickBot="1" x14ac:dyDescent="0.3">
      <c r="A276" s="1872"/>
      <c r="B276" s="1837"/>
      <c r="C276" s="1841"/>
      <c r="D276" s="1369"/>
      <c r="E276" s="1370"/>
      <c r="F276" s="40" t="s">
        <v>509</v>
      </c>
      <c r="G276" s="86">
        <v>1</v>
      </c>
      <c r="H276" s="597">
        <v>0</v>
      </c>
      <c r="I276" s="597">
        <v>0</v>
      </c>
      <c r="J276" s="597">
        <v>0</v>
      </c>
      <c r="K276" s="597">
        <v>0</v>
      </c>
      <c r="L276" s="597">
        <v>0</v>
      </c>
      <c r="M276" s="597">
        <v>0</v>
      </c>
      <c r="N276" s="971">
        <v>1</v>
      </c>
      <c r="O276" s="971">
        <v>0</v>
      </c>
      <c r="P276" s="971">
        <v>0</v>
      </c>
      <c r="Q276" s="971">
        <v>0</v>
      </c>
      <c r="R276" s="971">
        <v>0</v>
      </c>
      <c r="S276" s="971">
        <v>0</v>
      </c>
      <c r="T276" s="957"/>
    </row>
    <row r="277" spans="1:20" ht="15.75" customHeight="1" thickBot="1" x14ac:dyDescent="0.3">
      <c r="A277" s="1872"/>
      <c r="B277" s="1837"/>
      <c r="C277" s="1841"/>
      <c r="D277" s="1369"/>
      <c r="E277" s="1370"/>
      <c r="F277" s="40" t="s">
        <v>473</v>
      </c>
      <c r="G277" s="86">
        <v>1</v>
      </c>
      <c r="H277" s="597">
        <v>0</v>
      </c>
      <c r="I277" s="597">
        <v>1</v>
      </c>
      <c r="J277" s="597">
        <v>0</v>
      </c>
      <c r="K277" s="597">
        <f t="shared" si="14"/>
        <v>0</v>
      </c>
      <c r="L277" s="597">
        <v>0</v>
      </c>
      <c r="M277" s="597">
        <v>0</v>
      </c>
      <c r="N277" s="971">
        <v>0</v>
      </c>
      <c r="O277" s="971">
        <v>0</v>
      </c>
      <c r="P277" s="971">
        <v>0</v>
      </c>
      <c r="Q277" s="971">
        <v>0</v>
      </c>
      <c r="R277" s="971">
        <v>0</v>
      </c>
      <c r="S277" s="971">
        <v>0</v>
      </c>
      <c r="T277" s="957"/>
    </row>
    <row r="278" spans="1:20" ht="33.75" customHeight="1" thickBot="1" x14ac:dyDescent="0.3">
      <c r="A278" s="1872"/>
      <c r="B278" s="1837"/>
      <c r="C278" s="1841"/>
      <c r="D278" s="1369"/>
      <c r="E278" s="1370"/>
      <c r="F278" s="40" t="s">
        <v>474</v>
      </c>
      <c r="G278" s="86">
        <v>1</v>
      </c>
      <c r="H278" s="597">
        <v>0</v>
      </c>
      <c r="I278" s="597">
        <v>0</v>
      </c>
      <c r="J278" s="597">
        <v>0</v>
      </c>
      <c r="K278" s="597">
        <v>0</v>
      </c>
      <c r="L278" s="597">
        <v>0</v>
      </c>
      <c r="M278" s="597">
        <v>0</v>
      </c>
      <c r="N278" s="971">
        <v>0</v>
      </c>
      <c r="O278" s="971">
        <v>1</v>
      </c>
      <c r="P278" s="971">
        <v>0</v>
      </c>
      <c r="Q278" s="971">
        <v>0</v>
      </c>
      <c r="R278" s="971">
        <v>0</v>
      </c>
      <c r="S278" s="971">
        <v>0</v>
      </c>
      <c r="T278" s="957"/>
    </row>
    <row r="279" spans="1:20" ht="18.75" customHeight="1" thickBot="1" x14ac:dyDescent="0.3">
      <c r="A279" s="1872"/>
      <c r="B279" s="1837"/>
      <c r="C279" s="1841"/>
      <c r="D279" s="1369"/>
      <c r="E279" s="1370"/>
      <c r="F279" s="40" t="s">
        <v>475</v>
      </c>
      <c r="G279" s="86">
        <v>1</v>
      </c>
      <c r="H279" s="597">
        <v>0</v>
      </c>
      <c r="I279" s="597">
        <v>0</v>
      </c>
      <c r="J279" s="597">
        <v>0</v>
      </c>
      <c r="K279" s="597">
        <v>0</v>
      </c>
      <c r="L279" s="597">
        <v>0</v>
      </c>
      <c r="M279" s="597">
        <v>0</v>
      </c>
      <c r="N279" s="971">
        <v>0</v>
      </c>
      <c r="O279" s="971">
        <v>0</v>
      </c>
      <c r="P279" s="971">
        <v>1</v>
      </c>
      <c r="Q279" s="971">
        <v>0</v>
      </c>
      <c r="R279" s="971">
        <v>0</v>
      </c>
      <c r="S279" s="971">
        <v>0</v>
      </c>
      <c r="T279" s="957"/>
    </row>
    <row r="280" spans="1:20" ht="15.75" customHeight="1" thickBot="1" x14ac:dyDescent="0.3">
      <c r="A280" s="1872"/>
      <c r="B280" s="1837"/>
      <c r="C280" s="1841"/>
      <c r="D280" s="1369"/>
      <c r="E280" s="1370"/>
      <c r="F280" s="966" t="s">
        <v>476</v>
      </c>
      <c r="G280" s="86">
        <v>1</v>
      </c>
      <c r="H280" s="597">
        <v>0</v>
      </c>
      <c r="I280" s="597">
        <v>0</v>
      </c>
      <c r="J280" s="597">
        <v>0</v>
      </c>
      <c r="K280" s="597">
        <v>0</v>
      </c>
      <c r="L280" s="597">
        <v>0</v>
      </c>
      <c r="M280" s="597">
        <v>0</v>
      </c>
      <c r="N280" s="971">
        <v>0</v>
      </c>
      <c r="O280" s="971">
        <v>1</v>
      </c>
      <c r="P280" s="971">
        <v>0</v>
      </c>
      <c r="Q280" s="971">
        <v>0</v>
      </c>
      <c r="R280" s="971">
        <v>0</v>
      </c>
      <c r="S280" s="971">
        <v>0</v>
      </c>
      <c r="T280" s="957"/>
    </row>
    <row r="281" spans="1:20" ht="18" customHeight="1" thickBot="1" x14ac:dyDescent="0.3">
      <c r="A281" s="1872"/>
      <c r="B281" s="1837"/>
      <c r="C281" s="1841"/>
      <c r="D281" s="1369"/>
      <c r="E281" s="1370"/>
      <c r="F281" s="966" t="s">
        <v>477</v>
      </c>
      <c r="G281" s="86">
        <v>1</v>
      </c>
      <c r="H281" s="597">
        <v>0</v>
      </c>
      <c r="I281" s="597">
        <v>0</v>
      </c>
      <c r="J281" s="597">
        <v>0</v>
      </c>
      <c r="K281" s="597">
        <v>0</v>
      </c>
      <c r="L281" s="597">
        <v>0</v>
      </c>
      <c r="M281" s="597">
        <v>0</v>
      </c>
      <c r="N281" s="971">
        <v>1</v>
      </c>
      <c r="O281" s="971">
        <v>0</v>
      </c>
      <c r="P281" s="971">
        <v>0</v>
      </c>
      <c r="Q281" s="971">
        <v>0</v>
      </c>
      <c r="R281" s="971">
        <v>0</v>
      </c>
      <c r="S281" s="971">
        <v>0</v>
      </c>
      <c r="T281" s="957"/>
    </row>
    <row r="282" spans="1:20" ht="15.75" customHeight="1" thickBot="1" x14ac:dyDescent="0.3">
      <c r="A282" s="1872"/>
      <c r="B282" s="1837"/>
      <c r="C282" s="1841"/>
      <c r="D282" s="1369"/>
      <c r="E282" s="1370"/>
      <c r="F282" s="966" t="s">
        <v>478</v>
      </c>
      <c r="G282" s="86">
        <v>1</v>
      </c>
      <c r="H282" s="597">
        <v>0</v>
      </c>
      <c r="I282" s="597">
        <v>0</v>
      </c>
      <c r="J282" s="597">
        <v>0</v>
      </c>
      <c r="K282" s="597">
        <v>0</v>
      </c>
      <c r="L282" s="597">
        <v>0</v>
      </c>
      <c r="M282" s="597">
        <v>0</v>
      </c>
      <c r="N282" s="971">
        <v>1</v>
      </c>
      <c r="O282" s="971">
        <v>0</v>
      </c>
      <c r="P282" s="971">
        <v>0</v>
      </c>
      <c r="Q282" s="971">
        <v>0</v>
      </c>
      <c r="R282" s="971">
        <v>0</v>
      </c>
      <c r="S282" s="971">
        <v>0</v>
      </c>
      <c r="T282" s="957"/>
    </row>
    <row r="283" spans="1:20" ht="15.75" customHeight="1" thickBot="1" x14ac:dyDescent="0.3">
      <c r="A283" s="1872"/>
      <c r="B283" s="1837"/>
      <c r="C283" s="1841"/>
      <c r="D283" s="1369"/>
      <c r="E283" s="1370"/>
      <c r="F283" s="966" t="s">
        <v>479</v>
      </c>
      <c r="G283" s="86">
        <v>1</v>
      </c>
      <c r="H283" s="597">
        <v>0</v>
      </c>
      <c r="I283" s="597">
        <v>0</v>
      </c>
      <c r="J283" s="597">
        <v>0</v>
      </c>
      <c r="K283" s="597">
        <v>0</v>
      </c>
      <c r="L283" s="597">
        <v>0</v>
      </c>
      <c r="M283" s="597">
        <v>0</v>
      </c>
      <c r="N283" s="971">
        <v>1</v>
      </c>
      <c r="O283" s="971">
        <v>0</v>
      </c>
      <c r="P283" s="971">
        <v>0</v>
      </c>
      <c r="Q283" s="971">
        <v>0</v>
      </c>
      <c r="R283" s="971">
        <v>0</v>
      </c>
      <c r="S283" s="971">
        <v>0</v>
      </c>
      <c r="T283" s="957"/>
    </row>
    <row r="284" spans="1:20" ht="16.5" customHeight="1" thickBot="1" x14ac:dyDescent="0.3">
      <c r="A284" s="1872"/>
      <c r="B284" s="1837"/>
      <c r="C284" s="1841"/>
      <c r="D284" s="1369"/>
      <c r="E284" s="1370"/>
      <c r="F284" s="966" t="s">
        <v>480</v>
      </c>
      <c r="G284" s="86">
        <v>1</v>
      </c>
      <c r="H284" s="597">
        <v>0</v>
      </c>
      <c r="I284" s="597">
        <v>0</v>
      </c>
      <c r="J284" s="597">
        <v>0</v>
      </c>
      <c r="K284" s="597">
        <v>0</v>
      </c>
      <c r="L284" s="597">
        <v>0</v>
      </c>
      <c r="M284" s="597">
        <v>0</v>
      </c>
      <c r="N284" s="971">
        <v>1</v>
      </c>
      <c r="O284" s="971">
        <v>0</v>
      </c>
      <c r="P284" s="971">
        <v>0</v>
      </c>
      <c r="Q284" s="971">
        <v>0</v>
      </c>
      <c r="R284" s="971">
        <v>0</v>
      </c>
      <c r="S284" s="971">
        <v>0</v>
      </c>
      <c r="T284" s="957"/>
    </row>
    <row r="285" spans="1:20" ht="15.75" customHeight="1" thickBot="1" x14ac:dyDescent="0.3">
      <c r="A285" s="1872"/>
      <c r="B285" s="1837"/>
      <c r="C285" s="1841"/>
      <c r="D285" s="1369"/>
      <c r="E285" s="1370"/>
      <c r="F285" s="966" t="s">
        <v>481</v>
      </c>
      <c r="G285" s="86">
        <v>1</v>
      </c>
      <c r="H285" s="597">
        <v>0</v>
      </c>
      <c r="I285" s="597">
        <v>0</v>
      </c>
      <c r="J285" s="597">
        <v>0</v>
      </c>
      <c r="K285" s="597">
        <v>0</v>
      </c>
      <c r="L285" s="597">
        <v>0</v>
      </c>
      <c r="M285" s="597">
        <v>0</v>
      </c>
      <c r="N285" s="971">
        <v>0</v>
      </c>
      <c r="O285" s="971">
        <v>1</v>
      </c>
      <c r="P285" s="971">
        <v>0</v>
      </c>
      <c r="Q285" s="971">
        <v>0</v>
      </c>
      <c r="R285" s="971">
        <v>0</v>
      </c>
      <c r="S285" s="971">
        <v>0</v>
      </c>
      <c r="T285" s="957"/>
    </row>
    <row r="286" spans="1:20" ht="15.75" customHeight="1" thickBot="1" x14ac:dyDescent="0.3">
      <c r="A286" s="1872"/>
      <c r="B286" s="1837"/>
      <c r="C286" s="1841"/>
      <c r="D286" s="1369"/>
      <c r="E286" s="1370"/>
      <c r="F286" s="966" t="s">
        <v>482</v>
      </c>
      <c r="G286" s="86">
        <v>1</v>
      </c>
      <c r="H286" s="597">
        <v>0</v>
      </c>
      <c r="I286" s="597">
        <v>0</v>
      </c>
      <c r="J286" s="597">
        <v>0</v>
      </c>
      <c r="K286" s="597">
        <v>0</v>
      </c>
      <c r="L286" s="597">
        <v>0</v>
      </c>
      <c r="M286" s="597">
        <v>0</v>
      </c>
      <c r="N286" s="971">
        <v>0</v>
      </c>
      <c r="O286" s="971">
        <v>1</v>
      </c>
      <c r="P286" s="971">
        <v>0</v>
      </c>
      <c r="Q286" s="971">
        <v>0</v>
      </c>
      <c r="R286" s="971">
        <v>0</v>
      </c>
      <c r="S286" s="971">
        <v>0</v>
      </c>
      <c r="T286" s="957"/>
    </row>
    <row r="287" spans="1:20" ht="16.5" customHeight="1" thickBot="1" x14ac:dyDescent="0.3">
      <c r="A287" s="1872"/>
      <c r="B287" s="1837"/>
      <c r="C287" s="1841"/>
      <c r="D287" s="1369"/>
      <c r="E287" s="1370"/>
      <c r="F287" s="966" t="s">
        <v>483</v>
      </c>
      <c r="G287" s="86">
        <v>1</v>
      </c>
      <c r="H287" s="597">
        <v>0</v>
      </c>
      <c r="I287" s="597">
        <v>0</v>
      </c>
      <c r="J287" s="597">
        <v>0</v>
      </c>
      <c r="K287" s="597">
        <v>0</v>
      </c>
      <c r="L287" s="597">
        <v>0</v>
      </c>
      <c r="M287" s="597">
        <v>0</v>
      </c>
      <c r="N287" s="971">
        <v>0</v>
      </c>
      <c r="O287" s="971">
        <v>1</v>
      </c>
      <c r="P287" s="971">
        <v>0</v>
      </c>
      <c r="Q287" s="971">
        <v>0</v>
      </c>
      <c r="R287" s="971">
        <v>0</v>
      </c>
      <c r="S287" s="971">
        <v>0</v>
      </c>
      <c r="T287" s="957"/>
    </row>
    <row r="288" spans="1:20" ht="15.75" customHeight="1" thickBot="1" x14ac:dyDescent="0.3">
      <c r="A288" s="1872"/>
      <c r="B288" s="1837"/>
      <c r="C288" s="1841"/>
      <c r="D288" s="1369"/>
      <c r="E288" s="1370"/>
      <c r="F288" s="966" t="s">
        <v>484</v>
      </c>
      <c r="G288" s="86">
        <v>1</v>
      </c>
      <c r="H288" s="597">
        <v>0</v>
      </c>
      <c r="I288" s="597">
        <v>0</v>
      </c>
      <c r="J288" s="597">
        <v>0</v>
      </c>
      <c r="K288" s="597">
        <v>0</v>
      </c>
      <c r="L288" s="597">
        <v>0</v>
      </c>
      <c r="M288" s="597">
        <v>0</v>
      </c>
      <c r="N288" s="971">
        <v>0</v>
      </c>
      <c r="O288" s="971">
        <v>1</v>
      </c>
      <c r="P288" s="971">
        <v>0</v>
      </c>
      <c r="Q288" s="971">
        <v>0</v>
      </c>
      <c r="R288" s="971">
        <v>0</v>
      </c>
      <c r="S288" s="971">
        <v>0</v>
      </c>
      <c r="T288" s="957"/>
    </row>
    <row r="289" spans="1:20" ht="15.75" customHeight="1" thickBot="1" x14ac:dyDescent="0.3">
      <c r="A289" s="1872"/>
      <c r="B289" s="1837"/>
      <c r="C289" s="1841"/>
      <c r="D289" s="1369"/>
      <c r="E289" s="1370"/>
      <c r="F289" s="966" t="s">
        <v>485</v>
      </c>
      <c r="G289" s="86">
        <v>1</v>
      </c>
      <c r="H289" s="597">
        <v>0</v>
      </c>
      <c r="I289" s="597">
        <v>0</v>
      </c>
      <c r="J289" s="597">
        <v>0</v>
      </c>
      <c r="K289" s="597">
        <v>0</v>
      </c>
      <c r="L289" s="597">
        <v>0</v>
      </c>
      <c r="M289" s="597">
        <v>0</v>
      </c>
      <c r="N289" s="971">
        <v>0</v>
      </c>
      <c r="O289" s="971">
        <v>1</v>
      </c>
      <c r="P289" s="971">
        <v>0</v>
      </c>
      <c r="Q289" s="971">
        <v>0</v>
      </c>
      <c r="R289" s="971">
        <v>0</v>
      </c>
      <c r="S289" s="971">
        <v>0</v>
      </c>
      <c r="T289" s="957"/>
    </row>
    <row r="290" spans="1:20" ht="16.5" customHeight="1" thickBot="1" x14ac:dyDescent="0.3">
      <c r="A290" s="1872"/>
      <c r="B290" s="1837"/>
      <c r="C290" s="1841"/>
      <c r="D290" s="1369"/>
      <c r="E290" s="1370"/>
      <c r="F290" s="966" t="s">
        <v>510</v>
      </c>
      <c r="G290" s="86">
        <v>1</v>
      </c>
      <c r="H290" s="597">
        <v>0</v>
      </c>
      <c r="I290" s="597">
        <v>0</v>
      </c>
      <c r="J290" s="597">
        <v>0</v>
      </c>
      <c r="K290" s="597">
        <v>0</v>
      </c>
      <c r="L290" s="597">
        <v>0</v>
      </c>
      <c r="M290" s="597">
        <v>0</v>
      </c>
      <c r="N290" s="971">
        <v>0</v>
      </c>
      <c r="O290" s="971">
        <v>0</v>
      </c>
      <c r="P290" s="971">
        <v>1</v>
      </c>
      <c r="Q290" s="971">
        <v>0</v>
      </c>
      <c r="R290" s="971">
        <v>0</v>
      </c>
      <c r="S290" s="971">
        <v>0</v>
      </c>
      <c r="T290" s="957"/>
    </row>
    <row r="291" spans="1:20" ht="15.75" customHeight="1" thickBot="1" x14ac:dyDescent="0.3">
      <c r="A291" s="1872"/>
      <c r="B291" s="1837"/>
      <c r="C291" s="1841"/>
      <c r="D291" s="1369"/>
      <c r="E291" s="1370"/>
      <c r="F291" s="966" t="s">
        <v>511</v>
      </c>
      <c r="G291" s="86">
        <v>1</v>
      </c>
      <c r="H291" s="597">
        <v>0</v>
      </c>
      <c r="I291" s="597">
        <v>0</v>
      </c>
      <c r="J291" s="597">
        <v>0</v>
      </c>
      <c r="K291" s="597">
        <v>0</v>
      </c>
      <c r="L291" s="597">
        <v>0</v>
      </c>
      <c r="M291" s="597">
        <v>0</v>
      </c>
      <c r="N291" s="971">
        <v>0</v>
      </c>
      <c r="O291" s="971">
        <v>0</v>
      </c>
      <c r="P291" s="971">
        <v>0</v>
      </c>
      <c r="Q291" s="971">
        <v>1</v>
      </c>
      <c r="R291" s="971">
        <v>0</v>
      </c>
      <c r="S291" s="971">
        <v>0</v>
      </c>
      <c r="T291" s="957"/>
    </row>
    <row r="292" spans="1:20" ht="15.75" customHeight="1" thickBot="1" x14ac:dyDescent="0.3">
      <c r="A292" s="1872"/>
      <c r="B292" s="1837"/>
      <c r="C292" s="1841"/>
      <c r="D292" s="1369"/>
      <c r="E292" s="1370"/>
      <c r="F292" s="966" t="s">
        <v>512</v>
      </c>
      <c r="G292" s="86">
        <v>1</v>
      </c>
      <c r="H292" s="597">
        <v>0</v>
      </c>
      <c r="I292" s="597">
        <v>0</v>
      </c>
      <c r="J292" s="597">
        <v>0</v>
      </c>
      <c r="K292" s="597">
        <v>0</v>
      </c>
      <c r="L292" s="597">
        <v>0</v>
      </c>
      <c r="M292" s="597">
        <v>0</v>
      </c>
      <c r="N292" s="971">
        <v>0</v>
      </c>
      <c r="O292" s="971">
        <v>0</v>
      </c>
      <c r="P292" s="971">
        <v>0</v>
      </c>
      <c r="Q292" s="971">
        <v>0</v>
      </c>
      <c r="R292" s="971">
        <v>1</v>
      </c>
      <c r="S292" s="971">
        <v>0</v>
      </c>
      <c r="T292" s="957"/>
    </row>
    <row r="293" spans="1:20" ht="16.5" customHeight="1" thickBot="1" x14ac:dyDescent="0.3">
      <c r="A293" s="1872"/>
      <c r="B293" s="1837"/>
      <c r="C293" s="1841"/>
      <c r="D293" s="1369"/>
      <c r="E293" s="1370"/>
      <c r="F293" s="966" t="s">
        <v>513</v>
      </c>
      <c r="G293" s="86">
        <v>1</v>
      </c>
      <c r="H293" s="597">
        <v>0</v>
      </c>
      <c r="I293" s="597">
        <v>0</v>
      </c>
      <c r="J293" s="597">
        <v>0</v>
      </c>
      <c r="K293" s="597">
        <v>0</v>
      </c>
      <c r="L293" s="597">
        <v>0</v>
      </c>
      <c r="M293" s="597">
        <v>0</v>
      </c>
      <c r="N293" s="971">
        <v>0</v>
      </c>
      <c r="O293" s="971">
        <v>0</v>
      </c>
      <c r="P293" s="971">
        <v>0</v>
      </c>
      <c r="Q293" s="971">
        <v>0</v>
      </c>
      <c r="R293" s="971">
        <v>0</v>
      </c>
      <c r="S293" s="971">
        <v>1</v>
      </c>
      <c r="T293" s="957"/>
    </row>
    <row r="294" spans="1:20" ht="17.25" customHeight="1" thickBot="1" x14ac:dyDescent="0.3">
      <c r="A294" s="1872"/>
      <c r="B294" s="1837"/>
      <c r="C294" s="1841"/>
      <c r="D294" s="1369"/>
      <c r="E294" s="1370"/>
      <c r="F294" s="966" t="s">
        <v>508</v>
      </c>
      <c r="G294" s="86">
        <v>1</v>
      </c>
      <c r="H294" s="597">
        <v>0</v>
      </c>
      <c r="I294" s="597">
        <v>0</v>
      </c>
      <c r="J294" s="597">
        <v>0</v>
      </c>
      <c r="K294" s="597">
        <v>0</v>
      </c>
      <c r="L294" s="597">
        <v>0</v>
      </c>
      <c r="M294" s="597">
        <v>0</v>
      </c>
      <c r="N294" s="971">
        <v>0</v>
      </c>
      <c r="O294" s="971">
        <v>0</v>
      </c>
      <c r="P294" s="971">
        <v>1</v>
      </c>
      <c r="Q294" s="971">
        <v>0</v>
      </c>
      <c r="R294" s="971">
        <v>0</v>
      </c>
      <c r="S294" s="971">
        <v>0</v>
      </c>
      <c r="T294" s="957"/>
    </row>
    <row r="295" spans="1:20" ht="31.5" customHeight="1" thickBot="1" x14ac:dyDescent="0.3">
      <c r="A295" s="1872"/>
      <c r="B295" s="1837"/>
      <c r="C295" s="1841"/>
      <c r="D295" s="1369"/>
      <c r="E295" s="1370"/>
      <c r="F295" s="966" t="s">
        <v>507</v>
      </c>
      <c r="G295" s="86">
        <v>1</v>
      </c>
      <c r="H295" s="597">
        <v>0</v>
      </c>
      <c r="I295" s="597">
        <v>0</v>
      </c>
      <c r="J295" s="597">
        <v>0</v>
      </c>
      <c r="K295" s="597">
        <v>0</v>
      </c>
      <c r="L295" s="597">
        <v>0</v>
      </c>
      <c r="M295" s="597">
        <v>0</v>
      </c>
      <c r="N295" s="971">
        <v>1</v>
      </c>
      <c r="O295" s="971">
        <v>0</v>
      </c>
      <c r="P295" s="971">
        <v>0</v>
      </c>
      <c r="Q295" s="971">
        <v>0</v>
      </c>
      <c r="R295" s="971">
        <v>0</v>
      </c>
      <c r="S295" s="971">
        <v>0</v>
      </c>
      <c r="T295" s="957"/>
    </row>
    <row r="296" spans="1:20" ht="33.75" customHeight="1" thickBot="1" x14ac:dyDescent="0.3">
      <c r="A296" s="1872"/>
      <c r="B296" s="1837"/>
      <c r="C296" s="1841"/>
      <c r="D296" s="1369"/>
      <c r="E296" s="1370"/>
      <c r="F296" s="966" t="s">
        <v>506</v>
      </c>
      <c r="G296" s="86">
        <v>1</v>
      </c>
      <c r="H296" s="597">
        <v>0</v>
      </c>
      <c r="I296" s="597">
        <v>0</v>
      </c>
      <c r="J296" s="597">
        <v>0</v>
      </c>
      <c r="K296" s="597">
        <v>0</v>
      </c>
      <c r="L296" s="597">
        <v>0</v>
      </c>
      <c r="M296" s="597">
        <v>0</v>
      </c>
      <c r="N296" s="971">
        <v>0</v>
      </c>
      <c r="O296" s="971">
        <v>0</v>
      </c>
      <c r="P296" s="971">
        <v>1</v>
      </c>
      <c r="Q296" s="971">
        <v>0</v>
      </c>
      <c r="R296" s="971">
        <v>0</v>
      </c>
      <c r="S296" s="971">
        <v>0</v>
      </c>
      <c r="T296" s="957"/>
    </row>
    <row r="297" spans="1:20" ht="15.75" customHeight="1" thickBot="1" x14ac:dyDescent="0.3">
      <c r="A297" s="1872"/>
      <c r="B297" s="1837"/>
      <c r="C297" s="1841"/>
      <c r="D297" s="1369"/>
      <c r="E297" s="1370"/>
      <c r="F297" s="966" t="s">
        <v>505</v>
      </c>
      <c r="G297" s="86">
        <v>1</v>
      </c>
      <c r="H297" s="597">
        <v>0</v>
      </c>
      <c r="I297" s="597">
        <v>0</v>
      </c>
      <c r="J297" s="597">
        <v>0</v>
      </c>
      <c r="K297" s="597">
        <v>0</v>
      </c>
      <c r="L297" s="597">
        <v>0</v>
      </c>
      <c r="M297" s="597">
        <v>0</v>
      </c>
      <c r="N297" s="971">
        <v>0</v>
      </c>
      <c r="O297" s="971">
        <v>0</v>
      </c>
      <c r="P297" s="971">
        <v>0</v>
      </c>
      <c r="Q297" s="971">
        <v>1</v>
      </c>
      <c r="R297" s="971">
        <v>0</v>
      </c>
      <c r="S297" s="971">
        <v>0</v>
      </c>
      <c r="T297" s="957"/>
    </row>
    <row r="298" spans="1:20" ht="15.75" customHeight="1" thickBot="1" x14ac:dyDescent="0.3">
      <c r="A298" s="1872"/>
      <c r="B298" s="1837"/>
      <c r="C298" s="1841"/>
      <c r="D298" s="1369"/>
      <c r="E298" s="1370"/>
      <c r="F298" s="966" t="s">
        <v>504</v>
      </c>
      <c r="G298" s="86">
        <v>1</v>
      </c>
      <c r="H298" s="597">
        <v>0</v>
      </c>
      <c r="I298" s="597">
        <v>0</v>
      </c>
      <c r="J298" s="597">
        <v>0</v>
      </c>
      <c r="K298" s="597">
        <v>0</v>
      </c>
      <c r="L298" s="597">
        <v>0</v>
      </c>
      <c r="M298" s="597">
        <v>0</v>
      </c>
      <c r="N298" s="971">
        <v>0</v>
      </c>
      <c r="O298" s="971">
        <v>0</v>
      </c>
      <c r="P298" s="971">
        <v>0</v>
      </c>
      <c r="Q298" s="971">
        <v>0</v>
      </c>
      <c r="R298" s="971">
        <v>0</v>
      </c>
      <c r="S298" s="971">
        <v>1</v>
      </c>
      <c r="T298" s="957"/>
    </row>
    <row r="299" spans="1:20" ht="31.5" customHeight="1" thickBot="1" x14ac:dyDescent="0.3">
      <c r="A299" s="1872"/>
      <c r="B299" s="1837"/>
      <c r="C299" s="1841"/>
      <c r="D299" s="1369"/>
      <c r="E299" s="1370"/>
      <c r="F299" s="966" t="s">
        <v>503</v>
      </c>
      <c r="G299" s="86">
        <v>1</v>
      </c>
      <c r="H299" s="597">
        <v>0</v>
      </c>
      <c r="I299" s="597">
        <v>0</v>
      </c>
      <c r="J299" s="597">
        <v>0</v>
      </c>
      <c r="K299" s="597">
        <v>0</v>
      </c>
      <c r="L299" s="597">
        <v>0</v>
      </c>
      <c r="M299" s="597">
        <v>0</v>
      </c>
      <c r="N299" s="971">
        <v>0</v>
      </c>
      <c r="O299" s="971">
        <v>0</v>
      </c>
      <c r="P299" s="971">
        <v>0</v>
      </c>
      <c r="Q299" s="971">
        <v>0</v>
      </c>
      <c r="R299" s="971">
        <v>1</v>
      </c>
      <c r="S299" s="971">
        <v>0</v>
      </c>
      <c r="T299" s="957"/>
    </row>
    <row r="300" spans="1:20" ht="33" customHeight="1" thickBot="1" x14ac:dyDescent="0.3">
      <c r="A300" s="1872"/>
      <c r="B300" s="1837"/>
      <c r="C300" s="1841"/>
      <c r="D300" s="1369"/>
      <c r="E300" s="1370"/>
      <c r="F300" s="966" t="s">
        <v>502</v>
      </c>
      <c r="G300" s="86">
        <v>1</v>
      </c>
      <c r="H300" s="597">
        <v>0</v>
      </c>
      <c r="I300" s="597">
        <v>0</v>
      </c>
      <c r="J300" s="597">
        <v>0</v>
      </c>
      <c r="K300" s="597">
        <v>0</v>
      </c>
      <c r="L300" s="597">
        <v>0</v>
      </c>
      <c r="M300" s="597">
        <v>0</v>
      </c>
      <c r="N300" s="971">
        <v>0</v>
      </c>
      <c r="O300" s="971">
        <v>0</v>
      </c>
      <c r="P300" s="971">
        <v>0</v>
      </c>
      <c r="Q300" s="971">
        <v>1</v>
      </c>
      <c r="R300" s="971">
        <v>0</v>
      </c>
      <c r="S300" s="971">
        <v>0</v>
      </c>
      <c r="T300" s="957"/>
    </row>
    <row r="301" spans="1:20" ht="15.75" customHeight="1" thickBot="1" x14ac:dyDescent="0.3">
      <c r="A301" s="1872"/>
      <c r="B301" s="1837"/>
      <c r="C301" s="1841"/>
      <c r="D301" s="1369"/>
      <c r="E301" s="1370"/>
      <c r="F301" s="966" t="s">
        <v>501</v>
      </c>
      <c r="G301" s="86">
        <v>1</v>
      </c>
      <c r="H301" s="597">
        <v>0</v>
      </c>
      <c r="I301" s="597">
        <v>0</v>
      </c>
      <c r="J301" s="597">
        <v>0</v>
      </c>
      <c r="K301" s="597">
        <v>0</v>
      </c>
      <c r="L301" s="597">
        <v>0</v>
      </c>
      <c r="M301" s="597">
        <v>0</v>
      </c>
      <c r="N301" s="971">
        <v>1</v>
      </c>
      <c r="O301" s="971">
        <v>0</v>
      </c>
      <c r="P301" s="971">
        <v>0</v>
      </c>
      <c r="Q301" s="971">
        <v>0</v>
      </c>
      <c r="R301" s="971">
        <v>0</v>
      </c>
      <c r="S301" s="971">
        <v>0</v>
      </c>
      <c r="T301" s="957"/>
    </row>
    <row r="302" spans="1:20" ht="16.5" customHeight="1" thickBot="1" x14ac:dyDescent="0.3">
      <c r="A302" s="1872"/>
      <c r="B302" s="1837"/>
      <c r="C302" s="1841"/>
      <c r="D302" s="1369"/>
      <c r="E302" s="1370"/>
      <c r="F302" s="966" t="s">
        <v>500</v>
      </c>
      <c r="G302" s="86">
        <v>1</v>
      </c>
      <c r="H302" s="597">
        <v>0</v>
      </c>
      <c r="I302" s="597">
        <v>0</v>
      </c>
      <c r="J302" s="597">
        <v>0</v>
      </c>
      <c r="K302" s="597">
        <v>0</v>
      </c>
      <c r="L302" s="597">
        <v>0</v>
      </c>
      <c r="M302" s="597">
        <v>0</v>
      </c>
      <c r="N302" s="971">
        <v>0</v>
      </c>
      <c r="O302" s="971">
        <v>1</v>
      </c>
      <c r="P302" s="971">
        <v>0</v>
      </c>
      <c r="Q302" s="971">
        <v>0</v>
      </c>
      <c r="R302" s="971">
        <v>0</v>
      </c>
      <c r="S302" s="971">
        <v>0</v>
      </c>
      <c r="T302" s="957"/>
    </row>
    <row r="303" spans="1:20" ht="15.75" customHeight="1" thickBot="1" x14ac:dyDescent="0.3">
      <c r="A303" s="1872"/>
      <c r="B303" s="1837"/>
      <c r="C303" s="1841"/>
      <c r="D303" s="1369"/>
      <c r="E303" s="1370"/>
      <c r="F303" s="966" t="s">
        <v>499</v>
      </c>
      <c r="G303" s="86">
        <v>1</v>
      </c>
      <c r="H303" s="597">
        <v>0</v>
      </c>
      <c r="I303" s="597">
        <v>0</v>
      </c>
      <c r="J303" s="597">
        <v>0</v>
      </c>
      <c r="K303" s="597">
        <v>0</v>
      </c>
      <c r="L303" s="597">
        <v>0</v>
      </c>
      <c r="M303" s="597">
        <v>0</v>
      </c>
      <c r="N303" s="971">
        <v>0</v>
      </c>
      <c r="O303" s="971">
        <v>0</v>
      </c>
      <c r="P303" s="971">
        <v>1</v>
      </c>
      <c r="Q303" s="971">
        <v>0</v>
      </c>
      <c r="R303" s="971">
        <v>0</v>
      </c>
      <c r="S303" s="971">
        <v>0</v>
      </c>
      <c r="T303" s="957"/>
    </row>
    <row r="304" spans="1:20" ht="15.75" customHeight="1" thickBot="1" x14ac:dyDescent="0.3">
      <c r="A304" s="1872"/>
      <c r="B304" s="1837"/>
      <c r="C304" s="1841"/>
      <c r="D304" s="1369"/>
      <c r="E304" s="1370"/>
      <c r="F304" s="966" t="s">
        <v>498</v>
      </c>
      <c r="G304" s="86">
        <v>1</v>
      </c>
      <c r="H304" s="597">
        <v>0</v>
      </c>
      <c r="I304" s="597">
        <v>0</v>
      </c>
      <c r="J304" s="597">
        <v>0</v>
      </c>
      <c r="K304" s="597">
        <v>0</v>
      </c>
      <c r="L304" s="597">
        <v>0</v>
      </c>
      <c r="M304" s="597">
        <v>0</v>
      </c>
      <c r="N304" s="971">
        <v>0</v>
      </c>
      <c r="O304" s="971">
        <v>0</v>
      </c>
      <c r="P304" s="971">
        <v>0</v>
      </c>
      <c r="Q304" s="971">
        <v>1</v>
      </c>
      <c r="R304" s="971">
        <v>0</v>
      </c>
      <c r="S304" s="971">
        <v>0</v>
      </c>
      <c r="T304" s="957"/>
    </row>
    <row r="305" spans="1:20" ht="16.5" customHeight="1" thickBot="1" x14ac:dyDescent="0.3">
      <c r="A305" s="1872"/>
      <c r="B305" s="1837"/>
      <c r="C305" s="1841"/>
      <c r="D305" s="1369"/>
      <c r="E305" s="1370"/>
      <c r="F305" s="966" t="s">
        <v>497</v>
      </c>
      <c r="G305" s="86">
        <v>1</v>
      </c>
      <c r="H305" s="597">
        <v>0</v>
      </c>
      <c r="I305" s="597">
        <v>0</v>
      </c>
      <c r="J305" s="597">
        <v>0</v>
      </c>
      <c r="K305" s="597">
        <v>0</v>
      </c>
      <c r="L305" s="597">
        <v>0</v>
      </c>
      <c r="M305" s="597">
        <v>0</v>
      </c>
      <c r="N305" s="971">
        <v>0</v>
      </c>
      <c r="O305" s="971">
        <v>1</v>
      </c>
      <c r="P305" s="971">
        <v>0</v>
      </c>
      <c r="Q305" s="971">
        <v>0</v>
      </c>
      <c r="R305" s="971">
        <v>0</v>
      </c>
      <c r="S305" s="971">
        <v>0</v>
      </c>
      <c r="T305" s="957"/>
    </row>
    <row r="306" spans="1:20" ht="15.75" customHeight="1" thickBot="1" x14ac:dyDescent="0.3">
      <c r="A306" s="1872"/>
      <c r="B306" s="1837"/>
      <c r="C306" s="1841"/>
      <c r="D306" s="1369"/>
      <c r="E306" s="1370"/>
      <c r="F306" s="966" t="s">
        <v>496</v>
      </c>
      <c r="G306" s="86">
        <v>1</v>
      </c>
      <c r="H306" s="597">
        <v>0</v>
      </c>
      <c r="I306" s="597">
        <v>0</v>
      </c>
      <c r="J306" s="597">
        <v>0</v>
      </c>
      <c r="K306" s="597">
        <v>0</v>
      </c>
      <c r="L306" s="597">
        <v>0</v>
      </c>
      <c r="M306" s="597">
        <v>0</v>
      </c>
      <c r="N306" s="971">
        <v>0</v>
      </c>
      <c r="O306" s="971">
        <v>0</v>
      </c>
      <c r="P306" s="971">
        <v>1</v>
      </c>
      <c r="Q306" s="971">
        <v>0</v>
      </c>
      <c r="R306" s="971">
        <v>0</v>
      </c>
      <c r="S306" s="971">
        <v>0</v>
      </c>
      <c r="T306" s="957"/>
    </row>
    <row r="307" spans="1:20" ht="15.75" customHeight="1" thickBot="1" x14ac:dyDescent="0.3">
      <c r="A307" s="1872"/>
      <c r="B307" s="1837"/>
      <c r="C307" s="1841"/>
      <c r="D307" s="1369"/>
      <c r="E307" s="1370"/>
      <c r="F307" s="966" t="s">
        <v>495</v>
      </c>
      <c r="G307" s="86">
        <v>1</v>
      </c>
      <c r="H307" s="597">
        <v>0</v>
      </c>
      <c r="I307" s="597">
        <v>0</v>
      </c>
      <c r="J307" s="597">
        <v>0</v>
      </c>
      <c r="K307" s="597">
        <v>0</v>
      </c>
      <c r="L307" s="597">
        <v>0</v>
      </c>
      <c r="M307" s="597">
        <v>0</v>
      </c>
      <c r="N307" s="971">
        <v>0</v>
      </c>
      <c r="O307" s="971">
        <v>0</v>
      </c>
      <c r="P307" s="971">
        <v>0</v>
      </c>
      <c r="Q307" s="971">
        <v>1</v>
      </c>
      <c r="R307" s="971">
        <v>0</v>
      </c>
      <c r="S307" s="971">
        <v>0</v>
      </c>
      <c r="T307" s="957"/>
    </row>
    <row r="308" spans="1:20" ht="33.75" customHeight="1" thickBot="1" x14ac:dyDescent="0.3">
      <c r="A308" s="1872"/>
      <c r="B308" s="1837"/>
      <c r="C308" s="1841"/>
      <c r="D308" s="1369"/>
      <c r="E308" s="1370"/>
      <c r="F308" s="966" t="s">
        <v>494</v>
      </c>
      <c r="G308" s="86">
        <v>1</v>
      </c>
      <c r="H308" s="597">
        <v>0</v>
      </c>
      <c r="I308" s="597">
        <v>0</v>
      </c>
      <c r="J308" s="597">
        <v>0</v>
      </c>
      <c r="K308" s="597">
        <v>0</v>
      </c>
      <c r="L308" s="597">
        <v>0</v>
      </c>
      <c r="M308" s="597">
        <v>0</v>
      </c>
      <c r="N308" s="971">
        <v>1</v>
      </c>
      <c r="O308" s="971">
        <v>0</v>
      </c>
      <c r="P308" s="971">
        <v>0</v>
      </c>
      <c r="Q308" s="971">
        <v>0</v>
      </c>
      <c r="R308" s="971">
        <v>0</v>
      </c>
      <c r="S308" s="971">
        <v>0</v>
      </c>
      <c r="T308" s="957"/>
    </row>
    <row r="309" spans="1:20" ht="31.5" customHeight="1" thickBot="1" x14ac:dyDescent="0.3">
      <c r="A309" s="1872"/>
      <c r="B309" s="1837"/>
      <c r="C309" s="1841"/>
      <c r="D309" s="1369"/>
      <c r="E309" s="1370"/>
      <c r="F309" s="966" t="s">
        <v>493</v>
      </c>
      <c r="G309" s="86">
        <v>1</v>
      </c>
      <c r="H309" s="597">
        <v>0</v>
      </c>
      <c r="I309" s="597">
        <v>0</v>
      </c>
      <c r="J309" s="597">
        <v>0</v>
      </c>
      <c r="K309" s="597">
        <v>0</v>
      </c>
      <c r="L309" s="597">
        <v>0</v>
      </c>
      <c r="M309" s="597">
        <v>0</v>
      </c>
      <c r="N309" s="971">
        <v>0</v>
      </c>
      <c r="O309" s="971">
        <v>1</v>
      </c>
      <c r="P309" s="971">
        <v>0</v>
      </c>
      <c r="Q309" s="971">
        <v>0</v>
      </c>
      <c r="R309" s="971">
        <v>0</v>
      </c>
      <c r="S309" s="971">
        <v>0</v>
      </c>
      <c r="T309" s="957"/>
    </row>
    <row r="310" spans="1:20" ht="15.75" customHeight="1" thickBot="1" x14ac:dyDescent="0.3">
      <c r="A310" s="1872"/>
      <c r="B310" s="1837"/>
      <c r="C310" s="1841"/>
      <c r="D310" s="1369"/>
      <c r="E310" s="1370"/>
      <c r="F310" s="966" t="s">
        <v>492</v>
      </c>
      <c r="G310" s="86">
        <v>1</v>
      </c>
      <c r="H310" s="597">
        <v>0</v>
      </c>
      <c r="I310" s="597">
        <v>0</v>
      </c>
      <c r="J310" s="597">
        <v>0</v>
      </c>
      <c r="K310" s="597">
        <v>0</v>
      </c>
      <c r="L310" s="597">
        <v>0</v>
      </c>
      <c r="M310" s="597">
        <v>0</v>
      </c>
      <c r="N310" s="971">
        <v>1</v>
      </c>
      <c r="O310" s="971">
        <v>0</v>
      </c>
      <c r="P310" s="971">
        <v>0</v>
      </c>
      <c r="Q310" s="971">
        <v>0</v>
      </c>
      <c r="R310" s="971">
        <v>0</v>
      </c>
      <c r="S310" s="971">
        <v>0</v>
      </c>
      <c r="T310" s="957"/>
    </row>
    <row r="311" spans="1:20" ht="16.5" customHeight="1" thickBot="1" x14ac:dyDescent="0.3">
      <c r="A311" s="1872"/>
      <c r="B311" s="1837"/>
      <c r="C311" s="1841"/>
      <c r="D311" s="1369"/>
      <c r="E311" s="1370"/>
      <c r="F311" s="967" t="s">
        <v>491</v>
      </c>
      <c r="G311" s="86">
        <v>1</v>
      </c>
      <c r="H311" s="597">
        <v>0</v>
      </c>
      <c r="I311" s="597">
        <v>0</v>
      </c>
      <c r="J311" s="597">
        <v>0</v>
      </c>
      <c r="K311" s="597">
        <v>0</v>
      </c>
      <c r="L311" s="597">
        <v>0</v>
      </c>
      <c r="M311" s="597">
        <v>0</v>
      </c>
      <c r="N311" s="971">
        <v>0</v>
      </c>
      <c r="O311" s="971">
        <v>1</v>
      </c>
      <c r="P311" s="971">
        <v>0</v>
      </c>
      <c r="Q311" s="971">
        <v>0</v>
      </c>
      <c r="R311" s="971">
        <v>0</v>
      </c>
      <c r="S311" s="971">
        <v>0</v>
      </c>
      <c r="T311" s="957"/>
    </row>
    <row r="312" spans="1:20" ht="15.75" customHeight="1" thickBot="1" x14ac:dyDescent="0.3">
      <c r="A312" s="1872"/>
      <c r="B312" s="1837"/>
      <c r="C312" s="1841"/>
      <c r="D312" s="1369"/>
      <c r="E312" s="1370"/>
      <c r="F312" s="966" t="s">
        <v>490</v>
      </c>
      <c r="G312" s="86">
        <v>1</v>
      </c>
      <c r="H312" s="597">
        <v>0</v>
      </c>
      <c r="I312" s="597">
        <v>0</v>
      </c>
      <c r="J312" s="597">
        <v>0</v>
      </c>
      <c r="K312" s="597">
        <v>0</v>
      </c>
      <c r="L312" s="597">
        <v>0</v>
      </c>
      <c r="M312" s="597">
        <v>0</v>
      </c>
      <c r="N312" s="971">
        <v>0</v>
      </c>
      <c r="O312" s="971">
        <v>0</v>
      </c>
      <c r="P312" s="971">
        <v>0</v>
      </c>
      <c r="Q312" s="971">
        <v>1</v>
      </c>
      <c r="R312" s="971">
        <v>0</v>
      </c>
      <c r="S312" s="971">
        <v>0</v>
      </c>
      <c r="T312" s="957"/>
    </row>
    <row r="313" spans="1:20" ht="19.5" customHeight="1" thickBot="1" x14ac:dyDescent="0.3">
      <c r="A313" s="1872"/>
      <c r="B313" s="1837"/>
      <c r="C313" s="1841"/>
      <c r="D313" s="1369"/>
      <c r="E313" s="1370"/>
      <c r="F313" s="966" t="s">
        <v>489</v>
      </c>
      <c r="G313" s="86">
        <v>1</v>
      </c>
      <c r="H313" s="597">
        <v>0</v>
      </c>
      <c r="I313" s="597">
        <v>0</v>
      </c>
      <c r="J313" s="597">
        <v>0</v>
      </c>
      <c r="K313" s="597">
        <v>0</v>
      </c>
      <c r="L313" s="597">
        <v>0</v>
      </c>
      <c r="M313" s="597">
        <v>0</v>
      </c>
      <c r="N313" s="971">
        <v>0</v>
      </c>
      <c r="O313" s="971">
        <v>0</v>
      </c>
      <c r="P313" s="971">
        <v>1</v>
      </c>
      <c r="Q313" s="971">
        <v>0</v>
      </c>
      <c r="R313" s="971">
        <v>0</v>
      </c>
      <c r="S313" s="971">
        <v>0</v>
      </c>
      <c r="T313" s="957"/>
    </row>
    <row r="314" spans="1:20" ht="16.5" customHeight="1" thickBot="1" x14ac:dyDescent="0.3">
      <c r="A314" s="1872"/>
      <c r="B314" s="1837"/>
      <c r="C314" s="1841"/>
      <c r="D314" s="1369"/>
      <c r="E314" s="1370"/>
      <c r="F314" s="966" t="s">
        <v>488</v>
      </c>
      <c r="G314" s="86">
        <v>1</v>
      </c>
      <c r="H314" s="597">
        <v>0</v>
      </c>
      <c r="I314" s="597">
        <v>0</v>
      </c>
      <c r="J314" s="597">
        <v>0</v>
      </c>
      <c r="K314" s="597">
        <v>0</v>
      </c>
      <c r="L314" s="597">
        <v>0</v>
      </c>
      <c r="M314" s="597">
        <v>0</v>
      </c>
      <c r="N314" s="971">
        <v>1</v>
      </c>
      <c r="O314" s="971">
        <v>0</v>
      </c>
      <c r="P314" s="971">
        <v>0</v>
      </c>
      <c r="Q314" s="971">
        <v>0</v>
      </c>
      <c r="R314" s="971">
        <v>0</v>
      </c>
      <c r="S314" s="971">
        <v>0</v>
      </c>
      <c r="T314" s="957"/>
    </row>
    <row r="315" spans="1:20" ht="21" customHeight="1" thickBot="1" x14ac:dyDescent="0.3">
      <c r="A315" s="1872"/>
      <c r="B315" s="1837"/>
      <c r="C315" s="1841"/>
      <c r="D315" s="1369"/>
      <c r="E315" s="1370"/>
      <c r="F315" s="966" t="s">
        <v>487</v>
      </c>
      <c r="G315" s="86">
        <v>1</v>
      </c>
      <c r="H315" s="597">
        <v>0</v>
      </c>
      <c r="I315" s="597">
        <v>0</v>
      </c>
      <c r="J315" s="597">
        <v>0</v>
      </c>
      <c r="K315" s="597">
        <v>0</v>
      </c>
      <c r="L315" s="597">
        <v>0</v>
      </c>
      <c r="M315" s="597">
        <v>0</v>
      </c>
      <c r="N315" s="971">
        <v>0</v>
      </c>
      <c r="O315" s="971">
        <v>1</v>
      </c>
      <c r="P315" s="971">
        <v>0</v>
      </c>
      <c r="Q315" s="971">
        <v>0</v>
      </c>
      <c r="R315" s="971">
        <v>0</v>
      </c>
      <c r="S315" s="971">
        <v>0</v>
      </c>
      <c r="T315" s="957"/>
    </row>
    <row r="316" spans="1:20" ht="19.5" customHeight="1" thickBot="1" x14ac:dyDescent="0.3">
      <c r="A316" s="1872"/>
      <c r="B316" s="1837"/>
      <c r="C316" s="1841"/>
      <c r="D316" s="1369"/>
      <c r="E316" s="1370"/>
      <c r="F316" s="968" t="s">
        <v>486</v>
      </c>
      <c r="G316" s="86">
        <v>1</v>
      </c>
      <c r="H316" s="597">
        <v>0</v>
      </c>
      <c r="I316" s="597">
        <v>0</v>
      </c>
      <c r="J316" s="597">
        <v>0</v>
      </c>
      <c r="K316" s="597">
        <v>1</v>
      </c>
      <c r="L316" s="597">
        <v>0</v>
      </c>
      <c r="M316" s="597">
        <v>0</v>
      </c>
      <c r="N316" s="971">
        <v>0</v>
      </c>
      <c r="O316" s="971">
        <v>0</v>
      </c>
      <c r="P316" s="971">
        <v>0</v>
      </c>
      <c r="Q316" s="971">
        <v>0</v>
      </c>
      <c r="R316" s="971">
        <v>0</v>
      </c>
      <c r="S316" s="971">
        <v>0</v>
      </c>
      <c r="T316" s="957"/>
    </row>
    <row r="317" spans="1:20" ht="16.5" customHeight="1" thickBot="1" x14ac:dyDescent="0.3">
      <c r="A317" s="1872"/>
      <c r="B317" s="1837"/>
      <c r="C317" s="1841"/>
      <c r="D317" s="1369"/>
      <c r="E317" s="1379"/>
      <c r="F317" s="973" t="s">
        <v>338</v>
      </c>
      <c r="G317" s="94">
        <f>SUM(G264:G316)</f>
        <v>53</v>
      </c>
      <c r="H317" s="95">
        <f t="shared" ref="H317:S317" si="15">SUM(H264:H316)</f>
        <v>0</v>
      </c>
      <c r="I317" s="78">
        <f t="shared" si="15"/>
        <v>3</v>
      </c>
      <c r="J317" s="78">
        <f t="shared" si="15"/>
        <v>1</v>
      </c>
      <c r="K317" s="78">
        <f t="shared" si="15"/>
        <v>4</v>
      </c>
      <c r="L317" s="78">
        <f t="shared" si="15"/>
        <v>1</v>
      </c>
      <c r="M317" s="78">
        <f t="shared" si="15"/>
        <v>2</v>
      </c>
      <c r="N317" s="78">
        <f t="shared" si="15"/>
        <v>11</v>
      </c>
      <c r="O317" s="78">
        <f t="shared" si="15"/>
        <v>13</v>
      </c>
      <c r="P317" s="78">
        <f t="shared" si="15"/>
        <v>8</v>
      </c>
      <c r="Q317" s="78">
        <f t="shared" si="15"/>
        <v>6</v>
      </c>
      <c r="R317" s="78">
        <f t="shared" si="15"/>
        <v>2</v>
      </c>
      <c r="S317" s="78">
        <f t="shared" si="15"/>
        <v>2</v>
      </c>
      <c r="T317" s="957"/>
    </row>
    <row r="318" spans="1:20" ht="19.5" thickBot="1" x14ac:dyDescent="0.3">
      <c r="A318" s="1872"/>
      <c r="B318" s="1837"/>
      <c r="C318" s="1845" t="s">
        <v>334</v>
      </c>
      <c r="D318" s="1846"/>
      <c r="E318" s="1847"/>
      <c r="F318" s="1848"/>
      <c r="G318" s="1848"/>
      <c r="H318" s="1847"/>
      <c r="I318" s="1847"/>
      <c r="J318" s="1847"/>
      <c r="K318" s="1847"/>
      <c r="L318" s="1847"/>
      <c r="M318" s="1847"/>
      <c r="N318" s="1847"/>
      <c r="O318" s="1847"/>
      <c r="P318" s="1847"/>
      <c r="Q318" s="1847"/>
      <c r="R318" s="1847"/>
      <c r="S318" s="1849"/>
      <c r="T318" s="957"/>
    </row>
    <row r="319" spans="1:20" ht="16.5" thickBot="1" x14ac:dyDescent="0.3">
      <c r="A319" s="1872"/>
      <c r="B319" s="1837"/>
      <c r="C319" s="1850" t="s">
        <v>138</v>
      </c>
      <c r="D319" s="2522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957"/>
    </row>
    <row r="320" spans="1:20" ht="16.5" thickBot="1" x14ac:dyDescent="0.3">
      <c r="A320" s="1872"/>
      <c r="B320" s="1837"/>
      <c r="C320" s="1850"/>
      <c r="D320" s="2522"/>
      <c r="E320" s="1339" t="s">
        <v>268</v>
      </c>
      <c r="F320" s="1339"/>
      <c r="G320" s="46">
        <f>+G155</f>
        <v>272</v>
      </c>
      <c r="H320" s="46">
        <f t="shared" ref="H320:S320" si="16">+H155</f>
        <v>10</v>
      </c>
      <c r="I320" s="46">
        <f t="shared" si="16"/>
        <v>23</v>
      </c>
      <c r="J320" s="46">
        <f t="shared" si="16"/>
        <v>36</v>
      </c>
      <c r="K320" s="46">
        <f t="shared" si="16"/>
        <v>32</v>
      </c>
      <c r="L320" s="46">
        <f t="shared" si="16"/>
        <v>25</v>
      </c>
      <c r="M320" s="46">
        <f t="shared" si="16"/>
        <v>27</v>
      </c>
      <c r="N320" s="46">
        <f t="shared" si="16"/>
        <v>22</v>
      </c>
      <c r="O320" s="46">
        <f t="shared" si="16"/>
        <v>25</v>
      </c>
      <c r="P320" s="46">
        <f t="shared" si="16"/>
        <v>18</v>
      </c>
      <c r="Q320" s="46">
        <f t="shared" si="16"/>
        <v>23</v>
      </c>
      <c r="R320" s="46">
        <f t="shared" si="16"/>
        <v>18</v>
      </c>
      <c r="S320" s="46">
        <f t="shared" si="16"/>
        <v>13</v>
      </c>
      <c r="T320" s="957"/>
    </row>
    <row r="321" spans="1:20" ht="16.5" thickBot="1" x14ac:dyDescent="0.3">
      <c r="A321" s="1872"/>
      <c r="B321" s="1837"/>
      <c r="C321" s="1850"/>
      <c r="D321" s="2522"/>
      <c r="E321" s="1339" t="s">
        <v>332</v>
      </c>
      <c r="F321" s="1339"/>
      <c r="G321" s="46">
        <f>SUM(G322:G326)</f>
        <v>272</v>
      </c>
      <c r="H321" s="46">
        <f t="shared" ref="H321:S321" si="17">SUM(H322:H326)</f>
        <v>10</v>
      </c>
      <c r="I321" s="46">
        <f t="shared" si="17"/>
        <v>23</v>
      </c>
      <c r="J321" s="46">
        <f t="shared" si="17"/>
        <v>36</v>
      </c>
      <c r="K321" s="46">
        <f t="shared" si="17"/>
        <v>32</v>
      </c>
      <c r="L321" s="46">
        <f t="shared" si="17"/>
        <v>25</v>
      </c>
      <c r="M321" s="46">
        <f t="shared" si="17"/>
        <v>27</v>
      </c>
      <c r="N321" s="46">
        <f t="shared" si="17"/>
        <v>22</v>
      </c>
      <c r="O321" s="46">
        <f t="shared" si="17"/>
        <v>25</v>
      </c>
      <c r="P321" s="46">
        <f t="shared" si="17"/>
        <v>18</v>
      </c>
      <c r="Q321" s="46">
        <f t="shared" si="17"/>
        <v>19</v>
      </c>
      <c r="R321" s="46">
        <f t="shared" si="17"/>
        <v>18</v>
      </c>
      <c r="S321" s="46">
        <f t="shared" si="17"/>
        <v>13</v>
      </c>
      <c r="T321" s="957"/>
    </row>
    <row r="322" spans="1:20" ht="16.5" thickBot="1" x14ac:dyDescent="0.3">
      <c r="A322" s="1872"/>
      <c r="B322" s="1837"/>
      <c r="C322" s="1850"/>
      <c r="D322" s="2522"/>
      <c r="E322" s="1345" t="s">
        <v>265</v>
      </c>
      <c r="F322" s="1345"/>
      <c r="G322" s="47">
        <v>20</v>
      </c>
      <c r="H322" s="478">
        <v>2</v>
      </c>
      <c r="I322" s="478">
        <v>2</v>
      </c>
      <c r="J322" s="478">
        <v>2</v>
      </c>
      <c r="K322" s="478">
        <v>2</v>
      </c>
      <c r="L322" s="478">
        <v>2</v>
      </c>
      <c r="M322" s="478">
        <v>2</v>
      </c>
      <c r="N322" s="478">
        <v>2</v>
      </c>
      <c r="O322" s="478">
        <v>2</v>
      </c>
      <c r="P322" s="478">
        <v>2</v>
      </c>
      <c r="Q322" s="478">
        <v>2</v>
      </c>
      <c r="R322" s="478">
        <v>0</v>
      </c>
      <c r="S322" s="479">
        <v>0</v>
      </c>
      <c r="T322" s="957"/>
    </row>
    <row r="323" spans="1:20" ht="16.5" thickBot="1" x14ac:dyDescent="0.3">
      <c r="A323" s="1872"/>
      <c r="B323" s="1837"/>
      <c r="C323" s="1850"/>
      <c r="D323" s="2522"/>
      <c r="E323" s="1331" t="s">
        <v>526</v>
      </c>
      <c r="F323" s="1331"/>
      <c r="G323" s="47">
        <v>1</v>
      </c>
      <c r="H323" s="478">
        <v>0</v>
      </c>
      <c r="I323" s="478">
        <v>0</v>
      </c>
      <c r="J323" s="478">
        <v>0</v>
      </c>
      <c r="K323" s="478">
        <v>0</v>
      </c>
      <c r="L323" s="478">
        <v>0</v>
      </c>
      <c r="M323" s="478">
        <v>0</v>
      </c>
      <c r="N323" s="478">
        <v>1</v>
      </c>
      <c r="O323" s="478">
        <v>0</v>
      </c>
      <c r="P323" s="478">
        <v>0</v>
      </c>
      <c r="Q323" s="478">
        <v>0</v>
      </c>
      <c r="R323" s="478">
        <v>0</v>
      </c>
      <c r="S323" s="479">
        <v>0</v>
      </c>
      <c r="T323" s="957"/>
    </row>
    <row r="324" spans="1:20" ht="16.5" thickBot="1" x14ac:dyDescent="0.3">
      <c r="A324" s="1872"/>
      <c r="B324" s="1837"/>
      <c r="C324" s="1850"/>
      <c r="D324" s="2522"/>
      <c r="E324" s="1331" t="s">
        <v>266</v>
      </c>
      <c r="F324" s="1331"/>
      <c r="G324" s="47">
        <v>2</v>
      </c>
      <c r="H324" s="478">
        <v>0</v>
      </c>
      <c r="I324" s="478">
        <v>0</v>
      </c>
      <c r="J324" s="478">
        <v>1</v>
      </c>
      <c r="K324" s="478">
        <v>0</v>
      </c>
      <c r="L324" s="478">
        <v>0</v>
      </c>
      <c r="M324" s="478">
        <v>1</v>
      </c>
      <c r="N324" s="478">
        <v>0</v>
      </c>
      <c r="O324" s="478">
        <v>0</v>
      </c>
      <c r="P324" s="478">
        <v>0</v>
      </c>
      <c r="Q324" s="478">
        <v>0</v>
      </c>
      <c r="R324" s="478">
        <v>0</v>
      </c>
      <c r="S324" s="479">
        <v>0</v>
      </c>
      <c r="T324" s="957"/>
    </row>
    <row r="325" spans="1:20" ht="16.5" thickBot="1" x14ac:dyDescent="0.3">
      <c r="A325" s="1872"/>
      <c r="B325" s="1837"/>
      <c r="C325" s="1851"/>
      <c r="D325" s="2523"/>
      <c r="E325" s="1331" t="s">
        <v>267</v>
      </c>
      <c r="F325" s="1331"/>
      <c r="G325" s="47">
        <v>1</v>
      </c>
      <c r="H325" s="478">
        <v>0</v>
      </c>
      <c r="I325" s="478">
        <v>0</v>
      </c>
      <c r="J325" s="478">
        <v>0</v>
      </c>
      <c r="K325" s="478">
        <v>0</v>
      </c>
      <c r="L325" s="478">
        <v>0</v>
      </c>
      <c r="M325" s="478">
        <v>0</v>
      </c>
      <c r="N325" s="478">
        <v>0</v>
      </c>
      <c r="O325" s="478">
        <v>0</v>
      </c>
      <c r="P325" s="478">
        <v>0</v>
      </c>
      <c r="Q325" s="478">
        <v>0</v>
      </c>
      <c r="R325" s="478">
        <v>0</v>
      </c>
      <c r="S325" s="479">
        <v>1</v>
      </c>
      <c r="T325" s="957"/>
    </row>
    <row r="326" spans="1:20" ht="16.5" thickBot="1" x14ac:dyDescent="0.3">
      <c r="A326" s="1872"/>
      <c r="B326" s="1837"/>
      <c r="C326" s="1851"/>
      <c r="D326" s="2524"/>
      <c r="E326" s="1331" t="s">
        <v>335</v>
      </c>
      <c r="F326" s="1331"/>
      <c r="G326" s="47">
        <v>248</v>
      </c>
      <c r="H326" s="478">
        <v>8</v>
      </c>
      <c r="I326" s="478">
        <v>21</v>
      </c>
      <c r="J326" s="478">
        <v>33</v>
      </c>
      <c r="K326" s="478">
        <v>30</v>
      </c>
      <c r="L326" s="478">
        <v>23</v>
      </c>
      <c r="M326" s="478">
        <v>24</v>
      </c>
      <c r="N326" s="478">
        <v>19</v>
      </c>
      <c r="O326" s="478">
        <v>23</v>
      </c>
      <c r="P326" s="478">
        <v>16</v>
      </c>
      <c r="Q326" s="478">
        <v>17</v>
      </c>
      <c r="R326" s="478">
        <v>18</v>
      </c>
      <c r="S326" s="479">
        <v>12</v>
      </c>
      <c r="T326" s="957"/>
    </row>
    <row r="327" spans="1:20" s="60" customFormat="1" ht="60.75" customHeight="1" thickBot="1" x14ac:dyDescent="0.3">
      <c r="A327" s="1872"/>
      <c r="B327" s="1837"/>
      <c r="C327" s="1852"/>
      <c r="D327" s="2525"/>
      <c r="E327" s="2526" t="s">
        <v>333</v>
      </c>
      <c r="F327" s="2526"/>
      <c r="G327" s="59">
        <f>IF((G319+G320-G321)&lt;0,"Revise porque este valor no puede ser negativo",G319+G320-G321)</f>
        <v>0</v>
      </c>
      <c r="H327" s="59">
        <f t="shared" ref="H327:S327" si="18">IF((H319+H320-H321)&lt;0,"Revise porque este valor no puede ser negativo",H319+H320-H321)</f>
        <v>0</v>
      </c>
      <c r="I327" s="59">
        <f t="shared" si="18"/>
        <v>0</v>
      </c>
      <c r="J327" s="59">
        <f t="shared" si="18"/>
        <v>0</v>
      </c>
      <c r="K327" s="59">
        <f t="shared" si="18"/>
        <v>0</v>
      </c>
      <c r="L327" s="59">
        <f t="shared" si="18"/>
        <v>0</v>
      </c>
      <c r="M327" s="59">
        <f t="shared" si="18"/>
        <v>0</v>
      </c>
      <c r="N327" s="59">
        <f t="shared" si="18"/>
        <v>0</v>
      </c>
      <c r="O327" s="59">
        <f t="shared" si="18"/>
        <v>0</v>
      </c>
      <c r="P327" s="59">
        <f t="shared" si="18"/>
        <v>0</v>
      </c>
      <c r="Q327" s="59">
        <f t="shared" si="18"/>
        <v>4</v>
      </c>
      <c r="R327" s="59">
        <f t="shared" si="18"/>
        <v>0</v>
      </c>
      <c r="S327" s="59">
        <f t="shared" si="18"/>
        <v>0</v>
      </c>
      <c r="T327" s="974"/>
    </row>
    <row r="328" spans="1:20" ht="19.5" thickBot="1" x14ac:dyDescent="0.3">
      <c r="A328" s="1872"/>
      <c r="B328" s="1837"/>
      <c r="C328" s="1831" t="s">
        <v>172</v>
      </c>
      <c r="D328" s="1832"/>
      <c r="E328" s="1832"/>
      <c r="F328" s="1832"/>
      <c r="G328" s="1832"/>
      <c r="H328" s="1832"/>
      <c r="I328" s="1832"/>
      <c r="J328" s="1832"/>
      <c r="K328" s="1832"/>
      <c r="L328" s="1832"/>
      <c r="M328" s="1832"/>
      <c r="N328" s="1832"/>
      <c r="O328" s="1832"/>
      <c r="P328" s="1832"/>
      <c r="Q328" s="1832"/>
      <c r="R328" s="1832"/>
      <c r="S328" s="1833"/>
      <c r="T328" s="957"/>
    </row>
    <row r="329" spans="1:20" ht="19.5" thickBot="1" x14ac:dyDescent="0.3">
      <c r="A329" s="1872"/>
      <c r="B329" s="1837"/>
      <c r="C329" s="1834" t="s">
        <v>139</v>
      </c>
      <c r="D329" s="1828" t="s">
        <v>140</v>
      </c>
      <c r="E329" s="1829"/>
      <c r="F329" s="1829"/>
      <c r="G329" s="1829"/>
      <c r="H329" s="1829"/>
      <c r="I329" s="1829"/>
      <c r="J329" s="1829"/>
      <c r="K329" s="1829"/>
      <c r="L329" s="1829"/>
      <c r="M329" s="1829"/>
      <c r="N329" s="1829"/>
      <c r="O329" s="1829"/>
      <c r="P329" s="1829"/>
      <c r="Q329" s="1829"/>
      <c r="R329" s="1829"/>
      <c r="S329" s="1830"/>
      <c r="T329" s="473"/>
    </row>
    <row r="330" spans="1:20" ht="16.5" thickBot="1" x14ac:dyDescent="0.3">
      <c r="A330" s="1872"/>
      <c r="B330" s="1837"/>
      <c r="C330" s="1835"/>
      <c r="D330" s="1509" t="s">
        <v>141</v>
      </c>
      <c r="E330" s="2519" t="s">
        <v>271</v>
      </c>
      <c r="F330" s="2519"/>
      <c r="G330" s="975"/>
      <c r="H330" s="976">
        <v>30</v>
      </c>
      <c r="I330" s="976">
        <f t="shared" ref="I330:S330" si="19">+H338</f>
        <v>25</v>
      </c>
      <c r="J330" s="976">
        <f t="shared" si="19"/>
        <v>23</v>
      </c>
      <c r="K330" s="976">
        <f t="shared" si="19"/>
        <v>35</v>
      </c>
      <c r="L330" s="976">
        <f t="shared" si="19"/>
        <v>56</v>
      </c>
      <c r="M330" s="976">
        <f t="shared" si="19"/>
        <v>63</v>
      </c>
      <c r="N330" s="976">
        <f t="shared" si="19"/>
        <v>68</v>
      </c>
      <c r="O330" s="976">
        <f t="shared" si="19"/>
        <v>69</v>
      </c>
      <c r="P330" s="976">
        <f t="shared" si="19"/>
        <v>69</v>
      </c>
      <c r="Q330" s="976">
        <f t="shared" si="19"/>
        <v>69</v>
      </c>
      <c r="R330" s="976">
        <f t="shared" si="19"/>
        <v>71</v>
      </c>
      <c r="S330" s="976">
        <f t="shared" si="19"/>
        <v>69</v>
      </c>
      <c r="T330" s="473"/>
    </row>
    <row r="331" spans="1:20" ht="16.5" thickBot="1" x14ac:dyDescent="0.3">
      <c r="A331" s="1872"/>
      <c r="B331" s="1837"/>
      <c r="C331" s="1835"/>
      <c r="D331" s="1510"/>
      <c r="E331" s="2519" t="s">
        <v>269</v>
      </c>
      <c r="F331" s="2519"/>
      <c r="G331" s="977">
        <f>+G209</f>
        <v>98</v>
      </c>
      <c r="H331" s="977">
        <f t="shared" ref="H331:S331" si="20">+H209</f>
        <v>0</v>
      </c>
      <c r="I331" s="977">
        <f t="shared" si="20"/>
        <v>4</v>
      </c>
      <c r="J331" s="977">
        <f t="shared" si="20"/>
        <v>18</v>
      </c>
      <c r="K331" s="977">
        <f t="shared" si="20"/>
        <v>27</v>
      </c>
      <c r="L331" s="977">
        <f t="shared" si="20"/>
        <v>13</v>
      </c>
      <c r="M331" s="977">
        <f t="shared" si="20"/>
        <v>11</v>
      </c>
      <c r="N331" s="977">
        <f t="shared" si="20"/>
        <v>6</v>
      </c>
      <c r="O331" s="977">
        <f t="shared" si="20"/>
        <v>6</v>
      </c>
      <c r="P331" s="977">
        <f t="shared" si="20"/>
        <v>5</v>
      </c>
      <c r="Q331" s="977">
        <f t="shared" si="20"/>
        <v>8</v>
      </c>
      <c r="R331" s="977">
        <f t="shared" si="20"/>
        <v>3</v>
      </c>
      <c r="S331" s="977">
        <f t="shared" si="20"/>
        <v>1</v>
      </c>
      <c r="T331" s="473"/>
    </row>
    <row r="332" spans="1:20" ht="16.5" thickBot="1" x14ac:dyDescent="0.3">
      <c r="A332" s="1872"/>
      <c r="B332" s="1837"/>
      <c r="C332" s="1835"/>
      <c r="D332" s="1510"/>
      <c r="E332" s="2519" t="s">
        <v>270</v>
      </c>
      <c r="F332" s="2519"/>
      <c r="G332" s="977">
        <f>+G322</f>
        <v>20</v>
      </c>
      <c r="H332" s="977">
        <v>0</v>
      </c>
      <c r="I332" s="977">
        <f t="shared" ref="I332:S332" si="21">+I322</f>
        <v>2</v>
      </c>
      <c r="J332" s="977">
        <f t="shared" si="21"/>
        <v>2</v>
      </c>
      <c r="K332" s="977">
        <f t="shared" si="21"/>
        <v>2</v>
      </c>
      <c r="L332" s="977">
        <f t="shared" si="21"/>
        <v>2</v>
      </c>
      <c r="M332" s="977">
        <f t="shared" si="21"/>
        <v>2</v>
      </c>
      <c r="N332" s="977">
        <f t="shared" si="21"/>
        <v>2</v>
      </c>
      <c r="O332" s="977">
        <f t="shared" si="21"/>
        <v>2</v>
      </c>
      <c r="P332" s="977">
        <f t="shared" si="21"/>
        <v>2</v>
      </c>
      <c r="Q332" s="977">
        <f t="shared" si="21"/>
        <v>2</v>
      </c>
      <c r="R332" s="977">
        <v>2</v>
      </c>
      <c r="S332" s="977">
        <f t="shared" si="21"/>
        <v>0</v>
      </c>
      <c r="T332" s="473"/>
    </row>
    <row r="333" spans="1:20" ht="16.5" thickBot="1" x14ac:dyDescent="0.3">
      <c r="A333" s="1872"/>
      <c r="B333" s="1837"/>
      <c r="C333" s="1835"/>
      <c r="D333" s="1510"/>
      <c r="E333" s="2519" t="s">
        <v>336</v>
      </c>
      <c r="F333" s="2519"/>
      <c r="G333" s="977">
        <f>SUM(G334:G337)</f>
        <v>88</v>
      </c>
      <c r="H333" s="977">
        <f t="shared" ref="H333:S333" si="22">SUM(H334:H337)</f>
        <v>5</v>
      </c>
      <c r="I333" s="977">
        <f t="shared" si="22"/>
        <v>8</v>
      </c>
      <c r="J333" s="977">
        <f t="shared" si="22"/>
        <v>8</v>
      </c>
      <c r="K333" s="977">
        <f t="shared" si="22"/>
        <v>8</v>
      </c>
      <c r="L333" s="977">
        <f t="shared" si="22"/>
        <v>8</v>
      </c>
      <c r="M333" s="977">
        <f t="shared" si="22"/>
        <v>8</v>
      </c>
      <c r="N333" s="977">
        <f t="shared" si="22"/>
        <v>7</v>
      </c>
      <c r="O333" s="977">
        <f t="shared" si="22"/>
        <v>8</v>
      </c>
      <c r="P333" s="977">
        <f t="shared" si="22"/>
        <v>7</v>
      </c>
      <c r="Q333" s="977">
        <f t="shared" si="22"/>
        <v>8</v>
      </c>
      <c r="R333" s="977">
        <f t="shared" si="22"/>
        <v>7</v>
      </c>
      <c r="S333" s="977">
        <f t="shared" si="22"/>
        <v>6</v>
      </c>
      <c r="T333" s="473"/>
    </row>
    <row r="334" spans="1:20" ht="16.5" thickBot="1" x14ac:dyDescent="0.3">
      <c r="A334" s="1872"/>
      <c r="B334" s="1837"/>
      <c r="C334" s="1835"/>
      <c r="D334" s="1510"/>
      <c r="E334" s="2520" t="s">
        <v>340</v>
      </c>
      <c r="F334" s="2520"/>
      <c r="G334" s="68">
        <v>80</v>
      </c>
      <c r="H334" s="68">
        <v>5</v>
      </c>
      <c r="I334" s="68">
        <v>7</v>
      </c>
      <c r="J334" s="68">
        <v>7</v>
      </c>
      <c r="K334" s="68">
        <v>7</v>
      </c>
      <c r="L334" s="68">
        <v>7</v>
      </c>
      <c r="M334" s="68">
        <v>7</v>
      </c>
      <c r="N334" s="68">
        <v>7</v>
      </c>
      <c r="O334" s="68">
        <v>7</v>
      </c>
      <c r="P334" s="68">
        <v>7</v>
      </c>
      <c r="Q334" s="68">
        <v>7</v>
      </c>
      <c r="R334" s="68">
        <v>7</v>
      </c>
      <c r="S334" s="68">
        <v>5</v>
      </c>
      <c r="T334" s="473"/>
    </row>
    <row r="335" spans="1:20" ht="16.5" thickBot="1" x14ac:dyDescent="0.3">
      <c r="A335" s="1872"/>
      <c r="B335" s="1837"/>
      <c r="C335" s="1835"/>
      <c r="D335" s="1510"/>
      <c r="E335" s="2521" t="s">
        <v>341</v>
      </c>
      <c r="F335" s="2521"/>
      <c r="G335" s="68">
        <v>1</v>
      </c>
      <c r="H335" s="68">
        <v>0</v>
      </c>
      <c r="I335" s="68">
        <v>0</v>
      </c>
      <c r="J335" s="68">
        <v>0</v>
      </c>
      <c r="K335" s="68">
        <v>0</v>
      </c>
      <c r="L335" s="68">
        <v>1</v>
      </c>
      <c r="M335" s="68">
        <v>0</v>
      </c>
      <c r="N335" s="68">
        <v>0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473"/>
    </row>
    <row r="336" spans="1:20" s="979" customFormat="1" ht="16.5" thickBot="1" x14ac:dyDescent="0.3">
      <c r="A336" s="1872"/>
      <c r="B336" s="1837"/>
      <c r="C336" s="1835"/>
      <c r="D336" s="1510"/>
      <c r="E336" s="2521" t="s">
        <v>342</v>
      </c>
      <c r="F336" s="2521"/>
      <c r="G336" s="68">
        <v>6</v>
      </c>
      <c r="H336" s="68">
        <v>0</v>
      </c>
      <c r="I336" s="68">
        <v>1</v>
      </c>
      <c r="J336" s="68">
        <v>0</v>
      </c>
      <c r="K336" s="68">
        <v>1</v>
      </c>
      <c r="L336" s="68">
        <v>0</v>
      </c>
      <c r="M336" s="68">
        <v>1</v>
      </c>
      <c r="N336" s="68">
        <v>0</v>
      </c>
      <c r="O336" s="68">
        <v>1</v>
      </c>
      <c r="P336" s="68">
        <v>0</v>
      </c>
      <c r="Q336" s="68">
        <v>1</v>
      </c>
      <c r="R336" s="68">
        <v>0</v>
      </c>
      <c r="S336" s="68">
        <v>1</v>
      </c>
      <c r="T336" s="978"/>
    </row>
    <row r="337" spans="1:20" ht="16.5" thickBot="1" x14ac:dyDescent="0.3">
      <c r="A337" s="1872"/>
      <c r="B337" s="1837"/>
      <c r="C337" s="1835"/>
      <c r="D337" s="1510"/>
      <c r="E337" s="2521" t="s">
        <v>343</v>
      </c>
      <c r="F337" s="2521"/>
      <c r="G337" s="68">
        <v>1</v>
      </c>
      <c r="H337" s="68">
        <v>0</v>
      </c>
      <c r="I337" s="68">
        <v>0</v>
      </c>
      <c r="J337" s="68">
        <v>1</v>
      </c>
      <c r="K337" s="68">
        <v>0</v>
      </c>
      <c r="L337" s="68">
        <v>0</v>
      </c>
      <c r="M337" s="68">
        <v>0</v>
      </c>
      <c r="N337" s="68">
        <v>0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473"/>
    </row>
    <row r="338" spans="1:20" ht="58.5" customHeight="1" thickBot="1" x14ac:dyDescent="0.3">
      <c r="A338" s="1872"/>
      <c r="B338" s="1837"/>
      <c r="C338" s="1835"/>
      <c r="D338" s="1510"/>
      <c r="E338" s="2519" t="s">
        <v>344</v>
      </c>
      <c r="F338" s="2519"/>
      <c r="G338" s="59">
        <f>IF((G330+G331+G332-G333)&lt;0,"Revise porque este valor no puede ser negativo",G330+G331+G332-G333)</f>
        <v>30</v>
      </c>
      <c r="H338" s="59">
        <f t="shared" ref="H338:S338" si="23">IF((H330+H331+H332-H333)&lt;0,"Revise porque este valor no puede ser negativo",H330+H331+H332-H333)</f>
        <v>25</v>
      </c>
      <c r="I338" s="59">
        <f t="shared" si="23"/>
        <v>23</v>
      </c>
      <c r="J338" s="59">
        <f t="shared" si="23"/>
        <v>35</v>
      </c>
      <c r="K338" s="59">
        <f t="shared" si="23"/>
        <v>56</v>
      </c>
      <c r="L338" s="59">
        <f t="shared" si="23"/>
        <v>63</v>
      </c>
      <c r="M338" s="59">
        <f t="shared" si="23"/>
        <v>68</v>
      </c>
      <c r="N338" s="59">
        <f t="shared" si="23"/>
        <v>69</v>
      </c>
      <c r="O338" s="59">
        <f t="shared" si="23"/>
        <v>69</v>
      </c>
      <c r="P338" s="59">
        <f t="shared" si="23"/>
        <v>69</v>
      </c>
      <c r="Q338" s="59">
        <f t="shared" si="23"/>
        <v>71</v>
      </c>
      <c r="R338" s="59">
        <f t="shared" si="23"/>
        <v>69</v>
      </c>
      <c r="S338" s="59">
        <f t="shared" si="23"/>
        <v>64</v>
      </c>
      <c r="T338" s="473"/>
    </row>
    <row r="339" spans="1:20" ht="19.5" thickBot="1" x14ac:dyDescent="0.3">
      <c r="A339" s="1872"/>
      <c r="B339" s="1837"/>
      <c r="C339" s="1835"/>
      <c r="D339" s="1829" t="s">
        <v>142</v>
      </c>
      <c r="E339" s="1829"/>
      <c r="F339" s="1829"/>
      <c r="G339" s="1829"/>
      <c r="H339" s="1829"/>
      <c r="I339" s="1829"/>
      <c r="J339" s="1829"/>
      <c r="K339" s="1829"/>
      <c r="L339" s="1829"/>
      <c r="M339" s="1829"/>
      <c r="N339" s="1829"/>
      <c r="O339" s="1829"/>
      <c r="P339" s="1829"/>
      <c r="Q339" s="1829"/>
      <c r="R339" s="1829"/>
      <c r="S339" s="1830"/>
      <c r="T339" s="473"/>
    </row>
    <row r="340" spans="1:20" s="981" customFormat="1" ht="16.5" thickBot="1" x14ac:dyDescent="0.3">
      <c r="A340" s="1872"/>
      <c r="B340" s="1837"/>
      <c r="C340" s="1835"/>
      <c r="D340" s="1509" t="s">
        <v>263</v>
      </c>
      <c r="E340" s="2519" t="s">
        <v>273</v>
      </c>
      <c r="F340" s="2519"/>
      <c r="G340" s="975"/>
      <c r="H340" s="482">
        <f>+G348</f>
        <v>51</v>
      </c>
      <c r="I340" s="482">
        <f t="shared" ref="I340:S340" si="24">+H348</f>
        <v>52</v>
      </c>
      <c r="J340" s="482">
        <f t="shared" si="24"/>
        <v>52</v>
      </c>
      <c r="K340" s="482">
        <f t="shared" si="24"/>
        <v>61</v>
      </c>
      <c r="L340" s="482">
        <f t="shared" si="24"/>
        <v>69</v>
      </c>
      <c r="M340" s="482">
        <f t="shared" si="24"/>
        <v>79</v>
      </c>
      <c r="N340" s="482">
        <f t="shared" si="24"/>
        <v>85</v>
      </c>
      <c r="O340" s="482">
        <f t="shared" si="24"/>
        <v>90</v>
      </c>
      <c r="P340" s="482">
        <f t="shared" si="24"/>
        <v>92</v>
      </c>
      <c r="Q340" s="482">
        <f t="shared" si="24"/>
        <v>96</v>
      </c>
      <c r="R340" s="482">
        <f t="shared" si="24"/>
        <v>99</v>
      </c>
      <c r="S340" s="482">
        <f t="shared" si="24"/>
        <v>100</v>
      </c>
      <c r="T340" s="980"/>
    </row>
    <row r="341" spans="1:20" s="981" customFormat="1" ht="16.5" thickBot="1" x14ac:dyDescent="0.3">
      <c r="A341" s="1872"/>
      <c r="B341" s="1837"/>
      <c r="C341" s="1835"/>
      <c r="D341" s="1510"/>
      <c r="E341" s="2519" t="s">
        <v>274</v>
      </c>
      <c r="F341" s="2519"/>
      <c r="G341" s="977">
        <f>+G263</f>
        <v>52</v>
      </c>
      <c r="H341" s="977">
        <f t="shared" ref="H341:S341" si="25">+H263</f>
        <v>1</v>
      </c>
      <c r="I341" s="977">
        <f t="shared" si="25"/>
        <v>0</v>
      </c>
      <c r="J341" s="977">
        <f t="shared" si="25"/>
        <v>9</v>
      </c>
      <c r="K341" s="977">
        <f t="shared" si="25"/>
        <v>10</v>
      </c>
      <c r="L341" s="977">
        <f t="shared" si="25"/>
        <v>10</v>
      </c>
      <c r="M341" s="977">
        <f t="shared" si="25"/>
        <v>6</v>
      </c>
      <c r="N341" s="977">
        <f t="shared" si="25"/>
        <v>4</v>
      </c>
      <c r="O341" s="977">
        <f t="shared" si="25"/>
        <v>2</v>
      </c>
      <c r="P341" s="977">
        <f t="shared" si="25"/>
        <v>4</v>
      </c>
      <c r="Q341" s="977">
        <f t="shared" si="25"/>
        <v>3</v>
      </c>
      <c r="R341" s="977">
        <f t="shared" si="25"/>
        <v>1</v>
      </c>
      <c r="S341" s="977">
        <f t="shared" si="25"/>
        <v>1</v>
      </c>
      <c r="T341" s="980"/>
    </row>
    <row r="342" spans="1:20" s="981" customFormat="1" ht="16.5" thickBot="1" x14ac:dyDescent="0.3">
      <c r="A342" s="1872"/>
      <c r="B342" s="1837"/>
      <c r="C342" s="1835"/>
      <c r="D342" s="1510"/>
      <c r="E342" s="2519" t="s">
        <v>275</v>
      </c>
      <c r="F342" s="2519"/>
      <c r="G342" s="977">
        <f>+G323</f>
        <v>1</v>
      </c>
      <c r="H342" s="977">
        <f t="shared" ref="H342:S342" si="26">+H323</f>
        <v>0</v>
      </c>
      <c r="I342" s="977">
        <f t="shared" si="26"/>
        <v>0</v>
      </c>
      <c r="J342" s="977">
        <f t="shared" si="26"/>
        <v>0</v>
      </c>
      <c r="K342" s="977">
        <f t="shared" si="26"/>
        <v>0</v>
      </c>
      <c r="L342" s="977">
        <f t="shared" si="26"/>
        <v>0</v>
      </c>
      <c r="M342" s="977">
        <f t="shared" si="26"/>
        <v>0</v>
      </c>
      <c r="N342" s="977">
        <f t="shared" si="26"/>
        <v>1</v>
      </c>
      <c r="O342" s="977">
        <f t="shared" si="26"/>
        <v>0</v>
      </c>
      <c r="P342" s="977">
        <f t="shared" si="26"/>
        <v>0</v>
      </c>
      <c r="Q342" s="977">
        <f t="shared" si="26"/>
        <v>0</v>
      </c>
      <c r="R342" s="977">
        <f t="shared" si="26"/>
        <v>0</v>
      </c>
      <c r="S342" s="977">
        <f t="shared" si="26"/>
        <v>0</v>
      </c>
      <c r="T342" s="980"/>
    </row>
    <row r="343" spans="1:20" s="981" customFormat="1" ht="16.5" thickBot="1" x14ac:dyDescent="0.3">
      <c r="A343" s="1872"/>
      <c r="B343" s="1837"/>
      <c r="C343" s="1835"/>
      <c r="D343" s="1510"/>
      <c r="E343" s="2519" t="s">
        <v>276</v>
      </c>
      <c r="F343" s="2519"/>
      <c r="G343" s="977">
        <f>+G335</f>
        <v>1</v>
      </c>
      <c r="H343" s="977">
        <f t="shared" ref="H343:S343" si="27">+H335</f>
        <v>0</v>
      </c>
      <c r="I343" s="977">
        <f t="shared" si="27"/>
        <v>0</v>
      </c>
      <c r="J343" s="977">
        <f t="shared" si="27"/>
        <v>0</v>
      </c>
      <c r="K343" s="977">
        <f t="shared" si="27"/>
        <v>0</v>
      </c>
      <c r="L343" s="977">
        <f t="shared" si="27"/>
        <v>1</v>
      </c>
      <c r="M343" s="977">
        <f t="shared" si="27"/>
        <v>0</v>
      </c>
      <c r="N343" s="977">
        <f t="shared" si="27"/>
        <v>0</v>
      </c>
      <c r="O343" s="977">
        <f t="shared" si="27"/>
        <v>0</v>
      </c>
      <c r="P343" s="977">
        <f t="shared" si="27"/>
        <v>0</v>
      </c>
      <c r="Q343" s="977">
        <f t="shared" si="27"/>
        <v>0</v>
      </c>
      <c r="R343" s="977">
        <f t="shared" si="27"/>
        <v>0</v>
      </c>
      <c r="S343" s="977">
        <f t="shared" si="27"/>
        <v>0</v>
      </c>
      <c r="T343" s="980"/>
    </row>
    <row r="344" spans="1:20" s="981" customFormat="1" ht="16.5" thickBot="1" x14ac:dyDescent="0.3">
      <c r="A344" s="1872"/>
      <c r="B344" s="1837"/>
      <c r="C344" s="1835"/>
      <c r="D344" s="1510"/>
      <c r="E344" s="2519" t="s">
        <v>350</v>
      </c>
      <c r="F344" s="2519"/>
      <c r="G344" s="483">
        <f>SUM(G345:G347)</f>
        <v>3</v>
      </c>
      <c r="H344" s="483">
        <f t="shared" ref="H344:S344" si="28">SUM(H345:H347)</f>
        <v>0</v>
      </c>
      <c r="I344" s="483">
        <f t="shared" si="28"/>
        <v>0</v>
      </c>
      <c r="J344" s="483">
        <f t="shared" si="28"/>
        <v>0</v>
      </c>
      <c r="K344" s="483">
        <f t="shared" si="28"/>
        <v>2</v>
      </c>
      <c r="L344" s="483">
        <f t="shared" si="28"/>
        <v>1</v>
      </c>
      <c r="M344" s="483">
        <f t="shared" si="28"/>
        <v>0</v>
      </c>
      <c r="N344" s="483">
        <f t="shared" si="28"/>
        <v>0</v>
      </c>
      <c r="O344" s="483">
        <f t="shared" si="28"/>
        <v>0</v>
      </c>
      <c r="P344" s="483">
        <f t="shared" si="28"/>
        <v>0</v>
      </c>
      <c r="Q344" s="483">
        <f t="shared" si="28"/>
        <v>0</v>
      </c>
      <c r="R344" s="483">
        <f t="shared" si="28"/>
        <v>0</v>
      </c>
      <c r="S344" s="483">
        <f t="shared" si="28"/>
        <v>0</v>
      </c>
      <c r="T344" s="980"/>
    </row>
    <row r="345" spans="1:20" s="981" customFormat="1" ht="16.5" thickBot="1" x14ac:dyDescent="0.3">
      <c r="A345" s="1872"/>
      <c r="B345" s="1837"/>
      <c r="C345" s="1835"/>
      <c r="D345" s="1510"/>
      <c r="E345" s="2520" t="s">
        <v>351</v>
      </c>
      <c r="F345" s="2520"/>
      <c r="G345" s="68">
        <v>1</v>
      </c>
      <c r="H345" s="68">
        <v>0</v>
      </c>
      <c r="I345" s="68">
        <v>0</v>
      </c>
      <c r="J345" s="68">
        <v>0</v>
      </c>
      <c r="K345" s="68">
        <v>1</v>
      </c>
      <c r="L345" s="68">
        <v>0</v>
      </c>
      <c r="M345" s="68">
        <v>0</v>
      </c>
      <c r="N345" s="68">
        <v>0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980"/>
    </row>
    <row r="346" spans="1:20" s="981" customFormat="1" ht="16.5" thickBot="1" x14ac:dyDescent="0.3">
      <c r="A346" s="1872"/>
      <c r="B346" s="1837"/>
      <c r="C346" s="1835"/>
      <c r="D346" s="1510"/>
      <c r="E346" s="2521" t="s">
        <v>352</v>
      </c>
      <c r="F346" s="2521"/>
      <c r="G346" s="68">
        <v>1</v>
      </c>
      <c r="H346" s="68">
        <v>0</v>
      </c>
      <c r="I346" s="68">
        <v>0</v>
      </c>
      <c r="J346" s="68">
        <v>0</v>
      </c>
      <c r="K346" s="68">
        <v>0</v>
      </c>
      <c r="L346" s="68">
        <v>1</v>
      </c>
      <c r="M346" s="68">
        <v>0</v>
      </c>
      <c r="N346" s="68">
        <v>0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980"/>
    </row>
    <row r="347" spans="1:20" s="981" customFormat="1" ht="16.5" thickBot="1" x14ac:dyDescent="0.3">
      <c r="A347" s="1872"/>
      <c r="B347" s="1837"/>
      <c r="C347" s="1835"/>
      <c r="D347" s="1510"/>
      <c r="E347" s="2521" t="s">
        <v>353</v>
      </c>
      <c r="F347" s="2521"/>
      <c r="G347" s="68">
        <v>1</v>
      </c>
      <c r="H347" s="68">
        <v>0</v>
      </c>
      <c r="I347" s="68">
        <v>0</v>
      </c>
      <c r="J347" s="68">
        <v>0</v>
      </c>
      <c r="K347" s="68">
        <v>1</v>
      </c>
      <c r="L347" s="68">
        <v>0</v>
      </c>
      <c r="M347" s="68">
        <v>0</v>
      </c>
      <c r="N347" s="68">
        <v>0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980"/>
    </row>
    <row r="348" spans="1:20" s="981" customFormat="1" ht="16.5" thickBot="1" x14ac:dyDescent="0.3">
      <c r="A348" s="1872"/>
      <c r="B348" s="1837"/>
      <c r="C348" s="1835"/>
      <c r="D348" s="1510"/>
      <c r="E348" s="2519" t="s">
        <v>354</v>
      </c>
      <c r="F348" s="2519"/>
      <c r="G348" s="59">
        <f>IF((G340+G341+G342+G343-G344)&lt;0,"Revise porque este valor no puede ser negativo",G340+G341+G342+G343-G344)</f>
        <v>51</v>
      </c>
      <c r="H348" s="59">
        <f t="shared" ref="H348:S348" si="29">IF((H340+H341+H342+H343-H344)&lt;0,"Revise porque este valor no puede ser negativo",H340+H341+H342+H343-H344)</f>
        <v>52</v>
      </c>
      <c r="I348" s="59">
        <f t="shared" si="29"/>
        <v>52</v>
      </c>
      <c r="J348" s="59">
        <f t="shared" si="29"/>
        <v>61</v>
      </c>
      <c r="K348" s="59">
        <f t="shared" si="29"/>
        <v>69</v>
      </c>
      <c r="L348" s="59">
        <f t="shared" si="29"/>
        <v>79</v>
      </c>
      <c r="M348" s="59">
        <f t="shared" si="29"/>
        <v>85</v>
      </c>
      <c r="N348" s="59">
        <f t="shared" si="29"/>
        <v>90</v>
      </c>
      <c r="O348" s="59">
        <f t="shared" si="29"/>
        <v>92</v>
      </c>
      <c r="P348" s="59">
        <f t="shared" si="29"/>
        <v>96</v>
      </c>
      <c r="Q348" s="59">
        <f t="shared" si="29"/>
        <v>99</v>
      </c>
      <c r="R348" s="59">
        <f t="shared" si="29"/>
        <v>100</v>
      </c>
      <c r="S348" s="59">
        <f t="shared" si="29"/>
        <v>101</v>
      </c>
      <c r="T348" s="980"/>
    </row>
    <row r="349" spans="1:20" s="981" customFormat="1" ht="19.5" thickBot="1" x14ac:dyDescent="0.3">
      <c r="A349" s="1872"/>
      <c r="B349" s="1837"/>
      <c r="C349" s="1822" t="s">
        <v>173</v>
      </c>
      <c r="D349" s="1823"/>
      <c r="E349" s="1824"/>
      <c r="F349" s="1824"/>
      <c r="G349" s="1823"/>
      <c r="H349" s="1823"/>
      <c r="I349" s="1823"/>
      <c r="J349" s="1823"/>
      <c r="K349" s="1823"/>
      <c r="L349" s="1823"/>
      <c r="M349" s="1823"/>
      <c r="N349" s="1823"/>
      <c r="O349" s="1823"/>
      <c r="P349" s="1823"/>
      <c r="Q349" s="1823"/>
      <c r="R349" s="1823"/>
      <c r="S349" s="1825"/>
      <c r="T349" s="980"/>
    </row>
    <row r="350" spans="1:20" s="981" customFormat="1" ht="19.5" thickBot="1" x14ac:dyDescent="0.3">
      <c r="A350" s="1872"/>
      <c r="B350" s="1837"/>
      <c r="C350" s="1826" t="s">
        <v>143</v>
      </c>
      <c r="D350" s="1828" t="s">
        <v>144</v>
      </c>
      <c r="E350" s="1829"/>
      <c r="F350" s="1829"/>
      <c r="G350" s="1829"/>
      <c r="H350" s="1829"/>
      <c r="I350" s="1829"/>
      <c r="J350" s="1829"/>
      <c r="K350" s="1829"/>
      <c r="L350" s="1829"/>
      <c r="M350" s="1829"/>
      <c r="N350" s="1829"/>
      <c r="O350" s="1829"/>
      <c r="P350" s="1829"/>
      <c r="Q350" s="1829"/>
      <c r="R350" s="1829"/>
      <c r="S350" s="1830"/>
      <c r="T350" s="980"/>
    </row>
    <row r="351" spans="1:20" s="981" customFormat="1" ht="16.5" thickBot="1" x14ac:dyDescent="0.3">
      <c r="A351" s="1872"/>
      <c r="B351" s="1837"/>
      <c r="C351" s="1827"/>
      <c r="D351" s="1507" t="s">
        <v>182</v>
      </c>
      <c r="E351" s="2519" t="s">
        <v>232</v>
      </c>
      <c r="F351" s="2519"/>
      <c r="G351" s="982"/>
      <c r="H351" s="482">
        <f>+G357</f>
        <v>50</v>
      </c>
      <c r="I351" s="482">
        <f t="shared" ref="I351:S351" si="30">+H357</f>
        <v>50</v>
      </c>
      <c r="J351" s="482">
        <f t="shared" si="30"/>
        <v>56</v>
      </c>
      <c r="K351" s="482">
        <f t="shared" si="30"/>
        <v>57</v>
      </c>
      <c r="L351" s="482">
        <f t="shared" si="30"/>
        <v>64</v>
      </c>
      <c r="M351" s="482">
        <f t="shared" si="30"/>
        <v>65</v>
      </c>
      <c r="N351" s="482">
        <f t="shared" si="30"/>
        <v>69</v>
      </c>
      <c r="O351" s="482">
        <f t="shared" si="30"/>
        <v>91</v>
      </c>
      <c r="P351" s="482">
        <f t="shared" si="30"/>
        <v>117</v>
      </c>
      <c r="Q351" s="482">
        <f t="shared" si="30"/>
        <v>133</v>
      </c>
      <c r="R351" s="482">
        <f t="shared" si="30"/>
        <v>145</v>
      </c>
      <c r="S351" s="482">
        <f t="shared" si="30"/>
        <v>149</v>
      </c>
      <c r="T351" s="980"/>
    </row>
    <row r="352" spans="1:20" s="981" customFormat="1" ht="16.5" thickBot="1" x14ac:dyDescent="0.3">
      <c r="A352" s="1872"/>
      <c r="B352" s="1837"/>
      <c r="C352" s="1827"/>
      <c r="D352" s="1508"/>
      <c r="E352" s="2519" t="s">
        <v>337</v>
      </c>
      <c r="F352" s="2519"/>
      <c r="G352" s="484">
        <f>+G317</f>
        <v>53</v>
      </c>
      <c r="H352" s="483">
        <f t="shared" ref="H352:S352" si="31">SUM(H264:H317)</f>
        <v>0</v>
      </c>
      <c r="I352" s="483">
        <f t="shared" si="31"/>
        <v>6</v>
      </c>
      <c r="J352" s="483">
        <f t="shared" si="31"/>
        <v>2</v>
      </c>
      <c r="K352" s="483">
        <f t="shared" si="31"/>
        <v>8</v>
      </c>
      <c r="L352" s="483">
        <f t="shared" si="31"/>
        <v>2</v>
      </c>
      <c r="M352" s="483">
        <f t="shared" si="31"/>
        <v>4</v>
      </c>
      <c r="N352" s="483">
        <f t="shared" si="31"/>
        <v>22</v>
      </c>
      <c r="O352" s="483">
        <f t="shared" si="31"/>
        <v>26</v>
      </c>
      <c r="P352" s="483">
        <f t="shared" si="31"/>
        <v>16</v>
      </c>
      <c r="Q352" s="483">
        <f t="shared" si="31"/>
        <v>12</v>
      </c>
      <c r="R352" s="483">
        <f t="shared" si="31"/>
        <v>4</v>
      </c>
      <c r="S352" s="483">
        <f t="shared" si="31"/>
        <v>4</v>
      </c>
      <c r="T352" s="980"/>
    </row>
    <row r="353" spans="1:20" s="981" customFormat="1" ht="16.5" thickBot="1" x14ac:dyDescent="0.3">
      <c r="A353" s="1872"/>
      <c r="B353" s="1837"/>
      <c r="C353" s="1827"/>
      <c r="D353" s="1508"/>
      <c r="E353" s="2519" t="s">
        <v>345</v>
      </c>
      <c r="F353" s="2519"/>
      <c r="G353" s="484">
        <f>SUM(G354:G356)</f>
        <v>3</v>
      </c>
      <c r="H353" s="484">
        <f t="shared" ref="H353:S353" si="32">SUM(H354:H356)</f>
        <v>0</v>
      </c>
      <c r="I353" s="484">
        <f t="shared" si="32"/>
        <v>0</v>
      </c>
      <c r="J353" s="484">
        <f t="shared" si="32"/>
        <v>1</v>
      </c>
      <c r="K353" s="484">
        <f t="shared" si="32"/>
        <v>1</v>
      </c>
      <c r="L353" s="484">
        <f t="shared" si="32"/>
        <v>1</v>
      </c>
      <c r="M353" s="484">
        <f t="shared" si="32"/>
        <v>0</v>
      </c>
      <c r="N353" s="484">
        <f t="shared" si="32"/>
        <v>0</v>
      </c>
      <c r="O353" s="484">
        <f t="shared" si="32"/>
        <v>0</v>
      </c>
      <c r="P353" s="484">
        <f t="shared" si="32"/>
        <v>0</v>
      </c>
      <c r="Q353" s="484">
        <f t="shared" si="32"/>
        <v>0</v>
      </c>
      <c r="R353" s="484">
        <f t="shared" si="32"/>
        <v>0</v>
      </c>
      <c r="S353" s="484">
        <f t="shared" si="32"/>
        <v>0</v>
      </c>
      <c r="T353" s="980"/>
    </row>
    <row r="354" spans="1:20" s="981" customFormat="1" ht="16.5" thickBot="1" x14ac:dyDescent="0.3">
      <c r="A354" s="1872"/>
      <c r="B354" s="1837"/>
      <c r="C354" s="1827"/>
      <c r="D354" s="1508"/>
      <c r="E354" s="2520" t="s">
        <v>346</v>
      </c>
      <c r="F354" s="2520"/>
      <c r="G354" s="983">
        <v>1</v>
      </c>
      <c r="H354" s="68">
        <v>0</v>
      </c>
      <c r="I354" s="68">
        <v>0</v>
      </c>
      <c r="J354" s="68">
        <v>1</v>
      </c>
      <c r="K354" s="68">
        <v>0</v>
      </c>
      <c r="L354" s="68">
        <v>0</v>
      </c>
      <c r="M354" s="68">
        <v>0</v>
      </c>
      <c r="N354" s="68">
        <v>0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980"/>
    </row>
    <row r="355" spans="1:20" s="981" customFormat="1" ht="16.5" thickBot="1" x14ac:dyDescent="0.3">
      <c r="A355" s="1872"/>
      <c r="B355" s="1837"/>
      <c r="C355" s="1827"/>
      <c r="D355" s="1508"/>
      <c r="E355" s="2521" t="s">
        <v>347</v>
      </c>
      <c r="F355" s="2521"/>
      <c r="G355" s="983">
        <v>1</v>
      </c>
      <c r="H355" s="68">
        <v>0</v>
      </c>
      <c r="I355" s="68">
        <v>0</v>
      </c>
      <c r="J355" s="68">
        <v>0</v>
      </c>
      <c r="K355" s="68">
        <v>1</v>
      </c>
      <c r="L355" s="68">
        <v>0</v>
      </c>
      <c r="M355" s="68">
        <v>0</v>
      </c>
      <c r="N355" s="68">
        <v>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980"/>
    </row>
    <row r="356" spans="1:20" s="981" customFormat="1" ht="16.5" thickBot="1" x14ac:dyDescent="0.3">
      <c r="A356" s="1872"/>
      <c r="B356" s="1837"/>
      <c r="C356" s="1827"/>
      <c r="D356" s="1508"/>
      <c r="E356" s="2521" t="s">
        <v>348</v>
      </c>
      <c r="F356" s="2521"/>
      <c r="G356" s="983">
        <v>1</v>
      </c>
      <c r="H356" s="68">
        <v>0</v>
      </c>
      <c r="I356" s="68">
        <v>0</v>
      </c>
      <c r="J356" s="68">
        <v>0</v>
      </c>
      <c r="K356" s="68">
        <v>0</v>
      </c>
      <c r="L356" s="68">
        <v>1</v>
      </c>
      <c r="M356" s="68">
        <v>0</v>
      </c>
      <c r="N356" s="68">
        <v>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980"/>
    </row>
    <row r="357" spans="1:20" s="981" customFormat="1" ht="16.5" thickBot="1" x14ac:dyDescent="0.3">
      <c r="A357" s="1872"/>
      <c r="B357" s="1837"/>
      <c r="C357" s="1827"/>
      <c r="D357" s="1508"/>
      <c r="E357" s="2519" t="s">
        <v>349</v>
      </c>
      <c r="F357" s="2519"/>
      <c r="G357" s="59">
        <f>IF((G351+G352-G353)&lt;0,"Revise porque este valor no puede ser negativo",G351+G352-G353)</f>
        <v>50</v>
      </c>
      <c r="H357" s="59">
        <f t="shared" ref="H357:S357" si="33">IF((H351+H352-H353)&lt;0,"Revise porque este valor no puede ser negativo",H351+H352-H353)</f>
        <v>50</v>
      </c>
      <c r="I357" s="59">
        <f t="shared" si="33"/>
        <v>56</v>
      </c>
      <c r="J357" s="59">
        <f t="shared" si="33"/>
        <v>57</v>
      </c>
      <c r="K357" s="59">
        <f t="shared" si="33"/>
        <v>64</v>
      </c>
      <c r="L357" s="59">
        <f t="shared" si="33"/>
        <v>65</v>
      </c>
      <c r="M357" s="59">
        <f t="shared" si="33"/>
        <v>69</v>
      </c>
      <c r="N357" s="59">
        <f t="shared" si="33"/>
        <v>91</v>
      </c>
      <c r="O357" s="59">
        <f t="shared" si="33"/>
        <v>117</v>
      </c>
      <c r="P357" s="59">
        <f t="shared" si="33"/>
        <v>133</v>
      </c>
      <c r="Q357" s="59">
        <f t="shared" si="33"/>
        <v>145</v>
      </c>
      <c r="R357" s="59">
        <f t="shared" si="33"/>
        <v>149</v>
      </c>
      <c r="S357" s="59">
        <f t="shared" si="33"/>
        <v>153</v>
      </c>
      <c r="T357" s="980"/>
    </row>
    <row r="358" spans="1:20" s="2" customFormat="1" ht="19.5" thickBot="1" x14ac:dyDescent="0.3">
      <c r="A358" s="1872"/>
      <c r="B358" s="1837"/>
      <c r="C358" s="1819" t="s">
        <v>174</v>
      </c>
      <c r="D358" s="1820"/>
      <c r="E358" s="1820"/>
      <c r="F358" s="1820"/>
      <c r="G358" s="1820"/>
      <c r="H358" s="1820"/>
      <c r="I358" s="1820"/>
      <c r="J358" s="1820"/>
      <c r="K358" s="1820"/>
      <c r="L358" s="1820"/>
      <c r="M358" s="1820"/>
      <c r="N358" s="1820"/>
      <c r="O358" s="1820"/>
      <c r="P358" s="1820"/>
      <c r="Q358" s="1820"/>
      <c r="R358" s="1820"/>
      <c r="S358" s="1821"/>
      <c r="T358" s="473"/>
    </row>
    <row r="359" spans="1:20" s="2" customFormat="1" ht="27" customHeight="1" thickBot="1" x14ac:dyDescent="0.3">
      <c r="A359" s="1872"/>
      <c r="B359" s="1837"/>
      <c r="C359" s="1817" t="s">
        <v>145</v>
      </c>
      <c r="D359" s="1344" t="s">
        <v>180</v>
      </c>
      <c r="E359" s="1345" t="s">
        <v>183</v>
      </c>
      <c r="F359" s="1345"/>
      <c r="G359" s="24">
        <v>4</v>
      </c>
      <c r="H359" s="47">
        <v>1</v>
      </c>
      <c r="I359" s="47">
        <v>0</v>
      </c>
      <c r="J359" s="47">
        <v>0</v>
      </c>
      <c r="K359" s="47">
        <v>1</v>
      </c>
      <c r="L359" s="47">
        <v>0</v>
      </c>
      <c r="M359" s="47">
        <v>0</v>
      </c>
      <c r="N359" s="47">
        <v>1</v>
      </c>
      <c r="O359" s="47">
        <v>0</v>
      </c>
      <c r="P359" s="47">
        <v>0</v>
      </c>
      <c r="Q359" s="47">
        <v>1</v>
      </c>
      <c r="R359" s="47">
        <v>0</v>
      </c>
      <c r="S359" s="47">
        <v>0</v>
      </c>
      <c r="T359" s="473"/>
    </row>
    <row r="360" spans="1:20" s="2" customFormat="1" ht="16.5" thickBot="1" x14ac:dyDescent="0.3">
      <c r="A360" s="1872"/>
      <c r="B360" s="1837"/>
      <c r="C360" s="1818"/>
      <c r="D360" s="1330"/>
      <c r="E360" s="1331" t="s">
        <v>184</v>
      </c>
      <c r="F360" s="1331"/>
      <c r="G360" s="30">
        <v>4</v>
      </c>
      <c r="H360" s="478">
        <v>0</v>
      </c>
      <c r="I360" s="478">
        <v>1</v>
      </c>
      <c r="J360" s="478">
        <v>1</v>
      </c>
      <c r="K360" s="478">
        <v>0</v>
      </c>
      <c r="L360" s="478">
        <v>0</v>
      </c>
      <c r="M360" s="478">
        <v>1</v>
      </c>
      <c r="N360" s="478">
        <v>0</v>
      </c>
      <c r="O360" s="478">
        <v>0</v>
      </c>
      <c r="P360" s="478">
        <v>0</v>
      </c>
      <c r="Q360" s="478">
        <v>1</v>
      </c>
      <c r="R360" s="478">
        <v>0</v>
      </c>
      <c r="S360" s="478">
        <v>0</v>
      </c>
      <c r="T360" s="473"/>
    </row>
    <row r="361" spans="1:20" s="2" customFormat="1" ht="16.5" thickBot="1" x14ac:dyDescent="0.3">
      <c r="A361" s="1872"/>
      <c r="B361" s="1837"/>
      <c r="C361" s="1818"/>
      <c r="D361" s="1346" t="s">
        <v>146</v>
      </c>
      <c r="E361" s="1331" t="s">
        <v>185</v>
      </c>
      <c r="F361" s="1331"/>
      <c r="G361" s="30">
        <v>1</v>
      </c>
      <c r="H361" s="478">
        <v>0</v>
      </c>
      <c r="I361" s="478">
        <v>0</v>
      </c>
      <c r="J361" s="478">
        <v>0</v>
      </c>
      <c r="K361" s="478">
        <v>1</v>
      </c>
      <c r="L361" s="478">
        <v>0</v>
      </c>
      <c r="M361" s="478">
        <v>0</v>
      </c>
      <c r="N361" s="478">
        <v>0</v>
      </c>
      <c r="O361" s="478">
        <v>0</v>
      </c>
      <c r="P361" s="478">
        <v>0</v>
      </c>
      <c r="Q361" s="478">
        <v>0</v>
      </c>
      <c r="R361" s="478">
        <v>0</v>
      </c>
      <c r="S361" s="478">
        <v>0</v>
      </c>
      <c r="T361" s="473"/>
    </row>
    <row r="362" spans="1:20" s="2" customFormat="1" ht="16.5" thickBot="1" x14ac:dyDescent="0.3">
      <c r="A362" s="1872"/>
      <c r="B362" s="1837"/>
      <c r="C362" s="1818"/>
      <c r="D362" s="1346"/>
      <c r="E362" s="1331" t="s">
        <v>186</v>
      </c>
      <c r="F362" s="1331"/>
      <c r="G362" s="30">
        <v>20</v>
      </c>
      <c r="H362" s="478">
        <v>0</v>
      </c>
      <c r="I362" s="478">
        <v>0</v>
      </c>
      <c r="J362" s="478">
        <v>0</v>
      </c>
      <c r="K362" s="478">
        <v>20</v>
      </c>
      <c r="L362" s="478">
        <v>0</v>
      </c>
      <c r="M362" s="478">
        <v>0</v>
      </c>
      <c r="N362" s="478">
        <v>0</v>
      </c>
      <c r="O362" s="478">
        <v>0</v>
      </c>
      <c r="P362" s="478">
        <v>0</v>
      </c>
      <c r="Q362" s="478">
        <v>0</v>
      </c>
      <c r="R362" s="478">
        <v>0</v>
      </c>
      <c r="S362" s="478">
        <v>0</v>
      </c>
      <c r="T362" s="473"/>
    </row>
    <row r="363" spans="1:20" s="2" customFormat="1" ht="16.5" thickBot="1" x14ac:dyDescent="0.3">
      <c r="A363" s="1872"/>
      <c r="B363" s="1837"/>
      <c r="C363" s="1818"/>
      <c r="D363" s="1346"/>
      <c r="E363" s="1331" t="s">
        <v>187</v>
      </c>
      <c r="F363" s="1331"/>
      <c r="G363" s="30">
        <v>0</v>
      </c>
      <c r="H363" s="478">
        <v>0</v>
      </c>
      <c r="I363" s="478">
        <v>0</v>
      </c>
      <c r="J363" s="478">
        <v>0</v>
      </c>
      <c r="K363" s="478">
        <v>0</v>
      </c>
      <c r="L363" s="478">
        <v>0</v>
      </c>
      <c r="M363" s="478">
        <v>0</v>
      </c>
      <c r="N363" s="478">
        <v>0</v>
      </c>
      <c r="O363" s="478">
        <v>0</v>
      </c>
      <c r="P363" s="478">
        <v>0</v>
      </c>
      <c r="Q363" s="478">
        <v>0</v>
      </c>
      <c r="R363" s="478">
        <v>0</v>
      </c>
      <c r="S363" s="478">
        <v>0</v>
      </c>
      <c r="T363" s="473"/>
    </row>
    <row r="364" spans="1:20" s="2" customFormat="1" ht="16.5" thickBot="1" x14ac:dyDescent="0.3">
      <c r="A364" s="1872"/>
      <c r="B364" s="1837"/>
      <c r="C364" s="1818"/>
      <c r="D364" s="119" t="s">
        <v>181</v>
      </c>
      <c r="E364" s="1331" t="s">
        <v>188</v>
      </c>
      <c r="F364" s="1331"/>
      <c r="G364" s="30">
        <v>1</v>
      </c>
      <c r="H364" s="478">
        <v>0</v>
      </c>
      <c r="I364" s="478">
        <v>0</v>
      </c>
      <c r="J364" s="478">
        <v>0</v>
      </c>
      <c r="K364" s="478">
        <v>1</v>
      </c>
      <c r="L364" s="478">
        <v>0</v>
      </c>
      <c r="M364" s="478">
        <v>0</v>
      </c>
      <c r="N364" s="478">
        <v>0</v>
      </c>
      <c r="O364" s="478">
        <v>0</v>
      </c>
      <c r="P364" s="478">
        <v>0</v>
      </c>
      <c r="Q364" s="478">
        <v>0</v>
      </c>
      <c r="R364" s="478">
        <v>0</v>
      </c>
      <c r="S364" s="478">
        <v>0</v>
      </c>
      <c r="T364" s="473"/>
    </row>
    <row r="365" spans="1:20" ht="16.5" thickBot="1" x14ac:dyDescent="0.3">
      <c r="A365" s="1872"/>
      <c r="B365" s="1837"/>
      <c r="C365" s="1818"/>
      <c r="D365" s="1330" t="s">
        <v>147</v>
      </c>
      <c r="E365" s="1331" t="s">
        <v>189</v>
      </c>
      <c r="F365" s="1331"/>
      <c r="G365" s="30">
        <v>5</v>
      </c>
      <c r="H365" s="625">
        <v>0</v>
      </c>
      <c r="I365" s="625">
        <v>0</v>
      </c>
      <c r="J365" s="625">
        <v>1</v>
      </c>
      <c r="K365" s="625">
        <v>0</v>
      </c>
      <c r="L365" s="625">
        <v>1</v>
      </c>
      <c r="M365" s="625">
        <v>0</v>
      </c>
      <c r="N365" s="625">
        <v>1</v>
      </c>
      <c r="O365" s="625">
        <v>0</v>
      </c>
      <c r="P365" s="625">
        <v>1</v>
      </c>
      <c r="Q365" s="625">
        <v>0</v>
      </c>
      <c r="R365" s="625">
        <v>1</v>
      </c>
      <c r="S365" s="625">
        <v>0</v>
      </c>
      <c r="T365" s="473"/>
    </row>
    <row r="366" spans="1:20" ht="16.5" thickBot="1" x14ac:dyDescent="0.3">
      <c r="A366" s="1872"/>
      <c r="B366" s="1837"/>
      <c r="C366" s="1818"/>
      <c r="D366" s="1330"/>
      <c r="E366" s="1331" t="s">
        <v>190</v>
      </c>
      <c r="F366" s="1331"/>
      <c r="G366" s="30">
        <v>5</v>
      </c>
      <c r="H366" s="625">
        <v>1</v>
      </c>
      <c r="I366" s="625">
        <v>0</v>
      </c>
      <c r="J366" s="625">
        <v>0</v>
      </c>
      <c r="K366" s="625">
        <v>1</v>
      </c>
      <c r="L366" s="625">
        <v>0</v>
      </c>
      <c r="M366" s="625">
        <v>1</v>
      </c>
      <c r="N366" s="625">
        <v>0</v>
      </c>
      <c r="O366" s="625">
        <v>1</v>
      </c>
      <c r="P366" s="625">
        <v>0</v>
      </c>
      <c r="Q366" s="625">
        <v>1</v>
      </c>
      <c r="R366" s="625">
        <v>0</v>
      </c>
      <c r="S366" s="625">
        <v>0</v>
      </c>
      <c r="T366" s="473"/>
    </row>
    <row r="367" spans="1:20" ht="16.5" thickBot="1" x14ac:dyDescent="0.3">
      <c r="A367" s="1872"/>
      <c r="B367" s="1837"/>
      <c r="C367" s="1818"/>
      <c r="D367" s="119" t="s">
        <v>148</v>
      </c>
      <c r="E367" s="1331" t="s">
        <v>191</v>
      </c>
      <c r="F367" s="1331"/>
      <c r="G367" s="30">
        <v>2</v>
      </c>
      <c r="H367" s="625">
        <v>0</v>
      </c>
      <c r="I367" s="625">
        <v>0</v>
      </c>
      <c r="J367" s="625">
        <v>1</v>
      </c>
      <c r="K367" s="625">
        <v>0</v>
      </c>
      <c r="L367" s="625">
        <v>0</v>
      </c>
      <c r="M367" s="625">
        <v>0</v>
      </c>
      <c r="N367" s="625">
        <v>1</v>
      </c>
      <c r="O367" s="625">
        <v>0</v>
      </c>
      <c r="P367" s="625">
        <v>0</v>
      </c>
      <c r="Q367" s="625">
        <v>0</v>
      </c>
      <c r="R367" s="625">
        <v>0</v>
      </c>
      <c r="S367" s="625">
        <v>0</v>
      </c>
      <c r="T367" s="473"/>
    </row>
    <row r="368" spans="1:20" ht="16.5" thickBot="1" x14ac:dyDescent="0.3">
      <c r="A368" s="1872"/>
      <c r="B368" s="1837"/>
      <c r="C368" s="1818"/>
      <c r="D368" s="1330" t="s">
        <v>149</v>
      </c>
      <c r="E368" s="2518" t="s">
        <v>192</v>
      </c>
      <c r="F368" s="2518"/>
      <c r="G368" s="30">
        <v>3</v>
      </c>
      <c r="H368" s="625">
        <v>0</v>
      </c>
      <c r="I368" s="625">
        <v>0</v>
      </c>
      <c r="J368" s="625">
        <v>1</v>
      </c>
      <c r="K368" s="625">
        <v>0</v>
      </c>
      <c r="L368" s="625">
        <v>1</v>
      </c>
      <c r="M368" s="625">
        <v>0</v>
      </c>
      <c r="N368" s="625">
        <v>0</v>
      </c>
      <c r="O368" s="625">
        <v>0</v>
      </c>
      <c r="P368" s="625">
        <v>1</v>
      </c>
      <c r="Q368" s="625">
        <v>0</v>
      </c>
      <c r="R368" s="625">
        <v>0</v>
      </c>
      <c r="S368" s="625">
        <v>0</v>
      </c>
      <c r="T368" s="473"/>
    </row>
    <row r="369" spans="1:20" ht="16.5" thickBot="1" x14ac:dyDescent="0.3">
      <c r="A369" s="1872"/>
      <c r="B369" s="1837"/>
      <c r="C369" s="1818"/>
      <c r="D369" s="1330"/>
      <c r="E369" s="2518" t="s">
        <v>193</v>
      </c>
      <c r="F369" s="2518"/>
      <c r="G369" s="30">
        <v>1</v>
      </c>
      <c r="H369" s="625">
        <v>0</v>
      </c>
      <c r="I369" s="625">
        <v>0</v>
      </c>
      <c r="J369" s="625">
        <v>0</v>
      </c>
      <c r="K369" s="625">
        <v>1</v>
      </c>
      <c r="L369" s="625">
        <v>0</v>
      </c>
      <c r="M369" s="625">
        <v>0</v>
      </c>
      <c r="N369" s="625">
        <v>0</v>
      </c>
      <c r="O369" s="625">
        <v>0</v>
      </c>
      <c r="P369" s="625">
        <v>0</v>
      </c>
      <c r="Q369" s="625">
        <v>0</v>
      </c>
      <c r="R369" s="625">
        <v>0</v>
      </c>
      <c r="S369" s="625">
        <v>0</v>
      </c>
      <c r="T369" s="473"/>
    </row>
    <row r="370" spans="1:20" ht="16.5" customHeight="1" thickBot="1" x14ac:dyDescent="0.3">
      <c r="A370" s="1872"/>
      <c r="B370" s="1837"/>
      <c r="C370" s="1818"/>
      <c r="D370" s="119" t="s">
        <v>150</v>
      </c>
      <c r="E370" s="2518" t="s">
        <v>194</v>
      </c>
      <c r="F370" s="2518"/>
      <c r="G370" s="30">
        <v>1</v>
      </c>
      <c r="H370" s="625">
        <v>0</v>
      </c>
      <c r="I370" s="625">
        <v>0</v>
      </c>
      <c r="J370" s="625">
        <v>1</v>
      </c>
      <c r="K370" s="625">
        <v>0</v>
      </c>
      <c r="L370" s="625">
        <v>0</v>
      </c>
      <c r="M370" s="625">
        <v>0</v>
      </c>
      <c r="N370" s="625">
        <v>0</v>
      </c>
      <c r="O370" s="625">
        <v>0</v>
      </c>
      <c r="P370" s="625">
        <v>0</v>
      </c>
      <c r="Q370" s="625">
        <v>0</v>
      </c>
      <c r="R370" s="625">
        <v>0</v>
      </c>
      <c r="S370" s="625">
        <v>0</v>
      </c>
      <c r="T370" s="473"/>
    </row>
    <row r="371" spans="1:20" ht="16.5" thickBot="1" x14ac:dyDescent="0.3">
      <c r="A371" s="1872"/>
      <c r="B371" s="1837"/>
      <c r="C371" s="1818"/>
      <c r="D371" s="1330" t="s">
        <v>151</v>
      </c>
      <c r="E371" s="2518" t="s">
        <v>195</v>
      </c>
      <c r="F371" s="2518"/>
      <c r="G371" s="30">
        <f t="shared" ref="G371:G381" si="34">+H371+I371+J371+K371+L371+M371+N371+O371+P371+Q371+R371+S371</f>
        <v>0</v>
      </c>
      <c r="H371" s="625">
        <v>0</v>
      </c>
      <c r="I371" s="625">
        <v>0</v>
      </c>
      <c r="J371" s="625">
        <v>0</v>
      </c>
      <c r="K371" s="625">
        <v>0</v>
      </c>
      <c r="L371" s="625">
        <v>0</v>
      </c>
      <c r="M371" s="625">
        <v>0</v>
      </c>
      <c r="N371" s="625">
        <v>0</v>
      </c>
      <c r="O371" s="625">
        <v>0</v>
      </c>
      <c r="P371" s="625">
        <v>0</v>
      </c>
      <c r="Q371" s="625">
        <v>0</v>
      </c>
      <c r="R371" s="625">
        <v>0</v>
      </c>
      <c r="S371" s="625">
        <v>0</v>
      </c>
      <c r="T371" s="473"/>
    </row>
    <row r="372" spans="1:20" ht="16.5" thickBot="1" x14ac:dyDescent="0.3">
      <c r="A372" s="1872"/>
      <c r="B372" s="1837"/>
      <c r="C372" s="1818"/>
      <c r="D372" s="1330"/>
      <c r="E372" s="2518" t="s">
        <v>196</v>
      </c>
      <c r="F372" s="2518"/>
      <c r="G372" s="30">
        <f t="shared" si="34"/>
        <v>0</v>
      </c>
      <c r="H372" s="625">
        <v>0</v>
      </c>
      <c r="I372" s="625">
        <v>0</v>
      </c>
      <c r="J372" s="625">
        <v>0</v>
      </c>
      <c r="K372" s="625">
        <v>0</v>
      </c>
      <c r="L372" s="625">
        <v>0</v>
      </c>
      <c r="M372" s="625">
        <v>0</v>
      </c>
      <c r="N372" s="625">
        <v>0</v>
      </c>
      <c r="O372" s="625">
        <v>0</v>
      </c>
      <c r="P372" s="625">
        <v>0</v>
      </c>
      <c r="Q372" s="625">
        <v>0</v>
      </c>
      <c r="R372" s="625">
        <v>0</v>
      </c>
      <c r="S372" s="625">
        <v>0</v>
      </c>
      <c r="T372" s="473"/>
    </row>
    <row r="373" spans="1:20" ht="16.5" thickBot="1" x14ac:dyDescent="0.3">
      <c r="A373" s="1872"/>
      <c r="B373" s="1837"/>
      <c r="C373" s="1818"/>
      <c r="D373" s="1347" t="s">
        <v>152</v>
      </c>
      <c r="E373" s="2518" t="s">
        <v>197</v>
      </c>
      <c r="F373" s="2518"/>
      <c r="G373" s="30">
        <v>1</v>
      </c>
      <c r="H373" s="625">
        <v>0</v>
      </c>
      <c r="I373" s="625">
        <v>0</v>
      </c>
      <c r="J373" s="625">
        <v>0</v>
      </c>
      <c r="K373" s="625">
        <v>1</v>
      </c>
      <c r="L373" s="625">
        <v>0</v>
      </c>
      <c r="M373" s="625">
        <v>0</v>
      </c>
      <c r="N373" s="625">
        <v>0</v>
      </c>
      <c r="O373" s="625">
        <v>0</v>
      </c>
      <c r="P373" s="625">
        <v>0</v>
      </c>
      <c r="Q373" s="625">
        <v>0</v>
      </c>
      <c r="R373" s="625">
        <v>0</v>
      </c>
      <c r="S373" s="625">
        <v>0</v>
      </c>
      <c r="T373" s="473"/>
    </row>
    <row r="374" spans="1:20" ht="16.5" thickBot="1" x14ac:dyDescent="0.3">
      <c r="A374" s="1872"/>
      <c r="B374" s="1837"/>
      <c r="C374" s="1818"/>
      <c r="D374" s="1347"/>
      <c r="E374" s="2518" t="s">
        <v>233</v>
      </c>
      <c r="F374" s="2518"/>
      <c r="G374" s="30">
        <v>1</v>
      </c>
      <c r="H374" s="625">
        <v>0</v>
      </c>
      <c r="I374" s="625">
        <v>0</v>
      </c>
      <c r="J374" s="625">
        <v>0</v>
      </c>
      <c r="K374" s="625">
        <v>0</v>
      </c>
      <c r="L374" s="625">
        <v>0</v>
      </c>
      <c r="M374" s="625">
        <v>0</v>
      </c>
      <c r="N374" s="625">
        <v>0</v>
      </c>
      <c r="O374" s="625">
        <v>0</v>
      </c>
      <c r="P374" s="625">
        <v>0</v>
      </c>
      <c r="Q374" s="625">
        <v>0</v>
      </c>
      <c r="R374" s="625">
        <v>0</v>
      </c>
      <c r="S374" s="625">
        <v>1</v>
      </c>
      <c r="T374" s="473"/>
    </row>
    <row r="375" spans="1:20" ht="16.5" thickBot="1" x14ac:dyDescent="0.3">
      <c r="A375" s="1872"/>
      <c r="B375" s="1837"/>
      <c r="C375" s="1818"/>
      <c r="D375" s="1347"/>
      <c r="E375" s="2518" t="s">
        <v>234</v>
      </c>
      <c r="F375" s="2518"/>
      <c r="G375" s="30">
        <f t="shared" si="34"/>
        <v>0</v>
      </c>
      <c r="H375" s="625">
        <v>0</v>
      </c>
      <c r="I375" s="625">
        <v>0</v>
      </c>
      <c r="J375" s="625">
        <v>0</v>
      </c>
      <c r="K375" s="625">
        <v>0</v>
      </c>
      <c r="L375" s="625">
        <v>0</v>
      </c>
      <c r="M375" s="625">
        <v>0</v>
      </c>
      <c r="N375" s="625">
        <v>0</v>
      </c>
      <c r="O375" s="625">
        <v>0</v>
      </c>
      <c r="P375" s="625">
        <v>0</v>
      </c>
      <c r="Q375" s="625">
        <v>0</v>
      </c>
      <c r="R375" s="625">
        <v>0</v>
      </c>
      <c r="S375" s="625">
        <v>0</v>
      </c>
      <c r="T375" s="473"/>
    </row>
    <row r="376" spans="1:20" ht="16.5" thickBot="1" x14ac:dyDescent="0.3">
      <c r="A376" s="1872"/>
      <c r="B376" s="1837"/>
      <c r="C376" s="1818"/>
      <c r="D376" s="1347"/>
      <c r="E376" s="2518" t="s">
        <v>235</v>
      </c>
      <c r="F376" s="2518"/>
      <c r="G376" s="30">
        <v>1</v>
      </c>
      <c r="H376" s="625">
        <v>0</v>
      </c>
      <c r="I376" s="625">
        <v>0</v>
      </c>
      <c r="J376" s="625">
        <v>0</v>
      </c>
      <c r="K376" s="625">
        <v>1</v>
      </c>
      <c r="L376" s="625">
        <v>0</v>
      </c>
      <c r="M376" s="625">
        <v>0</v>
      </c>
      <c r="N376" s="625">
        <v>0</v>
      </c>
      <c r="O376" s="625">
        <v>0</v>
      </c>
      <c r="P376" s="625">
        <v>0</v>
      </c>
      <c r="Q376" s="625">
        <v>0</v>
      </c>
      <c r="R376" s="625">
        <v>0</v>
      </c>
      <c r="S376" s="625">
        <v>0</v>
      </c>
      <c r="T376" s="473"/>
    </row>
    <row r="377" spans="1:20" ht="16.5" thickBot="1" x14ac:dyDescent="0.3">
      <c r="A377" s="1872"/>
      <c r="B377" s="1837"/>
      <c r="C377" s="1818"/>
      <c r="D377" s="1347"/>
      <c r="E377" s="1331" t="s">
        <v>236</v>
      </c>
      <c r="F377" s="1331"/>
      <c r="G377" s="30">
        <f t="shared" si="34"/>
        <v>0</v>
      </c>
      <c r="H377" s="625">
        <v>0</v>
      </c>
      <c r="I377" s="625">
        <v>0</v>
      </c>
      <c r="J377" s="625">
        <v>0</v>
      </c>
      <c r="K377" s="625">
        <v>0</v>
      </c>
      <c r="L377" s="625">
        <v>0</v>
      </c>
      <c r="M377" s="625">
        <v>0</v>
      </c>
      <c r="N377" s="625">
        <v>0</v>
      </c>
      <c r="O377" s="625">
        <v>0</v>
      </c>
      <c r="P377" s="625">
        <v>0</v>
      </c>
      <c r="Q377" s="625">
        <v>0</v>
      </c>
      <c r="R377" s="625">
        <v>0</v>
      </c>
      <c r="S377" s="625">
        <v>0</v>
      </c>
      <c r="T377" s="473"/>
    </row>
    <row r="378" spans="1:20" ht="16.5" thickBot="1" x14ac:dyDescent="0.3">
      <c r="A378" s="1872"/>
      <c r="B378" s="1837"/>
      <c r="C378" s="1818"/>
      <c r="D378" s="1347"/>
      <c r="E378" s="1331" t="s">
        <v>237</v>
      </c>
      <c r="F378" s="1331"/>
      <c r="G378" s="30">
        <v>1</v>
      </c>
      <c r="H378" s="625">
        <v>0</v>
      </c>
      <c r="I378" s="625">
        <v>0</v>
      </c>
      <c r="J378" s="625">
        <v>0</v>
      </c>
      <c r="K378" s="625">
        <v>1</v>
      </c>
      <c r="L378" s="625">
        <v>0</v>
      </c>
      <c r="M378" s="625">
        <v>0</v>
      </c>
      <c r="N378" s="625">
        <v>0</v>
      </c>
      <c r="O378" s="625">
        <v>0</v>
      </c>
      <c r="P378" s="625">
        <v>0</v>
      </c>
      <c r="Q378" s="625">
        <v>0</v>
      </c>
      <c r="R378" s="625">
        <v>0</v>
      </c>
      <c r="S378" s="625">
        <v>0</v>
      </c>
      <c r="T378" s="473"/>
    </row>
    <row r="379" spans="1:20" ht="16.5" thickBot="1" x14ac:dyDescent="0.3">
      <c r="A379" s="1872"/>
      <c r="B379" s="1837"/>
      <c r="C379" s="1818"/>
      <c r="D379" s="1330" t="s">
        <v>153</v>
      </c>
      <c r="E379" s="1331" t="s">
        <v>198</v>
      </c>
      <c r="F379" s="1331"/>
      <c r="G379" s="30">
        <f t="shared" si="34"/>
        <v>0</v>
      </c>
      <c r="H379" s="625">
        <v>0</v>
      </c>
      <c r="I379" s="625">
        <v>0</v>
      </c>
      <c r="J379" s="625">
        <v>0</v>
      </c>
      <c r="K379" s="625">
        <v>0</v>
      </c>
      <c r="L379" s="625">
        <v>0</v>
      </c>
      <c r="M379" s="625">
        <v>0</v>
      </c>
      <c r="N379" s="625">
        <v>0</v>
      </c>
      <c r="O379" s="625">
        <v>0</v>
      </c>
      <c r="P379" s="625">
        <v>0</v>
      </c>
      <c r="Q379" s="625">
        <v>0</v>
      </c>
      <c r="R379" s="625">
        <v>0</v>
      </c>
      <c r="S379" s="625">
        <v>0</v>
      </c>
      <c r="T379" s="473"/>
    </row>
    <row r="380" spans="1:20" ht="16.5" thickBot="1" x14ac:dyDescent="0.3">
      <c r="A380" s="1872"/>
      <c r="B380" s="1837"/>
      <c r="C380" s="1818"/>
      <c r="D380" s="1330"/>
      <c r="E380" s="1331" t="s">
        <v>199</v>
      </c>
      <c r="F380" s="1331"/>
      <c r="G380" s="30">
        <v>5</v>
      </c>
      <c r="H380" s="625">
        <v>0</v>
      </c>
      <c r="I380" s="625">
        <v>0</v>
      </c>
      <c r="J380" s="625">
        <v>1</v>
      </c>
      <c r="K380" s="625">
        <v>0</v>
      </c>
      <c r="L380" s="625">
        <v>1</v>
      </c>
      <c r="M380" s="625">
        <v>0</v>
      </c>
      <c r="N380" s="625">
        <v>0</v>
      </c>
      <c r="O380" s="625">
        <v>1</v>
      </c>
      <c r="P380" s="625">
        <v>0</v>
      </c>
      <c r="Q380" s="625">
        <v>1</v>
      </c>
      <c r="R380" s="625">
        <v>0</v>
      </c>
      <c r="S380" s="625">
        <v>1</v>
      </c>
      <c r="T380" s="473"/>
    </row>
    <row r="381" spans="1:20" ht="16.5" thickBot="1" x14ac:dyDescent="0.3">
      <c r="A381" s="1872"/>
      <c r="B381" s="1837"/>
      <c r="C381" s="1818"/>
      <c r="D381" s="1336"/>
      <c r="E381" s="1348" t="s">
        <v>200</v>
      </c>
      <c r="F381" s="1348"/>
      <c r="G381" s="50">
        <f t="shared" si="34"/>
        <v>0</v>
      </c>
      <c r="H381" s="955">
        <v>0</v>
      </c>
      <c r="I381" s="955">
        <v>0</v>
      </c>
      <c r="J381" s="955">
        <v>0</v>
      </c>
      <c r="K381" s="955">
        <v>0</v>
      </c>
      <c r="L381" s="955">
        <v>0</v>
      </c>
      <c r="M381" s="955">
        <v>0</v>
      </c>
      <c r="N381" s="955">
        <v>0</v>
      </c>
      <c r="O381" s="955">
        <v>0</v>
      </c>
      <c r="P381" s="955">
        <v>0</v>
      </c>
      <c r="Q381" s="955">
        <v>0</v>
      </c>
      <c r="R381" s="955">
        <v>0</v>
      </c>
      <c r="S381" s="955">
        <v>0</v>
      </c>
      <c r="T381" s="473"/>
    </row>
    <row r="382" spans="1:20" ht="19.5" thickBot="1" x14ac:dyDescent="0.3">
      <c r="A382" s="1872"/>
      <c r="B382" s="1810" t="s">
        <v>4</v>
      </c>
      <c r="C382" s="1813" t="s">
        <v>168</v>
      </c>
      <c r="D382" s="1814"/>
      <c r="E382" s="1814"/>
      <c r="F382" s="1814"/>
      <c r="G382" s="1814"/>
      <c r="H382" s="1814"/>
      <c r="I382" s="1814"/>
      <c r="J382" s="1814"/>
      <c r="K382" s="1814"/>
      <c r="L382" s="1814"/>
      <c r="M382" s="1814"/>
      <c r="N382" s="1814"/>
      <c r="O382" s="1814"/>
      <c r="P382" s="1814"/>
      <c r="Q382" s="1814"/>
      <c r="R382" s="1814"/>
      <c r="S382" s="1815"/>
      <c r="T382" s="473"/>
    </row>
    <row r="383" spans="1:20" ht="16.5" customHeight="1" thickBot="1" x14ac:dyDescent="0.3">
      <c r="A383" s="1872"/>
      <c r="B383" s="1811"/>
      <c r="C383" s="181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473"/>
    </row>
    <row r="384" spans="1:20" ht="16.5" thickBot="1" x14ac:dyDescent="0.3">
      <c r="A384" s="1872"/>
      <c r="B384" s="1811"/>
      <c r="C384" s="181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473"/>
    </row>
    <row r="385" spans="1:20" ht="16.5" thickBot="1" x14ac:dyDescent="0.3">
      <c r="A385" s="1872"/>
      <c r="B385" s="1811"/>
      <c r="C385" s="181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473"/>
    </row>
    <row r="386" spans="1:20" ht="16.5" customHeight="1" thickBot="1" x14ac:dyDescent="0.3">
      <c r="A386" s="1872"/>
      <c r="B386" s="1811"/>
      <c r="C386" s="181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473"/>
    </row>
    <row r="387" spans="1:20" ht="16.5" customHeight="1" thickBot="1" x14ac:dyDescent="0.3">
      <c r="A387" s="1872"/>
      <c r="B387" s="1811"/>
      <c r="C387" s="1816"/>
      <c r="D387" s="1306" t="s">
        <v>205</v>
      </c>
      <c r="E387" s="1306"/>
      <c r="F387" s="29" t="s">
        <v>242</v>
      </c>
      <c r="G387" s="4">
        <v>10</v>
      </c>
      <c r="H387" s="625">
        <v>0</v>
      </c>
      <c r="I387" s="625">
        <v>1</v>
      </c>
      <c r="J387" s="625">
        <v>1</v>
      </c>
      <c r="K387" s="625">
        <v>1</v>
      </c>
      <c r="L387" s="625"/>
      <c r="M387" s="625">
        <v>1</v>
      </c>
      <c r="N387" s="625">
        <v>1</v>
      </c>
      <c r="O387" s="625">
        <v>1</v>
      </c>
      <c r="P387" s="625">
        <v>1</v>
      </c>
      <c r="Q387" s="625">
        <v>1</v>
      </c>
      <c r="R387" s="625">
        <v>1</v>
      </c>
      <c r="S387" s="625">
        <v>0</v>
      </c>
      <c r="T387" s="473"/>
    </row>
    <row r="388" spans="1:20" ht="16.5" thickBot="1" x14ac:dyDescent="0.3">
      <c r="A388" s="1872"/>
      <c r="B388" s="1811"/>
      <c r="C388" s="1816"/>
      <c r="D388" s="1306"/>
      <c r="E388" s="1306"/>
      <c r="F388" s="29" t="s">
        <v>243</v>
      </c>
      <c r="G388" s="4">
        <v>10</v>
      </c>
      <c r="H388" s="625">
        <v>0</v>
      </c>
      <c r="I388" s="625">
        <v>1</v>
      </c>
      <c r="J388" s="625">
        <v>1</v>
      </c>
      <c r="K388" s="625">
        <v>1</v>
      </c>
      <c r="L388" s="625">
        <v>1</v>
      </c>
      <c r="M388" s="625">
        <v>1</v>
      </c>
      <c r="N388" s="625">
        <v>1</v>
      </c>
      <c r="O388" s="625">
        <v>1</v>
      </c>
      <c r="P388" s="625">
        <v>1</v>
      </c>
      <c r="Q388" s="625">
        <v>1</v>
      </c>
      <c r="R388" s="625">
        <v>1</v>
      </c>
      <c r="S388" s="625">
        <v>0</v>
      </c>
      <c r="T388" s="473"/>
    </row>
    <row r="389" spans="1:20" ht="16.5" customHeight="1" thickBot="1" x14ac:dyDescent="0.3">
      <c r="A389" s="1872"/>
      <c r="B389" s="1811"/>
      <c r="C389" s="1816"/>
      <c r="D389" s="1306" t="s">
        <v>206</v>
      </c>
      <c r="E389" s="1306"/>
      <c r="F389" s="121" t="s">
        <v>244</v>
      </c>
      <c r="G389" s="4">
        <f t="shared" ref="G389:G390" si="35">+H389+I389+J389+K389+L389+M389+N389+O389+P389+Q389+R389+S389</f>
        <v>0</v>
      </c>
      <c r="H389" s="625">
        <v>0</v>
      </c>
      <c r="I389" s="625">
        <v>0</v>
      </c>
      <c r="J389" s="625">
        <v>0</v>
      </c>
      <c r="K389" s="625">
        <v>0</v>
      </c>
      <c r="L389" s="625">
        <v>0</v>
      </c>
      <c r="M389" s="625">
        <v>0</v>
      </c>
      <c r="N389" s="625">
        <v>0</v>
      </c>
      <c r="O389" s="625">
        <v>0</v>
      </c>
      <c r="P389" s="625">
        <v>0</v>
      </c>
      <c r="Q389" s="625">
        <v>0</v>
      </c>
      <c r="R389" s="625">
        <v>0</v>
      </c>
      <c r="S389" s="625">
        <v>0</v>
      </c>
      <c r="T389" s="473"/>
    </row>
    <row r="390" spans="1:20" ht="16.5" thickBot="1" x14ac:dyDescent="0.3">
      <c r="A390" s="1872"/>
      <c r="B390" s="1811"/>
      <c r="C390" s="1816"/>
      <c r="D390" s="1306"/>
      <c r="E390" s="1306"/>
      <c r="F390" s="121" t="s">
        <v>245</v>
      </c>
      <c r="G390" s="4">
        <f t="shared" si="35"/>
        <v>0</v>
      </c>
      <c r="H390" s="625">
        <v>0</v>
      </c>
      <c r="I390" s="625">
        <v>0</v>
      </c>
      <c r="J390" s="625">
        <v>0</v>
      </c>
      <c r="K390" s="625">
        <v>0</v>
      </c>
      <c r="L390" s="625">
        <v>0</v>
      </c>
      <c r="M390" s="625">
        <v>0</v>
      </c>
      <c r="N390" s="625">
        <v>0</v>
      </c>
      <c r="O390" s="625">
        <v>0</v>
      </c>
      <c r="P390" s="625">
        <v>0</v>
      </c>
      <c r="Q390" s="625">
        <v>0</v>
      </c>
      <c r="R390" s="625">
        <v>0</v>
      </c>
      <c r="S390" s="625">
        <v>0</v>
      </c>
      <c r="T390" s="473"/>
    </row>
    <row r="391" spans="1:20" ht="16.5" thickBot="1" x14ac:dyDescent="0.3">
      <c r="A391" s="1872"/>
      <c r="B391" s="1811"/>
      <c r="C391" s="1816"/>
      <c r="D391" s="1306" t="s">
        <v>207</v>
      </c>
      <c r="E391" s="1306"/>
      <c r="F391" s="121" t="s">
        <v>246</v>
      </c>
      <c r="G391" s="4">
        <v>2</v>
      </c>
      <c r="H391" s="625">
        <v>0</v>
      </c>
      <c r="I391" s="625">
        <v>0</v>
      </c>
      <c r="J391" s="625">
        <v>0</v>
      </c>
      <c r="K391" s="625">
        <v>0</v>
      </c>
      <c r="L391" s="625">
        <v>1</v>
      </c>
      <c r="M391" s="625">
        <v>0</v>
      </c>
      <c r="N391" s="625">
        <v>0</v>
      </c>
      <c r="O391" s="625">
        <v>0</v>
      </c>
      <c r="P391" s="625">
        <v>1</v>
      </c>
      <c r="Q391" s="625">
        <v>0</v>
      </c>
      <c r="R391" s="625">
        <v>0</v>
      </c>
      <c r="S391" s="625">
        <v>0</v>
      </c>
      <c r="T391" s="473"/>
    </row>
    <row r="392" spans="1:20" ht="16.5" customHeight="1" thickBot="1" x14ac:dyDescent="0.3">
      <c r="A392" s="1872"/>
      <c r="B392" s="1811"/>
      <c r="C392" s="1816"/>
      <c r="D392" s="1306" t="s">
        <v>208</v>
      </c>
      <c r="E392" s="1306"/>
      <c r="F392" s="51" t="s">
        <v>247</v>
      </c>
      <c r="G392" s="4">
        <v>2</v>
      </c>
      <c r="H392" s="478">
        <v>0</v>
      </c>
      <c r="I392" s="478">
        <v>0</v>
      </c>
      <c r="J392" s="478">
        <v>0</v>
      </c>
      <c r="K392" s="478">
        <v>1</v>
      </c>
      <c r="L392" s="478">
        <v>0</v>
      </c>
      <c r="M392" s="478">
        <v>0</v>
      </c>
      <c r="N392" s="478">
        <v>0</v>
      </c>
      <c r="O392" s="478">
        <v>1</v>
      </c>
      <c r="P392" s="478">
        <v>0</v>
      </c>
      <c r="Q392" s="478">
        <v>0</v>
      </c>
      <c r="R392" s="478">
        <v>0</v>
      </c>
      <c r="S392" s="478">
        <v>0</v>
      </c>
      <c r="T392" s="473"/>
    </row>
    <row r="393" spans="1:20" ht="16.5" customHeight="1" thickBot="1" x14ac:dyDescent="0.3">
      <c r="A393" s="1872"/>
      <c r="B393" s="1811"/>
      <c r="C393" s="1816"/>
      <c r="D393" s="1306" t="s">
        <v>209</v>
      </c>
      <c r="E393" s="1306"/>
      <c r="F393" s="121" t="s">
        <v>248</v>
      </c>
      <c r="G393" s="4">
        <v>7</v>
      </c>
      <c r="H393" s="625">
        <v>0</v>
      </c>
      <c r="I393" s="625">
        <v>1</v>
      </c>
      <c r="J393" s="625">
        <v>1</v>
      </c>
      <c r="K393" s="625">
        <v>0</v>
      </c>
      <c r="L393" s="625">
        <v>1</v>
      </c>
      <c r="M393" s="625">
        <v>0</v>
      </c>
      <c r="N393" s="625">
        <v>1</v>
      </c>
      <c r="O393" s="625">
        <v>1</v>
      </c>
      <c r="P393" s="625">
        <v>1</v>
      </c>
      <c r="Q393" s="625">
        <v>0</v>
      </c>
      <c r="R393" s="625">
        <v>1</v>
      </c>
      <c r="S393" s="625">
        <v>0</v>
      </c>
      <c r="T393" s="473"/>
    </row>
    <row r="394" spans="1:20" ht="16.5" thickBot="1" x14ac:dyDescent="0.3">
      <c r="A394" s="1872"/>
      <c r="B394" s="1811"/>
      <c r="C394" s="1816"/>
      <c r="D394" s="1306" t="s">
        <v>229</v>
      </c>
      <c r="E394" s="1306"/>
      <c r="F394" s="51" t="s">
        <v>249</v>
      </c>
      <c r="G394" s="4">
        <v>2</v>
      </c>
      <c r="H394" s="30">
        <v>2</v>
      </c>
      <c r="I394" s="30">
        <v>2</v>
      </c>
      <c r="J394" s="30">
        <v>2</v>
      </c>
      <c r="K394" s="30">
        <v>2</v>
      </c>
      <c r="L394" s="30">
        <v>2</v>
      </c>
      <c r="M394" s="30">
        <v>2</v>
      </c>
      <c r="N394" s="30">
        <v>2</v>
      </c>
      <c r="O394" s="30">
        <v>2</v>
      </c>
      <c r="P394" s="30">
        <v>2</v>
      </c>
      <c r="Q394" s="30">
        <v>2</v>
      </c>
      <c r="R394" s="30">
        <v>2</v>
      </c>
      <c r="S394" s="30">
        <v>2</v>
      </c>
      <c r="T394" s="473"/>
    </row>
    <row r="395" spans="1:20" ht="16.5" thickBot="1" x14ac:dyDescent="0.3">
      <c r="A395" s="1872"/>
      <c r="B395" s="1811"/>
      <c r="C395" s="1816"/>
      <c r="D395" s="1306"/>
      <c r="E395" s="1306"/>
      <c r="F395" s="51" t="s">
        <v>250</v>
      </c>
      <c r="G395" s="4">
        <v>1</v>
      </c>
      <c r="H395" s="4">
        <v>1</v>
      </c>
      <c r="I395" s="4">
        <v>1</v>
      </c>
      <c r="J395" s="4">
        <v>1</v>
      </c>
      <c r="K395" s="4">
        <v>1</v>
      </c>
      <c r="L395" s="4">
        <v>1</v>
      </c>
      <c r="M395" s="4">
        <v>1</v>
      </c>
      <c r="N395" s="4">
        <v>1</v>
      </c>
      <c r="O395" s="4">
        <v>1</v>
      </c>
      <c r="P395" s="4">
        <v>1</v>
      </c>
      <c r="Q395" s="4">
        <v>1</v>
      </c>
      <c r="R395" s="4">
        <v>1</v>
      </c>
      <c r="S395" s="4">
        <v>1</v>
      </c>
      <c r="T395" s="473"/>
    </row>
    <row r="396" spans="1:20" ht="16.5" thickBot="1" x14ac:dyDescent="0.3">
      <c r="A396" s="1872"/>
      <c r="B396" s="1811"/>
      <c r="C396" s="1816"/>
      <c r="D396" s="1306"/>
      <c r="E396" s="1306"/>
      <c r="F396" s="51" t="s">
        <v>251</v>
      </c>
      <c r="G396" s="4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473"/>
    </row>
    <row r="397" spans="1:20" ht="16.5" thickBot="1" x14ac:dyDescent="0.3">
      <c r="A397" s="1872"/>
      <c r="B397" s="1811"/>
      <c r="C397" s="1816"/>
      <c r="D397" s="1306"/>
      <c r="E397" s="1306"/>
      <c r="F397" s="51" t="s">
        <v>252</v>
      </c>
      <c r="G397" s="4">
        <v>6</v>
      </c>
      <c r="H397" s="30">
        <v>6</v>
      </c>
      <c r="I397" s="30">
        <v>6</v>
      </c>
      <c r="J397" s="30">
        <v>6</v>
      </c>
      <c r="K397" s="30">
        <v>6</v>
      </c>
      <c r="L397" s="30">
        <v>6</v>
      </c>
      <c r="M397" s="30">
        <v>6</v>
      </c>
      <c r="N397" s="30">
        <v>6</v>
      </c>
      <c r="O397" s="30">
        <v>6</v>
      </c>
      <c r="P397" s="30">
        <v>6</v>
      </c>
      <c r="Q397" s="30">
        <v>6</v>
      </c>
      <c r="R397" s="30">
        <v>6</v>
      </c>
      <c r="S397" s="30">
        <v>6</v>
      </c>
      <c r="T397" s="473"/>
    </row>
    <row r="398" spans="1:20" ht="19.5" thickBot="1" x14ac:dyDescent="0.3">
      <c r="A398" s="1872"/>
      <c r="B398" s="1811"/>
      <c r="C398" s="1805" t="s">
        <v>6</v>
      </c>
      <c r="D398" s="1806"/>
      <c r="E398" s="1806"/>
      <c r="F398" s="1807"/>
      <c r="G398" s="1807"/>
      <c r="H398" s="1807"/>
      <c r="I398" s="1807"/>
      <c r="J398" s="1807"/>
      <c r="K398" s="1807"/>
      <c r="L398" s="1807"/>
      <c r="M398" s="1807"/>
      <c r="N398" s="1807"/>
      <c r="O398" s="1807"/>
      <c r="P398" s="1807"/>
      <c r="Q398" s="1807"/>
      <c r="R398" s="1807"/>
      <c r="S398" s="1808"/>
      <c r="T398" s="473"/>
    </row>
    <row r="399" spans="1:20" ht="19.5" thickBot="1" x14ac:dyDescent="0.3">
      <c r="A399" s="1872"/>
      <c r="B399" s="1811"/>
      <c r="C399" s="1311" t="s">
        <v>210</v>
      </c>
      <c r="D399" s="1311"/>
      <c r="E399" s="1311"/>
      <c r="F399" s="1809" t="s">
        <v>175</v>
      </c>
      <c r="G399" s="1809"/>
      <c r="H399" s="1809"/>
      <c r="I399" s="1809"/>
      <c r="J399" s="1809"/>
      <c r="K399" s="1809"/>
      <c r="L399" s="1809"/>
      <c r="M399" s="1809"/>
      <c r="N399" s="1809"/>
      <c r="O399" s="1809"/>
      <c r="P399" s="1809"/>
      <c r="Q399" s="1809"/>
      <c r="R399" s="1809"/>
      <c r="S399" s="1809"/>
      <c r="T399" s="473"/>
    </row>
    <row r="400" spans="1:20" ht="16.5" customHeight="1" thickBot="1" x14ac:dyDescent="0.3">
      <c r="A400" s="1872"/>
      <c r="B400" s="1811"/>
      <c r="C400" s="1314"/>
      <c r="D400" s="1314"/>
      <c r="E400" s="1314"/>
      <c r="F400" s="487" t="s">
        <v>212</v>
      </c>
      <c r="G400" s="488"/>
      <c r="H400" s="489"/>
      <c r="I400" s="489"/>
      <c r="J400" s="489"/>
      <c r="K400" s="489"/>
      <c r="L400" s="489"/>
      <c r="M400" s="489"/>
      <c r="N400" s="489"/>
      <c r="O400" s="489"/>
      <c r="P400" s="489"/>
      <c r="Q400" s="489"/>
      <c r="R400" s="489"/>
      <c r="S400" s="489"/>
      <c r="T400" s="473"/>
    </row>
    <row r="401" spans="1:20" ht="16.5" customHeight="1" thickBot="1" x14ac:dyDescent="0.3">
      <c r="A401" s="1872"/>
      <c r="B401" s="1811"/>
      <c r="C401" s="1314"/>
      <c r="D401" s="1314"/>
      <c r="E401" s="1314"/>
      <c r="F401" s="490" t="s">
        <v>213</v>
      </c>
      <c r="G401" s="491"/>
      <c r="H401" s="492"/>
      <c r="I401" s="492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73"/>
    </row>
    <row r="402" spans="1:20" ht="16.5" customHeight="1" thickBot="1" x14ac:dyDescent="0.3">
      <c r="A402" s="1872"/>
      <c r="B402" s="1811"/>
      <c r="C402" s="1314"/>
      <c r="D402" s="1314"/>
      <c r="E402" s="1314"/>
      <c r="F402" s="490" t="s">
        <v>214</v>
      </c>
      <c r="G402" s="491"/>
      <c r="H402" s="492"/>
      <c r="I402" s="492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73"/>
    </row>
    <row r="403" spans="1:20" ht="16.5" customHeight="1" thickBot="1" x14ac:dyDescent="0.3">
      <c r="A403" s="1872"/>
      <c r="B403" s="1811"/>
      <c r="C403" s="1314"/>
      <c r="D403" s="1314"/>
      <c r="E403" s="1314"/>
      <c r="F403" s="490" t="s">
        <v>215</v>
      </c>
      <c r="G403" s="491"/>
      <c r="H403" s="492"/>
      <c r="I403" s="492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73"/>
    </row>
    <row r="404" spans="1:20" ht="16.5" customHeight="1" thickBot="1" x14ac:dyDescent="0.3">
      <c r="A404" s="1872"/>
      <c r="B404" s="1811"/>
      <c r="C404" s="1314"/>
      <c r="D404" s="1314"/>
      <c r="E404" s="1314"/>
      <c r="F404" s="490" t="s">
        <v>216</v>
      </c>
      <c r="G404" s="491"/>
      <c r="H404" s="492"/>
      <c r="I404" s="492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73"/>
    </row>
    <row r="405" spans="1:20" ht="16.5" customHeight="1" thickBot="1" x14ac:dyDescent="0.3">
      <c r="A405" s="1872"/>
      <c r="B405" s="1811"/>
      <c r="C405" s="1314"/>
      <c r="D405" s="1314"/>
      <c r="E405" s="1314"/>
      <c r="F405" s="490" t="s">
        <v>217</v>
      </c>
      <c r="G405" s="491"/>
      <c r="H405" s="492"/>
      <c r="I405" s="492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73"/>
    </row>
    <row r="406" spans="1:20" ht="16.5" customHeight="1" thickBot="1" x14ac:dyDescent="0.3">
      <c r="A406" s="1872"/>
      <c r="B406" s="1811"/>
      <c r="C406" s="1314"/>
      <c r="D406" s="1314"/>
      <c r="E406" s="1314"/>
      <c r="F406" s="490" t="s">
        <v>218</v>
      </c>
      <c r="G406" s="491"/>
      <c r="H406" s="492"/>
      <c r="I406" s="492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73"/>
    </row>
    <row r="407" spans="1:20" ht="16.5" customHeight="1" thickBot="1" x14ac:dyDescent="0.3">
      <c r="A407" s="1872"/>
      <c r="B407" s="1811"/>
      <c r="C407" s="1314"/>
      <c r="D407" s="1314"/>
      <c r="E407" s="1314"/>
      <c r="F407" s="490" t="s">
        <v>219</v>
      </c>
      <c r="G407" s="491"/>
      <c r="H407" s="492"/>
      <c r="I407" s="492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73"/>
    </row>
    <row r="408" spans="1:20" ht="16.5" customHeight="1" thickBot="1" x14ac:dyDescent="0.3">
      <c r="A408" s="1872"/>
      <c r="B408" s="1811"/>
      <c r="C408" s="1314"/>
      <c r="D408" s="1314"/>
      <c r="E408" s="1314"/>
      <c r="F408" s="490" t="s">
        <v>220</v>
      </c>
      <c r="G408" s="491"/>
      <c r="H408" s="492"/>
      <c r="I408" s="492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73"/>
    </row>
    <row r="409" spans="1:20" ht="16.5" customHeight="1" thickBot="1" x14ac:dyDescent="0.3">
      <c r="A409" s="1872"/>
      <c r="B409" s="1811"/>
      <c r="C409" s="1314"/>
      <c r="D409" s="1314"/>
      <c r="E409" s="1314"/>
      <c r="F409" s="490" t="s">
        <v>221</v>
      </c>
      <c r="G409" s="491"/>
      <c r="H409" s="492"/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73"/>
    </row>
    <row r="410" spans="1:20" ht="16.5" customHeight="1" thickBot="1" x14ac:dyDescent="0.3">
      <c r="A410" s="1872"/>
      <c r="B410" s="1811"/>
      <c r="C410" s="1314"/>
      <c r="D410" s="1314"/>
      <c r="E410" s="1314"/>
      <c r="F410" s="490" t="s">
        <v>222</v>
      </c>
      <c r="G410" s="491"/>
      <c r="H410" s="492"/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73"/>
    </row>
    <row r="411" spans="1:20" ht="16.5" customHeight="1" thickBot="1" x14ac:dyDescent="0.3">
      <c r="A411" s="1872"/>
      <c r="B411" s="1811"/>
      <c r="C411" s="1314"/>
      <c r="D411" s="1314"/>
      <c r="E411" s="1314"/>
      <c r="F411" s="490" t="s">
        <v>223</v>
      </c>
      <c r="G411" s="491"/>
      <c r="H411" s="492"/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73"/>
    </row>
    <row r="412" spans="1:20" ht="16.5" customHeight="1" thickBot="1" x14ac:dyDescent="0.3">
      <c r="A412" s="1872"/>
      <c r="B412" s="1811"/>
      <c r="C412" s="1314"/>
      <c r="D412" s="1314"/>
      <c r="E412" s="1314"/>
      <c r="F412" s="490" t="s">
        <v>224</v>
      </c>
      <c r="G412" s="491"/>
      <c r="H412" s="492"/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73"/>
    </row>
    <row r="413" spans="1:20" ht="16.5" customHeight="1" thickBot="1" x14ac:dyDescent="0.3">
      <c r="A413" s="1872"/>
      <c r="B413" s="1811"/>
      <c r="C413" s="1314"/>
      <c r="D413" s="1314"/>
      <c r="E413" s="1314"/>
      <c r="F413" s="490" t="s">
        <v>225</v>
      </c>
      <c r="G413" s="491"/>
      <c r="H413" s="492"/>
      <c r="I413" s="492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73"/>
    </row>
    <row r="414" spans="1:20" ht="16.5" customHeight="1" thickBot="1" x14ac:dyDescent="0.3">
      <c r="A414" s="1872"/>
      <c r="B414" s="1811"/>
      <c r="C414" s="1314"/>
      <c r="D414" s="1314"/>
      <c r="E414" s="1314"/>
      <c r="F414" s="490" t="s">
        <v>226</v>
      </c>
      <c r="G414" s="491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73"/>
    </row>
    <row r="415" spans="1:20" ht="16.5" customHeight="1" thickBot="1" x14ac:dyDescent="0.3">
      <c r="A415" s="1872"/>
      <c r="B415" s="1811"/>
      <c r="C415" s="1800"/>
      <c r="D415" s="1800"/>
      <c r="E415" s="1800"/>
      <c r="F415" s="490" t="s">
        <v>227</v>
      </c>
      <c r="G415" s="491"/>
      <c r="H415" s="492"/>
      <c r="I415" s="492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73"/>
    </row>
    <row r="416" spans="1:20" ht="16.5" customHeight="1" thickBot="1" x14ac:dyDescent="0.3">
      <c r="A416" s="1872"/>
      <c r="B416" s="1811"/>
      <c r="C416" s="1797" t="s">
        <v>211</v>
      </c>
      <c r="D416" s="1797"/>
      <c r="E416" s="1798"/>
      <c r="F416" s="1802" t="s">
        <v>176</v>
      </c>
      <c r="G416" s="1802"/>
      <c r="H416" s="1802"/>
      <c r="I416" s="1802"/>
      <c r="J416" s="1802"/>
      <c r="K416" s="1802"/>
      <c r="L416" s="1802"/>
      <c r="M416" s="1802"/>
      <c r="N416" s="1802"/>
      <c r="O416" s="1802"/>
      <c r="P416" s="1802"/>
      <c r="Q416" s="1802"/>
      <c r="R416" s="1802"/>
      <c r="S416" s="1802"/>
      <c r="T416" s="473"/>
    </row>
    <row r="417" spans="1:20" ht="16.5" customHeight="1" thickBot="1" x14ac:dyDescent="0.3">
      <c r="A417" s="1872"/>
      <c r="B417" s="1811"/>
      <c r="C417" s="1314"/>
      <c r="D417" s="1314"/>
      <c r="E417" s="1799"/>
      <c r="F417" s="490" t="s">
        <v>253</v>
      </c>
      <c r="G417" s="491"/>
      <c r="H417" s="492"/>
      <c r="I417" s="492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73"/>
    </row>
    <row r="418" spans="1:20" ht="16.5" customHeight="1" thickBot="1" x14ac:dyDescent="0.3">
      <c r="A418" s="1872"/>
      <c r="B418" s="1811"/>
      <c r="C418" s="1314"/>
      <c r="D418" s="1314"/>
      <c r="E418" s="1799"/>
      <c r="F418" s="490" t="s">
        <v>254</v>
      </c>
      <c r="G418" s="491"/>
      <c r="H418" s="492"/>
      <c r="I418" s="492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73"/>
    </row>
    <row r="419" spans="1:20" ht="16.5" customHeight="1" thickBot="1" x14ac:dyDescent="0.3">
      <c r="A419" s="1872"/>
      <c r="B419" s="1811"/>
      <c r="C419" s="1314"/>
      <c r="D419" s="1314"/>
      <c r="E419" s="1799"/>
      <c r="F419" s="490" t="s">
        <v>255</v>
      </c>
      <c r="G419" s="491"/>
      <c r="H419" s="492"/>
      <c r="I419" s="492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73"/>
    </row>
    <row r="420" spans="1:20" ht="16.5" customHeight="1" thickBot="1" x14ac:dyDescent="0.3">
      <c r="A420" s="1872"/>
      <c r="B420" s="1811"/>
      <c r="C420" s="1314"/>
      <c r="D420" s="1314"/>
      <c r="E420" s="1799"/>
      <c r="F420" s="490" t="s">
        <v>256</v>
      </c>
      <c r="G420" s="491"/>
      <c r="H420" s="492"/>
      <c r="I420" s="492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73"/>
    </row>
    <row r="421" spans="1:20" ht="16.5" customHeight="1" thickBot="1" x14ac:dyDescent="0.3">
      <c r="A421" s="1872"/>
      <c r="B421" s="1811"/>
      <c r="C421" s="1314"/>
      <c r="D421" s="1314"/>
      <c r="E421" s="1799"/>
      <c r="F421" s="490" t="s">
        <v>257</v>
      </c>
      <c r="G421" s="491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73"/>
    </row>
    <row r="422" spans="1:20" ht="16.5" customHeight="1" thickBot="1" x14ac:dyDescent="0.3">
      <c r="A422" s="1872"/>
      <c r="B422" s="1811"/>
      <c r="C422" s="1314"/>
      <c r="D422" s="1314"/>
      <c r="E422" s="1799"/>
      <c r="F422" s="490" t="s">
        <v>258</v>
      </c>
      <c r="G422" s="491"/>
      <c r="H422" s="492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73"/>
    </row>
    <row r="423" spans="1:20" ht="16.5" customHeight="1" thickBot="1" x14ac:dyDescent="0.3">
      <c r="A423" s="1872"/>
      <c r="B423" s="1811"/>
      <c r="C423" s="1314"/>
      <c r="D423" s="1314"/>
      <c r="E423" s="1799"/>
      <c r="F423" s="490" t="s">
        <v>259</v>
      </c>
      <c r="G423" s="491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73"/>
    </row>
    <row r="424" spans="1:20" ht="16.5" customHeight="1" thickBot="1" x14ac:dyDescent="0.3">
      <c r="A424" s="1872"/>
      <c r="B424" s="1811"/>
      <c r="C424" s="1314"/>
      <c r="D424" s="1314"/>
      <c r="E424" s="1799"/>
      <c r="F424" s="490" t="s">
        <v>260</v>
      </c>
      <c r="G424" s="491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73"/>
    </row>
    <row r="425" spans="1:20" ht="16.5" customHeight="1" thickBot="1" x14ac:dyDescent="0.3">
      <c r="A425" s="1872"/>
      <c r="B425" s="1811"/>
      <c r="C425" s="1314"/>
      <c r="D425" s="1314"/>
      <c r="E425" s="1799"/>
      <c r="F425" s="490" t="s">
        <v>261</v>
      </c>
      <c r="G425" s="491"/>
      <c r="H425" s="492"/>
      <c r="I425" s="492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73"/>
    </row>
    <row r="426" spans="1:20" ht="16.5" customHeight="1" thickBot="1" x14ac:dyDescent="0.3">
      <c r="A426" s="1872"/>
      <c r="B426" s="1812"/>
      <c r="C426" s="1800"/>
      <c r="D426" s="1800"/>
      <c r="E426" s="1801"/>
      <c r="F426" s="490" t="s">
        <v>262</v>
      </c>
      <c r="G426" s="491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73"/>
    </row>
    <row r="427" spans="1:20" ht="6.75" customHeight="1" x14ac:dyDescent="0.25">
      <c r="A427" s="1803"/>
      <c r="B427" s="1804"/>
      <c r="C427" s="1804"/>
      <c r="D427" s="1804"/>
      <c r="E427" s="1804"/>
      <c r="F427" s="1804"/>
      <c r="G427" s="1804"/>
      <c r="H427" s="1804"/>
      <c r="I427" s="1804"/>
      <c r="J427" s="1804"/>
      <c r="K427" s="1804"/>
      <c r="L427" s="1804"/>
      <c r="M427" s="1804"/>
      <c r="N427" s="1804"/>
      <c r="O427" s="1804"/>
      <c r="P427" s="1804"/>
      <c r="Q427" s="1804"/>
      <c r="R427" s="1804"/>
      <c r="S427" s="1804"/>
      <c r="T427" s="473"/>
    </row>
  </sheetData>
  <mergeCells count="189">
    <mergeCell ref="B4:L4"/>
    <mergeCell ref="M4:P4"/>
    <mergeCell ref="Q4:S4"/>
    <mergeCell ref="B5:L5"/>
    <mergeCell ref="M5:P5"/>
    <mergeCell ref="Q5:S5"/>
    <mergeCell ref="A1:S1"/>
    <mergeCell ref="B2:L2"/>
    <mergeCell ref="M2:P2"/>
    <mergeCell ref="Q2:S2"/>
    <mergeCell ref="B3:L3"/>
    <mergeCell ref="M3:P3"/>
    <mergeCell ref="Q3:S3"/>
    <mergeCell ref="D10:S10"/>
    <mergeCell ref="D11:E12"/>
    <mergeCell ref="D13:E16"/>
    <mergeCell ref="D17:E17"/>
    <mergeCell ref="D18:E18"/>
    <mergeCell ref="D19:E19"/>
    <mergeCell ref="A6:A426"/>
    <mergeCell ref="B6:S6"/>
    <mergeCell ref="B7:B8"/>
    <mergeCell ref="C7:E8"/>
    <mergeCell ref="F7:F8"/>
    <mergeCell ref="G7:G8"/>
    <mergeCell ref="H7:S7"/>
    <mergeCell ref="B9:B99"/>
    <mergeCell ref="C9:S9"/>
    <mergeCell ref="C10:C24"/>
    <mergeCell ref="D38:E38"/>
    <mergeCell ref="D39:E39"/>
    <mergeCell ref="D40:E40"/>
    <mergeCell ref="D41:E41"/>
    <mergeCell ref="D42:E46"/>
    <mergeCell ref="D47:E47"/>
    <mergeCell ref="D20:E22"/>
    <mergeCell ref="D23:E24"/>
    <mergeCell ref="C25:C29"/>
    <mergeCell ref="D25:E29"/>
    <mergeCell ref="C30:S30"/>
    <mergeCell ref="C31:C49"/>
    <mergeCell ref="D31:S31"/>
    <mergeCell ref="D32:E34"/>
    <mergeCell ref="D35:E36"/>
    <mergeCell ref="D37:E37"/>
    <mergeCell ref="D62:E62"/>
    <mergeCell ref="D63:E66"/>
    <mergeCell ref="D67:E70"/>
    <mergeCell ref="D71:E71"/>
    <mergeCell ref="D72:E73"/>
    <mergeCell ref="D74:E75"/>
    <mergeCell ref="D48:E49"/>
    <mergeCell ref="C50:C85"/>
    <mergeCell ref="D50:S50"/>
    <mergeCell ref="D51:E54"/>
    <mergeCell ref="D55:E56"/>
    <mergeCell ref="D57:E57"/>
    <mergeCell ref="D58:E58"/>
    <mergeCell ref="D59:E59"/>
    <mergeCell ref="D60:E60"/>
    <mergeCell ref="D61:E61"/>
    <mergeCell ref="C87:C99"/>
    <mergeCell ref="D87:S87"/>
    <mergeCell ref="D88:E90"/>
    <mergeCell ref="D91:E94"/>
    <mergeCell ref="D95:E97"/>
    <mergeCell ref="D98:E99"/>
    <mergeCell ref="D76:E78"/>
    <mergeCell ref="D79:E79"/>
    <mergeCell ref="D80:E81"/>
    <mergeCell ref="D82:E83"/>
    <mergeCell ref="D84:E85"/>
    <mergeCell ref="C86:S86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290" priority="14" operator="equal">
      <formula>"REVISE PORQUE ESTE VALOR NO PUEDE SER NEGATIVO"</formula>
    </cfRule>
    <cfRule type="cellIs" dxfId="289" priority="18" operator="lessThan">
      <formula>0</formula>
    </cfRule>
  </conditionalFormatting>
  <conditionalFormatting sqref="G327:S327">
    <cfRule type="cellIs" dxfId="288" priority="17" operator="lessThan">
      <formula>0</formula>
    </cfRule>
  </conditionalFormatting>
  <conditionalFormatting sqref="G338:S338">
    <cfRule type="cellIs" dxfId="287" priority="13" operator="equal">
      <formula>"Revise porque este valor no puede ser negativo"</formula>
    </cfRule>
    <cfRule type="cellIs" dxfId="286" priority="16" operator="lessThan">
      <formula>0</formula>
    </cfRule>
  </conditionalFormatting>
  <conditionalFormatting sqref="G338:S338">
    <cfRule type="cellIs" dxfId="285" priority="15" operator="lessThan">
      <formula>0</formula>
    </cfRule>
  </conditionalFormatting>
  <conditionalFormatting sqref="G348:S348">
    <cfRule type="cellIs" dxfId="284" priority="10" operator="equal">
      <formula>"Revise porque este valor no puede ser negativo"</formula>
    </cfRule>
    <cfRule type="cellIs" dxfId="283" priority="12" operator="lessThan">
      <formula>0</formula>
    </cfRule>
  </conditionalFormatting>
  <conditionalFormatting sqref="G348:S348">
    <cfRule type="cellIs" dxfId="282" priority="11" operator="lessThan">
      <formula>0</formula>
    </cfRule>
  </conditionalFormatting>
  <conditionalFormatting sqref="G357 I357:S357">
    <cfRule type="cellIs" dxfId="281" priority="7" operator="equal">
      <formula>"Revise porque este valor no puede ser negativo"</formula>
    </cfRule>
    <cfRule type="cellIs" dxfId="280" priority="9" operator="lessThan">
      <formula>0</formula>
    </cfRule>
  </conditionalFormatting>
  <conditionalFormatting sqref="G357 I357:S357">
    <cfRule type="cellIs" dxfId="279" priority="8" operator="lessThan">
      <formula>0</formula>
    </cfRule>
  </conditionalFormatting>
  <conditionalFormatting sqref="H357">
    <cfRule type="cellIs" dxfId="278" priority="4" operator="equal">
      <formula>"Revise porque este valor no puede ser negativo"</formula>
    </cfRule>
    <cfRule type="cellIs" dxfId="277" priority="6" operator="lessThan">
      <formula>0</formula>
    </cfRule>
  </conditionalFormatting>
  <conditionalFormatting sqref="H357">
    <cfRule type="cellIs" dxfId="276" priority="5" operator="lessThan">
      <formula>0</formula>
    </cfRule>
  </conditionalFormatting>
  <conditionalFormatting sqref="G24:S24">
    <cfRule type="cellIs" dxfId="275" priority="1" operator="equal">
      <formula>"REVISE PORQUE ESTE VALOR NO PUEDE SER NEGATIVO"</formula>
    </cfRule>
    <cfRule type="cellIs" dxfId="274" priority="3" operator="lessThan">
      <formula>0</formula>
    </cfRule>
  </conditionalFormatting>
  <conditionalFormatting sqref="G24:S24">
    <cfRule type="cellIs" dxfId="273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zoomScale="83" zoomScaleNormal="83" workbookViewId="0">
      <selection activeCell="A427" sqref="A427:S427"/>
    </sheetView>
  </sheetViews>
  <sheetFormatPr baseColWidth="10" defaultColWidth="11.42578125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18.570312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2546"/>
      <c r="B1" s="2547"/>
      <c r="C1" s="2547"/>
      <c r="D1" s="2547"/>
      <c r="E1" s="2547"/>
      <c r="F1" s="2547"/>
      <c r="G1" s="2547"/>
      <c r="H1" s="2547"/>
      <c r="I1" s="2547"/>
      <c r="J1" s="2547"/>
      <c r="K1" s="2547"/>
      <c r="L1" s="2547"/>
      <c r="M1" s="2547"/>
      <c r="N1" s="2547"/>
      <c r="O1" s="2547"/>
      <c r="P1" s="2547"/>
      <c r="Q1" s="2547"/>
      <c r="R1" s="2547"/>
      <c r="S1" s="2547"/>
      <c r="T1" s="2686"/>
    </row>
    <row r="2" spans="1:20" s="984" customFormat="1" ht="15.75" customHeight="1" x14ac:dyDescent="0.25">
      <c r="A2" s="2688" t="s">
        <v>155</v>
      </c>
      <c r="B2" s="2689" t="s">
        <v>156</v>
      </c>
      <c r="C2" s="2690"/>
      <c r="D2" s="2690"/>
      <c r="E2" s="2690"/>
      <c r="F2" s="2690"/>
      <c r="G2" s="2690"/>
      <c r="H2" s="2690"/>
      <c r="I2" s="2690"/>
      <c r="J2" s="2690"/>
      <c r="K2" s="2690"/>
      <c r="L2" s="2690"/>
      <c r="M2" s="1450" t="s">
        <v>159</v>
      </c>
      <c r="N2" s="1451"/>
      <c r="O2" s="1451"/>
      <c r="P2" s="1451"/>
      <c r="Q2" s="1454">
        <v>40507</v>
      </c>
      <c r="R2" s="1454"/>
      <c r="S2" s="1454"/>
      <c r="T2" s="2687"/>
    </row>
    <row r="3" spans="1:20" s="984" customFormat="1" ht="20.100000000000001" customHeight="1" x14ac:dyDescent="0.25">
      <c r="A3" s="1446"/>
      <c r="B3" s="2681" t="s">
        <v>157</v>
      </c>
      <c r="C3" s="2682"/>
      <c r="D3" s="2682"/>
      <c r="E3" s="2682"/>
      <c r="F3" s="2682"/>
      <c r="G3" s="2682"/>
      <c r="H3" s="2682"/>
      <c r="I3" s="2682"/>
      <c r="J3" s="2682"/>
      <c r="K3" s="2682"/>
      <c r="L3" s="2682"/>
      <c r="M3" s="2678" t="s">
        <v>160</v>
      </c>
      <c r="N3" s="2679"/>
      <c r="O3" s="2679"/>
      <c r="P3" s="2679"/>
      <c r="Q3" s="2691">
        <v>40522</v>
      </c>
      <c r="R3" s="2691"/>
      <c r="S3" s="2691"/>
      <c r="T3" s="2687"/>
    </row>
    <row r="4" spans="1:20" s="984" customFormat="1" ht="20.100000000000001" customHeight="1" x14ac:dyDescent="0.25">
      <c r="A4" s="1446"/>
      <c r="B4" s="2681" t="s">
        <v>812</v>
      </c>
      <c r="C4" s="2682"/>
      <c r="D4" s="2682"/>
      <c r="E4" s="2682"/>
      <c r="F4" s="2682"/>
      <c r="G4" s="2682"/>
      <c r="H4" s="2682"/>
      <c r="I4" s="2682"/>
      <c r="J4" s="2682"/>
      <c r="K4" s="2682"/>
      <c r="L4" s="2682"/>
      <c r="M4" s="2678" t="s">
        <v>161</v>
      </c>
      <c r="N4" s="2679"/>
      <c r="O4" s="2679"/>
      <c r="P4" s="2679"/>
      <c r="Q4" s="2680">
        <v>1</v>
      </c>
      <c r="R4" s="2680"/>
      <c r="S4" s="2680"/>
      <c r="T4" s="2687"/>
    </row>
    <row r="5" spans="1:20" s="984" customFormat="1" ht="20.100000000000001" customHeight="1" x14ac:dyDescent="0.25">
      <c r="A5" s="1446"/>
      <c r="B5" s="2681" t="s">
        <v>158</v>
      </c>
      <c r="C5" s="2682"/>
      <c r="D5" s="2682"/>
      <c r="E5" s="2682"/>
      <c r="F5" s="2682"/>
      <c r="G5" s="2682"/>
      <c r="H5" s="2682"/>
      <c r="I5" s="2682"/>
      <c r="J5" s="2682"/>
      <c r="K5" s="2682"/>
      <c r="L5" s="2683"/>
      <c r="M5" s="2678" t="s">
        <v>162</v>
      </c>
      <c r="N5" s="2679"/>
      <c r="O5" s="2679"/>
      <c r="P5" s="2679"/>
      <c r="Q5" s="2680" t="s">
        <v>163</v>
      </c>
      <c r="R5" s="2680"/>
      <c r="S5" s="2680"/>
      <c r="T5" s="2687"/>
    </row>
    <row r="6" spans="1:20" ht="20.100000000000001" customHeight="1" thickBot="1" x14ac:dyDescent="0.3">
      <c r="A6" s="1446"/>
      <c r="B6" s="2684" t="s">
        <v>813</v>
      </c>
      <c r="C6" s="2685"/>
      <c r="D6" s="2685"/>
      <c r="E6" s="2685"/>
      <c r="F6" s="2685"/>
      <c r="G6" s="2685"/>
      <c r="H6" s="2685"/>
      <c r="I6" s="2685"/>
      <c r="J6" s="2685"/>
      <c r="K6" s="2685"/>
      <c r="L6" s="2685"/>
      <c r="M6" s="2685"/>
      <c r="N6" s="2685"/>
      <c r="O6" s="2685"/>
      <c r="P6" s="2685"/>
      <c r="Q6" s="2685"/>
      <c r="R6" s="2685"/>
      <c r="S6" s="2685"/>
      <c r="T6" s="2687"/>
    </row>
    <row r="7" spans="1:20" ht="20.100000000000001" customHeight="1" thickBot="1" x14ac:dyDescent="0.3">
      <c r="A7" s="1446"/>
      <c r="B7" s="2664" t="s">
        <v>0</v>
      </c>
      <c r="C7" s="2664" t="s">
        <v>1</v>
      </c>
      <c r="D7" s="2664"/>
      <c r="E7" s="2664"/>
      <c r="F7" s="2665" t="s">
        <v>2</v>
      </c>
      <c r="G7" s="2667" t="s">
        <v>122</v>
      </c>
      <c r="H7" s="2667" t="s">
        <v>123</v>
      </c>
      <c r="I7" s="2668"/>
      <c r="J7" s="2668"/>
      <c r="K7" s="2668"/>
      <c r="L7" s="2668"/>
      <c r="M7" s="2668"/>
      <c r="N7" s="2668"/>
      <c r="O7" s="2668"/>
      <c r="P7" s="2668"/>
      <c r="Q7" s="2668"/>
      <c r="R7" s="2668"/>
      <c r="S7" s="2668"/>
      <c r="T7" s="2687"/>
    </row>
    <row r="8" spans="1:20" ht="20.100000000000001" customHeight="1" thickBot="1" x14ac:dyDescent="0.3">
      <c r="A8" s="1446"/>
      <c r="B8" s="2664"/>
      <c r="C8" s="2664"/>
      <c r="D8" s="2664"/>
      <c r="E8" s="2664"/>
      <c r="F8" s="2666"/>
      <c r="G8" s="2667"/>
      <c r="H8" s="985" t="s">
        <v>124</v>
      </c>
      <c r="I8" s="985" t="s">
        <v>125</v>
      </c>
      <c r="J8" s="985" t="s">
        <v>126</v>
      </c>
      <c r="K8" s="985" t="s">
        <v>127</v>
      </c>
      <c r="L8" s="985" t="s">
        <v>128</v>
      </c>
      <c r="M8" s="985" t="s">
        <v>129</v>
      </c>
      <c r="N8" s="985" t="s">
        <v>130</v>
      </c>
      <c r="O8" s="985" t="s">
        <v>131</v>
      </c>
      <c r="P8" s="985" t="s">
        <v>132</v>
      </c>
      <c r="Q8" s="985" t="s">
        <v>133</v>
      </c>
      <c r="R8" s="985" t="s">
        <v>134</v>
      </c>
      <c r="S8" s="985" t="s">
        <v>135</v>
      </c>
      <c r="T8" s="2687"/>
    </row>
    <row r="9" spans="1:20" ht="20.100000000000001" customHeight="1" thickBot="1" x14ac:dyDescent="0.3">
      <c r="A9" s="1446"/>
      <c r="B9" s="2669" t="s">
        <v>3</v>
      </c>
      <c r="C9" s="2652" t="s">
        <v>170</v>
      </c>
      <c r="D9" s="2671"/>
      <c r="E9" s="2671"/>
      <c r="F9" s="2671"/>
      <c r="G9" s="2671"/>
      <c r="H9" s="2671"/>
      <c r="I9" s="2671"/>
      <c r="J9" s="2671"/>
      <c r="K9" s="2671"/>
      <c r="L9" s="2671"/>
      <c r="M9" s="2671"/>
      <c r="N9" s="2671"/>
      <c r="O9" s="2671"/>
      <c r="P9" s="2671"/>
      <c r="Q9" s="2671"/>
      <c r="R9" s="2671"/>
      <c r="S9" s="2672"/>
      <c r="T9" s="2687"/>
    </row>
    <row r="10" spans="1:20" ht="20.100000000000001" customHeight="1" thickBot="1" x14ac:dyDescent="0.3">
      <c r="A10" s="1446"/>
      <c r="B10" s="2670"/>
      <c r="C10" s="2673" t="s">
        <v>5</v>
      </c>
      <c r="D10" s="2676" t="s">
        <v>164</v>
      </c>
      <c r="E10" s="2676"/>
      <c r="F10" s="2676"/>
      <c r="G10" s="2676"/>
      <c r="H10" s="2676"/>
      <c r="I10" s="2676"/>
      <c r="J10" s="2676"/>
      <c r="K10" s="2676"/>
      <c r="L10" s="2676"/>
      <c r="M10" s="2676"/>
      <c r="N10" s="2676"/>
      <c r="O10" s="2676"/>
      <c r="P10" s="2676"/>
      <c r="Q10" s="2676"/>
      <c r="R10" s="2676"/>
      <c r="S10" s="2676"/>
      <c r="T10" s="2687"/>
    </row>
    <row r="11" spans="1:20" ht="20.100000000000001" customHeight="1" thickBot="1" x14ac:dyDescent="0.3">
      <c r="A11" s="1446"/>
      <c r="B11" s="2669"/>
      <c r="C11" s="2674"/>
      <c r="D11" s="2677" t="s">
        <v>8</v>
      </c>
      <c r="E11" s="2677"/>
      <c r="F11" s="986" t="s">
        <v>15</v>
      </c>
      <c r="G11" s="987">
        <v>60</v>
      </c>
      <c r="H11" s="987">
        <v>60</v>
      </c>
      <c r="I11" s="987">
        <v>60</v>
      </c>
      <c r="J11" s="987">
        <v>60</v>
      </c>
      <c r="K11" s="987">
        <v>60</v>
      </c>
      <c r="L11" s="987">
        <v>60</v>
      </c>
      <c r="M11" s="987">
        <v>60</v>
      </c>
      <c r="N11" s="987">
        <v>60</v>
      </c>
      <c r="O11" s="987">
        <v>60</v>
      </c>
      <c r="P11" s="987">
        <v>60</v>
      </c>
      <c r="Q11" s="987">
        <v>60</v>
      </c>
      <c r="R11" s="987">
        <v>60</v>
      </c>
      <c r="S11" s="987">
        <v>60</v>
      </c>
      <c r="T11" s="2687"/>
    </row>
    <row r="12" spans="1:20" ht="20.100000000000001" customHeight="1" thickBot="1" x14ac:dyDescent="0.3">
      <c r="A12" s="1446"/>
      <c r="B12" s="2669"/>
      <c r="C12" s="2674"/>
      <c r="D12" s="2650"/>
      <c r="E12" s="2650"/>
      <c r="F12" s="988" t="s">
        <v>16</v>
      </c>
      <c r="G12" s="989">
        <v>600</v>
      </c>
      <c r="H12" s="990">
        <v>50</v>
      </c>
      <c r="I12" s="990">
        <v>50</v>
      </c>
      <c r="J12" s="990">
        <v>50</v>
      </c>
      <c r="K12" s="990">
        <v>50</v>
      </c>
      <c r="L12" s="990">
        <v>50</v>
      </c>
      <c r="M12" s="990">
        <v>50</v>
      </c>
      <c r="N12" s="990">
        <v>50</v>
      </c>
      <c r="O12" s="990">
        <v>50</v>
      </c>
      <c r="P12" s="990">
        <v>50</v>
      </c>
      <c r="Q12" s="990">
        <v>50</v>
      </c>
      <c r="R12" s="990">
        <v>50</v>
      </c>
      <c r="S12" s="990">
        <v>50</v>
      </c>
      <c r="T12" s="2687"/>
    </row>
    <row r="13" spans="1:20" ht="20.100000000000001" customHeight="1" thickBot="1" x14ac:dyDescent="0.3">
      <c r="A13" s="1446"/>
      <c r="B13" s="2669"/>
      <c r="C13" s="2674"/>
      <c r="D13" s="2649" t="s">
        <v>9</v>
      </c>
      <c r="E13" s="2649"/>
      <c r="F13" s="991" t="s">
        <v>17</v>
      </c>
      <c r="G13" s="989">
        <v>120</v>
      </c>
      <c r="H13" s="992">
        <v>10</v>
      </c>
      <c r="I13" s="992">
        <v>10</v>
      </c>
      <c r="J13" s="992">
        <v>10</v>
      </c>
      <c r="K13" s="992">
        <v>10</v>
      </c>
      <c r="L13" s="992">
        <v>10</v>
      </c>
      <c r="M13" s="992">
        <v>10</v>
      </c>
      <c r="N13" s="992">
        <v>10</v>
      </c>
      <c r="O13" s="992">
        <v>10</v>
      </c>
      <c r="P13" s="992">
        <v>10</v>
      </c>
      <c r="Q13" s="992">
        <v>10</v>
      </c>
      <c r="R13" s="992">
        <v>10</v>
      </c>
      <c r="S13" s="992">
        <v>10</v>
      </c>
      <c r="T13" s="2687"/>
    </row>
    <row r="14" spans="1:20" ht="20.100000000000001" customHeight="1" thickBot="1" x14ac:dyDescent="0.3">
      <c r="A14" s="1446"/>
      <c r="B14" s="2669"/>
      <c r="C14" s="2674"/>
      <c r="D14" s="2649"/>
      <c r="E14" s="2649"/>
      <c r="F14" s="991" t="s">
        <v>18</v>
      </c>
      <c r="G14" s="989">
        <v>72</v>
      </c>
      <c r="H14" s="992">
        <v>6</v>
      </c>
      <c r="I14" s="992">
        <v>6</v>
      </c>
      <c r="J14" s="992">
        <v>6</v>
      </c>
      <c r="K14" s="992">
        <v>6</v>
      </c>
      <c r="L14" s="992">
        <v>6</v>
      </c>
      <c r="M14" s="992">
        <v>6</v>
      </c>
      <c r="N14" s="992">
        <v>6</v>
      </c>
      <c r="O14" s="992">
        <v>6</v>
      </c>
      <c r="P14" s="992">
        <v>6</v>
      </c>
      <c r="Q14" s="992">
        <v>6</v>
      </c>
      <c r="R14" s="992">
        <v>6</v>
      </c>
      <c r="S14" s="992">
        <v>6</v>
      </c>
      <c r="T14" s="2687"/>
    </row>
    <row r="15" spans="1:20" ht="20.100000000000001" customHeight="1" thickBot="1" x14ac:dyDescent="0.3">
      <c r="A15" s="1446"/>
      <c r="B15" s="2669"/>
      <c r="C15" s="2674"/>
      <c r="D15" s="2649"/>
      <c r="E15" s="2649"/>
      <c r="F15" s="991" t="s">
        <v>19</v>
      </c>
      <c r="G15" s="989">
        <v>60</v>
      </c>
      <c r="H15" s="992">
        <v>5</v>
      </c>
      <c r="I15" s="992">
        <v>5</v>
      </c>
      <c r="J15" s="992">
        <v>5</v>
      </c>
      <c r="K15" s="992">
        <v>5</v>
      </c>
      <c r="L15" s="992">
        <v>5</v>
      </c>
      <c r="M15" s="992">
        <v>5</v>
      </c>
      <c r="N15" s="992">
        <v>5</v>
      </c>
      <c r="O15" s="992">
        <v>5</v>
      </c>
      <c r="P15" s="992">
        <v>5</v>
      </c>
      <c r="Q15" s="992">
        <v>5</v>
      </c>
      <c r="R15" s="992">
        <v>5</v>
      </c>
      <c r="S15" s="992">
        <v>5</v>
      </c>
      <c r="T15" s="2687"/>
    </row>
    <row r="16" spans="1:20" ht="20.100000000000001" customHeight="1" thickBot="1" x14ac:dyDescent="0.3">
      <c r="A16" s="1446"/>
      <c r="B16" s="2669"/>
      <c r="C16" s="2674"/>
      <c r="D16" s="2649"/>
      <c r="E16" s="2649"/>
      <c r="F16" s="993" t="s">
        <v>20</v>
      </c>
      <c r="G16" s="989">
        <v>36</v>
      </c>
      <c r="H16" s="992">
        <v>3</v>
      </c>
      <c r="I16" s="992">
        <v>3</v>
      </c>
      <c r="J16" s="992">
        <v>3</v>
      </c>
      <c r="K16" s="992">
        <v>3</v>
      </c>
      <c r="L16" s="992">
        <v>3</v>
      </c>
      <c r="M16" s="992">
        <v>3</v>
      </c>
      <c r="N16" s="992">
        <v>3</v>
      </c>
      <c r="O16" s="992">
        <v>3</v>
      </c>
      <c r="P16" s="992">
        <v>3</v>
      </c>
      <c r="Q16" s="992">
        <v>3</v>
      </c>
      <c r="R16" s="992">
        <v>3</v>
      </c>
      <c r="S16" s="992">
        <v>3</v>
      </c>
      <c r="T16" s="2687"/>
    </row>
    <row r="17" spans="1:20" ht="20.100000000000001" customHeight="1" thickBot="1" x14ac:dyDescent="0.3">
      <c r="A17" s="1446"/>
      <c r="B17" s="2669"/>
      <c r="C17" s="2674"/>
      <c r="D17" s="2650" t="s">
        <v>10</v>
      </c>
      <c r="E17" s="2650"/>
      <c r="F17" s="991" t="s">
        <v>21</v>
      </c>
      <c r="G17" s="989">
        <v>60</v>
      </c>
      <c r="H17" s="992">
        <v>5</v>
      </c>
      <c r="I17" s="992">
        <v>5</v>
      </c>
      <c r="J17" s="992">
        <v>5</v>
      </c>
      <c r="K17" s="992">
        <v>5</v>
      </c>
      <c r="L17" s="992">
        <v>5</v>
      </c>
      <c r="M17" s="992">
        <v>5</v>
      </c>
      <c r="N17" s="992">
        <v>5</v>
      </c>
      <c r="O17" s="992">
        <v>5</v>
      </c>
      <c r="P17" s="992">
        <v>5</v>
      </c>
      <c r="Q17" s="992">
        <v>5</v>
      </c>
      <c r="R17" s="992">
        <v>5</v>
      </c>
      <c r="S17" s="992">
        <v>5</v>
      </c>
      <c r="T17" s="2687"/>
    </row>
    <row r="18" spans="1:20" ht="20.100000000000001" customHeight="1" thickBot="1" x14ac:dyDescent="0.3">
      <c r="A18" s="1446"/>
      <c r="B18" s="2669"/>
      <c r="C18" s="2674"/>
      <c r="D18" s="2650" t="s">
        <v>11</v>
      </c>
      <c r="E18" s="2650"/>
      <c r="F18" s="991" t="s">
        <v>22</v>
      </c>
      <c r="G18" s="989">
        <f>SUM(H18:S18)</f>
        <v>0</v>
      </c>
      <c r="H18" s="992">
        <v>0</v>
      </c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2687"/>
    </row>
    <row r="19" spans="1:20" ht="20.100000000000001" customHeight="1" thickBot="1" x14ac:dyDescent="0.3">
      <c r="A19" s="1446"/>
      <c r="B19" s="2669"/>
      <c r="C19" s="2674"/>
      <c r="D19" s="2650" t="s">
        <v>12</v>
      </c>
      <c r="E19" s="2650"/>
      <c r="F19" s="991" t="s">
        <v>23</v>
      </c>
      <c r="G19" s="989">
        <v>10</v>
      </c>
      <c r="H19" s="992">
        <v>0</v>
      </c>
      <c r="I19" s="992">
        <v>1</v>
      </c>
      <c r="J19" s="992">
        <v>1</v>
      </c>
      <c r="K19" s="992">
        <v>1</v>
      </c>
      <c r="L19" s="992">
        <v>1</v>
      </c>
      <c r="M19" s="992">
        <v>1</v>
      </c>
      <c r="N19" s="992">
        <v>1</v>
      </c>
      <c r="O19" s="992">
        <v>1</v>
      </c>
      <c r="P19" s="992">
        <v>1</v>
      </c>
      <c r="Q19" s="992">
        <v>1</v>
      </c>
      <c r="R19" s="992">
        <v>1</v>
      </c>
      <c r="S19" s="992">
        <v>0</v>
      </c>
      <c r="T19" s="2687"/>
    </row>
    <row r="20" spans="1:20" ht="20.100000000000001" customHeight="1" thickBot="1" x14ac:dyDescent="0.3">
      <c r="A20" s="1446"/>
      <c r="B20" s="2669"/>
      <c r="C20" s="2674"/>
      <c r="D20" s="2663" t="s">
        <v>13</v>
      </c>
      <c r="E20" s="2663"/>
      <c r="F20" s="994" t="s">
        <v>24</v>
      </c>
      <c r="G20" s="989">
        <v>194</v>
      </c>
      <c r="H20" s="992">
        <v>16</v>
      </c>
      <c r="I20" s="992">
        <v>17</v>
      </c>
      <c r="J20" s="992">
        <v>17</v>
      </c>
      <c r="K20" s="992">
        <v>17</v>
      </c>
      <c r="L20" s="992">
        <v>17</v>
      </c>
      <c r="M20" s="992">
        <v>17</v>
      </c>
      <c r="N20" s="992">
        <v>17</v>
      </c>
      <c r="O20" s="992">
        <v>17</v>
      </c>
      <c r="P20" s="992">
        <v>17</v>
      </c>
      <c r="Q20" s="992">
        <v>17</v>
      </c>
      <c r="R20" s="992">
        <v>17</v>
      </c>
      <c r="S20" s="992">
        <v>16</v>
      </c>
      <c r="T20" s="2687"/>
    </row>
    <row r="21" spans="1:20" ht="20.100000000000001" customHeight="1" thickBot="1" x14ac:dyDescent="0.3">
      <c r="A21" s="1446"/>
      <c r="B21" s="2669"/>
      <c r="C21" s="2674"/>
      <c r="D21" s="2663"/>
      <c r="E21" s="2663"/>
      <c r="F21" s="994" t="s">
        <v>25</v>
      </c>
      <c r="G21" s="989">
        <v>10</v>
      </c>
      <c r="H21" s="992">
        <v>0</v>
      </c>
      <c r="I21" s="992">
        <v>1</v>
      </c>
      <c r="J21" s="992">
        <v>1</v>
      </c>
      <c r="K21" s="992">
        <v>1</v>
      </c>
      <c r="L21" s="992">
        <v>1</v>
      </c>
      <c r="M21" s="992">
        <v>1</v>
      </c>
      <c r="N21" s="992">
        <v>1</v>
      </c>
      <c r="O21" s="992">
        <v>1</v>
      </c>
      <c r="P21" s="992">
        <v>1</v>
      </c>
      <c r="Q21" s="992">
        <v>1</v>
      </c>
      <c r="R21" s="992">
        <v>1</v>
      </c>
      <c r="S21" s="992">
        <v>0</v>
      </c>
      <c r="T21" s="2687"/>
    </row>
    <row r="22" spans="1:20" ht="20.100000000000001" customHeight="1" thickBot="1" x14ac:dyDescent="0.3">
      <c r="A22" s="1446"/>
      <c r="B22" s="2669"/>
      <c r="C22" s="2674"/>
      <c r="D22" s="2663"/>
      <c r="E22" s="2663"/>
      <c r="F22" s="995" t="s">
        <v>113</v>
      </c>
      <c r="G22" s="989">
        <f>SUM(H22:S22)</f>
        <v>0</v>
      </c>
      <c r="H22" s="996">
        <v>0</v>
      </c>
      <c r="I22" s="996">
        <v>0</v>
      </c>
      <c r="J22" s="996">
        <v>0</v>
      </c>
      <c r="K22" s="996">
        <v>0</v>
      </c>
      <c r="L22" s="996">
        <v>0</v>
      </c>
      <c r="M22" s="996">
        <v>0</v>
      </c>
      <c r="N22" s="996">
        <v>0</v>
      </c>
      <c r="O22" s="996">
        <v>0</v>
      </c>
      <c r="P22" s="996">
        <v>0</v>
      </c>
      <c r="Q22" s="996">
        <v>0</v>
      </c>
      <c r="R22" s="996">
        <v>0</v>
      </c>
      <c r="S22" s="996">
        <v>0</v>
      </c>
      <c r="T22" s="2687"/>
    </row>
    <row r="23" spans="1:20" ht="20.100000000000001" customHeight="1" thickBot="1" x14ac:dyDescent="0.3">
      <c r="A23" s="1446"/>
      <c r="B23" s="2669"/>
      <c r="C23" s="2674"/>
      <c r="D23" s="2663" t="s">
        <v>14</v>
      </c>
      <c r="E23" s="2663"/>
      <c r="F23" s="997" t="s">
        <v>26</v>
      </c>
      <c r="G23" s="998"/>
      <c r="H23" s="998"/>
      <c r="I23" s="998"/>
      <c r="J23" s="998"/>
      <c r="K23" s="998"/>
      <c r="L23" s="998"/>
      <c r="M23" s="998"/>
      <c r="N23" s="998"/>
      <c r="O23" s="998"/>
      <c r="P23" s="998"/>
      <c r="Q23" s="998"/>
      <c r="R23" s="998"/>
      <c r="S23" s="998"/>
      <c r="T23" s="2687"/>
    </row>
    <row r="24" spans="1:20" ht="20.100000000000001" customHeight="1" thickBot="1" x14ac:dyDescent="0.3">
      <c r="A24" s="1446"/>
      <c r="B24" s="2669"/>
      <c r="C24" s="2675"/>
      <c r="D24" s="2663"/>
      <c r="E24" s="2663"/>
      <c r="F24" s="999" t="s">
        <v>27</v>
      </c>
      <c r="G24" s="1000"/>
      <c r="H24" s="1000"/>
      <c r="I24" s="1000"/>
      <c r="J24" s="1000"/>
      <c r="K24" s="1000"/>
      <c r="L24" s="1000"/>
      <c r="M24" s="1000"/>
      <c r="N24" s="1000"/>
      <c r="O24" s="1000"/>
      <c r="P24" s="1000"/>
      <c r="Q24" s="1000"/>
      <c r="R24" s="1000"/>
      <c r="S24" s="1000"/>
      <c r="T24" s="2687"/>
    </row>
    <row r="25" spans="1:20" ht="20.100000000000001" customHeight="1" thickBot="1" x14ac:dyDescent="0.3">
      <c r="A25" s="1446"/>
      <c r="B25" s="2669"/>
      <c r="C25" s="2655" t="s">
        <v>28</v>
      </c>
      <c r="D25" s="2643" t="s">
        <v>29</v>
      </c>
      <c r="E25" s="2644"/>
      <c r="F25" s="1001" t="s">
        <v>30</v>
      </c>
      <c r="G25" s="1002">
        <v>2</v>
      </c>
      <c r="H25" s="1003">
        <v>0</v>
      </c>
      <c r="I25" s="1003">
        <v>0</v>
      </c>
      <c r="J25" s="1003">
        <v>0</v>
      </c>
      <c r="K25" s="1003">
        <v>0</v>
      </c>
      <c r="L25" s="1003">
        <v>1</v>
      </c>
      <c r="M25" s="1003">
        <v>0</v>
      </c>
      <c r="N25" s="1003">
        <v>0</v>
      </c>
      <c r="O25" s="1003">
        <v>0</v>
      </c>
      <c r="P25" s="1003">
        <v>0</v>
      </c>
      <c r="Q25" s="1003">
        <v>1</v>
      </c>
      <c r="R25" s="1003">
        <v>0</v>
      </c>
      <c r="S25" s="1003">
        <v>0</v>
      </c>
      <c r="T25" s="2687"/>
    </row>
    <row r="26" spans="1:20" ht="20.100000000000001" customHeight="1" thickBot="1" x14ac:dyDescent="0.3">
      <c r="A26" s="1446"/>
      <c r="B26" s="2669"/>
      <c r="C26" s="2656"/>
      <c r="D26" s="2639"/>
      <c r="E26" s="2640"/>
      <c r="F26" s="1004" t="s">
        <v>32</v>
      </c>
      <c r="G26" s="1002">
        <v>2</v>
      </c>
      <c r="H26" s="992">
        <v>0</v>
      </c>
      <c r="I26" s="992">
        <v>0</v>
      </c>
      <c r="J26" s="992">
        <v>0</v>
      </c>
      <c r="K26" s="992">
        <v>1</v>
      </c>
      <c r="L26" s="992">
        <v>0</v>
      </c>
      <c r="M26" s="992">
        <v>0</v>
      </c>
      <c r="N26" s="992">
        <v>0</v>
      </c>
      <c r="O26" s="992">
        <v>0</v>
      </c>
      <c r="P26" s="992">
        <v>1</v>
      </c>
      <c r="Q26" s="992">
        <v>0</v>
      </c>
      <c r="R26" s="992">
        <v>0</v>
      </c>
      <c r="S26" s="992">
        <v>0</v>
      </c>
      <c r="T26" s="2687"/>
    </row>
    <row r="27" spans="1:20" ht="20.100000000000001" customHeight="1" thickBot="1" x14ac:dyDescent="0.3">
      <c r="A27" s="1446"/>
      <c r="B27" s="2669"/>
      <c r="C27" s="2656"/>
      <c r="D27" s="2639"/>
      <c r="E27" s="2640"/>
      <c r="F27" s="1004" t="s">
        <v>31</v>
      </c>
      <c r="G27" s="1002">
        <v>0</v>
      </c>
      <c r="H27" s="992">
        <v>0</v>
      </c>
      <c r="I27" s="992">
        <v>0</v>
      </c>
      <c r="J27" s="992">
        <v>0</v>
      </c>
      <c r="K27" s="992">
        <v>0</v>
      </c>
      <c r="L27" s="992">
        <v>0</v>
      </c>
      <c r="M27" s="992">
        <v>0</v>
      </c>
      <c r="N27" s="992">
        <v>0</v>
      </c>
      <c r="O27" s="992">
        <v>0</v>
      </c>
      <c r="P27" s="992">
        <v>0</v>
      </c>
      <c r="Q27" s="992">
        <v>0</v>
      </c>
      <c r="R27" s="992">
        <v>0</v>
      </c>
      <c r="S27" s="992">
        <v>0</v>
      </c>
      <c r="T27" s="2687"/>
    </row>
    <row r="28" spans="1:20" ht="20.100000000000001" customHeight="1" thickBot="1" x14ac:dyDescent="0.3">
      <c r="A28" s="1446"/>
      <c r="B28" s="2669"/>
      <c r="C28" s="2656"/>
      <c r="D28" s="2639"/>
      <c r="E28" s="2640"/>
      <c r="F28" s="1004" t="s">
        <v>33</v>
      </c>
      <c r="G28" s="1002">
        <f>SUM(H28:S28)</f>
        <v>0</v>
      </c>
      <c r="H28" s="992">
        <v>0</v>
      </c>
      <c r="I28" s="992">
        <v>0</v>
      </c>
      <c r="J28" s="992">
        <v>0</v>
      </c>
      <c r="K28" s="992">
        <v>0</v>
      </c>
      <c r="L28" s="992">
        <v>0</v>
      </c>
      <c r="M28" s="992">
        <v>0</v>
      </c>
      <c r="N28" s="992">
        <v>0</v>
      </c>
      <c r="O28" s="992">
        <v>0</v>
      </c>
      <c r="P28" s="992">
        <v>0</v>
      </c>
      <c r="Q28" s="992">
        <v>0</v>
      </c>
      <c r="R28" s="992">
        <v>0</v>
      </c>
      <c r="S28" s="992">
        <v>0</v>
      </c>
      <c r="T28" s="2687"/>
    </row>
    <row r="29" spans="1:20" ht="20.100000000000001" customHeight="1" thickBot="1" x14ac:dyDescent="0.3">
      <c r="A29" s="1446"/>
      <c r="B29" s="2669"/>
      <c r="C29" s="2656"/>
      <c r="D29" s="2639"/>
      <c r="E29" s="2640"/>
      <c r="F29" s="1005" t="s">
        <v>34</v>
      </c>
      <c r="G29" s="1002">
        <v>1</v>
      </c>
      <c r="H29" s="996">
        <v>0</v>
      </c>
      <c r="I29" s="996">
        <v>0</v>
      </c>
      <c r="J29" s="996">
        <v>0</v>
      </c>
      <c r="K29" s="996">
        <v>0</v>
      </c>
      <c r="L29" s="996">
        <v>1</v>
      </c>
      <c r="M29" s="996">
        <v>0</v>
      </c>
      <c r="N29" s="996">
        <v>0</v>
      </c>
      <c r="O29" s="996">
        <v>0</v>
      </c>
      <c r="P29" s="996">
        <v>0</v>
      </c>
      <c r="Q29" s="996">
        <v>0</v>
      </c>
      <c r="R29" s="996">
        <v>0</v>
      </c>
      <c r="S29" s="996">
        <v>0</v>
      </c>
      <c r="T29" s="2687"/>
    </row>
    <row r="30" spans="1:20" ht="20.100000000000001" customHeight="1" thickBot="1" x14ac:dyDescent="0.3">
      <c r="A30" s="1446"/>
      <c r="B30" s="2669"/>
      <c r="C30" s="2635" t="s">
        <v>166</v>
      </c>
      <c r="D30" s="2635"/>
      <c r="E30" s="2635"/>
      <c r="F30" s="2635"/>
      <c r="G30" s="2635"/>
      <c r="H30" s="2635"/>
      <c r="I30" s="2635"/>
      <c r="J30" s="2635"/>
      <c r="K30" s="2635"/>
      <c r="L30" s="2635"/>
      <c r="M30" s="2635"/>
      <c r="N30" s="2635"/>
      <c r="O30" s="2635"/>
      <c r="P30" s="2635"/>
      <c r="Q30" s="2635"/>
      <c r="R30" s="2635"/>
      <c r="S30" s="2636"/>
      <c r="T30" s="2687"/>
    </row>
    <row r="31" spans="1:20" ht="20.100000000000001" customHeight="1" thickBot="1" x14ac:dyDescent="0.3">
      <c r="A31" s="1446"/>
      <c r="B31" s="2669"/>
      <c r="C31" s="2657" t="s">
        <v>35</v>
      </c>
      <c r="D31" s="2659" t="s">
        <v>167</v>
      </c>
      <c r="E31" s="2660"/>
      <c r="F31" s="2660"/>
      <c r="G31" s="2660"/>
      <c r="H31" s="2660"/>
      <c r="I31" s="2660"/>
      <c r="J31" s="2660"/>
      <c r="K31" s="2660"/>
      <c r="L31" s="2660"/>
      <c r="M31" s="2660"/>
      <c r="N31" s="2660"/>
      <c r="O31" s="2660"/>
      <c r="P31" s="2660"/>
      <c r="Q31" s="2660"/>
      <c r="R31" s="2660"/>
      <c r="S31" s="2661"/>
      <c r="T31" s="2687"/>
    </row>
    <row r="32" spans="1:20" ht="20.100000000000001" customHeight="1" thickBot="1" x14ac:dyDescent="0.3">
      <c r="A32" s="1446"/>
      <c r="B32" s="2669"/>
      <c r="C32" s="2657"/>
      <c r="D32" s="2662" t="s">
        <v>38</v>
      </c>
      <c r="E32" s="2662"/>
      <c r="F32" s="1006" t="s">
        <v>44</v>
      </c>
      <c r="G32" s="1007"/>
      <c r="H32" s="1008"/>
      <c r="I32" s="1008"/>
      <c r="J32" s="1008"/>
      <c r="K32" s="1008"/>
      <c r="L32" s="1008"/>
      <c r="M32" s="1008"/>
      <c r="N32" s="1008"/>
      <c r="O32" s="1008"/>
      <c r="P32" s="1008"/>
      <c r="Q32" s="1008"/>
      <c r="R32" s="1008"/>
      <c r="S32" s="1008"/>
      <c r="T32" s="2687"/>
    </row>
    <row r="33" spans="1:20" ht="20.100000000000001" customHeight="1" thickBot="1" x14ac:dyDescent="0.3">
      <c r="A33" s="1446"/>
      <c r="B33" s="2669"/>
      <c r="C33" s="2657"/>
      <c r="D33" s="2662"/>
      <c r="E33" s="2662"/>
      <c r="F33" s="1009" t="s">
        <v>114</v>
      </c>
      <c r="G33" s="1010">
        <f>G20</f>
        <v>194</v>
      </c>
      <c r="H33" s="1010">
        <f t="shared" ref="H33:S33" si="0">H20</f>
        <v>16</v>
      </c>
      <c r="I33" s="1010">
        <f t="shared" si="0"/>
        <v>17</v>
      </c>
      <c r="J33" s="1010">
        <f t="shared" si="0"/>
        <v>17</v>
      </c>
      <c r="K33" s="1010">
        <f t="shared" si="0"/>
        <v>17</v>
      </c>
      <c r="L33" s="1010">
        <f t="shared" si="0"/>
        <v>17</v>
      </c>
      <c r="M33" s="1010">
        <f t="shared" si="0"/>
        <v>17</v>
      </c>
      <c r="N33" s="1010">
        <f t="shared" si="0"/>
        <v>17</v>
      </c>
      <c r="O33" s="1010">
        <f t="shared" si="0"/>
        <v>17</v>
      </c>
      <c r="P33" s="1010">
        <f t="shared" si="0"/>
        <v>17</v>
      </c>
      <c r="Q33" s="1010">
        <f t="shared" si="0"/>
        <v>17</v>
      </c>
      <c r="R33" s="1010">
        <f t="shared" si="0"/>
        <v>17</v>
      </c>
      <c r="S33" s="1010">
        <f t="shared" si="0"/>
        <v>16</v>
      </c>
      <c r="T33" s="2687"/>
    </row>
    <row r="34" spans="1:20" ht="20.100000000000001" customHeight="1" thickBot="1" x14ac:dyDescent="0.3">
      <c r="A34" s="1446"/>
      <c r="B34" s="2669"/>
      <c r="C34" s="2657"/>
      <c r="D34" s="2662"/>
      <c r="E34" s="2662"/>
      <c r="F34" s="1009" t="s">
        <v>115</v>
      </c>
      <c r="G34" s="989">
        <v>3</v>
      </c>
      <c r="H34" s="992">
        <v>0</v>
      </c>
      <c r="I34" s="992">
        <v>0</v>
      </c>
      <c r="J34" s="992">
        <v>1</v>
      </c>
      <c r="K34" s="992">
        <v>0</v>
      </c>
      <c r="L34" s="992">
        <v>0</v>
      </c>
      <c r="M34" s="992">
        <v>0</v>
      </c>
      <c r="N34" s="992">
        <v>1</v>
      </c>
      <c r="O34" s="992">
        <v>0</v>
      </c>
      <c r="P34" s="992">
        <v>0</v>
      </c>
      <c r="Q34" s="992">
        <v>1</v>
      </c>
      <c r="R34" s="992">
        <v>0</v>
      </c>
      <c r="S34" s="992">
        <v>0</v>
      </c>
      <c r="T34" s="2687"/>
    </row>
    <row r="35" spans="1:20" ht="20.100000000000001" customHeight="1" thickBot="1" x14ac:dyDescent="0.3">
      <c r="A35" s="1446"/>
      <c r="B35" s="2669"/>
      <c r="C35" s="2657"/>
      <c r="D35" s="2662" t="s">
        <v>39</v>
      </c>
      <c r="E35" s="2662"/>
      <c r="F35" s="1011" t="s">
        <v>45</v>
      </c>
      <c r="G35" s="989">
        <v>3</v>
      </c>
      <c r="H35" s="992">
        <v>0</v>
      </c>
      <c r="I35" s="992">
        <v>1</v>
      </c>
      <c r="J35" s="992">
        <v>0</v>
      </c>
      <c r="K35" s="992">
        <v>0</v>
      </c>
      <c r="L35" s="992">
        <v>0</v>
      </c>
      <c r="M35" s="992">
        <v>1</v>
      </c>
      <c r="N35" s="992">
        <v>0</v>
      </c>
      <c r="O35" s="992">
        <v>0</v>
      </c>
      <c r="P35" s="992">
        <v>1</v>
      </c>
      <c r="Q35" s="992">
        <v>0</v>
      </c>
      <c r="R35" s="992">
        <v>0</v>
      </c>
      <c r="S35" s="992">
        <v>0</v>
      </c>
      <c r="T35" s="2687"/>
    </row>
    <row r="36" spans="1:20" ht="20.100000000000001" customHeight="1" thickBot="1" x14ac:dyDescent="0.3">
      <c r="A36" s="1446"/>
      <c r="B36" s="2669"/>
      <c r="C36" s="2657"/>
      <c r="D36" s="2662"/>
      <c r="E36" s="2662"/>
      <c r="F36" s="1011" t="s">
        <v>46</v>
      </c>
      <c r="G36" s="989">
        <f>SUM(H36:S36)</f>
        <v>0</v>
      </c>
      <c r="H36" s="992">
        <v>0</v>
      </c>
      <c r="I36" s="992">
        <v>0</v>
      </c>
      <c r="J36" s="992">
        <v>0</v>
      </c>
      <c r="K36" s="992">
        <v>0</v>
      </c>
      <c r="L36" s="992">
        <v>0</v>
      </c>
      <c r="M36" s="992">
        <v>0</v>
      </c>
      <c r="N36" s="992">
        <v>0</v>
      </c>
      <c r="O36" s="992">
        <v>0</v>
      </c>
      <c r="P36" s="992">
        <v>0</v>
      </c>
      <c r="Q36" s="992">
        <v>0</v>
      </c>
      <c r="R36" s="992">
        <v>0</v>
      </c>
      <c r="S36" s="992">
        <v>0</v>
      </c>
      <c r="T36" s="2687"/>
    </row>
    <row r="37" spans="1:20" ht="20.100000000000001" customHeight="1" thickBot="1" x14ac:dyDescent="0.3">
      <c r="A37" s="1446"/>
      <c r="B37" s="2669"/>
      <c r="C37" s="2657"/>
      <c r="D37" s="2650" t="s">
        <v>40</v>
      </c>
      <c r="E37" s="2650"/>
      <c r="F37" s="1011" t="s">
        <v>47</v>
      </c>
      <c r="G37" s="989">
        <v>86</v>
      </c>
      <c r="H37" s="992">
        <v>2</v>
      </c>
      <c r="I37" s="992">
        <v>7</v>
      </c>
      <c r="J37" s="992">
        <v>7</v>
      </c>
      <c r="K37" s="992">
        <v>7</v>
      </c>
      <c r="L37" s="992">
        <v>7</v>
      </c>
      <c r="M37" s="992">
        <v>7</v>
      </c>
      <c r="N37" s="992">
        <v>7</v>
      </c>
      <c r="O37" s="992">
        <v>7</v>
      </c>
      <c r="P37" s="992">
        <v>7</v>
      </c>
      <c r="Q37" s="992">
        <v>7</v>
      </c>
      <c r="R37" s="992">
        <v>7</v>
      </c>
      <c r="S37" s="992">
        <v>2</v>
      </c>
      <c r="T37" s="2687"/>
    </row>
    <row r="38" spans="1:20" ht="20.100000000000001" customHeight="1" thickBot="1" x14ac:dyDescent="0.3">
      <c r="A38" s="1446"/>
      <c r="B38" s="2669"/>
      <c r="C38" s="2657"/>
      <c r="D38" s="2650" t="s">
        <v>41</v>
      </c>
      <c r="E38" s="2650"/>
      <c r="F38" s="1011" t="s">
        <v>48</v>
      </c>
      <c r="G38" s="989">
        <v>2</v>
      </c>
      <c r="H38" s="992">
        <v>0</v>
      </c>
      <c r="I38" s="992">
        <v>0</v>
      </c>
      <c r="J38" s="992">
        <v>0</v>
      </c>
      <c r="K38" s="992">
        <v>0</v>
      </c>
      <c r="L38" s="992">
        <v>0</v>
      </c>
      <c r="M38" s="992">
        <v>1</v>
      </c>
      <c r="N38" s="992">
        <v>0</v>
      </c>
      <c r="O38" s="992">
        <v>0</v>
      </c>
      <c r="P38" s="992">
        <v>0</v>
      </c>
      <c r="Q38" s="992">
        <v>1</v>
      </c>
      <c r="R38" s="992">
        <v>0</v>
      </c>
      <c r="S38" s="992">
        <v>0</v>
      </c>
      <c r="T38" s="2687"/>
    </row>
    <row r="39" spans="1:20" ht="20.100000000000001" customHeight="1" thickBot="1" x14ac:dyDescent="0.3">
      <c r="A39" s="1446"/>
      <c r="B39" s="2669"/>
      <c r="C39" s="2657"/>
      <c r="D39" s="2647" t="s">
        <v>42</v>
      </c>
      <c r="E39" s="2647"/>
      <c r="F39" s="1011" t="s">
        <v>49</v>
      </c>
      <c r="G39" s="989">
        <v>1</v>
      </c>
      <c r="H39" s="992">
        <v>0</v>
      </c>
      <c r="I39" s="992">
        <v>0</v>
      </c>
      <c r="J39" s="992">
        <v>0</v>
      </c>
      <c r="K39" s="992">
        <v>0</v>
      </c>
      <c r="L39" s="992">
        <v>0</v>
      </c>
      <c r="M39" s="992">
        <v>0</v>
      </c>
      <c r="N39" s="992">
        <v>0</v>
      </c>
      <c r="O39" s="992">
        <v>0</v>
      </c>
      <c r="P39" s="992">
        <v>1</v>
      </c>
      <c r="Q39" s="992">
        <v>0</v>
      </c>
      <c r="R39" s="992">
        <v>0</v>
      </c>
      <c r="S39" s="992">
        <v>0</v>
      </c>
      <c r="T39" s="2687"/>
    </row>
    <row r="40" spans="1:20" ht="20.100000000000001" customHeight="1" thickBot="1" x14ac:dyDescent="0.3">
      <c r="A40" s="1446"/>
      <c r="B40" s="2669"/>
      <c r="C40" s="2657"/>
      <c r="D40" s="2648" t="s">
        <v>525</v>
      </c>
      <c r="E40" s="2648"/>
      <c r="F40" s="1012" t="s">
        <v>514</v>
      </c>
      <c r="G40" s="989">
        <v>60</v>
      </c>
      <c r="H40" s="992">
        <v>5</v>
      </c>
      <c r="I40" s="992">
        <v>5</v>
      </c>
      <c r="J40" s="992">
        <v>5</v>
      </c>
      <c r="K40" s="992">
        <v>5</v>
      </c>
      <c r="L40" s="992">
        <v>5</v>
      </c>
      <c r="M40" s="992">
        <v>5</v>
      </c>
      <c r="N40" s="992">
        <v>5</v>
      </c>
      <c r="O40" s="992">
        <v>5</v>
      </c>
      <c r="P40" s="992">
        <v>5</v>
      </c>
      <c r="Q40" s="992">
        <v>5</v>
      </c>
      <c r="R40" s="992">
        <v>5</v>
      </c>
      <c r="S40" s="992">
        <v>5</v>
      </c>
      <c r="T40" s="2687"/>
    </row>
    <row r="41" spans="1:20" ht="20.100000000000001" customHeight="1" thickBot="1" x14ac:dyDescent="0.3">
      <c r="A41" s="1446"/>
      <c r="B41" s="2669"/>
      <c r="C41" s="2657"/>
      <c r="D41" s="2648" t="s">
        <v>524</v>
      </c>
      <c r="E41" s="2648"/>
      <c r="F41" s="1012" t="s">
        <v>515</v>
      </c>
      <c r="G41" s="989">
        <f>SUM(H41:S41)</f>
        <v>0</v>
      </c>
      <c r="H41" s="992">
        <v>0</v>
      </c>
      <c r="I41" s="992">
        <v>0</v>
      </c>
      <c r="J41" s="992">
        <v>0</v>
      </c>
      <c r="K41" s="992">
        <v>0</v>
      </c>
      <c r="L41" s="992">
        <v>0</v>
      </c>
      <c r="M41" s="992">
        <v>0</v>
      </c>
      <c r="N41" s="992">
        <v>0</v>
      </c>
      <c r="O41" s="992">
        <v>0</v>
      </c>
      <c r="P41" s="992">
        <v>0</v>
      </c>
      <c r="Q41" s="992">
        <v>0</v>
      </c>
      <c r="R41" s="992">
        <v>0</v>
      </c>
      <c r="S41" s="992">
        <v>0</v>
      </c>
      <c r="T41" s="2687"/>
    </row>
    <row r="42" spans="1:20" ht="20.100000000000001" customHeight="1" thickBot="1" x14ac:dyDescent="0.3">
      <c r="A42" s="1446"/>
      <c r="B42" s="2669"/>
      <c r="C42" s="2657"/>
      <c r="D42" s="2649" t="s">
        <v>523</v>
      </c>
      <c r="E42" s="2649"/>
      <c r="F42" s="1013" t="s">
        <v>516</v>
      </c>
      <c r="G42" s="989">
        <v>2</v>
      </c>
      <c r="H42" s="992">
        <v>0</v>
      </c>
      <c r="I42" s="992">
        <v>0</v>
      </c>
      <c r="J42" s="992">
        <v>0</v>
      </c>
      <c r="K42" s="992">
        <v>0</v>
      </c>
      <c r="L42" s="992">
        <v>0</v>
      </c>
      <c r="M42" s="992">
        <v>1</v>
      </c>
      <c r="N42" s="992">
        <v>0</v>
      </c>
      <c r="O42" s="992">
        <v>0</v>
      </c>
      <c r="P42" s="992">
        <v>0</v>
      </c>
      <c r="Q42" s="992">
        <v>1</v>
      </c>
      <c r="R42" s="992">
        <v>0</v>
      </c>
      <c r="S42" s="992">
        <v>0</v>
      </c>
      <c r="T42" s="2687"/>
    </row>
    <row r="43" spans="1:20" ht="20.100000000000001" customHeight="1" thickBot="1" x14ac:dyDescent="0.3">
      <c r="A43" s="1446"/>
      <c r="B43" s="2669"/>
      <c r="C43" s="2657"/>
      <c r="D43" s="2649"/>
      <c r="E43" s="2649"/>
      <c r="F43" s="1013" t="s">
        <v>517</v>
      </c>
      <c r="G43" s="989">
        <v>1</v>
      </c>
      <c r="H43" s="992">
        <v>0</v>
      </c>
      <c r="I43" s="992">
        <v>0</v>
      </c>
      <c r="J43" s="992">
        <v>0</v>
      </c>
      <c r="K43" s="992">
        <v>0</v>
      </c>
      <c r="L43" s="992">
        <v>1</v>
      </c>
      <c r="M43" s="992">
        <v>0</v>
      </c>
      <c r="N43" s="992">
        <v>0</v>
      </c>
      <c r="O43" s="992">
        <v>0</v>
      </c>
      <c r="P43" s="992">
        <v>0</v>
      </c>
      <c r="Q43" s="992">
        <v>0</v>
      </c>
      <c r="R43" s="992">
        <v>0</v>
      </c>
      <c r="S43" s="992">
        <v>0</v>
      </c>
      <c r="T43" s="2687"/>
    </row>
    <row r="44" spans="1:20" ht="20.100000000000001" customHeight="1" thickBot="1" x14ac:dyDescent="0.3">
      <c r="A44" s="1446"/>
      <c r="B44" s="2669"/>
      <c r="C44" s="2657"/>
      <c r="D44" s="2649"/>
      <c r="E44" s="2649"/>
      <c r="F44" s="1013" t="s">
        <v>518</v>
      </c>
      <c r="G44" s="989">
        <f>SUM(H44:S44)</f>
        <v>0</v>
      </c>
      <c r="H44" s="992">
        <v>0</v>
      </c>
      <c r="I44" s="992">
        <v>0</v>
      </c>
      <c r="J44" s="992">
        <v>0</v>
      </c>
      <c r="K44" s="992">
        <v>0</v>
      </c>
      <c r="L44" s="992">
        <v>0</v>
      </c>
      <c r="M44" s="992">
        <v>0</v>
      </c>
      <c r="N44" s="992">
        <v>0</v>
      </c>
      <c r="O44" s="992">
        <v>0</v>
      </c>
      <c r="P44" s="992">
        <v>0</v>
      </c>
      <c r="Q44" s="992">
        <v>0</v>
      </c>
      <c r="R44" s="992">
        <v>0</v>
      </c>
      <c r="S44" s="992">
        <v>0</v>
      </c>
      <c r="T44" s="2687"/>
    </row>
    <row r="45" spans="1:20" ht="20.100000000000001" customHeight="1" thickBot="1" x14ac:dyDescent="0.3">
      <c r="A45" s="1446"/>
      <c r="B45" s="2669"/>
      <c r="C45" s="2657"/>
      <c r="D45" s="2649"/>
      <c r="E45" s="2649"/>
      <c r="F45" s="1013" t="s">
        <v>519</v>
      </c>
      <c r="G45" s="989">
        <f>SUM(H45:S45)</f>
        <v>0</v>
      </c>
      <c r="H45" s="992">
        <v>0</v>
      </c>
      <c r="I45" s="992">
        <v>0</v>
      </c>
      <c r="J45" s="992">
        <v>0</v>
      </c>
      <c r="K45" s="992">
        <v>0</v>
      </c>
      <c r="L45" s="992">
        <v>0</v>
      </c>
      <c r="M45" s="992">
        <v>0</v>
      </c>
      <c r="N45" s="992">
        <v>0</v>
      </c>
      <c r="O45" s="992">
        <v>0</v>
      </c>
      <c r="P45" s="992">
        <v>0</v>
      </c>
      <c r="Q45" s="992">
        <v>0</v>
      </c>
      <c r="R45" s="992">
        <v>0</v>
      </c>
      <c r="S45" s="992">
        <v>0</v>
      </c>
      <c r="T45" s="2687"/>
    </row>
    <row r="46" spans="1:20" ht="20.100000000000001" customHeight="1" thickBot="1" x14ac:dyDescent="0.3">
      <c r="A46" s="1446"/>
      <c r="B46" s="2669"/>
      <c r="C46" s="2657"/>
      <c r="D46" s="2649"/>
      <c r="E46" s="2649"/>
      <c r="F46" s="1014" t="s">
        <v>520</v>
      </c>
      <c r="G46" s="989">
        <f>SUM(H46:S46)</f>
        <v>0</v>
      </c>
      <c r="H46" s="996">
        <v>0</v>
      </c>
      <c r="I46" s="996">
        <v>0</v>
      </c>
      <c r="J46" s="996">
        <v>0</v>
      </c>
      <c r="K46" s="996">
        <v>0</v>
      </c>
      <c r="L46" s="996">
        <v>0</v>
      </c>
      <c r="M46" s="996">
        <v>0</v>
      </c>
      <c r="N46" s="996">
        <v>0</v>
      </c>
      <c r="O46" s="996">
        <v>0</v>
      </c>
      <c r="P46" s="996">
        <v>0</v>
      </c>
      <c r="Q46" s="996">
        <v>0</v>
      </c>
      <c r="R46" s="996">
        <v>0</v>
      </c>
      <c r="S46" s="996">
        <v>0</v>
      </c>
      <c r="T46" s="2687"/>
    </row>
    <row r="47" spans="1:20" ht="20.100000000000001" customHeight="1" thickBot="1" x14ac:dyDescent="0.3">
      <c r="A47" s="1446"/>
      <c r="B47" s="2669"/>
      <c r="C47" s="2657"/>
      <c r="D47" s="2650" t="s">
        <v>522</v>
      </c>
      <c r="E47" s="2650"/>
      <c r="F47" s="1009" t="s">
        <v>521</v>
      </c>
      <c r="G47" s="989">
        <f>SUM(H47:S47)</f>
        <v>0</v>
      </c>
      <c r="H47" s="992">
        <v>0</v>
      </c>
      <c r="I47" s="992">
        <v>0</v>
      </c>
      <c r="J47" s="992">
        <v>0</v>
      </c>
      <c r="K47" s="992">
        <v>0</v>
      </c>
      <c r="L47" s="992">
        <v>0</v>
      </c>
      <c r="M47" s="992">
        <v>0</v>
      </c>
      <c r="N47" s="992">
        <v>0</v>
      </c>
      <c r="O47" s="992">
        <v>0</v>
      </c>
      <c r="P47" s="992">
        <v>0</v>
      </c>
      <c r="Q47" s="992">
        <v>0</v>
      </c>
      <c r="R47" s="992">
        <v>0</v>
      </c>
      <c r="S47" s="992">
        <v>0</v>
      </c>
      <c r="T47" s="2687"/>
    </row>
    <row r="48" spans="1:20" ht="20.100000000000001" customHeight="1" thickBot="1" x14ac:dyDescent="0.3">
      <c r="A48" s="1446"/>
      <c r="B48" s="2669"/>
      <c r="C48" s="2657"/>
      <c r="D48" s="2628" t="s">
        <v>43</v>
      </c>
      <c r="E48" s="2628"/>
      <c r="F48" s="997" t="s">
        <v>50</v>
      </c>
      <c r="G48" s="998"/>
      <c r="H48" s="998"/>
      <c r="I48" s="998"/>
      <c r="J48" s="998"/>
      <c r="K48" s="998"/>
      <c r="L48" s="998"/>
      <c r="M48" s="998"/>
      <c r="N48" s="998"/>
      <c r="O48" s="998"/>
      <c r="P48" s="998"/>
      <c r="Q48" s="998"/>
      <c r="R48" s="998"/>
      <c r="S48" s="998"/>
      <c r="T48" s="2687"/>
    </row>
    <row r="49" spans="1:20" ht="20.100000000000001" customHeight="1" thickBot="1" x14ac:dyDescent="0.3">
      <c r="A49" s="1446"/>
      <c r="B49" s="2669"/>
      <c r="C49" s="2658"/>
      <c r="D49" s="2629"/>
      <c r="E49" s="2629"/>
      <c r="F49" s="1015" t="s">
        <v>51</v>
      </c>
      <c r="G49" s="1016"/>
      <c r="H49" s="1016"/>
      <c r="I49" s="1016"/>
      <c r="J49" s="1016"/>
      <c r="K49" s="1016"/>
      <c r="L49" s="1016"/>
      <c r="M49" s="1016"/>
      <c r="N49" s="1016"/>
      <c r="O49" s="1016"/>
      <c r="P49" s="1016"/>
      <c r="Q49" s="1016"/>
      <c r="R49" s="1016"/>
      <c r="S49" s="1016"/>
      <c r="T49" s="2687"/>
    </row>
    <row r="50" spans="1:20" ht="20.100000000000001" customHeight="1" thickBot="1" x14ac:dyDescent="0.3">
      <c r="A50" s="1446"/>
      <c r="B50" s="2669"/>
      <c r="C50" s="2633" t="s">
        <v>36</v>
      </c>
      <c r="D50" s="2651" t="s">
        <v>7</v>
      </c>
      <c r="E50" s="2652"/>
      <c r="F50" s="2652"/>
      <c r="G50" s="2652"/>
      <c r="H50" s="2652"/>
      <c r="I50" s="2652"/>
      <c r="J50" s="2652"/>
      <c r="K50" s="2652"/>
      <c r="L50" s="2652"/>
      <c r="M50" s="2652"/>
      <c r="N50" s="2652"/>
      <c r="O50" s="2652"/>
      <c r="P50" s="2652"/>
      <c r="Q50" s="2652"/>
      <c r="R50" s="2652"/>
      <c r="S50" s="2653"/>
      <c r="T50" s="2687"/>
    </row>
    <row r="51" spans="1:20" ht="20.100000000000001" customHeight="1" thickBot="1" x14ac:dyDescent="0.3">
      <c r="A51" s="1446"/>
      <c r="B51" s="2669"/>
      <c r="C51" s="2633"/>
      <c r="D51" s="2654" t="s">
        <v>52</v>
      </c>
      <c r="E51" s="2654"/>
      <c r="F51" s="1017" t="s">
        <v>68</v>
      </c>
      <c r="G51" s="1007"/>
      <c r="H51" s="1008"/>
      <c r="I51" s="1008"/>
      <c r="J51" s="1008"/>
      <c r="K51" s="1008"/>
      <c r="L51" s="1008"/>
      <c r="M51" s="1008"/>
      <c r="N51" s="1008"/>
      <c r="O51" s="1008"/>
      <c r="P51" s="1008"/>
      <c r="Q51" s="1008"/>
      <c r="R51" s="1008"/>
      <c r="S51" s="1008"/>
      <c r="T51" s="2687"/>
    </row>
    <row r="52" spans="1:20" ht="20.100000000000001" customHeight="1" thickBot="1" x14ac:dyDescent="0.3">
      <c r="A52" s="1446"/>
      <c r="B52" s="2669"/>
      <c r="C52" s="2633"/>
      <c r="D52" s="2627"/>
      <c r="E52" s="2627"/>
      <c r="F52" s="1018" t="s">
        <v>116</v>
      </c>
      <c r="G52" s="1010">
        <f>G21</f>
        <v>10</v>
      </c>
      <c r="H52" s="1010">
        <f t="shared" ref="H52:S52" si="1">H21</f>
        <v>0</v>
      </c>
      <c r="I52" s="1010">
        <f t="shared" si="1"/>
        <v>1</v>
      </c>
      <c r="J52" s="1010">
        <f t="shared" si="1"/>
        <v>1</v>
      </c>
      <c r="K52" s="1010">
        <f t="shared" si="1"/>
        <v>1</v>
      </c>
      <c r="L52" s="1010">
        <f t="shared" si="1"/>
        <v>1</v>
      </c>
      <c r="M52" s="1010">
        <f t="shared" si="1"/>
        <v>1</v>
      </c>
      <c r="N52" s="1010">
        <f t="shared" si="1"/>
        <v>1</v>
      </c>
      <c r="O52" s="1010">
        <f t="shared" si="1"/>
        <v>1</v>
      </c>
      <c r="P52" s="1010">
        <f t="shared" si="1"/>
        <v>1</v>
      </c>
      <c r="Q52" s="1010">
        <f t="shared" si="1"/>
        <v>1</v>
      </c>
      <c r="R52" s="1010">
        <f t="shared" si="1"/>
        <v>1</v>
      </c>
      <c r="S52" s="1010">
        <f t="shared" si="1"/>
        <v>0</v>
      </c>
      <c r="T52" s="2687"/>
    </row>
    <row r="53" spans="1:20" ht="20.100000000000001" customHeight="1" thickBot="1" x14ac:dyDescent="0.3">
      <c r="A53" s="1446"/>
      <c r="B53" s="2669"/>
      <c r="C53" s="2633"/>
      <c r="D53" s="2627"/>
      <c r="E53" s="2627"/>
      <c r="F53" s="1018" t="s">
        <v>117</v>
      </c>
      <c r="G53" s="1010">
        <f>G40</f>
        <v>60</v>
      </c>
      <c r="H53" s="1010">
        <f t="shared" ref="H53:S53" si="2">H40</f>
        <v>5</v>
      </c>
      <c r="I53" s="1010">
        <f t="shared" si="2"/>
        <v>5</v>
      </c>
      <c r="J53" s="1010">
        <f t="shared" si="2"/>
        <v>5</v>
      </c>
      <c r="K53" s="1010">
        <f t="shared" si="2"/>
        <v>5</v>
      </c>
      <c r="L53" s="1010">
        <f t="shared" si="2"/>
        <v>5</v>
      </c>
      <c r="M53" s="1010">
        <f t="shared" si="2"/>
        <v>5</v>
      </c>
      <c r="N53" s="1010">
        <f t="shared" si="2"/>
        <v>5</v>
      </c>
      <c r="O53" s="1010">
        <f t="shared" si="2"/>
        <v>5</v>
      </c>
      <c r="P53" s="1010">
        <f t="shared" si="2"/>
        <v>5</v>
      </c>
      <c r="Q53" s="1010">
        <f t="shared" si="2"/>
        <v>5</v>
      </c>
      <c r="R53" s="1010">
        <f t="shared" si="2"/>
        <v>5</v>
      </c>
      <c r="S53" s="1010">
        <f t="shared" si="2"/>
        <v>5</v>
      </c>
      <c r="T53" s="2687"/>
    </row>
    <row r="54" spans="1:20" ht="20.100000000000001" customHeight="1" thickBot="1" x14ac:dyDescent="0.3">
      <c r="A54" s="1446"/>
      <c r="B54" s="2669"/>
      <c r="C54" s="2633"/>
      <c r="D54" s="2627"/>
      <c r="E54" s="2627"/>
      <c r="F54" s="1004" t="s">
        <v>231</v>
      </c>
      <c r="G54" s="989">
        <v>8</v>
      </c>
      <c r="H54" s="992">
        <v>1</v>
      </c>
      <c r="I54" s="992">
        <v>0</v>
      </c>
      <c r="J54" s="992">
        <v>0</v>
      </c>
      <c r="K54" s="992">
        <v>1</v>
      </c>
      <c r="L54" s="992">
        <v>1</v>
      </c>
      <c r="M54" s="992">
        <v>1</v>
      </c>
      <c r="N54" s="992">
        <v>1</v>
      </c>
      <c r="O54" s="992">
        <v>1</v>
      </c>
      <c r="P54" s="992">
        <v>1</v>
      </c>
      <c r="Q54" s="992">
        <v>1</v>
      </c>
      <c r="R54" s="992">
        <v>0</v>
      </c>
      <c r="S54" s="992">
        <v>0</v>
      </c>
      <c r="T54" s="2687"/>
    </row>
    <row r="55" spans="1:20" ht="20.100000000000001" customHeight="1" thickBot="1" x14ac:dyDescent="0.3">
      <c r="A55" s="1446"/>
      <c r="B55" s="2669"/>
      <c r="C55" s="2633"/>
      <c r="D55" s="2627" t="s">
        <v>53</v>
      </c>
      <c r="E55" s="2627"/>
      <c r="F55" s="1013" t="s">
        <v>69</v>
      </c>
      <c r="G55" s="989">
        <f>SUM(H55:S55)</f>
        <v>0</v>
      </c>
      <c r="H55" s="992">
        <v>0</v>
      </c>
      <c r="I55" s="992">
        <v>0</v>
      </c>
      <c r="J55" s="992">
        <v>0</v>
      </c>
      <c r="K55" s="992">
        <v>0</v>
      </c>
      <c r="L55" s="992">
        <v>0</v>
      </c>
      <c r="M55" s="992">
        <v>0</v>
      </c>
      <c r="N55" s="992">
        <v>0</v>
      </c>
      <c r="O55" s="992">
        <v>0</v>
      </c>
      <c r="P55" s="992">
        <v>0</v>
      </c>
      <c r="Q55" s="992">
        <v>0</v>
      </c>
      <c r="R55" s="992">
        <v>0</v>
      </c>
      <c r="S55" s="992">
        <v>0</v>
      </c>
      <c r="T55" s="2687"/>
    </row>
    <row r="56" spans="1:20" ht="20.100000000000001" customHeight="1" thickBot="1" x14ac:dyDescent="0.3">
      <c r="A56" s="1446"/>
      <c r="B56" s="2669"/>
      <c r="C56" s="2633"/>
      <c r="D56" s="2627"/>
      <c r="E56" s="2627"/>
      <c r="F56" s="1013" t="s">
        <v>70</v>
      </c>
      <c r="G56" s="989">
        <f>SUM(H56:S56)</f>
        <v>0</v>
      </c>
      <c r="H56" s="992">
        <v>0</v>
      </c>
      <c r="I56" s="992">
        <v>0</v>
      </c>
      <c r="J56" s="992">
        <v>0</v>
      </c>
      <c r="K56" s="992">
        <v>0</v>
      </c>
      <c r="L56" s="992">
        <v>0</v>
      </c>
      <c r="M56" s="992">
        <v>0</v>
      </c>
      <c r="N56" s="992">
        <v>0</v>
      </c>
      <c r="O56" s="992">
        <v>0</v>
      </c>
      <c r="P56" s="992">
        <v>0</v>
      </c>
      <c r="Q56" s="992">
        <v>0</v>
      </c>
      <c r="R56" s="992">
        <v>0</v>
      </c>
      <c r="S56" s="992">
        <v>0</v>
      </c>
      <c r="T56" s="2687"/>
    </row>
    <row r="57" spans="1:20" ht="20.100000000000001" customHeight="1" thickBot="1" x14ac:dyDescent="0.3">
      <c r="A57" s="1446"/>
      <c r="B57" s="2669"/>
      <c r="C57" s="2633"/>
      <c r="D57" s="2646" t="s">
        <v>54</v>
      </c>
      <c r="E57" s="2646"/>
      <c r="F57" s="1013" t="s">
        <v>71</v>
      </c>
      <c r="G57" s="989">
        <v>72</v>
      </c>
      <c r="H57" s="992">
        <v>6</v>
      </c>
      <c r="I57" s="992">
        <v>6</v>
      </c>
      <c r="J57" s="992">
        <v>6</v>
      </c>
      <c r="K57" s="992">
        <v>6</v>
      </c>
      <c r="L57" s="992">
        <v>6</v>
      </c>
      <c r="M57" s="992">
        <v>6</v>
      </c>
      <c r="N57" s="992">
        <v>6</v>
      </c>
      <c r="O57" s="992">
        <v>6</v>
      </c>
      <c r="P57" s="992">
        <v>6</v>
      </c>
      <c r="Q57" s="992">
        <v>6</v>
      </c>
      <c r="R57" s="992">
        <v>6</v>
      </c>
      <c r="S57" s="992">
        <v>6</v>
      </c>
      <c r="T57" s="2687"/>
    </row>
    <row r="58" spans="1:20" ht="20.100000000000001" customHeight="1" thickBot="1" x14ac:dyDescent="0.3">
      <c r="A58" s="1446"/>
      <c r="B58" s="2669"/>
      <c r="C58" s="2633"/>
      <c r="D58" s="2646" t="s">
        <v>55</v>
      </c>
      <c r="E58" s="2646"/>
      <c r="F58" s="1013" t="s">
        <v>72</v>
      </c>
      <c r="G58" s="989">
        <f>SUM(H58:S58)</f>
        <v>0</v>
      </c>
      <c r="H58" s="992">
        <v>0</v>
      </c>
      <c r="I58" s="992">
        <v>0</v>
      </c>
      <c r="J58" s="992">
        <v>0</v>
      </c>
      <c r="K58" s="992">
        <v>0</v>
      </c>
      <c r="L58" s="992">
        <v>0</v>
      </c>
      <c r="M58" s="992">
        <v>0</v>
      </c>
      <c r="N58" s="992">
        <v>0</v>
      </c>
      <c r="O58" s="992">
        <v>0</v>
      </c>
      <c r="P58" s="992">
        <v>0</v>
      </c>
      <c r="Q58" s="992">
        <v>0</v>
      </c>
      <c r="R58" s="992">
        <v>0</v>
      </c>
      <c r="S58" s="992">
        <v>0</v>
      </c>
      <c r="T58" s="2687"/>
    </row>
    <row r="59" spans="1:20" ht="20.100000000000001" customHeight="1" thickBot="1" x14ac:dyDescent="0.3">
      <c r="A59" s="1446"/>
      <c r="B59" s="2669"/>
      <c r="C59" s="2633"/>
      <c r="D59" s="2646" t="s">
        <v>56</v>
      </c>
      <c r="E59" s="2646"/>
      <c r="F59" s="1013" t="s">
        <v>73</v>
      </c>
      <c r="G59" s="989">
        <v>6</v>
      </c>
      <c r="H59" s="992">
        <v>0</v>
      </c>
      <c r="I59" s="992">
        <v>1</v>
      </c>
      <c r="J59" s="992">
        <v>0</v>
      </c>
      <c r="K59" s="992">
        <v>1</v>
      </c>
      <c r="L59" s="992">
        <v>0</v>
      </c>
      <c r="M59" s="992">
        <v>1</v>
      </c>
      <c r="N59" s="992">
        <v>0</v>
      </c>
      <c r="O59" s="992">
        <v>1</v>
      </c>
      <c r="P59" s="992">
        <v>0</v>
      </c>
      <c r="Q59" s="992">
        <v>1</v>
      </c>
      <c r="R59" s="992">
        <v>0</v>
      </c>
      <c r="S59" s="992">
        <v>1</v>
      </c>
      <c r="T59" s="2687"/>
    </row>
    <row r="60" spans="1:20" ht="20.100000000000001" customHeight="1" thickBot="1" x14ac:dyDescent="0.3">
      <c r="A60" s="1446"/>
      <c r="B60" s="2669"/>
      <c r="C60" s="2633"/>
      <c r="D60" s="2646" t="s">
        <v>57</v>
      </c>
      <c r="E60" s="2646"/>
      <c r="F60" s="1004" t="s">
        <v>74</v>
      </c>
      <c r="G60" s="989">
        <v>12</v>
      </c>
      <c r="H60" s="992">
        <v>1</v>
      </c>
      <c r="I60" s="992">
        <v>1</v>
      </c>
      <c r="J60" s="992">
        <v>1</v>
      </c>
      <c r="K60" s="992">
        <v>1</v>
      </c>
      <c r="L60" s="992">
        <v>1</v>
      </c>
      <c r="M60" s="992">
        <v>1</v>
      </c>
      <c r="N60" s="992">
        <v>1</v>
      </c>
      <c r="O60" s="992">
        <v>1</v>
      </c>
      <c r="P60" s="992">
        <v>1</v>
      </c>
      <c r="Q60" s="992">
        <v>1</v>
      </c>
      <c r="R60" s="992">
        <v>1</v>
      </c>
      <c r="S60" s="992">
        <v>1</v>
      </c>
      <c r="T60" s="2687"/>
    </row>
    <row r="61" spans="1:20" ht="20.100000000000001" customHeight="1" thickBot="1" x14ac:dyDescent="0.3">
      <c r="A61" s="1446"/>
      <c r="B61" s="2669"/>
      <c r="C61" s="2633"/>
      <c r="D61" s="2646" t="s">
        <v>58</v>
      </c>
      <c r="E61" s="2646"/>
      <c r="F61" s="1004" t="s">
        <v>75</v>
      </c>
      <c r="G61" s="989">
        <v>84</v>
      </c>
      <c r="H61" s="992">
        <v>7</v>
      </c>
      <c r="I61" s="992">
        <v>7</v>
      </c>
      <c r="J61" s="992">
        <v>7</v>
      </c>
      <c r="K61" s="992">
        <v>7</v>
      </c>
      <c r="L61" s="992">
        <v>7</v>
      </c>
      <c r="M61" s="992">
        <v>7</v>
      </c>
      <c r="N61" s="992">
        <v>7</v>
      </c>
      <c r="O61" s="992">
        <v>7</v>
      </c>
      <c r="P61" s="992">
        <v>7</v>
      </c>
      <c r="Q61" s="992">
        <v>7</v>
      </c>
      <c r="R61" s="992">
        <v>7</v>
      </c>
      <c r="S61" s="992">
        <v>7</v>
      </c>
      <c r="T61" s="2687"/>
    </row>
    <row r="62" spans="1:20" ht="20.100000000000001" customHeight="1" thickBot="1" x14ac:dyDescent="0.3">
      <c r="A62" s="1446"/>
      <c r="B62" s="2669"/>
      <c r="C62" s="2633"/>
      <c r="D62" s="2647" t="s">
        <v>118</v>
      </c>
      <c r="E62" s="2647"/>
      <c r="F62" s="1019" t="s">
        <v>228</v>
      </c>
      <c r="G62" s="989">
        <v>5</v>
      </c>
      <c r="H62" s="992">
        <v>0</v>
      </c>
      <c r="I62" s="992">
        <v>0</v>
      </c>
      <c r="J62" s="992">
        <v>1</v>
      </c>
      <c r="K62" s="992">
        <v>0</v>
      </c>
      <c r="L62" s="992">
        <v>1</v>
      </c>
      <c r="M62" s="992">
        <v>0</v>
      </c>
      <c r="N62" s="992">
        <v>1</v>
      </c>
      <c r="O62" s="992">
        <v>0</v>
      </c>
      <c r="P62" s="992">
        <v>1</v>
      </c>
      <c r="Q62" s="992">
        <v>0</v>
      </c>
      <c r="R62" s="992">
        <v>1</v>
      </c>
      <c r="S62" s="992">
        <v>0</v>
      </c>
      <c r="T62" s="2687"/>
    </row>
    <row r="63" spans="1:20" ht="20.100000000000001" customHeight="1" thickBot="1" x14ac:dyDescent="0.3">
      <c r="A63" s="1446"/>
      <c r="B63" s="2669"/>
      <c r="C63" s="2633"/>
      <c r="D63" s="2627" t="s">
        <v>59</v>
      </c>
      <c r="E63" s="2627"/>
      <c r="F63" s="1004" t="s">
        <v>76</v>
      </c>
      <c r="G63" s="989">
        <v>25</v>
      </c>
      <c r="H63" s="992">
        <v>2</v>
      </c>
      <c r="I63" s="992">
        <v>2</v>
      </c>
      <c r="J63" s="992">
        <v>2</v>
      </c>
      <c r="K63" s="992">
        <v>3</v>
      </c>
      <c r="L63" s="992">
        <v>2</v>
      </c>
      <c r="M63" s="992">
        <v>2</v>
      </c>
      <c r="N63" s="992">
        <v>2</v>
      </c>
      <c r="O63" s="992">
        <v>2</v>
      </c>
      <c r="P63" s="992">
        <v>2</v>
      </c>
      <c r="Q63" s="992">
        <v>2</v>
      </c>
      <c r="R63" s="992">
        <v>2</v>
      </c>
      <c r="S63" s="992">
        <v>2</v>
      </c>
      <c r="T63" s="2687"/>
    </row>
    <row r="64" spans="1:20" ht="20.100000000000001" customHeight="1" thickBot="1" x14ac:dyDescent="0.3">
      <c r="A64" s="1446"/>
      <c r="B64" s="2669"/>
      <c r="C64" s="2633"/>
      <c r="D64" s="2627"/>
      <c r="E64" s="2627"/>
      <c r="F64" s="1004" t="s">
        <v>77</v>
      </c>
      <c r="G64" s="989">
        <f>SUM(H64:S64)</f>
        <v>0</v>
      </c>
      <c r="H64" s="992">
        <v>0</v>
      </c>
      <c r="I64" s="992">
        <v>0</v>
      </c>
      <c r="J64" s="992">
        <v>0</v>
      </c>
      <c r="K64" s="992">
        <v>0</v>
      </c>
      <c r="L64" s="992">
        <v>0</v>
      </c>
      <c r="M64" s="992">
        <v>0</v>
      </c>
      <c r="N64" s="992">
        <v>0</v>
      </c>
      <c r="O64" s="992">
        <v>0</v>
      </c>
      <c r="P64" s="992">
        <v>0</v>
      </c>
      <c r="Q64" s="992">
        <v>0</v>
      </c>
      <c r="R64" s="992">
        <v>0</v>
      </c>
      <c r="S64" s="992">
        <v>0</v>
      </c>
      <c r="T64" s="2687"/>
    </row>
    <row r="65" spans="1:20" ht="20.100000000000001" customHeight="1" thickBot="1" x14ac:dyDescent="0.3">
      <c r="A65" s="1446"/>
      <c r="B65" s="2669"/>
      <c r="C65" s="2633"/>
      <c r="D65" s="2627"/>
      <c r="E65" s="2627"/>
      <c r="F65" s="1004" t="s">
        <v>78</v>
      </c>
      <c r="G65" s="989">
        <v>30</v>
      </c>
      <c r="H65" s="992">
        <v>2</v>
      </c>
      <c r="I65" s="992">
        <v>3</v>
      </c>
      <c r="J65" s="992">
        <v>2</v>
      </c>
      <c r="K65" s="992">
        <v>3</v>
      </c>
      <c r="L65" s="992">
        <v>2</v>
      </c>
      <c r="M65" s="992">
        <v>3</v>
      </c>
      <c r="N65" s="992">
        <v>2</v>
      </c>
      <c r="O65" s="992">
        <v>3</v>
      </c>
      <c r="P65" s="992">
        <v>2</v>
      </c>
      <c r="Q65" s="992">
        <v>3</v>
      </c>
      <c r="R65" s="992">
        <v>2</v>
      </c>
      <c r="S65" s="992">
        <v>3</v>
      </c>
      <c r="T65" s="2687"/>
    </row>
    <row r="66" spans="1:20" ht="20.100000000000001" customHeight="1" thickBot="1" x14ac:dyDescent="0.3">
      <c r="A66" s="1446"/>
      <c r="B66" s="2669"/>
      <c r="C66" s="2633"/>
      <c r="D66" s="2627"/>
      <c r="E66" s="2627"/>
      <c r="F66" s="1004" t="s">
        <v>79</v>
      </c>
      <c r="G66" s="989">
        <v>25</v>
      </c>
      <c r="H66" s="992">
        <v>2</v>
      </c>
      <c r="I66" s="992">
        <v>2</v>
      </c>
      <c r="J66" s="992">
        <v>2</v>
      </c>
      <c r="K66" s="992">
        <v>2</v>
      </c>
      <c r="L66" s="992">
        <v>2</v>
      </c>
      <c r="M66" s="992">
        <v>2</v>
      </c>
      <c r="N66" s="992">
        <v>3</v>
      </c>
      <c r="O66" s="992">
        <v>2</v>
      </c>
      <c r="P66" s="992">
        <v>2</v>
      </c>
      <c r="Q66" s="992">
        <v>2</v>
      </c>
      <c r="R66" s="992">
        <v>2</v>
      </c>
      <c r="S66" s="992">
        <v>2</v>
      </c>
      <c r="T66" s="2687"/>
    </row>
    <row r="67" spans="1:20" ht="20.100000000000001" customHeight="1" thickBot="1" x14ac:dyDescent="0.3">
      <c r="A67" s="1446"/>
      <c r="B67" s="2669"/>
      <c r="C67" s="2633"/>
      <c r="D67" s="2645" t="s">
        <v>119</v>
      </c>
      <c r="E67" s="2645"/>
      <c r="F67" s="1013" t="s">
        <v>111</v>
      </c>
      <c r="G67" s="989">
        <v>15</v>
      </c>
      <c r="H67" s="992">
        <v>1</v>
      </c>
      <c r="I67" s="992">
        <v>1</v>
      </c>
      <c r="J67" s="992">
        <v>1</v>
      </c>
      <c r="K67" s="992">
        <v>1</v>
      </c>
      <c r="L67" s="992">
        <v>2</v>
      </c>
      <c r="M67" s="992">
        <v>2</v>
      </c>
      <c r="N67" s="992">
        <v>2</v>
      </c>
      <c r="O67" s="992">
        <v>1</v>
      </c>
      <c r="P67" s="992">
        <v>1</v>
      </c>
      <c r="Q67" s="992">
        <v>1</v>
      </c>
      <c r="R67" s="992">
        <v>1</v>
      </c>
      <c r="S67" s="992">
        <v>1</v>
      </c>
      <c r="T67" s="2687"/>
    </row>
    <row r="68" spans="1:20" ht="20.100000000000001" customHeight="1" thickBot="1" x14ac:dyDescent="0.3">
      <c r="A68" s="1446"/>
      <c r="B68" s="2669"/>
      <c r="C68" s="2633"/>
      <c r="D68" s="2645"/>
      <c r="E68" s="2645"/>
      <c r="F68" s="1013" t="s">
        <v>112</v>
      </c>
      <c r="G68" s="989">
        <v>10</v>
      </c>
      <c r="H68" s="992">
        <v>0</v>
      </c>
      <c r="I68" s="992">
        <v>1</v>
      </c>
      <c r="J68" s="992">
        <v>1</v>
      </c>
      <c r="K68" s="992">
        <v>1</v>
      </c>
      <c r="L68" s="992">
        <v>1</v>
      </c>
      <c r="M68" s="992">
        <v>1</v>
      </c>
      <c r="N68" s="992">
        <v>1</v>
      </c>
      <c r="O68" s="992">
        <v>1</v>
      </c>
      <c r="P68" s="992">
        <v>1</v>
      </c>
      <c r="Q68" s="992">
        <v>1</v>
      </c>
      <c r="R68" s="992"/>
      <c r="S68" s="992">
        <v>0</v>
      </c>
      <c r="T68" s="2687"/>
    </row>
    <row r="69" spans="1:20" ht="20.100000000000001" customHeight="1" thickBot="1" x14ac:dyDescent="0.3">
      <c r="A69" s="1446"/>
      <c r="B69" s="2669"/>
      <c r="C69" s="2633"/>
      <c r="D69" s="2645"/>
      <c r="E69" s="2645"/>
      <c r="F69" s="1020" t="s">
        <v>80</v>
      </c>
      <c r="G69" s="989">
        <v>20</v>
      </c>
      <c r="H69" s="992">
        <v>2</v>
      </c>
      <c r="I69" s="992">
        <v>2</v>
      </c>
      <c r="J69" s="992">
        <v>2</v>
      </c>
      <c r="K69" s="992">
        <v>1</v>
      </c>
      <c r="L69" s="992">
        <v>1</v>
      </c>
      <c r="M69" s="992">
        <v>2</v>
      </c>
      <c r="N69" s="992">
        <v>1</v>
      </c>
      <c r="O69" s="992">
        <v>2</v>
      </c>
      <c r="P69" s="992">
        <v>2</v>
      </c>
      <c r="Q69" s="992">
        <v>2</v>
      </c>
      <c r="R69" s="992">
        <v>2</v>
      </c>
      <c r="S69" s="992">
        <v>1</v>
      </c>
      <c r="T69" s="2687"/>
    </row>
    <row r="70" spans="1:20" ht="20.100000000000001" customHeight="1" thickBot="1" x14ac:dyDescent="0.3">
      <c r="A70" s="1446"/>
      <c r="B70" s="2669"/>
      <c r="C70" s="2633"/>
      <c r="D70" s="2645"/>
      <c r="E70" s="2645"/>
      <c r="F70" s="1020" t="s">
        <v>81</v>
      </c>
      <c r="G70" s="989">
        <f>SUM(H70:S70)</f>
        <v>0</v>
      </c>
      <c r="H70" s="992">
        <v>0</v>
      </c>
      <c r="I70" s="992">
        <v>0</v>
      </c>
      <c r="J70" s="992">
        <v>0</v>
      </c>
      <c r="K70" s="992">
        <v>0</v>
      </c>
      <c r="L70" s="992">
        <v>0</v>
      </c>
      <c r="M70" s="992">
        <v>0</v>
      </c>
      <c r="N70" s="992">
        <v>0</v>
      </c>
      <c r="O70" s="992">
        <v>0</v>
      </c>
      <c r="P70" s="992">
        <v>0</v>
      </c>
      <c r="Q70" s="992">
        <v>0</v>
      </c>
      <c r="R70" s="992">
        <v>0</v>
      </c>
      <c r="S70" s="992">
        <v>0</v>
      </c>
      <c r="T70" s="2687"/>
    </row>
    <row r="71" spans="1:20" ht="20.100000000000001" customHeight="1" thickBot="1" x14ac:dyDescent="0.3">
      <c r="A71" s="1446"/>
      <c r="B71" s="2669"/>
      <c r="C71" s="2633"/>
      <c r="D71" s="2646" t="s">
        <v>60</v>
      </c>
      <c r="E71" s="2646"/>
      <c r="F71" s="1004" t="s">
        <v>82</v>
      </c>
      <c r="G71" s="989">
        <v>1</v>
      </c>
      <c r="H71" s="992">
        <v>0</v>
      </c>
      <c r="I71" s="992">
        <v>0</v>
      </c>
      <c r="J71" s="992">
        <v>0</v>
      </c>
      <c r="K71" s="992">
        <v>0</v>
      </c>
      <c r="L71" s="992">
        <v>0</v>
      </c>
      <c r="M71" s="992">
        <v>1</v>
      </c>
      <c r="N71" s="992">
        <v>0</v>
      </c>
      <c r="O71" s="992">
        <v>0</v>
      </c>
      <c r="P71" s="992">
        <v>0</v>
      </c>
      <c r="Q71" s="992">
        <v>0</v>
      </c>
      <c r="R71" s="992">
        <v>0</v>
      </c>
      <c r="S71" s="992">
        <v>0</v>
      </c>
      <c r="T71" s="2687"/>
    </row>
    <row r="72" spans="1:20" ht="20.100000000000001" customHeight="1" thickBot="1" x14ac:dyDescent="0.3">
      <c r="A72" s="1446"/>
      <c r="B72" s="2669"/>
      <c r="C72" s="2633"/>
      <c r="D72" s="2646" t="s">
        <v>61</v>
      </c>
      <c r="E72" s="2646"/>
      <c r="F72" s="1013" t="s">
        <v>83</v>
      </c>
      <c r="G72" s="989">
        <f>SUM(H72:S72)</f>
        <v>0</v>
      </c>
      <c r="H72" s="992">
        <v>0</v>
      </c>
      <c r="I72" s="992">
        <v>0</v>
      </c>
      <c r="J72" s="992">
        <v>0</v>
      </c>
      <c r="K72" s="992">
        <v>0</v>
      </c>
      <c r="L72" s="992">
        <v>0</v>
      </c>
      <c r="M72" s="992">
        <v>0</v>
      </c>
      <c r="N72" s="992">
        <v>0</v>
      </c>
      <c r="O72" s="992">
        <v>0</v>
      </c>
      <c r="P72" s="992">
        <v>0</v>
      </c>
      <c r="Q72" s="992">
        <v>0</v>
      </c>
      <c r="R72" s="992">
        <v>0</v>
      </c>
      <c r="S72" s="992">
        <v>0</v>
      </c>
      <c r="T72" s="2687"/>
    </row>
    <row r="73" spans="1:20" ht="20.100000000000001" customHeight="1" thickBot="1" x14ac:dyDescent="0.3">
      <c r="A73" s="1446"/>
      <c r="B73" s="2669"/>
      <c r="C73" s="2633"/>
      <c r="D73" s="2646"/>
      <c r="E73" s="2646"/>
      <c r="F73" s="1013" t="s">
        <v>84</v>
      </c>
      <c r="G73" s="989">
        <v>5</v>
      </c>
      <c r="H73" s="992">
        <v>0</v>
      </c>
      <c r="I73" s="992">
        <v>0</v>
      </c>
      <c r="J73" s="992">
        <v>0</v>
      </c>
      <c r="K73" s="992">
        <v>1</v>
      </c>
      <c r="L73" s="992">
        <v>1</v>
      </c>
      <c r="M73" s="992">
        <v>1</v>
      </c>
      <c r="N73" s="992">
        <v>1</v>
      </c>
      <c r="O73" s="992">
        <v>1</v>
      </c>
      <c r="P73" s="992">
        <v>0</v>
      </c>
      <c r="Q73" s="992">
        <v>0</v>
      </c>
      <c r="R73" s="992">
        <v>0</v>
      </c>
      <c r="S73" s="992">
        <v>0</v>
      </c>
      <c r="T73" s="2687"/>
    </row>
    <row r="74" spans="1:20" ht="20.100000000000001" customHeight="1" thickBot="1" x14ac:dyDescent="0.3">
      <c r="A74" s="1446"/>
      <c r="B74" s="2669"/>
      <c r="C74" s="2633"/>
      <c r="D74" s="2627" t="s">
        <v>62</v>
      </c>
      <c r="E74" s="2627"/>
      <c r="F74" s="1013" t="s">
        <v>85</v>
      </c>
      <c r="G74" s="989">
        <f>SUM(H74:S74)</f>
        <v>0</v>
      </c>
      <c r="H74" s="992">
        <v>0</v>
      </c>
      <c r="I74" s="992">
        <v>0</v>
      </c>
      <c r="J74" s="992">
        <v>0</v>
      </c>
      <c r="K74" s="992">
        <v>0</v>
      </c>
      <c r="L74" s="992">
        <v>0</v>
      </c>
      <c r="M74" s="992">
        <v>0</v>
      </c>
      <c r="N74" s="992">
        <v>0</v>
      </c>
      <c r="O74" s="992">
        <v>0</v>
      </c>
      <c r="P74" s="992">
        <v>0</v>
      </c>
      <c r="Q74" s="992">
        <v>0</v>
      </c>
      <c r="R74" s="992">
        <v>0</v>
      </c>
      <c r="S74" s="992">
        <v>0</v>
      </c>
      <c r="T74" s="2687"/>
    </row>
    <row r="75" spans="1:20" ht="20.100000000000001" customHeight="1" thickBot="1" x14ac:dyDescent="0.3">
      <c r="A75" s="1446"/>
      <c r="B75" s="2669"/>
      <c r="C75" s="2633"/>
      <c r="D75" s="2627"/>
      <c r="E75" s="2627"/>
      <c r="F75" s="1013" t="s">
        <v>86</v>
      </c>
      <c r="G75" s="989">
        <f>SUM(H75:S75)</f>
        <v>0</v>
      </c>
      <c r="H75" s="992">
        <v>0</v>
      </c>
      <c r="I75" s="992">
        <v>0</v>
      </c>
      <c r="J75" s="992">
        <v>0</v>
      </c>
      <c r="K75" s="992">
        <v>0</v>
      </c>
      <c r="L75" s="992">
        <v>0</v>
      </c>
      <c r="M75" s="992">
        <v>0</v>
      </c>
      <c r="N75" s="992">
        <v>0</v>
      </c>
      <c r="O75" s="992">
        <v>0</v>
      </c>
      <c r="P75" s="992">
        <v>0</v>
      </c>
      <c r="Q75" s="992">
        <v>0</v>
      </c>
      <c r="R75" s="992">
        <v>0</v>
      </c>
      <c r="S75" s="992">
        <v>0</v>
      </c>
      <c r="T75" s="2687"/>
    </row>
    <row r="76" spans="1:20" ht="20.100000000000001" customHeight="1" thickBot="1" x14ac:dyDescent="0.3">
      <c r="A76" s="1446"/>
      <c r="B76" s="2669"/>
      <c r="C76" s="2633"/>
      <c r="D76" s="2627" t="s">
        <v>63</v>
      </c>
      <c r="E76" s="2627"/>
      <c r="F76" s="1013" t="s">
        <v>87</v>
      </c>
      <c r="G76" s="989">
        <v>2</v>
      </c>
      <c r="H76" s="992">
        <v>0</v>
      </c>
      <c r="I76" s="992">
        <v>0</v>
      </c>
      <c r="J76" s="992">
        <v>0</v>
      </c>
      <c r="K76" s="992">
        <v>0</v>
      </c>
      <c r="L76" s="992">
        <v>1</v>
      </c>
      <c r="M76" s="992">
        <v>0</v>
      </c>
      <c r="N76" s="992">
        <v>0</v>
      </c>
      <c r="O76" s="992">
        <v>0</v>
      </c>
      <c r="P76" s="992">
        <v>1</v>
      </c>
      <c r="Q76" s="992">
        <v>0</v>
      </c>
      <c r="R76" s="992">
        <v>0</v>
      </c>
      <c r="S76" s="992">
        <v>0</v>
      </c>
      <c r="T76" s="2687"/>
    </row>
    <row r="77" spans="1:20" ht="20.100000000000001" customHeight="1" thickBot="1" x14ac:dyDescent="0.3">
      <c r="A77" s="1446"/>
      <c r="B77" s="2669"/>
      <c r="C77" s="2633"/>
      <c r="D77" s="2627"/>
      <c r="E77" s="2627"/>
      <c r="F77" s="1004" t="s">
        <v>88</v>
      </c>
      <c r="G77" s="989">
        <v>2</v>
      </c>
      <c r="H77" s="992">
        <v>0</v>
      </c>
      <c r="I77" s="992">
        <v>0</v>
      </c>
      <c r="J77" s="992">
        <v>0</v>
      </c>
      <c r="K77" s="992">
        <v>1</v>
      </c>
      <c r="L77" s="992">
        <v>0</v>
      </c>
      <c r="M77" s="992">
        <v>0</v>
      </c>
      <c r="N77" s="992">
        <v>0</v>
      </c>
      <c r="O77" s="992">
        <v>1</v>
      </c>
      <c r="P77" s="992">
        <v>0</v>
      </c>
      <c r="Q77" s="992">
        <v>0</v>
      </c>
      <c r="R77" s="992">
        <v>0</v>
      </c>
      <c r="S77" s="992">
        <v>0</v>
      </c>
      <c r="T77" s="2687"/>
    </row>
    <row r="78" spans="1:20" ht="20.100000000000001" customHeight="1" thickBot="1" x14ac:dyDescent="0.3">
      <c r="A78" s="1446"/>
      <c r="B78" s="2669"/>
      <c r="C78" s="2633"/>
      <c r="D78" s="2627"/>
      <c r="E78" s="2627"/>
      <c r="F78" s="1004" t="s">
        <v>89</v>
      </c>
      <c r="G78" s="989">
        <v>2</v>
      </c>
      <c r="H78" s="992">
        <v>0</v>
      </c>
      <c r="I78" s="992">
        <v>0</v>
      </c>
      <c r="J78" s="992">
        <v>0</v>
      </c>
      <c r="K78" s="992">
        <v>1</v>
      </c>
      <c r="L78" s="992">
        <v>0</v>
      </c>
      <c r="M78" s="992">
        <v>0</v>
      </c>
      <c r="N78" s="992">
        <v>0</v>
      </c>
      <c r="O78" s="992">
        <v>0</v>
      </c>
      <c r="P78" s="992">
        <v>0</v>
      </c>
      <c r="Q78" s="992">
        <v>1</v>
      </c>
      <c r="R78" s="992">
        <v>0</v>
      </c>
      <c r="S78" s="992">
        <v>0</v>
      </c>
      <c r="T78" s="2687"/>
    </row>
    <row r="79" spans="1:20" ht="20.100000000000001" customHeight="1" thickBot="1" x14ac:dyDescent="0.3">
      <c r="A79" s="1446"/>
      <c r="B79" s="2669"/>
      <c r="C79" s="2633"/>
      <c r="D79" s="2646" t="s">
        <v>64</v>
      </c>
      <c r="E79" s="2646"/>
      <c r="F79" s="1013" t="s">
        <v>90</v>
      </c>
      <c r="G79" s="989">
        <f>SUM(H79:S79)</f>
        <v>0</v>
      </c>
      <c r="H79" s="992">
        <v>0</v>
      </c>
      <c r="I79" s="992">
        <v>0</v>
      </c>
      <c r="J79" s="992">
        <v>0</v>
      </c>
      <c r="K79" s="992">
        <v>0</v>
      </c>
      <c r="L79" s="992">
        <v>0</v>
      </c>
      <c r="M79" s="992">
        <v>0</v>
      </c>
      <c r="N79" s="992">
        <v>0</v>
      </c>
      <c r="O79" s="992">
        <v>0</v>
      </c>
      <c r="P79" s="992">
        <v>0</v>
      </c>
      <c r="Q79" s="992">
        <v>0</v>
      </c>
      <c r="R79" s="992">
        <v>0</v>
      </c>
      <c r="S79" s="992">
        <v>0</v>
      </c>
      <c r="T79" s="2687"/>
    </row>
    <row r="80" spans="1:20" ht="20.100000000000001" customHeight="1" thickBot="1" x14ac:dyDescent="0.3">
      <c r="A80" s="1446"/>
      <c r="B80" s="2669"/>
      <c r="C80" s="2633"/>
      <c r="D80" s="2627" t="s">
        <v>65</v>
      </c>
      <c r="E80" s="2627"/>
      <c r="F80" s="1013" t="s">
        <v>91</v>
      </c>
      <c r="G80" s="989">
        <f>SUM(H80:S80)</f>
        <v>0</v>
      </c>
      <c r="H80" s="992">
        <v>0</v>
      </c>
      <c r="I80" s="992">
        <v>0</v>
      </c>
      <c r="J80" s="992">
        <v>0</v>
      </c>
      <c r="K80" s="992">
        <v>0</v>
      </c>
      <c r="L80" s="992">
        <v>0</v>
      </c>
      <c r="M80" s="992">
        <v>0</v>
      </c>
      <c r="N80" s="992">
        <v>0</v>
      </c>
      <c r="O80" s="992">
        <v>0</v>
      </c>
      <c r="P80" s="992">
        <v>0</v>
      </c>
      <c r="Q80" s="992">
        <v>0</v>
      </c>
      <c r="R80" s="992">
        <v>0</v>
      </c>
      <c r="S80" s="992">
        <v>0</v>
      </c>
      <c r="T80" s="2687"/>
    </row>
    <row r="81" spans="1:20" ht="20.100000000000001" customHeight="1" thickBot="1" x14ac:dyDescent="0.3">
      <c r="A81" s="1446"/>
      <c r="B81" s="2669"/>
      <c r="C81" s="2633"/>
      <c r="D81" s="2627"/>
      <c r="E81" s="2627"/>
      <c r="F81" s="1014" t="s">
        <v>92</v>
      </c>
      <c r="G81" s="989">
        <f>SUM(H81:S81)</f>
        <v>0</v>
      </c>
      <c r="H81" s="996">
        <v>0</v>
      </c>
      <c r="I81" s="996">
        <v>0</v>
      </c>
      <c r="J81" s="996">
        <v>0</v>
      </c>
      <c r="K81" s="996">
        <v>0</v>
      </c>
      <c r="L81" s="996">
        <v>0</v>
      </c>
      <c r="M81" s="996">
        <v>0</v>
      </c>
      <c r="N81" s="996">
        <v>0</v>
      </c>
      <c r="O81" s="996">
        <v>0</v>
      </c>
      <c r="P81" s="996">
        <v>0</v>
      </c>
      <c r="Q81" s="996">
        <v>0</v>
      </c>
      <c r="R81" s="996">
        <v>0</v>
      </c>
      <c r="S81" s="996">
        <v>0</v>
      </c>
      <c r="T81" s="2687"/>
    </row>
    <row r="82" spans="1:20" ht="20.100000000000001" customHeight="1" thickBot="1" x14ac:dyDescent="0.3">
      <c r="A82" s="1446"/>
      <c r="B82" s="2669"/>
      <c r="C82" s="2633"/>
      <c r="D82" s="2628" t="s">
        <v>66</v>
      </c>
      <c r="E82" s="2628"/>
      <c r="F82" s="997" t="s">
        <v>93</v>
      </c>
      <c r="G82" s="998"/>
      <c r="H82" s="998"/>
      <c r="I82" s="998"/>
      <c r="J82" s="998"/>
      <c r="K82" s="998"/>
      <c r="L82" s="998"/>
      <c r="M82" s="998"/>
      <c r="N82" s="998"/>
      <c r="O82" s="998"/>
      <c r="P82" s="998"/>
      <c r="Q82" s="998"/>
      <c r="R82" s="998"/>
      <c r="S82" s="998"/>
      <c r="T82" s="2687"/>
    </row>
    <row r="83" spans="1:20" ht="20.100000000000001" customHeight="1" thickBot="1" x14ac:dyDescent="0.3">
      <c r="A83" s="1446"/>
      <c r="B83" s="2669"/>
      <c r="C83" s="2633"/>
      <c r="D83" s="2628"/>
      <c r="E83" s="2628"/>
      <c r="F83" s="999" t="s">
        <v>94</v>
      </c>
      <c r="G83" s="1021"/>
      <c r="H83" s="1021"/>
      <c r="I83" s="1021"/>
      <c r="J83" s="1021"/>
      <c r="K83" s="1021"/>
      <c r="L83" s="1021"/>
      <c r="M83" s="1021"/>
      <c r="N83" s="1021"/>
      <c r="O83" s="1021"/>
      <c r="P83" s="1021"/>
      <c r="Q83" s="1021"/>
      <c r="R83" s="1021"/>
      <c r="S83" s="1021"/>
      <c r="T83" s="2687"/>
    </row>
    <row r="84" spans="1:20" ht="20.100000000000001" customHeight="1" thickBot="1" x14ac:dyDescent="0.3">
      <c r="A84" s="1446"/>
      <c r="B84" s="2669"/>
      <c r="C84" s="2633"/>
      <c r="D84" s="2628" t="s">
        <v>67</v>
      </c>
      <c r="E84" s="2628"/>
      <c r="F84" s="1022" t="s">
        <v>95</v>
      </c>
      <c r="G84" s="987">
        <f>SUM(H84:S84)</f>
        <v>0</v>
      </c>
      <c r="H84" s="1007">
        <v>0</v>
      </c>
      <c r="I84" s="1007">
        <v>0</v>
      </c>
      <c r="J84" s="1007">
        <v>0</v>
      </c>
      <c r="K84" s="1007">
        <v>0</v>
      </c>
      <c r="L84" s="1007">
        <v>0</v>
      </c>
      <c r="M84" s="1007">
        <v>0</v>
      </c>
      <c r="N84" s="1007">
        <v>0</v>
      </c>
      <c r="O84" s="1007">
        <v>0</v>
      </c>
      <c r="P84" s="1007">
        <v>0</v>
      </c>
      <c r="Q84" s="1007">
        <v>0</v>
      </c>
      <c r="R84" s="1007">
        <v>0</v>
      </c>
      <c r="S84" s="1007">
        <v>0</v>
      </c>
      <c r="T84" s="2687"/>
    </row>
    <row r="85" spans="1:20" ht="20.100000000000001" customHeight="1" thickBot="1" x14ac:dyDescent="0.3">
      <c r="A85" s="1446"/>
      <c r="B85" s="2669"/>
      <c r="C85" s="2633"/>
      <c r="D85" s="2629"/>
      <c r="E85" s="2629"/>
      <c r="F85" s="1023" t="s">
        <v>96</v>
      </c>
      <c r="G85" s="987">
        <f>SUM(H85:S85)</f>
        <v>0</v>
      </c>
      <c r="H85" s="1024">
        <v>0</v>
      </c>
      <c r="I85" s="1024">
        <v>0</v>
      </c>
      <c r="J85" s="1024">
        <v>0</v>
      </c>
      <c r="K85" s="1024">
        <v>0</v>
      </c>
      <c r="L85" s="1024">
        <v>0</v>
      </c>
      <c r="M85" s="1024">
        <v>0</v>
      </c>
      <c r="N85" s="1024">
        <v>0</v>
      </c>
      <c r="O85" s="1024">
        <v>0</v>
      </c>
      <c r="P85" s="1024">
        <v>0</v>
      </c>
      <c r="Q85" s="1024">
        <v>0</v>
      </c>
      <c r="R85" s="1024">
        <v>0</v>
      </c>
      <c r="S85" s="1024">
        <v>0</v>
      </c>
      <c r="T85" s="2687"/>
    </row>
    <row r="86" spans="1:20" ht="20.100000000000001" customHeight="1" thickBot="1" x14ac:dyDescent="0.3">
      <c r="A86" s="1446"/>
      <c r="B86" s="2669"/>
      <c r="C86" s="2630" t="s">
        <v>165</v>
      </c>
      <c r="D86" s="2631"/>
      <c r="E86" s="2631"/>
      <c r="F86" s="2631"/>
      <c r="G86" s="2631"/>
      <c r="H86" s="2631"/>
      <c r="I86" s="2631"/>
      <c r="J86" s="2631"/>
      <c r="K86" s="2631"/>
      <c r="L86" s="2631"/>
      <c r="M86" s="2631"/>
      <c r="N86" s="2631"/>
      <c r="O86" s="2631"/>
      <c r="P86" s="2631"/>
      <c r="Q86" s="2631"/>
      <c r="R86" s="2631"/>
      <c r="S86" s="2632"/>
      <c r="T86" s="2687"/>
    </row>
    <row r="87" spans="1:20" ht="20.100000000000001" customHeight="1" thickBot="1" x14ac:dyDescent="0.3">
      <c r="A87" s="1446"/>
      <c r="B87" s="2669"/>
      <c r="C87" s="2633" t="s">
        <v>37</v>
      </c>
      <c r="D87" s="2634" t="s">
        <v>7</v>
      </c>
      <c r="E87" s="2635"/>
      <c r="F87" s="2635"/>
      <c r="G87" s="2635"/>
      <c r="H87" s="2635"/>
      <c r="I87" s="2635"/>
      <c r="J87" s="2635"/>
      <c r="K87" s="2635"/>
      <c r="L87" s="2635"/>
      <c r="M87" s="2635"/>
      <c r="N87" s="2635"/>
      <c r="O87" s="2635"/>
      <c r="P87" s="2635"/>
      <c r="Q87" s="2635"/>
      <c r="R87" s="2635"/>
      <c r="S87" s="2636"/>
      <c r="T87" s="2687"/>
    </row>
    <row r="88" spans="1:20" ht="20.100000000000001" customHeight="1" thickBot="1" x14ac:dyDescent="0.3">
      <c r="A88" s="1446"/>
      <c r="B88" s="2669"/>
      <c r="C88" s="2633"/>
      <c r="D88" s="2637" t="s">
        <v>97</v>
      </c>
      <c r="E88" s="2638"/>
      <c r="F88" s="1025" t="s">
        <v>101</v>
      </c>
      <c r="G88" s="1007"/>
      <c r="H88" s="1008"/>
      <c r="I88" s="1008"/>
      <c r="J88" s="1008"/>
      <c r="K88" s="1008"/>
      <c r="L88" s="1008"/>
      <c r="M88" s="1008"/>
      <c r="N88" s="1008"/>
      <c r="O88" s="1008"/>
      <c r="P88" s="1008"/>
      <c r="Q88" s="1008"/>
      <c r="R88" s="1008"/>
      <c r="S88" s="1008"/>
      <c r="T88" s="2687"/>
    </row>
    <row r="89" spans="1:20" ht="20.100000000000001" customHeight="1" thickBot="1" x14ac:dyDescent="0.3">
      <c r="A89" s="1446"/>
      <c r="B89" s="2669"/>
      <c r="C89" s="2633"/>
      <c r="D89" s="2639"/>
      <c r="E89" s="2640"/>
      <c r="F89" s="1026" t="s">
        <v>120</v>
      </c>
      <c r="G89" s="1010">
        <f t="shared" ref="G89:S89" si="3">G22+G41+G62</f>
        <v>5</v>
      </c>
      <c r="H89" s="1010">
        <f t="shared" si="3"/>
        <v>0</v>
      </c>
      <c r="I89" s="1010">
        <f t="shared" si="3"/>
        <v>0</v>
      </c>
      <c r="J89" s="1010">
        <f t="shared" si="3"/>
        <v>1</v>
      </c>
      <c r="K89" s="1010">
        <f t="shared" si="3"/>
        <v>0</v>
      </c>
      <c r="L89" s="1010">
        <f t="shared" si="3"/>
        <v>1</v>
      </c>
      <c r="M89" s="1010">
        <f t="shared" si="3"/>
        <v>0</v>
      </c>
      <c r="N89" s="1010">
        <f t="shared" si="3"/>
        <v>1</v>
      </c>
      <c r="O89" s="1010">
        <f t="shared" si="3"/>
        <v>0</v>
      </c>
      <c r="P89" s="1010">
        <f t="shared" si="3"/>
        <v>1</v>
      </c>
      <c r="Q89" s="1010">
        <f t="shared" si="3"/>
        <v>0</v>
      </c>
      <c r="R89" s="1010">
        <f t="shared" si="3"/>
        <v>1</v>
      </c>
      <c r="S89" s="1010">
        <f t="shared" si="3"/>
        <v>0</v>
      </c>
      <c r="T89" s="2687"/>
    </row>
    <row r="90" spans="1:20" ht="20.100000000000001" customHeight="1" thickBot="1" x14ac:dyDescent="0.3">
      <c r="A90" s="1446"/>
      <c r="B90" s="2669"/>
      <c r="C90" s="2633"/>
      <c r="D90" s="2641"/>
      <c r="E90" s="2642"/>
      <c r="F90" s="1027" t="s">
        <v>121</v>
      </c>
      <c r="G90" s="1028">
        <f>+H90+I90+J90+K90+L90+M90+N90+O90+P90+Q90+R90+S90</f>
        <v>0</v>
      </c>
      <c r="H90" s="992">
        <v>0</v>
      </c>
      <c r="I90" s="992">
        <v>0</v>
      </c>
      <c r="J90" s="992">
        <v>0</v>
      </c>
      <c r="K90" s="992">
        <v>0</v>
      </c>
      <c r="L90" s="992">
        <v>0</v>
      </c>
      <c r="M90" s="992">
        <v>0</v>
      </c>
      <c r="N90" s="992">
        <v>0</v>
      </c>
      <c r="O90" s="992">
        <v>0</v>
      </c>
      <c r="P90" s="992">
        <v>0</v>
      </c>
      <c r="Q90" s="992">
        <v>0</v>
      </c>
      <c r="R90" s="992">
        <v>0</v>
      </c>
      <c r="S90" s="992">
        <v>0</v>
      </c>
      <c r="T90" s="2687"/>
    </row>
    <row r="91" spans="1:20" ht="20.100000000000001" customHeight="1" thickBot="1" x14ac:dyDescent="0.3">
      <c r="A91" s="1446"/>
      <c r="B91" s="2669"/>
      <c r="C91" s="2633"/>
      <c r="D91" s="2643" t="s">
        <v>98</v>
      </c>
      <c r="E91" s="2644"/>
      <c r="F91" s="1026" t="s">
        <v>102</v>
      </c>
      <c r="G91" s="1028">
        <v>2</v>
      </c>
      <c r="H91" s="992">
        <v>0</v>
      </c>
      <c r="I91" s="992">
        <v>0</v>
      </c>
      <c r="J91" s="992">
        <v>0</v>
      </c>
      <c r="K91" s="992">
        <v>0</v>
      </c>
      <c r="L91" s="992">
        <v>1</v>
      </c>
      <c r="M91" s="992">
        <v>0</v>
      </c>
      <c r="N91" s="992">
        <v>0</v>
      </c>
      <c r="O91" s="992">
        <v>0</v>
      </c>
      <c r="P91" s="992">
        <v>1</v>
      </c>
      <c r="Q91" s="992">
        <v>0</v>
      </c>
      <c r="R91" s="992">
        <v>0</v>
      </c>
      <c r="S91" s="992">
        <v>0</v>
      </c>
      <c r="T91" s="2687"/>
    </row>
    <row r="92" spans="1:20" ht="20.100000000000001" customHeight="1" thickBot="1" x14ac:dyDescent="0.3">
      <c r="A92" s="1446"/>
      <c r="B92" s="2669"/>
      <c r="C92" s="2633"/>
      <c r="D92" s="2639"/>
      <c r="E92" s="2640"/>
      <c r="F92" s="1026" t="s">
        <v>103</v>
      </c>
      <c r="G92" s="1028">
        <v>3</v>
      </c>
      <c r="H92" s="992">
        <v>0</v>
      </c>
      <c r="I92" s="992">
        <v>1</v>
      </c>
      <c r="J92" s="992">
        <v>0</v>
      </c>
      <c r="K92" s="992">
        <v>0</v>
      </c>
      <c r="L92" s="992">
        <v>0</v>
      </c>
      <c r="M92" s="992">
        <v>0</v>
      </c>
      <c r="N92" s="992">
        <v>1</v>
      </c>
      <c r="O92" s="992">
        <v>1</v>
      </c>
      <c r="P92" s="992">
        <v>0</v>
      </c>
      <c r="Q92" s="992">
        <v>0</v>
      </c>
      <c r="R92" s="992">
        <v>0</v>
      </c>
      <c r="S92" s="992">
        <v>0</v>
      </c>
      <c r="T92" s="2687"/>
    </row>
    <row r="93" spans="1:20" ht="20.100000000000001" customHeight="1" thickBot="1" x14ac:dyDescent="0.3">
      <c r="A93" s="1446"/>
      <c r="B93" s="2669"/>
      <c r="C93" s="2633"/>
      <c r="D93" s="2639"/>
      <c r="E93" s="2640"/>
      <c r="F93" s="1027" t="s">
        <v>104</v>
      </c>
      <c r="G93" s="1028">
        <v>5</v>
      </c>
      <c r="H93" s="992">
        <v>0</v>
      </c>
      <c r="I93" s="992">
        <v>1</v>
      </c>
      <c r="J93" s="992">
        <v>0</v>
      </c>
      <c r="K93" s="992">
        <v>0</v>
      </c>
      <c r="L93" s="992">
        <v>1</v>
      </c>
      <c r="M93" s="992">
        <v>0</v>
      </c>
      <c r="N93" s="992">
        <v>0</v>
      </c>
      <c r="O93" s="992">
        <v>1</v>
      </c>
      <c r="P93" s="992">
        <v>0</v>
      </c>
      <c r="Q93" s="992">
        <v>1</v>
      </c>
      <c r="R93" s="992">
        <v>0</v>
      </c>
      <c r="S93" s="992">
        <v>1</v>
      </c>
      <c r="T93" s="2687"/>
    </row>
    <row r="94" spans="1:20" ht="20.100000000000001" customHeight="1" thickBot="1" x14ac:dyDescent="0.3">
      <c r="A94" s="1446"/>
      <c r="B94" s="2669"/>
      <c r="C94" s="2633"/>
      <c r="D94" s="2641"/>
      <c r="E94" s="2642"/>
      <c r="F94" s="1027" t="s">
        <v>105</v>
      </c>
      <c r="G94" s="1028">
        <f t="shared" ref="G94:G97" si="4">+H94+I94+J94+K94+L94+M94+N94+O94+P94+Q94+R94+S94</f>
        <v>0</v>
      </c>
      <c r="H94" s="992">
        <v>0</v>
      </c>
      <c r="I94" s="992">
        <v>0</v>
      </c>
      <c r="J94" s="992">
        <v>0</v>
      </c>
      <c r="K94" s="992">
        <v>0</v>
      </c>
      <c r="L94" s="992">
        <v>0</v>
      </c>
      <c r="M94" s="992">
        <v>0</v>
      </c>
      <c r="N94" s="992">
        <v>0</v>
      </c>
      <c r="O94" s="992">
        <v>0</v>
      </c>
      <c r="P94" s="992">
        <v>0</v>
      </c>
      <c r="Q94" s="992">
        <v>0</v>
      </c>
      <c r="R94" s="992">
        <v>0</v>
      </c>
      <c r="S94" s="992">
        <v>0</v>
      </c>
      <c r="T94" s="2687"/>
    </row>
    <row r="95" spans="1:20" ht="20.100000000000001" customHeight="1" thickBot="1" x14ac:dyDescent="0.3">
      <c r="A95" s="1446"/>
      <c r="B95" s="2669"/>
      <c r="C95" s="2633"/>
      <c r="D95" s="2643" t="s">
        <v>99</v>
      </c>
      <c r="E95" s="2644"/>
      <c r="F95" s="1026" t="s">
        <v>106</v>
      </c>
      <c r="G95" s="1028">
        <f t="shared" si="4"/>
        <v>0</v>
      </c>
      <c r="H95" s="992">
        <v>0</v>
      </c>
      <c r="I95" s="992">
        <v>0</v>
      </c>
      <c r="J95" s="992">
        <v>0</v>
      </c>
      <c r="K95" s="992">
        <v>0</v>
      </c>
      <c r="L95" s="992">
        <v>0</v>
      </c>
      <c r="M95" s="992">
        <v>0</v>
      </c>
      <c r="N95" s="992">
        <v>0</v>
      </c>
      <c r="O95" s="992">
        <v>0</v>
      </c>
      <c r="P95" s="992">
        <v>0</v>
      </c>
      <c r="Q95" s="992">
        <v>0</v>
      </c>
      <c r="R95" s="992">
        <v>0</v>
      </c>
      <c r="S95" s="992">
        <v>0</v>
      </c>
      <c r="T95" s="2687"/>
    </row>
    <row r="96" spans="1:20" ht="20.100000000000001" customHeight="1" thickBot="1" x14ac:dyDescent="0.3">
      <c r="A96" s="1446"/>
      <c r="B96" s="2669"/>
      <c r="C96" s="2633"/>
      <c r="D96" s="2639"/>
      <c r="E96" s="2640"/>
      <c r="F96" s="1026" t="s">
        <v>107</v>
      </c>
      <c r="G96" s="1028">
        <f t="shared" si="4"/>
        <v>0</v>
      </c>
      <c r="H96" s="992">
        <v>0</v>
      </c>
      <c r="I96" s="992">
        <v>0</v>
      </c>
      <c r="J96" s="992">
        <v>0</v>
      </c>
      <c r="K96" s="992">
        <v>0</v>
      </c>
      <c r="L96" s="992">
        <v>0</v>
      </c>
      <c r="M96" s="992">
        <v>0</v>
      </c>
      <c r="N96" s="992">
        <v>0</v>
      </c>
      <c r="O96" s="992">
        <v>0</v>
      </c>
      <c r="P96" s="992">
        <v>0</v>
      </c>
      <c r="Q96" s="992">
        <v>0</v>
      </c>
      <c r="R96" s="992">
        <v>0</v>
      </c>
      <c r="S96" s="992">
        <v>0</v>
      </c>
      <c r="T96" s="2687"/>
    </row>
    <row r="97" spans="1:20" ht="20.100000000000001" customHeight="1" thickBot="1" x14ac:dyDescent="0.3">
      <c r="A97" s="1446"/>
      <c r="B97" s="2669"/>
      <c r="C97" s="2633"/>
      <c r="D97" s="2641"/>
      <c r="E97" s="2642"/>
      <c r="F97" s="1026" t="s">
        <v>108</v>
      </c>
      <c r="G97" s="1028">
        <f t="shared" si="4"/>
        <v>0</v>
      </c>
      <c r="H97" s="992">
        <v>0</v>
      </c>
      <c r="I97" s="992">
        <v>0</v>
      </c>
      <c r="J97" s="992">
        <v>0</v>
      </c>
      <c r="K97" s="992">
        <v>0</v>
      </c>
      <c r="L97" s="992">
        <v>0</v>
      </c>
      <c r="M97" s="992">
        <v>0</v>
      </c>
      <c r="N97" s="992">
        <v>0</v>
      </c>
      <c r="O97" s="992">
        <v>0</v>
      </c>
      <c r="P97" s="992">
        <v>0</v>
      </c>
      <c r="Q97" s="992">
        <v>0</v>
      </c>
      <c r="R97" s="992">
        <v>0</v>
      </c>
      <c r="S97" s="992">
        <v>0</v>
      </c>
      <c r="T97" s="2687"/>
    </row>
    <row r="98" spans="1:20" ht="20.100000000000001" customHeight="1" thickBot="1" x14ac:dyDescent="0.3">
      <c r="A98" s="1446"/>
      <c r="B98" s="2669"/>
      <c r="C98" s="2633"/>
      <c r="D98" s="2643" t="s">
        <v>100</v>
      </c>
      <c r="E98" s="2644"/>
      <c r="F98" s="1029" t="s">
        <v>109</v>
      </c>
      <c r="G98" s="1010"/>
      <c r="H98" s="1010"/>
      <c r="I98" s="1010"/>
      <c r="J98" s="1010"/>
      <c r="K98" s="1010"/>
      <c r="L98" s="1010"/>
      <c r="M98" s="1010"/>
      <c r="N98" s="1010"/>
      <c r="O98" s="1010"/>
      <c r="P98" s="1010"/>
      <c r="Q98" s="1010"/>
      <c r="R98" s="1010"/>
      <c r="S98" s="1010"/>
      <c r="T98" s="2687"/>
    </row>
    <row r="99" spans="1:20" ht="20.100000000000001" customHeight="1" thickBot="1" x14ac:dyDescent="0.3">
      <c r="A99" s="1446"/>
      <c r="B99" s="2669"/>
      <c r="C99" s="2633"/>
      <c r="D99" s="2639"/>
      <c r="E99" s="2640"/>
      <c r="F99" s="1030" t="s">
        <v>110</v>
      </c>
      <c r="G99" s="1016"/>
      <c r="H99" s="1016"/>
      <c r="I99" s="1016"/>
      <c r="J99" s="1016"/>
      <c r="K99" s="1016"/>
      <c r="L99" s="1016"/>
      <c r="M99" s="1016"/>
      <c r="N99" s="1016"/>
      <c r="O99" s="1016"/>
      <c r="P99" s="1016"/>
      <c r="Q99" s="1016"/>
      <c r="R99" s="1016"/>
      <c r="S99" s="1016"/>
      <c r="T99" s="2687"/>
    </row>
    <row r="100" spans="1:20" ht="24.95" customHeight="1" thickBot="1" x14ac:dyDescent="0.3">
      <c r="A100" s="1446"/>
      <c r="B100" s="2597" t="s">
        <v>154</v>
      </c>
      <c r="C100" s="2599" t="s">
        <v>169</v>
      </c>
      <c r="D100" s="2599"/>
      <c r="E100" s="2599"/>
      <c r="F100" s="2599"/>
      <c r="G100" s="2599"/>
      <c r="H100" s="2599"/>
      <c r="I100" s="2599"/>
      <c r="J100" s="2599"/>
      <c r="K100" s="2599"/>
      <c r="L100" s="2599"/>
      <c r="M100" s="2599"/>
      <c r="N100" s="2599"/>
      <c r="O100" s="2599"/>
      <c r="P100" s="2599"/>
      <c r="Q100" s="2599"/>
      <c r="R100" s="2599"/>
      <c r="S100" s="2600"/>
      <c r="T100" s="2687"/>
    </row>
    <row r="101" spans="1:20" ht="24.95" customHeight="1" thickBot="1" x14ac:dyDescent="0.3">
      <c r="A101" s="1446"/>
      <c r="B101" s="2598"/>
      <c r="C101" s="2601" t="s">
        <v>136</v>
      </c>
      <c r="D101" s="2602" t="s">
        <v>171</v>
      </c>
      <c r="E101" s="2603"/>
      <c r="F101" s="2603"/>
      <c r="G101" s="2603"/>
      <c r="H101" s="2603"/>
      <c r="I101" s="2603"/>
      <c r="J101" s="2603"/>
      <c r="K101" s="2603"/>
      <c r="L101" s="2603"/>
      <c r="M101" s="2603"/>
      <c r="N101" s="2603"/>
      <c r="O101" s="2603"/>
      <c r="P101" s="2603"/>
      <c r="Q101" s="2603"/>
      <c r="R101" s="2603"/>
      <c r="S101" s="2604"/>
      <c r="T101" s="2687"/>
    </row>
    <row r="102" spans="1:20" ht="24.95" customHeight="1" thickBot="1" x14ac:dyDescent="0.3">
      <c r="A102" s="1446"/>
      <c r="B102" s="2598"/>
      <c r="C102" s="2601"/>
      <c r="D102" s="2605" t="s">
        <v>331</v>
      </c>
      <c r="E102" s="2606"/>
      <c r="F102" s="1031" t="s">
        <v>280</v>
      </c>
      <c r="G102" s="1032">
        <f>SUM(H102:S102)</f>
        <v>0</v>
      </c>
      <c r="H102" s="1032">
        <v>0</v>
      </c>
      <c r="I102" s="1032">
        <v>0</v>
      </c>
      <c r="J102" s="1032">
        <v>0</v>
      </c>
      <c r="K102" s="1032">
        <v>0</v>
      </c>
      <c r="L102" s="1032">
        <v>0</v>
      </c>
      <c r="M102" s="1032">
        <v>0</v>
      </c>
      <c r="N102" s="1032">
        <v>0</v>
      </c>
      <c r="O102" s="1032">
        <v>0</v>
      </c>
      <c r="P102" s="1032">
        <v>0</v>
      </c>
      <c r="Q102" s="1032">
        <v>0</v>
      </c>
      <c r="R102" s="1032">
        <v>0</v>
      </c>
      <c r="S102" s="1032">
        <v>0</v>
      </c>
      <c r="T102" s="2687"/>
    </row>
    <row r="103" spans="1:20" ht="24.95" customHeight="1" thickBot="1" x14ac:dyDescent="0.3">
      <c r="A103" s="1446"/>
      <c r="B103" s="2598"/>
      <c r="C103" s="2601"/>
      <c r="D103" s="2607"/>
      <c r="E103" s="2606"/>
      <c r="F103" s="1033" t="s">
        <v>281</v>
      </c>
      <c r="G103" s="1034">
        <f t="shared" ref="G103:G166" si="5">SUM(H103:S103)</f>
        <v>0</v>
      </c>
      <c r="H103" s="1034">
        <v>0</v>
      </c>
      <c r="I103" s="1034">
        <v>0</v>
      </c>
      <c r="J103" s="1034">
        <v>0</v>
      </c>
      <c r="K103" s="1034">
        <v>0</v>
      </c>
      <c r="L103" s="1034">
        <v>0</v>
      </c>
      <c r="M103" s="1034">
        <v>0</v>
      </c>
      <c r="N103" s="1034">
        <v>0</v>
      </c>
      <c r="O103" s="1034">
        <v>0</v>
      </c>
      <c r="P103" s="1034">
        <v>0</v>
      </c>
      <c r="Q103" s="1034">
        <v>0</v>
      </c>
      <c r="R103" s="1034">
        <v>0</v>
      </c>
      <c r="S103" s="1034">
        <v>0</v>
      </c>
      <c r="T103" s="2687"/>
    </row>
    <row r="104" spans="1:20" ht="24.95" customHeight="1" thickBot="1" x14ac:dyDescent="0.3">
      <c r="A104" s="1446"/>
      <c r="B104" s="2598"/>
      <c r="C104" s="2601"/>
      <c r="D104" s="2607"/>
      <c r="E104" s="2606"/>
      <c r="F104" s="1033" t="s">
        <v>282</v>
      </c>
      <c r="G104" s="1034">
        <f t="shared" si="5"/>
        <v>0</v>
      </c>
      <c r="H104" s="1034">
        <v>0</v>
      </c>
      <c r="I104" s="1034">
        <v>0</v>
      </c>
      <c r="J104" s="1034">
        <v>0</v>
      </c>
      <c r="K104" s="1034">
        <v>0</v>
      </c>
      <c r="L104" s="1034">
        <v>0</v>
      </c>
      <c r="M104" s="1034">
        <v>0</v>
      </c>
      <c r="N104" s="1034">
        <v>0</v>
      </c>
      <c r="O104" s="1034">
        <v>0</v>
      </c>
      <c r="P104" s="1034">
        <v>0</v>
      </c>
      <c r="Q104" s="1034">
        <v>0</v>
      </c>
      <c r="R104" s="1034">
        <v>0</v>
      </c>
      <c r="S104" s="1034">
        <v>0</v>
      </c>
      <c r="T104" s="2687"/>
    </row>
    <row r="105" spans="1:20" ht="24.95" customHeight="1" thickBot="1" x14ac:dyDescent="0.3">
      <c r="A105" s="1446"/>
      <c r="B105" s="2598"/>
      <c r="C105" s="2601"/>
      <c r="D105" s="2607"/>
      <c r="E105" s="2606"/>
      <c r="F105" s="1033" t="s">
        <v>283</v>
      </c>
      <c r="G105" s="1034">
        <f t="shared" si="5"/>
        <v>0</v>
      </c>
      <c r="H105" s="1034">
        <v>0</v>
      </c>
      <c r="I105" s="1034">
        <v>0</v>
      </c>
      <c r="J105" s="1034">
        <v>0</v>
      </c>
      <c r="K105" s="1034">
        <v>0</v>
      </c>
      <c r="L105" s="1034">
        <v>0</v>
      </c>
      <c r="M105" s="1034">
        <v>0</v>
      </c>
      <c r="N105" s="1034">
        <v>0</v>
      </c>
      <c r="O105" s="1034">
        <v>0</v>
      </c>
      <c r="P105" s="1034">
        <v>0</v>
      </c>
      <c r="Q105" s="1034">
        <v>0</v>
      </c>
      <c r="R105" s="1034">
        <v>0</v>
      </c>
      <c r="S105" s="1034">
        <v>0</v>
      </c>
      <c r="T105" s="2687"/>
    </row>
    <row r="106" spans="1:20" ht="24.95" customHeight="1" thickBot="1" x14ac:dyDescent="0.3">
      <c r="A106" s="1446"/>
      <c r="B106" s="2598"/>
      <c r="C106" s="2601"/>
      <c r="D106" s="2607"/>
      <c r="E106" s="2606"/>
      <c r="F106" s="1033" t="s">
        <v>284</v>
      </c>
      <c r="G106" s="1034">
        <f t="shared" si="5"/>
        <v>0</v>
      </c>
      <c r="H106" s="1034">
        <v>0</v>
      </c>
      <c r="I106" s="1034">
        <v>0</v>
      </c>
      <c r="J106" s="1034">
        <v>0</v>
      </c>
      <c r="K106" s="1034">
        <v>0</v>
      </c>
      <c r="L106" s="1034">
        <v>0</v>
      </c>
      <c r="M106" s="1034">
        <v>0</v>
      </c>
      <c r="N106" s="1034">
        <v>0</v>
      </c>
      <c r="O106" s="1034">
        <v>0</v>
      </c>
      <c r="P106" s="1034">
        <v>0</v>
      </c>
      <c r="Q106" s="1034">
        <v>0</v>
      </c>
      <c r="R106" s="1034">
        <v>0</v>
      </c>
      <c r="S106" s="1034">
        <v>0</v>
      </c>
      <c r="T106" s="2687"/>
    </row>
    <row r="107" spans="1:20" ht="24.95" customHeight="1" thickBot="1" x14ac:dyDescent="0.3">
      <c r="A107" s="1446"/>
      <c r="B107" s="2598"/>
      <c r="C107" s="2601"/>
      <c r="D107" s="2607"/>
      <c r="E107" s="2606"/>
      <c r="F107" s="1035" t="s">
        <v>285</v>
      </c>
      <c r="G107" s="1034">
        <f t="shared" si="5"/>
        <v>0</v>
      </c>
      <c r="H107" s="1034">
        <v>0</v>
      </c>
      <c r="I107" s="1034">
        <v>0</v>
      </c>
      <c r="J107" s="1034">
        <v>0</v>
      </c>
      <c r="K107" s="1034">
        <v>0</v>
      </c>
      <c r="L107" s="1034">
        <v>0</v>
      </c>
      <c r="M107" s="1034">
        <v>0</v>
      </c>
      <c r="N107" s="1034">
        <v>0</v>
      </c>
      <c r="O107" s="1034">
        <v>0</v>
      </c>
      <c r="P107" s="1034">
        <v>0</v>
      </c>
      <c r="Q107" s="1034">
        <v>0</v>
      </c>
      <c r="R107" s="1034">
        <v>0</v>
      </c>
      <c r="S107" s="1034">
        <v>0</v>
      </c>
      <c r="T107" s="2687"/>
    </row>
    <row r="108" spans="1:20" ht="24.95" customHeight="1" thickBot="1" x14ac:dyDescent="0.3">
      <c r="A108" s="1446"/>
      <c r="B108" s="2598"/>
      <c r="C108" s="2601"/>
      <c r="D108" s="2607"/>
      <c r="E108" s="2606"/>
      <c r="F108" s="1035" t="s">
        <v>286</v>
      </c>
      <c r="G108" s="1034">
        <f t="shared" si="5"/>
        <v>0</v>
      </c>
      <c r="H108" s="1034">
        <v>0</v>
      </c>
      <c r="I108" s="1034">
        <v>0</v>
      </c>
      <c r="J108" s="1034">
        <v>0</v>
      </c>
      <c r="K108" s="1034">
        <v>0</v>
      </c>
      <c r="L108" s="1034">
        <v>0</v>
      </c>
      <c r="M108" s="1034">
        <v>0</v>
      </c>
      <c r="N108" s="1034">
        <v>0</v>
      </c>
      <c r="O108" s="1034">
        <v>0</v>
      </c>
      <c r="P108" s="1034">
        <v>0</v>
      </c>
      <c r="Q108" s="1034">
        <v>0</v>
      </c>
      <c r="R108" s="1034">
        <v>0</v>
      </c>
      <c r="S108" s="1034">
        <v>0</v>
      </c>
      <c r="T108" s="2687"/>
    </row>
    <row r="109" spans="1:20" ht="24.95" customHeight="1" thickBot="1" x14ac:dyDescent="0.3">
      <c r="A109" s="1446"/>
      <c r="B109" s="2598"/>
      <c r="C109" s="2601"/>
      <c r="D109" s="2607"/>
      <c r="E109" s="2606"/>
      <c r="F109" s="1035" t="s">
        <v>287</v>
      </c>
      <c r="G109" s="1034">
        <f t="shared" si="5"/>
        <v>0</v>
      </c>
      <c r="H109" s="1034">
        <v>0</v>
      </c>
      <c r="I109" s="1034">
        <v>0</v>
      </c>
      <c r="J109" s="1034">
        <v>0</v>
      </c>
      <c r="K109" s="1034">
        <v>0</v>
      </c>
      <c r="L109" s="1034">
        <v>0</v>
      </c>
      <c r="M109" s="1034">
        <v>0</v>
      </c>
      <c r="N109" s="1034">
        <v>0</v>
      </c>
      <c r="O109" s="1034">
        <v>0</v>
      </c>
      <c r="P109" s="1034">
        <v>0</v>
      </c>
      <c r="Q109" s="1034">
        <v>0</v>
      </c>
      <c r="R109" s="1034">
        <v>0</v>
      </c>
      <c r="S109" s="1034">
        <v>0</v>
      </c>
      <c r="T109" s="2687"/>
    </row>
    <row r="110" spans="1:20" ht="24.95" customHeight="1" thickBot="1" x14ac:dyDescent="0.3">
      <c r="A110" s="1446"/>
      <c r="B110" s="2598"/>
      <c r="C110" s="2601"/>
      <c r="D110" s="2607"/>
      <c r="E110" s="2606"/>
      <c r="F110" s="1035" t="s">
        <v>288</v>
      </c>
      <c r="G110" s="1034">
        <f t="shared" si="5"/>
        <v>0</v>
      </c>
      <c r="H110" s="1034">
        <v>0</v>
      </c>
      <c r="I110" s="1034">
        <v>0</v>
      </c>
      <c r="J110" s="1034">
        <v>0</v>
      </c>
      <c r="K110" s="1034">
        <v>0</v>
      </c>
      <c r="L110" s="1034">
        <v>0</v>
      </c>
      <c r="M110" s="1034">
        <v>0</v>
      </c>
      <c r="N110" s="1034">
        <v>0</v>
      </c>
      <c r="O110" s="1034">
        <v>0</v>
      </c>
      <c r="P110" s="1034">
        <v>0</v>
      </c>
      <c r="Q110" s="1034">
        <v>0</v>
      </c>
      <c r="R110" s="1034">
        <v>0</v>
      </c>
      <c r="S110" s="1034">
        <v>0</v>
      </c>
      <c r="T110" s="2687"/>
    </row>
    <row r="111" spans="1:20" ht="24.95" customHeight="1" thickBot="1" x14ac:dyDescent="0.3">
      <c r="A111" s="1446"/>
      <c r="B111" s="2598"/>
      <c r="C111" s="2601"/>
      <c r="D111" s="2607"/>
      <c r="E111" s="2606"/>
      <c r="F111" s="1035" t="s">
        <v>289</v>
      </c>
      <c r="G111" s="1034">
        <f t="shared" si="5"/>
        <v>0</v>
      </c>
      <c r="H111" s="1034">
        <v>0</v>
      </c>
      <c r="I111" s="1034">
        <v>0</v>
      </c>
      <c r="J111" s="1034">
        <v>0</v>
      </c>
      <c r="K111" s="1034">
        <v>0</v>
      </c>
      <c r="L111" s="1034">
        <v>0</v>
      </c>
      <c r="M111" s="1034">
        <v>0</v>
      </c>
      <c r="N111" s="1034">
        <v>0</v>
      </c>
      <c r="O111" s="1034">
        <v>0</v>
      </c>
      <c r="P111" s="1034">
        <v>0</v>
      </c>
      <c r="Q111" s="1034">
        <v>0</v>
      </c>
      <c r="R111" s="1034">
        <v>0</v>
      </c>
      <c r="S111" s="1034">
        <v>0</v>
      </c>
      <c r="T111" s="2687"/>
    </row>
    <row r="112" spans="1:20" ht="24.95" customHeight="1" thickBot="1" x14ac:dyDescent="0.3">
      <c r="A112" s="1446"/>
      <c r="B112" s="2598"/>
      <c r="C112" s="2601"/>
      <c r="D112" s="2607"/>
      <c r="E112" s="2606"/>
      <c r="F112" s="1035" t="s">
        <v>290</v>
      </c>
      <c r="G112" s="1034">
        <f t="shared" si="5"/>
        <v>0</v>
      </c>
      <c r="H112" s="1034">
        <v>0</v>
      </c>
      <c r="I112" s="1034">
        <v>0</v>
      </c>
      <c r="J112" s="1034">
        <v>0</v>
      </c>
      <c r="K112" s="1034">
        <v>0</v>
      </c>
      <c r="L112" s="1034">
        <v>0</v>
      </c>
      <c r="M112" s="1034">
        <v>0</v>
      </c>
      <c r="N112" s="1034">
        <v>0</v>
      </c>
      <c r="O112" s="1034">
        <v>0</v>
      </c>
      <c r="P112" s="1034">
        <v>0</v>
      </c>
      <c r="Q112" s="1034">
        <v>0</v>
      </c>
      <c r="R112" s="1034">
        <v>0</v>
      </c>
      <c r="S112" s="1034">
        <v>0</v>
      </c>
      <c r="T112" s="2687"/>
    </row>
    <row r="113" spans="1:20" ht="24.95" customHeight="1" thickBot="1" x14ac:dyDescent="0.3">
      <c r="A113" s="1446"/>
      <c r="B113" s="2598"/>
      <c r="C113" s="2601"/>
      <c r="D113" s="2607"/>
      <c r="E113" s="2606"/>
      <c r="F113" s="1035" t="s">
        <v>291</v>
      </c>
      <c r="G113" s="1034">
        <f t="shared" si="5"/>
        <v>0</v>
      </c>
      <c r="H113" s="1034">
        <v>0</v>
      </c>
      <c r="I113" s="1034">
        <v>0</v>
      </c>
      <c r="J113" s="1034">
        <v>0</v>
      </c>
      <c r="K113" s="1034">
        <v>0</v>
      </c>
      <c r="L113" s="1034">
        <v>0</v>
      </c>
      <c r="M113" s="1034">
        <v>0</v>
      </c>
      <c r="N113" s="1034">
        <v>0</v>
      </c>
      <c r="O113" s="1034">
        <v>0</v>
      </c>
      <c r="P113" s="1034">
        <v>0</v>
      </c>
      <c r="Q113" s="1034">
        <v>0</v>
      </c>
      <c r="R113" s="1034">
        <v>0</v>
      </c>
      <c r="S113" s="1034">
        <v>0</v>
      </c>
      <c r="T113" s="2687"/>
    </row>
    <row r="114" spans="1:20" ht="24.95" customHeight="1" thickBot="1" x14ac:dyDescent="0.3">
      <c r="A114" s="1446"/>
      <c r="B114" s="2598"/>
      <c r="C114" s="2601"/>
      <c r="D114" s="2607"/>
      <c r="E114" s="2606"/>
      <c r="F114" s="1035" t="s">
        <v>292</v>
      </c>
      <c r="G114" s="1034">
        <f t="shared" si="5"/>
        <v>0</v>
      </c>
      <c r="H114" s="1034">
        <v>0</v>
      </c>
      <c r="I114" s="1034">
        <v>0</v>
      </c>
      <c r="J114" s="1034">
        <v>0</v>
      </c>
      <c r="K114" s="1034">
        <v>0</v>
      </c>
      <c r="L114" s="1034">
        <v>0</v>
      </c>
      <c r="M114" s="1034">
        <v>0</v>
      </c>
      <c r="N114" s="1034">
        <v>0</v>
      </c>
      <c r="O114" s="1034">
        <v>0</v>
      </c>
      <c r="P114" s="1034">
        <v>0</v>
      </c>
      <c r="Q114" s="1034">
        <v>0</v>
      </c>
      <c r="R114" s="1034">
        <v>0</v>
      </c>
      <c r="S114" s="1034">
        <v>0</v>
      </c>
      <c r="T114" s="2687"/>
    </row>
    <row r="115" spans="1:20" ht="24.95" customHeight="1" thickBot="1" x14ac:dyDescent="0.3">
      <c r="A115" s="1446"/>
      <c r="B115" s="2598"/>
      <c r="C115" s="2601"/>
      <c r="D115" s="2607"/>
      <c r="E115" s="2606"/>
      <c r="F115" s="1035" t="s">
        <v>293</v>
      </c>
      <c r="G115" s="1034">
        <f t="shared" si="5"/>
        <v>0</v>
      </c>
      <c r="H115" s="1034">
        <v>0</v>
      </c>
      <c r="I115" s="1034">
        <v>0</v>
      </c>
      <c r="J115" s="1034">
        <v>0</v>
      </c>
      <c r="K115" s="1034">
        <v>0</v>
      </c>
      <c r="L115" s="1034">
        <v>0</v>
      </c>
      <c r="M115" s="1034">
        <v>0</v>
      </c>
      <c r="N115" s="1034">
        <v>0</v>
      </c>
      <c r="O115" s="1034">
        <v>0</v>
      </c>
      <c r="P115" s="1034">
        <v>0</v>
      </c>
      <c r="Q115" s="1034">
        <v>0</v>
      </c>
      <c r="R115" s="1034">
        <v>0</v>
      </c>
      <c r="S115" s="1034">
        <v>0</v>
      </c>
      <c r="T115" s="2687"/>
    </row>
    <row r="116" spans="1:20" ht="24.95" customHeight="1" thickBot="1" x14ac:dyDescent="0.3">
      <c r="A116" s="1446"/>
      <c r="B116" s="2598"/>
      <c r="C116" s="2601"/>
      <c r="D116" s="2607"/>
      <c r="E116" s="2606"/>
      <c r="F116" s="1035" t="s">
        <v>294</v>
      </c>
      <c r="G116" s="1034">
        <f t="shared" si="5"/>
        <v>0</v>
      </c>
      <c r="H116" s="1034">
        <v>0</v>
      </c>
      <c r="I116" s="1034">
        <v>0</v>
      </c>
      <c r="J116" s="1034">
        <v>0</v>
      </c>
      <c r="K116" s="1034">
        <v>0</v>
      </c>
      <c r="L116" s="1034">
        <v>0</v>
      </c>
      <c r="M116" s="1034">
        <v>0</v>
      </c>
      <c r="N116" s="1034">
        <v>0</v>
      </c>
      <c r="O116" s="1034">
        <v>0</v>
      </c>
      <c r="P116" s="1034">
        <v>0</v>
      </c>
      <c r="Q116" s="1034">
        <v>0</v>
      </c>
      <c r="R116" s="1034">
        <v>0</v>
      </c>
      <c r="S116" s="1034">
        <v>0</v>
      </c>
      <c r="T116" s="2687"/>
    </row>
    <row r="117" spans="1:20" ht="24.95" customHeight="1" thickBot="1" x14ac:dyDescent="0.3">
      <c r="A117" s="1446"/>
      <c r="B117" s="2598"/>
      <c r="C117" s="2601"/>
      <c r="D117" s="2607"/>
      <c r="E117" s="2606"/>
      <c r="F117" s="1035" t="s">
        <v>295</v>
      </c>
      <c r="G117" s="1034">
        <f t="shared" si="5"/>
        <v>0</v>
      </c>
      <c r="H117" s="1034">
        <v>0</v>
      </c>
      <c r="I117" s="1034">
        <v>0</v>
      </c>
      <c r="J117" s="1034">
        <v>0</v>
      </c>
      <c r="K117" s="1034">
        <v>0</v>
      </c>
      <c r="L117" s="1034">
        <v>0</v>
      </c>
      <c r="M117" s="1034">
        <v>0</v>
      </c>
      <c r="N117" s="1034">
        <v>0</v>
      </c>
      <c r="O117" s="1034">
        <v>0</v>
      </c>
      <c r="P117" s="1034">
        <v>0</v>
      </c>
      <c r="Q117" s="1034">
        <v>0</v>
      </c>
      <c r="R117" s="1034">
        <v>0</v>
      </c>
      <c r="S117" s="1034">
        <v>0</v>
      </c>
      <c r="T117" s="2687"/>
    </row>
    <row r="118" spans="1:20" ht="24.95" customHeight="1" thickBot="1" x14ac:dyDescent="0.3">
      <c r="A118" s="1446"/>
      <c r="B118" s="2598"/>
      <c r="C118" s="2601"/>
      <c r="D118" s="2607"/>
      <c r="E118" s="2606"/>
      <c r="F118" s="1035" t="s">
        <v>296</v>
      </c>
      <c r="G118" s="1034">
        <f t="shared" si="5"/>
        <v>0</v>
      </c>
      <c r="H118" s="1034">
        <v>0</v>
      </c>
      <c r="I118" s="1034">
        <v>0</v>
      </c>
      <c r="J118" s="1034">
        <v>0</v>
      </c>
      <c r="K118" s="1034">
        <v>0</v>
      </c>
      <c r="L118" s="1034">
        <v>0</v>
      </c>
      <c r="M118" s="1034">
        <v>0</v>
      </c>
      <c r="N118" s="1034">
        <v>0</v>
      </c>
      <c r="O118" s="1034">
        <v>0</v>
      </c>
      <c r="P118" s="1034">
        <v>0</v>
      </c>
      <c r="Q118" s="1034">
        <v>0</v>
      </c>
      <c r="R118" s="1034">
        <v>0</v>
      </c>
      <c r="S118" s="1034">
        <v>0</v>
      </c>
      <c r="T118" s="2687"/>
    </row>
    <row r="119" spans="1:20" ht="24.95" customHeight="1" thickBot="1" x14ac:dyDescent="0.3">
      <c r="A119" s="1446"/>
      <c r="B119" s="2598"/>
      <c r="C119" s="2601"/>
      <c r="D119" s="2607"/>
      <c r="E119" s="2606"/>
      <c r="F119" s="1035" t="s">
        <v>297</v>
      </c>
      <c r="G119" s="1034">
        <f t="shared" si="5"/>
        <v>0</v>
      </c>
      <c r="H119" s="1034">
        <v>0</v>
      </c>
      <c r="I119" s="1034">
        <v>0</v>
      </c>
      <c r="J119" s="1034">
        <v>0</v>
      </c>
      <c r="K119" s="1034">
        <v>0</v>
      </c>
      <c r="L119" s="1034">
        <v>0</v>
      </c>
      <c r="M119" s="1034">
        <v>0</v>
      </c>
      <c r="N119" s="1034">
        <v>0</v>
      </c>
      <c r="O119" s="1034">
        <v>0</v>
      </c>
      <c r="P119" s="1034">
        <v>0</v>
      </c>
      <c r="Q119" s="1034">
        <v>0</v>
      </c>
      <c r="R119" s="1034">
        <v>0</v>
      </c>
      <c r="S119" s="1034">
        <v>0</v>
      </c>
      <c r="T119" s="2687"/>
    </row>
    <row r="120" spans="1:20" ht="24.95" customHeight="1" thickBot="1" x14ac:dyDescent="0.3">
      <c r="A120" s="1446"/>
      <c r="B120" s="2598"/>
      <c r="C120" s="2601"/>
      <c r="D120" s="2607"/>
      <c r="E120" s="2606"/>
      <c r="F120" s="1035" t="s">
        <v>298</v>
      </c>
      <c r="G120" s="1034">
        <f t="shared" si="5"/>
        <v>0</v>
      </c>
      <c r="H120" s="1034">
        <v>0</v>
      </c>
      <c r="I120" s="1034">
        <v>0</v>
      </c>
      <c r="J120" s="1034">
        <v>0</v>
      </c>
      <c r="K120" s="1034">
        <v>0</v>
      </c>
      <c r="L120" s="1034">
        <v>0</v>
      </c>
      <c r="M120" s="1034">
        <v>0</v>
      </c>
      <c r="N120" s="1034">
        <v>0</v>
      </c>
      <c r="O120" s="1034">
        <v>0</v>
      </c>
      <c r="P120" s="1034">
        <v>0</v>
      </c>
      <c r="Q120" s="1034">
        <v>0</v>
      </c>
      <c r="R120" s="1034">
        <v>0</v>
      </c>
      <c r="S120" s="1034">
        <v>0</v>
      </c>
      <c r="T120" s="2687"/>
    </row>
    <row r="121" spans="1:20" ht="24.95" customHeight="1" thickBot="1" x14ac:dyDescent="0.3">
      <c r="A121" s="1446"/>
      <c r="B121" s="2598"/>
      <c r="C121" s="2601"/>
      <c r="D121" s="2607"/>
      <c r="E121" s="2606"/>
      <c r="F121" s="1035" t="s">
        <v>299</v>
      </c>
      <c r="G121" s="1034">
        <f t="shared" si="5"/>
        <v>0</v>
      </c>
      <c r="H121" s="1034">
        <v>0</v>
      </c>
      <c r="I121" s="1034">
        <v>0</v>
      </c>
      <c r="J121" s="1034">
        <v>0</v>
      </c>
      <c r="K121" s="1034">
        <v>0</v>
      </c>
      <c r="L121" s="1034">
        <v>0</v>
      </c>
      <c r="M121" s="1034">
        <v>0</v>
      </c>
      <c r="N121" s="1034">
        <v>0</v>
      </c>
      <c r="O121" s="1034">
        <v>0</v>
      </c>
      <c r="P121" s="1034">
        <v>0</v>
      </c>
      <c r="Q121" s="1034">
        <v>0</v>
      </c>
      <c r="R121" s="1034">
        <v>0</v>
      </c>
      <c r="S121" s="1034">
        <v>0</v>
      </c>
      <c r="T121" s="2687"/>
    </row>
    <row r="122" spans="1:20" ht="24.95" customHeight="1" thickBot="1" x14ac:dyDescent="0.3">
      <c r="A122" s="1446"/>
      <c r="B122" s="2598"/>
      <c r="C122" s="2601"/>
      <c r="D122" s="2607"/>
      <c r="E122" s="2606"/>
      <c r="F122" s="1035" t="s">
        <v>300</v>
      </c>
      <c r="G122" s="1034">
        <f t="shared" si="5"/>
        <v>0</v>
      </c>
      <c r="H122" s="1034">
        <v>0</v>
      </c>
      <c r="I122" s="1034">
        <v>0</v>
      </c>
      <c r="J122" s="1034">
        <v>0</v>
      </c>
      <c r="K122" s="1034">
        <v>0</v>
      </c>
      <c r="L122" s="1034">
        <v>0</v>
      </c>
      <c r="M122" s="1034">
        <v>0</v>
      </c>
      <c r="N122" s="1034">
        <v>0</v>
      </c>
      <c r="O122" s="1034">
        <v>0</v>
      </c>
      <c r="P122" s="1034">
        <v>0</v>
      </c>
      <c r="Q122" s="1034">
        <v>0</v>
      </c>
      <c r="R122" s="1034">
        <v>0</v>
      </c>
      <c r="S122" s="1034">
        <v>0</v>
      </c>
      <c r="T122" s="2687"/>
    </row>
    <row r="123" spans="1:20" ht="24.95" customHeight="1" thickBot="1" x14ac:dyDescent="0.3">
      <c r="A123" s="1446"/>
      <c r="B123" s="2598"/>
      <c r="C123" s="2601"/>
      <c r="D123" s="2607"/>
      <c r="E123" s="2606"/>
      <c r="F123" s="1035" t="s">
        <v>301</v>
      </c>
      <c r="G123" s="1034">
        <f t="shared" si="5"/>
        <v>0</v>
      </c>
      <c r="H123" s="1034">
        <v>0</v>
      </c>
      <c r="I123" s="1034">
        <v>0</v>
      </c>
      <c r="J123" s="1034">
        <v>0</v>
      </c>
      <c r="K123" s="1034">
        <v>0</v>
      </c>
      <c r="L123" s="1034">
        <v>0</v>
      </c>
      <c r="M123" s="1034">
        <v>0</v>
      </c>
      <c r="N123" s="1034">
        <v>0</v>
      </c>
      <c r="O123" s="1034">
        <v>0</v>
      </c>
      <c r="P123" s="1034">
        <v>0</v>
      </c>
      <c r="Q123" s="1034">
        <v>0</v>
      </c>
      <c r="R123" s="1034">
        <v>0</v>
      </c>
      <c r="S123" s="1034">
        <v>0</v>
      </c>
      <c r="T123" s="2687"/>
    </row>
    <row r="124" spans="1:20" ht="24.95" customHeight="1" thickBot="1" x14ac:dyDescent="0.3">
      <c r="A124" s="1446"/>
      <c r="B124" s="2598"/>
      <c r="C124" s="2601"/>
      <c r="D124" s="2607"/>
      <c r="E124" s="2606"/>
      <c r="F124" s="1035" t="s">
        <v>302</v>
      </c>
      <c r="G124" s="1034">
        <f t="shared" si="5"/>
        <v>0</v>
      </c>
      <c r="H124" s="1034">
        <v>0</v>
      </c>
      <c r="I124" s="1034">
        <v>0</v>
      </c>
      <c r="J124" s="1034">
        <v>0</v>
      </c>
      <c r="K124" s="1034">
        <v>0</v>
      </c>
      <c r="L124" s="1034">
        <v>0</v>
      </c>
      <c r="M124" s="1034">
        <v>0</v>
      </c>
      <c r="N124" s="1034">
        <v>0</v>
      </c>
      <c r="O124" s="1034">
        <v>0</v>
      </c>
      <c r="P124" s="1034">
        <v>0</v>
      </c>
      <c r="Q124" s="1034">
        <v>0</v>
      </c>
      <c r="R124" s="1034">
        <v>0</v>
      </c>
      <c r="S124" s="1034">
        <v>0</v>
      </c>
      <c r="T124" s="2687"/>
    </row>
    <row r="125" spans="1:20" ht="24.95" customHeight="1" thickBot="1" x14ac:dyDescent="0.3">
      <c r="A125" s="1446"/>
      <c r="B125" s="2598"/>
      <c r="C125" s="2601"/>
      <c r="D125" s="2607"/>
      <c r="E125" s="2606"/>
      <c r="F125" s="1035" t="s">
        <v>303</v>
      </c>
      <c r="G125" s="1034">
        <f t="shared" si="5"/>
        <v>0</v>
      </c>
      <c r="H125" s="1034">
        <v>0</v>
      </c>
      <c r="I125" s="1034">
        <v>0</v>
      </c>
      <c r="J125" s="1034">
        <v>0</v>
      </c>
      <c r="K125" s="1034">
        <v>0</v>
      </c>
      <c r="L125" s="1034">
        <v>0</v>
      </c>
      <c r="M125" s="1034">
        <v>0</v>
      </c>
      <c r="N125" s="1034">
        <v>0</v>
      </c>
      <c r="O125" s="1034">
        <v>0</v>
      </c>
      <c r="P125" s="1034">
        <v>0</v>
      </c>
      <c r="Q125" s="1034">
        <v>0</v>
      </c>
      <c r="R125" s="1034">
        <v>0</v>
      </c>
      <c r="S125" s="1034">
        <v>0</v>
      </c>
      <c r="T125" s="2687"/>
    </row>
    <row r="126" spans="1:20" ht="24.95" customHeight="1" thickBot="1" x14ac:dyDescent="0.3">
      <c r="A126" s="1446"/>
      <c r="B126" s="2598"/>
      <c r="C126" s="2601"/>
      <c r="D126" s="2607"/>
      <c r="E126" s="2606"/>
      <c r="F126" s="1035" t="s">
        <v>304</v>
      </c>
      <c r="G126" s="1034">
        <f t="shared" si="5"/>
        <v>0</v>
      </c>
      <c r="H126" s="1034">
        <v>0</v>
      </c>
      <c r="I126" s="1034">
        <v>0</v>
      </c>
      <c r="J126" s="1034">
        <v>0</v>
      </c>
      <c r="K126" s="1034">
        <v>0</v>
      </c>
      <c r="L126" s="1034">
        <v>0</v>
      </c>
      <c r="M126" s="1034">
        <v>0</v>
      </c>
      <c r="N126" s="1034">
        <v>0</v>
      </c>
      <c r="O126" s="1034">
        <v>0</v>
      </c>
      <c r="P126" s="1034">
        <v>0</v>
      </c>
      <c r="Q126" s="1034">
        <v>0</v>
      </c>
      <c r="R126" s="1034">
        <v>0</v>
      </c>
      <c r="S126" s="1034">
        <v>0</v>
      </c>
      <c r="T126" s="2687"/>
    </row>
    <row r="127" spans="1:20" ht="24.95" customHeight="1" thickBot="1" x14ac:dyDescent="0.3">
      <c r="A127" s="1446"/>
      <c r="B127" s="2598"/>
      <c r="C127" s="2601"/>
      <c r="D127" s="2607"/>
      <c r="E127" s="2606"/>
      <c r="F127" s="1035" t="s">
        <v>305</v>
      </c>
      <c r="G127" s="1034">
        <f t="shared" si="5"/>
        <v>0</v>
      </c>
      <c r="H127" s="1034">
        <v>0</v>
      </c>
      <c r="I127" s="1034">
        <v>0</v>
      </c>
      <c r="J127" s="1034">
        <v>0</v>
      </c>
      <c r="K127" s="1034">
        <v>0</v>
      </c>
      <c r="L127" s="1034">
        <v>0</v>
      </c>
      <c r="M127" s="1034">
        <v>0</v>
      </c>
      <c r="N127" s="1034">
        <v>0</v>
      </c>
      <c r="O127" s="1034">
        <v>0</v>
      </c>
      <c r="P127" s="1034">
        <v>0</v>
      </c>
      <c r="Q127" s="1034">
        <v>0</v>
      </c>
      <c r="R127" s="1034">
        <v>0</v>
      </c>
      <c r="S127" s="1034">
        <v>0</v>
      </c>
      <c r="T127" s="2687"/>
    </row>
    <row r="128" spans="1:20" ht="24.95" customHeight="1" thickBot="1" x14ac:dyDescent="0.3">
      <c r="A128" s="1446"/>
      <c r="B128" s="2598"/>
      <c r="C128" s="2601"/>
      <c r="D128" s="2607"/>
      <c r="E128" s="2606"/>
      <c r="F128" s="1035" t="s">
        <v>306</v>
      </c>
      <c r="G128" s="1034">
        <f t="shared" si="5"/>
        <v>0</v>
      </c>
      <c r="H128" s="1034">
        <v>0</v>
      </c>
      <c r="I128" s="1034">
        <v>0</v>
      </c>
      <c r="J128" s="1034">
        <v>0</v>
      </c>
      <c r="K128" s="1034">
        <v>0</v>
      </c>
      <c r="L128" s="1034">
        <v>0</v>
      </c>
      <c r="M128" s="1034">
        <v>0</v>
      </c>
      <c r="N128" s="1034">
        <v>0</v>
      </c>
      <c r="O128" s="1034">
        <v>0</v>
      </c>
      <c r="P128" s="1034">
        <v>0</v>
      </c>
      <c r="Q128" s="1034">
        <v>0</v>
      </c>
      <c r="R128" s="1034">
        <v>0</v>
      </c>
      <c r="S128" s="1034">
        <v>0</v>
      </c>
      <c r="T128" s="2687"/>
    </row>
    <row r="129" spans="1:20" ht="24.95" customHeight="1" thickBot="1" x14ac:dyDescent="0.3">
      <c r="A129" s="1446"/>
      <c r="B129" s="2598"/>
      <c r="C129" s="2601"/>
      <c r="D129" s="2607"/>
      <c r="E129" s="2606"/>
      <c r="F129" s="1035" t="s">
        <v>307</v>
      </c>
      <c r="G129" s="1034">
        <f t="shared" si="5"/>
        <v>0</v>
      </c>
      <c r="H129" s="1034">
        <v>0</v>
      </c>
      <c r="I129" s="1034">
        <v>0</v>
      </c>
      <c r="J129" s="1034">
        <v>0</v>
      </c>
      <c r="K129" s="1034">
        <v>0</v>
      </c>
      <c r="L129" s="1034">
        <v>0</v>
      </c>
      <c r="M129" s="1034">
        <v>0</v>
      </c>
      <c r="N129" s="1034">
        <v>0</v>
      </c>
      <c r="O129" s="1034">
        <v>0</v>
      </c>
      <c r="P129" s="1034">
        <v>0</v>
      </c>
      <c r="Q129" s="1034">
        <v>0</v>
      </c>
      <c r="R129" s="1034">
        <v>0</v>
      </c>
      <c r="S129" s="1034">
        <v>0</v>
      </c>
      <c r="T129" s="2687"/>
    </row>
    <row r="130" spans="1:20" ht="24.95" customHeight="1" thickBot="1" x14ac:dyDescent="0.3">
      <c r="A130" s="1446"/>
      <c r="B130" s="2598"/>
      <c r="C130" s="2601"/>
      <c r="D130" s="2607"/>
      <c r="E130" s="2606"/>
      <c r="F130" s="1035" t="s">
        <v>308</v>
      </c>
      <c r="G130" s="1034">
        <f t="shared" si="5"/>
        <v>0</v>
      </c>
      <c r="H130" s="1034">
        <v>0</v>
      </c>
      <c r="I130" s="1034">
        <v>0</v>
      </c>
      <c r="J130" s="1034">
        <v>0</v>
      </c>
      <c r="K130" s="1034">
        <v>0</v>
      </c>
      <c r="L130" s="1034">
        <v>0</v>
      </c>
      <c r="M130" s="1034">
        <v>0</v>
      </c>
      <c r="N130" s="1034">
        <v>0</v>
      </c>
      <c r="O130" s="1034">
        <v>0</v>
      </c>
      <c r="P130" s="1034">
        <v>0</v>
      </c>
      <c r="Q130" s="1034">
        <v>0</v>
      </c>
      <c r="R130" s="1034">
        <v>0</v>
      </c>
      <c r="S130" s="1034">
        <v>0</v>
      </c>
      <c r="T130" s="2687"/>
    </row>
    <row r="131" spans="1:20" ht="24.95" customHeight="1" thickBot="1" x14ac:dyDescent="0.3">
      <c r="A131" s="1446"/>
      <c r="B131" s="2598"/>
      <c r="C131" s="2601"/>
      <c r="D131" s="2607"/>
      <c r="E131" s="2606"/>
      <c r="F131" s="1035" t="s">
        <v>309</v>
      </c>
      <c r="G131" s="1034">
        <f t="shared" si="5"/>
        <v>0</v>
      </c>
      <c r="H131" s="1034">
        <v>0</v>
      </c>
      <c r="I131" s="1034">
        <v>0</v>
      </c>
      <c r="J131" s="1034">
        <v>0</v>
      </c>
      <c r="K131" s="1034">
        <v>0</v>
      </c>
      <c r="L131" s="1034">
        <v>0</v>
      </c>
      <c r="M131" s="1034">
        <v>0</v>
      </c>
      <c r="N131" s="1034">
        <v>0</v>
      </c>
      <c r="O131" s="1034">
        <v>0</v>
      </c>
      <c r="P131" s="1034">
        <v>0</v>
      </c>
      <c r="Q131" s="1034">
        <v>0</v>
      </c>
      <c r="R131" s="1034">
        <v>0</v>
      </c>
      <c r="S131" s="1034">
        <v>0</v>
      </c>
      <c r="T131" s="2687"/>
    </row>
    <row r="132" spans="1:20" ht="24.95" customHeight="1" thickBot="1" x14ac:dyDescent="0.3">
      <c r="A132" s="1446"/>
      <c r="B132" s="2598"/>
      <c r="C132" s="2601"/>
      <c r="D132" s="2607"/>
      <c r="E132" s="2606"/>
      <c r="F132" s="1035" t="s">
        <v>310</v>
      </c>
      <c r="G132" s="1034">
        <f t="shared" si="5"/>
        <v>0</v>
      </c>
      <c r="H132" s="1034">
        <v>0</v>
      </c>
      <c r="I132" s="1034">
        <v>0</v>
      </c>
      <c r="J132" s="1034">
        <v>0</v>
      </c>
      <c r="K132" s="1034">
        <v>0</v>
      </c>
      <c r="L132" s="1034">
        <v>0</v>
      </c>
      <c r="M132" s="1034">
        <v>0</v>
      </c>
      <c r="N132" s="1034">
        <v>0</v>
      </c>
      <c r="O132" s="1034">
        <v>0</v>
      </c>
      <c r="P132" s="1034">
        <v>0</v>
      </c>
      <c r="Q132" s="1034">
        <v>0</v>
      </c>
      <c r="R132" s="1034">
        <v>0</v>
      </c>
      <c r="S132" s="1034">
        <v>0</v>
      </c>
      <c r="T132" s="2687"/>
    </row>
    <row r="133" spans="1:20" ht="24.95" customHeight="1" thickBot="1" x14ac:dyDescent="0.3">
      <c r="A133" s="1446"/>
      <c r="B133" s="2598"/>
      <c r="C133" s="2601"/>
      <c r="D133" s="2607"/>
      <c r="E133" s="2606"/>
      <c r="F133" s="1035" t="s">
        <v>311</v>
      </c>
      <c r="G133" s="1034">
        <f t="shared" si="5"/>
        <v>0</v>
      </c>
      <c r="H133" s="1034">
        <v>0</v>
      </c>
      <c r="I133" s="1034">
        <v>0</v>
      </c>
      <c r="J133" s="1034">
        <v>0</v>
      </c>
      <c r="K133" s="1034">
        <v>0</v>
      </c>
      <c r="L133" s="1034">
        <v>0</v>
      </c>
      <c r="M133" s="1034">
        <v>0</v>
      </c>
      <c r="N133" s="1034">
        <v>0</v>
      </c>
      <c r="O133" s="1034">
        <v>0</v>
      </c>
      <c r="P133" s="1034">
        <v>0</v>
      </c>
      <c r="Q133" s="1034">
        <v>0</v>
      </c>
      <c r="R133" s="1034">
        <v>0</v>
      </c>
      <c r="S133" s="1034">
        <v>0</v>
      </c>
      <c r="T133" s="2687"/>
    </row>
    <row r="134" spans="1:20" ht="24.95" customHeight="1" thickBot="1" x14ac:dyDescent="0.3">
      <c r="A134" s="1446"/>
      <c r="B134" s="2598"/>
      <c r="C134" s="2601"/>
      <c r="D134" s="2607"/>
      <c r="E134" s="2606"/>
      <c r="F134" s="1035" t="s">
        <v>312</v>
      </c>
      <c r="G134" s="1034">
        <f t="shared" si="5"/>
        <v>0</v>
      </c>
      <c r="H134" s="1034">
        <v>0</v>
      </c>
      <c r="I134" s="1034">
        <v>0</v>
      </c>
      <c r="J134" s="1034">
        <v>0</v>
      </c>
      <c r="K134" s="1034">
        <v>0</v>
      </c>
      <c r="L134" s="1034">
        <v>0</v>
      </c>
      <c r="M134" s="1034">
        <v>0</v>
      </c>
      <c r="N134" s="1034">
        <v>0</v>
      </c>
      <c r="O134" s="1034">
        <v>0</v>
      </c>
      <c r="P134" s="1034">
        <v>0</v>
      </c>
      <c r="Q134" s="1034">
        <v>0</v>
      </c>
      <c r="R134" s="1034">
        <v>0</v>
      </c>
      <c r="S134" s="1034">
        <v>0</v>
      </c>
      <c r="T134" s="2687"/>
    </row>
    <row r="135" spans="1:20" ht="24.95" customHeight="1" thickBot="1" x14ac:dyDescent="0.3">
      <c r="A135" s="1446"/>
      <c r="B135" s="2598"/>
      <c r="C135" s="2601"/>
      <c r="D135" s="2607"/>
      <c r="E135" s="2606"/>
      <c r="F135" s="1035" t="s">
        <v>230</v>
      </c>
      <c r="G135" s="1034">
        <f t="shared" si="5"/>
        <v>0</v>
      </c>
      <c r="H135" s="1034">
        <v>0</v>
      </c>
      <c r="I135" s="1034">
        <v>0</v>
      </c>
      <c r="J135" s="1034">
        <v>0</v>
      </c>
      <c r="K135" s="1034">
        <v>0</v>
      </c>
      <c r="L135" s="1034">
        <v>0</v>
      </c>
      <c r="M135" s="1034">
        <v>0</v>
      </c>
      <c r="N135" s="1034">
        <v>0</v>
      </c>
      <c r="O135" s="1034">
        <v>0</v>
      </c>
      <c r="P135" s="1034">
        <v>0</v>
      </c>
      <c r="Q135" s="1034">
        <v>0</v>
      </c>
      <c r="R135" s="1034">
        <v>0</v>
      </c>
      <c r="S135" s="1034">
        <v>0</v>
      </c>
      <c r="T135" s="2687"/>
    </row>
    <row r="136" spans="1:20" ht="24.95" customHeight="1" thickBot="1" x14ac:dyDescent="0.3">
      <c r="A136" s="1446"/>
      <c r="B136" s="2598"/>
      <c r="C136" s="2601"/>
      <c r="D136" s="2607"/>
      <c r="E136" s="2606"/>
      <c r="F136" s="1035" t="s">
        <v>313</v>
      </c>
      <c r="G136" s="1034">
        <f t="shared" si="5"/>
        <v>0</v>
      </c>
      <c r="H136" s="1034">
        <v>0</v>
      </c>
      <c r="I136" s="1034">
        <v>0</v>
      </c>
      <c r="J136" s="1034">
        <v>0</v>
      </c>
      <c r="K136" s="1034">
        <v>0</v>
      </c>
      <c r="L136" s="1034">
        <v>0</v>
      </c>
      <c r="M136" s="1034">
        <v>0</v>
      </c>
      <c r="N136" s="1034">
        <v>0</v>
      </c>
      <c r="O136" s="1034">
        <v>0</v>
      </c>
      <c r="P136" s="1034">
        <v>0</v>
      </c>
      <c r="Q136" s="1034">
        <v>0</v>
      </c>
      <c r="R136" s="1034">
        <v>0</v>
      </c>
      <c r="S136" s="1034">
        <v>0</v>
      </c>
      <c r="T136" s="2687"/>
    </row>
    <row r="137" spans="1:20" ht="24.95" customHeight="1" thickBot="1" x14ac:dyDescent="0.3">
      <c r="A137" s="1446"/>
      <c r="B137" s="2598"/>
      <c r="C137" s="2601"/>
      <c r="D137" s="2607"/>
      <c r="E137" s="2606"/>
      <c r="F137" s="1035" t="s">
        <v>314</v>
      </c>
      <c r="G137" s="1034">
        <f t="shared" si="5"/>
        <v>0</v>
      </c>
      <c r="H137" s="1034">
        <v>0</v>
      </c>
      <c r="I137" s="1034">
        <v>0</v>
      </c>
      <c r="J137" s="1034">
        <v>0</v>
      </c>
      <c r="K137" s="1034">
        <v>0</v>
      </c>
      <c r="L137" s="1034">
        <v>0</v>
      </c>
      <c r="M137" s="1034">
        <v>0</v>
      </c>
      <c r="N137" s="1034">
        <v>0</v>
      </c>
      <c r="O137" s="1034">
        <v>0</v>
      </c>
      <c r="P137" s="1034">
        <v>0</v>
      </c>
      <c r="Q137" s="1034">
        <v>0</v>
      </c>
      <c r="R137" s="1034">
        <v>0</v>
      </c>
      <c r="S137" s="1034">
        <v>0</v>
      </c>
      <c r="T137" s="2687"/>
    </row>
    <row r="138" spans="1:20" ht="24.95" customHeight="1" thickBot="1" x14ac:dyDescent="0.3">
      <c r="A138" s="1446"/>
      <c r="B138" s="2598"/>
      <c r="C138" s="2601"/>
      <c r="D138" s="2607"/>
      <c r="E138" s="2606"/>
      <c r="F138" s="1035" t="s">
        <v>315</v>
      </c>
      <c r="G138" s="1034">
        <f t="shared" si="5"/>
        <v>0</v>
      </c>
      <c r="H138" s="1034">
        <v>0</v>
      </c>
      <c r="I138" s="1034">
        <v>0</v>
      </c>
      <c r="J138" s="1034">
        <v>0</v>
      </c>
      <c r="K138" s="1034">
        <v>0</v>
      </c>
      <c r="L138" s="1034">
        <v>0</v>
      </c>
      <c r="M138" s="1034">
        <v>0</v>
      </c>
      <c r="N138" s="1034">
        <v>0</v>
      </c>
      <c r="O138" s="1034">
        <v>0</v>
      </c>
      <c r="P138" s="1034">
        <v>0</v>
      </c>
      <c r="Q138" s="1034">
        <v>0</v>
      </c>
      <c r="R138" s="1034">
        <v>0</v>
      </c>
      <c r="S138" s="1034">
        <v>0</v>
      </c>
      <c r="T138" s="2687"/>
    </row>
    <row r="139" spans="1:20" ht="24.95" customHeight="1" thickBot="1" x14ac:dyDescent="0.3">
      <c r="A139" s="1446"/>
      <c r="B139" s="2598"/>
      <c r="C139" s="2601"/>
      <c r="D139" s="2607"/>
      <c r="E139" s="2606"/>
      <c r="F139" s="1035" t="s">
        <v>316</v>
      </c>
      <c r="G139" s="1034">
        <f t="shared" si="5"/>
        <v>0</v>
      </c>
      <c r="H139" s="1034">
        <v>0</v>
      </c>
      <c r="I139" s="1034">
        <v>0</v>
      </c>
      <c r="J139" s="1034">
        <v>0</v>
      </c>
      <c r="K139" s="1034">
        <v>0</v>
      </c>
      <c r="L139" s="1034">
        <v>0</v>
      </c>
      <c r="M139" s="1034">
        <v>0</v>
      </c>
      <c r="N139" s="1034">
        <v>0</v>
      </c>
      <c r="O139" s="1034">
        <v>0</v>
      </c>
      <c r="P139" s="1034">
        <v>0</v>
      </c>
      <c r="Q139" s="1034">
        <v>0</v>
      </c>
      <c r="R139" s="1034">
        <v>0</v>
      </c>
      <c r="S139" s="1034">
        <v>0</v>
      </c>
      <c r="T139" s="2687"/>
    </row>
    <row r="140" spans="1:20" ht="24.95" customHeight="1" thickBot="1" x14ac:dyDescent="0.3">
      <c r="A140" s="1446"/>
      <c r="B140" s="2598"/>
      <c r="C140" s="2601"/>
      <c r="D140" s="2607"/>
      <c r="E140" s="2606"/>
      <c r="F140" s="1035" t="s">
        <v>317</v>
      </c>
      <c r="G140" s="1034">
        <f t="shared" si="5"/>
        <v>0</v>
      </c>
      <c r="H140" s="1034">
        <v>0</v>
      </c>
      <c r="I140" s="1034">
        <v>0</v>
      </c>
      <c r="J140" s="1034">
        <v>0</v>
      </c>
      <c r="K140" s="1034">
        <v>0</v>
      </c>
      <c r="L140" s="1034">
        <v>0</v>
      </c>
      <c r="M140" s="1034">
        <v>0</v>
      </c>
      <c r="N140" s="1034">
        <v>0</v>
      </c>
      <c r="O140" s="1034">
        <v>0</v>
      </c>
      <c r="P140" s="1034">
        <v>0</v>
      </c>
      <c r="Q140" s="1034">
        <v>0</v>
      </c>
      <c r="R140" s="1034">
        <v>0</v>
      </c>
      <c r="S140" s="1034">
        <v>0</v>
      </c>
      <c r="T140" s="2687"/>
    </row>
    <row r="141" spans="1:20" ht="24.95" customHeight="1" thickBot="1" x14ac:dyDescent="0.3">
      <c r="A141" s="1446"/>
      <c r="B141" s="2598"/>
      <c r="C141" s="2601"/>
      <c r="D141" s="2607"/>
      <c r="E141" s="2606"/>
      <c r="F141" s="1035" t="s">
        <v>318</v>
      </c>
      <c r="G141" s="1034">
        <f t="shared" si="5"/>
        <v>0</v>
      </c>
      <c r="H141" s="1034">
        <v>0</v>
      </c>
      <c r="I141" s="1034">
        <v>0</v>
      </c>
      <c r="J141" s="1034">
        <v>0</v>
      </c>
      <c r="K141" s="1034">
        <v>0</v>
      </c>
      <c r="L141" s="1034">
        <v>0</v>
      </c>
      <c r="M141" s="1034">
        <v>0</v>
      </c>
      <c r="N141" s="1034">
        <v>0</v>
      </c>
      <c r="O141" s="1034">
        <v>0</v>
      </c>
      <c r="P141" s="1034">
        <v>0</v>
      </c>
      <c r="Q141" s="1034">
        <v>0</v>
      </c>
      <c r="R141" s="1034">
        <v>0</v>
      </c>
      <c r="S141" s="1034">
        <v>0</v>
      </c>
      <c r="T141" s="2687"/>
    </row>
    <row r="142" spans="1:20" ht="24.95" customHeight="1" thickBot="1" x14ac:dyDescent="0.3">
      <c r="A142" s="1446"/>
      <c r="B142" s="2598"/>
      <c r="C142" s="2601"/>
      <c r="D142" s="2607"/>
      <c r="E142" s="2606"/>
      <c r="F142" s="1035" t="s">
        <v>319</v>
      </c>
      <c r="G142" s="1034">
        <f t="shared" si="5"/>
        <v>0</v>
      </c>
      <c r="H142" s="1034">
        <v>0</v>
      </c>
      <c r="I142" s="1034">
        <v>0</v>
      </c>
      <c r="J142" s="1034">
        <v>0</v>
      </c>
      <c r="K142" s="1034">
        <v>0</v>
      </c>
      <c r="L142" s="1034">
        <v>0</v>
      </c>
      <c r="M142" s="1034">
        <v>0</v>
      </c>
      <c r="N142" s="1034">
        <v>0</v>
      </c>
      <c r="O142" s="1034">
        <v>0</v>
      </c>
      <c r="P142" s="1034">
        <v>0</v>
      </c>
      <c r="Q142" s="1034">
        <v>0</v>
      </c>
      <c r="R142" s="1034">
        <v>0</v>
      </c>
      <c r="S142" s="1034">
        <v>0</v>
      </c>
      <c r="T142" s="2687"/>
    </row>
    <row r="143" spans="1:20" ht="24.95" customHeight="1" thickBot="1" x14ac:dyDescent="0.3">
      <c r="A143" s="1446"/>
      <c r="B143" s="2598"/>
      <c r="C143" s="2601"/>
      <c r="D143" s="2607"/>
      <c r="E143" s="2606"/>
      <c r="F143" s="1035" t="s">
        <v>320</v>
      </c>
      <c r="G143" s="1034">
        <f t="shared" si="5"/>
        <v>0</v>
      </c>
      <c r="H143" s="1034">
        <v>0</v>
      </c>
      <c r="I143" s="1034">
        <v>0</v>
      </c>
      <c r="J143" s="1034">
        <v>0</v>
      </c>
      <c r="K143" s="1034">
        <v>0</v>
      </c>
      <c r="L143" s="1034">
        <v>0</v>
      </c>
      <c r="M143" s="1034">
        <v>0</v>
      </c>
      <c r="N143" s="1034">
        <v>0</v>
      </c>
      <c r="O143" s="1034">
        <v>0</v>
      </c>
      <c r="P143" s="1034">
        <v>0</v>
      </c>
      <c r="Q143" s="1034">
        <v>0</v>
      </c>
      <c r="R143" s="1034">
        <v>0</v>
      </c>
      <c r="S143" s="1034">
        <v>0</v>
      </c>
      <c r="T143" s="2687"/>
    </row>
    <row r="144" spans="1:20" ht="24.95" customHeight="1" thickBot="1" x14ac:dyDescent="0.3">
      <c r="A144" s="1446"/>
      <c r="B144" s="2598"/>
      <c r="C144" s="2601"/>
      <c r="D144" s="2607"/>
      <c r="E144" s="2606"/>
      <c r="F144" s="1035" t="s">
        <v>321</v>
      </c>
      <c r="G144" s="1034">
        <f t="shared" si="5"/>
        <v>0</v>
      </c>
      <c r="H144" s="1034">
        <v>0</v>
      </c>
      <c r="I144" s="1034">
        <v>0</v>
      </c>
      <c r="J144" s="1034">
        <v>0</v>
      </c>
      <c r="K144" s="1034">
        <v>0</v>
      </c>
      <c r="L144" s="1034">
        <v>0</v>
      </c>
      <c r="M144" s="1034">
        <v>0</v>
      </c>
      <c r="N144" s="1034">
        <v>0</v>
      </c>
      <c r="O144" s="1034">
        <v>0</v>
      </c>
      <c r="P144" s="1034">
        <v>0</v>
      </c>
      <c r="Q144" s="1034">
        <v>0</v>
      </c>
      <c r="R144" s="1034">
        <v>0</v>
      </c>
      <c r="S144" s="1034">
        <v>0</v>
      </c>
      <c r="T144" s="2687"/>
    </row>
    <row r="145" spans="1:20" ht="24.95" customHeight="1" thickBot="1" x14ac:dyDescent="0.3">
      <c r="A145" s="1446"/>
      <c r="B145" s="2598"/>
      <c r="C145" s="2601"/>
      <c r="D145" s="2607"/>
      <c r="E145" s="2606"/>
      <c r="F145" s="1035" t="s">
        <v>322</v>
      </c>
      <c r="G145" s="1034">
        <f t="shared" si="5"/>
        <v>0</v>
      </c>
      <c r="H145" s="1034">
        <v>0</v>
      </c>
      <c r="I145" s="1034">
        <v>0</v>
      </c>
      <c r="J145" s="1034">
        <v>0</v>
      </c>
      <c r="K145" s="1034">
        <v>0</v>
      </c>
      <c r="L145" s="1034">
        <v>0</v>
      </c>
      <c r="M145" s="1034">
        <v>0</v>
      </c>
      <c r="N145" s="1034">
        <v>0</v>
      </c>
      <c r="O145" s="1034">
        <v>0</v>
      </c>
      <c r="P145" s="1034">
        <v>0</v>
      </c>
      <c r="Q145" s="1034">
        <v>0</v>
      </c>
      <c r="R145" s="1034">
        <v>0</v>
      </c>
      <c r="S145" s="1034">
        <v>0</v>
      </c>
      <c r="T145" s="2687"/>
    </row>
    <row r="146" spans="1:20" ht="24.95" customHeight="1" thickBot="1" x14ac:dyDescent="0.3">
      <c r="A146" s="1446"/>
      <c r="B146" s="2598"/>
      <c r="C146" s="2601"/>
      <c r="D146" s="2607"/>
      <c r="E146" s="2606"/>
      <c r="F146" s="1035" t="s">
        <v>323</v>
      </c>
      <c r="G146" s="1034">
        <f t="shared" si="5"/>
        <v>0</v>
      </c>
      <c r="H146" s="1034">
        <v>0</v>
      </c>
      <c r="I146" s="1034">
        <v>0</v>
      </c>
      <c r="J146" s="1034">
        <v>0</v>
      </c>
      <c r="K146" s="1034">
        <v>0</v>
      </c>
      <c r="L146" s="1034">
        <v>0</v>
      </c>
      <c r="M146" s="1034">
        <v>0</v>
      </c>
      <c r="N146" s="1034">
        <v>0</v>
      </c>
      <c r="O146" s="1034">
        <v>0</v>
      </c>
      <c r="P146" s="1034">
        <v>0</v>
      </c>
      <c r="Q146" s="1034">
        <v>0</v>
      </c>
      <c r="R146" s="1034">
        <v>0</v>
      </c>
      <c r="S146" s="1034">
        <v>0</v>
      </c>
      <c r="T146" s="2687"/>
    </row>
    <row r="147" spans="1:20" ht="24.95" customHeight="1" thickBot="1" x14ac:dyDescent="0.3">
      <c r="A147" s="1446"/>
      <c r="B147" s="2598"/>
      <c r="C147" s="2601"/>
      <c r="D147" s="2607"/>
      <c r="E147" s="2606"/>
      <c r="F147" s="1035" t="s">
        <v>324</v>
      </c>
      <c r="G147" s="1034">
        <f t="shared" si="5"/>
        <v>0</v>
      </c>
      <c r="H147" s="1034">
        <v>0</v>
      </c>
      <c r="I147" s="1034">
        <v>0</v>
      </c>
      <c r="J147" s="1034">
        <v>0</v>
      </c>
      <c r="K147" s="1034">
        <v>0</v>
      </c>
      <c r="L147" s="1034">
        <v>0</v>
      </c>
      <c r="M147" s="1034">
        <v>0</v>
      </c>
      <c r="N147" s="1034">
        <v>0</v>
      </c>
      <c r="O147" s="1034">
        <v>0</v>
      </c>
      <c r="P147" s="1034">
        <v>0</v>
      </c>
      <c r="Q147" s="1034">
        <v>0</v>
      </c>
      <c r="R147" s="1034">
        <v>0</v>
      </c>
      <c r="S147" s="1034">
        <v>0</v>
      </c>
      <c r="T147" s="2687"/>
    </row>
    <row r="148" spans="1:20" ht="24.95" customHeight="1" thickBot="1" x14ac:dyDescent="0.3">
      <c r="A148" s="1446"/>
      <c r="B148" s="2598"/>
      <c r="C148" s="2601"/>
      <c r="D148" s="2607"/>
      <c r="E148" s="2606"/>
      <c r="F148" s="1035" t="s">
        <v>325</v>
      </c>
      <c r="G148" s="1034">
        <f t="shared" si="5"/>
        <v>0</v>
      </c>
      <c r="H148" s="1034">
        <v>0</v>
      </c>
      <c r="I148" s="1034">
        <v>0</v>
      </c>
      <c r="J148" s="1034">
        <v>0</v>
      </c>
      <c r="K148" s="1034">
        <v>0</v>
      </c>
      <c r="L148" s="1034">
        <v>0</v>
      </c>
      <c r="M148" s="1034">
        <v>0</v>
      </c>
      <c r="N148" s="1034">
        <v>0</v>
      </c>
      <c r="O148" s="1034">
        <v>0</v>
      </c>
      <c r="P148" s="1034">
        <v>0</v>
      </c>
      <c r="Q148" s="1034">
        <v>0</v>
      </c>
      <c r="R148" s="1034">
        <v>0</v>
      </c>
      <c r="S148" s="1034">
        <v>0</v>
      </c>
      <c r="T148" s="2687"/>
    </row>
    <row r="149" spans="1:20" ht="24.95" customHeight="1" thickBot="1" x14ac:dyDescent="0.3">
      <c r="A149" s="1446"/>
      <c r="B149" s="2598"/>
      <c r="C149" s="2601"/>
      <c r="D149" s="2607"/>
      <c r="E149" s="2606"/>
      <c r="F149" s="1035" t="s">
        <v>326</v>
      </c>
      <c r="G149" s="1034">
        <f t="shared" si="5"/>
        <v>0</v>
      </c>
      <c r="H149" s="1034">
        <v>0</v>
      </c>
      <c r="I149" s="1034">
        <v>0</v>
      </c>
      <c r="J149" s="1034">
        <v>0</v>
      </c>
      <c r="K149" s="1034">
        <v>0</v>
      </c>
      <c r="L149" s="1034">
        <v>0</v>
      </c>
      <c r="M149" s="1034">
        <v>0</v>
      </c>
      <c r="N149" s="1034">
        <v>0</v>
      </c>
      <c r="O149" s="1034">
        <v>0</v>
      </c>
      <c r="P149" s="1034">
        <v>0</v>
      </c>
      <c r="Q149" s="1034">
        <v>0</v>
      </c>
      <c r="R149" s="1034">
        <v>0</v>
      </c>
      <c r="S149" s="1034">
        <v>0</v>
      </c>
      <c r="T149" s="2687"/>
    </row>
    <row r="150" spans="1:20" ht="24.95" customHeight="1" thickBot="1" x14ac:dyDescent="0.3">
      <c r="A150" s="1446"/>
      <c r="B150" s="2598"/>
      <c r="C150" s="2601"/>
      <c r="D150" s="2607"/>
      <c r="E150" s="2606"/>
      <c r="F150" s="1035" t="s">
        <v>137</v>
      </c>
      <c r="G150" s="1034">
        <f t="shared" si="5"/>
        <v>0</v>
      </c>
      <c r="H150" s="1034">
        <v>0</v>
      </c>
      <c r="I150" s="1034">
        <v>0</v>
      </c>
      <c r="J150" s="1034">
        <v>0</v>
      </c>
      <c r="K150" s="1034">
        <v>0</v>
      </c>
      <c r="L150" s="1034">
        <v>0</v>
      </c>
      <c r="M150" s="1034">
        <v>0</v>
      </c>
      <c r="N150" s="1034">
        <v>0</v>
      </c>
      <c r="O150" s="1034">
        <v>0</v>
      </c>
      <c r="P150" s="1034">
        <v>0</v>
      </c>
      <c r="Q150" s="1034">
        <v>0</v>
      </c>
      <c r="R150" s="1034">
        <v>0</v>
      </c>
      <c r="S150" s="1034">
        <v>0</v>
      </c>
      <c r="T150" s="2687"/>
    </row>
    <row r="151" spans="1:20" ht="24.95" customHeight="1" thickBot="1" x14ac:dyDescent="0.3">
      <c r="A151" s="1446"/>
      <c r="B151" s="2598"/>
      <c r="C151" s="2601"/>
      <c r="D151" s="2607"/>
      <c r="E151" s="2606"/>
      <c r="F151" s="1035" t="s">
        <v>327</v>
      </c>
      <c r="G151" s="1034">
        <f t="shared" si="5"/>
        <v>0</v>
      </c>
      <c r="H151" s="1034">
        <v>0</v>
      </c>
      <c r="I151" s="1034">
        <v>0</v>
      </c>
      <c r="J151" s="1034">
        <v>0</v>
      </c>
      <c r="K151" s="1034">
        <v>0</v>
      </c>
      <c r="L151" s="1034">
        <v>0</v>
      </c>
      <c r="M151" s="1034">
        <v>0</v>
      </c>
      <c r="N151" s="1034">
        <v>0</v>
      </c>
      <c r="O151" s="1034">
        <v>0</v>
      </c>
      <c r="P151" s="1034">
        <v>0</v>
      </c>
      <c r="Q151" s="1034">
        <v>0</v>
      </c>
      <c r="R151" s="1034">
        <v>0</v>
      </c>
      <c r="S151" s="1034">
        <v>0</v>
      </c>
      <c r="T151" s="2687"/>
    </row>
    <row r="152" spans="1:20" ht="24.95" customHeight="1" thickBot="1" x14ac:dyDescent="0.3">
      <c r="A152" s="1446"/>
      <c r="B152" s="2598"/>
      <c r="C152" s="2601"/>
      <c r="D152" s="2607"/>
      <c r="E152" s="2606"/>
      <c r="F152" s="1035" t="s">
        <v>328</v>
      </c>
      <c r="G152" s="1034">
        <f t="shared" si="5"/>
        <v>0</v>
      </c>
      <c r="H152" s="1034">
        <v>0</v>
      </c>
      <c r="I152" s="1034">
        <v>0</v>
      </c>
      <c r="J152" s="1034">
        <v>0</v>
      </c>
      <c r="K152" s="1034">
        <v>0</v>
      </c>
      <c r="L152" s="1034">
        <v>0</v>
      </c>
      <c r="M152" s="1034">
        <v>0</v>
      </c>
      <c r="N152" s="1034">
        <v>0</v>
      </c>
      <c r="O152" s="1034">
        <v>0</v>
      </c>
      <c r="P152" s="1034">
        <v>0</v>
      </c>
      <c r="Q152" s="1034">
        <v>0</v>
      </c>
      <c r="R152" s="1034">
        <v>0</v>
      </c>
      <c r="S152" s="1034">
        <v>0</v>
      </c>
      <c r="T152" s="2687"/>
    </row>
    <row r="153" spans="1:20" ht="24.95" customHeight="1" thickBot="1" x14ac:dyDescent="0.3">
      <c r="A153" s="1446"/>
      <c r="B153" s="2598"/>
      <c r="C153" s="2601"/>
      <c r="D153" s="2607"/>
      <c r="E153" s="2606"/>
      <c r="F153" s="1035" t="s">
        <v>329</v>
      </c>
      <c r="G153" s="1034">
        <f t="shared" si="5"/>
        <v>0</v>
      </c>
      <c r="H153" s="1034">
        <v>0</v>
      </c>
      <c r="I153" s="1034">
        <v>0</v>
      </c>
      <c r="J153" s="1034">
        <v>0</v>
      </c>
      <c r="K153" s="1034">
        <v>0</v>
      </c>
      <c r="L153" s="1034">
        <v>0</v>
      </c>
      <c r="M153" s="1034">
        <v>0</v>
      </c>
      <c r="N153" s="1034">
        <v>0</v>
      </c>
      <c r="O153" s="1034">
        <v>0</v>
      </c>
      <c r="P153" s="1034">
        <v>0</v>
      </c>
      <c r="Q153" s="1034">
        <v>0</v>
      </c>
      <c r="R153" s="1034">
        <v>0</v>
      </c>
      <c r="S153" s="1034">
        <v>0</v>
      </c>
      <c r="T153" s="2687"/>
    </row>
    <row r="154" spans="1:20" ht="24.95" customHeight="1" thickBot="1" x14ac:dyDescent="0.3">
      <c r="A154" s="1446"/>
      <c r="B154" s="2598"/>
      <c r="C154" s="2601"/>
      <c r="D154" s="2607"/>
      <c r="E154" s="2606"/>
      <c r="F154" s="1036" t="s">
        <v>330</v>
      </c>
      <c r="G154" s="1037">
        <f t="shared" si="5"/>
        <v>0</v>
      </c>
      <c r="H154" s="1037">
        <v>0</v>
      </c>
      <c r="I154" s="1037">
        <v>0</v>
      </c>
      <c r="J154" s="1037">
        <v>0</v>
      </c>
      <c r="K154" s="1037">
        <v>0</v>
      </c>
      <c r="L154" s="1037">
        <v>0</v>
      </c>
      <c r="M154" s="1037">
        <v>0</v>
      </c>
      <c r="N154" s="1037">
        <v>0</v>
      </c>
      <c r="O154" s="1037">
        <v>0</v>
      </c>
      <c r="P154" s="1037">
        <v>0</v>
      </c>
      <c r="Q154" s="1037">
        <v>0</v>
      </c>
      <c r="R154" s="1037">
        <v>0</v>
      </c>
      <c r="S154" s="1037">
        <v>0</v>
      </c>
      <c r="T154" s="2687"/>
    </row>
    <row r="155" spans="1:20" ht="24.95" customHeight="1" thickBot="1" x14ac:dyDescent="0.3">
      <c r="A155" s="1446"/>
      <c r="B155" s="2598"/>
      <c r="C155" s="2601"/>
      <c r="D155" s="2608"/>
      <c r="E155" s="2609"/>
      <c r="F155" s="1038" t="s">
        <v>278</v>
      </c>
      <c r="G155" s="1039">
        <f>SUM(G102:G154)</f>
        <v>0</v>
      </c>
      <c r="H155" s="1039">
        <f t="shared" ref="H155:S155" si="6">SUM(H102:H154)</f>
        <v>0</v>
      </c>
      <c r="I155" s="1039">
        <f t="shared" si="6"/>
        <v>0</v>
      </c>
      <c r="J155" s="1039">
        <f t="shared" si="6"/>
        <v>0</v>
      </c>
      <c r="K155" s="1039">
        <f t="shared" si="6"/>
        <v>0</v>
      </c>
      <c r="L155" s="1039">
        <f t="shared" si="6"/>
        <v>0</v>
      </c>
      <c r="M155" s="1039">
        <f t="shared" si="6"/>
        <v>0</v>
      </c>
      <c r="N155" s="1039">
        <f t="shared" si="6"/>
        <v>0</v>
      </c>
      <c r="O155" s="1039">
        <f t="shared" si="6"/>
        <v>0</v>
      </c>
      <c r="P155" s="1039">
        <f t="shared" si="6"/>
        <v>0</v>
      </c>
      <c r="Q155" s="1039">
        <f t="shared" si="6"/>
        <v>0</v>
      </c>
      <c r="R155" s="1039">
        <f t="shared" si="6"/>
        <v>0</v>
      </c>
      <c r="S155" s="1040">
        <f t="shared" si="6"/>
        <v>0</v>
      </c>
      <c r="T155" s="2687"/>
    </row>
    <row r="156" spans="1:20" ht="24.95" customHeight="1" thickBot="1" x14ac:dyDescent="0.3">
      <c r="A156" s="1446"/>
      <c r="B156" s="2598"/>
      <c r="C156" s="2601"/>
      <c r="D156" s="2610" t="s">
        <v>177</v>
      </c>
      <c r="E156" s="2611"/>
      <c r="F156" s="1041" t="s">
        <v>355</v>
      </c>
      <c r="G156" s="1032">
        <v>15</v>
      </c>
      <c r="H156" s="1032">
        <v>1</v>
      </c>
      <c r="I156" s="1032">
        <v>2</v>
      </c>
      <c r="J156" s="1032">
        <v>1</v>
      </c>
      <c r="K156" s="1032">
        <v>1</v>
      </c>
      <c r="L156" s="1032">
        <v>1</v>
      </c>
      <c r="M156" s="1032">
        <v>1</v>
      </c>
      <c r="N156" s="1032">
        <v>2</v>
      </c>
      <c r="O156" s="1032">
        <v>1</v>
      </c>
      <c r="P156" s="1032">
        <v>1</v>
      </c>
      <c r="Q156" s="1032">
        <v>2</v>
      </c>
      <c r="R156" s="1032">
        <v>1</v>
      </c>
      <c r="S156" s="1042">
        <v>1</v>
      </c>
      <c r="T156" s="2687"/>
    </row>
    <row r="157" spans="1:20" ht="24.95" customHeight="1" thickBot="1" x14ac:dyDescent="0.3">
      <c r="A157" s="1446"/>
      <c r="B157" s="2598"/>
      <c r="C157" s="2601"/>
      <c r="D157" s="2612"/>
      <c r="E157" s="2613"/>
      <c r="F157" s="1043" t="s">
        <v>356</v>
      </c>
      <c r="G157" s="1034">
        <v>1</v>
      </c>
      <c r="H157" s="1034">
        <v>0</v>
      </c>
      <c r="I157" s="1034">
        <v>0</v>
      </c>
      <c r="J157" s="1034">
        <v>0</v>
      </c>
      <c r="K157" s="1034">
        <v>1</v>
      </c>
      <c r="L157" s="1034">
        <v>0</v>
      </c>
      <c r="M157" s="1034">
        <v>0</v>
      </c>
      <c r="N157" s="1034">
        <v>0</v>
      </c>
      <c r="O157" s="1034">
        <v>0</v>
      </c>
      <c r="P157" s="1034">
        <v>0</v>
      </c>
      <c r="Q157" s="1034">
        <v>0</v>
      </c>
      <c r="R157" s="1034">
        <v>0</v>
      </c>
      <c r="S157" s="1044">
        <v>0</v>
      </c>
      <c r="T157" s="2687"/>
    </row>
    <row r="158" spans="1:20" ht="24.95" customHeight="1" thickBot="1" x14ac:dyDescent="0.3">
      <c r="A158" s="1446"/>
      <c r="B158" s="2598"/>
      <c r="C158" s="2601"/>
      <c r="D158" s="2612"/>
      <c r="E158" s="2613"/>
      <c r="F158" s="1043" t="s">
        <v>357</v>
      </c>
      <c r="G158" s="1034">
        <f t="shared" si="5"/>
        <v>0</v>
      </c>
      <c r="H158" s="1034">
        <v>0</v>
      </c>
      <c r="I158" s="1034">
        <v>0</v>
      </c>
      <c r="J158" s="1034">
        <v>0</v>
      </c>
      <c r="K158" s="1034">
        <v>0</v>
      </c>
      <c r="L158" s="1034">
        <v>0</v>
      </c>
      <c r="M158" s="1034">
        <v>0</v>
      </c>
      <c r="N158" s="1034">
        <v>0</v>
      </c>
      <c r="O158" s="1034">
        <v>0</v>
      </c>
      <c r="P158" s="1034">
        <v>0</v>
      </c>
      <c r="Q158" s="1034">
        <v>0</v>
      </c>
      <c r="R158" s="1034">
        <v>0</v>
      </c>
      <c r="S158" s="1034">
        <v>0</v>
      </c>
      <c r="T158" s="2687"/>
    </row>
    <row r="159" spans="1:20" ht="24.95" customHeight="1" thickBot="1" x14ac:dyDescent="0.3">
      <c r="A159" s="1446"/>
      <c r="B159" s="2598"/>
      <c r="C159" s="2601"/>
      <c r="D159" s="2612"/>
      <c r="E159" s="2613"/>
      <c r="F159" s="1043" t="s">
        <v>358</v>
      </c>
      <c r="G159" s="1034">
        <v>3</v>
      </c>
      <c r="H159" s="1034">
        <v>0</v>
      </c>
      <c r="I159" s="1034">
        <v>0</v>
      </c>
      <c r="J159" s="1034">
        <v>0</v>
      </c>
      <c r="K159" s="1034">
        <v>1</v>
      </c>
      <c r="L159" s="1034">
        <v>0</v>
      </c>
      <c r="M159" s="1034">
        <v>0</v>
      </c>
      <c r="N159" s="1034">
        <v>0</v>
      </c>
      <c r="O159" s="1034">
        <v>1</v>
      </c>
      <c r="P159" s="1034">
        <v>0</v>
      </c>
      <c r="Q159" s="1034">
        <v>0</v>
      </c>
      <c r="R159" s="1034">
        <v>1</v>
      </c>
      <c r="S159" s="1044">
        <v>0</v>
      </c>
      <c r="T159" s="2687"/>
    </row>
    <row r="160" spans="1:20" ht="24.95" customHeight="1" thickBot="1" x14ac:dyDescent="0.3">
      <c r="A160" s="1446"/>
      <c r="B160" s="2598"/>
      <c r="C160" s="2601"/>
      <c r="D160" s="2612"/>
      <c r="E160" s="2613"/>
      <c r="F160" s="1043" t="s">
        <v>359</v>
      </c>
      <c r="G160" s="1034">
        <v>1</v>
      </c>
      <c r="H160" s="1034">
        <v>0</v>
      </c>
      <c r="I160" s="1034">
        <v>0</v>
      </c>
      <c r="J160" s="1034">
        <v>0</v>
      </c>
      <c r="K160" s="1034">
        <v>0</v>
      </c>
      <c r="L160" s="1034">
        <v>0</v>
      </c>
      <c r="M160" s="1034">
        <v>0</v>
      </c>
      <c r="N160" s="1034">
        <v>1</v>
      </c>
      <c r="O160" s="1034">
        <v>0</v>
      </c>
      <c r="P160" s="1034">
        <v>0</v>
      </c>
      <c r="Q160" s="1034">
        <v>0</v>
      </c>
      <c r="R160" s="1034">
        <v>0</v>
      </c>
      <c r="S160" s="1034">
        <v>0</v>
      </c>
      <c r="T160" s="2687"/>
    </row>
    <row r="161" spans="1:20" ht="24.95" customHeight="1" thickBot="1" x14ac:dyDescent="0.3">
      <c r="A161" s="1446"/>
      <c r="B161" s="2597"/>
      <c r="C161" s="2601"/>
      <c r="D161" s="2612"/>
      <c r="E161" s="2613"/>
      <c r="F161" s="1043" t="s">
        <v>360</v>
      </c>
      <c r="G161" s="1034">
        <v>1</v>
      </c>
      <c r="H161" s="1045">
        <v>0</v>
      </c>
      <c r="I161" s="1045">
        <v>0</v>
      </c>
      <c r="J161" s="1045">
        <v>1</v>
      </c>
      <c r="K161" s="1045">
        <v>0</v>
      </c>
      <c r="L161" s="1045">
        <v>0</v>
      </c>
      <c r="M161" s="1045">
        <v>0</v>
      </c>
      <c r="N161" s="1045">
        <v>0</v>
      </c>
      <c r="O161" s="1045">
        <v>0</v>
      </c>
      <c r="P161" s="1045">
        <v>0</v>
      </c>
      <c r="Q161" s="1045">
        <v>0</v>
      </c>
      <c r="R161" s="1045">
        <v>0</v>
      </c>
      <c r="S161" s="1045">
        <v>0</v>
      </c>
      <c r="T161" s="2687"/>
    </row>
    <row r="162" spans="1:20" ht="24.95" customHeight="1" thickBot="1" x14ac:dyDescent="0.3">
      <c r="A162" s="1446"/>
      <c r="B162" s="2597"/>
      <c r="C162" s="2601"/>
      <c r="D162" s="2612"/>
      <c r="E162" s="2613"/>
      <c r="F162" s="1043" t="s">
        <v>361</v>
      </c>
      <c r="G162" s="1034">
        <v>1</v>
      </c>
      <c r="H162" s="1045">
        <v>0</v>
      </c>
      <c r="I162" s="1045">
        <v>0</v>
      </c>
      <c r="J162" s="1045">
        <v>0</v>
      </c>
      <c r="K162" s="1045">
        <v>0</v>
      </c>
      <c r="L162" s="1045">
        <v>0</v>
      </c>
      <c r="M162" s="1045">
        <v>0</v>
      </c>
      <c r="N162" s="1045">
        <v>0</v>
      </c>
      <c r="O162" s="1045">
        <v>0</v>
      </c>
      <c r="P162" s="1045">
        <v>0</v>
      </c>
      <c r="Q162" s="1045">
        <v>0</v>
      </c>
      <c r="R162" s="1045">
        <v>0</v>
      </c>
      <c r="S162" s="1045">
        <v>0</v>
      </c>
      <c r="T162" s="2687"/>
    </row>
    <row r="163" spans="1:20" ht="24.95" customHeight="1" thickBot="1" x14ac:dyDescent="0.3">
      <c r="A163" s="1446"/>
      <c r="B163" s="2597"/>
      <c r="C163" s="2601"/>
      <c r="D163" s="2612"/>
      <c r="E163" s="2613"/>
      <c r="F163" s="1043" t="s">
        <v>362</v>
      </c>
      <c r="G163" s="1034">
        <v>1</v>
      </c>
      <c r="H163" s="1045">
        <v>0</v>
      </c>
      <c r="I163" s="1045">
        <v>0</v>
      </c>
      <c r="J163" s="1045">
        <v>0</v>
      </c>
      <c r="K163" s="1045">
        <v>0</v>
      </c>
      <c r="L163" s="1045">
        <v>0</v>
      </c>
      <c r="M163" s="1045">
        <v>0</v>
      </c>
      <c r="N163" s="1045">
        <v>0</v>
      </c>
      <c r="O163" s="1045">
        <v>0</v>
      </c>
      <c r="P163" s="1045">
        <v>0</v>
      </c>
      <c r="Q163" s="1045">
        <v>1</v>
      </c>
      <c r="R163" s="1045">
        <v>0</v>
      </c>
      <c r="S163" s="1045">
        <v>0</v>
      </c>
      <c r="T163" s="2687"/>
    </row>
    <row r="164" spans="1:20" ht="24.95" customHeight="1" thickBot="1" x14ac:dyDescent="0.3">
      <c r="A164" s="1446"/>
      <c r="B164" s="2597"/>
      <c r="C164" s="2601"/>
      <c r="D164" s="2612"/>
      <c r="E164" s="2613"/>
      <c r="F164" s="1043" t="s">
        <v>363</v>
      </c>
      <c r="G164" s="1034">
        <v>1</v>
      </c>
      <c r="H164" s="1045">
        <v>0</v>
      </c>
      <c r="I164" s="1045">
        <v>0</v>
      </c>
      <c r="J164" s="1045">
        <v>1</v>
      </c>
      <c r="K164" s="1045">
        <v>0</v>
      </c>
      <c r="L164" s="1045">
        <v>0</v>
      </c>
      <c r="M164" s="1045">
        <v>0</v>
      </c>
      <c r="N164" s="1045">
        <v>0</v>
      </c>
      <c r="O164" s="1045">
        <v>0</v>
      </c>
      <c r="P164" s="1045">
        <v>0</v>
      </c>
      <c r="Q164" s="1045">
        <v>0</v>
      </c>
      <c r="R164" s="1045">
        <v>0</v>
      </c>
      <c r="S164" s="1045">
        <v>0</v>
      </c>
      <c r="T164" s="2687"/>
    </row>
    <row r="165" spans="1:20" ht="24.95" customHeight="1" thickBot="1" x14ac:dyDescent="0.3">
      <c r="A165" s="1446"/>
      <c r="B165" s="2597"/>
      <c r="C165" s="2601"/>
      <c r="D165" s="2612"/>
      <c r="E165" s="2613"/>
      <c r="F165" s="1043" t="s">
        <v>364</v>
      </c>
      <c r="G165" s="1034">
        <f t="shared" si="5"/>
        <v>0</v>
      </c>
      <c r="H165" s="1045">
        <v>0</v>
      </c>
      <c r="I165" s="1045">
        <v>0</v>
      </c>
      <c r="J165" s="1045">
        <v>0</v>
      </c>
      <c r="K165" s="1045">
        <v>0</v>
      </c>
      <c r="L165" s="1045">
        <v>0</v>
      </c>
      <c r="M165" s="1045">
        <v>0</v>
      </c>
      <c r="N165" s="1045">
        <v>0</v>
      </c>
      <c r="O165" s="1045">
        <v>0</v>
      </c>
      <c r="P165" s="1045">
        <v>0</v>
      </c>
      <c r="Q165" s="1045">
        <v>0</v>
      </c>
      <c r="R165" s="1045">
        <v>0</v>
      </c>
      <c r="S165" s="1045">
        <v>0</v>
      </c>
      <c r="T165" s="2687"/>
    </row>
    <row r="166" spans="1:20" ht="24.95" customHeight="1" thickBot="1" x14ac:dyDescent="0.3">
      <c r="A166" s="1446"/>
      <c r="B166" s="2597"/>
      <c r="C166" s="2601"/>
      <c r="D166" s="2612"/>
      <c r="E166" s="2613"/>
      <c r="F166" s="1043" t="s">
        <v>365</v>
      </c>
      <c r="G166" s="1034">
        <f t="shared" si="5"/>
        <v>0</v>
      </c>
      <c r="H166" s="1045">
        <v>0</v>
      </c>
      <c r="I166" s="1045">
        <v>0</v>
      </c>
      <c r="J166" s="1045">
        <v>0</v>
      </c>
      <c r="K166" s="1045">
        <v>0</v>
      </c>
      <c r="L166" s="1045">
        <v>0</v>
      </c>
      <c r="M166" s="1045">
        <v>0</v>
      </c>
      <c r="N166" s="1045">
        <v>0</v>
      </c>
      <c r="O166" s="1045">
        <v>0</v>
      </c>
      <c r="P166" s="1045">
        <v>0</v>
      </c>
      <c r="Q166" s="1045">
        <v>0</v>
      </c>
      <c r="R166" s="1045">
        <v>0</v>
      </c>
      <c r="S166" s="1045">
        <v>0</v>
      </c>
      <c r="T166" s="2687"/>
    </row>
    <row r="167" spans="1:20" ht="24.95" customHeight="1" thickBot="1" x14ac:dyDescent="0.3">
      <c r="A167" s="1446"/>
      <c r="B167" s="2597"/>
      <c r="C167" s="2601"/>
      <c r="D167" s="2612"/>
      <c r="E167" s="2613"/>
      <c r="F167" s="1043" t="s">
        <v>366</v>
      </c>
      <c r="G167" s="1034">
        <f t="shared" ref="G167:G230" si="7">SUM(H167:S167)</f>
        <v>0</v>
      </c>
      <c r="H167" s="1045">
        <v>0</v>
      </c>
      <c r="I167" s="1045">
        <v>0</v>
      </c>
      <c r="J167" s="1045">
        <v>0</v>
      </c>
      <c r="K167" s="1045">
        <v>0</v>
      </c>
      <c r="L167" s="1045">
        <v>0</v>
      </c>
      <c r="M167" s="1045">
        <v>0</v>
      </c>
      <c r="N167" s="1045">
        <v>0</v>
      </c>
      <c r="O167" s="1045">
        <v>0</v>
      </c>
      <c r="P167" s="1045">
        <v>0</v>
      </c>
      <c r="Q167" s="1045">
        <v>0</v>
      </c>
      <c r="R167" s="1045">
        <v>0</v>
      </c>
      <c r="S167" s="1045">
        <v>0</v>
      </c>
      <c r="T167" s="2687"/>
    </row>
    <row r="168" spans="1:20" ht="24.95" customHeight="1" thickBot="1" x14ac:dyDescent="0.3">
      <c r="A168" s="1446"/>
      <c r="B168" s="2597"/>
      <c r="C168" s="2601"/>
      <c r="D168" s="2612"/>
      <c r="E168" s="2613"/>
      <c r="F168" s="1043" t="s">
        <v>367</v>
      </c>
      <c r="G168" s="1034">
        <f t="shared" si="7"/>
        <v>0</v>
      </c>
      <c r="H168" s="1045">
        <v>0</v>
      </c>
      <c r="I168" s="1045">
        <v>0</v>
      </c>
      <c r="J168" s="1045">
        <v>0</v>
      </c>
      <c r="K168" s="1045">
        <v>0</v>
      </c>
      <c r="L168" s="1045">
        <v>0</v>
      </c>
      <c r="M168" s="1045">
        <v>0</v>
      </c>
      <c r="N168" s="1045">
        <v>0</v>
      </c>
      <c r="O168" s="1045">
        <v>0</v>
      </c>
      <c r="P168" s="1045">
        <v>0</v>
      </c>
      <c r="Q168" s="1045">
        <v>0</v>
      </c>
      <c r="R168" s="1045">
        <v>0</v>
      </c>
      <c r="S168" s="1045">
        <v>0</v>
      </c>
      <c r="T168" s="2687"/>
    </row>
    <row r="169" spans="1:20" ht="24.95" customHeight="1" thickBot="1" x14ac:dyDescent="0.3">
      <c r="A169" s="1446"/>
      <c r="B169" s="2597"/>
      <c r="C169" s="2601"/>
      <c r="D169" s="2612"/>
      <c r="E169" s="2613"/>
      <c r="F169" s="1043" t="s">
        <v>368</v>
      </c>
      <c r="G169" s="1034">
        <f t="shared" si="7"/>
        <v>0</v>
      </c>
      <c r="H169" s="1045">
        <v>0</v>
      </c>
      <c r="I169" s="1045">
        <v>0</v>
      </c>
      <c r="J169" s="1045">
        <v>0</v>
      </c>
      <c r="K169" s="1045">
        <v>0</v>
      </c>
      <c r="L169" s="1045">
        <v>0</v>
      </c>
      <c r="M169" s="1045">
        <v>0</v>
      </c>
      <c r="N169" s="1045">
        <v>0</v>
      </c>
      <c r="O169" s="1045">
        <v>0</v>
      </c>
      <c r="P169" s="1045">
        <v>0</v>
      </c>
      <c r="Q169" s="1045">
        <v>0</v>
      </c>
      <c r="R169" s="1045">
        <v>0</v>
      </c>
      <c r="S169" s="1045">
        <v>0</v>
      </c>
      <c r="T169" s="2687"/>
    </row>
    <row r="170" spans="1:20" ht="24.95" customHeight="1" thickBot="1" x14ac:dyDescent="0.3">
      <c r="A170" s="1446"/>
      <c r="B170" s="2597"/>
      <c r="C170" s="2601"/>
      <c r="D170" s="2612"/>
      <c r="E170" s="2613"/>
      <c r="F170" s="1043" t="s">
        <v>369</v>
      </c>
      <c r="G170" s="1034">
        <v>1</v>
      </c>
      <c r="H170" s="1045">
        <v>0</v>
      </c>
      <c r="I170" s="1045">
        <v>0</v>
      </c>
      <c r="J170" s="1045">
        <v>0</v>
      </c>
      <c r="K170" s="1045">
        <v>0</v>
      </c>
      <c r="L170" s="1045">
        <v>1</v>
      </c>
      <c r="M170" s="1045">
        <v>0</v>
      </c>
      <c r="N170" s="1045">
        <v>0</v>
      </c>
      <c r="O170" s="1045">
        <v>0</v>
      </c>
      <c r="P170" s="1045">
        <v>0</v>
      </c>
      <c r="Q170" s="1045">
        <v>0</v>
      </c>
      <c r="R170" s="1045">
        <v>0</v>
      </c>
      <c r="S170" s="1045">
        <v>0</v>
      </c>
      <c r="T170" s="2687"/>
    </row>
    <row r="171" spans="1:20" ht="24.95" customHeight="1" thickBot="1" x14ac:dyDescent="0.3">
      <c r="A171" s="1446"/>
      <c r="B171" s="2597"/>
      <c r="C171" s="2601"/>
      <c r="D171" s="2612"/>
      <c r="E171" s="2613"/>
      <c r="F171" s="1043" t="s">
        <v>370</v>
      </c>
      <c r="G171" s="1034">
        <v>2</v>
      </c>
      <c r="H171" s="1045">
        <v>0</v>
      </c>
      <c r="I171" s="1045">
        <v>1</v>
      </c>
      <c r="J171" s="1045">
        <v>0</v>
      </c>
      <c r="K171" s="1045">
        <v>0</v>
      </c>
      <c r="L171" s="1045">
        <v>0</v>
      </c>
      <c r="M171" s="1045">
        <v>0</v>
      </c>
      <c r="N171" s="1045">
        <v>0</v>
      </c>
      <c r="O171" s="1045">
        <v>0</v>
      </c>
      <c r="P171" s="1045">
        <v>1</v>
      </c>
      <c r="Q171" s="1045">
        <v>0</v>
      </c>
      <c r="R171" s="1045">
        <v>0</v>
      </c>
      <c r="S171" s="1046">
        <v>0</v>
      </c>
      <c r="T171" s="2687"/>
    </row>
    <row r="172" spans="1:20" ht="24.95" customHeight="1" thickBot="1" x14ac:dyDescent="0.3">
      <c r="A172" s="1446"/>
      <c r="B172" s="2597"/>
      <c r="C172" s="2601"/>
      <c r="D172" s="2612"/>
      <c r="E172" s="2613"/>
      <c r="F172" s="1043" t="s">
        <v>371</v>
      </c>
      <c r="G172" s="1034">
        <f t="shared" si="7"/>
        <v>0</v>
      </c>
      <c r="H172" s="1045">
        <v>0</v>
      </c>
      <c r="I172" s="1045">
        <v>0</v>
      </c>
      <c r="J172" s="1045">
        <v>0</v>
      </c>
      <c r="K172" s="1045">
        <v>0</v>
      </c>
      <c r="L172" s="1045">
        <v>0</v>
      </c>
      <c r="M172" s="1045">
        <v>0</v>
      </c>
      <c r="N172" s="1045">
        <v>0</v>
      </c>
      <c r="O172" s="1045">
        <v>0</v>
      </c>
      <c r="P172" s="1045">
        <v>0</v>
      </c>
      <c r="Q172" s="1045">
        <v>0</v>
      </c>
      <c r="R172" s="1045">
        <v>0</v>
      </c>
      <c r="S172" s="1045">
        <v>0</v>
      </c>
      <c r="T172" s="2687"/>
    </row>
    <row r="173" spans="1:20" ht="24.95" customHeight="1" thickBot="1" x14ac:dyDescent="0.3">
      <c r="A173" s="1446"/>
      <c r="B173" s="2597"/>
      <c r="C173" s="2601"/>
      <c r="D173" s="2612"/>
      <c r="E173" s="2613"/>
      <c r="F173" s="1043" t="s">
        <v>372</v>
      </c>
      <c r="G173" s="1034">
        <v>2</v>
      </c>
      <c r="H173" s="1045">
        <v>0</v>
      </c>
      <c r="I173" s="1045">
        <v>0</v>
      </c>
      <c r="J173" s="1045">
        <v>0</v>
      </c>
      <c r="K173" s="1045">
        <v>0</v>
      </c>
      <c r="L173" s="1045">
        <v>0</v>
      </c>
      <c r="M173" s="1045">
        <v>0</v>
      </c>
      <c r="N173" s="1045">
        <v>1</v>
      </c>
      <c r="O173" s="1045">
        <v>0</v>
      </c>
      <c r="P173" s="1045">
        <v>0</v>
      </c>
      <c r="Q173" s="1045">
        <v>0</v>
      </c>
      <c r="R173" s="1045">
        <v>1</v>
      </c>
      <c r="S173" s="1046">
        <v>0</v>
      </c>
      <c r="T173" s="2687"/>
    </row>
    <row r="174" spans="1:20" ht="24.95" customHeight="1" thickBot="1" x14ac:dyDescent="0.3">
      <c r="A174" s="1446"/>
      <c r="B174" s="2597"/>
      <c r="C174" s="2601"/>
      <c r="D174" s="2612"/>
      <c r="E174" s="2613"/>
      <c r="F174" s="1043" t="s">
        <v>373</v>
      </c>
      <c r="G174" s="1034">
        <v>0</v>
      </c>
      <c r="H174" s="1045">
        <v>0</v>
      </c>
      <c r="I174" s="1045">
        <v>0</v>
      </c>
      <c r="J174" s="1045">
        <v>0</v>
      </c>
      <c r="K174" s="1045">
        <v>0</v>
      </c>
      <c r="L174" s="1045">
        <v>0</v>
      </c>
      <c r="M174" s="1045">
        <v>0</v>
      </c>
      <c r="N174" s="1045">
        <v>0</v>
      </c>
      <c r="O174" s="1045">
        <v>0</v>
      </c>
      <c r="P174" s="1045">
        <v>0</v>
      </c>
      <c r="Q174" s="1045">
        <v>0</v>
      </c>
      <c r="R174" s="1045">
        <v>0</v>
      </c>
      <c r="S174" s="1045">
        <v>0</v>
      </c>
      <c r="T174" s="2687"/>
    </row>
    <row r="175" spans="1:20" ht="24.95" customHeight="1" thickBot="1" x14ac:dyDescent="0.3">
      <c r="A175" s="1446"/>
      <c r="B175" s="2597"/>
      <c r="C175" s="2601"/>
      <c r="D175" s="2612"/>
      <c r="E175" s="2613"/>
      <c r="F175" s="1043" t="s">
        <v>374</v>
      </c>
      <c r="G175" s="1034">
        <v>1</v>
      </c>
      <c r="H175" s="1045">
        <v>0</v>
      </c>
      <c r="I175" s="1045">
        <v>0</v>
      </c>
      <c r="J175" s="1045">
        <v>0</v>
      </c>
      <c r="K175" s="1045">
        <v>1</v>
      </c>
      <c r="L175" s="1045">
        <v>0</v>
      </c>
      <c r="M175" s="1045">
        <v>0</v>
      </c>
      <c r="N175" s="1045">
        <v>0</v>
      </c>
      <c r="O175" s="1045">
        <v>0</v>
      </c>
      <c r="P175" s="1045">
        <v>0</v>
      </c>
      <c r="Q175" s="1045">
        <v>0</v>
      </c>
      <c r="R175" s="1045">
        <v>0</v>
      </c>
      <c r="S175" s="1045">
        <v>0</v>
      </c>
      <c r="T175" s="2687"/>
    </row>
    <row r="176" spans="1:20" ht="24.95" customHeight="1" thickBot="1" x14ac:dyDescent="0.3">
      <c r="A176" s="1446"/>
      <c r="B176" s="2597"/>
      <c r="C176" s="2601"/>
      <c r="D176" s="2612"/>
      <c r="E176" s="2613"/>
      <c r="F176" s="1043" t="s">
        <v>375</v>
      </c>
      <c r="G176" s="1034">
        <v>1</v>
      </c>
      <c r="H176" s="1045">
        <v>0</v>
      </c>
      <c r="I176" s="1045">
        <v>0</v>
      </c>
      <c r="J176" s="1045">
        <v>0</v>
      </c>
      <c r="K176" s="1045">
        <v>0</v>
      </c>
      <c r="L176" s="1045">
        <v>0</v>
      </c>
      <c r="M176" s="1045">
        <v>0</v>
      </c>
      <c r="N176" s="1045">
        <v>0</v>
      </c>
      <c r="O176" s="1045">
        <v>1</v>
      </c>
      <c r="P176" s="1045">
        <v>0</v>
      </c>
      <c r="Q176" s="1045">
        <v>0</v>
      </c>
      <c r="R176" s="1045">
        <v>0</v>
      </c>
      <c r="S176" s="1045">
        <v>0</v>
      </c>
      <c r="T176" s="2687"/>
    </row>
    <row r="177" spans="1:20" ht="24.95" customHeight="1" thickBot="1" x14ac:dyDescent="0.3">
      <c r="A177" s="1446"/>
      <c r="B177" s="2597"/>
      <c r="C177" s="2601"/>
      <c r="D177" s="2612"/>
      <c r="E177" s="2613"/>
      <c r="F177" s="1043" t="s">
        <v>376</v>
      </c>
      <c r="G177" s="1034">
        <v>3</v>
      </c>
      <c r="H177" s="1045">
        <v>1</v>
      </c>
      <c r="I177" s="1045">
        <v>0</v>
      </c>
      <c r="J177" s="1045">
        <v>0</v>
      </c>
      <c r="K177" s="1045">
        <v>0</v>
      </c>
      <c r="L177" s="1045">
        <v>1</v>
      </c>
      <c r="M177" s="1045">
        <v>0</v>
      </c>
      <c r="N177" s="1045">
        <v>0</v>
      </c>
      <c r="O177" s="1045">
        <v>0</v>
      </c>
      <c r="P177" s="1045">
        <v>1</v>
      </c>
      <c r="Q177" s="1045">
        <v>0</v>
      </c>
      <c r="R177" s="1045">
        <v>0</v>
      </c>
      <c r="S177" s="1046">
        <v>0</v>
      </c>
      <c r="T177" s="2687"/>
    </row>
    <row r="178" spans="1:20" ht="24.95" customHeight="1" thickBot="1" x14ac:dyDescent="0.3">
      <c r="A178" s="1446"/>
      <c r="B178" s="2597"/>
      <c r="C178" s="2601"/>
      <c r="D178" s="2612"/>
      <c r="E178" s="2613"/>
      <c r="F178" s="1043" t="s">
        <v>377</v>
      </c>
      <c r="G178" s="1034">
        <f t="shared" si="7"/>
        <v>0</v>
      </c>
      <c r="H178" s="1045">
        <v>0</v>
      </c>
      <c r="I178" s="1045">
        <v>0</v>
      </c>
      <c r="J178" s="1045">
        <v>0</v>
      </c>
      <c r="K178" s="1045">
        <v>0</v>
      </c>
      <c r="L178" s="1045">
        <v>0</v>
      </c>
      <c r="M178" s="1045">
        <v>0</v>
      </c>
      <c r="N178" s="1045">
        <v>0</v>
      </c>
      <c r="O178" s="1045">
        <v>0</v>
      </c>
      <c r="P178" s="1045">
        <v>0</v>
      </c>
      <c r="Q178" s="1045">
        <v>0</v>
      </c>
      <c r="R178" s="1045">
        <v>0</v>
      </c>
      <c r="S178" s="1045">
        <v>0</v>
      </c>
      <c r="T178" s="2687"/>
    </row>
    <row r="179" spans="1:20" ht="24.95" customHeight="1" thickBot="1" x14ac:dyDescent="0.3">
      <c r="A179" s="1446"/>
      <c r="B179" s="2597"/>
      <c r="C179" s="2601"/>
      <c r="D179" s="2612"/>
      <c r="E179" s="2613"/>
      <c r="F179" s="1043" t="s">
        <v>378</v>
      </c>
      <c r="G179" s="1034">
        <f t="shared" si="7"/>
        <v>0</v>
      </c>
      <c r="H179" s="1045">
        <v>0</v>
      </c>
      <c r="I179" s="1045">
        <v>0</v>
      </c>
      <c r="J179" s="1045">
        <v>0</v>
      </c>
      <c r="K179" s="1045">
        <v>0</v>
      </c>
      <c r="L179" s="1045">
        <v>0</v>
      </c>
      <c r="M179" s="1045">
        <v>0</v>
      </c>
      <c r="N179" s="1045">
        <v>0</v>
      </c>
      <c r="O179" s="1045">
        <v>0</v>
      </c>
      <c r="P179" s="1045">
        <v>0</v>
      </c>
      <c r="Q179" s="1045">
        <v>0</v>
      </c>
      <c r="R179" s="1045">
        <v>0</v>
      </c>
      <c r="S179" s="1045">
        <v>0</v>
      </c>
      <c r="T179" s="2687"/>
    </row>
    <row r="180" spans="1:20" ht="24.95" customHeight="1" thickBot="1" x14ac:dyDescent="0.3">
      <c r="A180" s="1446"/>
      <c r="B180" s="2597"/>
      <c r="C180" s="2601"/>
      <c r="D180" s="2612"/>
      <c r="E180" s="2613"/>
      <c r="F180" s="1043" t="s">
        <v>379</v>
      </c>
      <c r="G180" s="1034">
        <f t="shared" si="7"/>
        <v>0</v>
      </c>
      <c r="H180" s="1045">
        <v>0</v>
      </c>
      <c r="I180" s="1045">
        <v>0</v>
      </c>
      <c r="J180" s="1045">
        <v>0</v>
      </c>
      <c r="K180" s="1045">
        <v>0</v>
      </c>
      <c r="L180" s="1045">
        <v>0</v>
      </c>
      <c r="M180" s="1045">
        <v>0</v>
      </c>
      <c r="N180" s="1045">
        <v>0</v>
      </c>
      <c r="O180" s="1045">
        <v>0</v>
      </c>
      <c r="P180" s="1045">
        <v>0</v>
      </c>
      <c r="Q180" s="1045">
        <v>0</v>
      </c>
      <c r="R180" s="1045">
        <v>0</v>
      </c>
      <c r="S180" s="1045">
        <v>0</v>
      </c>
      <c r="T180" s="2687"/>
    </row>
    <row r="181" spans="1:20" ht="24.95" customHeight="1" thickBot="1" x14ac:dyDescent="0.3">
      <c r="A181" s="1446"/>
      <c r="B181" s="2597"/>
      <c r="C181" s="2601"/>
      <c r="D181" s="2612"/>
      <c r="E181" s="2613"/>
      <c r="F181" s="1043" t="s">
        <v>380</v>
      </c>
      <c r="G181" s="1034">
        <f t="shared" si="7"/>
        <v>0</v>
      </c>
      <c r="H181" s="1045">
        <v>0</v>
      </c>
      <c r="I181" s="1045">
        <v>0</v>
      </c>
      <c r="J181" s="1045">
        <v>0</v>
      </c>
      <c r="K181" s="1045">
        <v>0</v>
      </c>
      <c r="L181" s="1045">
        <v>0</v>
      </c>
      <c r="M181" s="1045">
        <v>0</v>
      </c>
      <c r="N181" s="1045">
        <v>0</v>
      </c>
      <c r="O181" s="1045">
        <v>0</v>
      </c>
      <c r="P181" s="1045">
        <v>0</v>
      </c>
      <c r="Q181" s="1045">
        <v>0</v>
      </c>
      <c r="R181" s="1045">
        <v>0</v>
      </c>
      <c r="S181" s="1045">
        <v>0</v>
      </c>
      <c r="T181" s="2687"/>
    </row>
    <row r="182" spans="1:20" ht="24.95" customHeight="1" thickBot="1" x14ac:dyDescent="0.3">
      <c r="A182" s="1446"/>
      <c r="B182" s="2597"/>
      <c r="C182" s="2601"/>
      <c r="D182" s="2612"/>
      <c r="E182" s="2613"/>
      <c r="F182" s="1043" t="s">
        <v>381</v>
      </c>
      <c r="G182" s="1034">
        <f t="shared" si="7"/>
        <v>0</v>
      </c>
      <c r="H182" s="1045">
        <v>0</v>
      </c>
      <c r="I182" s="1045">
        <v>0</v>
      </c>
      <c r="J182" s="1045">
        <v>0</v>
      </c>
      <c r="K182" s="1045">
        <v>0</v>
      </c>
      <c r="L182" s="1045">
        <v>0</v>
      </c>
      <c r="M182" s="1045">
        <v>0</v>
      </c>
      <c r="N182" s="1045">
        <v>0</v>
      </c>
      <c r="O182" s="1045">
        <v>0</v>
      </c>
      <c r="P182" s="1045">
        <v>0</v>
      </c>
      <c r="Q182" s="1045">
        <v>0</v>
      </c>
      <c r="R182" s="1045">
        <v>0</v>
      </c>
      <c r="S182" s="1045">
        <v>0</v>
      </c>
      <c r="T182" s="2687"/>
    </row>
    <row r="183" spans="1:20" ht="24.95" customHeight="1" thickBot="1" x14ac:dyDescent="0.3">
      <c r="A183" s="1446"/>
      <c r="B183" s="2597"/>
      <c r="C183" s="2601"/>
      <c r="D183" s="2612"/>
      <c r="E183" s="2613"/>
      <c r="F183" s="1043" t="s">
        <v>382</v>
      </c>
      <c r="G183" s="1034">
        <v>1</v>
      </c>
      <c r="H183" s="1045">
        <v>0</v>
      </c>
      <c r="I183" s="1045">
        <v>0</v>
      </c>
      <c r="J183" s="1045">
        <v>0</v>
      </c>
      <c r="K183" s="1045">
        <v>0</v>
      </c>
      <c r="L183" s="1045">
        <v>0</v>
      </c>
      <c r="M183" s="1045">
        <v>1</v>
      </c>
      <c r="N183" s="1045">
        <v>0</v>
      </c>
      <c r="O183" s="1045">
        <v>0</v>
      </c>
      <c r="P183" s="1045">
        <v>0</v>
      </c>
      <c r="Q183" s="1045">
        <v>1</v>
      </c>
      <c r="R183" s="1045">
        <v>0</v>
      </c>
      <c r="S183" s="1046">
        <v>0</v>
      </c>
      <c r="T183" s="2687"/>
    </row>
    <row r="184" spans="1:20" ht="24.95" customHeight="1" thickBot="1" x14ac:dyDescent="0.3">
      <c r="A184" s="1446"/>
      <c r="B184" s="2597"/>
      <c r="C184" s="2601"/>
      <c r="D184" s="2612"/>
      <c r="E184" s="2613"/>
      <c r="F184" s="1043" t="s">
        <v>383</v>
      </c>
      <c r="G184" s="1034">
        <v>1</v>
      </c>
      <c r="H184" s="1045">
        <v>0</v>
      </c>
      <c r="I184" s="1045">
        <v>1</v>
      </c>
      <c r="J184" s="1045">
        <v>0</v>
      </c>
      <c r="K184" s="1045">
        <v>0</v>
      </c>
      <c r="L184" s="1045">
        <v>0</v>
      </c>
      <c r="M184" s="1045">
        <v>0</v>
      </c>
      <c r="N184" s="1045">
        <v>0</v>
      </c>
      <c r="O184" s="1045">
        <v>0</v>
      </c>
      <c r="P184" s="1045">
        <v>0</v>
      </c>
      <c r="Q184" s="1045">
        <v>1</v>
      </c>
      <c r="R184" s="1045">
        <v>0</v>
      </c>
      <c r="S184" s="1046">
        <v>0</v>
      </c>
      <c r="T184" s="2687"/>
    </row>
    <row r="185" spans="1:20" ht="24.95" customHeight="1" thickBot="1" x14ac:dyDescent="0.3">
      <c r="A185" s="1446"/>
      <c r="B185" s="2597"/>
      <c r="C185" s="2601"/>
      <c r="D185" s="2612"/>
      <c r="E185" s="2613"/>
      <c r="F185" s="1043" t="s">
        <v>384</v>
      </c>
      <c r="G185" s="1034">
        <f t="shared" si="7"/>
        <v>0</v>
      </c>
      <c r="H185" s="1045">
        <v>0</v>
      </c>
      <c r="I185" s="1045">
        <v>0</v>
      </c>
      <c r="J185" s="1045">
        <v>0</v>
      </c>
      <c r="K185" s="1045">
        <v>0</v>
      </c>
      <c r="L185" s="1045">
        <v>0</v>
      </c>
      <c r="M185" s="1045">
        <v>0</v>
      </c>
      <c r="N185" s="1045">
        <v>0</v>
      </c>
      <c r="O185" s="1045">
        <v>0</v>
      </c>
      <c r="P185" s="1045">
        <v>0</v>
      </c>
      <c r="Q185" s="1045">
        <v>0</v>
      </c>
      <c r="R185" s="1045">
        <v>0</v>
      </c>
      <c r="S185" s="1045">
        <v>0</v>
      </c>
      <c r="T185" s="2687"/>
    </row>
    <row r="186" spans="1:20" ht="24.95" customHeight="1" thickBot="1" x14ac:dyDescent="0.3">
      <c r="A186" s="1446"/>
      <c r="B186" s="2597"/>
      <c r="C186" s="2601"/>
      <c r="D186" s="2612"/>
      <c r="E186" s="2613"/>
      <c r="F186" s="1043" t="s">
        <v>385</v>
      </c>
      <c r="G186" s="1034">
        <f t="shared" si="7"/>
        <v>0</v>
      </c>
      <c r="H186" s="1045">
        <v>0</v>
      </c>
      <c r="I186" s="1045">
        <v>0</v>
      </c>
      <c r="J186" s="1045">
        <v>0</v>
      </c>
      <c r="K186" s="1045">
        <v>0</v>
      </c>
      <c r="L186" s="1045">
        <v>0</v>
      </c>
      <c r="M186" s="1045">
        <v>0</v>
      </c>
      <c r="N186" s="1045">
        <v>0</v>
      </c>
      <c r="O186" s="1045">
        <v>0</v>
      </c>
      <c r="P186" s="1045">
        <v>0</v>
      </c>
      <c r="Q186" s="1045">
        <v>0</v>
      </c>
      <c r="R186" s="1045">
        <v>0</v>
      </c>
      <c r="S186" s="1045">
        <v>0</v>
      </c>
      <c r="T186" s="2687"/>
    </row>
    <row r="187" spans="1:20" ht="24.95" customHeight="1" thickBot="1" x14ac:dyDescent="0.3">
      <c r="A187" s="1446"/>
      <c r="B187" s="2597"/>
      <c r="C187" s="2601"/>
      <c r="D187" s="2612"/>
      <c r="E187" s="2613"/>
      <c r="F187" s="1043" t="s">
        <v>386</v>
      </c>
      <c r="G187" s="1034">
        <f t="shared" si="7"/>
        <v>0</v>
      </c>
      <c r="H187" s="1045">
        <v>0</v>
      </c>
      <c r="I187" s="1045">
        <v>0</v>
      </c>
      <c r="J187" s="1045">
        <v>0</v>
      </c>
      <c r="K187" s="1045">
        <v>0</v>
      </c>
      <c r="L187" s="1045">
        <v>0</v>
      </c>
      <c r="M187" s="1045">
        <v>0</v>
      </c>
      <c r="N187" s="1045">
        <v>0</v>
      </c>
      <c r="O187" s="1045">
        <v>0</v>
      </c>
      <c r="P187" s="1045">
        <v>0</v>
      </c>
      <c r="Q187" s="1045">
        <v>0</v>
      </c>
      <c r="R187" s="1045">
        <v>0</v>
      </c>
      <c r="S187" s="1045">
        <v>0</v>
      </c>
      <c r="T187" s="2687"/>
    </row>
    <row r="188" spans="1:20" ht="24.95" customHeight="1" thickBot="1" x14ac:dyDescent="0.3">
      <c r="A188" s="1446"/>
      <c r="B188" s="2597"/>
      <c r="C188" s="2601"/>
      <c r="D188" s="2612"/>
      <c r="E188" s="2613"/>
      <c r="F188" s="1043" t="s">
        <v>387</v>
      </c>
      <c r="G188" s="1034">
        <v>1</v>
      </c>
      <c r="H188" s="1045">
        <v>0</v>
      </c>
      <c r="I188" s="1045">
        <v>0</v>
      </c>
      <c r="J188" s="1045">
        <v>0</v>
      </c>
      <c r="K188" s="1045">
        <v>0</v>
      </c>
      <c r="L188" s="1045">
        <v>0</v>
      </c>
      <c r="M188" s="1045">
        <v>1</v>
      </c>
      <c r="N188" s="1045">
        <v>0</v>
      </c>
      <c r="O188" s="1045">
        <v>0</v>
      </c>
      <c r="P188" s="1045">
        <v>0</v>
      </c>
      <c r="Q188" s="1045">
        <v>0</v>
      </c>
      <c r="R188" s="1045">
        <v>0</v>
      </c>
      <c r="S188" s="1046">
        <v>0</v>
      </c>
      <c r="T188" s="2687"/>
    </row>
    <row r="189" spans="1:20" ht="24.95" customHeight="1" thickBot="1" x14ac:dyDescent="0.3">
      <c r="A189" s="1446"/>
      <c r="B189" s="2597"/>
      <c r="C189" s="2601"/>
      <c r="D189" s="2612"/>
      <c r="E189" s="2613"/>
      <c r="F189" s="1043" t="s">
        <v>388</v>
      </c>
      <c r="G189" s="1034">
        <f t="shared" si="7"/>
        <v>0</v>
      </c>
      <c r="H189" s="1045">
        <v>0</v>
      </c>
      <c r="I189" s="1045">
        <v>0</v>
      </c>
      <c r="J189" s="1045">
        <v>0</v>
      </c>
      <c r="K189" s="1045">
        <v>0</v>
      </c>
      <c r="L189" s="1045">
        <v>0</v>
      </c>
      <c r="M189" s="1045">
        <v>0</v>
      </c>
      <c r="N189" s="1045">
        <v>0</v>
      </c>
      <c r="O189" s="1045">
        <v>0</v>
      </c>
      <c r="P189" s="1045">
        <v>0</v>
      </c>
      <c r="Q189" s="1045">
        <v>0</v>
      </c>
      <c r="R189" s="1045">
        <v>0</v>
      </c>
      <c r="S189" s="1045">
        <v>0</v>
      </c>
      <c r="T189" s="2687"/>
    </row>
    <row r="190" spans="1:20" ht="24.95" customHeight="1" thickBot="1" x14ac:dyDescent="0.3">
      <c r="A190" s="1446"/>
      <c r="B190" s="2597"/>
      <c r="C190" s="2601"/>
      <c r="D190" s="2612"/>
      <c r="E190" s="2613"/>
      <c r="F190" s="1043" t="s">
        <v>389</v>
      </c>
      <c r="G190" s="1034">
        <f t="shared" si="7"/>
        <v>0</v>
      </c>
      <c r="H190" s="1045">
        <v>0</v>
      </c>
      <c r="I190" s="1045">
        <v>0</v>
      </c>
      <c r="J190" s="1045">
        <v>0</v>
      </c>
      <c r="K190" s="1045">
        <v>0</v>
      </c>
      <c r="L190" s="1045">
        <v>0</v>
      </c>
      <c r="M190" s="1045">
        <v>0</v>
      </c>
      <c r="N190" s="1045">
        <v>0</v>
      </c>
      <c r="O190" s="1045">
        <v>0</v>
      </c>
      <c r="P190" s="1045">
        <v>0</v>
      </c>
      <c r="Q190" s="1045">
        <v>0</v>
      </c>
      <c r="R190" s="1045">
        <v>0</v>
      </c>
      <c r="S190" s="1045">
        <v>0</v>
      </c>
      <c r="T190" s="2687"/>
    </row>
    <row r="191" spans="1:20" ht="24.95" customHeight="1" thickBot="1" x14ac:dyDescent="0.3">
      <c r="A191" s="1446"/>
      <c r="B191" s="2597"/>
      <c r="C191" s="2601"/>
      <c r="D191" s="2612"/>
      <c r="E191" s="2613"/>
      <c r="F191" s="1043" t="s">
        <v>390</v>
      </c>
      <c r="G191" s="1034">
        <f t="shared" si="7"/>
        <v>0</v>
      </c>
      <c r="H191" s="1045">
        <v>0</v>
      </c>
      <c r="I191" s="1045">
        <v>0</v>
      </c>
      <c r="J191" s="1045">
        <v>0</v>
      </c>
      <c r="K191" s="1045">
        <v>0</v>
      </c>
      <c r="L191" s="1045">
        <v>0</v>
      </c>
      <c r="M191" s="1045">
        <v>0</v>
      </c>
      <c r="N191" s="1045">
        <v>0</v>
      </c>
      <c r="O191" s="1045">
        <v>0</v>
      </c>
      <c r="P191" s="1045">
        <v>0</v>
      </c>
      <c r="Q191" s="1045">
        <v>0</v>
      </c>
      <c r="R191" s="1045">
        <v>0</v>
      </c>
      <c r="S191" s="1045">
        <v>0</v>
      </c>
      <c r="T191" s="2687"/>
    </row>
    <row r="192" spans="1:20" ht="24.95" customHeight="1" thickBot="1" x14ac:dyDescent="0.3">
      <c r="A192" s="1446"/>
      <c r="B192" s="2597"/>
      <c r="C192" s="2601"/>
      <c r="D192" s="2612"/>
      <c r="E192" s="2613"/>
      <c r="F192" s="1043" t="s">
        <v>391</v>
      </c>
      <c r="G192" s="1034">
        <f t="shared" si="7"/>
        <v>0</v>
      </c>
      <c r="H192" s="1045">
        <v>0</v>
      </c>
      <c r="I192" s="1045">
        <v>0</v>
      </c>
      <c r="J192" s="1045">
        <v>0</v>
      </c>
      <c r="K192" s="1045">
        <v>0</v>
      </c>
      <c r="L192" s="1045">
        <v>0</v>
      </c>
      <c r="M192" s="1045">
        <v>0</v>
      </c>
      <c r="N192" s="1045">
        <v>0</v>
      </c>
      <c r="O192" s="1045">
        <v>0</v>
      </c>
      <c r="P192" s="1045">
        <v>0</v>
      </c>
      <c r="Q192" s="1045">
        <v>0</v>
      </c>
      <c r="R192" s="1045">
        <v>0</v>
      </c>
      <c r="S192" s="1045">
        <v>0</v>
      </c>
      <c r="T192" s="2687"/>
    </row>
    <row r="193" spans="1:20" ht="24.95" customHeight="1" thickBot="1" x14ac:dyDescent="0.3">
      <c r="A193" s="1446"/>
      <c r="B193" s="2597"/>
      <c r="C193" s="2601"/>
      <c r="D193" s="2612"/>
      <c r="E193" s="2613"/>
      <c r="F193" s="1043" t="s">
        <v>392</v>
      </c>
      <c r="G193" s="1034">
        <v>2</v>
      </c>
      <c r="H193" s="1045">
        <v>0</v>
      </c>
      <c r="I193" s="1045">
        <v>0</v>
      </c>
      <c r="J193" s="1045">
        <v>0</v>
      </c>
      <c r="K193" s="1045">
        <v>1</v>
      </c>
      <c r="L193" s="1045">
        <v>0</v>
      </c>
      <c r="M193" s="1045">
        <v>0</v>
      </c>
      <c r="N193" s="1045">
        <v>0</v>
      </c>
      <c r="O193" s="1045">
        <v>0</v>
      </c>
      <c r="P193" s="1045">
        <v>1</v>
      </c>
      <c r="Q193" s="1045">
        <v>0</v>
      </c>
      <c r="R193" s="1045">
        <v>0</v>
      </c>
      <c r="S193" s="1045">
        <v>0</v>
      </c>
      <c r="T193" s="2687"/>
    </row>
    <row r="194" spans="1:20" ht="24.95" customHeight="1" thickBot="1" x14ac:dyDescent="0.3">
      <c r="A194" s="1446"/>
      <c r="B194" s="2597"/>
      <c r="C194" s="2601"/>
      <c r="D194" s="2612"/>
      <c r="E194" s="2613"/>
      <c r="F194" s="1043" t="s">
        <v>393</v>
      </c>
      <c r="G194" s="1034">
        <v>1</v>
      </c>
      <c r="H194" s="1045">
        <v>0</v>
      </c>
      <c r="I194" s="1045">
        <v>0</v>
      </c>
      <c r="J194" s="1045">
        <v>0</v>
      </c>
      <c r="K194" s="1045">
        <v>0</v>
      </c>
      <c r="L194" s="1045">
        <v>0</v>
      </c>
      <c r="M194" s="1045">
        <v>1</v>
      </c>
      <c r="N194" s="1045">
        <v>0</v>
      </c>
      <c r="O194" s="1045">
        <v>0</v>
      </c>
      <c r="P194" s="1045">
        <v>0</v>
      </c>
      <c r="Q194" s="1045">
        <v>0</v>
      </c>
      <c r="R194" s="1045">
        <v>0</v>
      </c>
      <c r="S194" s="1045">
        <v>0</v>
      </c>
      <c r="T194" s="2687"/>
    </row>
    <row r="195" spans="1:20" ht="24.95" customHeight="1" thickBot="1" x14ac:dyDescent="0.3">
      <c r="A195" s="1446"/>
      <c r="B195" s="2597"/>
      <c r="C195" s="2601"/>
      <c r="D195" s="2612"/>
      <c r="E195" s="2613"/>
      <c r="F195" s="1043" t="s">
        <v>394</v>
      </c>
      <c r="G195" s="1034">
        <v>1</v>
      </c>
      <c r="H195" s="1045">
        <v>0</v>
      </c>
      <c r="I195" s="1045">
        <v>0</v>
      </c>
      <c r="J195" s="1045">
        <v>1</v>
      </c>
      <c r="K195" s="1045">
        <v>0</v>
      </c>
      <c r="L195" s="1045">
        <v>0</v>
      </c>
      <c r="M195" s="1045">
        <v>0</v>
      </c>
      <c r="N195" s="1045">
        <v>0</v>
      </c>
      <c r="O195" s="1045">
        <v>0</v>
      </c>
      <c r="P195" s="1045">
        <v>0</v>
      </c>
      <c r="Q195" s="1045">
        <v>0</v>
      </c>
      <c r="R195" s="1045">
        <v>0</v>
      </c>
      <c r="S195" s="1045">
        <v>0</v>
      </c>
      <c r="T195" s="2687"/>
    </row>
    <row r="196" spans="1:20" ht="24.95" customHeight="1" thickBot="1" x14ac:dyDescent="0.3">
      <c r="A196" s="1446"/>
      <c r="B196" s="2597"/>
      <c r="C196" s="2601"/>
      <c r="D196" s="2612"/>
      <c r="E196" s="2613"/>
      <c r="F196" s="1043" t="s">
        <v>395</v>
      </c>
      <c r="G196" s="1034">
        <v>1</v>
      </c>
      <c r="H196" s="1045">
        <v>0</v>
      </c>
      <c r="I196" s="1045">
        <v>0</v>
      </c>
      <c r="J196" s="1045">
        <v>0</v>
      </c>
      <c r="K196" s="1045">
        <v>0</v>
      </c>
      <c r="L196" s="1045">
        <v>0</v>
      </c>
      <c r="M196" s="1045">
        <v>0</v>
      </c>
      <c r="N196" s="1045">
        <v>0</v>
      </c>
      <c r="O196" s="1045">
        <v>0</v>
      </c>
      <c r="P196" s="1045">
        <v>1</v>
      </c>
      <c r="Q196" s="1045">
        <v>0</v>
      </c>
      <c r="R196" s="1045">
        <v>0</v>
      </c>
      <c r="S196" s="1045">
        <v>0</v>
      </c>
      <c r="T196" s="2687"/>
    </row>
    <row r="197" spans="1:20" ht="24.95" customHeight="1" thickBot="1" x14ac:dyDescent="0.3">
      <c r="A197" s="1446"/>
      <c r="B197" s="2597"/>
      <c r="C197" s="2601"/>
      <c r="D197" s="2612"/>
      <c r="E197" s="2613"/>
      <c r="F197" s="1043" t="s">
        <v>396</v>
      </c>
      <c r="G197" s="1034">
        <f t="shared" si="7"/>
        <v>0</v>
      </c>
      <c r="H197" s="1045">
        <v>0</v>
      </c>
      <c r="I197" s="1045">
        <v>0</v>
      </c>
      <c r="J197" s="1045">
        <v>0</v>
      </c>
      <c r="K197" s="1045">
        <v>0</v>
      </c>
      <c r="L197" s="1045">
        <v>0</v>
      </c>
      <c r="M197" s="1045">
        <v>0</v>
      </c>
      <c r="N197" s="1045">
        <v>0</v>
      </c>
      <c r="O197" s="1045">
        <v>0</v>
      </c>
      <c r="P197" s="1045">
        <v>0</v>
      </c>
      <c r="Q197" s="1045">
        <v>0</v>
      </c>
      <c r="R197" s="1045">
        <v>0</v>
      </c>
      <c r="S197" s="1045">
        <v>0</v>
      </c>
      <c r="T197" s="2687"/>
    </row>
    <row r="198" spans="1:20" ht="24.95" customHeight="1" thickBot="1" x14ac:dyDescent="0.3">
      <c r="A198" s="1446"/>
      <c r="B198" s="2597"/>
      <c r="C198" s="2601"/>
      <c r="D198" s="2612"/>
      <c r="E198" s="2613"/>
      <c r="F198" s="1043" t="s">
        <v>397</v>
      </c>
      <c r="G198" s="1034">
        <f t="shared" si="7"/>
        <v>0</v>
      </c>
      <c r="H198" s="1045">
        <v>0</v>
      </c>
      <c r="I198" s="1045">
        <v>0</v>
      </c>
      <c r="J198" s="1045">
        <v>0</v>
      </c>
      <c r="K198" s="1045">
        <v>0</v>
      </c>
      <c r="L198" s="1045">
        <v>0</v>
      </c>
      <c r="M198" s="1045">
        <v>0</v>
      </c>
      <c r="N198" s="1045">
        <v>0</v>
      </c>
      <c r="O198" s="1045">
        <v>0</v>
      </c>
      <c r="P198" s="1045">
        <v>0</v>
      </c>
      <c r="Q198" s="1045">
        <v>0</v>
      </c>
      <c r="R198" s="1045">
        <v>0</v>
      </c>
      <c r="S198" s="1045">
        <v>0</v>
      </c>
      <c r="T198" s="2687"/>
    </row>
    <row r="199" spans="1:20" ht="24.95" customHeight="1" thickBot="1" x14ac:dyDescent="0.3">
      <c r="A199" s="1446"/>
      <c r="B199" s="2597"/>
      <c r="C199" s="2601"/>
      <c r="D199" s="2612"/>
      <c r="E199" s="2613"/>
      <c r="F199" s="1043" t="s">
        <v>398</v>
      </c>
      <c r="G199" s="1034">
        <f t="shared" si="7"/>
        <v>0</v>
      </c>
      <c r="H199" s="1045">
        <v>0</v>
      </c>
      <c r="I199" s="1045">
        <v>0</v>
      </c>
      <c r="J199" s="1045">
        <v>0</v>
      </c>
      <c r="K199" s="1045">
        <v>0</v>
      </c>
      <c r="L199" s="1045">
        <v>0</v>
      </c>
      <c r="M199" s="1045">
        <v>0</v>
      </c>
      <c r="N199" s="1045">
        <v>0</v>
      </c>
      <c r="O199" s="1045">
        <v>0</v>
      </c>
      <c r="P199" s="1045">
        <v>0</v>
      </c>
      <c r="Q199" s="1045">
        <v>0</v>
      </c>
      <c r="R199" s="1045">
        <v>0</v>
      </c>
      <c r="S199" s="1045">
        <v>0</v>
      </c>
      <c r="T199" s="2687"/>
    </row>
    <row r="200" spans="1:20" ht="24.95" customHeight="1" thickBot="1" x14ac:dyDescent="0.3">
      <c r="A200" s="1446"/>
      <c r="B200" s="2597"/>
      <c r="C200" s="2601"/>
      <c r="D200" s="2612"/>
      <c r="E200" s="2613"/>
      <c r="F200" s="1043" t="s">
        <v>399</v>
      </c>
      <c r="G200" s="1034">
        <f t="shared" si="7"/>
        <v>0</v>
      </c>
      <c r="H200" s="1045">
        <v>0</v>
      </c>
      <c r="I200" s="1045">
        <v>0</v>
      </c>
      <c r="J200" s="1045">
        <v>0</v>
      </c>
      <c r="K200" s="1045">
        <v>0</v>
      </c>
      <c r="L200" s="1045">
        <v>0</v>
      </c>
      <c r="M200" s="1045">
        <v>0</v>
      </c>
      <c r="N200" s="1045">
        <v>0</v>
      </c>
      <c r="O200" s="1045">
        <v>0</v>
      </c>
      <c r="P200" s="1045">
        <v>0</v>
      </c>
      <c r="Q200" s="1045">
        <v>0</v>
      </c>
      <c r="R200" s="1045">
        <v>0</v>
      </c>
      <c r="S200" s="1045">
        <v>0</v>
      </c>
      <c r="T200" s="2687"/>
    </row>
    <row r="201" spans="1:20" ht="24.95" customHeight="1" thickBot="1" x14ac:dyDescent="0.3">
      <c r="A201" s="1446"/>
      <c r="B201" s="2597"/>
      <c r="C201" s="2601"/>
      <c r="D201" s="2612"/>
      <c r="E201" s="2613"/>
      <c r="F201" s="1043" t="s">
        <v>400</v>
      </c>
      <c r="G201" s="1034">
        <f t="shared" si="7"/>
        <v>0</v>
      </c>
      <c r="H201" s="1045">
        <v>0</v>
      </c>
      <c r="I201" s="1045">
        <v>0</v>
      </c>
      <c r="J201" s="1045">
        <v>0</v>
      </c>
      <c r="K201" s="1045">
        <v>0</v>
      </c>
      <c r="L201" s="1045">
        <v>0</v>
      </c>
      <c r="M201" s="1045">
        <v>0</v>
      </c>
      <c r="N201" s="1045">
        <v>0</v>
      </c>
      <c r="O201" s="1045">
        <v>0</v>
      </c>
      <c r="P201" s="1045">
        <v>0</v>
      </c>
      <c r="Q201" s="1045">
        <v>0</v>
      </c>
      <c r="R201" s="1045">
        <v>0</v>
      </c>
      <c r="S201" s="1045">
        <v>0</v>
      </c>
      <c r="T201" s="2687"/>
    </row>
    <row r="202" spans="1:20" ht="24.95" customHeight="1" thickBot="1" x14ac:dyDescent="0.3">
      <c r="A202" s="1446"/>
      <c r="B202" s="2597"/>
      <c r="C202" s="2601"/>
      <c r="D202" s="2612"/>
      <c r="E202" s="2613"/>
      <c r="F202" s="1043" t="s">
        <v>401</v>
      </c>
      <c r="G202" s="1034">
        <v>1</v>
      </c>
      <c r="H202" s="1045">
        <v>0</v>
      </c>
      <c r="I202" s="1045">
        <v>0</v>
      </c>
      <c r="J202" s="1045">
        <v>0</v>
      </c>
      <c r="K202" s="1045">
        <v>0</v>
      </c>
      <c r="L202" s="1045">
        <v>1</v>
      </c>
      <c r="M202" s="1045">
        <v>0</v>
      </c>
      <c r="N202" s="1045">
        <v>0</v>
      </c>
      <c r="O202" s="1045">
        <v>0</v>
      </c>
      <c r="P202" s="1045">
        <v>0</v>
      </c>
      <c r="Q202" s="1045">
        <v>0</v>
      </c>
      <c r="R202" s="1045">
        <v>0</v>
      </c>
      <c r="S202" s="1045">
        <v>0</v>
      </c>
      <c r="T202" s="2687"/>
    </row>
    <row r="203" spans="1:20" ht="24.95" customHeight="1" thickBot="1" x14ac:dyDescent="0.3">
      <c r="A203" s="1446"/>
      <c r="B203" s="2597"/>
      <c r="C203" s="2601"/>
      <c r="D203" s="2612"/>
      <c r="E203" s="2613"/>
      <c r="F203" s="1047" t="s">
        <v>402</v>
      </c>
      <c r="G203" s="1034">
        <f t="shared" si="7"/>
        <v>0</v>
      </c>
      <c r="H203" s="1045">
        <v>0</v>
      </c>
      <c r="I203" s="1045">
        <v>0</v>
      </c>
      <c r="J203" s="1045">
        <v>0</v>
      </c>
      <c r="K203" s="1045">
        <v>0</v>
      </c>
      <c r="L203" s="1045">
        <v>0</v>
      </c>
      <c r="M203" s="1045">
        <v>0</v>
      </c>
      <c r="N203" s="1045">
        <v>0</v>
      </c>
      <c r="O203" s="1045">
        <v>0</v>
      </c>
      <c r="P203" s="1045">
        <v>0</v>
      </c>
      <c r="Q203" s="1045">
        <v>0</v>
      </c>
      <c r="R203" s="1045">
        <v>0</v>
      </c>
      <c r="S203" s="1045">
        <v>0</v>
      </c>
      <c r="T203" s="2687"/>
    </row>
    <row r="204" spans="1:20" ht="24.95" customHeight="1" thickBot="1" x14ac:dyDescent="0.3">
      <c r="A204" s="1446"/>
      <c r="B204" s="2597"/>
      <c r="C204" s="2601"/>
      <c r="D204" s="2612"/>
      <c r="E204" s="2613"/>
      <c r="F204" s="1043" t="s">
        <v>403</v>
      </c>
      <c r="G204" s="1034">
        <v>2</v>
      </c>
      <c r="H204" s="1045">
        <v>0</v>
      </c>
      <c r="I204" s="1045">
        <v>1</v>
      </c>
      <c r="J204" s="1045">
        <v>0</v>
      </c>
      <c r="K204" s="1045">
        <v>0</v>
      </c>
      <c r="L204" s="1045">
        <v>0</v>
      </c>
      <c r="M204" s="1045">
        <v>0</v>
      </c>
      <c r="N204" s="1045">
        <v>0</v>
      </c>
      <c r="O204" s="1045">
        <v>1</v>
      </c>
      <c r="P204" s="1045">
        <v>0</v>
      </c>
      <c r="Q204" s="1045">
        <v>0</v>
      </c>
      <c r="R204" s="1045">
        <v>0</v>
      </c>
      <c r="S204" s="1045">
        <v>0</v>
      </c>
      <c r="T204" s="2687"/>
    </row>
    <row r="205" spans="1:20" ht="24.95" customHeight="1" thickBot="1" x14ac:dyDescent="0.3">
      <c r="A205" s="1446"/>
      <c r="B205" s="2597"/>
      <c r="C205" s="2601"/>
      <c r="D205" s="2612"/>
      <c r="E205" s="2613"/>
      <c r="F205" s="1035" t="s">
        <v>404</v>
      </c>
      <c r="G205" s="1034">
        <f t="shared" si="7"/>
        <v>0</v>
      </c>
      <c r="H205" s="1045">
        <v>0</v>
      </c>
      <c r="I205" s="1045">
        <v>0</v>
      </c>
      <c r="J205" s="1045">
        <v>0</v>
      </c>
      <c r="K205" s="1045">
        <v>0</v>
      </c>
      <c r="L205" s="1045">
        <v>0</v>
      </c>
      <c r="M205" s="1045">
        <v>0</v>
      </c>
      <c r="N205" s="1045">
        <v>0</v>
      </c>
      <c r="O205" s="1045">
        <v>0</v>
      </c>
      <c r="P205" s="1045">
        <v>0</v>
      </c>
      <c r="Q205" s="1045">
        <v>0</v>
      </c>
      <c r="R205" s="1045">
        <v>0</v>
      </c>
      <c r="S205" s="1045">
        <v>0</v>
      </c>
      <c r="T205" s="2687"/>
    </row>
    <row r="206" spans="1:20" ht="24.95" customHeight="1" thickBot="1" x14ac:dyDescent="0.3">
      <c r="A206" s="1446"/>
      <c r="B206" s="2597"/>
      <c r="C206" s="2601"/>
      <c r="D206" s="2612"/>
      <c r="E206" s="2613"/>
      <c r="F206" s="1043" t="s">
        <v>405</v>
      </c>
      <c r="G206" s="1034">
        <f t="shared" si="7"/>
        <v>0</v>
      </c>
      <c r="H206" s="1045">
        <v>0</v>
      </c>
      <c r="I206" s="1045">
        <v>0</v>
      </c>
      <c r="J206" s="1045">
        <v>0</v>
      </c>
      <c r="K206" s="1045">
        <v>0</v>
      </c>
      <c r="L206" s="1045">
        <v>0</v>
      </c>
      <c r="M206" s="1045">
        <v>0</v>
      </c>
      <c r="N206" s="1045">
        <v>0</v>
      </c>
      <c r="O206" s="1045">
        <v>0</v>
      </c>
      <c r="P206" s="1045">
        <v>0</v>
      </c>
      <c r="Q206" s="1045">
        <v>0</v>
      </c>
      <c r="R206" s="1045">
        <v>0</v>
      </c>
      <c r="S206" s="1045">
        <v>0</v>
      </c>
      <c r="T206" s="2687"/>
    </row>
    <row r="207" spans="1:20" ht="24.95" customHeight="1" thickBot="1" x14ac:dyDescent="0.3">
      <c r="A207" s="1446"/>
      <c r="B207" s="2597"/>
      <c r="C207" s="2601"/>
      <c r="D207" s="2612"/>
      <c r="E207" s="2613"/>
      <c r="F207" s="1043" t="s">
        <v>406</v>
      </c>
      <c r="G207" s="1034">
        <f t="shared" si="7"/>
        <v>0</v>
      </c>
      <c r="H207" s="1045">
        <v>0</v>
      </c>
      <c r="I207" s="1045">
        <v>0</v>
      </c>
      <c r="J207" s="1045">
        <v>0</v>
      </c>
      <c r="K207" s="1045">
        <v>0</v>
      </c>
      <c r="L207" s="1045">
        <v>0</v>
      </c>
      <c r="M207" s="1045">
        <v>0</v>
      </c>
      <c r="N207" s="1045">
        <v>0</v>
      </c>
      <c r="O207" s="1045">
        <v>0</v>
      </c>
      <c r="P207" s="1045">
        <v>0</v>
      </c>
      <c r="Q207" s="1045">
        <v>0</v>
      </c>
      <c r="R207" s="1045">
        <v>0</v>
      </c>
      <c r="S207" s="1045">
        <v>0</v>
      </c>
      <c r="T207" s="2687"/>
    </row>
    <row r="208" spans="1:20" ht="24.95" customHeight="1" thickBot="1" x14ac:dyDescent="0.3">
      <c r="A208" s="1446"/>
      <c r="B208" s="2597"/>
      <c r="C208" s="2601"/>
      <c r="D208" s="2612"/>
      <c r="E208" s="2613"/>
      <c r="F208" s="1048" t="s">
        <v>407</v>
      </c>
      <c r="G208" s="1037">
        <f t="shared" si="7"/>
        <v>0</v>
      </c>
      <c r="H208" s="1049">
        <v>0</v>
      </c>
      <c r="I208" s="1049">
        <v>0</v>
      </c>
      <c r="J208" s="1049">
        <v>0</v>
      </c>
      <c r="K208" s="1049">
        <v>0</v>
      </c>
      <c r="L208" s="1049">
        <v>0</v>
      </c>
      <c r="M208" s="1049">
        <v>0</v>
      </c>
      <c r="N208" s="1049">
        <v>0</v>
      </c>
      <c r="O208" s="1049">
        <v>0</v>
      </c>
      <c r="P208" s="1049">
        <v>0</v>
      </c>
      <c r="Q208" s="1049">
        <v>0</v>
      </c>
      <c r="R208" s="1049">
        <v>0</v>
      </c>
      <c r="S208" s="1049">
        <v>0</v>
      </c>
      <c r="T208" s="2687"/>
    </row>
    <row r="209" spans="1:20" ht="24.95" customHeight="1" thickBot="1" x14ac:dyDescent="0.3">
      <c r="A209" s="1446"/>
      <c r="B209" s="2597"/>
      <c r="C209" s="2601"/>
      <c r="D209" s="2614"/>
      <c r="E209" s="2615"/>
      <c r="F209" s="1038" t="s">
        <v>277</v>
      </c>
      <c r="G209" s="1039">
        <f>SUM(G156:G208)</f>
        <v>45</v>
      </c>
      <c r="H209" s="1039">
        <f t="shared" ref="H209:S209" si="8">SUM(H156:H208)</f>
        <v>2</v>
      </c>
      <c r="I209" s="1039">
        <f t="shared" si="8"/>
        <v>5</v>
      </c>
      <c r="J209" s="1039">
        <f t="shared" si="8"/>
        <v>4</v>
      </c>
      <c r="K209" s="1039">
        <f t="shared" si="8"/>
        <v>5</v>
      </c>
      <c r="L209" s="1039">
        <f t="shared" si="8"/>
        <v>4</v>
      </c>
      <c r="M209" s="1039">
        <f t="shared" si="8"/>
        <v>4</v>
      </c>
      <c r="N209" s="1039">
        <f t="shared" si="8"/>
        <v>4</v>
      </c>
      <c r="O209" s="1039">
        <f t="shared" si="8"/>
        <v>4</v>
      </c>
      <c r="P209" s="1039">
        <f t="shared" si="8"/>
        <v>5</v>
      </c>
      <c r="Q209" s="1039">
        <f t="shared" si="8"/>
        <v>5</v>
      </c>
      <c r="R209" s="1039">
        <f t="shared" si="8"/>
        <v>3</v>
      </c>
      <c r="S209" s="1040">
        <f t="shared" si="8"/>
        <v>1</v>
      </c>
      <c r="T209" s="2687"/>
    </row>
    <row r="210" spans="1:20" ht="24.95" customHeight="1" thickBot="1" x14ac:dyDescent="0.3">
      <c r="A210" s="1446"/>
      <c r="B210" s="2597"/>
      <c r="C210" s="2601"/>
      <c r="D210" s="2616" t="s">
        <v>178</v>
      </c>
      <c r="E210" s="2617"/>
      <c r="F210" s="1050" t="s">
        <v>408</v>
      </c>
      <c r="G210" s="1032">
        <f t="shared" si="7"/>
        <v>0</v>
      </c>
      <c r="H210" s="1051">
        <v>0</v>
      </c>
      <c r="I210" s="1051">
        <v>0</v>
      </c>
      <c r="J210" s="1051">
        <v>0</v>
      </c>
      <c r="K210" s="1051">
        <v>0</v>
      </c>
      <c r="L210" s="1051">
        <v>0</v>
      </c>
      <c r="M210" s="1051">
        <v>0</v>
      </c>
      <c r="N210" s="1051">
        <v>0</v>
      </c>
      <c r="O210" s="1051">
        <v>0</v>
      </c>
      <c r="P210" s="1051">
        <v>0</v>
      </c>
      <c r="Q210" s="1051">
        <v>0</v>
      </c>
      <c r="R210" s="1051">
        <v>0</v>
      </c>
      <c r="S210" s="1051">
        <v>0</v>
      </c>
      <c r="T210" s="2687"/>
    </row>
    <row r="211" spans="1:20" ht="24.95" customHeight="1" thickBot="1" x14ac:dyDescent="0.3">
      <c r="A211" s="1446"/>
      <c r="B211" s="2597"/>
      <c r="C211" s="2601"/>
      <c r="D211" s="2607"/>
      <c r="E211" s="2606"/>
      <c r="F211" s="1035" t="s">
        <v>409</v>
      </c>
      <c r="G211" s="1032">
        <f t="shared" si="7"/>
        <v>0</v>
      </c>
      <c r="H211" s="1045">
        <v>0</v>
      </c>
      <c r="I211" s="1045">
        <v>0</v>
      </c>
      <c r="J211" s="1045">
        <v>0</v>
      </c>
      <c r="K211" s="1045">
        <v>0</v>
      </c>
      <c r="L211" s="1045">
        <v>0</v>
      </c>
      <c r="M211" s="1045">
        <v>0</v>
      </c>
      <c r="N211" s="1045">
        <v>0</v>
      </c>
      <c r="O211" s="1045">
        <v>0</v>
      </c>
      <c r="P211" s="1045">
        <v>0</v>
      </c>
      <c r="Q211" s="1045">
        <v>0</v>
      </c>
      <c r="R211" s="1045">
        <v>0</v>
      </c>
      <c r="S211" s="1045">
        <v>0</v>
      </c>
      <c r="T211" s="2687"/>
    </row>
    <row r="212" spans="1:20" ht="24.95" customHeight="1" thickBot="1" x14ac:dyDescent="0.3">
      <c r="A212" s="1446"/>
      <c r="B212" s="2597"/>
      <c r="C212" s="2601"/>
      <c r="D212" s="2607"/>
      <c r="E212" s="2606"/>
      <c r="F212" s="1035" t="s">
        <v>410</v>
      </c>
      <c r="G212" s="1032">
        <f t="shared" si="7"/>
        <v>0</v>
      </c>
      <c r="H212" s="1045">
        <v>0</v>
      </c>
      <c r="I212" s="1045">
        <v>0</v>
      </c>
      <c r="J212" s="1045">
        <v>0</v>
      </c>
      <c r="K212" s="1045">
        <v>0</v>
      </c>
      <c r="L212" s="1045">
        <v>0</v>
      </c>
      <c r="M212" s="1045">
        <v>0</v>
      </c>
      <c r="N212" s="1045">
        <v>0</v>
      </c>
      <c r="O212" s="1045">
        <v>0</v>
      </c>
      <c r="P212" s="1045">
        <v>0</v>
      </c>
      <c r="Q212" s="1045">
        <v>0</v>
      </c>
      <c r="R212" s="1045">
        <v>0</v>
      </c>
      <c r="S212" s="1045">
        <v>0</v>
      </c>
      <c r="T212" s="2687"/>
    </row>
    <row r="213" spans="1:20" ht="24.95" customHeight="1" thickBot="1" x14ac:dyDescent="0.3">
      <c r="A213" s="1446"/>
      <c r="B213" s="2597"/>
      <c r="C213" s="2601"/>
      <c r="D213" s="2607"/>
      <c r="E213" s="2606"/>
      <c r="F213" s="1035" t="s">
        <v>411</v>
      </c>
      <c r="G213" s="1032">
        <f t="shared" si="7"/>
        <v>0</v>
      </c>
      <c r="H213" s="1045">
        <v>0</v>
      </c>
      <c r="I213" s="1045">
        <v>0</v>
      </c>
      <c r="J213" s="1045">
        <v>0</v>
      </c>
      <c r="K213" s="1045">
        <v>0</v>
      </c>
      <c r="L213" s="1045">
        <v>0</v>
      </c>
      <c r="M213" s="1045">
        <v>0</v>
      </c>
      <c r="N213" s="1045">
        <v>0</v>
      </c>
      <c r="O213" s="1045">
        <v>0</v>
      </c>
      <c r="P213" s="1045">
        <v>0</v>
      </c>
      <c r="Q213" s="1045">
        <v>0</v>
      </c>
      <c r="R213" s="1045">
        <v>0</v>
      </c>
      <c r="S213" s="1045">
        <v>0</v>
      </c>
      <c r="T213" s="2687"/>
    </row>
    <row r="214" spans="1:20" ht="24.95" customHeight="1" thickBot="1" x14ac:dyDescent="0.3">
      <c r="A214" s="1446"/>
      <c r="B214" s="2597"/>
      <c r="C214" s="2601"/>
      <c r="D214" s="2607"/>
      <c r="E214" s="2606"/>
      <c r="F214" s="1035" t="s">
        <v>412</v>
      </c>
      <c r="G214" s="1032">
        <f t="shared" si="7"/>
        <v>0</v>
      </c>
      <c r="H214" s="1045">
        <v>0</v>
      </c>
      <c r="I214" s="1045">
        <v>0</v>
      </c>
      <c r="J214" s="1045">
        <v>0</v>
      </c>
      <c r="K214" s="1045">
        <v>0</v>
      </c>
      <c r="L214" s="1045">
        <v>0</v>
      </c>
      <c r="M214" s="1045">
        <v>0</v>
      </c>
      <c r="N214" s="1045">
        <v>0</v>
      </c>
      <c r="O214" s="1045">
        <v>0</v>
      </c>
      <c r="P214" s="1045">
        <v>0</v>
      </c>
      <c r="Q214" s="1045">
        <v>0</v>
      </c>
      <c r="R214" s="1045">
        <v>0</v>
      </c>
      <c r="S214" s="1045">
        <v>0</v>
      </c>
      <c r="T214" s="2687"/>
    </row>
    <row r="215" spans="1:20" ht="24.95" customHeight="1" thickBot="1" x14ac:dyDescent="0.3">
      <c r="A215" s="1446"/>
      <c r="B215" s="2597"/>
      <c r="C215" s="2601"/>
      <c r="D215" s="2607"/>
      <c r="E215" s="2606"/>
      <c r="F215" s="1035" t="s">
        <v>413</v>
      </c>
      <c r="G215" s="1032">
        <f t="shared" si="7"/>
        <v>0</v>
      </c>
      <c r="H215" s="1045">
        <v>0</v>
      </c>
      <c r="I215" s="1045">
        <v>0</v>
      </c>
      <c r="J215" s="1045">
        <v>0</v>
      </c>
      <c r="K215" s="1045">
        <v>0</v>
      </c>
      <c r="L215" s="1045">
        <v>0</v>
      </c>
      <c r="M215" s="1045">
        <v>0</v>
      </c>
      <c r="N215" s="1045">
        <v>0</v>
      </c>
      <c r="O215" s="1045">
        <v>0</v>
      </c>
      <c r="P215" s="1045">
        <v>0</v>
      </c>
      <c r="Q215" s="1045">
        <v>0</v>
      </c>
      <c r="R215" s="1045">
        <v>0</v>
      </c>
      <c r="S215" s="1045">
        <v>0</v>
      </c>
      <c r="T215" s="2687"/>
    </row>
    <row r="216" spans="1:20" ht="24.95" customHeight="1" thickBot="1" x14ac:dyDescent="0.3">
      <c r="A216" s="1446"/>
      <c r="B216" s="2597"/>
      <c r="C216" s="2601"/>
      <c r="D216" s="2607"/>
      <c r="E216" s="2606"/>
      <c r="F216" s="1035" t="s">
        <v>414</v>
      </c>
      <c r="G216" s="1032">
        <f t="shared" si="7"/>
        <v>0</v>
      </c>
      <c r="H216" s="1045">
        <v>0</v>
      </c>
      <c r="I216" s="1045">
        <v>0</v>
      </c>
      <c r="J216" s="1045">
        <v>0</v>
      </c>
      <c r="K216" s="1045">
        <v>0</v>
      </c>
      <c r="L216" s="1045">
        <v>0</v>
      </c>
      <c r="M216" s="1045">
        <v>0</v>
      </c>
      <c r="N216" s="1045">
        <v>0</v>
      </c>
      <c r="O216" s="1045">
        <v>0</v>
      </c>
      <c r="P216" s="1045">
        <v>0</v>
      </c>
      <c r="Q216" s="1045">
        <v>0</v>
      </c>
      <c r="R216" s="1045">
        <v>0</v>
      </c>
      <c r="S216" s="1045">
        <v>0</v>
      </c>
      <c r="T216" s="2687"/>
    </row>
    <row r="217" spans="1:20" ht="24.95" customHeight="1" thickBot="1" x14ac:dyDescent="0.3">
      <c r="A217" s="1446"/>
      <c r="B217" s="2597"/>
      <c r="C217" s="2601"/>
      <c r="D217" s="2607"/>
      <c r="E217" s="2606"/>
      <c r="F217" s="1035" t="s">
        <v>415</v>
      </c>
      <c r="G217" s="1032">
        <f t="shared" si="7"/>
        <v>0</v>
      </c>
      <c r="H217" s="1045">
        <v>0</v>
      </c>
      <c r="I217" s="1045">
        <v>0</v>
      </c>
      <c r="J217" s="1045">
        <v>0</v>
      </c>
      <c r="K217" s="1045">
        <v>0</v>
      </c>
      <c r="L217" s="1045">
        <v>0</v>
      </c>
      <c r="M217" s="1045">
        <v>0</v>
      </c>
      <c r="N217" s="1045">
        <v>0</v>
      </c>
      <c r="O217" s="1045">
        <v>0</v>
      </c>
      <c r="P217" s="1045">
        <v>0</v>
      </c>
      <c r="Q217" s="1045">
        <v>0</v>
      </c>
      <c r="R217" s="1045">
        <v>0</v>
      </c>
      <c r="S217" s="1045">
        <v>0</v>
      </c>
      <c r="T217" s="2687"/>
    </row>
    <row r="218" spans="1:20" ht="24.95" customHeight="1" thickBot="1" x14ac:dyDescent="0.3">
      <c r="A218" s="1446"/>
      <c r="B218" s="2597"/>
      <c r="C218" s="2601"/>
      <c r="D218" s="2607"/>
      <c r="E218" s="2606"/>
      <c r="F218" s="1035" t="s">
        <v>416</v>
      </c>
      <c r="G218" s="1032">
        <f t="shared" si="7"/>
        <v>0</v>
      </c>
      <c r="H218" s="1045">
        <v>0</v>
      </c>
      <c r="I218" s="1045">
        <v>0</v>
      </c>
      <c r="J218" s="1045">
        <v>0</v>
      </c>
      <c r="K218" s="1045">
        <v>0</v>
      </c>
      <c r="L218" s="1045">
        <v>0</v>
      </c>
      <c r="M218" s="1045">
        <v>0</v>
      </c>
      <c r="N218" s="1045">
        <v>0</v>
      </c>
      <c r="O218" s="1045">
        <v>0</v>
      </c>
      <c r="P218" s="1045">
        <v>0</v>
      </c>
      <c r="Q218" s="1045">
        <v>0</v>
      </c>
      <c r="R218" s="1045">
        <v>0</v>
      </c>
      <c r="S218" s="1045">
        <v>0</v>
      </c>
      <c r="T218" s="2687"/>
    </row>
    <row r="219" spans="1:20" ht="24.95" customHeight="1" thickBot="1" x14ac:dyDescent="0.3">
      <c r="A219" s="1446"/>
      <c r="B219" s="2597"/>
      <c r="C219" s="2601"/>
      <c r="D219" s="2607"/>
      <c r="E219" s="2606"/>
      <c r="F219" s="1035" t="s">
        <v>417</v>
      </c>
      <c r="G219" s="1032">
        <f t="shared" si="7"/>
        <v>0</v>
      </c>
      <c r="H219" s="1045">
        <v>0</v>
      </c>
      <c r="I219" s="1045">
        <v>0</v>
      </c>
      <c r="J219" s="1045">
        <v>0</v>
      </c>
      <c r="K219" s="1045">
        <v>0</v>
      </c>
      <c r="L219" s="1045">
        <v>0</v>
      </c>
      <c r="M219" s="1045">
        <v>0</v>
      </c>
      <c r="N219" s="1045">
        <v>0</v>
      </c>
      <c r="O219" s="1045">
        <v>0</v>
      </c>
      <c r="P219" s="1045">
        <v>0</v>
      </c>
      <c r="Q219" s="1045">
        <v>0</v>
      </c>
      <c r="R219" s="1045">
        <v>0</v>
      </c>
      <c r="S219" s="1045">
        <v>0</v>
      </c>
      <c r="T219" s="2687"/>
    </row>
    <row r="220" spans="1:20" ht="24.95" customHeight="1" thickBot="1" x14ac:dyDescent="0.3">
      <c r="A220" s="1446"/>
      <c r="B220" s="2597"/>
      <c r="C220" s="2601"/>
      <c r="D220" s="2607"/>
      <c r="E220" s="2606"/>
      <c r="F220" s="1035" t="s">
        <v>418</v>
      </c>
      <c r="G220" s="1032">
        <f t="shared" si="7"/>
        <v>0</v>
      </c>
      <c r="H220" s="1045">
        <v>0</v>
      </c>
      <c r="I220" s="1045">
        <v>0</v>
      </c>
      <c r="J220" s="1045">
        <v>0</v>
      </c>
      <c r="K220" s="1045">
        <v>0</v>
      </c>
      <c r="L220" s="1045">
        <v>0</v>
      </c>
      <c r="M220" s="1045">
        <v>0</v>
      </c>
      <c r="N220" s="1045">
        <v>0</v>
      </c>
      <c r="O220" s="1045">
        <v>0</v>
      </c>
      <c r="P220" s="1045">
        <v>0</v>
      </c>
      <c r="Q220" s="1045">
        <v>0</v>
      </c>
      <c r="R220" s="1045">
        <v>0</v>
      </c>
      <c r="S220" s="1045">
        <v>0</v>
      </c>
      <c r="T220" s="2687"/>
    </row>
    <row r="221" spans="1:20" ht="24.95" customHeight="1" thickBot="1" x14ac:dyDescent="0.3">
      <c r="A221" s="1446"/>
      <c r="B221" s="2597"/>
      <c r="C221" s="2601"/>
      <c r="D221" s="2607"/>
      <c r="E221" s="2606"/>
      <c r="F221" s="1035" t="s">
        <v>419</v>
      </c>
      <c r="G221" s="1032">
        <f t="shared" si="7"/>
        <v>0</v>
      </c>
      <c r="H221" s="1045">
        <v>0</v>
      </c>
      <c r="I221" s="1045">
        <v>0</v>
      </c>
      <c r="J221" s="1045">
        <v>0</v>
      </c>
      <c r="K221" s="1045">
        <v>0</v>
      </c>
      <c r="L221" s="1045">
        <v>0</v>
      </c>
      <c r="M221" s="1045">
        <v>0</v>
      </c>
      <c r="N221" s="1045">
        <v>0</v>
      </c>
      <c r="O221" s="1045">
        <v>0</v>
      </c>
      <c r="P221" s="1045">
        <v>0</v>
      </c>
      <c r="Q221" s="1045">
        <v>0</v>
      </c>
      <c r="R221" s="1045">
        <v>0</v>
      </c>
      <c r="S221" s="1045">
        <v>0</v>
      </c>
      <c r="T221" s="2687"/>
    </row>
    <row r="222" spans="1:20" ht="24.95" customHeight="1" thickBot="1" x14ac:dyDescent="0.3">
      <c r="A222" s="1446"/>
      <c r="B222" s="2597"/>
      <c r="C222" s="2601"/>
      <c r="D222" s="2607"/>
      <c r="E222" s="2606"/>
      <c r="F222" s="1035" t="s">
        <v>420</v>
      </c>
      <c r="G222" s="1032">
        <f t="shared" si="7"/>
        <v>0</v>
      </c>
      <c r="H222" s="1045">
        <v>0</v>
      </c>
      <c r="I222" s="1045">
        <v>0</v>
      </c>
      <c r="J222" s="1045">
        <v>0</v>
      </c>
      <c r="K222" s="1045">
        <v>0</v>
      </c>
      <c r="L222" s="1045">
        <v>0</v>
      </c>
      <c r="M222" s="1045">
        <v>0</v>
      </c>
      <c r="N222" s="1045">
        <v>0</v>
      </c>
      <c r="O222" s="1045">
        <v>0</v>
      </c>
      <c r="P222" s="1045">
        <v>0</v>
      </c>
      <c r="Q222" s="1045">
        <v>0</v>
      </c>
      <c r="R222" s="1045">
        <v>0</v>
      </c>
      <c r="S222" s="1045">
        <v>0</v>
      </c>
      <c r="T222" s="2687"/>
    </row>
    <row r="223" spans="1:20" ht="24.95" customHeight="1" thickBot="1" x14ac:dyDescent="0.3">
      <c r="A223" s="1446"/>
      <c r="B223" s="2597"/>
      <c r="C223" s="2601"/>
      <c r="D223" s="2607"/>
      <c r="E223" s="2606"/>
      <c r="F223" s="1035" t="s">
        <v>421</v>
      </c>
      <c r="G223" s="1032">
        <f t="shared" si="7"/>
        <v>0</v>
      </c>
      <c r="H223" s="1045">
        <v>0</v>
      </c>
      <c r="I223" s="1045">
        <v>0</v>
      </c>
      <c r="J223" s="1045">
        <v>0</v>
      </c>
      <c r="K223" s="1045">
        <v>0</v>
      </c>
      <c r="L223" s="1045">
        <v>0</v>
      </c>
      <c r="M223" s="1045">
        <v>0</v>
      </c>
      <c r="N223" s="1045">
        <v>0</v>
      </c>
      <c r="O223" s="1045">
        <v>0</v>
      </c>
      <c r="P223" s="1045">
        <v>0</v>
      </c>
      <c r="Q223" s="1045">
        <v>0</v>
      </c>
      <c r="R223" s="1045">
        <v>0</v>
      </c>
      <c r="S223" s="1045">
        <v>0</v>
      </c>
      <c r="T223" s="2687"/>
    </row>
    <row r="224" spans="1:20" ht="24.95" customHeight="1" thickBot="1" x14ac:dyDescent="0.3">
      <c r="A224" s="1446"/>
      <c r="B224" s="2597"/>
      <c r="C224" s="2601"/>
      <c r="D224" s="2607"/>
      <c r="E224" s="2606"/>
      <c r="F224" s="1035" t="s">
        <v>422</v>
      </c>
      <c r="G224" s="1032">
        <f t="shared" si="7"/>
        <v>0</v>
      </c>
      <c r="H224" s="1045">
        <v>0</v>
      </c>
      <c r="I224" s="1045">
        <v>0</v>
      </c>
      <c r="J224" s="1045">
        <v>0</v>
      </c>
      <c r="K224" s="1045">
        <v>0</v>
      </c>
      <c r="L224" s="1045">
        <v>0</v>
      </c>
      <c r="M224" s="1045">
        <v>0</v>
      </c>
      <c r="N224" s="1045">
        <v>0</v>
      </c>
      <c r="O224" s="1045">
        <v>0</v>
      </c>
      <c r="P224" s="1045">
        <v>0</v>
      </c>
      <c r="Q224" s="1045">
        <v>0</v>
      </c>
      <c r="R224" s="1045">
        <v>0</v>
      </c>
      <c r="S224" s="1045">
        <v>0</v>
      </c>
      <c r="T224" s="2687"/>
    </row>
    <row r="225" spans="1:20" ht="24.95" customHeight="1" thickBot="1" x14ac:dyDescent="0.3">
      <c r="A225" s="1446"/>
      <c r="B225" s="2597"/>
      <c r="C225" s="2601"/>
      <c r="D225" s="2607"/>
      <c r="E225" s="2606"/>
      <c r="F225" s="1035" t="s">
        <v>423</v>
      </c>
      <c r="G225" s="1032">
        <f t="shared" si="7"/>
        <v>0</v>
      </c>
      <c r="H225" s="1045">
        <v>0</v>
      </c>
      <c r="I225" s="1045">
        <v>0</v>
      </c>
      <c r="J225" s="1045">
        <v>0</v>
      </c>
      <c r="K225" s="1045">
        <v>0</v>
      </c>
      <c r="L225" s="1045">
        <v>0</v>
      </c>
      <c r="M225" s="1045">
        <v>0</v>
      </c>
      <c r="N225" s="1045">
        <v>0</v>
      </c>
      <c r="O225" s="1045">
        <v>0</v>
      </c>
      <c r="P225" s="1045">
        <v>0</v>
      </c>
      <c r="Q225" s="1045">
        <v>0</v>
      </c>
      <c r="R225" s="1045">
        <v>0</v>
      </c>
      <c r="S225" s="1045">
        <v>0</v>
      </c>
      <c r="T225" s="2687"/>
    </row>
    <row r="226" spans="1:20" ht="24.95" customHeight="1" thickBot="1" x14ac:dyDescent="0.3">
      <c r="A226" s="1446"/>
      <c r="B226" s="2597"/>
      <c r="C226" s="2601"/>
      <c r="D226" s="2607"/>
      <c r="E226" s="2606"/>
      <c r="F226" s="1035" t="s">
        <v>424</v>
      </c>
      <c r="G226" s="1032">
        <f t="shared" si="7"/>
        <v>0</v>
      </c>
      <c r="H226" s="1045">
        <v>0</v>
      </c>
      <c r="I226" s="1045">
        <v>0</v>
      </c>
      <c r="J226" s="1045">
        <v>0</v>
      </c>
      <c r="K226" s="1045">
        <v>0</v>
      </c>
      <c r="L226" s="1045">
        <v>0</v>
      </c>
      <c r="M226" s="1045">
        <v>0</v>
      </c>
      <c r="N226" s="1045">
        <v>0</v>
      </c>
      <c r="O226" s="1045">
        <v>0</v>
      </c>
      <c r="P226" s="1045">
        <v>0</v>
      </c>
      <c r="Q226" s="1045">
        <v>0</v>
      </c>
      <c r="R226" s="1045">
        <v>0</v>
      </c>
      <c r="S226" s="1045">
        <v>0</v>
      </c>
      <c r="T226" s="2687"/>
    </row>
    <row r="227" spans="1:20" ht="24.95" customHeight="1" thickBot="1" x14ac:dyDescent="0.3">
      <c r="A227" s="1446"/>
      <c r="B227" s="2597"/>
      <c r="C227" s="2601"/>
      <c r="D227" s="2607"/>
      <c r="E227" s="2606"/>
      <c r="F227" s="1035" t="s">
        <v>426</v>
      </c>
      <c r="G227" s="1032">
        <f t="shared" si="7"/>
        <v>0</v>
      </c>
      <c r="H227" s="1045">
        <v>0</v>
      </c>
      <c r="I227" s="1045">
        <v>0</v>
      </c>
      <c r="J227" s="1045">
        <v>0</v>
      </c>
      <c r="K227" s="1045">
        <v>0</v>
      </c>
      <c r="L227" s="1045">
        <v>0</v>
      </c>
      <c r="M227" s="1045">
        <v>0</v>
      </c>
      <c r="N227" s="1045">
        <v>0</v>
      </c>
      <c r="O227" s="1045">
        <v>0</v>
      </c>
      <c r="P227" s="1045">
        <v>0</v>
      </c>
      <c r="Q227" s="1045">
        <v>0</v>
      </c>
      <c r="R227" s="1045">
        <v>0</v>
      </c>
      <c r="S227" s="1045">
        <v>0</v>
      </c>
      <c r="T227" s="2687"/>
    </row>
    <row r="228" spans="1:20" ht="24.95" customHeight="1" thickBot="1" x14ac:dyDescent="0.3">
      <c r="A228" s="1446"/>
      <c r="B228" s="2597"/>
      <c r="C228" s="2601"/>
      <c r="D228" s="2607"/>
      <c r="E228" s="2606"/>
      <c r="F228" s="1035" t="s">
        <v>425</v>
      </c>
      <c r="G228" s="1032">
        <f t="shared" si="7"/>
        <v>0</v>
      </c>
      <c r="H228" s="1045">
        <v>0</v>
      </c>
      <c r="I228" s="1045">
        <v>0</v>
      </c>
      <c r="J228" s="1045">
        <v>0</v>
      </c>
      <c r="K228" s="1045">
        <v>0</v>
      </c>
      <c r="L228" s="1045">
        <v>0</v>
      </c>
      <c r="M228" s="1045">
        <v>0</v>
      </c>
      <c r="N228" s="1045">
        <v>0</v>
      </c>
      <c r="O228" s="1045">
        <v>0</v>
      </c>
      <c r="P228" s="1045">
        <v>0</v>
      </c>
      <c r="Q228" s="1045">
        <v>0</v>
      </c>
      <c r="R228" s="1045">
        <v>0</v>
      </c>
      <c r="S228" s="1045">
        <v>0</v>
      </c>
      <c r="T228" s="2687"/>
    </row>
    <row r="229" spans="1:20" ht="24.95" customHeight="1" thickBot="1" x14ac:dyDescent="0.3">
      <c r="A229" s="1446"/>
      <c r="B229" s="2597"/>
      <c r="C229" s="2601"/>
      <c r="D229" s="2607"/>
      <c r="E229" s="2606"/>
      <c r="F229" s="1035" t="s">
        <v>427</v>
      </c>
      <c r="G229" s="1032">
        <f t="shared" si="7"/>
        <v>0</v>
      </c>
      <c r="H229" s="1045">
        <v>0</v>
      </c>
      <c r="I229" s="1045">
        <v>0</v>
      </c>
      <c r="J229" s="1045">
        <v>0</v>
      </c>
      <c r="K229" s="1045">
        <v>0</v>
      </c>
      <c r="L229" s="1045">
        <v>0</v>
      </c>
      <c r="M229" s="1045">
        <v>0</v>
      </c>
      <c r="N229" s="1045">
        <v>0</v>
      </c>
      <c r="O229" s="1045">
        <v>0</v>
      </c>
      <c r="P229" s="1045">
        <v>0</v>
      </c>
      <c r="Q229" s="1045">
        <v>0</v>
      </c>
      <c r="R229" s="1045">
        <v>0</v>
      </c>
      <c r="S229" s="1045">
        <v>0</v>
      </c>
      <c r="T229" s="2687"/>
    </row>
    <row r="230" spans="1:20" ht="24.95" customHeight="1" thickBot="1" x14ac:dyDescent="0.3">
      <c r="A230" s="1446"/>
      <c r="B230" s="2597"/>
      <c r="C230" s="2601"/>
      <c r="D230" s="2607"/>
      <c r="E230" s="2606"/>
      <c r="F230" s="1035" t="s">
        <v>428</v>
      </c>
      <c r="G230" s="1032">
        <f t="shared" si="7"/>
        <v>0</v>
      </c>
      <c r="H230" s="1045">
        <v>0</v>
      </c>
      <c r="I230" s="1045">
        <v>0</v>
      </c>
      <c r="J230" s="1045">
        <v>0</v>
      </c>
      <c r="K230" s="1045">
        <v>0</v>
      </c>
      <c r="L230" s="1045">
        <v>0</v>
      </c>
      <c r="M230" s="1045">
        <v>0</v>
      </c>
      <c r="N230" s="1045">
        <v>0</v>
      </c>
      <c r="O230" s="1045">
        <v>0</v>
      </c>
      <c r="P230" s="1045">
        <v>0</v>
      </c>
      <c r="Q230" s="1045">
        <v>0</v>
      </c>
      <c r="R230" s="1045">
        <v>0</v>
      </c>
      <c r="S230" s="1045">
        <v>0</v>
      </c>
      <c r="T230" s="2687"/>
    </row>
    <row r="231" spans="1:20" ht="24.95" customHeight="1" thickBot="1" x14ac:dyDescent="0.3">
      <c r="A231" s="1446"/>
      <c r="B231" s="2597"/>
      <c r="C231" s="2601"/>
      <c r="D231" s="2607"/>
      <c r="E231" s="2606"/>
      <c r="F231" s="1035" t="s">
        <v>429</v>
      </c>
      <c r="G231" s="1032">
        <f t="shared" ref="G231:G262" si="9">SUM(H231:S231)</f>
        <v>0</v>
      </c>
      <c r="H231" s="1045">
        <v>0</v>
      </c>
      <c r="I231" s="1045">
        <v>0</v>
      </c>
      <c r="J231" s="1045">
        <v>0</v>
      </c>
      <c r="K231" s="1045">
        <v>0</v>
      </c>
      <c r="L231" s="1045">
        <v>0</v>
      </c>
      <c r="M231" s="1045">
        <v>0</v>
      </c>
      <c r="N231" s="1045">
        <v>0</v>
      </c>
      <c r="O231" s="1045">
        <v>0</v>
      </c>
      <c r="P231" s="1045">
        <v>0</v>
      </c>
      <c r="Q231" s="1045">
        <v>0</v>
      </c>
      <c r="R231" s="1045">
        <v>0</v>
      </c>
      <c r="S231" s="1045">
        <v>0</v>
      </c>
      <c r="T231" s="2687"/>
    </row>
    <row r="232" spans="1:20" ht="24.95" customHeight="1" thickBot="1" x14ac:dyDescent="0.3">
      <c r="A232" s="1446"/>
      <c r="B232" s="2597"/>
      <c r="C232" s="2601"/>
      <c r="D232" s="2607"/>
      <c r="E232" s="2606"/>
      <c r="F232" s="1035" t="s">
        <v>430</v>
      </c>
      <c r="G232" s="1032">
        <f t="shared" si="9"/>
        <v>0</v>
      </c>
      <c r="H232" s="1045">
        <v>0</v>
      </c>
      <c r="I232" s="1045">
        <v>0</v>
      </c>
      <c r="J232" s="1045">
        <v>0</v>
      </c>
      <c r="K232" s="1045">
        <v>0</v>
      </c>
      <c r="L232" s="1045">
        <v>0</v>
      </c>
      <c r="M232" s="1045">
        <v>0</v>
      </c>
      <c r="N232" s="1045">
        <v>0</v>
      </c>
      <c r="O232" s="1045">
        <v>0</v>
      </c>
      <c r="P232" s="1045">
        <v>0</v>
      </c>
      <c r="Q232" s="1045">
        <v>0</v>
      </c>
      <c r="R232" s="1045">
        <v>0</v>
      </c>
      <c r="S232" s="1045">
        <v>0</v>
      </c>
      <c r="T232" s="2687"/>
    </row>
    <row r="233" spans="1:20" ht="24.95" customHeight="1" thickBot="1" x14ac:dyDescent="0.3">
      <c r="A233" s="1446"/>
      <c r="B233" s="2597"/>
      <c r="C233" s="2601"/>
      <c r="D233" s="2607"/>
      <c r="E233" s="2606"/>
      <c r="F233" s="1035" t="s">
        <v>431</v>
      </c>
      <c r="G233" s="1032">
        <f t="shared" si="9"/>
        <v>0</v>
      </c>
      <c r="H233" s="1045">
        <v>0</v>
      </c>
      <c r="I233" s="1045">
        <v>0</v>
      </c>
      <c r="J233" s="1045">
        <v>0</v>
      </c>
      <c r="K233" s="1045">
        <v>0</v>
      </c>
      <c r="L233" s="1045">
        <v>0</v>
      </c>
      <c r="M233" s="1045">
        <v>0</v>
      </c>
      <c r="N233" s="1045">
        <v>0</v>
      </c>
      <c r="O233" s="1045">
        <v>0</v>
      </c>
      <c r="P233" s="1045">
        <v>0</v>
      </c>
      <c r="Q233" s="1045">
        <v>0</v>
      </c>
      <c r="R233" s="1045">
        <v>0</v>
      </c>
      <c r="S233" s="1045">
        <v>0</v>
      </c>
      <c r="T233" s="2687"/>
    </row>
    <row r="234" spans="1:20" ht="24.95" customHeight="1" thickBot="1" x14ac:dyDescent="0.3">
      <c r="A234" s="1446"/>
      <c r="B234" s="2597"/>
      <c r="C234" s="2601"/>
      <c r="D234" s="2607"/>
      <c r="E234" s="2606"/>
      <c r="F234" s="1035" t="s">
        <v>432</v>
      </c>
      <c r="G234" s="1032">
        <f t="shared" si="9"/>
        <v>0</v>
      </c>
      <c r="H234" s="1045">
        <v>0</v>
      </c>
      <c r="I234" s="1045">
        <v>0</v>
      </c>
      <c r="J234" s="1045">
        <v>0</v>
      </c>
      <c r="K234" s="1045">
        <v>0</v>
      </c>
      <c r="L234" s="1045">
        <v>0</v>
      </c>
      <c r="M234" s="1045">
        <v>0</v>
      </c>
      <c r="N234" s="1045">
        <v>0</v>
      </c>
      <c r="O234" s="1045">
        <v>0</v>
      </c>
      <c r="P234" s="1045">
        <v>0</v>
      </c>
      <c r="Q234" s="1045">
        <v>0</v>
      </c>
      <c r="R234" s="1045">
        <v>0</v>
      </c>
      <c r="S234" s="1045">
        <v>0</v>
      </c>
      <c r="T234" s="2687"/>
    </row>
    <row r="235" spans="1:20" ht="24.95" customHeight="1" thickBot="1" x14ac:dyDescent="0.3">
      <c r="A235" s="1446"/>
      <c r="B235" s="2597"/>
      <c r="C235" s="2601"/>
      <c r="D235" s="2607"/>
      <c r="E235" s="2606"/>
      <c r="F235" s="1035" t="s">
        <v>433</v>
      </c>
      <c r="G235" s="1032">
        <f t="shared" si="9"/>
        <v>0</v>
      </c>
      <c r="H235" s="1045">
        <v>0</v>
      </c>
      <c r="I235" s="1045">
        <v>0</v>
      </c>
      <c r="J235" s="1045">
        <v>0</v>
      </c>
      <c r="K235" s="1045">
        <v>0</v>
      </c>
      <c r="L235" s="1045">
        <v>0</v>
      </c>
      <c r="M235" s="1045">
        <v>0</v>
      </c>
      <c r="N235" s="1045">
        <v>0</v>
      </c>
      <c r="O235" s="1045">
        <v>0</v>
      </c>
      <c r="P235" s="1045">
        <v>0</v>
      </c>
      <c r="Q235" s="1045">
        <v>0</v>
      </c>
      <c r="R235" s="1045">
        <v>0</v>
      </c>
      <c r="S235" s="1045">
        <v>0</v>
      </c>
      <c r="T235" s="2687"/>
    </row>
    <row r="236" spans="1:20" ht="24.95" customHeight="1" thickBot="1" x14ac:dyDescent="0.3">
      <c r="A236" s="1446"/>
      <c r="B236" s="2597"/>
      <c r="C236" s="2601"/>
      <c r="D236" s="2607"/>
      <c r="E236" s="2606"/>
      <c r="F236" s="1035" t="s">
        <v>434</v>
      </c>
      <c r="G236" s="1032">
        <f t="shared" si="9"/>
        <v>0</v>
      </c>
      <c r="H236" s="1045">
        <v>0</v>
      </c>
      <c r="I236" s="1045">
        <v>0</v>
      </c>
      <c r="J236" s="1045">
        <v>0</v>
      </c>
      <c r="K236" s="1045">
        <v>0</v>
      </c>
      <c r="L236" s="1045">
        <v>0</v>
      </c>
      <c r="M236" s="1045">
        <v>0</v>
      </c>
      <c r="N236" s="1045">
        <v>0</v>
      </c>
      <c r="O236" s="1045">
        <v>0</v>
      </c>
      <c r="P236" s="1045">
        <v>0</v>
      </c>
      <c r="Q236" s="1045">
        <v>0</v>
      </c>
      <c r="R236" s="1045">
        <v>0</v>
      </c>
      <c r="S236" s="1045">
        <v>0</v>
      </c>
      <c r="T236" s="2687"/>
    </row>
    <row r="237" spans="1:20" ht="24.95" customHeight="1" thickBot="1" x14ac:dyDescent="0.3">
      <c r="A237" s="1446"/>
      <c r="B237" s="2597"/>
      <c r="C237" s="2601"/>
      <c r="D237" s="2607"/>
      <c r="E237" s="2606"/>
      <c r="F237" s="1035" t="s">
        <v>435</v>
      </c>
      <c r="G237" s="1032">
        <f t="shared" si="9"/>
        <v>1</v>
      </c>
      <c r="H237" s="1045">
        <v>0</v>
      </c>
      <c r="I237" s="1045">
        <v>0</v>
      </c>
      <c r="J237" s="1045">
        <v>1</v>
      </c>
      <c r="K237" s="1045">
        <v>0</v>
      </c>
      <c r="L237" s="1045">
        <v>0</v>
      </c>
      <c r="M237" s="1045">
        <v>0</v>
      </c>
      <c r="N237" s="1045">
        <v>0</v>
      </c>
      <c r="O237" s="1045">
        <v>0</v>
      </c>
      <c r="P237" s="1045">
        <v>0</v>
      </c>
      <c r="Q237" s="1045">
        <v>0</v>
      </c>
      <c r="R237" s="1045">
        <v>0</v>
      </c>
      <c r="S237" s="1045">
        <v>0</v>
      </c>
      <c r="T237" s="2687"/>
    </row>
    <row r="238" spans="1:20" ht="24.95" customHeight="1" thickBot="1" x14ac:dyDescent="0.3">
      <c r="A238" s="1446"/>
      <c r="B238" s="2597"/>
      <c r="C238" s="2601"/>
      <c r="D238" s="2607"/>
      <c r="E238" s="2606"/>
      <c r="F238" s="1035" t="s">
        <v>436</v>
      </c>
      <c r="G238" s="1032">
        <v>1</v>
      </c>
      <c r="H238" s="1045">
        <v>0</v>
      </c>
      <c r="I238" s="1045">
        <v>0</v>
      </c>
      <c r="J238" s="1045">
        <v>0</v>
      </c>
      <c r="K238" s="1045">
        <v>0</v>
      </c>
      <c r="L238" s="1045">
        <v>0</v>
      </c>
      <c r="M238" s="1045">
        <v>1</v>
      </c>
      <c r="N238" s="1045">
        <v>0</v>
      </c>
      <c r="O238" s="1045">
        <v>0</v>
      </c>
      <c r="P238" s="1045">
        <v>0</v>
      </c>
      <c r="Q238" s="1045">
        <v>0</v>
      </c>
      <c r="R238" s="1045">
        <v>0</v>
      </c>
      <c r="S238" s="1045">
        <v>0</v>
      </c>
      <c r="T238" s="2687"/>
    </row>
    <row r="239" spans="1:20" ht="24.95" customHeight="1" thickBot="1" x14ac:dyDescent="0.3">
      <c r="A239" s="1446"/>
      <c r="B239" s="2597"/>
      <c r="C239" s="2601"/>
      <c r="D239" s="2607"/>
      <c r="E239" s="2606"/>
      <c r="F239" s="1035" t="s">
        <v>437</v>
      </c>
      <c r="G239" s="1032">
        <f t="shared" si="9"/>
        <v>0</v>
      </c>
      <c r="H239" s="1045">
        <v>0</v>
      </c>
      <c r="I239" s="1045">
        <v>0</v>
      </c>
      <c r="J239" s="1045">
        <v>0</v>
      </c>
      <c r="K239" s="1045">
        <v>0</v>
      </c>
      <c r="L239" s="1045">
        <v>0</v>
      </c>
      <c r="M239" s="1045">
        <v>0</v>
      </c>
      <c r="N239" s="1045">
        <v>0</v>
      </c>
      <c r="O239" s="1045">
        <v>0</v>
      </c>
      <c r="P239" s="1045">
        <v>0</v>
      </c>
      <c r="Q239" s="1045">
        <v>0</v>
      </c>
      <c r="R239" s="1045">
        <v>0</v>
      </c>
      <c r="S239" s="1045">
        <v>0</v>
      </c>
      <c r="T239" s="2687"/>
    </row>
    <row r="240" spans="1:20" ht="24.95" customHeight="1" thickBot="1" x14ac:dyDescent="0.3">
      <c r="A240" s="1446"/>
      <c r="B240" s="2597"/>
      <c r="C240" s="2601"/>
      <c r="D240" s="2607"/>
      <c r="E240" s="2606"/>
      <c r="F240" s="1035" t="s">
        <v>438</v>
      </c>
      <c r="G240" s="1032">
        <f t="shared" si="9"/>
        <v>0</v>
      </c>
      <c r="H240" s="1045">
        <v>0</v>
      </c>
      <c r="I240" s="1045">
        <v>0</v>
      </c>
      <c r="J240" s="1045">
        <v>0</v>
      </c>
      <c r="K240" s="1045">
        <v>0</v>
      </c>
      <c r="L240" s="1045">
        <v>0</v>
      </c>
      <c r="M240" s="1045">
        <v>0</v>
      </c>
      <c r="N240" s="1045">
        <v>0</v>
      </c>
      <c r="O240" s="1045">
        <v>0</v>
      </c>
      <c r="P240" s="1045">
        <v>0</v>
      </c>
      <c r="Q240" s="1045">
        <v>0</v>
      </c>
      <c r="R240" s="1045">
        <v>0</v>
      </c>
      <c r="S240" s="1045">
        <v>0</v>
      </c>
      <c r="T240" s="2687"/>
    </row>
    <row r="241" spans="1:20" ht="24.95" customHeight="1" thickBot="1" x14ac:dyDescent="0.3">
      <c r="A241" s="1446"/>
      <c r="B241" s="2597"/>
      <c r="C241" s="2601"/>
      <c r="D241" s="2607"/>
      <c r="E241" s="2606"/>
      <c r="F241" s="1035" t="s">
        <v>439</v>
      </c>
      <c r="G241" s="1032">
        <f t="shared" si="9"/>
        <v>0</v>
      </c>
      <c r="H241" s="1045">
        <v>0</v>
      </c>
      <c r="I241" s="1045">
        <v>0</v>
      </c>
      <c r="J241" s="1045">
        <v>0</v>
      </c>
      <c r="K241" s="1045">
        <v>0</v>
      </c>
      <c r="L241" s="1045">
        <v>0</v>
      </c>
      <c r="M241" s="1045">
        <v>0</v>
      </c>
      <c r="N241" s="1045">
        <v>0</v>
      </c>
      <c r="O241" s="1045">
        <v>0</v>
      </c>
      <c r="P241" s="1045">
        <v>0</v>
      </c>
      <c r="Q241" s="1045">
        <v>0</v>
      </c>
      <c r="R241" s="1045">
        <v>0</v>
      </c>
      <c r="S241" s="1045">
        <v>0</v>
      </c>
      <c r="T241" s="2687"/>
    </row>
    <row r="242" spans="1:20" ht="24.95" customHeight="1" thickBot="1" x14ac:dyDescent="0.3">
      <c r="A242" s="1446"/>
      <c r="B242" s="2597"/>
      <c r="C242" s="2601"/>
      <c r="D242" s="2607"/>
      <c r="E242" s="2606"/>
      <c r="F242" s="1035" t="s">
        <v>440</v>
      </c>
      <c r="G242" s="1032">
        <v>1</v>
      </c>
      <c r="H242" s="1045">
        <v>0</v>
      </c>
      <c r="I242" s="1045">
        <v>0</v>
      </c>
      <c r="J242" s="1045">
        <v>0</v>
      </c>
      <c r="K242" s="1045">
        <v>0</v>
      </c>
      <c r="L242" s="1045">
        <v>0</v>
      </c>
      <c r="M242" s="1045">
        <v>0</v>
      </c>
      <c r="N242" s="1045">
        <v>1</v>
      </c>
      <c r="O242" s="1045">
        <v>0</v>
      </c>
      <c r="P242" s="1045">
        <v>0</v>
      </c>
      <c r="Q242" s="1045">
        <v>0</v>
      </c>
      <c r="R242" s="1045">
        <v>0</v>
      </c>
      <c r="S242" s="1045">
        <v>0</v>
      </c>
      <c r="T242" s="2687"/>
    </row>
    <row r="243" spans="1:20" ht="24.95" customHeight="1" thickBot="1" x14ac:dyDescent="0.3">
      <c r="A243" s="1446"/>
      <c r="B243" s="2597"/>
      <c r="C243" s="2601"/>
      <c r="D243" s="2607"/>
      <c r="E243" s="2606"/>
      <c r="F243" s="1035" t="s">
        <v>441</v>
      </c>
      <c r="G243" s="1032">
        <f t="shared" si="9"/>
        <v>0</v>
      </c>
      <c r="H243" s="1045">
        <v>0</v>
      </c>
      <c r="I243" s="1045">
        <v>0</v>
      </c>
      <c r="J243" s="1045">
        <v>0</v>
      </c>
      <c r="K243" s="1045">
        <v>0</v>
      </c>
      <c r="L243" s="1045">
        <v>0</v>
      </c>
      <c r="M243" s="1045">
        <v>0</v>
      </c>
      <c r="N243" s="1045">
        <v>0</v>
      </c>
      <c r="O243" s="1045">
        <v>0</v>
      </c>
      <c r="P243" s="1045">
        <v>0</v>
      </c>
      <c r="Q243" s="1045">
        <v>0</v>
      </c>
      <c r="R243" s="1045">
        <v>0</v>
      </c>
      <c r="S243" s="1045">
        <v>0</v>
      </c>
      <c r="T243" s="2687"/>
    </row>
    <row r="244" spans="1:20" ht="24.95" customHeight="1" thickBot="1" x14ac:dyDescent="0.3">
      <c r="A244" s="1446"/>
      <c r="B244" s="2597"/>
      <c r="C244" s="2601"/>
      <c r="D244" s="2607"/>
      <c r="E244" s="2606"/>
      <c r="F244" s="1035" t="s">
        <v>442</v>
      </c>
      <c r="G244" s="1032">
        <f t="shared" si="9"/>
        <v>0</v>
      </c>
      <c r="H244" s="1045">
        <v>0</v>
      </c>
      <c r="I244" s="1045">
        <v>0</v>
      </c>
      <c r="J244" s="1045">
        <v>0</v>
      </c>
      <c r="K244" s="1045">
        <v>0</v>
      </c>
      <c r="L244" s="1045">
        <v>0</v>
      </c>
      <c r="M244" s="1045">
        <v>0</v>
      </c>
      <c r="N244" s="1045">
        <v>0</v>
      </c>
      <c r="O244" s="1045">
        <v>0</v>
      </c>
      <c r="P244" s="1045">
        <v>0</v>
      </c>
      <c r="Q244" s="1045">
        <v>0</v>
      </c>
      <c r="R244" s="1045">
        <v>0</v>
      </c>
      <c r="S244" s="1045">
        <v>0</v>
      </c>
      <c r="T244" s="2687"/>
    </row>
    <row r="245" spans="1:20" ht="24.95" customHeight="1" thickBot="1" x14ac:dyDescent="0.3">
      <c r="A245" s="1446"/>
      <c r="B245" s="2597"/>
      <c r="C245" s="2601"/>
      <c r="D245" s="2607"/>
      <c r="E245" s="2606"/>
      <c r="F245" s="1035" t="s">
        <v>443</v>
      </c>
      <c r="G245" s="1032">
        <f t="shared" si="9"/>
        <v>0</v>
      </c>
      <c r="H245" s="1045">
        <v>0</v>
      </c>
      <c r="I245" s="1045">
        <v>0</v>
      </c>
      <c r="J245" s="1045">
        <v>0</v>
      </c>
      <c r="K245" s="1045">
        <v>0</v>
      </c>
      <c r="L245" s="1045">
        <v>0</v>
      </c>
      <c r="M245" s="1045">
        <v>0</v>
      </c>
      <c r="N245" s="1045">
        <v>0</v>
      </c>
      <c r="O245" s="1045">
        <v>0</v>
      </c>
      <c r="P245" s="1045">
        <v>0</v>
      </c>
      <c r="Q245" s="1045">
        <v>0</v>
      </c>
      <c r="R245" s="1045">
        <v>0</v>
      </c>
      <c r="S245" s="1045">
        <v>0</v>
      </c>
      <c r="T245" s="2687"/>
    </row>
    <row r="246" spans="1:20" ht="24.95" customHeight="1" thickBot="1" x14ac:dyDescent="0.3">
      <c r="A246" s="1446"/>
      <c r="B246" s="2597"/>
      <c r="C246" s="2601"/>
      <c r="D246" s="2607"/>
      <c r="E246" s="2606"/>
      <c r="F246" s="1035" t="s">
        <v>444</v>
      </c>
      <c r="G246" s="1032">
        <f t="shared" si="9"/>
        <v>0</v>
      </c>
      <c r="H246" s="1045">
        <v>0</v>
      </c>
      <c r="I246" s="1045">
        <v>0</v>
      </c>
      <c r="J246" s="1045">
        <v>0</v>
      </c>
      <c r="K246" s="1045">
        <v>0</v>
      </c>
      <c r="L246" s="1045">
        <v>0</v>
      </c>
      <c r="M246" s="1045">
        <v>0</v>
      </c>
      <c r="N246" s="1045">
        <v>0</v>
      </c>
      <c r="O246" s="1045">
        <v>0</v>
      </c>
      <c r="P246" s="1045">
        <v>0</v>
      </c>
      <c r="Q246" s="1045">
        <v>0</v>
      </c>
      <c r="R246" s="1045">
        <v>0</v>
      </c>
      <c r="S246" s="1045">
        <v>0</v>
      </c>
      <c r="T246" s="2687"/>
    </row>
    <row r="247" spans="1:20" ht="24.95" customHeight="1" thickBot="1" x14ac:dyDescent="0.3">
      <c r="A247" s="1446"/>
      <c r="B247" s="2597"/>
      <c r="C247" s="2601"/>
      <c r="D247" s="2607"/>
      <c r="E247" s="2606"/>
      <c r="F247" s="1035" t="s">
        <v>445</v>
      </c>
      <c r="G247" s="1032">
        <f t="shared" si="9"/>
        <v>0</v>
      </c>
      <c r="H247" s="1045">
        <v>0</v>
      </c>
      <c r="I247" s="1045">
        <v>0</v>
      </c>
      <c r="J247" s="1045">
        <v>0</v>
      </c>
      <c r="K247" s="1045">
        <v>0</v>
      </c>
      <c r="L247" s="1045">
        <v>0</v>
      </c>
      <c r="M247" s="1045">
        <v>0</v>
      </c>
      <c r="N247" s="1045">
        <v>0</v>
      </c>
      <c r="O247" s="1045">
        <v>0</v>
      </c>
      <c r="P247" s="1045">
        <v>0</v>
      </c>
      <c r="Q247" s="1045">
        <v>0</v>
      </c>
      <c r="R247" s="1045">
        <v>0</v>
      </c>
      <c r="S247" s="1045">
        <v>0</v>
      </c>
      <c r="T247" s="2687"/>
    </row>
    <row r="248" spans="1:20" ht="24.95" customHeight="1" thickBot="1" x14ac:dyDescent="0.3">
      <c r="A248" s="1446"/>
      <c r="B248" s="2597"/>
      <c r="C248" s="2601"/>
      <c r="D248" s="2607"/>
      <c r="E248" s="2606"/>
      <c r="F248" s="1035" t="s">
        <v>446</v>
      </c>
      <c r="G248" s="1032">
        <f t="shared" si="9"/>
        <v>0</v>
      </c>
      <c r="H248" s="1045">
        <v>0</v>
      </c>
      <c r="I248" s="1045">
        <v>0</v>
      </c>
      <c r="J248" s="1045">
        <v>0</v>
      </c>
      <c r="K248" s="1045">
        <v>0</v>
      </c>
      <c r="L248" s="1045">
        <v>0</v>
      </c>
      <c r="M248" s="1045">
        <v>0</v>
      </c>
      <c r="N248" s="1045">
        <v>0</v>
      </c>
      <c r="O248" s="1045">
        <v>0</v>
      </c>
      <c r="P248" s="1045">
        <v>0</v>
      </c>
      <c r="Q248" s="1045">
        <v>0</v>
      </c>
      <c r="R248" s="1045">
        <v>0</v>
      </c>
      <c r="S248" s="1045">
        <v>0</v>
      </c>
      <c r="T248" s="2687"/>
    </row>
    <row r="249" spans="1:20" ht="24.95" customHeight="1" thickBot="1" x14ac:dyDescent="0.3">
      <c r="A249" s="1446"/>
      <c r="B249" s="2597"/>
      <c r="C249" s="2601"/>
      <c r="D249" s="2607"/>
      <c r="E249" s="2606"/>
      <c r="F249" s="1035" t="s">
        <v>447</v>
      </c>
      <c r="G249" s="1032">
        <v>1</v>
      </c>
      <c r="H249" s="1045">
        <v>0</v>
      </c>
      <c r="I249" s="1045">
        <v>0</v>
      </c>
      <c r="J249" s="1045">
        <v>0</v>
      </c>
      <c r="K249" s="1045">
        <v>0</v>
      </c>
      <c r="L249" s="1045">
        <v>0</v>
      </c>
      <c r="M249" s="1045">
        <v>0</v>
      </c>
      <c r="N249" s="1045">
        <v>0</v>
      </c>
      <c r="O249" s="1045">
        <v>1</v>
      </c>
      <c r="P249" s="1045">
        <v>0</v>
      </c>
      <c r="Q249" s="1045">
        <v>0</v>
      </c>
      <c r="R249" s="1045">
        <v>0</v>
      </c>
      <c r="S249" s="1045">
        <v>0</v>
      </c>
      <c r="T249" s="2687"/>
    </row>
    <row r="250" spans="1:20" ht="24.95" customHeight="1" thickBot="1" x14ac:dyDescent="0.3">
      <c r="A250" s="1446"/>
      <c r="B250" s="2597"/>
      <c r="C250" s="2601"/>
      <c r="D250" s="2607"/>
      <c r="E250" s="2606"/>
      <c r="F250" s="1035" t="s">
        <v>448</v>
      </c>
      <c r="G250" s="1032">
        <v>1</v>
      </c>
      <c r="H250" s="1045">
        <v>0</v>
      </c>
      <c r="I250" s="1045">
        <v>0</v>
      </c>
      <c r="J250" s="1045">
        <v>0</v>
      </c>
      <c r="K250" s="1045">
        <v>1</v>
      </c>
      <c r="L250" s="1045">
        <v>0</v>
      </c>
      <c r="M250" s="1045">
        <v>0</v>
      </c>
      <c r="N250" s="1045">
        <v>0</v>
      </c>
      <c r="O250" s="1045">
        <v>0</v>
      </c>
      <c r="P250" s="1045">
        <v>0</v>
      </c>
      <c r="Q250" s="1045">
        <v>0</v>
      </c>
      <c r="R250" s="1045">
        <v>0</v>
      </c>
      <c r="S250" s="1045">
        <v>0</v>
      </c>
      <c r="T250" s="2687"/>
    </row>
    <row r="251" spans="1:20" ht="24.95" customHeight="1" thickBot="1" x14ac:dyDescent="0.3">
      <c r="A251" s="1446"/>
      <c r="B251" s="2597"/>
      <c r="C251" s="2601"/>
      <c r="D251" s="2607"/>
      <c r="E251" s="2606"/>
      <c r="F251" s="1035" t="s">
        <v>449</v>
      </c>
      <c r="G251" s="1032">
        <f t="shared" si="9"/>
        <v>0</v>
      </c>
      <c r="H251" s="1045">
        <v>0</v>
      </c>
      <c r="I251" s="1045">
        <v>0</v>
      </c>
      <c r="J251" s="1045">
        <v>0</v>
      </c>
      <c r="K251" s="1045">
        <v>0</v>
      </c>
      <c r="L251" s="1045">
        <v>0</v>
      </c>
      <c r="M251" s="1045">
        <v>0</v>
      </c>
      <c r="N251" s="1045">
        <v>0</v>
      </c>
      <c r="O251" s="1045">
        <v>0</v>
      </c>
      <c r="P251" s="1045">
        <v>0</v>
      </c>
      <c r="Q251" s="1045">
        <v>0</v>
      </c>
      <c r="R251" s="1045">
        <v>0</v>
      </c>
      <c r="S251" s="1045">
        <v>0</v>
      </c>
      <c r="T251" s="2687"/>
    </row>
    <row r="252" spans="1:20" ht="24.95" customHeight="1" thickBot="1" x14ac:dyDescent="0.3">
      <c r="A252" s="1446"/>
      <c r="B252" s="2597"/>
      <c r="C252" s="2601"/>
      <c r="D252" s="2607"/>
      <c r="E252" s="2606"/>
      <c r="F252" s="1035" t="s">
        <v>450</v>
      </c>
      <c r="G252" s="1032">
        <f t="shared" si="9"/>
        <v>0</v>
      </c>
      <c r="H252" s="1045">
        <v>0</v>
      </c>
      <c r="I252" s="1045">
        <v>0</v>
      </c>
      <c r="J252" s="1045">
        <v>0</v>
      </c>
      <c r="K252" s="1045">
        <v>0</v>
      </c>
      <c r="L252" s="1045">
        <v>0</v>
      </c>
      <c r="M252" s="1045">
        <v>0</v>
      </c>
      <c r="N252" s="1045">
        <v>0</v>
      </c>
      <c r="O252" s="1045">
        <v>0</v>
      </c>
      <c r="P252" s="1045">
        <v>0</v>
      </c>
      <c r="Q252" s="1045">
        <v>0</v>
      </c>
      <c r="R252" s="1045">
        <v>0</v>
      </c>
      <c r="S252" s="1045">
        <v>0</v>
      </c>
      <c r="T252" s="2687"/>
    </row>
    <row r="253" spans="1:20" ht="24.95" customHeight="1" thickBot="1" x14ac:dyDescent="0.3">
      <c r="A253" s="1446"/>
      <c r="B253" s="2597"/>
      <c r="C253" s="2601"/>
      <c r="D253" s="2607"/>
      <c r="E253" s="2606"/>
      <c r="F253" s="1035" t="s">
        <v>451</v>
      </c>
      <c r="G253" s="1032">
        <f t="shared" si="9"/>
        <v>0</v>
      </c>
      <c r="H253" s="1045">
        <v>0</v>
      </c>
      <c r="I253" s="1045">
        <v>0</v>
      </c>
      <c r="J253" s="1045">
        <v>0</v>
      </c>
      <c r="K253" s="1045">
        <v>0</v>
      </c>
      <c r="L253" s="1045">
        <v>0</v>
      </c>
      <c r="M253" s="1045">
        <v>0</v>
      </c>
      <c r="N253" s="1045">
        <v>0</v>
      </c>
      <c r="O253" s="1045">
        <v>0</v>
      </c>
      <c r="P253" s="1045">
        <v>0</v>
      </c>
      <c r="Q253" s="1045">
        <v>0</v>
      </c>
      <c r="R253" s="1045">
        <v>0</v>
      </c>
      <c r="S253" s="1045">
        <v>0</v>
      </c>
      <c r="T253" s="2687"/>
    </row>
    <row r="254" spans="1:20" ht="24.95" customHeight="1" thickBot="1" x14ac:dyDescent="0.3">
      <c r="A254" s="1446"/>
      <c r="B254" s="2597"/>
      <c r="C254" s="2601"/>
      <c r="D254" s="2607"/>
      <c r="E254" s="2606"/>
      <c r="F254" s="1035" t="s">
        <v>452</v>
      </c>
      <c r="G254" s="1032">
        <f t="shared" si="9"/>
        <v>0</v>
      </c>
      <c r="H254" s="1045">
        <v>0</v>
      </c>
      <c r="I254" s="1045">
        <v>0</v>
      </c>
      <c r="J254" s="1045">
        <v>0</v>
      </c>
      <c r="K254" s="1045">
        <v>0</v>
      </c>
      <c r="L254" s="1045">
        <v>0</v>
      </c>
      <c r="M254" s="1045">
        <v>0</v>
      </c>
      <c r="N254" s="1045">
        <v>0</v>
      </c>
      <c r="O254" s="1045">
        <v>0</v>
      </c>
      <c r="P254" s="1045">
        <v>0</v>
      </c>
      <c r="Q254" s="1045">
        <v>0</v>
      </c>
      <c r="R254" s="1045">
        <v>0</v>
      </c>
      <c r="S254" s="1045">
        <v>0</v>
      </c>
      <c r="T254" s="2687"/>
    </row>
    <row r="255" spans="1:20" ht="24.95" customHeight="1" thickBot="1" x14ac:dyDescent="0.3">
      <c r="A255" s="1446"/>
      <c r="B255" s="2597"/>
      <c r="C255" s="2601"/>
      <c r="D255" s="2607"/>
      <c r="E255" s="2606"/>
      <c r="F255" s="1035" t="s">
        <v>453</v>
      </c>
      <c r="G255" s="1032">
        <f t="shared" si="9"/>
        <v>0</v>
      </c>
      <c r="H255" s="1045">
        <v>0</v>
      </c>
      <c r="I255" s="1045">
        <v>0</v>
      </c>
      <c r="J255" s="1045">
        <v>0</v>
      </c>
      <c r="K255" s="1045">
        <v>0</v>
      </c>
      <c r="L255" s="1045">
        <v>0</v>
      </c>
      <c r="M255" s="1045">
        <v>0</v>
      </c>
      <c r="N255" s="1045">
        <v>0</v>
      </c>
      <c r="O255" s="1045">
        <v>0</v>
      </c>
      <c r="P255" s="1045">
        <v>0</v>
      </c>
      <c r="Q255" s="1045">
        <v>0</v>
      </c>
      <c r="R255" s="1045">
        <v>0</v>
      </c>
      <c r="S255" s="1045">
        <v>0</v>
      </c>
      <c r="T255" s="2687"/>
    </row>
    <row r="256" spans="1:20" ht="24.95" customHeight="1" thickBot="1" x14ac:dyDescent="0.3">
      <c r="A256" s="1446"/>
      <c r="B256" s="2597"/>
      <c r="C256" s="2601"/>
      <c r="D256" s="2607"/>
      <c r="E256" s="2606"/>
      <c r="F256" s="1035" t="s">
        <v>454</v>
      </c>
      <c r="G256" s="1032">
        <f t="shared" si="9"/>
        <v>0</v>
      </c>
      <c r="H256" s="1045">
        <v>0</v>
      </c>
      <c r="I256" s="1045">
        <v>0</v>
      </c>
      <c r="J256" s="1045">
        <v>0</v>
      </c>
      <c r="K256" s="1045">
        <v>0</v>
      </c>
      <c r="L256" s="1045">
        <v>0</v>
      </c>
      <c r="M256" s="1045">
        <v>0</v>
      </c>
      <c r="N256" s="1045">
        <v>0</v>
      </c>
      <c r="O256" s="1045">
        <v>0</v>
      </c>
      <c r="P256" s="1045">
        <v>0</v>
      </c>
      <c r="Q256" s="1045">
        <v>0</v>
      </c>
      <c r="R256" s="1045">
        <v>0</v>
      </c>
      <c r="S256" s="1045">
        <v>0</v>
      </c>
      <c r="T256" s="2687"/>
    </row>
    <row r="257" spans="1:20" ht="24.95" customHeight="1" thickBot="1" x14ac:dyDescent="0.3">
      <c r="A257" s="1446"/>
      <c r="B257" s="2597"/>
      <c r="C257" s="2601"/>
      <c r="D257" s="2607"/>
      <c r="E257" s="2606"/>
      <c r="F257" s="1035" t="s">
        <v>455</v>
      </c>
      <c r="G257" s="1032">
        <f t="shared" si="9"/>
        <v>0</v>
      </c>
      <c r="H257" s="1045">
        <v>0</v>
      </c>
      <c r="I257" s="1045">
        <v>0</v>
      </c>
      <c r="J257" s="1045">
        <v>0</v>
      </c>
      <c r="K257" s="1045">
        <v>0</v>
      </c>
      <c r="L257" s="1045">
        <v>0</v>
      </c>
      <c r="M257" s="1045">
        <v>0</v>
      </c>
      <c r="N257" s="1045">
        <v>0</v>
      </c>
      <c r="O257" s="1045">
        <v>0</v>
      </c>
      <c r="P257" s="1045">
        <v>0</v>
      </c>
      <c r="Q257" s="1045">
        <v>0</v>
      </c>
      <c r="R257" s="1045">
        <v>0</v>
      </c>
      <c r="S257" s="1045">
        <v>0</v>
      </c>
      <c r="T257" s="2687"/>
    </row>
    <row r="258" spans="1:20" ht="24.95" customHeight="1" thickBot="1" x14ac:dyDescent="0.3">
      <c r="A258" s="1446"/>
      <c r="B258" s="2597"/>
      <c r="C258" s="2601"/>
      <c r="D258" s="2607"/>
      <c r="E258" s="2606"/>
      <c r="F258" s="1035" t="s">
        <v>456</v>
      </c>
      <c r="G258" s="1032">
        <f t="shared" si="9"/>
        <v>0</v>
      </c>
      <c r="H258" s="1045">
        <v>0</v>
      </c>
      <c r="I258" s="1045">
        <v>0</v>
      </c>
      <c r="J258" s="1045">
        <v>0</v>
      </c>
      <c r="K258" s="1045">
        <v>0</v>
      </c>
      <c r="L258" s="1045">
        <v>0</v>
      </c>
      <c r="M258" s="1045">
        <v>0</v>
      </c>
      <c r="N258" s="1045">
        <v>0</v>
      </c>
      <c r="O258" s="1045">
        <v>0</v>
      </c>
      <c r="P258" s="1045">
        <v>0</v>
      </c>
      <c r="Q258" s="1045">
        <v>0</v>
      </c>
      <c r="R258" s="1045">
        <v>0</v>
      </c>
      <c r="S258" s="1045">
        <v>0</v>
      </c>
      <c r="T258" s="2687"/>
    </row>
    <row r="259" spans="1:20" ht="24.95" customHeight="1" thickBot="1" x14ac:dyDescent="0.3">
      <c r="A259" s="1446"/>
      <c r="B259" s="2597"/>
      <c r="C259" s="2601"/>
      <c r="D259" s="2607"/>
      <c r="E259" s="2606"/>
      <c r="F259" s="1035" t="s">
        <v>457</v>
      </c>
      <c r="G259" s="1032">
        <f t="shared" si="9"/>
        <v>0</v>
      </c>
      <c r="H259" s="1045">
        <v>0</v>
      </c>
      <c r="I259" s="1045">
        <v>0</v>
      </c>
      <c r="J259" s="1045">
        <v>0</v>
      </c>
      <c r="K259" s="1045">
        <v>0</v>
      </c>
      <c r="L259" s="1045">
        <v>0</v>
      </c>
      <c r="M259" s="1045">
        <v>0</v>
      </c>
      <c r="N259" s="1045">
        <v>0</v>
      </c>
      <c r="O259" s="1045">
        <v>0</v>
      </c>
      <c r="P259" s="1045">
        <v>0</v>
      </c>
      <c r="Q259" s="1045">
        <v>0</v>
      </c>
      <c r="R259" s="1045">
        <v>0</v>
      </c>
      <c r="S259" s="1045">
        <v>0</v>
      </c>
      <c r="T259" s="2687"/>
    </row>
    <row r="260" spans="1:20" ht="24.95" customHeight="1" thickBot="1" x14ac:dyDescent="0.3">
      <c r="A260" s="1446"/>
      <c r="B260" s="2597"/>
      <c r="C260" s="2601"/>
      <c r="D260" s="2607"/>
      <c r="E260" s="2606"/>
      <c r="F260" s="1035" t="s">
        <v>458</v>
      </c>
      <c r="G260" s="1032">
        <f t="shared" si="9"/>
        <v>0</v>
      </c>
      <c r="H260" s="1045">
        <v>0</v>
      </c>
      <c r="I260" s="1045">
        <v>0</v>
      </c>
      <c r="J260" s="1045">
        <v>0</v>
      </c>
      <c r="K260" s="1045">
        <v>0</v>
      </c>
      <c r="L260" s="1045">
        <v>0</v>
      </c>
      <c r="M260" s="1045">
        <v>0</v>
      </c>
      <c r="N260" s="1045">
        <v>0</v>
      </c>
      <c r="O260" s="1045">
        <v>0</v>
      </c>
      <c r="P260" s="1045">
        <v>0</v>
      </c>
      <c r="Q260" s="1045">
        <v>0</v>
      </c>
      <c r="R260" s="1045">
        <v>0</v>
      </c>
      <c r="S260" s="1045">
        <v>0</v>
      </c>
      <c r="T260" s="2687"/>
    </row>
    <row r="261" spans="1:20" ht="24.95" customHeight="1" thickBot="1" x14ac:dyDescent="0.3">
      <c r="A261" s="1446"/>
      <c r="B261" s="2597"/>
      <c r="C261" s="2601"/>
      <c r="D261" s="2607"/>
      <c r="E261" s="2606"/>
      <c r="F261" s="1035" t="s">
        <v>459</v>
      </c>
      <c r="G261" s="1032">
        <f t="shared" si="9"/>
        <v>0</v>
      </c>
      <c r="H261" s="1045">
        <v>0</v>
      </c>
      <c r="I261" s="1045">
        <v>0</v>
      </c>
      <c r="J261" s="1045">
        <v>0</v>
      </c>
      <c r="K261" s="1045">
        <v>0</v>
      </c>
      <c r="L261" s="1045">
        <v>0</v>
      </c>
      <c r="M261" s="1045">
        <v>0</v>
      </c>
      <c r="N261" s="1045">
        <v>0</v>
      </c>
      <c r="O261" s="1045">
        <v>0</v>
      </c>
      <c r="P261" s="1045">
        <v>0</v>
      </c>
      <c r="Q261" s="1045">
        <v>0</v>
      </c>
      <c r="R261" s="1045">
        <v>0</v>
      </c>
      <c r="S261" s="1045">
        <v>0</v>
      </c>
      <c r="T261" s="2687"/>
    </row>
    <row r="262" spans="1:20" ht="24.95" customHeight="1" thickBot="1" x14ac:dyDescent="0.3">
      <c r="A262" s="1446"/>
      <c r="B262" s="2597"/>
      <c r="C262" s="2601"/>
      <c r="D262" s="2607"/>
      <c r="E262" s="2606"/>
      <c r="F262" s="1036" t="s">
        <v>460</v>
      </c>
      <c r="G262" s="1052">
        <f t="shared" si="9"/>
        <v>0</v>
      </c>
      <c r="H262" s="1049">
        <v>0</v>
      </c>
      <c r="I262" s="1049">
        <v>0</v>
      </c>
      <c r="J262" s="1049">
        <v>0</v>
      </c>
      <c r="K262" s="1049">
        <v>0</v>
      </c>
      <c r="L262" s="1049">
        <v>0</v>
      </c>
      <c r="M262" s="1049">
        <v>0</v>
      </c>
      <c r="N262" s="1049">
        <v>0</v>
      </c>
      <c r="O262" s="1049">
        <v>0</v>
      </c>
      <c r="P262" s="1049">
        <v>0</v>
      </c>
      <c r="Q262" s="1049">
        <v>0</v>
      </c>
      <c r="R262" s="1049">
        <v>0</v>
      </c>
      <c r="S262" s="1049">
        <v>0</v>
      </c>
      <c r="T262" s="2687"/>
    </row>
    <row r="263" spans="1:20" ht="24.95" customHeight="1" thickBot="1" x14ac:dyDescent="0.3">
      <c r="A263" s="1446"/>
      <c r="B263" s="2597"/>
      <c r="C263" s="2601"/>
      <c r="D263" s="2608"/>
      <c r="E263" s="2609"/>
      <c r="F263" s="1038" t="s">
        <v>279</v>
      </c>
      <c r="G263" s="1039">
        <f>SUM(G210:G262)</f>
        <v>5</v>
      </c>
      <c r="H263" s="1039">
        <v>0</v>
      </c>
      <c r="I263" s="1039">
        <f t="shared" ref="I263:S263" si="10">SUM(I210:I262)</f>
        <v>0</v>
      </c>
      <c r="J263" s="1039">
        <f t="shared" si="10"/>
        <v>1</v>
      </c>
      <c r="K263" s="1039">
        <f t="shared" si="10"/>
        <v>1</v>
      </c>
      <c r="L263" s="1039">
        <f t="shared" si="10"/>
        <v>0</v>
      </c>
      <c r="M263" s="1039">
        <f t="shared" si="10"/>
        <v>1</v>
      </c>
      <c r="N263" s="1039">
        <f t="shared" si="10"/>
        <v>1</v>
      </c>
      <c r="O263" s="1039">
        <f t="shared" si="10"/>
        <v>1</v>
      </c>
      <c r="P263" s="1039">
        <f t="shared" si="10"/>
        <v>0</v>
      </c>
      <c r="Q263" s="1039">
        <f t="shared" si="10"/>
        <v>0</v>
      </c>
      <c r="R263" s="1039">
        <f t="shared" si="10"/>
        <v>0</v>
      </c>
      <c r="S263" s="1040">
        <f t="shared" si="10"/>
        <v>0</v>
      </c>
      <c r="T263" s="2687"/>
    </row>
    <row r="264" spans="1:20" ht="24.95" customHeight="1" thickBot="1" x14ac:dyDescent="0.3">
      <c r="A264" s="1446"/>
      <c r="B264" s="2597"/>
      <c r="C264" s="2601"/>
      <c r="D264" s="2612" t="s">
        <v>179</v>
      </c>
      <c r="E264" s="2613"/>
      <c r="F264" s="1041" t="s">
        <v>461</v>
      </c>
      <c r="G264" s="1032">
        <f t="shared" ref="G264:G316" si="11">SUM(H264:S264)</f>
        <v>0</v>
      </c>
      <c r="H264" s="1051">
        <v>0</v>
      </c>
      <c r="I264" s="1051">
        <v>0</v>
      </c>
      <c r="J264" s="1051">
        <v>0</v>
      </c>
      <c r="K264" s="1051">
        <v>0</v>
      </c>
      <c r="L264" s="1051">
        <v>0</v>
      </c>
      <c r="M264" s="1051">
        <v>0</v>
      </c>
      <c r="N264" s="1051">
        <v>0</v>
      </c>
      <c r="O264" s="1051">
        <v>0</v>
      </c>
      <c r="P264" s="1051">
        <v>0</v>
      </c>
      <c r="Q264" s="1051">
        <v>0</v>
      </c>
      <c r="R264" s="1051">
        <v>0</v>
      </c>
      <c r="S264" s="1051">
        <v>0</v>
      </c>
      <c r="T264" s="2687"/>
    </row>
    <row r="265" spans="1:20" ht="24.95" customHeight="1" thickBot="1" x14ac:dyDescent="0.3">
      <c r="A265" s="1446"/>
      <c r="B265" s="2597"/>
      <c r="C265" s="2601"/>
      <c r="D265" s="2612"/>
      <c r="E265" s="2613"/>
      <c r="F265" s="1043" t="s">
        <v>462</v>
      </c>
      <c r="G265" s="1034">
        <f t="shared" si="11"/>
        <v>0</v>
      </c>
      <c r="H265" s="1045">
        <v>0</v>
      </c>
      <c r="I265" s="1045">
        <v>0</v>
      </c>
      <c r="J265" s="1045">
        <v>0</v>
      </c>
      <c r="K265" s="1045">
        <v>0</v>
      </c>
      <c r="L265" s="1045">
        <v>0</v>
      </c>
      <c r="M265" s="1045">
        <v>0</v>
      </c>
      <c r="N265" s="1045">
        <v>0</v>
      </c>
      <c r="O265" s="1045">
        <v>0</v>
      </c>
      <c r="P265" s="1045">
        <v>0</v>
      </c>
      <c r="Q265" s="1045">
        <v>0</v>
      </c>
      <c r="R265" s="1045">
        <v>0</v>
      </c>
      <c r="S265" s="1045">
        <v>0</v>
      </c>
      <c r="T265" s="2687"/>
    </row>
    <row r="266" spans="1:20" ht="24.95" customHeight="1" thickBot="1" x14ac:dyDescent="0.3">
      <c r="A266" s="1446"/>
      <c r="B266" s="2597"/>
      <c r="C266" s="2601"/>
      <c r="D266" s="2612"/>
      <c r="E266" s="2613"/>
      <c r="F266" s="1043" t="s">
        <v>463</v>
      </c>
      <c r="G266" s="1034">
        <f t="shared" si="11"/>
        <v>0</v>
      </c>
      <c r="H266" s="1045">
        <v>0</v>
      </c>
      <c r="I266" s="1045">
        <v>0</v>
      </c>
      <c r="J266" s="1045">
        <v>0</v>
      </c>
      <c r="K266" s="1045">
        <v>0</v>
      </c>
      <c r="L266" s="1045">
        <v>0</v>
      </c>
      <c r="M266" s="1045">
        <v>0</v>
      </c>
      <c r="N266" s="1045">
        <v>0</v>
      </c>
      <c r="O266" s="1045">
        <v>0</v>
      </c>
      <c r="P266" s="1045">
        <v>0</v>
      </c>
      <c r="Q266" s="1045">
        <v>0</v>
      </c>
      <c r="R266" s="1045">
        <v>0</v>
      </c>
      <c r="S266" s="1045">
        <v>0</v>
      </c>
      <c r="T266" s="2687"/>
    </row>
    <row r="267" spans="1:20" ht="24.95" customHeight="1" thickBot="1" x14ac:dyDescent="0.3">
      <c r="A267" s="1446"/>
      <c r="B267" s="2597"/>
      <c r="C267" s="2601"/>
      <c r="D267" s="2612"/>
      <c r="E267" s="2613"/>
      <c r="F267" s="1043" t="s">
        <v>464</v>
      </c>
      <c r="G267" s="1034">
        <f t="shared" si="11"/>
        <v>0</v>
      </c>
      <c r="H267" s="1045">
        <v>0</v>
      </c>
      <c r="I267" s="1045">
        <v>0</v>
      </c>
      <c r="J267" s="1045">
        <v>0</v>
      </c>
      <c r="K267" s="1045">
        <v>0</v>
      </c>
      <c r="L267" s="1045">
        <v>0</v>
      </c>
      <c r="M267" s="1045">
        <v>0</v>
      </c>
      <c r="N267" s="1045">
        <v>0</v>
      </c>
      <c r="O267" s="1045">
        <v>0</v>
      </c>
      <c r="P267" s="1045">
        <v>0</v>
      </c>
      <c r="Q267" s="1045">
        <v>0</v>
      </c>
      <c r="R267" s="1045">
        <v>0</v>
      </c>
      <c r="S267" s="1045">
        <v>0</v>
      </c>
      <c r="T267" s="2687"/>
    </row>
    <row r="268" spans="1:20" ht="24.95" customHeight="1" thickBot="1" x14ac:dyDescent="0.3">
      <c r="A268" s="1446"/>
      <c r="B268" s="2597"/>
      <c r="C268" s="2601"/>
      <c r="D268" s="2612"/>
      <c r="E268" s="2613"/>
      <c r="F268" s="1043" t="s">
        <v>465</v>
      </c>
      <c r="G268" s="1034">
        <f t="shared" si="11"/>
        <v>0</v>
      </c>
      <c r="H268" s="1045">
        <v>0</v>
      </c>
      <c r="I268" s="1045">
        <v>0</v>
      </c>
      <c r="J268" s="1045">
        <v>0</v>
      </c>
      <c r="K268" s="1045">
        <v>0</v>
      </c>
      <c r="L268" s="1045">
        <v>0</v>
      </c>
      <c r="M268" s="1045">
        <v>0</v>
      </c>
      <c r="N268" s="1045">
        <v>0</v>
      </c>
      <c r="O268" s="1045">
        <v>0</v>
      </c>
      <c r="P268" s="1045">
        <v>0</v>
      </c>
      <c r="Q268" s="1045">
        <v>0</v>
      </c>
      <c r="R268" s="1045">
        <v>0</v>
      </c>
      <c r="S268" s="1045">
        <v>0</v>
      </c>
      <c r="T268" s="2687"/>
    </row>
    <row r="269" spans="1:20" ht="24.95" customHeight="1" thickBot="1" x14ac:dyDescent="0.3">
      <c r="A269" s="1446"/>
      <c r="B269" s="2597"/>
      <c r="C269" s="2601"/>
      <c r="D269" s="2612"/>
      <c r="E269" s="2613"/>
      <c r="F269" s="1043" t="s">
        <v>466</v>
      </c>
      <c r="G269" s="1034">
        <v>1</v>
      </c>
      <c r="H269" s="1045">
        <v>0</v>
      </c>
      <c r="I269" s="1045">
        <v>0</v>
      </c>
      <c r="J269" s="1045">
        <v>0</v>
      </c>
      <c r="K269" s="1045">
        <v>0</v>
      </c>
      <c r="L269" s="1045">
        <v>1</v>
      </c>
      <c r="M269" s="1045">
        <v>0</v>
      </c>
      <c r="N269" s="1045">
        <v>0</v>
      </c>
      <c r="O269" s="1045">
        <v>0</v>
      </c>
      <c r="P269" s="1045">
        <v>0</v>
      </c>
      <c r="Q269" s="1045">
        <v>0</v>
      </c>
      <c r="R269" s="1045">
        <v>0</v>
      </c>
      <c r="S269" s="1045">
        <v>0</v>
      </c>
      <c r="T269" s="2687"/>
    </row>
    <row r="270" spans="1:20" ht="24.95" customHeight="1" thickBot="1" x14ac:dyDescent="0.3">
      <c r="A270" s="1446"/>
      <c r="B270" s="2597"/>
      <c r="C270" s="2601"/>
      <c r="D270" s="2612"/>
      <c r="E270" s="2613"/>
      <c r="F270" s="1043" t="s">
        <v>467</v>
      </c>
      <c r="G270" s="1034">
        <f t="shared" si="11"/>
        <v>0</v>
      </c>
      <c r="H270" s="1045">
        <v>0</v>
      </c>
      <c r="I270" s="1045">
        <v>0</v>
      </c>
      <c r="J270" s="1045">
        <v>0</v>
      </c>
      <c r="K270" s="1045">
        <v>0</v>
      </c>
      <c r="L270" s="1045">
        <v>0</v>
      </c>
      <c r="M270" s="1045">
        <v>0</v>
      </c>
      <c r="N270" s="1045">
        <v>0</v>
      </c>
      <c r="O270" s="1045">
        <v>0</v>
      </c>
      <c r="P270" s="1045">
        <v>0</v>
      </c>
      <c r="Q270" s="1045">
        <v>0</v>
      </c>
      <c r="R270" s="1045">
        <v>0</v>
      </c>
      <c r="S270" s="1045">
        <v>0</v>
      </c>
      <c r="T270" s="2687"/>
    </row>
    <row r="271" spans="1:20" ht="24.95" customHeight="1" thickBot="1" x14ac:dyDescent="0.3">
      <c r="A271" s="1446"/>
      <c r="B271" s="2597"/>
      <c r="C271" s="2601"/>
      <c r="D271" s="2612"/>
      <c r="E271" s="2613"/>
      <c r="F271" s="1043" t="s">
        <v>468</v>
      </c>
      <c r="G271" s="1034">
        <f t="shared" si="11"/>
        <v>0</v>
      </c>
      <c r="H271" s="1045">
        <v>0</v>
      </c>
      <c r="I271" s="1045">
        <v>0</v>
      </c>
      <c r="J271" s="1045">
        <v>0</v>
      </c>
      <c r="K271" s="1045">
        <v>0</v>
      </c>
      <c r="L271" s="1045">
        <v>0</v>
      </c>
      <c r="M271" s="1045">
        <v>0</v>
      </c>
      <c r="N271" s="1045">
        <v>0</v>
      </c>
      <c r="O271" s="1045">
        <v>0</v>
      </c>
      <c r="P271" s="1045">
        <v>0</v>
      </c>
      <c r="Q271" s="1045">
        <v>0</v>
      </c>
      <c r="R271" s="1045">
        <v>0</v>
      </c>
      <c r="S271" s="1045">
        <v>0</v>
      </c>
      <c r="T271" s="2687"/>
    </row>
    <row r="272" spans="1:20" ht="24.95" customHeight="1" thickBot="1" x14ac:dyDescent="0.3">
      <c r="A272" s="1446"/>
      <c r="B272" s="2597"/>
      <c r="C272" s="2601"/>
      <c r="D272" s="2612"/>
      <c r="E272" s="2613"/>
      <c r="F272" s="1043" t="s">
        <v>469</v>
      </c>
      <c r="G272" s="1034">
        <f t="shared" si="11"/>
        <v>0</v>
      </c>
      <c r="H272" s="1045">
        <v>0</v>
      </c>
      <c r="I272" s="1045">
        <v>0</v>
      </c>
      <c r="J272" s="1045">
        <v>0</v>
      </c>
      <c r="K272" s="1045">
        <v>0</v>
      </c>
      <c r="L272" s="1045">
        <v>0</v>
      </c>
      <c r="M272" s="1045">
        <v>0</v>
      </c>
      <c r="N272" s="1045">
        <v>0</v>
      </c>
      <c r="O272" s="1045">
        <v>0</v>
      </c>
      <c r="P272" s="1045">
        <v>0</v>
      </c>
      <c r="Q272" s="1045">
        <v>0</v>
      </c>
      <c r="R272" s="1045">
        <v>0</v>
      </c>
      <c r="S272" s="1045">
        <v>0</v>
      </c>
      <c r="T272" s="2687"/>
    </row>
    <row r="273" spans="1:20" ht="24.95" customHeight="1" thickBot="1" x14ac:dyDescent="0.3">
      <c r="A273" s="1446"/>
      <c r="B273" s="2597"/>
      <c r="C273" s="2601"/>
      <c r="D273" s="2612"/>
      <c r="E273" s="2613"/>
      <c r="F273" s="1043" t="s">
        <v>470</v>
      </c>
      <c r="G273" s="1034">
        <f t="shared" si="11"/>
        <v>0</v>
      </c>
      <c r="H273" s="1045">
        <v>0</v>
      </c>
      <c r="I273" s="1045">
        <v>0</v>
      </c>
      <c r="J273" s="1045">
        <v>0</v>
      </c>
      <c r="K273" s="1045">
        <v>0</v>
      </c>
      <c r="L273" s="1045">
        <v>0</v>
      </c>
      <c r="M273" s="1045">
        <v>0</v>
      </c>
      <c r="N273" s="1045">
        <v>0</v>
      </c>
      <c r="O273" s="1045">
        <v>0</v>
      </c>
      <c r="P273" s="1045">
        <v>0</v>
      </c>
      <c r="Q273" s="1045">
        <v>0</v>
      </c>
      <c r="R273" s="1045">
        <v>0</v>
      </c>
      <c r="S273" s="1045">
        <v>0</v>
      </c>
      <c r="T273" s="2687"/>
    </row>
    <row r="274" spans="1:20" ht="24.95" customHeight="1" thickBot="1" x14ac:dyDescent="0.3">
      <c r="A274" s="1446"/>
      <c r="B274" s="2597"/>
      <c r="C274" s="2601"/>
      <c r="D274" s="2612"/>
      <c r="E274" s="2613"/>
      <c r="F274" s="1043" t="s">
        <v>471</v>
      </c>
      <c r="G274" s="1034">
        <f t="shared" si="11"/>
        <v>0</v>
      </c>
      <c r="H274" s="1045">
        <v>0</v>
      </c>
      <c r="I274" s="1045">
        <v>0</v>
      </c>
      <c r="J274" s="1045">
        <v>0</v>
      </c>
      <c r="K274" s="1045">
        <v>0</v>
      </c>
      <c r="L274" s="1045">
        <v>0</v>
      </c>
      <c r="M274" s="1045">
        <v>0</v>
      </c>
      <c r="N274" s="1045">
        <v>0</v>
      </c>
      <c r="O274" s="1045">
        <v>0</v>
      </c>
      <c r="P274" s="1045">
        <v>0</v>
      </c>
      <c r="Q274" s="1045">
        <v>0</v>
      </c>
      <c r="R274" s="1045">
        <v>0</v>
      </c>
      <c r="S274" s="1045">
        <v>0</v>
      </c>
      <c r="T274" s="2687"/>
    </row>
    <row r="275" spans="1:20" ht="24.95" customHeight="1" thickBot="1" x14ac:dyDescent="0.3">
      <c r="A275" s="1446"/>
      <c r="B275" s="2597"/>
      <c r="C275" s="2601"/>
      <c r="D275" s="2612"/>
      <c r="E275" s="2613"/>
      <c r="F275" s="1043" t="s">
        <v>472</v>
      </c>
      <c r="G275" s="1034">
        <f t="shared" si="11"/>
        <v>0</v>
      </c>
      <c r="H275" s="1045">
        <v>0</v>
      </c>
      <c r="I275" s="1045">
        <v>0</v>
      </c>
      <c r="J275" s="1045">
        <v>0</v>
      </c>
      <c r="K275" s="1045">
        <v>0</v>
      </c>
      <c r="L275" s="1045">
        <v>0</v>
      </c>
      <c r="M275" s="1045">
        <v>0</v>
      </c>
      <c r="N275" s="1045">
        <v>0</v>
      </c>
      <c r="O275" s="1045">
        <v>0</v>
      </c>
      <c r="P275" s="1045">
        <v>0</v>
      </c>
      <c r="Q275" s="1045">
        <v>0</v>
      </c>
      <c r="R275" s="1045">
        <v>0</v>
      </c>
      <c r="S275" s="1045">
        <v>0</v>
      </c>
      <c r="T275" s="2687"/>
    </row>
    <row r="276" spans="1:20" ht="24.95" customHeight="1" thickBot="1" x14ac:dyDescent="0.3">
      <c r="A276" s="1446"/>
      <c r="B276" s="2597"/>
      <c r="C276" s="2601"/>
      <c r="D276" s="2612"/>
      <c r="E276" s="2613"/>
      <c r="F276" s="1043" t="s">
        <v>509</v>
      </c>
      <c r="G276" s="1034">
        <f t="shared" si="11"/>
        <v>0</v>
      </c>
      <c r="H276" s="1045">
        <v>0</v>
      </c>
      <c r="I276" s="1045">
        <v>0</v>
      </c>
      <c r="J276" s="1045">
        <v>0</v>
      </c>
      <c r="K276" s="1045">
        <v>0</v>
      </c>
      <c r="L276" s="1045">
        <v>0</v>
      </c>
      <c r="M276" s="1045">
        <v>0</v>
      </c>
      <c r="N276" s="1045">
        <v>0</v>
      </c>
      <c r="O276" s="1045">
        <v>0</v>
      </c>
      <c r="P276" s="1045">
        <v>0</v>
      </c>
      <c r="Q276" s="1045">
        <v>0</v>
      </c>
      <c r="R276" s="1045">
        <v>0</v>
      </c>
      <c r="S276" s="1045">
        <v>0</v>
      </c>
      <c r="T276" s="2687"/>
    </row>
    <row r="277" spans="1:20" ht="24.95" customHeight="1" thickBot="1" x14ac:dyDescent="0.3">
      <c r="A277" s="1446"/>
      <c r="B277" s="2597"/>
      <c r="C277" s="2601"/>
      <c r="D277" s="2612"/>
      <c r="E277" s="2613"/>
      <c r="F277" s="1043" t="s">
        <v>473</v>
      </c>
      <c r="G277" s="1034">
        <f t="shared" si="11"/>
        <v>0</v>
      </c>
      <c r="H277" s="1045">
        <v>0</v>
      </c>
      <c r="I277" s="1045">
        <v>0</v>
      </c>
      <c r="J277" s="1045">
        <v>0</v>
      </c>
      <c r="K277" s="1045">
        <v>0</v>
      </c>
      <c r="L277" s="1045">
        <v>0</v>
      </c>
      <c r="M277" s="1045">
        <v>0</v>
      </c>
      <c r="N277" s="1045">
        <v>0</v>
      </c>
      <c r="O277" s="1045">
        <v>0</v>
      </c>
      <c r="P277" s="1045">
        <v>0</v>
      </c>
      <c r="Q277" s="1045">
        <v>0</v>
      </c>
      <c r="R277" s="1045">
        <v>0</v>
      </c>
      <c r="S277" s="1045">
        <v>0</v>
      </c>
      <c r="T277" s="2687"/>
    </row>
    <row r="278" spans="1:20" ht="24.95" customHeight="1" thickBot="1" x14ac:dyDescent="0.3">
      <c r="A278" s="1446"/>
      <c r="B278" s="2597"/>
      <c r="C278" s="2601"/>
      <c r="D278" s="2612"/>
      <c r="E278" s="2613"/>
      <c r="F278" s="1043" t="s">
        <v>474</v>
      </c>
      <c r="G278" s="1034">
        <f t="shared" si="11"/>
        <v>0</v>
      </c>
      <c r="H278" s="1045">
        <v>0</v>
      </c>
      <c r="I278" s="1045">
        <v>0</v>
      </c>
      <c r="J278" s="1045">
        <v>0</v>
      </c>
      <c r="K278" s="1045">
        <v>0</v>
      </c>
      <c r="L278" s="1045">
        <v>0</v>
      </c>
      <c r="M278" s="1045">
        <v>0</v>
      </c>
      <c r="N278" s="1045">
        <v>0</v>
      </c>
      <c r="O278" s="1045">
        <v>0</v>
      </c>
      <c r="P278" s="1045">
        <v>0</v>
      </c>
      <c r="Q278" s="1045">
        <v>0</v>
      </c>
      <c r="R278" s="1045">
        <v>0</v>
      </c>
      <c r="S278" s="1045">
        <v>0</v>
      </c>
      <c r="T278" s="2687"/>
    </row>
    <row r="279" spans="1:20" ht="24.95" customHeight="1" thickBot="1" x14ac:dyDescent="0.3">
      <c r="A279" s="1446"/>
      <c r="B279" s="2597"/>
      <c r="C279" s="2601"/>
      <c r="D279" s="2612"/>
      <c r="E279" s="2613"/>
      <c r="F279" s="1043" t="s">
        <v>475</v>
      </c>
      <c r="G279" s="1034">
        <f t="shared" si="11"/>
        <v>0</v>
      </c>
      <c r="H279" s="1045">
        <v>0</v>
      </c>
      <c r="I279" s="1045">
        <v>0</v>
      </c>
      <c r="J279" s="1045">
        <v>0</v>
      </c>
      <c r="K279" s="1045">
        <v>0</v>
      </c>
      <c r="L279" s="1045">
        <v>0</v>
      </c>
      <c r="M279" s="1045">
        <v>0</v>
      </c>
      <c r="N279" s="1045">
        <v>0</v>
      </c>
      <c r="O279" s="1045">
        <v>0</v>
      </c>
      <c r="P279" s="1045">
        <v>0</v>
      </c>
      <c r="Q279" s="1045">
        <v>0</v>
      </c>
      <c r="R279" s="1045">
        <v>0</v>
      </c>
      <c r="S279" s="1045">
        <v>0</v>
      </c>
      <c r="T279" s="2687"/>
    </row>
    <row r="280" spans="1:20" ht="24.95" customHeight="1" thickBot="1" x14ac:dyDescent="0.3">
      <c r="A280" s="1446"/>
      <c r="B280" s="2597"/>
      <c r="C280" s="2601"/>
      <c r="D280" s="2612"/>
      <c r="E280" s="2613"/>
      <c r="F280" s="1043" t="s">
        <v>476</v>
      </c>
      <c r="G280" s="1034">
        <f t="shared" si="11"/>
        <v>0</v>
      </c>
      <c r="H280" s="1045">
        <v>0</v>
      </c>
      <c r="I280" s="1045">
        <v>0</v>
      </c>
      <c r="J280" s="1045">
        <v>0</v>
      </c>
      <c r="K280" s="1045">
        <v>0</v>
      </c>
      <c r="L280" s="1045">
        <v>0</v>
      </c>
      <c r="M280" s="1045">
        <v>0</v>
      </c>
      <c r="N280" s="1045">
        <v>0</v>
      </c>
      <c r="O280" s="1045">
        <v>0</v>
      </c>
      <c r="P280" s="1045">
        <v>0</v>
      </c>
      <c r="Q280" s="1045">
        <v>0</v>
      </c>
      <c r="R280" s="1045">
        <v>0</v>
      </c>
      <c r="S280" s="1045">
        <v>0</v>
      </c>
      <c r="T280" s="2687"/>
    </row>
    <row r="281" spans="1:20" ht="24.95" customHeight="1" thickBot="1" x14ac:dyDescent="0.3">
      <c r="A281" s="1446"/>
      <c r="B281" s="2597"/>
      <c r="C281" s="2601"/>
      <c r="D281" s="2612"/>
      <c r="E281" s="2613"/>
      <c r="F281" s="1043" t="s">
        <v>477</v>
      </c>
      <c r="G281" s="1034">
        <f t="shared" si="11"/>
        <v>0</v>
      </c>
      <c r="H281" s="1045">
        <v>0</v>
      </c>
      <c r="I281" s="1045">
        <v>0</v>
      </c>
      <c r="J281" s="1045">
        <v>0</v>
      </c>
      <c r="K281" s="1045">
        <v>0</v>
      </c>
      <c r="L281" s="1045">
        <v>0</v>
      </c>
      <c r="M281" s="1045">
        <v>0</v>
      </c>
      <c r="N281" s="1045">
        <v>0</v>
      </c>
      <c r="O281" s="1045">
        <v>0</v>
      </c>
      <c r="P281" s="1045">
        <v>0</v>
      </c>
      <c r="Q281" s="1045">
        <v>0</v>
      </c>
      <c r="R281" s="1045">
        <v>0</v>
      </c>
      <c r="S281" s="1045">
        <v>0</v>
      </c>
      <c r="T281" s="2687"/>
    </row>
    <row r="282" spans="1:20" ht="24.95" customHeight="1" thickBot="1" x14ac:dyDescent="0.3">
      <c r="A282" s="1446"/>
      <c r="B282" s="2597"/>
      <c r="C282" s="2601"/>
      <c r="D282" s="2612"/>
      <c r="E282" s="2613"/>
      <c r="F282" s="1043" t="s">
        <v>478</v>
      </c>
      <c r="G282" s="1034">
        <f t="shared" si="11"/>
        <v>0</v>
      </c>
      <c r="H282" s="1045">
        <v>0</v>
      </c>
      <c r="I282" s="1045">
        <v>0</v>
      </c>
      <c r="J282" s="1045">
        <v>0</v>
      </c>
      <c r="K282" s="1045">
        <v>0</v>
      </c>
      <c r="L282" s="1045">
        <v>0</v>
      </c>
      <c r="M282" s="1045">
        <v>0</v>
      </c>
      <c r="N282" s="1045">
        <v>0</v>
      </c>
      <c r="O282" s="1045">
        <v>0</v>
      </c>
      <c r="P282" s="1045">
        <v>0</v>
      </c>
      <c r="Q282" s="1045">
        <v>0</v>
      </c>
      <c r="R282" s="1045">
        <v>0</v>
      </c>
      <c r="S282" s="1045">
        <v>0</v>
      </c>
      <c r="T282" s="2687"/>
    </row>
    <row r="283" spans="1:20" ht="24.95" customHeight="1" thickBot="1" x14ac:dyDescent="0.3">
      <c r="A283" s="1446"/>
      <c r="B283" s="2597"/>
      <c r="C283" s="2601"/>
      <c r="D283" s="2612"/>
      <c r="E283" s="2613"/>
      <c r="F283" s="1043" t="s">
        <v>479</v>
      </c>
      <c r="G283" s="1034">
        <f t="shared" si="11"/>
        <v>0</v>
      </c>
      <c r="H283" s="1045">
        <v>0</v>
      </c>
      <c r="I283" s="1045">
        <v>0</v>
      </c>
      <c r="J283" s="1045">
        <v>0</v>
      </c>
      <c r="K283" s="1045">
        <v>0</v>
      </c>
      <c r="L283" s="1045">
        <v>0</v>
      </c>
      <c r="M283" s="1045">
        <v>0</v>
      </c>
      <c r="N283" s="1045">
        <v>0</v>
      </c>
      <c r="O283" s="1045">
        <v>0</v>
      </c>
      <c r="P283" s="1045">
        <v>0</v>
      </c>
      <c r="Q283" s="1045">
        <v>0</v>
      </c>
      <c r="R283" s="1045">
        <v>0</v>
      </c>
      <c r="S283" s="1045">
        <v>0</v>
      </c>
      <c r="T283" s="2687"/>
    </row>
    <row r="284" spans="1:20" ht="24.95" customHeight="1" thickBot="1" x14ac:dyDescent="0.3">
      <c r="A284" s="1446"/>
      <c r="B284" s="2597"/>
      <c r="C284" s="2601"/>
      <c r="D284" s="2612"/>
      <c r="E284" s="2613"/>
      <c r="F284" s="1043" t="s">
        <v>480</v>
      </c>
      <c r="G284" s="1034">
        <f t="shared" si="11"/>
        <v>0</v>
      </c>
      <c r="H284" s="1045">
        <v>0</v>
      </c>
      <c r="I284" s="1045">
        <v>0</v>
      </c>
      <c r="J284" s="1045">
        <v>0</v>
      </c>
      <c r="K284" s="1045">
        <v>0</v>
      </c>
      <c r="L284" s="1045">
        <v>0</v>
      </c>
      <c r="M284" s="1045">
        <v>0</v>
      </c>
      <c r="N284" s="1045">
        <v>0</v>
      </c>
      <c r="O284" s="1045">
        <v>0</v>
      </c>
      <c r="P284" s="1045">
        <v>0</v>
      </c>
      <c r="Q284" s="1045">
        <v>0</v>
      </c>
      <c r="R284" s="1045">
        <v>0</v>
      </c>
      <c r="S284" s="1045">
        <v>0</v>
      </c>
      <c r="T284" s="2687"/>
    </row>
    <row r="285" spans="1:20" ht="24.95" customHeight="1" thickBot="1" x14ac:dyDescent="0.3">
      <c r="A285" s="1446"/>
      <c r="B285" s="2597"/>
      <c r="C285" s="2601"/>
      <c r="D285" s="2612"/>
      <c r="E285" s="2613"/>
      <c r="F285" s="1043" t="s">
        <v>481</v>
      </c>
      <c r="G285" s="1034">
        <f t="shared" si="11"/>
        <v>0</v>
      </c>
      <c r="H285" s="1045">
        <v>0</v>
      </c>
      <c r="I285" s="1045">
        <v>0</v>
      </c>
      <c r="J285" s="1045">
        <v>0</v>
      </c>
      <c r="K285" s="1045">
        <v>0</v>
      </c>
      <c r="L285" s="1045">
        <v>0</v>
      </c>
      <c r="M285" s="1045">
        <v>0</v>
      </c>
      <c r="N285" s="1045">
        <v>0</v>
      </c>
      <c r="O285" s="1045">
        <v>0</v>
      </c>
      <c r="P285" s="1045">
        <v>0</v>
      </c>
      <c r="Q285" s="1045">
        <v>0</v>
      </c>
      <c r="R285" s="1045">
        <v>0</v>
      </c>
      <c r="S285" s="1045">
        <v>0</v>
      </c>
      <c r="T285" s="2687"/>
    </row>
    <row r="286" spans="1:20" ht="24.95" customHeight="1" thickBot="1" x14ac:dyDescent="0.3">
      <c r="A286" s="1446"/>
      <c r="B286" s="2597"/>
      <c r="C286" s="2601"/>
      <c r="D286" s="2612"/>
      <c r="E286" s="2613"/>
      <c r="F286" s="1043" t="s">
        <v>482</v>
      </c>
      <c r="G286" s="1034">
        <f t="shared" si="11"/>
        <v>0</v>
      </c>
      <c r="H286" s="1045">
        <v>0</v>
      </c>
      <c r="I286" s="1045">
        <v>0</v>
      </c>
      <c r="J286" s="1045">
        <v>0</v>
      </c>
      <c r="K286" s="1045">
        <v>0</v>
      </c>
      <c r="L286" s="1045">
        <v>0</v>
      </c>
      <c r="M286" s="1045">
        <v>0</v>
      </c>
      <c r="N286" s="1045">
        <v>0</v>
      </c>
      <c r="O286" s="1045">
        <v>0</v>
      </c>
      <c r="P286" s="1045">
        <v>0</v>
      </c>
      <c r="Q286" s="1045">
        <v>0</v>
      </c>
      <c r="R286" s="1045">
        <v>0</v>
      </c>
      <c r="S286" s="1045">
        <v>0</v>
      </c>
      <c r="T286" s="2687"/>
    </row>
    <row r="287" spans="1:20" ht="24.95" customHeight="1" thickBot="1" x14ac:dyDescent="0.3">
      <c r="A287" s="1446"/>
      <c r="B287" s="2597"/>
      <c r="C287" s="2601"/>
      <c r="D287" s="2612"/>
      <c r="E287" s="2613"/>
      <c r="F287" s="1043" t="s">
        <v>483</v>
      </c>
      <c r="G287" s="1034">
        <f t="shared" si="11"/>
        <v>0</v>
      </c>
      <c r="H287" s="1045">
        <v>0</v>
      </c>
      <c r="I287" s="1045">
        <v>0</v>
      </c>
      <c r="J287" s="1045">
        <v>0</v>
      </c>
      <c r="K287" s="1045">
        <v>0</v>
      </c>
      <c r="L287" s="1045">
        <v>0</v>
      </c>
      <c r="M287" s="1045">
        <v>0</v>
      </c>
      <c r="N287" s="1045">
        <v>0</v>
      </c>
      <c r="O287" s="1045">
        <v>0</v>
      </c>
      <c r="P287" s="1045">
        <v>0</v>
      </c>
      <c r="Q287" s="1045">
        <v>0</v>
      </c>
      <c r="R287" s="1045">
        <v>0</v>
      </c>
      <c r="S287" s="1045">
        <v>0</v>
      </c>
      <c r="T287" s="2687"/>
    </row>
    <row r="288" spans="1:20" ht="24.95" customHeight="1" thickBot="1" x14ac:dyDescent="0.3">
      <c r="A288" s="1446"/>
      <c r="B288" s="2597"/>
      <c r="C288" s="2601"/>
      <c r="D288" s="2612"/>
      <c r="E288" s="2613"/>
      <c r="F288" s="1043" t="s">
        <v>484</v>
      </c>
      <c r="G288" s="1034">
        <f t="shared" si="11"/>
        <v>0</v>
      </c>
      <c r="H288" s="1045">
        <v>0</v>
      </c>
      <c r="I288" s="1045">
        <v>0</v>
      </c>
      <c r="J288" s="1045">
        <v>0</v>
      </c>
      <c r="K288" s="1045">
        <v>0</v>
      </c>
      <c r="L288" s="1045">
        <v>0</v>
      </c>
      <c r="M288" s="1045">
        <v>0</v>
      </c>
      <c r="N288" s="1045">
        <v>0</v>
      </c>
      <c r="O288" s="1045">
        <v>0</v>
      </c>
      <c r="P288" s="1045">
        <v>0</v>
      </c>
      <c r="Q288" s="1045">
        <v>0</v>
      </c>
      <c r="R288" s="1045">
        <v>0</v>
      </c>
      <c r="S288" s="1045">
        <v>0</v>
      </c>
      <c r="T288" s="2687"/>
    </row>
    <row r="289" spans="1:20" ht="24.95" customHeight="1" thickBot="1" x14ac:dyDescent="0.3">
      <c r="A289" s="1446"/>
      <c r="B289" s="2597"/>
      <c r="C289" s="2601"/>
      <c r="D289" s="2612"/>
      <c r="E289" s="2613"/>
      <c r="F289" s="1043" t="s">
        <v>485</v>
      </c>
      <c r="G289" s="1034">
        <f t="shared" si="11"/>
        <v>0</v>
      </c>
      <c r="H289" s="1045">
        <v>0</v>
      </c>
      <c r="I289" s="1045">
        <v>0</v>
      </c>
      <c r="J289" s="1045">
        <v>0</v>
      </c>
      <c r="K289" s="1045">
        <v>0</v>
      </c>
      <c r="L289" s="1045">
        <v>0</v>
      </c>
      <c r="M289" s="1045">
        <v>0</v>
      </c>
      <c r="N289" s="1045">
        <v>0</v>
      </c>
      <c r="O289" s="1045">
        <v>0</v>
      </c>
      <c r="P289" s="1045">
        <v>0</v>
      </c>
      <c r="Q289" s="1045">
        <v>0</v>
      </c>
      <c r="R289" s="1045">
        <v>0</v>
      </c>
      <c r="S289" s="1045">
        <v>0</v>
      </c>
      <c r="T289" s="2687"/>
    </row>
    <row r="290" spans="1:20" ht="24.95" customHeight="1" thickBot="1" x14ac:dyDescent="0.3">
      <c r="A290" s="1446"/>
      <c r="B290" s="2597"/>
      <c r="C290" s="2601"/>
      <c r="D290" s="2612"/>
      <c r="E290" s="2613"/>
      <c r="F290" s="1043" t="s">
        <v>510</v>
      </c>
      <c r="G290" s="1034">
        <f t="shared" si="11"/>
        <v>0</v>
      </c>
      <c r="H290" s="1045">
        <v>0</v>
      </c>
      <c r="I290" s="1045">
        <v>0</v>
      </c>
      <c r="J290" s="1045">
        <v>0</v>
      </c>
      <c r="K290" s="1045">
        <v>0</v>
      </c>
      <c r="L290" s="1045">
        <v>0</v>
      </c>
      <c r="M290" s="1045">
        <v>0</v>
      </c>
      <c r="N290" s="1045">
        <v>0</v>
      </c>
      <c r="O290" s="1045">
        <v>0</v>
      </c>
      <c r="P290" s="1045">
        <v>0</v>
      </c>
      <c r="Q290" s="1045">
        <v>0</v>
      </c>
      <c r="R290" s="1045">
        <v>0</v>
      </c>
      <c r="S290" s="1045">
        <v>0</v>
      </c>
      <c r="T290" s="2687"/>
    </row>
    <row r="291" spans="1:20" ht="24.95" customHeight="1" thickBot="1" x14ac:dyDescent="0.3">
      <c r="A291" s="1446"/>
      <c r="B291" s="2597"/>
      <c r="C291" s="2601"/>
      <c r="D291" s="2612"/>
      <c r="E291" s="2613"/>
      <c r="F291" s="1043" t="s">
        <v>511</v>
      </c>
      <c r="G291" s="1034">
        <f t="shared" si="11"/>
        <v>0</v>
      </c>
      <c r="H291" s="1045">
        <v>0</v>
      </c>
      <c r="I291" s="1045">
        <v>0</v>
      </c>
      <c r="J291" s="1045">
        <v>0</v>
      </c>
      <c r="K291" s="1045">
        <v>0</v>
      </c>
      <c r="L291" s="1045">
        <v>0</v>
      </c>
      <c r="M291" s="1045">
        <v>0</v>
      </c>
      <c r="N291" s="1045">
        <v>0</v>
      </c>
      <c r="O291" s="1045">
        <v>0</v>
      </c>
      <c r="P291" s="1045">
        <v>0</v>
      </c>
      <c r="Q291" s="1045">
        <v>0</v>
      </c>
      <c r="R291" s="1045">
        <v>0</v>
      </c>
      <c r="S291" s="1045">
        <v>0</v>
      </c>
      <c r="T291" s="2687"/>
    </row>
    <row r="292" spans="1:20" ht="24.95" customHeight="1" thickBot="1" x14ac:dyDescent="0.3">
      <c r="A292" s="1446"/>
      <c r="B292" s="2597"/>
      <c r="C292" s="2601"/>
      <c r="D292" s="2612"/>
      <c r="E292" s="2613"/>
      <c r="F292" s="1043" t="s">
        <v>512</v>
      </c>
      <c r="G292" s="1034">
        <f t="shared" si="11"/>
        <v>0</v>
      </c>
      <c r="H292" s="1045">
        <v>0</v>
      </c>
      <c r="I292" s="1045">
        <v>0</v>
      </c>
      <c r="J292" s="1045">
        <v>0</v>
      </c>
      <c r="K292" s="1045">
        <v>0</v>
      </c>
      <c r="L292" s="1045">
        <v>0</v>
      </c>
      <c r="M292" s="1045">
        <v>0</v>
      </c>
      <c r="N292" s="1045">
        <v>0</v>
      </c>
      <c r="O292" s="1045">
        <v>0</v>
      </c>
      <c r="P292" s="1045">
        <v>0</v>
      </c>
      <c r="Q292" s="1045">
        <v>0</v>
      </c>
      <c r="R292" s="1045">
        <v>0</v>
      </c>
      <c r="S292" s="1045">
        <v>0</v>
      </c>
      <c r="T292" s="2687"/>
    </row>
    <row r="293" spans="1:20" ht="24.95" customHeight="1" thickBot="1" x14ac:dyDescent="0.3">
      <c r="A293" s="1446"/>
      <c r="B293" s="2597"/>
      <c r="C293" s="2601"/>
      <c r="D293" s="2612"/>
      <c r="E293" s="2613"/>
      <c r="F293" s="1043" t="s">
        <v>513</v>
      </c>
      <c r="G293" s="1034">
        <f t="shared" si="11"/>
        <v>0</v>
      </c>
      <c r="H293" s="1045">
        <v>0</v>
      </c>
      <c r="I293" s="1045">
        <v>0</v>
      </c>
      <c r="J293" s="1045">
        <v>0</v>
      </c>
      <c r="K293" s="1045">
        <v>0</v>
      </c>
      <c r="L293" s="1045">
        <v>0</v>
      </c>
      <c r="M293" s="1045">
        <v>0</v>
      </c>
      <c r="N293" s="1045">
        <v>0</v>
      </c>
      <c r="O293" s="1045">
        <v>0</v>
      </c>
      <c r="P293" s="1045">
        <v>0</v>
      </c>
      <c r="Q293" s="1045">
        <v>0</v>
      </c>
      <c r="R293" s="1045">
        <v>0</v>
      </c>
      <c r="S293" s="1045">
        <v>0</v>
      </c>
      <c r="T293" s="2687"/>
    </row>
    <row r="294" spans="1:20" ht="24.95" customHeight="1" thickBot="1" x14ac:dyDescent="0.3">
      <c r="A294" s="1446"/>
      <c r="B294" s="2597"/>
      <c r="C294" s="2601"/>
      <c r="D294" s="2612"/>
      <c r="E294" s="2613"/>
      <c r="F294" s="1043" t="s">
        <v>508</v>
      </c>
      <c r="G294" s="1034">
        <f t="shared" si="11"/>
        <v>0</v>
      </c>
      <c r="H294" s="1045">
        <v>0</v>
      </c>
      <c r="I294" s="1045">
        <v>0</v>
      </c>
      <c r="J294" s="1045">
        <v>0</v>
      </c>
      <c r="K294" s="1045">
        <v>0</v>
      </c>
      <c r="L294" s="1045">
        <v>0</v>
      </c>
      <c r="M294" s="1045">
        <v>0</v>
      </c>
      <c r="N294" s="1045">
        <v>0</v>
      </c>
      <c r="O294" s="1045">
        <v>0</v>
      </c>
      <c r="P294" s="1045">
        <v>0</v>
      </c>
      <c r="Q294" s="1045">
        <v>0</v>
      </c>
      <c r="R294" s="1045">
        <v>0</v>
      </c>
      <c r="S294" s="1045">
        <v>0</v>
      </c>
      <c r="T294" s="2687"/>
    </row>
    <row r="295" spans="1:20" ht="24.95" customHeight="1" thickBot="1" x14ac:dyDescent="0.3">
      <c r="A295" s="1446"/>
      <c r="B295" s="2597"/>
      <c r="C295" s="2601"/>
      <c r="D295" s="2612"/>
      <c r="E295" s="2613"/>
      <c r="F295" s="1043" t="s">
        <v>507</v>
      </c>
      <c r="G295" s="1034">
        <f t="shared" si="11"/>
        <v>0</v>
      </c>
      <c r="H295" s="1045">
        <v>0</v>
      </c>
      <c r="I295" s="1045">
        <v>0</v>
      </c>
      <c r="J295" s="1045">
        <v>0</v>
      </c>
      <c r="K295" s="1045">
        <v>0</v>
      </c>
      <c r="L295" s="1045">
        <v>0</v>
      </c>
      <c r="M295" s="1045">
        <v>0</v>
      </c>
      <c r="N295" s="1045">
        <v>0</v>
      </c>
      <c r="O295" s="1045">
        <v>0</v>
      </c>
      <c r="P295" s="1045">
        <v>0</v>
      </c>
      <c r="Q295" s="1045">
        <v>0</v>
      </c>
      <c r="R295" s="1045">
        <v>0</v>
      </c>
      <c r="S295" s="1045">
        <v>0</v>
      </c>
      <c r="T295" s="2687"/>
    </row>
    <row r="296" spans="1:20" ht="24.95" customHeight="1" thickBot="1" x14ac:dyDescent="0.3">
      <c r="A296" s="1446"/>
      <c r="B296" s="2597"/>
      <c r="C296" s="2601"/>
      <c r="D296" s="2612"/>
      <c r="E296" s="2613"/>
      <c r="F296" s="1043" t="s">
        <v>506</v>
      </c>
      <c r="G296" s="1034">
        <f t="shared" si="11"/>
        <v>0</v>
      </c>
      <c r="H296" s="1045">
        <v>0</v>
      </c>
      <c r="I296" s="1045">
        <v>0</v>
      </c>
      <c r="J296" s="1045">
        <v>0</v>
      </c>
      <c r="K296" s="1045">
        <v>0</v>
      </c>
      <c r="L296" s="1045">
        <v>0</v>
      </c>
      <c r="M296" s="1045">
        <v>0</v>
      </c>
      <c r="N296" s="1045">
        <v>0</v>
      </c>
      <c r="O296" s="1045">
        <v>0</v>
      </c>
      <c r="P296" s="1045">
        <v>0</v>
      </c>
      <c r="Q296" s="1045">
        <v>0</v>
      </c>
      <c r="R296" s="1045">
        <v>0</v>
      </c>
      <c r="S296" s="1045">
        <v>0</v>
      </c>
      <c r="T296" s="2687"/>
    </row>
    <row r="297" spans="1:20" ht="24.95" customHeight="1" thickBot="1" x14ac:dyDescent="0.3">
      <c r="A297" s="1446"/>
      <c r="B297" s="2597"/>
      <c r="C297" s="2601"/>
      <c r="D297" s="2612"/>
      <c r="E297" s="2613"/>
      <c r="F297" s="1043" t="s">
        <v>505</v>
      </c>
      <c r="G297" s="1034">
        <f t="shared" si="11"/>
        <v>0</v>
      </c>
      <c r="H297" s="1045">
        <v>0</v>
      </c>
      <c r="I297" s="1045">
        <v>0</v>
      </c>
      <c r="J297" s="1045">
        <v>0</v>
      </c>
      <c r="K297" s="1045">
        <v>0</v>
      </c>
      <c r="L297" s="1045">
        <v>0</v>
      </c>
      <c r="M297" s="1045">
        <v>0</v>
      </c>
      <c r="N297" s="1045">
        <v>0</v>
      </c>
      <c r="O297" s="1045">
        <v>0</v>
      </c>
      <c r="P297" s="1045">
        <v>0</v>
      </c>
      <c r="Q297" s="1045">
        <v>0</v>
      </c>
      <c r="R297" s="1045">
        <v>0</v>
      </c>
      <c r="S297" s="1045">
        <v>0</v>
      </c>
      <c r="T297" s="2687"/>
    </row>
    <row r="298" spans="1:20" ht="24.95" customHeight="1" thickBot="1" x14ac:dyDescent="0.3">
      <c r="A298" s="1446"/>
      <c r="B298" s="2597"/>
      <c r="C298" s="2601"/>
      <c r="D298" s="2612"/>
      <c r="E298" s="2613"/>
      <c r="F298" s="1043" t="s">
        <v>504</v>
      </c>
      <c r="G298" s="1034">
        <f t="shared" si="11"/>
        <v>0</v>
      </c>
      <c r="H298" s="1045">
        <v>0</v>
      </c>
      <c r="I298" s="1045">
        <v>0</v>
      </c>
      <c r="J298" s="1045">
        <v>0</v>
      </c>
      <c r="K298" s="1045">
        <v>0</v>
      </c>
      <c r="L298" s="1045">
        <v>0</v>
      </c>
      <c r="M298" s="1045">
        <v>0</v>
      </c>
      <c r="N298" s="1045">
        <v>0</v>
      </c>
      <c r="O298" s="1045">
        <v>0</v>
      </c>
      <c r="P298" s="1045">
        <v>0</v>
      </c>
      <c r="Q298" s="1045">
        <v>0</v>
      </c>
      <c r="R298" s="1045">
        <v>0</v>
      </c>
      <c r="S298" s="1045">
        <v>0</v>
      </c>
      <c r="T298" s="2687"/>
    </row>
    <row r="299" spans="1:20" ht="24.95" customHeight="1" thickBot="1" x14ac:dyDescent="0.3">
      <c r="A299" s="1446"/>
      <c r="B299" s="2597"/>
      <c r="C299" s="2601"/>
      <c r="D299" s="2612"/>
      <c r="E299" s="2613"/>
      <c r="F299" s="1043" t="s">
        <v>503</v>
      </c>
      <c r="G299" s="1034">
        <f t="shared" si="11"/>
        <v>0</v>
      </c>
      <c r="H299" s="1045">
        <v>0</v>
      </c>
      <c r="I299" s="1045">
        <v>0</v>
      </c>
      <c r="J299" s="1045">
        <v>0</v>
      </c>
      <c r="K299" s="1045">
        <v>0</v>
      </c>
      <c r="L299" s="1045">
        <v>0</v>
      </c>
      <c r="M299" s="1045">
        <v>0</v>
      </c>
      <c r="N299" s="1045">
        <v>0</v>
      </c>
      <c r="O299" s="1045">
        <v>0</v>
      </c>
      <c r="P299" s="1045">
        <v>0</v>
      </c>
      <c r="Q299" s="1045">
        <v>0</v>
      </c>
      <c r="R299" s="1045">
        <v>0</v>
      </c>
      <c r="S299" s="1045">
        <v>0</v>
      </c>
      <c r="T299" s="2687"/>
    </row>
    <row r="300" spans="1:20" ht="24.95" customHeight="1" thickBot="1" x14ac:dyDescent="0.3">
      <c r="A300" s="1446"/>
      <c r="B300" s="2597"/>
      <c r="C300" s="2601"/>
      <c r="D300" s="2612"/>
      <c r="E300" s="2613"/>
      <c r="F300" s="1043" t="s">
        <v>502</v>
      </c>
      <c r="G300" s="1034">
        <f t="shared" si="11"/>
        <v>0</v>
      </c>
      <c r="H300" s="1045">
        <v>0</v>
      </c>
      <c r="I300" s="1045">
        <v>0</v>
      </c>
      <c r="J300" s="1045">
        <v>0</v>
      </c>
      <c r="K300" s="1045">
        <v>0</v>
      </c>
      <c r="L300" s="1045">
        <v>0</v>
      </c>
      <c r="M300" s="1045">
        <v>0</v>
      </c>
      <c r="N300" s="1045">
        <v>0</v>
      </c>
      <c r="O300" s="1045">
        <v>0</v>
      </c>
      <c r="P300" s="1045">
        <v>0</v>
      </c>
      <c r="Q300" s="1045">
        <v>0</v>
      </c>
      <c r="R300" s="1045">
        <v>0</v>
      </c>
      <c r="S300" s="1045">
        <v>0</v>
      </c>
      <c r="T300" s="2687"/>
    </row>
    <row r="301" spans="1:20" ht="24.95" customHeight="1" thickBot="1" x14ac:dyDescent="0.3">
      <c r="A301" s="1446"/>
      <c r="B301" s="2597"/>
      <c r="C301" s="2601"/>
      <c r="D301" s="2612"/>
      <c r="E301" s="2613"/>
      <c r="F301" s="1043" t="s">
        <v>501</v>
      </c>
      <c r="G301" s="1034">
        <f t="shared" si="11"/>
        <v>0</v>
      </c>
      <c r="H301" s="1045">
        <v>0</v>
      </c>
      <c r="I301" s="1045">
        <v>0</v>
      </c>
      <c r="J301" s="1045">
        <v>0</v>
      </c>
      <c r="K301" s="1045">
        <v>0</v>
      </c>
      <c r="L301" s="1045">
        <v>0</v>
      </c>
      <c r="M301" s="1045">
        <v>0</v>
      </c>
      <c r="N301" s="1045">
        <v>0</v>
      </c>
      <c r="O301" s="1045">
        <v>0</v>
      </c>
      <c r="P301" s="1045">
        <v>0</v>
      </c>
      <c r="Q301" s="1045">
        <v>0</v>
      </c>
      <c r="R301" s="1045">
        <v>0</v>
      </c>
      <c r="S301" s="1045">
        <v>0</v>
      </c>
      <c r="T301" s="2687"/>
    </row>
    <row r="302" spans="1:20" ht="24.95" customHeight="1" thickBot="1" x14ac:dyDescent="0.3">
      <c r="A302" s="1446"/>
      <c r="B302" s="2597"/>
      <c r="C302" s="2601"/>
      <c r="D302" s="2612"/>
      <c r="E302" s="2613"/>
      <c r="F302" s="1043" t="s">
        <v>500</v>
      </c>
      <c r="G302" s="1034">
        <f t="shared" si="11"/>
        <v>0</v>
      </c>
      <c r="H302" s="1045">
        <v>0</v>
      </c>
      <c r="I302" s="1045">
        <v>0</v>
      </c>
      <c r="J302" s="1045">
        <v>0</v>
      </c>
      <c r="K302" s="1045">
        <v>0</v>
      </c>
      <c r="L302" s="1045">
        <v>0</v>
      </c>
      <c r="M302" s="1045">
        <v>0</v>
      </c>
      <c r="N302" s="1045">
        <v>0</v>
      </c>
      <c r="O302" s="1045">
        <v>0</v>
      </c>
      <c r="P302" s="1045">
        <v>0</v>
      </c>
      <c r="Q302" s="1045">
        <v>0</v>
      </c>
      <c r="R302" s="1045">
        <v>0</v>
      </c>
      <c r="S302" s="1045">
        <v>0</v>
      </c>
      <c r="T302" s="2687"/>
    </row>
    <row r="303" spans="1:20" ht="24.95" customHeight="1" thickBot="1" x14ac:dyDescent="0.3">
      <c r="A303" s="1446"/>
      <c r="B303" s="2597"/>
      <c r="C303" s="2601"/>
      <c r="D303" s="2612"/>
      <c r="E303" s="2613"/>
      <c r="F303" s="1043" t="s">
        <v>499</v>
      </c>
      <c r="G303" s="1034">
        <f t="shared" si="11"/>
        <v>0</v>
      </c>
      <c r="H303" s="1045">
        <v>0</v>
      </c>
      <c r="I303" s="1045">
        <v>0</v>
      </c>
      <c r="J303" s="1045">
        <v>0</v>
      </c>
      <c r="K303" s="1045">
        <v>0</v>
      </c>
      <c r="L303" s="1045">
        <v>0</v>
      </c>
      <c r="M303" s="1045">
        <v>0</v>
      </c>
      <c r="N303" s="1045">
        <v>0</v>
      </c>
      <c r="O303" s="1045">
        <v>0</v>
      </c>
      <c r="P303" s="1045">
        <v>0</v>
      </c>
      <c r="Q303" s="1045">
        <v>0</v>
      </c>
      <c r="R303" s="1045">
        <v>0</v>
      </c>
      <c r="S303" s="1045">
        <v>0</v>
      </c>
      <c r="T303" s="2687"/>
    </row>
    <row r="304" spans="1:20" ht="24.95" customHeight="1" thickBot="1" x14ac:dyDescent="0.3">
      <c r="A304" s="1446"/>
      <c r="B304" s="2597"/>
      <c r="C304" s="2601"/>
      <c r="D304" s="2612"/>
      <c r="E304" s="2613"/>
      <c r="F304" s="1043" t="s">
        <v>498</v>
      </c>
      <c r="G304" s="1034">
        <f t="shared" si="11"/>
        <v>0</v>
      </c>
      <c r="H304" s="1045">
        <v>0</v>
      </c>
      <c r="I304" s="1045">
        <v>0</v>
      </c>
      <c r="J304" s="1045">
        <v>0</v>
      </c>
      <c r="K304" s="1045">
        <v>0</v>
      </c>
      <c r="L304" s="1045">
        <v>0</v>
      </c>
      <c r="M304" s="1045">
        <v>0</v>
      </c>
      <c r="N304" s="1045">
        <v>0</v>
      </c>
      <c r="O304" s="1045">
        <v>0</v>
      </c>
      <c r="P304" s="1045">
        <v>0</v>
      </c>
      <c r="Q304" s="1045">
        <v>0</v>
      </c>
      <c r="R304" s="1045">
        <v>0</v>
      </c>
      <c r="S304" s="1045">
        <v>0</v>
      </c>
      <c r="T304" s="2687"/>
    </row>
    <row r="305" spans="1:20" ht="24.95" customHeight="1" thickBot="1" x14ac:dyDescent="0.3">
      <c r="A305" s="1446"/>
      <c r="B305" s="2597"/>
      <c r="C305" s="2601"/>
      <c r="D305" s="2612"/>
      <c r="E305" s="2613"/>
      <c r="F305" s="1043" t="s">
        <v>497</v>
      </c>
      <c r="G305" s="1034">
        <f t="shared" si="11"/>
        <v>0</v>
      </c>
      <c r="H305" s="1045">
        <v>0</v>
      </c>
      <c r="I305" s="1045">
        <v>0</v>
      </c>
      <c r="J305" s="1045">
        <v>0</v>
      </c>
      <c r="K305" s="1045">
        <v>0</v>
      </c>
      <c r="L305" s="1045">
        <v>0</v>
      </c>
      <c r="M305" s="1045">
        <v>0</v>
      </c>
      <c r="N305" s="1045">
        <v>0</v>
      </c>
      <c r="O305" s="1045">
        <v>0</v>
      </c>
      <c r="P305" s="1045">
        <v>0</v>
      </c>
      <c r="Q305" s="1045">
        <v>0</v>
      </c>
      <c r="R305" s="1045">
        <v>0</v>
      </c>
      <c r="S305" s="1045">
        <v>0</v>
      </c>
      <c r="T305" s="2687"/>
    </row>
    <row r="306" spans="1:20" ht="24.95" customHeight="1" thickBot="1" x14ac:dyDescent="0.3">
      <c r="A306" s="1446"/>
      <c r="B306" s="2597"/>
      <c r="C306" s="2601"/>
      <c r="D306" s="2612"/>
      <c r="E306" s="2613"/>
      <c r="F306" s="1043" t="s">
        <v>496</v>
      </c>
      <c r="G306" s="1034">
        <f t="shared" si="11"/>
        <v>0</v>
      </c>
      <c r="H306" s="1045">
        <v>0</v>
      </c>
      <c r="I306" s="1045">
        <v>0</v>
      </c>
      <c r="J306" s="1045">
        <v>0</v>
      </c>
      <c r="K306" s="1045">
        <v>0</v>
      </c>
      <c r="L306" s="1045">
        <v>0</v>
      </c>
      <c r="M306" s="1045">
        <v>0</v>
      </c>
      <c r="N306" s="1045">
        <v>0</v>
      </c>
      <c r="O306" s="1045">
        <v>0</v>
      </c>
      <c r="P306" s="1045">
        <v>0</v>
      </c>
      <c r="Q306" s="1045">
        <v>0</v>
      </c>
      <c r="R306" s="1045">
        <v>0</v>
      </c>
      <c r="S306" s="1045">
        <v>0</v>
      </c>
      <c r="T306" s="2687"/>
    </row>
    <row r="307" spans="1:20" ht="24.95" customHeight="1" thickBot="1" x14ac:dyDescent="0.3">
      <c r="A307" s="1446"/>
      <c r="B307" s="2597"/>
      <c r="C307" s="2601"/>
      <c r="D307" s="2612"/>
      <c r="E307" s="2613"/>
      <c r="F307" s="1043" t="s">
        <v>495</v>
      </c>
      <c r="G307" s="1034">
        <f t="shared" si="11"/>
        <v>0</v>
      </c>
      <c r="H307" s="1045">
        <v>0</v>
      </c>
      <c r="I307" s="1045">
        <v>0</v>
      </c>
      <c r="J307" s="1045">
        <v>0</v>
      </c>
      <c r="K307" s="1045">
        <v>0</v>
      </c>
      <c r="L307" s="1045">
        <v>0</v>
      </c>
      <c r="M307" s="1045">
        <v>0</v>
      </c>
      <c r="N307" s="1045">
        <v>0</v>
      </c>
      <c r="O307" s="1045">
        <v>0</v>
      </c>
      <c r="P307" s="1045">
        <v>0</v>
      </c>
      <c r="Q307" s="1045">
        <v>0</v>
      </c>
      <c r="R307" s="1045">
        <v>0</v>
      </c>
      <c r="S307" s="1045">
        <v>0</v>
      </c>
      <c r="T307" s="2687"/>
    </row>
    <row r="308" spans="1:20" ht="24.95" customHeight="1" thickBot="1" x14ac:dyDescent="0.3">
      <c r="A308" s="1446"/>
      <c r="B308" s="2597"/>
      <c r="C308" s="2601"/>
      <c r="D308" s="2612"/>
      <c r="E308" s="2613"/>
      <c r="F308" s="1043" t="s">
        <v>494</v>
      </c>
      <c r="G308" s="1034">
        <f t="shared" si="11"/>
        <v>0</v>
      </c>
      <c r="H308" s="1045">
        <v>0</v>
      </c>
      <c r="I308" s="1045">
        <v>0</v>
      </c>
      <c r="J308" s="1045">
        <v>0</v>
      </c>
      <c r="K308" s="1045">
        <v>0</v>
      </c>
      <c r="L308" s="1045">
        <v>0</v>
      </c>
      <c r="M308" s="1045">
        <v>0</v>
      </c>
      <c r="N308" s="1045">
        <v>0</v>
      </c>
      <c r="O308" s="1045">
        <v>0</v>
      </c>
      <c r="P308" s="1045">
        <v>0</v>
      </c>
      <c r="Q308" s="1045">
        <v>0</v>
      </c>
      <c r="R308" s="1045">
        <v>0</v>
      </c>
      <c r="S308" s="1045">
        <v>0</v>
      </c>
      <c r="T308" s="2687"/>
    </row>
    <row r="309" spans="1:20" ht="24.95" customHeight="1" thickBot="1" x14ac:dyDescent="0.3">
      <c r="A309" s="1446"/>
      <c r="B309" s="2597"/>
      <c r="C309" s="2601"/>
      <c r="D309" s="2612"/>
      <c r="E309" s="2613"/>
      <c r="F309" s="1043" t="s">
        <v>493</v>
      </c>
      <c r="G309" s="1034">
        <f t="shared" si="11"/>
        <v>0</v>
      </c>
      <c r="H309" s="1045">
        <v>0</v>
      </c>
      <c r="I309" s="1045">
        <v>0</v>
      </c>
      <c r="J309" s="1045">
        <v>0</v>
      </c>
      <c r="K309" s="1045">
        <v>0</v>
      </c>
      <c r="L309" s="1045">
        <v>0</v>
      </c>
      <c r="M309" s="1045">
        <v>0</v>
      </c>
      <c r="N309" s="1045">
        <v>0</v>
      </c>
      <c r="O309" s="1045">
        <v>0</v>
      </c>
      <c r="P309" s="1045">
        <v>0</v>
      </c>
      <c r="Q309" s="1045">
        <v>0</v>
      </c>
      <c r="R309" s="1045">
        <v>0</v>
      </c>
      <c r="S309" s="1045">
        <v>0</v>
      </c>
      <c r="T309" s="2687"/>
    </row>
    <row r="310" spans="1:20" ht="24.95" customHeight="1" thickBot="1" x14ac:dyDescent="0.3">
      <c r="A310" s="1446"/>
      <c r="B310" s="2597"/>
      <c r="C310" s="2601"/>
      <c r="D310" s="2612"/>
      <c r="E310" s="2613"/>
      <c r="F310" s="1043" t="s">
        <v>492</v>
      </c>
      <c r="G310" s="1034">
        <f t="shared" si="11"/>
        <v>0</v>
      </c>
      <c r="H310" s="1045">
        <v>0</v>
      </c>
      <c r="I310" s="1045">
        <v>0</v>
      </c>
      <c r="J310" s="1045">
        <v>0</v>
      </c>
      <c r="K310" s="1045">
        <v>0</v>
      </c>
      <c r="L310" s="1045">
        <v>0</v>
      </c>
      <c r="M310" s="1045">
        <v>0</v>
      </c>
      <c r="N310" s="1045">
        <v>0</v>
      </c>
      <c r="O310" s="1045">
        <v>0</v>
      </c>
      <c r="P310" s="1045">
        <v>0</v>
      </c>
      <c r="Q310" s="1045">
        <v>0</v>
      </c>
      <c r="R310" s="1045">
        <v>0</v>
      </c>
      <c r="S310" s="1045">
        <v>0</v>
      </c>
      <c r="T310" s="2687"/>
    </row>
    <row r="311" spans="1:20" ht="24.95" customHeight="1" thickBot="1" x14ac:dyDescent="0.3">
      <c r="A311" s="1446"/>
      <c r="B311" s="2597"/>
      <c r="C311" s="2601"/>
      <c r="D311" s="2612"/>
      <c r="E311" s="2613"/>
      <c r="F311" s="1047" t="s">
        <v>491</v>
      </c>
      <c r="G311" s="1034">
        <f t="shared" si="11"/>
        <v>0</v>
      </c>
      <c r="H311" s="1045">
        <v>0</v>
      </c>
      <c r="I311" s="1045">
        <v>0</v>
      </c>
      <c r="J311" s="1045">
        <v>0</v>
      </c>
      <c r="K311" s="1045">
        <v>0</v>
      </c>
      <c r="L311" s="1045">
        <v>0</v>
      </c>
      <c r="M311" s="1045">
        <v>0</v>
      </c>
      <c r="N311" s="1045">
        <v>0</v>
      </c>
      <c r="O311" s="1045">
        <v>0</v>
      </c>
      <c r="P311" s="1045">
        <v>0</v>
      </c>
      <c r="Q311" s="1045">
        <v>0</v>
      </c>
      <c r="R311" s="1045">
        <v>0</v>
      </c>
      <c r="S311" s="1045">
        <v>0</v>
      </c>
      <c r="T311" s="2687"/>
    </row>
    <row r="312" spans="1:20" ht="24.95" customHeight="1" thickBot="1" x14ac:dyDescent="0.3">
      <c r="A312" s="1446"/>
      <c r="B312" s="2597"/>
      <c r="C312" s="2601"/>
      <c r="D312" s="2612"/>
      <c r="E312" s="2613"/>
      <c r="F312" s="1043" t="s">
        <v>490</v>
      </c>
      <c r="G312" s="1034">
        <f t="shared" si="11"/>
        <v>0</v>
      </c>
      <c r="H312" s="1045">
        <v>0</v>
      </c>
      <c r="I312" s="1045">
        <v>0</v>
      </c>
      <c r="J312" s="1045">
        <v>0</v>
      </c>
      <c r="K312" s="1045">
        <v>0</v>
      </c>
      <c r="L312" s="1045">
        <v>0</v>
      </c>
      <c r="M312" s="1045">
        <v>0</v>
      </c>
      <c r="N312" s="1045">
        <v>0</v>
      </c>
      <c r="O312" s="1045">
        <v>0</v>
      </c>
      <c r="P312" s="1045">
        <v>0</v>
      </c>
      <c r="Q312" s="1045">
        <v>0</v>
      </c>
      <c r="R312" s="1045">
        <v>0</v>
      </c>
      <c r="S312" s="1045">
        <v>0</v>
      </c>
      <c r="T312" s="2687"/>
    </row>
    <row r="313" spans="1:20" ht="24.95" customHeight="1" thickBot="1" x14ac:dyDescent="0.3">
      <c r="A313" s="1446"/>
      <c r="B313" s="2597"/>
      <c r="C313" s="2601"/>
      <c r="D313" s="2612"/>
      <c r="E313" s="2613"/>
      <c r="F313" s="1043" t="s">
        <v>489</v>
      </c>
      <c r="G313" s="1034">
        <f t="shared" si="11"/>
        <v>0</v>
      </c>
      <c r="H313" s="1045">
        <v>0</v>
      </c>
      <c r="I313" s="1045">
        <v>0</v>
      </c>
      <c r="J313" s="1045">
        <v>0</v>
      </c>
      <c r="K313" s="1045">
        <v>0</v>
      </c>
      <c r="L313" s="1045">
        <v>0</v>
      </c>
      <c r="M313" s="1045">
        <v>0</v>
      </c>
      <c r="N313" s="1045">
        <v>0</v>
      </c>
      <c r="O313" s="1045">
        <v>0</v>
      </c>
      <c r="P313" s="1045">
        <v>0</v>
      </c>
      <c r="Q313" s="1045">
        <v>0</v>
      </c>
      <c r="R313" s="1045">
        <v>0</v>
      </c>
      <c r="S313" s="1045">
        <v>0</v>
      </c>
      <c r="T313" s="2687"/>
    </row>
    <row r="314" spans="1:20" ht="24.95" customHeight="1" thickBot="1" x14ac:dyDescent="0.3">
      <c r="A314" s="1446"/>
      <c r="B314" s="2597"/>
      <c r="C314" s="2601"/>
      <c r="D314" s="2612"/>
      <c r="E314" s="2613"/>
      <c r="F314" s="1043" t="s">
        <v>488</v>
      </c>
      <c r="G314" s="1034">
        <f t="shared" si="11"/>
        <v>0</v>
      </c>
      <c r="H314" s="1045">
        <v>0</v>
      </c>
      <c r="I314" s="1045">
        <v>0</v>
      </c>
      <c r="J314" s="1045">
        <v>0</v>
      </c>
      <c r="K314" s="1045">
        <v>0</v>
      </c>
      <c r="L314" s="1045">
        <v>0</v>
      </c>
      <c r="M314" s="1045">
        <v>0</v>
      </c>
      <c r="N314" s="1045">
        <v>0</v>
      </c>
      <c r="O314" s="1045">
        <v>0</v>
      </c>
      <c r="P314" s="1045">
        <v>0</v>
      </c>
      <c r="Q314" s="1045">
        <v>0</v>
      </c>
      <c r="R314" s="1045">
        <v>0</v>
      </c>
      <c r="S314" s="1045">
        <v>0</v>
      </c>
      <c r="T314" s="2687"/>
    </row>
    <row r="315" spans="1:20" ht="24.95" customHeight="1" thickBot="1" x14ac:dyDescent="0.3">
      <c r="A315" s="1446"/>
      <c r="B315" s="2597"/>
      <c r="C315" s="2601"/>
      <c r="D315" s="2612"/>
      <c r="E315" s="2613"/>
      <c r="F315" s="1043" t="s">
        <v>487</v>
      </c>
      <c r="G315" s="1034">
        <f t="shared" si="11"/>
        <v>0</v>
      </c>
      <c r="H315" s="1045">
        <v>0</v>
      </c>
      <c r="I315" s="1045">
        <v>0</v>
      </c>
      <c r="J315" s="1045">
        <v>0</v>
      </c>
      <c r="K315" s="1045">
        <v>0</v>
      </c>
      <c r="L315" s="1045">
        <v>0</v>
      </c>
      <c r="M315" s="1045">
        <v>0</v>
      </c>
      <c r="N315" s="1045">
        <v>0</v>
      </c>
      <c r="O315" s="1045">
        <v>0</v>
      </c>
      <c r="P315" s="1045">
        <v>0</v>
      </c>
      <c r="Q315" s="1045">
        <v>0</v>
      </c>
      <c r="R315" s="1045">
        <v>0</v>
      </c>
      <c r="S315" s="1045">
        <v>0</v>
      </c>
      <c r="T315" s="2687"/>
    </row>
    <row r="316" spans="1:20" ht="24.95" customHeight="1" thickBot="1" x14ac:dyDescent="0.3">
      <c r="A316" s="1446"/>
      <c r="B316" s="2597"/>
      <c r="C316" s="2601"/>
      <c r="D316" s="2612"/>
      <c r="E316" s="2613"/>
      <c r="F316" s="1048" t="s">
        <v>486</v>
      </c>
      <c r="G316" s="1037">
        <f t="shared" si="11"/>
        <v>0</v>
      </c>
      <c r="H316" s="1049">
        <v>0</v>
      </c>
      <c r="I316" s="1049">
        <v>0</v>
      </c>
      <c r="J316" s="1049">
        <v>0</v>
      </c>
      <c r="K316" s="1049">
        <v>0</v>
      </c>
      <c r="L316" s="1049">
        <v>0</v>
      </c>
      <c r="M316" s="1049">
        <v>0</v>
      </c>
      <c r="N316" s="1049">
        <v>0</v>
      </c>
      <c r="O316" s="1049">
        <v>0</v>
      </c>
      <c r="P316" s="1049">
        <v>0</v>
      </c>
      <c r="Q316" s="1049">
        <v>0</v>
      </c>
      <c r="R316" s="1049">
        <v>0</v>
      </c>
      <c r="S316" s="1049">
        <v>0</v>
      </c>
      <c r="T316" s="2687"/>
    </row>
    <row r="317" spans="1:20" ht="24.95" customHeight="1" thickBot="1" x14ac:dyDescent="0.3">
      <c r="A317" s="1446"/>
      <c r="B317" s="2597"/>
      <c r="C317" s="2601"/>
      <c r="D317" s="2612"/>
      <c r="E317" s="2618"/>
      <c r="F317" s="1053" t="s">
        <v>338</v>
      </c>
      <c r="G317" s="1040">
        <f>SUM(G264:G316)</f>
        <v>1</v>
      </c>
      <c r="H317" s="1054">
        <f t="shared" ref="H317:S317" si="12">SUM(H264:H316)</f>
        <v>0</v>
      </c>
      <c r="I317" s="1055">
        <f t="shared" si="12"/>
        <v>0</v>
      </c>
      <c r="J317" s="1055">
        <f t="shared" si="12"/>
        <v>0</v>
      </c>
      <c r="K317" s="1055">
        <f t="shared" si="12"/>
        <v>0</v>
      </c>
      <c r="L317" s="1055">
        <f t="shared" si="12"/>
        <v>1</v>
      </c>
      <c r="M317" s="1055">
        <f t="shared" si="12"/>
        <v>0</v>
      </c>
      <c r="N317" s="1055">
        <f t="shared" si="12"/>
        <v>0</v>
      </c>
      <c r="O317" s="1055">
        <f t="shared" si="12"/>
        <v>0</v>
      </c>
      <c r="P317" s="1055">
        <f t="shared" si="12"/>
        <v>0</v>
      </c>
      <c r="Q317" s="1055">
        <f t="shared" si="12"/>
        <v>0</v>
      </c>
      <c r="R317" s="1055">
        <f t="shared" si="12"/>
        <v>0</v>
      </c>
      <c r="S317" s="1055">
        <f t="shared" si="12"/>
        <v>0</v>
      </c>
      <c r="T317" s="2687"/>
    </row>
    <row r="318" spans="1:20" ht="24.95" customHeight="1" thickBot="1" x14ac:dyDescent="0.3">
      <c r="A318" s="1446"/>
      <c r="B318" s="2597"/>
      <c r="C318" s="2619" t="s">
        <v>334</v>
      </c>
      <c r="D318" s="2620"/>
      <c r="E318" s="2621"/>
      <c r="F318" s="2622"/>
      <c r="G318" s="2622"/>
      <c r="H318" s="2621"/>
      <c r="I318" s="2621"/>
      <c r="J318" s="2621"/>
      <c r="K318" s="2621"/>
      <c r="L318" s="2621"/>
      <c r="M318" s="2621"/>
      <c r="N318" s="2621"/>
      <c r="O318" s="2621"/>
      <c r="P318" s="2621"/>
      <c r="Q318" s="2621"/>
      <c r="R318" s="2621"/>
      <c r="S318" s="2623"/>
      <c r="T318" s="2687"/>
    </row>
    <row r="319" spans="1:20" ht="24.95" customHeight="1" thickBot="1" x14ac:dyDescent="0.3">
      <c r="A319" s="1446"/>
      <c r="B319" s="2597"/>
      <c r="C319" s="2624" t="s">
        <v>138</v>
      </c>
      <c r="D319" s="2592" t="s">
        <v>264</v>
      </c>
      <c r="E319" s="2571" t="s">
        <v>272</v>
      </c>
      <c r="F319" s="2571"/>
      <c r="G319" s="1056"/>
      <c r="H319" s="1056"/>
      <c r="I319" s="1056"/>
      <c r="J319" s="1056"/>
      <c r="K319" s="1056"/>
      <c r="L319" s="1056"/>
      <c r="M319" s="1056"/>
      <c r="N319" s="1056"/>
      <c r="O319" s="1056"/>
      <c r="P319" s="1056"/>
      <c r="Q319" s="1056"/>
      <c r="R319" s="1056"/>
      <c r="S319" s="1056"/>
      <c r="T319" s="2687"/>
    </row>
    <row r="320" spans="1:20" ht="24.95" customHeight="1" thickBot="1" x14ac:dyDescent="0.3">
      <c r="A320" s="1446"/>
      <c r="B320" s="2597"/>
      <c r="C320" s="2624"/>
      <c r="D320" s="2592"/>
      <c r="E320" s="2571" t="s">
        <v>268</v>
      </c>
      <c r="F320" s="2571"/>
      <c r="G320" s="1057">
        <f>+G155</f>
        <v>0</v>
      </c>
      <c r="H320" s="1057">
        <f t="shared" ref="H320:S320" si="13">+H155</f>
        <v>0</v>
      </c>
      <c r="I320" s="1057">
        <f t="shared" si="13"/>
        <v>0</v>
      </c>
      <c r="J320" s="1057">
        <f t="shared" si="13"/>
        <v>0</v>
      </c>
      <c r="K320" s="1057">
        <f t="shared" si="13"/>
        <v>0</v>
      </c>
      <c r="L320" s="1057">
        <f t="shared" si="13"/>
        <v>0</v>
      </c>
      <c r="M320" s="1057">
        <f t="shared" si="13"/>
        <v>0</v>
      </c>
      <c r="N320" s="1057">
        <f t="shared" si="13"/>
        <v>0</v>
      </c>
      <c r="O320" s="1057">
        <f t="shared" si="13"/>
        <v>0</v>
      </c>
      <c r="P320" s="1057">
        <f t="shared" si="13"/>
        <v>0</v>
      </c>
      <c r="Q320" s="1057">
        <f t="shared" si="13"/>
        <v>0</v>
      </c>
      <c r="R320" s="1057">
        <f t="shared" si="13"/>
        <v>0</v>
      </c>
      <c r="S320" s="1057">
        <f t="shared" si="13"/>
        <v>0</v>
      </c>
      <c r="T320" s="2687"/>
    </row>
    <row r="321" spans="1:20" ht="24.95" customHeight="1" thickBot="1" x14ac:dyDescent="0.3">
      <c r="A321" s="1446"/>
      <c r="B321" s="2597"/>
      <c r="C321" s="2624"/>
      <c r="D321" s="2592"/>
      <c r="E321" s="2571" t="s">
        <v>332</v>
      </c>
      <c r="F321" s="2571"/>
      <c r="G321" s="1057">
        <f>SUM(G322:G326)</f>
        <v>30</v>
      </c>
      <c r="H321" s="1057">
        <v>0</v>
      </c>
      <c r="I321" s="1057">
        <v>0</v>
      </c>
      <c r="J321" s="1057">
        <v>0</v>
      </c>
      <c r="K321" s="1057">
        <v>0</v>
      </c>
      <c r="L321" s="1057">
        <f t="shared" ref="L321:S321" si="14">SUM(L322:L326)</f>
        <v>2</v>
      </c>
      <c r="M321" s="1057">
        <f t="shared" si="14"/>
        <v>3</v>
      </c>
      <c r="N321" s="1057">
        <f t="shared" si="14"/>
        <v>3</v>
      </c>
      <c r="O321" s="1057">
        <f t="shared" si="14"/>
        <v>3</v>
      </c>
      <c r="P321" s="1057">
        <f t="shared" si="14"/>
        <v>2</v>
      </c>
      <c r="Q321" s="1057">
        <f t="shared" si="14"/>
        <v>2</v>
      </c>
      <c r="R321" s="1057">
        <f t="shared" si="14"/>
        <v>3</v>
      </c>
      <c r="S321" s="1057">
        <f t="shared" si="14"/>
        <v>3</v>
      </c>
      <c r="T321" s="2687"/>
    </row>
    <row r="322" spans="1:20" ht="24.95" customHeight="1" thickBot="1" x14ac:dyDescent="0.3">
      <c r="A322" s="1446"/>
      <c r="B322" s="2597"/>
      <c r="C322" s="2624"/>
      <c r="D322" s="2592"/>
      <c r="E322" s="2572" t="s">
        <v>265</v>
      </c>
      <c r="F322" s="2572"/>
      <c r="G322" s="1058">
        <v>3</v>
      </c>
      <c r="H322" s="1059">
        <v>0</v>
      </c>
      <c r="I322" s="1059">
        <v>0</v>
      </c>
      <c r="J322" s="1059">
        <v>0</v>
      </c>
      <c r="K322" s="1059">
        <v>0</v>
      </c>
      <c r="L322" s="1059">
        <v>1</v>
      </c>
      <c r="M322" s="1059">
        <v>0</v>
      </c>
      <c r="N322" s="1059">
        <v>0</v>
      </c>
      <c r="O322" s="1059">
        <v>1</v>
      </c>
      <c r="P322" s="1059">
        <v>0</v>
      </c>
      <c r="Q322" s="1059">
        <v>1</v>
      </c>
      <c r="R322" s="1059">
        <v>0</v>
      </c>
      <c r="S322" s="1060">
        <v>0</v>
      </c>
      <c r="T322" s="2687"/>
    </row>
    <row r="323" spans="1:20" ht="24.95" customHeight="1" thickBot="1" x14ac:dyDescent="0.3">
      <c r="A323" s="1446"/>
      <c r="B323" s="2597"/>
      <c r="C323" s="2624"/>
      <c r="D323" s="2592"/>
      <c r="E323" s="2573" t="s">
        <v>526</v>
      </c>
      <c r="F323" s="2573"/>
      <c r="G323" s="1058">
        <v>1</v>
      </c>
      <c r="H323" s="1059">
        <v>0</v>
      </c>
      <c r="I323" s="1059">
        <v>0</v>
      </c>
      <c r="J323" s="1059">
        <v>0</v>
      </c>
      <c r="K323" s="1059">
        <v>0</v>
      </c>
      <c r="L323" s="1059">
        <v>0</v>
      </c>
      <c r="M323" s="1059">
        <v>1</v>
      </c>
      <c r="N323" s="1059">
        <v>0</v>
      </c>
      <c r="O323" s="1059">
        <v>0</v>
      </c>
      <c r="P323" s="1059">
        <v>0</v>
      </c>
      <c r="Q323" s="1059">
        <v>0</v>
      </c>
      <c r="R323" s="1059">
        <v>0</v>
      </c>
      <c r="S323" s="1060">
        <v>0</v>
      </c>
      <c r="T323" s="2687"/>
    </row>
    <row r="324" spans="1:20" ht="24.95" customHeight="1" thickBot="1" x14ac:dyDescent="0.3">
      <c r="A324" s="1446"/>
      <c r="B324" s="2597"/>
      <c r="C324" s="2624"/>
      <c r="D324" s="2592"/>
      <c r="E324" s="2573" t="s">
        <v>266</v>
      </c>
      <c r="F324" s="2573"/>
      <c r="G324" s="1058">
        <v>2</v>
      </c>
      <c r="H324" s="1059">
        <v>0</v>
      </c>
      <c r="I324" s="1059">
        <v>0</v>
      </c>
      <c r="J324" s="1059">
        <v>0</v>
      </c>
      <c r="K324" s="1059">
        <v>1</v>
      </c>
      <c r="L324" s="1059">
        <v>0</v>
      </c>
      <c r="M324" s="1059">
        <v>0</v>
      </c>
      <c r="N324" s="1059">
        <v>0</v>
      </c>
      <c r="O324" s="1059">
        <v>1</v>
      </c>
      <c r="P324" s="1059">
        <v>0</v>
      </c>
      <c r="Q324" s="1059">
        <v>0</v>
      </c>
      <c r="R324" s="1059">
        <v>0</v>
      </c>
      <c r="S324" s="1060">
        <v>0</v>
      </c>
      <c r="T324" s="2687"/>
    </row>
    <row r="325" spans="1:20" ht="24.95" customHeight="1" thickBot="1" x14ac:dyDescent="0.3">
      <c r="A325" s="1446"/>
      <c r="B325" s="2597"/>
      <c r="C325" s="2625"/>
      <c r="D325" s="2593"/>
      <c r="E325" s="2573" t="s">
        <v>267</v>
      </c>
      <c r="F325" s="2573"/>
      <c r="G325" s="1058">
        <v>4</v>
      </c>
      <c r="H325" s="1059">
        <v>0</v>
      </c>
      <c r="I325" s="1059">
        <v>1</v>
      </c>
      <c r="J325" s="1059">
        <v>0</v>
      </c>
      <c r="K325" s="1059">
        <v>0</v>
      </c>
      <c r="L325" s="1059">
        <v>0</v>
      </c>
      <c r="M325" s="1059">
        <v>0</v>
      </c>
      <c r="N325" s="1059">
        <v>1</v>
      </c>
      <c r="O325" s="1059">
        <v>0</v>
      </c>
      <c r="P325" s="1059">
        <v>0</v>
      </c>
      <c r="Q325" s="1059">
        <v>0</v>
      </c>
      <c r="R325" s="1059">
        <v>1</v>
      </c>
      <c r="S325" s="1060">
        <v>1</v>
      </c>
      <c r="T325" s="2687"/>
    </row>
    <row r="326" spans="1:20" ht="24.95" customHeight="1" thickBot="1" x14ac:dyDescent="0.3">
      <c r="A326" s="1446"/>
      <c r="B326" s="2597"/>
      <c r="C326" s="2625"/>
      <c r="D326" s="2594"/>
      <c r="E326" s="2573" t="s">
        <v>814</v>
      </c>
      <c r="F326" s="2573"/>
      <c r="G326" s="1058">
        <v>20</v>
      </c>
      <c r="H326" s="1059">
        <v>1</v>
      </c>
      <c r="I326" s="1059">
        <v>2</v>
      </c>
      <c r="J326" s="1059">
        <v>2</v>
      </c>
      <c r="K326" s="1059">
        <v>2</v>
      </c>
      <c r="L326" s="1059">
        <v>1</v>
      </c>
      <c r="M326" s="1059">
        <v>2</v>
      </c>
      <c r="N326" s="1059">
        <v>2</v>
      </c>
      <c r="O326" s="1059">
        <v>1</v>
      </c>
      <c r="P326" s="1059">
        <v>2</v>
      </c>
      <c r="Q326" s="1059">
        <v>1</v>
      </c>
      <c r="R326" s="1059">
        <v>2</v>
      </c>
      <c r="S326" s="1060">
        <v>2</v>
      </c>
      <c r="T326" s="2687"/>
    </row>
    <row r="327" spans="1:20" s="60" customFormat="1" ht="24.95" customHeight="1" thickBot="1" x14ac:dyDescent="0.3">
      <c r="A327" s="1446"/>
      <c r="B327" s="2597"/>
      <c r="C327" s="2626"/>
      <c r="D327" s="2595"/>
      <c r="E327" s="2596" t="s">
        <v>333</v>
      </c>
      <c r="F327" s="2596"/>
      <c r="G327" s="1061" t="str">
        <f>IF((G319+G320-G321)&lt;0,"Revise porque este valor no puede ser negativo",G319+G320-G321)</f>
        <v>Revise porque este valor no puede ser negativo</v>
      </c>
      <c r="H327" s="1061">
        <f t="shared" ref="H327:S327" si="15">IF((H319+H320-H321)&lt;0,"Revise porque este valor no puede ser negativo",H319+H320-H321)</f>
        <v>0</v>
      </c>
      <c r="I327" s="1061">
        <f t="shared" si="15"/>
        <v>0</v>
      </c>
      <c r="J327" s="1061">
        <f t="shared" si="15"/>
        <v>0</v>
      </c>
      <c r="K327" s="1061">
        <f t="shared" si="15"/>
        <v>0</v>
      </c>
      <c r="L327" s="1061" t="str">
        <f t="shared" si="15"/>
        <v>Revise porque este valor no puede ser negativo</v>
      </c>
      <c r="M327" s="1061" t="str">
        <f t="shared" si="15"/>
        <v>Revise porque este valor no puede ser negativo</v>
      </c>
      <c r="N327" s="1061" t="str">
        <f t="shared" si="15"/>
        <v>Revise porque este valor no puede ser negativo</v>
      </c>
      <c r="O327" s="1061" t="str">
        <f t="shared" si="15"/>
        <v>Revise porque este valor no puede ser negativo</v>
      </c>
      <c r="P327" s="1061" t="str">
        <f t="shared" si="15"/>
        <v>Revise porque este valor no puede ser negativo</v>
      </c>
      <c r="Q327" s="1061" t="str">
        <f t="shared" si="15"/>
        <v>Revise porque este valor no puede ser negativo</v>
      </c>
      <c r="R327" s="1061" t="str">
        <f t="shared" si="15"/>
        <v>Revise porque este valor no puede ser negativo</v>
      </c>
      <c r="S327" s="1061" t="str">
        <f t="shared" si="15"/>
        <v>Revise porque este valor no puede ser negativo</v>
      </c>
      <c r="T327" s="2687"/>
    </row>
    <row r="328" spans="1:20" ht="24.95" customHeight="1" thickBot="1" x14ac:dyDescent="0.3">
      <c r="A328" s="1446"/>
      <c r="B328" s="2597"/>
      <c r="C328" s="2589" t="s">
        <v>172</v>
      </c>
      <c r="D328" s="2589"/>
      <c r="E328" s="2589"/>
      <c r="F328" s="2589"/>
      <c r="G328" s="2589"/>
      <c r="H328" s="2589"/>
      <c r="I328" s="2589"/>
      <c r="J328" s="2589"/>
      <c r="K328" s="2589"/>
      <c r="L328" s="2589"/>
      <c r="M328" s="2589"/>
      <c r="N328" s="2589"/>
      <c r="O328" s="2589"/>
      <c r="P328" s="2589"/>
      <c r="Q328" s="2589"/>
      <c r="R328" s="2589"/>
      <c r="S328" s="2590"/>
      <c r="T328" s="2687"/>
    </row>
    <row r="329" spans="1:20" ht="24.95" customHeight="1" thickBot="1" x14ac:dyDescent="0.3">
      <c r="A329" s="1446"/>
      <c r="B329" s="2597"/>
      <c r="C329" s="2591" t="s">
        <v>139</v>
      </c>
      <c r="D329" s="2582" t="s">
        <v>140</v>
      </c>
      <c r="E329" s="2583"/>
      <c r="F329" s="2583"/>
      <c r="G329" s="2583"/>
      <c r="H329" s="2583"/>
      <c r="I329" s="2583"/>
      <c r="J329" s="2583"/>
      <c r="K329" s="2583"/>
      <c r="L329" s="2583"/>
      <c r="M329" s="2583"/>
      <c r="N329" s="2583"/>
      <c r="O329" s="2583"/>
      <c r="P329" s="2583"/>
      <c r="Q329" s="2583"/>
      <c r="R329" s="2583"/>
      <c r="S329" s="2584"/>
      <c r="T329" s="2687"/>
    </row>
    <row r="330" spans="1:20" ht="24.95" customHeight="1" thickBot="1" x14ac:dyDescent="0.3">
      <c r="A330" s="1446"/>
      <c r="B330" s="2597"/>
      <c r="C330" s="2566"/>
      <c r="D330" s="2587" t="s">
        <v>141</v>
      </c>
      <c r="E330" s="2571" t="s">
        <v>271</v>
      </c>
      <c r="F330" s="2571"/>
      <c r="G330" s="1062"/>
      <c r="H330" s="1063">
        <f>+G338</f>
        <v>21</v>
      </c>
      <c r="I330" s="1063">
        <f t="shared" ref="I330:S330" si="16">+H338</f>
        <v>22</v>
      </c>
      <c r="J330" s="1063">
        <f t="shared" si="16"/>
        <v>25</v>
      </c>
      <c r="K330" s="1063">
        <f t="shared" si="16"/>
        <v>27</v>
      </c>
      <c r="L330" s="1063">
        <f t="shared" si="16"/>
        <v>30</v>
      </c>
      <c r="M330" s="1063">
        <f t="shared" si="16"/>
        <v>32</v>
      </c>
      <c r="N330" s="1063">
        <f t="shared" si="16"/>
        <v>32</v>
      </c>
      <c r="O330" s="1063">
        <f t="shared" si="16"/>
        <v>35</v>
      </c>
      <c r="P330" s="1063">
        <f t="shared" si="16"/>
        <v>38</v>
      </c>
      <c r="Q330" s="1063">
        <f t="shared" si="16"/>
        <v>39</v>
      </c>
      <c r="R330" s="1063">
        <f t="shared" si="16"/>
        <v>43</v>
      </c>
      <c r="S330" s="1063">
        <f t="shared" si="16"/>
        <v>43</v>
      </c>
      <c r="T330" s="2687"/>
    </row>
    <row r="331" spans="1:20" ht="24.95" customHeight="1" thickBot="1" x14ac:dyDescent="0.3">
      <c r="A331" s="1446"/>
      <c r="B331" s="2597"/>
      <c r="C331" s="2566"/>
      <c r="D331" s="2588"/>
      <c r="E331" s="2571" t="s">
        <v>269</v>
      </c>
      <c r="F331" s="2571"/>
      <c r="G331" s="1057">
        <f>+G209</f>
        <v>45</v>
      </c>
      <c r="H331" s="1057">
        <f t="shared" ref="H331:S331" si="17">+H209</f>
        <v>2</v>
      </c>
      <c r="I331" s="1057">
        <f t="shared" si="17"/>
        <v>5</v>
      </c>
      <c r="J331" s="1057">
        <f t="shared" si="17"/>
        <v>4</v>
      </c>
      <c r="K331" s="1057">
        <f t="shared" si="17"/>
        <v>5</v>
      </c>
      <c r="L331" s="1057">
        <f t="shared" si="17"/>
        <v>4</v>
      </c>
      <c r="M331" s="1057">
        <f t="shared" si="17"/>
        <v>4</v>
      </c>
      <c r="N331" s="1057">
        <f t="shared" si="17"/>
        <v>4</v>
      </c>
      <c r="O331" s="1057">
        <f t="shared" si="17"/>
        <v>4</v>
      </c>
      <c r="P331" s="1057">
        <f t="shared" si="17"/>
        <v>5</v>
      </c>
      <c r="Q331" s="1057">
        <f t="shared" si="17"/>
        <v>5</v>
      </c>
      <c r="R331" s="1057">
        <f t="shared" si="17"/>
        <v>3</v>
      </c>
      <c r="S331" s="1057">
        <f t="shared" si="17"/>
        <v>1</v>
      </c>
      <c r="T331" s="2687"/>
    </row>
    <row r="332" spans="1:20" ht="24.95" customHeight="1" thickBot="1" x14ac:dyDescent="0.3">
      <c r="A332" s="1446"/>
      <c r="B332" s="2597"/>
      <c r="C332" s="2566"/>
      <c r="D332" s="2588"/>
      <c r="E332" s="2571" t="s">
        <v>270</v>
      </c>
      <c r="F332" s="2571"/>
      <c r="G332" s="1057">
        <f>+G322</f>
        <v>3</v>
      </c>
      <c r="H332" s="1057">
        <f t="shared" ref="H332:S332" si="18">+H322</f>
        <v>0</v>
      </c>
      <c r="I332" s="1057">
        <f t="shared" si="18"/>
        <v>0</v>
      </c>
      <c r="J332" s="1057">
        <f t="shared" si="18"/>
        <v>0</v>
      </c>
      <c r="K332" s="1057">
        <f t="shared" si="18"/>
        <v>0</v>
      </c>
      <c r="L332" s="1057">
        <f t="shared" si="18"/>
        <v>1</v>
      </c>
      <c r="M332" s="1057">
        <f t="shared" si="18"/>
        <v>0</v>
      </c>
      <c r="N332" s="1057">
        <f t="shared" si="18"/>
        <v>0</v>
      </c>
      <c r="O332" s="1057">
        <f t="shared" si="18"/>
        <v>1</v>
      </c>
      <c r="P332" s="1057">
        <f t="shared" si="18"/>
        <v>0</v>
      </c>
      <c r="Q332" s="1057">
        <f t="shared" si="18"/>
        <v>1</v>
      </c>
      <c r="R332" s="1057">
        <f t="shared" si="18"/>
        <v>0</v>
      </c>
      <c r="S332" s="1057">
        <f t="shared" si="18"/>
        <v>0</v>
      </c>
      <c r="T332" s="2687"/>
    </row>
    <row r="333" spans="1:20" ht="24.95" customHeight="1" thickBot="1" x14ac:dyDescent="0.3">
      <c r="A333" s="1446"/>
      <c r="B333" s="2597"/>
      <c r="C333" s="2566"/>
      <c r="D333" s="2588"/>
      <c r="E333" s="2571" t="s">
        <v>336</v>
      </c>
      <c r="F333" s="2571"/>
      <c r="G333" s="1057">
        <f>SUM(G334:G337)</f>
        <v>27</v>
      </c>
      <c r="H333" s="1057">
        <f t="shared" ref="H333:S333" si="19">SUM(H334:H337)</f>
        <v>1</v>
      </c>
      <c r="I333" s="1057">
        <f t="shared" si="19"/>
        <v>2</v>
      </c>
      <c r="J333" s="1057">
        <f t="shared" si="19"/>
        <v>2</v>
      </c>
      <c r="K333" s="1057">
        <f t="shared" si="19"/>
        <v>2</v>
      </c>
      <c r="L333" s="1057">
        <f t="shared" si="19"/>
        <v>3</v>
      </c>
      <c r="M333" s="1057">
        <f t="shared" si="19"/>
        <v>4</v>
      </c>
      <c r="N333" s="1057">
        <f t="shared" si="19"/>
        <v>1</v>
      </c>
      <c r="O333" s="1057">
        <f t="shared" si="19"/>
        <v>2</v>
      </c>
      <c r="P333" s="1057">
        <f t="shared" si="19"/>
        <v>4</v>
      </c>
      <c r="Q333" s="1057">
        <f t="shared" si="19"/>
        <v>2</v>
      </c>
      <c r="R333" s="1057">
        <f t="shared" si="19"/>
        <v>3</v>
      </c>
      <c r="S333" s="1057">
        <f t="shared" si="19"/>
        <v>1</v>
      </c>
      <c r="T333" s="2687"/>
    </row>
    <row r="334" spans="1:20" ht="24.95" customHeight="1" thickBot="1" x14ac:dyDescent="0.3">
      <c r="A334" s="1446"/>
      <c r="B334" s="2597"/>
      <c r="C334" s="2566"/>
      <c r="D334" s="2588"/>
      <c r="E334" s="2572" t="s">
        <v>340</v>
      </c>
      <c r="F334" s="2572"/>
      <c r="G334" s="1064">
        <v>20</v>
      </c>
      <c r="H334" s="1064">
        <v>1</v>
      </c>
      <c r="I334" s="1064">
        <v>2</v>
      </c>
      <c r="J334" s="1064">
        <v>1</v>
      </c>
      <c r="K334" s="1064">
        <v>2</v>
      </c>
      <c r="L334" s="1064">
        <v>2</v>
      </c>
      <c r="M334" s="1064">
        <v>2</v>
      </c>
      <c r="N334" s="1064">
        <v>1</v>
      </c>
      <c r="O334" s="1064">
        <v>2</v>
      </c>
      <c r="P334" s="1064">
        <v>2</v>
      </c>
      <c r="Q334" s="1064">
        <v>2</v>
      </c>
      <c r="R334" s="1064">
        <v>2</v>
      </c>
      <c r="S334" s="1064">
        <v>1</v>
      </c>
      <c r="T334" s="2687"/>
    </row>
    <row r="335" spans="1:20" ht="24.95" customHeight="1" thickBot="1" x14ac:dyDescent="0.3">
      <c r="A335" s="1446"/>
      <c r="B335" s="2597"/>
      <c r="C335" s="2566"/>
      <c r="D335" s="2588"/>
      <c r="E335" s="2573" t="s">
        <v>341</v>
      </c>
      <c r="F335" s="2573"/>
      <c r="G335" s="1064">
        <v>1</v>
      </c>
      <c r="H335" s="1064">
        <v>0</v>
      </c>
      <c r="I335" s="1064">
        <v>0</v>
      </c>
      <c r="J335" s="1064">
        <v>0</v>
      </c>
      <c r="K335" s="1064">
        <v>0</v>
      </c>
      <c r="L335" s="1064">
        <v>0</v>
      </c>
      <c r="M335" s="1064">
        <v>1</v>
      </c>
      <c r="N335" s="1064">
        <v>0</v>
      </c>
      <c r="O335" s="1064">
        <v>0</v>
      </c>
      <c r="P335" s="1064">
        <v>0</v>
      </c>
      <c r="Q335" s="1064">
        <v>0</v>
      </c>
      <c r="R335" s="1064">
        <v>0</v>
      </c>
      <c r="S335" s="1064">
        <v>0</v>
      </c>
      <c r="T335" s="2687"/>
    </row>
    <row r="336" spans="1:20" ht="24.95" customHeight="1" thickBot="1" x14ac:dyDescent="0.3">
      <c r="A336" s="1446"/>
      <c r="B336" s="2597"/>
      <c r="C336" s="2566"/>
      <c r="D336" s="2588"/>
      <c r="E336" s="2573" t="s">
        <v>342</v>
      </c>
      <c r="F336" s="2573"/>
      <c r="G336" s="1064">
        <v>4</v>
      </c>
      <c r="H336" s="1064">
        <v>0</v>
      </c>
      <c r="I336" s="1064">
        <v>0</v>
      </c>
      <c r="J336" s="1064">
        <v>1</v>
      </c>
      <c r="K336" s="1064">
        <v>0</v>
      </c>
      <c r="L336" s="1064">
        <v>0</v>
      </c>
      <c r="M336" s="1064">
        <v>1</v>
      </c>
      <c r="N336" s="1064">
        <v>0</v>
      </c>
      <c r="O336" s="1064">
        <v>0</v>
      </c>
      <c r="P336" s="1064">
        <v>1</v>
      </c>
      <c r="Q336" s="1064">
        <v>0</v>
      </c>
      <c r="R336" s="1064">
        <v>1</v>
      </c>
      <c r="S336" s="1064">
        <v>0</v>
      </c>
      <c r="T336" s="2687"/>
    </row>
    <row r="337" spans="1:20" ht="24.95" customHeight="1" thickBot="1" x14ac:dyDescent="0.3">
      <c r="A337" s="1446"/>
      <c r="B337" s="2597"/>
      <c r="C337" s="2566"/>
      <c r="D337" s="2588"/>
      <c r="E337" s="2573" t="s">
        <v>343</v>
      </c>
      <c r="F337" s="2573"/>
      <c r="G337" s="1064">
        <v>2</v>
      </c>
      <c r="H337" s="1064">
        <v>0</v>
      </c>
      <c r="I337" s="1064">
        <v>0</v>
      </c>
      <c r="J337" s="1064">
        <v>0</v>
      </c>
      <c r="K337" s="1064">
        <v>0</v>
      </c>
      <c r="L337" s="1064">
        <v>1</v>
      </c>
      <c r="M337" s="1064">
        <v>0</v>
      </c>
      <c r="N337" s="1064">
        <v>0</v>
      </c>
      <c r="O337" s="1064">
        <v>0</v>
      </c>
      <c r="P337" s="1064">
        <v>1</v>
      </c>
      <c r="Q337" s="1064">
        <v>0</v>
      </c>
      <c r="R337" s="1064">
        <v>0</v>
      </c>
      <c r="S337" s="1064">
        <v>0</v>
      </c>
      <c r="T337" s="2687"/>
    </row>
    <row r="338" spans="1:20" ht="24.95" customHeight="1" thickBot="1" x14ac:dyDescent="0.3">
      <c r="A338" s="1446"/>
      <c r="B338" s="2597"/>
      <c r="C338" s="2566"/>
      <c r="D338" s="2588"/>
      <c r="E338" s="2571" t="s">
        <v>344</v>
      </c>
      <c r="F338" s="2571"/>
      <c r="G338" s="1061">
        <f>IF((G330+G331+G332-G333)&lt;0,"Revise porque este valor no puede ser negativo",G330+G331+G332-G333)</f>
        <v>21</v>
      </c>
      <c r="H338" s="1061">
        <f t="shared" ref="H338:S338" si="20">IF((H330+H331+H332-H333)&lt;0,"Revise porque este valor no puede ser negativo",H330+H331+H332-H333)</f>
        <v>22</v>
      </c>
      <c r="I338" s="1061">
        <f t="shared" si="20"/>
        <v>25</v>
      </c>
      <c r="J338" s="1061">
        <f t="shared" si="20"/>
        <v>27</v>
      </c>
      <c r="K338" s="1061">
        <f t="shared" si="20"/>
        <v>30</v>
      </c>
      <c r="L338" s="1061">
        <f t="shared" si="20"/>
        <v>32</v>
      </c>
      <c r="M338" s="1061">
        <f t="shared" si="20"/>
        <v>32</v>
      </c>
      <c r="N338" s="1061">
        <f t="shared" si="20"/>
        <v>35</v>
      </c>
      <c r="O338" s="1061">
        <f t="shared" si="20"/>
        <v>38</v>
      </c>
      <c r="P338" s="1061">
        <f t="shared" si="20"/>
        <v>39</v>
      </c>
      <c r="Q338" s="1061">
        <f t="shared" si="20"/>
        <v>43</v>
      </c>
      <c r="R338" s="1061">
        <f t="shared" si="20"/>
        <v>43</v>
      </c>
      <c r="S338" s="1061">
        <f t="shared" si="20"/>
        <v>43</v>
      </c>
      <c r="T338" s="2687"/>
    </row>
    <row r="339" spans="1:20" ht="24.95" customHeight="1" thickBot="1" x14ac:dyDescent="0.3">
      <c r="A339" s="1446"/>
      <c r="B339" s="2597"/>
      <c r="C339" s="2566"/>
      <c r="D339" s="2583" t="s">
        <v>142</v>
      </c>
      <c r="E339" s="2583"/>
      <c r="F339" s="2583"/>
      <c r="G339" s="2583"/>
      <c r="H339" s="2583"/>
      <c r="I339" s="2583"/>
      <c r="J339" s="2583"/>
      <c r="K339" s="2583"/>
      <c r="L339" s="2583"/>
      <c r="M339" s="2583"/>
      <c r="N339" s="2583"/>
      <c r="O339" s="2583"/>
      <c r="P339" s="2583"/>
      <c r="Q339" s="2583"/>
      <c r="R339" s="2583"/>
      <c r="S339" s="2584"/>
      <c r="T339" s="2687"/>
    </row>
    <row r="340" spans="1:20" ht="24.95" customHeight="1" thickBot="1" x14ac:dyDescent="0.3">
      <c r="A340" s="1446"/>
      <c r="B340" s="2597"/>
      <c r="C340" s="2566"/>
      <c r="D340" s="2587" t="s">
        <v>263</v>
      </c>
      <c r="E340" s="2571" t="s">
        <v>273</v>
      </c>
      <c r="F340" s="2571"/>
      <c r="G340" s="1062"/>
      <c r="H340" s="1065">
        <f>+G348</f>
        <v>7</v>
      </c>
      <c r="I340" s="1065">
        <f t="shared" ref="I340:S340" si="21">+H348</f>
        <v>7</v>
      </c>
      <c r="J340" s="1065">
        <f t="shared" si="21"/>
        <v>7</v>
      </c>
      <c r="K340" s="1065">
        <f t="shared" si="21"/>
        <v>8</v>
      </c>
      <c r="L340" s="1065">
        <f t="shared" si="21"/>
        <v>9</v>
      </c>
      <c r="M340" s="1065">
        <f t="shared" si="21"/>
        <v>9</v>
      </c>
      <c r="N340" s="1065">
        <f t="shared" si="21"/>
        <v>12</v>
      </c>
      <c r="O340" s="1065">
        <f t="shared" si="21"/>
        <v>13</v>
      </c>
      <c r="P340" s="1065">
        <f t="shared" si="21"/>
        <v>14</v>
      </c>
      <c r="Q340" s="1065">
        <f t="shared" si="21"/>
        <v>14</v>
      </c>
      <c r="R340" s="1065">
        <f t="shared" si="21"/>
        <v>14</v>
      </c>
      <c r="S340" s="1065">
        <f t="shared" si="21"/>
        <v>14</v>
      </c>
      <c r="T340" s="2687"/>
    </row>
    <row r="341" spans="1:20" ht="24.95" customHeight="1" thickBot="1" x14ac:dyDescent="0.3">
      <c r="A341" s="1446"/>
      <c r="B341" s="2597"/>
      <c r="C341" s="2566"/>
      <c r="D341" s="2588"/>
      <c r="E341" s="2571" t="s">
        <v>274</v>
      </c>
      <c r="F341" s="2571"/>
      <c r="G341" s="1057">
        <f>+G263</f>
        <v>5</v>
      </c>
      <c r="H341" s="1057">
        <f t="shared" ref="H341:S341" si="22">+H263</f>
        <v>0</v>
      </c>
      <c r="I341" s="1057">
        <f t="shared" si="22"/>
        <v>0</v>
      </c>
      <c r="J341" s="1057">
        <f t="shared" si="22"/>
        <v>1</v>
      </c>
      <c r="K341" s="1057">
        <f t="shared" si="22"/>
        <v>1</v>
      </c>
      <c r="L341" s="1057">
        <f t="shared" si="22"/>
        <v>0</v>
      </c>
      <c r="M341" s="1057">
        <f t="shared" si="22"/>
        <v>1</v>
      </c>
      <c r="N341" s="1057">
        <f t="shared" si="22"/>
        <v>1</v>
      </c>
      <c r="O341" s="1057">
        <f t="shared" si="22"/>
        <v>1</v>
      </c>
      <c r="P341" s="1057">
        <f t="shared" si="22"/>
        <v>0</v>
      </c>
      <c r="Q341" s="1057">
        <f t="shared" si="22"/>
        <v>0</v>
      </c>
      <c r="R341" s="1057">
        <f t="shared" si="22"/>
        <v>0</v>
      </c>
      <c r="S341" s="1057">
        <f t="shared" si="22"/>
        <v>0</v>
      </c>
      <c r="T341" s="2687"/>
    </row>
    <row r="342" spans="1:20" ht="24.95" customHeight="1" thickBot="1" x14ac:dyDescent="0.3">
      <c r="A342" s="1446"/>
      <c r="B342" s="2597"/>
      <c r="C342" s="2566"/>
      <c r="D342" s="2588"/>
      <c r="E342" s="2571" t="s">
        <v>275</v>
      </c>
      <c r="F342" s="2571"/>
      <c r="G342" s="1057">
        <f>+G323</f>
        <v>1</v>
      </c>
      <c r="H342" s="1057">
        <f t="shared" ref="H342:S342" si="23">+H323</f>
        <v>0</v>
      </c>
      <c r="I342" s="1057">
        <f t="shared" si="23"/>
        <v>0</v>
      </c>
      <c r="J342" s="1057">
        <f t="shared" si="23"/>
        <v>0</v>
      </c>
      <c r="K342" s="1057">
        <f t="shared" si="23"/>
        <v>0</v>
      </c>
      <c r="L342" s="1057">
        <f t="shared" si="23"/>
        <v>0</v>
      </c>
      <c r="M342" s="1057">
        <f t="shared" si="23"/>
        <v>1</v>
      </c>
      <c r="N342" s="1057">
        <f t="shared" si="23"/>
        <v>0</v>
      </c>
      <c r="O342" s="1057">
        <f t="shared" si="23"/>
        <v>0</v>
      </c>
      <c r="P342" s="1057">
        <f t="shared" si="23"/>
        <v>0</v>
      </c>
      <c r="Q342" s="1057">
        <f t="shared" si="23"/>
        <v>0</v>
      </c>
      <c r="R342" s="1057">
        <f t="shared" si="23"/>
        <v>0</v>
      </c>
      <c r="S342" s="1057">
        <f t="shared" si="23"/>
        <v>0</v>
      </c>
      <c r="T342" s="2687"/>
    </row>
    <row r="343" spans="1:20" ht="24.95" customHeight="1" thickBot="1" x14ac:dyDescent="0.3">
      <c r="A343" s="1446"/>
      <c r="B343" s="2597"/>
      <c r="C343" s="2566"/>
      <c r="D343" s="2588"/>
      <c r="E343" s="2571" t="s">
        <v>276</v>
      </c>
      <c r="F343" s="2571"/>
      <c r="G343" s="1057">
        <f>+G335</f>
        <v>1</v>
      </c>
      <c r="H343" s="1057">
        <f t="shared" ref="H343:S343" si="24">+H335</f>
        <v>0</v>
      </c>
      <c r="I343" s="1057">
        <f t="shared" si="24"/>
        <v>0</v>
      </c>
      <c r="J343" s="1057">
        <f t="shared" si="24"/>
        <v>0</v>
      </c>
      <c r="K343" s="1057">
        <f t="shared" si="24"/>
        <v>0</v>
      </c>
      <c r="L343" s="1057">
        <f t="shared" si="24"/>
        <v>0</v>
      </c>
      <c r="M343" s="1057">
        <f t="shared" si="24"/>
        <v>1</v>
      </c>
      <c r="N343" s="1057">
        <f t="shared" si="24"/>
        <v>0</v>
      </c>
      <c r="O343" s="1057">
        <f t="shared" si="24"/>
        <v>0</v>
      </c>
      <c r="P343" s="1057">
        <f t="shared" si="24"/>
        <v>0</v>
      </c>
      <c r="Q343" s="1057">
        <f t="shared" si="24"/>
        <v>0</v>
      </c>
      <c r="R343" s="1057">
        <f t="shared" si="24"/>
        <v>0</v>
      </c>
      <c r="S343" s="1057">
        <f t="shared" si="24"/>
        <v>0</v>
      </c>
      <c r="T343" s="2687"/>
    </row>
    <row r="344" spans="1:20" ht="24.95" customHeight="1" thickBot="1" x14ac:dyDescent="0.3">
      <c r="A344" s="1446"/>
      <c r="B344" s="2597"/>
      <c r="C344" s="2566"/>
      <c r="D344" s="2588"/>
      <c r="E344" s="2571" t="s">
        <v>350</v>
      </c>
      <c r="F344" s="2571"/>
      <c r="G344" s="1066">
        <f>SUM(G345:G347)</f>
        <v>0</v>
      </c>
      <c r="H344" s="1066">
        <f t="shared" ref="H344:S344" si="25">SUM(H345:H347)</f>
        <v>0</v>
      </c>
      <c r="I344" s="1066">
        <f t="shared" si="25"/>
        <v>0</v>
      </c>
      <c r="J344" s="1066">
        <f t="shared" si="25"/>
        <v>0</v>
      </c>
      <c r="K344" s="1066">
        <f t="shared" si="25"/>
        <v>0</v>
      </c>
      <c r="L344" s="1066">
        <f t="shared" si="25"/>
        <v>0</v>
      </c>
      <c r="M344" s="1066">
        <f t="shared" si="25"/>
        <v>0</v>
      </c>
      <c r="N344" s="1066">
        <f t="shared" si="25"/>
        <v>0</v>
      </c>
      <c r="O344" s="1066">
        <f t="shared" si="25"/>
        <v>0</v>
      </c>
      <c r="P344" s="1066">
        <f t="shared" si="25"/>
        <v>0</v>
      </c>
      <c r="Q344" s="1066">
        <f t="shared" si="25"/>
        <v>0</v>
      </c>
      <c r="R344" s="1066">
        <f t="shared" si="25"/>
        <v>0</v>
      </c>
      <c r="S344" s="1066">
        <f t="shared" si="25"/>
        <v>0</v>
      </c>
      <c r="T344" s="2687"/>
    </row>
    <row r="345" spans="1:20" ht="24.95" customHeight="1" thickBot="1" x14ac:dyDescent="0.3">
      <c r="A345" s="1446"/>
      <c r="B345" s="2597"/>
      <c r="C345" s="2566"/>
      <c r="D345" s="2588"/>
      <c r="E345" s="2572" t="s">
        <v>351</v>
      </c>
      <c r="F345" s="2572"/>
      <c r="G345" s="1064">
        <f>SUM(H345:S345)</f>
        <v>0</v>
      </c>
      <c r="H345" s="1064">
        <v>0</v>
      </c>
      <c r="I345" s="1064">
        <v>0</v>
      </c>
      <c r="J345" s="1064">
        <v>0</v>
      </c>
      <c r="K345" s="1064">
        <v>0</v>
      </c>
      <c r="L345" s="1064">
        <v>0</v>
      </c>
      <c r="M345" s="1064">
        <v>0</v>
      </c>
      <c r="N345" s="1064">
        <v>0</v>
      </c>
      <c r="O345" s="1064">
        <v>0</v>
      </c>
      <c r="P345" s="1064">
        <v>0</v>
      </c>
      <c r="Q345" s="1064">
        <v>0</v>
      </c>
      <c r="R345" s="1064">
        <v>0</v>
      </c>
      <c r="S345" s="1064">
        <v>0</v>
      </c>
      <c r="T345" s="2687"/>
    </row>
    <row r="346" spans="1:20" ht="24.95" customHeight="1" thickBot="1" x14ac:dyDescent="0.3">
      <c r="A346" s="1446"/>
      <c r="B346" s="2597"/>
      <c r="C346" s="2566"/>
      <c r="D346" s="2588"/>
      <c r="E346" s="2573" t="s">
        <v>352</v>
      </c>
      <c r="F346" s="2573"/>
      <c r="G346" s="1064">
        <f>SUM(H346:S346)</f>
        <v>0</v>
      </c>
      <c r="H346" s="1064">
        <v>0</v>
      </c>
      <c r="I346" s="1064">
        <v>0</v>
      </c>
      <c r="J346" s="1064">
        <v>0</v>
      </c>
      <c r="K346" s="1064">
        <v>0</v>
      </c>
      <c r="L346" s="1064">
        <v>0</v>
      </c>
      <c r="M346" s="1064">
        <v>0</v>
      </c>
      <c r="N346" s="1064">
        <v>0</v>
      </c>
      <c r="O346" s="1064">
        <v>0</v>
      </c>
      <c r="P346" s="1064">
        <v>0</v>
      </c>
      <c r="Q346" s="1064">
        <v>0</v>
      </c>
      <c r="R346" s="1064">
        <v>0</v>
      </c>
      <c r="S346" s="1064">
        <v>0</v>
      </c>
      <c r="T346" s="2687"/>
    </row>
    <row r="347" spans="1:20" ht="24.95" customHeight="1" thickBot="1" x14ac:dyDescent="0.3">
      <c r="A347" s="1446"/>
      <c r="B347" s="2597"/>
      <c r="C347" s="2566"/>
      <c r="D347" s="2588"/>
      <c r="E347" s="2573" t="s">
        <v>353</v>
      </c>
      <c r="F347" s="2573"/>
      <c r="G347" s="1064">
        <f>SUM(H347:S347)</f>
        <v>0</v>
      </c>
      <c r="H347" s="1064">
        <v>0</v>
      </c>
      <c r="I347" s="1064">
        <v>0</v>
      </c>
      <c r="J347" s="1064">
        <v>0</v>
      </c>
      <c r="K347" s="1064">
        <v>0</v>
      </c>
      <c r="L347" s="1064">
        <v>0</v>
      </c>
      <c r="M347" s="1064">
        <v>0</v>
      </c>
      <c r="N347" s="1064">
        <v>0</v>
      </c>
      <c r="O347" s="1064">
        <v>0</v>
      </c>
      <c r="P347" s="1064">
        <v>0</v>
      </c>
      <c r="Q347" s="1064">
        <v>0</v>
      </c>
      <c r="R347" s="1064">
        <v>0</v>
      </c>
      <c r="S347" s="1064">
        <v>0</v>
      </c>
      <c r="T347" s="2687"/>
    </row>
    <row r="348" spans="1:20" ht="24.95" customHeight="1" thickBot="1" x14ac:dyDescent="0.3">
      <c r="A348" s="1446"/>
      <c r="B348" s="2597"/>
      <c r="C348" s="2566"/>
      <c r="D348" s="2588"/>
      <c r="E348" s="2571" t="s">
        <v>354</v>
      </c>
      <c r="F348" s="2571"/>
      <c r="G348" s="1061">
        <f>IF((G340+G341+G342+G343-G344)&lt;0,"Revise porque este valor no puede ser negativo",G340+G341+G342+G343-G344)</f>
        <v>7</v>
      </c>
      <c r="H348" s="1061">
        <f t="shared" ref="H348:S348" si="26">IF((H340+H341+H342+H343-H344)&lt;0,"Revise porque este valor no puede ser negativo",H340+H341+H342+H343-H344)</f>
        <v>7</v>
      </c>
      <c r="I348" s="1061">
        <f t="shared" si="26"/>
        <v>7</v>
      </c>
      <c r="J348" s="1061">
        <f t="shared" si="26"/>
        <v>8</v>
      </c>
      <c r="K348" s="1061">
        <f t="shared" si="26"/>
        <v>9</v>
      </c>
      <c r="L348" s="1061">
        <f t="shared" si="26"/>
        <v>9</v>
      </c>
      <c r="M348" s="1061">
        <f t="shared" si="26"/>
        <v>12</v>
      </c>
      <c r="N348" s="1061">
        <f t="shared" si="26"/>
        <v>13</v>
      </c>
      <c r="O348" s="1061">
        <f t="shared" si="26"/>
        <v>14</v>
      </c>
      <c r="P348" s="1061">
        <f t="shared" si="26"/>
        <v>14</v>
      </c>
      <c r="Q348" s="1061">
        <f t="shared" si="26"/>
        <v>14</v>
      </c>
      <c r="R348" s="1061">
        <f t="shared" si="26"/>
        <v>14</v>
      </c>
      <c r="S348" s="1061">
        <f t="shared" si="26"/>
        <v>14</v>
      </c>
      <c r="T348" s="2687"/>
    </row>
    <row r="349" spans="1:20" ht="24.95" customHeight="1" thickBot="1" x14ac:dyDescent="0.3">
      <c r="A349" s="1446"/>
      <c r="B349" s="2597"/>
      <c r="C349" s="2576" t="s">
        <v>173</v>
      </c>
      <c r="D349" s="2577"/>
      <c r="E349" s="2578"/>
      <c r="F349" s="2578"/>
      <c r="G349" s="2577"/>
      <c r="H349" s="2577"/>
      <c r="I349" s="2577"/>
      <c r="J349" s="2577"/>
      <c r="K349" s="2577"/>
      <c r="L349" s="2577"/>
      <c r="M349" s="2577"/>
      <c r="N349" s="2577"/>
      <c r="O349" s="2577"/>
      <c r="P349" s="2577"/>
      <c r="Q349" s="2577"/>
      <c r="R349" s="2577"/>
      <c r="S349" s="2579"/>
      <c r="T349" s="2687"/>
    </row>
    <row r="350" spans="1:20" ht="24.95" customHeight="1" thickBot="1" x14ac:dyDescent="0.3">
      <c r="A350" s="1446"/>
      <c r="B350" s="2597"/>
      <c r="C350" s="2580" t="s">
        <v>143</v>
      </c>
      <c r="D350" s="2582" t="s">
        <v>144</v>
      </c>
      <c r="E350" s="2583"/>
      <c r="F350" s="2583"/>
      <c r="G350" s="2583"/>
      <c r="H350" s="2583"/>
      <c r="I350" s="2583"/>
      <c r="J350" s="2583"/>
      <c r="K350" s="2583"/>
      <c r="L350" s="2583"/>
      <c r="M350" s="2583"/>
      <c r="N350" s="2583"/>
      <c r="O350" s="2583"/>
      <c r="P350" s="2583"/>
      <c r="Q350" s="2583"/>
      <c r="R350" s="2583"/>
      <c r="S350" s="2584"/>
      <c r="T350" s="2687"/>
    </row>
    <row r="351" spans="1:20" ht="24.95" customHeight="1" thickBot="1" x14ac:dyDescent="0.3">
      <c r="A351" s="1446"/>
      <c r="B351" s="2597"/>
      <c r="C351" s="2581"/>
      <c r="D351" s="2585" t="s">
        <v>182</v>
      </c>
      <c r="E351" s="2571" t="s">
        <v>232</v>
      </c>
      <c r="F351" s="2571"/>
      <c r="G351" s="1067"/>
      <c r="H351" s="1065">
        <f>+G357</f>
        <v>1</v>
      </c>
      <c r="I351" s="1065">
        <f t="shared" ref="I351:S351" si="27">+H357</f>
        <v>1</v>
      </c>
      <c r="J351" s="1065">
        <f t="shared" si="27"/>
        <v>1</v>
      </c>
      <c r="K351" s="1065">
        <f t="shared" si="27"/>
        <v>1</v>
      </c>
      <c r="L351" s="1065">
        <f t="shared" si="27"/>
        <v>1</v>
      </c>
      <c r="M351" s="1065">
        <f t="shared" si="27"/>
        <v>3</v>
      </c>
      <c r="N351" s="1065">
        <f t="shared" si="27"/>
        <v>3</v>
      </c>
      <c r="O351" s="1065">
        <f t="shared" si="27"/>
        <v>3</v>
      </c>
      <c r="P351" s="1065">
        <f t="shared" si="27"/>
        <v>3</v>
      </c>
      <c r="Q351" s="1065">
        <f t="shared" si="27"/>
        <v>3</v>
      </c>
      <c r="R351" s="1065">
        <f t="shared" si="27"/>
        <v>3</v>
      </c>
      <c r="S351" s="1065">
        <f t="shared" si="27"/>
        <v>3</v>
      </c>
      <c r="T351" s="2687"/>
    </row>
    <row r="352" spans="1:20" ht="24.95" customHeight="1" thickBot="1" x14ac:dyDescent="0.3">
      <c r="A352" s="1446"/>
      <c r="B352" s="2597"/>
      <c r="C352" s="2581"/>
      <c r="D352" s="2586"/>
      <c r="E352" s="2571" t="s">
        <v>337</v>
      </c>
      <c r="F352" s="2571"/>
      <c r="G352" s="1068">
        <f>+G317</f>
        <v>1</v>
      </c>
      <c r="H352" s="1066">
        <f t="shared" ref="H352:S352" si="28">SUM(H264:H317)</f>
        <v>0</v>
      </c>
      <c r="I352" s="1066">
        <f t="shared" si="28"/>
        <v>0</v>
      </c>
      <c r="J352" s="1066">
        <f t="shared" si="28"/>
        <v>0</v>
      </c>
      <c r="K352" s="1066">
        <f t="shared" si="28"/>
        <v>0</v>
      </c>
      <c r="L352" s="1066">
        <f t="shared" si="28"/>
        <v>2</v>
      </c>
      <c r="M352" s="1066">
        <f t="shared" si="28"/>
        <v>0</v>
      </c>
      <c r="N352" s="1066">
        <f t="shared" si="28"/>
        <v>0</v>
      </c>
      <c r="O352" s="1066">
        <f t="shared" si="28"/>
        <v>0</v>
      </c>
      <c r="P352" s="1066">
        <f t="shared" si="28"/>
        <v>0</v>
      </c>
      <c r="Q352" s="1066">
        <f t="shared" si="28"/>
        <v>0</v>
      </c>
      <c r="R352" s="1066">
        <f t="shared" si="28"/>
        <v>0</v>
      </c>
      <c r="S352" s="1066">
        <f t="shared" si="28"/>
        <v>0</v>
      </c>
      <c r="T352" s="2687"/>
    </row>
    <row r="353" spans="1:20" ht="24.95" customHeight="1" thickBot="1" x14ac:dyDescent="0.3">
      <c r="A353" s="1446"/>
      <c r="B353" s="2597"/>
      <c r="C353" s="2581"/>
      <c r="D353" s="2586"/>
      <c r="E353" s="2571" t="s">
        <v>345</v>
      </c>
      <c r="F353" s="2571"/>
      <c r="G353" s="1068">
        <f>SUM(G354:G356)</f>
        <v>0</v>
      </c>
      <c r="H353" s="1068">
        <f t="shared" ref="H353:S353" si="29">SUM(H354:H356)</f>
        <v>0</v>
      </c>
      <c r="I353" s="1068">
        <f t="shared" si="29"/>
        <v>0</v>
      </c>
      <c r="J353" s="1068">
        <f t="shared" si="29"/>
        <v>0</v>
      </c>
      <c r="K353" s="1068">
        <f t="shared" si="29"/>
        <v>0</v>
      </c>
      <c r="L353" s="1068">
        <f t="shared" si="29"/>
        <v>0</v>
      </c>
      <c r="M353" s="1068">
        <f t="shared" si="29"/>
        <v>0</v>
      </c>
      <c r="N353" s="1068">
        <f t="shared" si="29"/>
        <v>0</v>
      </c>
      <c r="O353" s="1068">
        <f t="shared" si="29"/>
        <v>0</v>
      </c>
      <c r="P353" s="1068">
        <f t="shared" si="29"/>
        <v>0</v>
      </c>
      <c r="Q353" s="1068">
        <f t="shared" si="29"/>
        <v>0</v>
      </c>
      <c r="R353" s="1068">
        <f t="shared" si="29"/>
        <v>0</v>
      </c>
      <c r="S353" s="1068">
        <f t="shared" si="29"/>
        <v>0</v>
      </c>
      <c r="T353" s="2687"/>
    </row>
    <row r="354" spans="1:20" ht="24.95" customHeight="1" thickBot="1" x14ac:dyDescent="0.3">
      <c r="A354" s="1446"/>
      <c r="B354" s="2597"/>
      <c r="C354" s="2581"/>
      <c r="D354" s="2586"/>
      <c r="E354" s="2572" t="s">
        <v>346</v>
      </c>
      <c r="F354" s="2572"/>
      <c r="G354" s="1069">
        <f>SUM(H354:S354)</f>
        <v>0</v>
      </c>
      <c r="H354" s="1064">
        <v>0</v>
      </c>
      <c r="I354" s="1064">
        <v>0</v>
      </c>
      <c r="J354" s="1064">
        <v>0</v>
      </c>
      <c r="K354" s="1064">
        <v>0</v>
      </c>
      <c r="L354" s="1064">
        <v>0</v>
      </c>
      <c r="M354" s="1064">
        <v>0</v>
      </c>
      <c r="N354" s="1064">
        <v>0</v>
      </c>
      <c r="O354" s="1064">
        <v>0</v>
      </c>
      <c r="P354" s="1064">
        <v>0</v>
      </c>
      <c r="Q354" s="1064">
        <v>0</v>
      </c>
      <c r="R354" s="1064">
        <v>0</v>
      </c>
      <c r="S354" s="1064">
        <v>0</v>
      </c>
      <c r="T354" s="2687"/>
    </row>
    <row r="355" spans="1:20" ht="24.95" customHeight="1" thickBot="1" x14ac:dyDescent="0.3">
      <c r="A355" s="1446"/>
      <c r="B355" s="2597"/>
      <c r="C355" s="2581"/>
      <c r="D355" s="2586"/>
      <c r="E355" s="2573" t="s">
        <v>347</v>
      </c>
      <c r="F355" s="2573"/>
      <c r="G355" s="1069">
        <f>SUM(H355:S355)</f>
        <v>0</v>
      </c>
      <c r="H355" s="1064">
        <v>0</v>
      </c>
      <c r="I355" s="1064">
        <v>0</v>
      </c>
      <c r="J355" s="1064">
        <v>0</v>
      </c>
      <c r="K355" s="1064">
        <v>0</v>
      </c>
      <c r="L355" s="1064">
        <v>0</v>
      </c>
      <c r="M355" s="1064">
        <v>0</v>
      </c>
      <c r="N355" s="1064">
        <v>0</v>
      </c>
      <c r="O355" s="1064">
        <v>0</v>
      </c>
      <c r="P355" s="1064">
        <v>0</v>
      </c>
      <c r="Q355" s="1064">
        <v>0</v>
      </c>
      <c r="R355" s="1064">
        <v>0</v>
      </c>
      <c r="S355" s="1064">
        <v>0</v>
      </c>
      <c r="T355" s="2687"/>
    </row>
    <row r="356" spans="1:20" ht="24.95" customHeight="1" thickBot="1" x14ac:dyDescent="0.3">
      <c r="A356" s="1446"/>
      <c r="B356" s="2597"/>
      <c r="C356" s="2581"/>
      <c r="D356" s="2586"/>
      <c r="E356" s="2573" t="s">
        <v>348</v>
      </c>
      <c r="F356" s="2573"/>
      <c r="G356" s="1069">
        <f>SUM(H356:S356)</f>
        <v>0</v>
      </c>
      <c r="H356" s="1064">
        <v>0</v>
      </c>
      <c r="I356" s="1064">
        <v>0</v>
      </c>
      <c r="J356" s="1064">
        <v>0</v>
      </c>
      <c r="K356" s="1064">
        <v>0</v>
      </c>
      <c r="L356" s="1064">
        <v>0</v>
      </c>
      <c r="M356" s="1064">
        <v>0</v>
      </c>
      <c r="N356" s="1064">
        <v>0</v>
      </c>
      <c r="O356" s="1064">
        <v>0</v>
      </c>
      <c r="P356" s="1064">
        <v>0</v>
      </c>
      <c r="Q356" s="1064">
        <v>0</v>
      </c>
      <c r="R356" s="1064">
        <v>0</v>
      </c>
      <c r="S356" s="1064">
        <v>0</v>
      </c>
      <c r="T356" s="2687"/>
    </row>
    <row r="357" spans="1:20" ht="24.95" customHeight="1" thickBot="1" x14ac:dyDescent="0.3">
      <c r="A357" s="1446"/>
      <c r="B357" s="2597"/>
      <c r="C357" s="2581"/>
      <c r="D357" s="2586"/>
      <c r="E357" s="2571" t="s">
        <v>349</v>
      </c>
      <c r="F357" s="2571"/>
      <c r="G357" s="1061">
        <f>IF((G351+G352-G353)&lt;0,"Revise porque este valor no puede ser negativo",G351+G352-G353)</f>
        <v>1</v>
      </c>
      <c r="H357" s="1061">
        <f t="shared" ref="H357:S357" si="30">IF((H351+H352-H353)&lt;0,"Revise porque este valor no puede ser negativo",H351+H352-H353)</f>
        <v>1</v>
      </c>
      <c r="I357" s="1061">
        <f t="shared" si="30"/>
        <v>1</v>
      </c>
      <c r="J357" s="1061">
        <f t="shared" si="30"/>
        <v>1</v>
      </c>
      <c r="K357" s="1061">
        <f t="shared" si="30"/>
        <v>1</v>
      </c>
      <c r="L357" s="1061">
        <f t="shared" si="30"/>
        <v>3</v>
      </c>
      <c r="M357" s="1061">
        <f t="shared" si="30"/>
        <v>3</v>
      </c>
      <c r="N357" s="1061">
        <f t="shared" si="30"/>
        <v>3</v>
      </c>
      <c r="O357" s="1061">
        <f t="shared" si="30"/>
        <v>3</v>
      </c>
      <c r="P357" s="1061">
        <f t="shared" si="30"/>
        <v>3</v>
      </c>
      <c r="Q357" s="1061">
        <f t="shared" si="30"/>
        <v>3</v>
      </c>
      <c r="R357" s="1061">
        <f t="shared" si="30"/>
        <v>3</v>
      </c>
      <c r="S357" s="1061">
        <f t="shared" si="30"/>
        <v>3</v>
      </c>
      <c r="T357" s="2687"/>
    </row>
    <row r="358" spans="1:20" s="984" customFormat="1" ht="24.95" customHeight="1" thickBot="1" x14ac:dyDescent="0.3">
      <c r="A358" s="1446"/>
      <c r="B358" s="2597"/>
      <c r="C358" s="2574" t="s">
        <v>174</v>
      </c>
      <c r="D358" s="2574"/>
      <c r="E358" s="2574"/>
      <c r="F358" s="2574"/>
      <c r="G358" s="2574"/>
      <c r="H358" s="2574"/>
      <c r="I358" s="2574"/>
      <c r="J358" s="2574"/>
      <c r="K358" s="2574"/>
      <c r="L358" s="2574"/>
      <c r="M358" s="2574"/>
      <c r="N358" s="2574"/>
      <c r="O358" s="2574"/>
      <c r="P358" s="2574"/>
      <c r="Q358" s="2574"/>
      <c r="R358" s="2574"/>
      <c r="S358" s="2575"/>
      <c r="T358" s="2687"/>
    </row>
    <row r="359" spans="1:20" s="984" customFormat="1" ht="24.95" customHeight="1" thickBot="1" x14ac:dyDescent="0.3">
      <c r="A359" s="1446"/>
      <c r="B359" s="2597"/>
      <c r="C359" s="2566" t="s">
        <v>145</v>
      </c>
      <c r="D359" s="2568" t="s">
        <v>180</v>
      </c>
      <c r="E359" s="2569" t="s">
        <v>183</v>
      </c>
      <c r="F359" s="2569"/>
      <c r="G359" s="1070">
        <v>4</v>
      </c>
      <c r="H359" s="1058">
        <v>0</v>
      </c>
      <c r="I359" s="1058">
        <v>0</v>
      </c>
      <c r="J359" s="1058">
        <v>0</v>
      </c>
      <c r="K359" s="1058">
        <v>0</v>
      </c>
      <c r="L359" s="1058">
        <v>1</v>
      </c>
      <c r="M359" s="1058">
        <v>1</v>
      </c>
      <c r="N359" s="1058">
        <v>0</v>
      </c>
      <c r="O359" s="1058">
        <v>0</v>
      </c>
      <c r="P359" s="1058">
        <v>1</v>
      </c>
      <c r="Q359" s="1058">
        <v>0</v>
      </c>
      <c r="R359" s="1058">
        <v>1</v>
      </c>
      <c r="S359" s="1058">
        <v>0</v>
      </c>
      <c r="T359" s="2687"/>
    </row>
    <row r="360" spans="1:20" s="984" customFormat="1" ht="24.95" customHeight="1" thickBot="1" x14ac:dyDescent="0.3">
      <c r="A360" s="1446"/>
      <c r="B360" s="2597"/>
      <c r="C360" s="2567"/>
      <c r="D360" s="2556"/>
      <c r="E360" s="2555" t="s">
        <v>184</v>
      </c>
      <c r="F360" s="2555"/>
      <c r="G360" s="1064">
        <v>12</v>
      </c>
      <c r="H360" s="1059">
        <v>1</v>
      </c>
      <c r="I360" s="1059">
        <v>1</v>
      </c>
      <c r="J360" s="1059">
        <v>1</v>
      </c>
      <c r="K360" s="1059">
        <v>1</v>
      </c>
      <c r="L360" s="1059">
        <v>1</v>
      </c>
      <c r="M360" s="1059">
        <v>1</v>
      </c>
      <c r="N360" s="1059">
        <v>1</v>
      </c>
      <c r="O360" s="1059">
        <v>1</v>
      </c>
      <c r="P360" s="1059">
        <v>1</v>
      </c>
      <c r="Q360" s="1059">
        <v>1</v>
      </c>
      <c r="R360" s="1059">
        <v>1</v>
      </c>
      <c r="S360" s="1059">
        <v>1</v>
      </c>
      <c r="T360" s="2687"/>
    </row>
    <row r="361" spans="1:20" s="984" customFormat="1" ht="24.95" customHeight="1" thickBot="1" x14ac:dyDescent="0.3">
      <c r="A361" s="1446"/>
      <c r="B361" s="2597"/>
      <c r="C361" s="2567"/>
      <c r="D361" s="2570" t="s">
        <v>146</v>
      </c>
      <c r="E361" s="2555" t="s">
        <v>185</v>
      </c>
      <c r="F361" s="2555"/>
      <c r="G361" s="1064">
        <v>1</v>
      </c>
      <c r="H361" s="1059">
        <v>0</v>
      </c>
      <c r="I361" s="1059">
        <v>0</v>
      </c>
      <c r="J361" s="1059">
        <v>0</v>
      </c>
      <c r="K361" s="1059">
        <v>0</v>
      </c>
      <c r="L361" s="1059">
        <v>1</v>
      </c>
      <c r="M361" s="1059">
        <v>0</v>
      </c>
      <c r="N361" s="1059">
        <v>0</v>
      </c>
      <c r="O361" s="1059">
        <v>0</v>
      </c>
      <c r="P361" s="1059">
        <v>0</v>
      </c>
      <c r="Q361" s="1059">
        <v>0</v>
      </c>
      <c r="R361" s="1059">
        <v>0</v>
      </c>
      <c r="S361" s="1059">
        <v>0</v>
      </c>
      <c r="T361" s="2687"/>
    </row>
    <row r="362" spans="1:20" s="984" customFormat="1" ht="24.95" customHeight="1" thickBot="1" x14ac:dyDescent="0.3">
      <c r="A362" s="1446"/>
      <c r="B362" s="2597"/>
      <c r="C362" s="2567"/>
      <c r="D362" s="2570"/>
      <c r="E362" s="2555" t="s">
        <v>186</v>
      </c>
      <c r="F362" s="2555"/>
      <c r="G362" s="1064">
        <v>31</v>
      </c>
      <c r="H362" s="1059">
        <v>3</v>
      </c>
      <c r="I362" s="1059">
        <v>3</v>
      </c>
      <c r="J362" s="1059">
        <v>2</v>
      </c>
      <c r="K362" s="1059">
        <v>3</v>
      </c>
      <c r="L362" s="1059">
        <v>2</v>
      </c>
      <c r="M362" s="1059">
        <v>3</v>
      </c>
      <c r="N362" s="1059">
        <v>2</v>
      </c>
      <c r="O362" s="1059">
        <v>3</v>
      </c>
      <c r="P362" s="1059">
        <v>2</v>
      </c>
      <c r="Q362" s="1059">
        <v>3</v>
      </c>
      <c r="R362" s="1059">
        <v>2</v>
      </c>
      <c r="S362" s="1059">
        <v>3</v>
      </c>
      <c r="T362" s="2687"/>
    </row>
    <row r="363" spans="1:20" s="984" customFormat="1" ht="24.95" customHeight="1" thickBot="1" x14ac:dyDescent="0.3">
      <c r="A363" s="1446"/>
      <c r="B363" s="2597"/>
      <c r="C363" s="2567"/>
      <c r="D363" s="2570"/>
      <c r="E363" s="2555" t="s">
        <v>187</v>
      </c>
      <c r="F363" s="2555"/>
      <c r="G363" s="1064">
        <f t="shared" ref="G363:G381" si="31">+H363+I363+J363+K363+L363+M363+N363+O363+P363+Q363+R363+S363</f>
        <v>0</v>
      </c>
      <c r="H363" s="1059">
        <v>0</v>
      </c>
      <c r="I363" s="1059">
        <v>0</v>
      </c>
      <c r="J363" s="1059">
        <v>0</v>
      </c>
      <c r="K363" s="1059">
        <v>0</v>
      </c>
      <c r="L363" s="1059">
        <v>0</v>
      </c>
      <c r="M363" s="1059">
        <v>0</v>
      </c>
      <c r="N363" s="1059">
        <v>0</v>
      </c>
      <c r="O363" s="1059">
        <v>0</v>
      </c>
      <c r="P363" s="1059">
        <v>0</v>
      </c>
      <c r="Q363" s="1059">
        <v>0</v>
      </c>
      <c r="R363" s="1059">
        <v>0</v>
      </c>
      <c r="S363" s="1059">
        <v>0</v>
      </c>
      <c r="T363" s="2687"/>
    </row>
    <row r="364" spans="1:20" s="984" customFormat="1" ht="24.95" customHeight="1" thickBot="1" x14ac:dyDescent="0.3">
      <c r="A364" s="1446"/>
      <c r="B364" s="2597"/>
      <c r="C364" s="2567"/>
      <c r="D364" s="1071" t="s">
        <v>181</v>
      </c>
      <c r="E364" s="2555" t="s">
        <v>188</v>
      </c>
      <c r="F364" s="2555"/>
      <c r="G364" s="1064">
        <v>2</v>
      </c>
      <c r="H364" s="1059">
        <v>0</v>
      </c>
      <c r="I364" s="1059">
        <v>0</v>
      </c>
      <c r="J364" s="1059">
        <v>1</v>
      </c>
      <c r="K364" s="1059">
        <v>0</v>
      </c>
      <c r="L364" s="1059">
        <v>0</v>
      </c>
      <c r="M364" s="1059">
        <v>0</v>
      </c>
      <c r="N364" s="1059">
        <v>1</v>
      </c>
      <c r="O364" s="1059">
        <v>0</v>
      </c>
      <c r="P364" s="1059">
        <v>0</v>
      </c>
      <c r="Q364" s="1059">
        <v>0</v>
      </c>
      <c r="R364" s="1059">
        <v>0</v>
      </c>
      <c r="S364" s="1059">
        <v>0</v>
      </c>
      <c r="T364" s="2687"/>
    </row>
    <row r="365" spans="1:20" ht="24.95" customHeight="1" thickBot="1" x14ac:dyDescent="0.3">
      <c r="A365" s="1446"/>
      <c r="B365" s="2597"/>
      <c r="C365" s="2567"/>
      <c r="D365" s="2556" t="s">
        <v>147</v>
      </c>
      <c r="E365" s="2555" t="s">
        <v>189</v>
      </c>
      <c r="F365" s="2555"/>
      <c r="G365" s="1064">
        <v>144</v>
      </c>
      <c r="H365" s="1072">
        <v>12</v>
      </c>
      <c r="I365" s="1072">
        <v>12</v>
      </c>
      <c r="J365" s="1072">
        <v>12</v>
      </c>
      <c r="K365" s="1072">
        <v>12</v>
      </c>
      <c r="L365" s="1072">
        <v>12</v>
      </c>
      <c r="M365" s="1072">
        <v>12</v>
      </c>
      <c r="N365" s="1072">
        <v>12</v>
      </c>
      <c r="O365" s="1072">
        <v>12</v>
      </c>
      <c r="P365" s="1072">
        <v>12</v>
      </c>
      <c r="Q365" s="1072">
        <v>12</v>
      </c>
      <c r="R365" s="1072">
        <v>12</v>
      </c>
      <c r="S365" s="1072">
        <v>12</v>
      </c>
      <c r="T365" s="2687"/>
    </row>
    <row r="366" spans="1:20" ht="24.95" customHeight="1" thickBot="1" x14ac:dyDescent="0.3">
      <c r="A366" s="1446"/>
      <c r="B366" s="2597"/>
      <c r="C366" s="2567"/>
      <c r="D366" s="2556"/>
      <c r="E366" s="2555" t="s">
        <v>190</v>
      </c>
      <c r="F366" s="2555"/>
      <c r="G366" s="1064">
        <v>36</v>
      </c>
      <c r="H366" s="1072">
        <v>3</v>
      </c>
      <c r="I366" s="1072">
        <v>3</v>
      </c>
      <c r="J366" s="1072">
        <v>3</v>
      </c>
      <c r="K366" s="1072">
        <v>3</v>
      </c>
      <c r="L366" s="1072">
        <v>3</v>
      </c>
      <c r="M366" s="1072">
        <v>3</v>
      </c>
      <c r="N366" s="1072">
        <v>3</v>
      </c>
      <c r="O366" s="1072">
        <v>3</v>
      </c>
      <c r="P366" s="1072">
        <v>3</v>
      </c>
      <c r="Q366" s="1072">
        <v>3</v>
      </c>
      <c r="R366" s="1072">
        <v>3</v>
      </c>
      <c r="S366" s="1072">
        <v>3</v>
      </c>
      <c r="T366" s="2687"/>
    </row>
    <row r="367" spans="1:20" ht="24.95" customHeight="1" thickBot="1" x14ac:dyDescent="0.3">
      <c r="A367" s="1446"/>
      <c r="B367" s="2597"/>
      <c r="C367" s="2567"/>
      <c r="D367" s="1071" t="s">
        <v>148</v>
      </c>
      <c r="E367" s="2555" t="s">
        <v>191</v>
      </c>
      <c r="F367" s="2555"/>
      <c r="G367" s="1064">
        <f t="shared" si="31"/>
        <v>0</v>
      </c>
      <c r="H367" s="1072">
        <v>0</v>
      </c>
      <c r="I367" s="1072">
        <v>0</v>
      </c>
      <c r="J367" s="1072">
        <v>0</v>
      </c>
      <c r="K367" s="1072">
        <v>0</v>
      </c>
      <c r="L367" s="1072">
        <v>0</v>
      </c>
      <c r="M367" s="1072">
        <v>0</v>
      </c>
      <c r="N367" s="1072">
        <v>0</v>
      </c>
      <c r="O367" s="1072">
        <v>0</v>
      </c>
      <c r="P367" s="1072">
        <v>0</v>
      </c>
      <c r="Q367" s="1072">
        <v>0</v>
      </c>
      <c r="R367" s="1072">
        <v>0</v>
      </c>
      <c r="S367" s="1072">
        <v>0</v>
      </c>
      <c r="T367" s="2687"/>
    </row>
    <row r="368" spans="1:20" ht="24.95" customHeight="1" thickBot="1" x14ac:dyDescent="0.3">
      <c r="A368" s="1446"/>
      <c r="B368" s="2597"/>
      <c r="C368" s="2567"/>
      <c r="D368" s="2556" t="s">
        <v>149</v>
      </c>
      <c r="E368" s="2555" t="s">
        <v>192</v>
      </c>
      <c r="F368" s="2555"/>
      <c r="G368" s="1064">
        <v>20</v>
      </c>
      <c r="H368" s="1072">
        <v>2</v>
      </c>
      <c r="I368" s="1072">
        <v>2</v>
      </c>
      <c r="J368" s="1072">
        <v>1</v>
      </c>
      <c r="K368" s="1072">
        <v>2</v>
      </c>
      <c r="L368" s="1072">
        <v>1</v>
      </c>
      <c r="M368" s="1072">
        <v>2</v>
      </c>
      <c r="N368" s="1072">
        <v>2</v>
      </c>
      <c r="O368" s="1072">
        <v>2</v>
      </c>
      <c r="P368" s="1072">
        <v>2</v>
      </c>
      <c r="Q368" s="1072">
        <v>1</v>
      </c>
      <c r="R368" s="1072">
        <v>1</v>
      </c>
      <c r="S368" s="1072">
        <v>2</v>
      </c>
      <c r="T368" s="2687"/>
    </row>
    <row r="369" spans="1:20" ht="24.95" customHeight="1" thickBot="1" x14ac:dyDescent="0.3">
      <c r="A369" s="1446"/>
      <c r="B369" s="2597"/>
      <c r="C369" s="2567"/>
      <c r="D369" s="2556"/>
      <c r="E369" s="2555" t="s">
        <v>193</v>
      </c>
      <c r="F369" s="2555"/>
      <c r="G369" s="1064">
        <f t="shared" si="31"/>
        <v>0</v>
      </c>
      <c r="H369" s="1072">
        <v>0</v>
      </c>
      <c r="I369" s="1072">
        <v>0</v>
      </c>
      <c r="J369" s="1072">
        <v>0</v>
      </c>
      <c r="K369" s="1072">
        <v>0</v>
      </c>
      <c r="L369" s="1072">
        <v>0</v>
      </c>
      <c r="M369" s="1072">
        <v>0</v>
      </c>
      <c r="N369" s="1072">
        <v>0</v>
      </c>
      <c r="O369" s="1072">
        <v>0</v>
      </c>
      <c r="P369" s="1072">
        <v>0</v>
      </c>
      <c r="Q369" s="1072">
        <v>0</v>
      </c>
      <c r="R369" s="1072">
        <v>0</v>
      </c>
      <c r="S369" s="1072">
        <v>0</v>
      </c>
      <c r="T369" s="2687"/>
    </row>
    <row r="370" spans="1:20" ht="24.95" customHeight="1" thickBot="1" x14ac:dyDescent="0.3">
      <c r="A370" s="1446"/>
      <c r="B370" s="2597"/>
      <c r="C370" s="2567"/>
      <c r="D370" s="1071" t="s">
        <v>150</v>
      </c>
      <c r="E370" s="2555" t="s">
        <v>194</v>
      </c>
      <c r="F370" s="2555"/>
      <c r="G370" s="1064">
        <f t="shared" si="31"/>
        <v>0</v>
      </c>
      <c r="H370" s="1072">
        <v>0</v>
      </c>
      <c r="I370" s="1072">
        <v>0</v>
      </c>
      <c r="J370" s="1072">
        <v>0</v>
      </c>
      <c r="K370" s="1072">
        <v>0</v>
      </c>
      <c r="L370" s="1072">
        <v>0</v>
      </c>
      <c r="M370" s="1072">
        <v>0</v>
      </c>
      <c r="N370" s="1072">
        <v>0</v>
      </c>
      <c r="O370" s="1072">
        <v>0</v>
      </c>
      <c r="P370" s="1072">
        <v>0</v>
      </c>
      <c r="Q370" s="1072">
        <v>0</v>
      </c>
      <c r="R370" s="1072">
        <v>0</v>
      </c>
      <c r="S370" s="1072">
        <v>0</v>
      </c>
      <c r="T370" s="2687"/>
    </row>
    <row r="371" spans="1:20" ht="24.95" customHeight="1" thickBot="1" x14ac:dyDescent="0.3">
      <c r="A371" s="1446"/>
      <c r="B371" s="2597"/>
      <c r="C371" s="2567"/>
      <c r="D371" s="2556" t="s">
        <v>151</v>
      </c>
      <c r="E371" s="2555" t="s">
        <v>195</v>
      </c>
      <c r="F371" s="2555"/>
      <c r="G371" s="1064">
        <f t="shared" si="31"/>
        <v>0</v>
      </c>
      <c r="H371" s="1072">
        <v>0</v>
      </c>
      <c r="I371" s="1072">
        <v>0</v>
      </c>
      <c r="J371" s="1072">
        <v>0</v>
      </c>
      <c r="K371" s="1072">
        <v>0</v>
      </c>
      <c r="L371" s="1072">
        <v>0</v>
      </c>
      <c r="M371" s="1072">
        <v>0</v>
      </c>
      <c r="N371" s="1072">
        <v>0</v>
      </c>
      <c r="O371" s="1072">
        <v>0</v>
      </c>
      <c r="P371" s="1072">
        <v>0</v>
      </c>
      <c r="Q371" s="1072">
        <v>0</v>
      </c>
      <c r="R371" s="1072">
        <v>0</v>
      </c>
      <c r="S371" s="1072">
        <v>0</v>
      </c>
      <c r="T371" s="2687"/>
    </row>
    <row r="372" spans="1:20" ht="24.95" customHeight="1" thickBot="1" x14ac:dyDescent="0.3">
      <c r="A372" s="1446"/>
      <c r="B372" s="2597"/>
      <c r="C372" s="2567"/>
      <c r="D372" s="2556"/>
      <c r="E372" s="2555" t="s">
        <v>196</v>
      </c>
      <c r="F372" s="2555"/>
      <c r="G372" s="1064">
        <f t="shared" si="31"/>
        <v>0</v>
      </c>
      <c r="H372" s="1072">
        <v>0</v>
      </c>
      <c r="I372" s="1072">
        <v>0</v>
      </c>
      <c r="J372" s="1072">
        <v>0</v>
      </c>
      <c r="K372" s="1072">
        <v>0</v>
      </c>
      <c r="L372" s="1072">
        <v>0</v>
      </c>
      <c r="M372" s="1072">
        <v>0</v>
      </c>
      <c r="N372" s="1072">
        <v>0</v>
      </c>
      <c r="O372" s="1072">
        <v>0</v>
      </c>
      <c r="P372" s="1072">
        <v>0</v>
      </c>
      <c r="Q372" s="1072">
        <v>0</v>
      </c>
      <c r="R372" s="1072">
        <v>0</v>
      </c>
      <c r="S372" s="1072">
        <v>0</v>
      </c>
      <c r="T372" s="2687"/>
    </row>
    <row r="373" spans="1:20" ht="24.95" customHeight="1" thickBot="1" x14ac:dyDescent="0.3">
      <c r="A373" s="1446"/>
      <c r="B373" s="2597"/>
      <c r="C373" s="2567"/>
      <c r="D373" s="2565" t="s">
        <v>152</v>
      </c>
      <c r="E373" s="2555" t="s">
        <v>197</v>
      </c>
      <c r="F373" s="2555"/>
      <c r="G373" s="1064">
        <f t="shared" si="31"/>
        <v>0</v>
      </c>
      <c r="H373" s="1072">
        <v>0</v>
      </c>
      <c r="I373" s="1072">
        <v>0</v>
      </c>
      <c r="J373" s="1072">
        <v>0</v>
      </c>
      <c r="K373" s="1072">
        <v>0</v>
      </c>
      <c r="L373" s="1072">
        <v>0</v>
      </c>
      <c r="M373" s="1072">
        <v>0</v>
      </c>
      <c r="N373" s="1072">
        <v>0</v>
      </c>
      <c r="O373" s="1072">
        <v>0</v>
      </c>
      <c r="P373" s="1072">
        <v>0</v>
      </c>
      <c r="Q373" s="1072">
        <v>0</v>
      </c>
      <c r="R373" s="1072">
        <v>0</v>
      </c>
      <c r="S373" s="1072">
        <v>0</v>
      </c>
      <c r="T373" s="2687"/>
    </row>
    <row r="374" spans="1:20" ht="24.95" customHeight="1" thickBot="1" x14ac:dyDescent="0.3">
      <c r="A374" s="1446"/>
      <c r="B374" s="2597"/>
      <c r="C374" s="2567"/>
      <c r="D374" s="2565"/>
      <c r="E374" s="2555" t="s">
        <v>233</v>
      </c>
      <c r="F374" s="2555"/>
      <c r="G374" s="1064">
        <f t="shared" si="31"/>
        <v>0</v>
      </c>
      <c r="H374" s="1072">
        <v>0</v>
      </c>
      <c r="I374" s="1072">
        <v>0</v>
      </c>
      <c r="J374" s="1072">
        <v>0</v>
      </c>
      <c r="K374" s="1072">
        <v>0</v>
      </c>
      <c r="L374" s="1072">
        <v>0</v>
      </c>
      <c r="M374" s="1072">
        <v>0</v>
      </c>
      <c r="N374" s="1072">
        <v>0</v>
      </c>
      <c r="O374" s="1072">
        <v>0</v>
      </c>
      <c r="P374" s="1072">
        <v>0</v>
      </c>
      <c r="Q374" s="1072">
        <v>0</v>
      </c>
      <c r="R374" s="1072">
        <v>0</v>
      </c>
      <c r="S374" s="1072">
        <v>0</v>
      </c>
      <c r="T374" s="2687"/>
    </row>
    <row r="375" spans="1:20" ht="24.95" customHeight="1" thickBot="1" x14ac:dyDescent="0.3">
      <c r="A375" s="1446"/>
      <c r="B375" s="2597"/>
      <c r="C375" s="2567"/>
      <c r="D375" s="2565"/>
      <c r="E375" s="2555" t="s">
        <v>234</v>
      </c>
      <c r="F375" s="2555"/>
      <c r="G375" s="1064">
        <f t="shared" si="31"/>
        <v>0</v>
      </c>
      <c r="H375" s="1072">
        <v>0</v>
      </c>
      <c r="I375" s="1072">
        <v>0</v>
      </c>
      <c r="J375" s="1072">
        <v>0</v>
      </c>
      <c r="K375" s="1072">
        <v>0</v>
      </c>
      <c r="L375" s="1072">
        <v>0</v>
      </c>
      <c r="M375" s="1072">
        <v>0</v>
      </c>
      <c r="N375" s="1072">
        <v>0</v>
      </c>
      <c r="O375" s="1072">
        <v>0</v>
      </c>
      <c r="P375" s="1072">
        <v>0</v>
      </c>
      <c r="Q375" s="1072">
        <v>0</v>
      </c>
      <c r="R375" s="1072">
        <v>0</v>
      </c>
      <c r="S375" s="1072">
        <v>0</v>
      </c>
      <c r="T375" s="2687"/>
    </row>
    <row r="376" spans="1:20" ht="24.95" customHeight="1" thickBot="1" x14ac:dyDescent="0.3">
      <c r="A376" s="1446"/>
      <c r="B376" s="2597"/>
      <c r="C376" s="2567"/>
      <c r="D376" s="2565"/>
      <c r="E376" s="2555" t="s">
        <v>235</v>
      </c>
      <c r="F376" s="2555"/>
      <c r="G376" s="1064">
        <f t="shared" si="31"/>
        <v>0</v>
      </c>
      <c r="H376" s="1072">
        <v>0</v>
      </c>
      <c r="I376" s="1072">
        <v>0</v>
      </c>
      <c r="J376" s="1072">
        <v>0</v>
      </c>
      <c r="K376" s="1072">
        <v>0</v>
      </c>
      <c r="L376" s="1072">
        <v>0</v>
      </c>
      <c r="M376" s="1072">
        <v>0</v>
      </c>
      <c r="N376" s="1072">
        <v>0</v>
      </c>
      <c r="O376" s="1072">
        <v>0</v>
      </c>
      <c r="P376" s="1072">
        <v>0</v>
      </c>
      <c r="Q376" s="1072">
        <v>0</v>
      </c>
      <c r="R376" s="1072">
        <v>0</v>
      </c>
      <c r="S376" s="1072">
        <v>0</v>
      </c>
      <c r="T376" s="2687"/>
    </row>
    <row r="377" spans="1:20" ht="24.95" customHeight="1" thickBot="1" x14ac:dyDescent="0.3">
      <c r="A377" s="1446"/>
      <c r="B377" s="2597"/>
      <c r="C377" s="2567"/>
      <c r="D377" s="2565"/>
      <c r="E377" s="2555" t="s">
        <v>236</v>
      </c>
      <c r="F377" s="2555"/>
      <c r="G377" s="1064">
        <f t="shared" si="31"/>
        <v>0</v>
      </c>
      <c r="H377" s="1072">
        <v>0</v>
      </c>
      <c r="I377" s="1072">
        <v>0</v>
      </c>
      <c r="J377" s="1072">
        <v>0</v>
      </c>
      <c r="K377" s="1072">
        <v>0</v>
      </c>
      <c r="L377" s="1072">
        <v>0</v>
      </c>
      <c r="M377" s="1072">
        <v>0</v>
      </c>
      <c r="N377" s="1072">
        <v>0</v>
      </c>
      <c r="O377" s="1072">
        <v>0</v>
      </c>
      <c r="P377" s="1072">
        <v>0</v>
      </c>
      <c r="Q377" s="1072">
        <v>0</v>
      </c>
      <c r="R377" s="1072">
        <v>0</v>
      </c>
      <c r="S377" s="1072">
        <v>0</v>
      </c>
      <c r="T377" s="2687"/>
    </row>
    <row r="378" spans="1:20" ht="24.95" customHeight="1" thickBot="1" x14ac:dyDescent="0.3">
      <c r="A378" s="1446"/>
      <c r="B378" s="2597"/>
      <c r="C378" s="2567"/>
      <c r="D378" s="2565"/>
      <c r="E378" s="2555" t="s">
        <v>237</v>
      </c>
      <c r="F378" s="2555"/>
      <c r="G378" s="1064">
        <f t="shared" si="31"/>
        <v>0</v>
      </c>
      <c r="H378" s="1072">
        <v>0</v>
      </c>
      <c r="I378" s="1072">
        <v>0</v>
      </c>
      <c r="J378" s="1072">
        <v>0</v>
      </c>
      <c r="K378" s="1072">
        <v>0</v>
      </c>
      <c r="L378" s="1072">
        <v>0</v>
      </c>
      <c r="M378" s="1072">
        <v>0</v>
      </c>
      <c r="N378" s="1072">
        <v>0</v>
      </c>
      <c r="O378" s="1072">
        <v>0</v>
      </c>
      <c r="P378" s="1072">
        <v>0</v>
      </c>
      <c r="Q378" s="1072">
        <v>0</v>
      </c>
      <c r="R378" s="1072">
        <v>0</v>
      </c>
      <c r="S378" s="1072">
        <v>0</v>
      </c>
      <c r="T378" s="2687"/>
    </row>
    <row r="379" spans="1:20" ht="24.95" customHeight="1" thickBot="1" x14ac:dyDescent="0.3">
      <c r="A379" s="1446"/>
      <c r="B379" s="2597"/>
      <c r="C379" s="2567"/>
      <c r="D379" s="2556" t="s">
        <v>153</v>
      </c>
      <c r="E379" s="2555" t="s">
        <v>198</v>
      </c>
      <c r="F379" s="2555"/>
      <c r="G379" s="1064">
        <f t="shared" si="31"/>
        <v>0</v>
      </c>
      <c r="H379" s="1072">
        <v>0</v>
      </c>
      <c r="I379" s="1072">
        <v>0</v>
      </c>
      <c r="J379" s="1072">
        <v>0</v>
      </c>
      <c r="K379" s="1072">
        <v>0</v>
      </c>
      <c r="L379" s="1072">
        <v>0</v>
      </c>
      <c r="M379" s="1072">
        <v>0</v>
      </c>
      <c r="N379" s="1072">
        <v>0</v>
      </c>
      <c r="O379" s="1072">
        <v>0</v>
      </c>
      <c r="P379" s="1072">
        <v>0</v>
      </c>
      <c r="Q379" s="1072">
        <v>0</v>
      </c>
      <c r="R379" s="1072">
        <v>0</v>
      </c>
      <c r="S379" s="1072">
        <v>0</v>
      </c>
      <c r="T379" s="2687"/>
    </row>
    <row r="380" spans="1:20" ht="24.95" customHeight="1" thickBot="1" x14ac:dyDescent="0.3">
      <c r="A380" s="1446"/>
      <c r="B380" s="2597"/>
      <c r="C380" s="2567"/>
      <c r="D380" s="2556"/>
      <c r="E380" s="2555" t="s">
        <v>199</v>
      </c>
      <c r="F380" s="2555"/>
      <c r="G380" s="1064">
        <v>3</v>
      </c>
      <c r="H380" s="1072">
        <v>0</v>
      </c>
      <c r="I380" s="1072">
        <v>0</v>
      </c>
      <c r="J380" s="1072">
        <v>1</v>
      </c>
      <c r="K380" s="1072">
        <v>0</v>
      </c>
      <c r="L380" s="1072">
        <v>0</v>
      </c>
      <c r="M380" s="1072">
        <v>0</v>
      </c>
      <c r="N380" s="1072">
        <v>1</v>
      </c>
      <c r="O380" s="1072">
        <v>0</v>
      </c>
      <c r="P380" s="1072">
        <v>0</v>
      </c>
      <c r="Q380" s="1072">
        <v>1</v>
      </c>
      <c r="R380" s="1072">
        <v>0</v>
      </c>
      <c r="S380" s="1072">
        <v>0</v>
      </c>
      <c r="T380" s="2687"/>
    </row>
    <row r="381" spans="1:20" ht="24.95" customHeight="1" thickBot="1" x14ac:dyDescent="0.3">
      <c r="A381" s="1446"/>
      <c r="B381" s="2597"/>
      <c r="C381" s="2567"/>
      <c r="D381" s="2557"/>
      <c r="E381" s="2558" t="s">
        <v>200</v>
      </c>
      <c r="F381" s="2558"/>
      <c r="G381" s="1073">
        <f t="shared" si="31"/>
        <v>0</v>
      </c>
      <c r="H381" s="1074">
        <v>0</v>
      </c>
      <c r="I381" s="1074">
        <v>0</v>
      </c>
      <c r="J381" s="1074">
        <v>0</v>
      </c>
      <c r="K381" s="1074">
        <v>0</v>
      </c>
      <c r="L381" s="1074">
        <v>0</v>
      </c>
      <c r="M381" s="1074">
        <v>0</v>
      </c>
      <c r="N381" s="1074">
        <v>0</v>
      </c>
      <c r="O381" s="1074">
        <v>0</v>
      </c>
      <c r="P381" s="1074">
        <v>0</v>
      </c>
      <c r="Q381" s="1074">
        <v>0</v>
      </c>
      <c r="R381" s="1074">
        <v>0</v>
      </c>
      <c r="S381" s="1074">
        <v>0</v>
      </c>
      <c r="T381" s="2687"/>
    </row>
    <row r="382" spans="1:20" ht="24.95" customHeight="1" x14ac:dyDescent="0.25">
      <c r="A382" s="1446"/>
      <c r="B382" s="2559" t="s">
        <v>4</v>
      </c>
      <c r="C382" s="2562" t="s">
        <v>168</v>
      </c>
      <c r="D382" s="2562"/>
      <c r="E382" s="2562"/>
      <c r="F382" s="2562"/>
      <c r="G382" s="2562"/>
      <c r="H382" s="2562"/>
      <c r="I382" s="2562"/>
      <c r="J382" s="2562"/>
      <c r="K382" s="2562"/>
      <c r="L382" s="2562"/>
      <c r="M382" s="2562"/>
      <c r="N382" s="2562"/>
      <c r="O382" s="2562"/>
      <c r="P382" s="2562"/>
      <c r="Q382" s="2562"/>
      <c r="R382" s="2562"/>
      <c r="S382" s="2563"/>
      <c r="T382" s="2687"/>
    </row>
    <row r="383" spans="1:20" ht="24.95" customHeight="1" x14ac:dyDescent="0.25">
      <c r="A383" s="1446"/>
      <c r="B383" s="2560"/>
      <c r="C383" s="2564" t="s">
        <v>201</v>
      </c>
      <c r="D383" s="2548" t="s">
        <v>202</v>
      </c>
      <c r="E383" s="2548"/>
      <c r="F383" s="1075" t="s">
        <v>238</v>
      </c>
      <c r="G383" s="1076">
        <f>+H383+K383+N383+Q383</f>
        <v>4</v>
      </c>
      <c r="H383" s="2554">
        <v>1</v>
      </c>
      <c r="I383" s="2554"/>
      <c r="J383" s="2554"/>
      <c r="K383" s="2554">
        <v>1</v>
      </c>
      <c r="L383" s="2554"/>
      <c r="M383" s="2554"/>
      <c r="N383" s="2554">
        <v>1</v>
      </c>
      <c r="O383" s="2554"/>
      <c r="P383" s="2554"/>
      <c r="Q383" s="2554">
        <v>1</v>
      </c>
      <c r="R383" s="2554"/>
      <c r="S383" s="2554"/>
      <c r="T383" s="2687"/>
    </row>
    <row r="384" spans="1:20" ht="24.95" customHeight="1" x14ac:dyDescent="0.25">
      <c r="A384" s="1446"/>
      <c r="B384" s="2560"/>
      <c r="C384" s="2564"/>
      <c r="D384" s="2548" t="s">
        <v>203</v>
      </c>
      <c r="E384" s="2548"/>
      <c r="F384" s="1075" t="s">
        <v>239</v>
      </c>
      <c r="G384" s="1076">
        <f>+H384+K384+N384+Q384</f>
        <v>4</v>
      </c>
      <c r="H384" s="2554">
        <v>1</v>
      </c>
      <c r="I384" s="2554"/>
      <c r="J384" s="2554"/>
      <c r="K384" s="2554">
        <v>1</v>
      </c>
      <c r="L384" s="2554"/>
      <c r="M384" s="2554"/>
      <c r="N384" s="2554">
        <v>1</v>
      </c>
      <c r="O384" s="2554"/>
      <c r="P384" s="2554"/>
      <c r="Q384" s="2554">
        <v>1</v>
      </c>
      <c r="R384" s="2554"/>
      <c r="S384" s="2554"/>
      <c r="T384" s="2687"/>
    </row>
    <row r="385" spans="1:20" ht="24.95" customHeight="1" x14ac:dyDescent="0.25">
      <c r="A385" s="1446"/>
      <c r="B385" s="2560"/>
      <c r="C385" s="2564"/>
      <c r="D385" s="2548" t="s">
        <v>204</v>
      </c>
      <c r="E385" s="2548"/>
      <c r="F385" s="1075" t="s">
        <v>240</v>
      </c>
      <c r="G385" s="1076">
        <f>+H385</f>
        <v>1</v>
      </c>
      <c r="H385" s="2554">
        <v>1</v>
      </c>
      <c r="I385" s="2554"/>
      <c r="J385" s="2554"/>
      <c r="K385" s="2554"/>
      <c r="L385" s="2554"/>
      <c r="M385" s="2554"/>
      <c r="N385" s="2554"/>
      <c r="O385" s="2554"/>
      <c r="P385" s="2554"/>
      <c r="Q385" s="2554"/>
      <c r="R385" s="2554"/>
      <c r="S385" s="2554"/>
      <c r="T385" s="2687"/>
    </row>
    <row r="386" spans="1:20" ht="24.95" customHeight="1" x14ac:dyDescent="0.25">
      <c r="A386" s="1446"/>
      <c r="B386" s="2560"/>
      <c r="C386" s="2564"/>
      <c r="D386" s="2548" t="s">
        <v>339</v>
      </c>
      <c r="E386" s="2548"/>
      <c r="F386" s="1075" t="s">
        <v>241</v>
      </c>
      <c r="G386" s="1076">
        <f>+H386</f>
        <v>1</v>
      </c>
      <c r="H386" s="2554">
        <v>1</v>
      </c>
      <c r="I386" s="2554"/>
      <c r="J386" s="2554"/>
      <c r="K386" s="2554"/>
      <c r="L386" s="2554"/>
      <c r="M386" s="2554"/>
      <c r="N386" s="2554"/>
      <c r="O386" s="2554"/>
      <c r="P386" s="2554"/>
      <c r="Q386" s="2554"/>
      <c r="R386" s="2554"/>
      <c r="S386" s="2554"/>
      <c r="T386" s="2687"/>
    </row>
    <row r="387" spans="1:20" ht="24.95" customHeight="1" x14ac:dyDescent="0.25">
      <c r="A387" s="1446"/>
      <c r="B387" s="2560"/>
      <c r="C387" s="2564"/>
      <c r="D387" s="2548" t="s">
        <v>205</v>
      </c>
      <c r="E387" s="2548"/>
      <c r="F387" s="1077" t="s">
        <v>242</v>
      </c>
      <c r="G387" s="1078">
        <v>6</v>
      </c>
      <c r="H387" s="1072">
        <v>1</v>
      </c>
      <c r="I387" s="1072">
        <v>0</v>
      </c>
      <c r="J387" s="1072">
        <v>1</v>
      </c>
      <c r="K387" s="1072">
        <v>0</v>
      </c>
      <c r="L387" s="1072">
        <v>1</v>
      </c>
      <c r="M387" s="1072">
        <v>1</v>
      </c>
      <c r="N387" s="1072">
        <v>0</v>
      </c>
      <c r="O387" s="1072">
        <v>1</v>
      </c>
      <c r="P387" s="1072">
        <v>1</v>
      </c>
      <c r="Q387" s="1072">
        <v>0</v>
      </c>
      <c r="R387" s="1072">
        <v>0</v>
      </c>
      <c r="S387" s="1072">
        <v>0</v>
      </c>
      <c r="T387" s="2687"/>
    </row>
    <row r="388" spans="1:20" ht="24.95" customHeight="1" x14ac:dyDescent="0.25">
      <c r="A388" s="1446"/>
      <c r="B388" s="2560"/>
      <c r="C388" s="2564"/>
      <c r="D388" s="2548"/>
      <c r="E388" s="2548"/>
      <c r="F388" s="1077" t="s">
        <v>243</v>
      </c>
      <c r="G388" s="1078">
        <v>6</v>
      </c>
      <c r="H388" s="1072">
        <v>1</v>
      </c>
      <c r="I388" s="1072">
        <v>0</v>
      </c>
      <c r="J388" s="1072">
        <v>1</v>
      </c>
      <c r="K388" s="1072">
        <v>0</v>
      </c>
      <c r="L388" s="1072">
        <v>0</v>
      </c>
      <c r="M388" s="1072">
        <v>1</v>
      </c>
      <c r="N388" s="1072">
        <v>0</v>
      </c>
      <c r="O388" s="1072">
        <v>1</v>
      </c>
      <c r="P388" s="1072">
        <v>0</v>
      </c>
      <c r="Q388" s="1072">
        <v>1</v>
      </c>
      <c r="R388" s="1072">
        <v>1</v>
      </c>
      <c r="S388" s="1072">
        <v>0</v>
      </c>
      <c r="T388" s="2687"/>
    </row>
    <row r="389" spans="1:20" ht="24.95" customHeight="1" x14ac:dyDescent="0.25">
      <c r="A389" s="1446"/>
      <c r="B389" s="2560"/>
      <c r="C389" s="2564"/>
      <c r="D389" s="2548" t="s">
        <v>206</v>
      </c>
      <c r="E389" s="2548"/>
      <c r="F389" s="1079" t="s">
        <v>244</v>
      </c>
      <c r="G389" s="1078">
        <f>+H389+I389+J389+K389+L389+M389+N389+O389+P389+Q389+R389+S389</f>
        <v>0</v>
      </c>
      <c r="H389" s="1072">
        <v>0</v>
      </c>
      <c r="I389" s="1072">
        <v>0</v>
      </c>
      <c r="J389" s="1072">
        <v>0</v>
      </c>
      <c r="K389" s="1072">
        <v>0</v>
      </c>
      <c r="L389" s="1072">
        <v>0</v>
      </c>
      <c r="M389" s="1072">
        <v>0</v>
      </c>
      <c r="N389" s="1072">
        <v>0</v>
      </c>
      <c r="O389" s="1072">
        <v>0</v>
      </c>
      <c r="P389" s="1072">
        <v>0</v>
      </c>
      <c r="Q389" s="1072">
        <v>0</v>
      </c>
      <c r="R389" s="1072">
        <v>0</v>
      </c>
      <c r="S389" s="1072">
        <v>0</v>
      </c>
      <c r="T389" s="2687"/>
    </row>
    <row r="390" spans="1:20" ht="24.95" customHeight="1" x14ac:dyDescent="0.25">
      <c r="A390" s="1446"/>
      <c r="B390" s="2560"/>
      <c r="C390" s="2564"/>
      <c r="D390" s="2548"/>
      <c r="E390" s="2548"/>
      <c r="F390" s="1079" t="s">
        <v>245</v>
      </c>
      <c r="G390" s="1078">
        <v>1</v>
      </c>
      <c r="H390" s="1072">
        <v>0</v>
      </c>
      <c r="I390" s="1072">
        <v>0</v>
      </c>
      <c r="J390" s="1072">
        <v>0</v>
      </c>
      <c r="K390" s="1072">
        <v>0</v>
      </c>
      <c r="L390" s="1072">
        <v>0</v>
      </c>
      <c r="M390" s="1072">
        <v>1</v>
      </c>
      <c r="N390" s="1072">
        <v>0</v>
      </c>
      <c r="O390" s="1072">
        <v>0</v>
      </c>
      <c r="P390" s="1072">
        <v>0</v>
      </c>
      <c r="Q390" s="1072">
        <v>0</v>
      </c>
      <c r="R390" s="1072">
        <v>0</v>
      </c>
      <c r="S390" s="1072">
        <v>0</v>
      </c>
      <c r="T390" s="2687"/>
    </row>
    <row r="391" spans="1:20" ht="24.95" customHeight="1" x14ac:dyDescent="0.25">
      <c r="A391" s="1446"/>
      <c r="B391" s="2560"/>
      <c r="C391" s="2564"/>
      <c r="D391" s="2548" t="s">
        <v>207</v>
      </c>
      <c r="E391" s="2548"/>
      <c r="F391" s="1079" t="s">
        <v>246</v>
      </c>
      <c r="G391" s="1078">
        <v>5</v>
      </c>
      <c r="H391" s="1072">
        <v>1</v>
      </c>
      <c r="I391" s="1072">
        <v>0</v>
      </c>
      <c r="J391" s="1072">
        <v>1</v>
      </c>
      <c r="K391" s="1072">
        <v>0</v>
      </c>
      <c r="L391" s="1072">
        <v>1</v>
      </c>
      <c r="M391" s="1072">
        <v>0</v>
      </c>
      <c r="N391" s="1072">
        <v>1</v>
      </c>
      <c r="O391" s="1072">
        <v>0</v>
      </c>
      <c r="P391" s="1072">
        <v>0</v>
      </c>
      <c r="Q391" s="1072">
        <v>1</v>
      </c>
      <c r="R391" s="1072">
        <v>0</v>
      </c>
      <c r="S391" s="1072">
        <v>0</v>
      </c>
      <c r="T391" s="2687"/>
    </row>
    <row r="392" spans="1:20" ht="24.95" customHeight="1" x14ac:dyDescent="0.25">
      <c r="A392" s="1446"/>
      <c r="B392" s="2560"/>
      <c r="C392" s="2564"/>
      <c r="D392" s="2548" t="s">
        <v>208</v>
      </c>
      <c r="E392" s="2548"/>
      <c r="F392" s="1075" t="s">
        <v>247</v>
      </c>
      <c r="G392" s="1078">
        <f>+H392+I392+J392+K392+L392+M392+N392+O392+P392+Q392+R392+S392</f>
        <v>0</v>
      </c>
      <c r="H392" s="1059">
        <v>0</v>
      </c>
      <c r="I392" s="1059">
        <v>0</v>
      </c>
      <c r="J392" s="1059">
        <v>0</v>
      </c>
      <c r="K392" s="1059">
        <v>0</v>
      </c>
      <c r="L392" s="1059">
        <v>0</v>
      </c>
      <c r="M392" s="1059">
        <v>0</v>
      </c>
      <c r="N392" s="1059">
        <v>0</v>
      </c>
      <c r="O392" s="1059">
        <v>0</v>
      </c>
      <c r="P392" s="1059">
        <v>0</v>
      </c>
      <c r="Q392" s="1059">
        <v>0</v>
      </c>
      <c r="R392" s="1059">
        <v>0</v>
      </c>
      <c r="S392" s="1059">
        <v>0</v>
      </c>
      <c r="T392" s="2687"/>
    </row>
    <row r="393" spans="1:20" ht="24.95" customHeight="1" x14ac:dyDescent="0.25">
      <c r="A393" s="1446"/>
      <c r="B393" s="2560"/>
      <c r="C393" s="2564"/>
      <c r="D393" s="2548" t="s">
        <v>209</v>
      </c>
      <c r="E393" s="2548"/>
      <c r="F393" s="1079" t="s">
        <v>248</v>
      </c>
      <c r="G393" s="1078">
        <v>5</v>
      </c>
      <c r="H393" s="1072">
        <v>0</v>
      </c>
      <c r="I393" s="1072">
        <v>0</v>
      </c>
      <c r="J393" s="1072">
        <v>1</v>
      </c>
      <c r="K393" s="1072">
        <v>0</v>
      </c>
      <c r="L393" s="1072">
        <v>1</v>
      </c>
      <c r="M393" s="1072">
        <v>0</v>
      </c>
      <c r="N393" s="1072">
        <v>1</v>
      </c>
      <c r="O393" s="1072">
        <v>0</v>
      </c>
      <c r="P393" s="1072">
        <v>1</v>
      </c>
      <c r="Q393" s="1072">
        <v>0</v>
      </c>
      <c r="R393" s="1072">
        <v>1</v>
      </c>
      <c r="S393" s="1072">
        <v>0</v>
      </c>
      <c r="T393" s="2687"/>
    </row>
    <row r="394" spans="1:20" ht="24.95" customHeight="1" x14ac:dyDescent="0.25">
      <c r="A394" s="1446"/>
      <c r="B394" s="2560"/>
      <c r="C394" s="2564"/>
      <c r="D394" s="2548" t="s">
        <v>229</v>
      </c>
      <c r="E394" s="2548"/>
      <c r="F394" s="1075" t="s">
        <v>249</v>
      </c>
      <c r="G394" s="1078">
        <v>5</v>
      </c>
      <c r="H394" s="1064">
        <v>1</v>
      </c>
      <c r="I394" s="1064">
        <v>0</v>
      </c>
      <c r="J394" s="1064">
        <v>1</v>
      </c>
      <c r="K394" s="1064">
        <v>0</v>
      </c>
      <c r="L394" s="1064">
        <v>0</v>
      </c>
      <c r="M394" s="1064">
        <v>1</v>
      </c>
      <c r="N394" s="1064">
        <v>0</v>
      </c>
      <c r="O394" s="1064">
        <v>1</v>
      </c>
      <c r="P394" s="1064">
        <v>0</v>
      </c>
      <c r="Q394" s="1064">
        <v>1</v>
      </c>
      <c r="R394" s="1064">
        <v>0</v>
      </c>
      <c r="S394" s="1064">
        <v>0</v>
      </c>
      <c r="T394" s="2687"/>
    </row>
    <row r="395" spans="1:20" ht="24.95" customHeight="1" x14ac:dyDescent="0.25">
      <c r="A395" s="1446"/>
      <c r="B395" s="2560"/>
      <c r="C395" s="2564"/>
      <c r="D395" s="2548"/>
      <c r="E395" s="2548"/>
      <c r="F395" s="1075" t="s">
        <v>250</v>
      </c>
      <c r="G395" s="1078">
        <v>1</v>
      </c>
      <c r="H395" s="1064">
        <v>0</v>
      </c>
      <c r="I395" s="1064">
        <v>0</v>
      </c>
      <c r="J395" s="1064">
        <v>0</v>
      </c>
      <c r="K395" s="1064">
        <v>0</v>
      </c>
      <c r="L395" s="1064">
        <v>1</v>
      </c>
      <c r="M395" s="1064">
        <v>0</v>
      </c>
      <c r="N395" s="1064">
        <v>0</v>
      </c>
      <c r="O395" s="1064">
        <v>0</v>
      </c>
      <c r="P395" s="1064">
        <v>0</v>
      </c>
      <c r="Q395" s="1064">
        <v>0</v>
      </c>
      <c r="R395" s="1064">
        <v>0</v>
      </c>
      <c r="S395" s="1064">
        <v>0</v>
      </c>
      <c r="T395" s="2687"/>
    </row>
    <row r="396" spans="1:20" ht="24.95" customHeight="1" x14ac:dyDescent="0.25">
      <c r="A396" s="1446"/>
      <c r="B396" s="2560"/>
      <c r="C396" s="2564"/>
      <c r="D396" s="2548"/>
      <c r="E396" s="2548"/>
      <c r="F396" s="1075" t="s">
        <v>251</v>
      </c>
      <c r="G396" s="1078">
        <f>+H396+I396+J396+K396+L396+M396+N396+O396+P396+Q396+R396+S396</f>
        <v>0</v>
      </c>
      <c r="H396" s="1064">
        <v>0</v>
      </c>
      <c r="I396" s="1064">
        <v>0</v>
      </c>
      <c r="J396" s="1064">
        <v>0</v>
      </c>
      <c r="K396" s="1064">
        <v>0</v>
      </c>
      <c r="L396" s="1064">
        <v>0</v>
      </c>
      <c r="M396" s="1064">
        <v>0</v>
      </c>
      <c r="N396" s="1064">
        <v>0</v>
      </c>
      <c r="O396" s="1064">
        <v>0</v>
      </c>
      <c r="P396" s="1064">
        <v>0</v>
      </c>
      <c r="Q396" s="1064">
        <v>0</v>
      </c>
      <c r="R396" s="1064">
        <v>0</v>
      </c>
      <c r="S396" s="1064">
        <v>0</v>
      </c>
      <c r="T396" s="2687"/>
    </row>
    <row r="397" spans="1:20" ht="24.95" customHeight="1" x14ac:dyDescent="0.25">
      <c r="A397" s="1446"/>
      <c r="B397" s="2560"/>
      <c r="C397" s="2564"/>
      <c r="D397" s="2548"/>
      <c r="E397" s="2548"/>
      <c r="F397" s="1075" t="s">
        <v>252</v>
      </c>
      <c r="G397" s="1078">
        <f>+H397+I397+J397+K397+L397+M397+N397+O397+P397+Q397+R397+S397</f>
        <v>0</v>
      </c>
      <c r="H397" s="1064">
        <v>0</v>
      </c>
      <c r="I397" s="1064">
        <v>0</v>
      </c>
      <c r="J397" s="1064">
        <v>0</v>
      </c>
      <c r="K397" s="1064">
        <v>0</v>
      </c>
      <c r="L397" s="1064">
        <v>0</v>
      </c>
      <c r="M397" s="1064">
        <v>0</v>
      </c>
      <c r="N397" s="1064">
        <v>0</v>
      </c>
      <c r="O397" s="1064">
        <v>0</v>
      </c>
      <c r="P397" s="1064">
        <v>0</v>
      </c>
      <c r="Q397" s="1064">
        <v>0</v>
      </c>
      <c r="R397" s="1064">
        <v>0</v>
      </c>
      <c r="S397" s="1064">
        <v>0</v>
      </c>
      <c r="T397" s="2687"/>
    </row>
    <row r="398" spans="1:20" ht="24.95" customHeight="1" thickBot="1" x14ac:dyDescent="0.3">
      <c r="A398" s="1446"/>
      <c r="B398" s="2560"/>
      <c r="C398" s="2549" t="s">
        <v>6</v>
      </c>
      <c r="D398" s="2549"/>
      <c r="E398" s="2549"/>
      <c r="F398" s="2550"/>
      <c r="G398" s="2550"/>
      <c r="H398" s="2550"/>
      <c r="I398" s="2550"/>
      <c r="J398" s="2550"/>
      <c r="K398" s="2550"/>
      <c r="L398" s="2550"/>
      <c r="M398" s="2550"/>
      <c r="N398" s="2550"/>
      <c r="O398" s="2550"/>
      <c r="P398" s="2550"/>
      <c r="Q398" s="2550"/>
      <c r="R398" s="2550"/>
      <c r="S398" s="2551"/>
      <c r="T398" s="2687"/>
    </row>
    <row r="399" spans="1:20" ht="24.95" customHeight="1" x14ac:dyDescent="0.25">
      <c r="A399" s="1446"/>
      <c r="B399" s="2560"/>
      <c r="C399" s="2535" t="s">
        <v>210</v>
      </c>
      <c r="D399" s="2536"/>
      <c r="E399" s="2537"/>
      <c r="F399" s="2552" t="s">
        <v>175</v>
      </c>
      <c r="G399" s="2553"/>
      <c r="H399" s="2553"/>
      <c r="I399" s="2553"/>
      <c r="J399" s="2553"/>
      <c r="K399" s="2553"/>
      <c r="L399" s="2553"/>
      <c r="M399" s="2553"/>
      <c r="N399" s="2553"/>
      <c r="O399" s="2553"/>
      <c r="P399" s="2553"/>
      <c r="Q399" s="2553"/>
      <c r="R399" s="2553"/>
      <c r="S399" s="2553"/>
      <c r="T399" s="2687"/>
    </row>
    <row r="400" spans="1:20" ht="24.95" customHeight="1" x14ac:dyDescent="0.25">
      <c r="A400" s="1446"/>
      <c r="B400" s="2560"/>
      <c r="C400" s="2538"/>
      <c r="D400" s="2539"/>
      <c r="E400" s="2540"/>
      <c r="F400" s="1080" t="s">
        <v>212</v>
      </c>
      <c r="G400" s="1081"/>
      <c r="H400" s="1082"/>
      <c r="I400" s="1082"/>
      <c r="J400" s="1082"/>
      <c r="K400" s="1082"/>
      <c r="L400" s="1082"/>
      <c r="M400" s="1082"/>
      <c r="N400" s="1082"/>
      <c r="O400" s="1082"/>
      <c r="P400" s="1082"/>
      <c r="Q400" s="1082"/>
      <c r="R400" s="1082"/>
      <c r="S400" s="1082"/>
      <c r="T400" s="2687"/>
    </row>
    <row r="401" spans="1:20" ht="24.95" customHeight="1" x14ac:dyDescent="0.25">
      <c r="A401" s="1446"/>
      <c r="B401" s="2560"/>
      <c r="C401" s="2538"/>
      <c r="D401" s="2539"/>
      <c r="E401" s="2540"/>
      <c r="F401" s="1083" t="s">
        <v>213</v>
      </c>
      <c r="G401" s="1084"/>
      <c r="H401" s="1085"/>
      <c r="I401" s="1085"/>
      <c r="J401" s="1085"/>
      <c r="K401" s="1085"/>
      <c r="L401" s="1085"/>
      <c r="M401" s="1085"/>
      <c r="N401" s="1085"/>
      <c r="O401" s="1085"/>
      <c r="P401" s="1085"/>
      <c r="Q401" s="1085"/>
      <c r="R401" s="1085"/>
      <c r="S401" s="1085"/>
      <c r="T401" s="2687"/>
    </row>
    <row r="402" spans="1:20" ht="24.95" customHeight="1" x14ac:dyDescent="0.25">
      <c r="A402" s="1446"/>
      <c r="B402" s="2560"/>
      <c r="C402" s="2538"/>
      <c r="D402" s="2539"/>
      <c r="E402" s="2540"/>
      <c r="F402" s="1083" t="s">
        <v>214</v>
      </c>
      <c r="G402" s="1084"/>
      <c r="H402" s="1085"/>
      <c r="I402" s="1085"/>
      <c r="J402" s="1085"/>
      <c r="K402" s="1085"/>
      <c r="L402" s="1085"/>
      <c r="M402" s="1085"/>
      <c r="N402" s="1085"/>
      <c r="O402" s="1085"/>
      <c r="P402" s="1085"/>
      <c r="Q402" s="1085"/>
      <c r="R402" s="1085"/>
      <c r="S402" s="1085"/>
      <c r="T402" s="2687"/>
    </row>
    <row r="403" spans="1:20" ht="24.95" customHeight="1" x14ac:dyDescent="0.25">
      <c r="A403" s="1446"/>
      <c r="B403" s="2560"/>
      <c r="C403" s="2538"/>
      <c r="D403" s="2539"/>
      <c r="E403" s="2540"/>
      <c r="F403" s="1083" t="s">
        <v>215</v>
      </c>
      <c r="G403" s="1084"/>
      <c r="H403" s="1085"/>
      <c r="I403" s="1085"/>
      <c r="J403" s="1085"/>
      <c r="K403" s="1085"/>
      <c r="L403" s="1085"/>
      <c r="M403" s="1085"/>
      <c r="N403" s="1085"/>
      <c r="O403" s="1085"/>
      <c r="P403" s="1085"/>
      <c r="Q403" s="1085"/>
      <c r="R403" s="1085"/>
      <c r="S403" s="1085"/>
      <c r="T403" s="2687"/>
    </row>
    <row r="404" spans="1:20" ht="24.95" customHeight="1" x14ac:dyDescent="0.25">
      <c r="A404" s="1446"/>
      <c r="B404" s="2560"/>
      <c r="C404" s="2538"/>
      <c r="D404" s="2539"/>
      <c r="E404" s="2540"/>
      <c r="F404" s="1083" t="s">
        <v>216</v>
      </c>
      <c r="G404" s="1084"/>
      <c r="H404" s="1085"/>
      <c r="I404" s="1085"/>
      <c r="J404" s="1085"/>
      <c r="K404" s="1085"/>
      <c r="L404" s="1085"/>
      <c r="M404" s="1085"/>
      <c r="N404" s="1085"/>
      <c r="O404" s="1085"/>
      <c r="P404" s="1085"/>
      <c r="Q404" s="1085"/>
      <c r="R404" s="1085"/>
      <c r="S404" s="1085"/>
      <c r="T404" s="2687"/>
    </row>
    <row r="405" spans="1:20" ht="24.95" customHeight="1" x14ac:dyDescent="0.25">
      <c r="A405" s="1446"/>
      <c r="B405" s="2560"/>
      <c r="C405" s="2538"/>
      <c r="D405" s="2539"/>
      <c r="E405" s="2540"/>
      <c r="F405" s="1083" t="s">
        <v>217</v>
      </c>
      <c r="G405" s="1084"/>
      <c r="H405" s="1085"/>
      <c r="I405" s="1085"/>
      <c r="J405" s="1085"/>
      <c r="K405" s="1085"/>
      <c r="L405" s="1085"/>
      <c r="M405" s="1085"/>
      <c r="N405" s="1085"/>
      <c r="O405" s="1085"/>
      <c r="P405" s="1085"/>
      <c r="Q405" s="1085"/>
      <c r="R405" s="1085"/>
      <c r="S405" s="1085"/>
      <c r="T405" s="2687"/>
    </row>
    <row r="406" spans="1:20" ht="24.95" customHeight="1" x14ac:dyDescent="0.25">
      <c r="A406" s="1446"/>
      <c r="B406" s="2560"/>
      <c r="C406" s="2538"/>
      <c r="D406" s="2539"/>
      <c r="E406" s="2540"/>
      <c r="F406" s="1083" t="s">
        <v>218</v>
      </c>
      <c r="G406" s="1084"/>
      <c r="H406" s="1085"/>
      <c r="I406" s="1085"/>
      <c r="J406" s="1085"/>
      <c r="K406" s="1085"/>
      <c r="L406" s="1085"/>
      <c r="M406" s="1085"/>
      <c r="N406" s="1085"/>
      <c r="O406" s="1085"/>
      <c r="P406" s="1085"/>
      <c r="Q406" s="1085"/>
      <c r="R406" s="1085"/>
      <c r="S406" s="1085"/>
      <c r="T406" s="2687"/>
    </row>
    <row r="407" spans="1:20" ht="24.95" customHeight="1" x14ac:dyDescent="0.25">
      <c r="A407" s="1446"/>
      <c r="B407" s="2560"/>
      <c r="C407" s="2538"/>
      <c r="D407" s="2539"/>
      <c r="E407" s="2540"/>
      <c r="F407" s="1083" t="s">
        <v>219</v>
      </c>
      <c r="G407" s="1084"/>
      <c r="H407" s="1085"/>
      <c r="I407" s="1085"/>
      <c r="J407" s="1085"/>
      <c r="K407" s="1085"/>
      <c r="L407" s="1085"/>
      <c r="M407" s="1085"/>
      <c r="N407" s="1085"/>
      <c r="O407" s="1085"/>
      <c r="P407" s="1085"/>
      <c r="Q407" s="1085"/>
      <c r="R407" s="1085"/>
      <c r="S407" s="1085"/>
      <c r="T407" s="2687"/>
    </row>
    <row r="408" spans="1:20" ht="24.95" customHeight="1" x14ac:dyDescent="0.25">
      <c r="A408" s="1446"/>
      <c r="B408" s="2560"/>
      <c r="C408" s="2538"/>
      <c r="D408" s="2539"/>
      <c r="E408" s="2540"/>
      <c r="F408" s="1083" t="s">
        <v>220</v>
      </c>
      <c r="G408" s="1084"/>
      <c r="H408" s="1085"/>
      <c r="I408" s="1085"/>
      <c r="J408" s="1085"/>
      <c r="K408" s="1085"/>
      <c r="L408" s="1085"/>
      <c r="M408" s="1085"/>
      <c r="N408" s="1085"/>
      <c r="O408" s="1085"/>
      <c r="P408" s="1085"/>
      <c r="Q408" s="1085"/>
      <c r="R408" s="1085"/>
      <c r="S408" s="1085"/>
      <c r="T408" s="2687"/>
    </row>
    <row r="409" spans="1:20" ht="24.95" customHeight="1" x14ac:dyDescent="0.25">
      <c r="A409" s="1446"/>
      <c r="B409" s="2560"/>
      <c r="C409" s="2538"/>
      <c r="D409" s="2539"/>
      <c r="E409" s="2540"/>
      <c r="F409" s="1083" t="s">
        <v>221</v>
      </c>
      <c r="G409" s="1084"/>
      <c r="H409" s="1085"/>
      <c r="I409" s="1085"/>
      <c r="J409" s="1085"/>
      <c r="K409" s="1085"/>
      <c r="L409" s="1085"/>
      <c r="M409" s="1085"/>
      <c r="N409" s="1085"/>
      <c r="O409" s="1085"/>
      <c r="P409" s="1085"/>
      <c r="Q409" s="1085"/>
      <c r="R409" s="1085"/>
      <c r="S409" s="1085"/>
      <c r="T409" s="2687"/>
    </row>
    <row r="410" spans="1:20" ht="24.95" customHeight="1" x14ac:dyDescent="0.25">
      <c r="A410" s="1446"/>
      <c r="B410" s="2560"/>
      <c r="C410" s="2538"/>
      <c r="D410" s="2539"/>
      <c r="E410" s="2540"/>
      <c r="F410" s="1083" t="s">
        <v>222</v>
      </c>
      <c r="G410" s="1084"/>
      <c r="H410" s="1085"/>
      <c r="I410" s="1085"/>
      <c r="J410" s="1085"/>
      <c r="K410" s="1085"/>
      <c r="L410" s="1085"/>
      <c r="M410" s="1085"/>
      <c r="N410" s="1085"/>
      <c r="O410" s="1085"/>
      <c r="P410" s="1085"/>
      <c r="Q410" s="1085"/>
      <c r="R410" s="1085"/>
      <c r="S410" s="1085"/>
      <c r="T410" s="2687"/>
    </row>
    <row r="411" spans="1:20" ht="24.95" customHeight="1" x14ac:dyDescent="0.25">
      <c r="A411" s="1446"/>
      <c r="B411" s="2560"/>
      <c r="C411" s="2538"/>
      <c r="D411" s="2539"/>
      <c r="E411" s="2540"/>
      <c r="F411" s="1083" t="s">
        <v>223</v>
      </c>
      <c r="G411" s="1084"/>
      <c r="H411" s="1085"/>
      <c r="I411" s="1085"/>
      <c r="J411" s="1085"/>
      <c r="K411" s="1085"/>
      <c r="L411" s="1085"/>
      <c r="M411" s="1085"/>
      <c r="N411" s="1085"/>
      <c r="O411" s="1085"/>
      <c r="P411" s="1085"/>
      <c r="Q411" s="1085"/>
      <c r="R411" s="1085"/>
      <c r="S411" s="1085"/>
      <c r="T411" s="2687"/>
    </row>
    <row r="412" spans="1:20" ht="24.95" customHeight="1" x14ac:dyDescent="0.25">
      <c r="A412" s="1446"/>
      <c r="B412" s="2560"/>
      <c r="C412" s="2538"/>
      <c r="D412" s="2539"/>
      <c r="E412" s="2540"/>
      <c r="F412" s="1083" t="s">
        <v>224</v>
      </c>
      <c r="G412" s="1084"/>
      <c r="H412" s="1085"/>
      <c r="I412" s="1085"/>
      <c r="J412" s="1085"/>
      <c r="K412" s="1085"/>
      <c r="L412" s="1085"/>
      <c r="M412" s="1085"/>
      <c r="N412" s="1085"/>
      <c r="O412" s="1085"/>
      <c r="P412" s="1085"/>
      <c r="Q412" s="1085"/>
      <c r="R412" s="1085"/>
      <c r="S412" s="1085"/>
      <c r="T412" s="2687"/>
    </row>
    <row r="413" spans="1:20" ht="24.95" customHeight="1" x14ac:dyDescent="0.25">
      <c r="A413" s="1446"/>
      <c r="B413" s="2560"/>
      <c r="C413" s="2538"/>
      <c r="D413" s="2539"/>
      <c r="E413" s="2540"/>
      <c r="F413" s="1083" t="s">
        <v>225</v>
      </c>
      <c r="G413" s="1084"/>
      <c r="H413" s="1085"/>
      <c r="I413" s="1085"/>
      <c r="J413" s="1085"/>
      <c r="K413" s="1085"/>
      <c r="L413" s="1085"/>
      <c r="M413" s="1085"/>
      <c r="N413" s="1085"/>
      <c r="O413" s="1085"/>
      <c r="P413" s="1085"/>
      <c r="Q413" s="1085"/>
      <c r="R413" s="1085"/>
      <c r="S413" s="1085"/>
      <c r="T413" s="2687"/>
    </row>
    <row r="414" spans="1:20" ht="24.95" customHeight="1" x14ac:dyDescent="0.25">
      <c r="A414" s="1446"/>
      <c r="B414" s="2560"/>
      <c r="C414" s="2538"/>
      <c r="D414" s="2539"/>
      <c r="E414" s="2540"/>
      <c r="F414" s="1083" t="s">
        <v>226</v>
      </c>
      <c r="G414" s="1084"/>
      <c r="H414" s="1085"/>
      <c r="I414" s="1085"/>
      <c r="J414" s="1085"/>
      <c r="K414" s="1085"/>
      <c r="L414" s="1085"/>
      <c r="M414" s="1085"/>
      <c r="N414" s="1085"/>
      <c r="O414" s="1085"/>
      <c r="P414" s="1085"/>
      <c r="Q414" s="1085"/>
      <c r="R414" s="1085"/>
      <c r="S414" s="1085"/>
      <c r="T414" s="2687"/>
    </row>
    <row r="415" spans="1:20" ht="24.95" customHeight="1" thickBot="1" x14ac:dyDescent="0.3">
      <c r="A415" s="1446"/>
      <c r="B415" s="2560"/>
      <c r="C415" s="2541"/>
      <c r="D415" s="2542"/>
      <c r="E415" s="2543"/>
      <c r="F415" s="1083" t="s">
        <v>227</v>
      </c>
      <c r="G415" s="1084"/>
      <c r="H415" s="1085"/>
      <c r="I415" s="1085"/>
      <c r="J415" s="1085"/>
      <c r="K415" s="1085"/>
      <c r="L415" s="1085"/>
      <c r="M415" s="1085"/>
      <c r="N415" s="1085"/>
      <c r="O415" s="1085"/>
      <c r="P415" s="1085"/>
      <c r="Q415" s="1085"/>
      <c r="R415" s="1085"/>
      <c r="S415" s="1085"/>
      <c r="T415" s="2687"/>
    </row>
    <row r="416" spans="1:20" ht="24.95" customHeight="1" x14ac:dyDescent="0.25">
      <c r="A416" s="1446"/>
      <c r="B416" s="2560"/>
      <c r="C416" s="2535" t="s">
        <v>211</v>
      </c>
      <c r="D416" s="2536"/>
      <c r="E416" s="2537"/>
      <c r="F416" s="2544" t="s">
        <v>176</v>
      </c>
      <c r="G416" s="2545"/>
      <c r="H416" s="2545"/>
      <c r="I416" s="2545"/>
      <c r="J416" s="2545"/>
      <c r="K416" s="2545"/>
      <c r="L416" s="2545"/>
      <c r="M416" s="2545"/>
      <c r="N416" s="2545"/>
      <c r="O416" s="2545"/>
      <c r="P416" s="2545"/>
      <c r="Q416" s="2545"/>
      <c r="R416" s="2545"/>
      <c r="S416" s="2545"/>
      <c r="T416" s="2687"/>
    </row>
    <row r="417" spans="1:20" ht="24.95" customHeight="1" x14ac:dyDescent="0.25">
      <c r="A417" s="1446"/>
      <c r="B417" s="2560"/>
      <c r="C417" s="2538"/>
      <c r="D417" s="2539"/>
      <c r="E417" s="2540"/>
      <c r="F417" s="1083" t="s">
        <v>253</v>
      </c>
      <c r="G417" s="1084"/>
      <c r="H417" s="1085"/>
      <c r="I417" s="1085"/>
      <c r="J417" s="1085"/>
      <c r="K417" s="1085"/>
      <c r="L417" s="1085"/>
      <c r="M417" s="1085"/>
      <c r="N417" s="1085"/>
      <c r="O417" s="1085"/>
      <c r="P417" s="1085"/>
      <c r="Q417" s="1085"/>
      <c r="R417" s="1085"/>
      <c r="S417" s="1085"/>
      <c r="T417" s="2687"/>
    </row>
    <row r="418" spans="1:20" ht="24.95" customHeight="1" x14ac:dyDescent="0.25">
      <c r="A418" s="1446"/>
      <c r="B418" s="2560"/>
      <c r="C418" s="2538"/>
      <c r="D418" s="2539"/>
      <c r="E418" s="2540"/>
      <c r="F418" s="1083" t="s">
        <v>254</v>
      </c>
      <c r="G418" s="1084"/>
      <c r="H418" s="1085"/>
      <c r="I418" s="1085"/>
      <c r="J418" s="1085"/>
      <c r="K418" s="1085"/>
      <c r="L418" s="1085"/>
      <c r="M418" s="1085"/>
      <c r="N418" s="1085"/>
      <c r="O418" s="1085"/>
      <c r="P418" s="1085"/>
      <c r="Q418" s="1085"/>
      <c r="R418" s="1085"/>
      <c r="S418" s="1085"/>
      <c r="T418" s="2687"/>
    </row>
    <row r="419" spans="1:20" ht="24.95" customHeight="1" x14ac:dyDescent="0.25">
      <c r="A419" s="1446"/>
      <c r="B419" s="2560"/>
      <c r="C419" s="2538"/>
      <c r="D419" s="2539"/>
      <c r="E419" s="2540"/>
      <c r="F419" s="1083" t="s">
        <v>255</v>
      </c>
      <c r="G419" s="1084"/>
      <c r="H419" s="1085"/>
      <c r="I419" s="1085"/>
      <c r="J419" s="1085"/>
      <c r="K419" s="1085"/>
      <c r="L419" s="1085"/>
      <c r="M419" s="1085"/>
      <c r="N419" s="1085"/>
      <c r="O419" s="1085"/>
      <c r="P419" s="1085"/>
      <c r="Q419" s="1085"/>
      <c r="R419" s="1085"/>
      <c r="S419" s="1085"/>
      <c r="T419" s="2687"/>
    </row>
    <row r="420" spans="1:20" ht="24.95" customHeight="1" x14ac:dyDescent="0.25">
      <c r="A420" s="1446"/>
      <c r="B420" s="2560"/>
      <c r="C420" s="2538"/>
      <c r="D420" s="2539"/>
      <c r="E420" s="2540"/>
      <c r="F420" s="1083" t="s">
        <v>256</v>
      </c>
      <c r="G420" s="1084"/>
      <c r="H420" s="1085"/>
      <c r="I420" s="1085"/>
      <c r="J420" s="1085"/>
      <c r="K420" s="1085"/>
      <c r="L420" s="1085"/>
      <c r="M420" s="1085"/>
      <c r="N420" s="1085"/>
      <c r="O420" s="1085"/>
      <c r="P420" s="1085"/>
      <c r="Q420" s="1085"/>
      <c r="R420" s="1085"/>
      <c r="S420" s="1085"/>
      <c r="T420" s="2687"/>
    </row>
    <row r="421" spans="1:20" ht="24.95" customHeight="1" x14ac:dyDescent="0.25">
      <c r="A421" s="1446"/>
      <c r="B421" s="2560"/>
      <c r="C421" s="2538"/>
      <c r="D421" s="2539"/>
      <c r="E421" s="2540"/>
      <c r="F421" s="1083" t="s">
        <v>257</v>
      </c>
      <c r="G421" s="1084"/>
      <c r="H421" s="1085"/>
      <c r="I421" s="1085"/>
      <c r="J421" s="1085"/>
      <c r="K421" s="1085"/>
      <c r="L421" s="1085"/>
      <c r="M421" s="1085"/>
      <c r="N421" s="1085"/>
      <c r="O421" s="1085"/>
      <c r="P421" s="1085"/>
      <c r="Q421" s="1085"/>
      <c r="R421" s="1085"/>
      <c r="S421" s="1085"/>
      <c r="T421" s="2687"/>
    </row>
    <row r="422" spans="1:20" ht="24.95" customHeight="1" x14ac:dyDescent="0.25">
      <c r="A422" s="1446"/>
      <c r="B422" s="2560"/>
      <c r="C422" s="2538"/>
      <c r="D422" s="2539"/>
      <c r="E422" s="2540"/>
      <c r="F422" s="1083" t="s">
        <v>258</v>
      </c>
      <c r="G422" s="1084"/>
      <c r="H422" s="1085"/>
      <c r="I422" s="1085"/>
      <c r="J422" s="1085"/>
      <c r="K422" s="1085"/>
      <c r="L422" s="1085"/>
      <c r="M422" s="1085"/>
      <c r="N422" s="1085"/>
      <c r="O422" s="1085"/>
      <c r="P422" s="1085"/>
      <c r="Q422" s="1085"/>
      <c r="R422" s="1085"/>
      <c r="S422" s="1085"/>
      <c r="T422" s="2687"/>
    </row>
    <row r="423" spans="1:20" ht="24.95" customHeight="1" x14ac:dyDescent="0.25">
      <c r="A423" s="1446"/>
      <c r="B423" s="2560"/>
      <c r="C423" s="2538"/>
      <c r="D423" s="2539"/>
      <c r="E423" s="2540"/>
      <c r="F423" s="1083" t="s">
        <v>259</v>
      </c>
      <c r="G423" s="1084"/>
      <c r="H423" s="1085"/>
      <c r="I423" s="1085"/>
      <c r="J423" s="1085"/>
      <c r="K423" s="1085"/>
      <c r="L423" s="1085"/>
      <c r="M423" s="1085"/>
      <c r="N423" s="1085"/>
      <c r="O423" s="1085"/>
      <c r="P423" s="1085"/>
      <c r="Q423" s="1085"/>
      <c r="R423" s="1085"/>
      <c r="S423" s="1085"/>
      <c r="T423" s="2687"/>
    </row>
    <row r="424" spans="1:20" ht="24.95" customHeight="1" x14ac:dyDescent="0.25">
      <c r="A424" s="1446"/>
      <c r="B424" s="2560"/>
      <c r="C424" s="2538"/>
      <c r="D424" s="2539"/>
      <c r="E424" s="2540"/>
      <c r="F424" s="1083" t="s">
        <v>260</v>
      </c>
      <c r="G424" s="1084"/>
      <c r="H424" s="1085"/>
      <c r="I424" s="1085"/>
      <c r="J424" s="1085"/>
      <c r="K424" s="1085"/>
      <c r="L424" s="1085"/>
      <c r="M424" s="1085"/>
      <c r="N424" s="1085"/>
      <c r="O424" s="1085"/>
      <c r="P424" s="1085"/>
      <c r="Q424" s="1085"/>
      <c r="R424" s="1085"/>
      <c r="S424" s="1085"/>
      <c r="T424" s="2687"/>
    </row>
    <row r="425" spans="1:20" ht="24.95" customHeight="1" x14ac:dyDescent="0.25">
      <c r="A425" s="1446"/>
      <c r="B425" s="2560"/>
      <c r="C425" s="2538"/>
      <c r="D425" s="2539"/>
      <c r="E425" s="2540"/>
      <c r="F425" s="1083" t="s">
        <v>261</v>
      </c>
      <c r="G425" s="1084"/>
      <c r="H425" s="1085"/>
      <c r="I425" s="1085"/>
      <c r="J425" s="1085"/>
      <c r="K425" s="1085"/>
      <c r="L425" s="1085"/>
      <c r="M425" s="1085"/>
      <c r="N425" s="1085"/>
      <c r="O425" s="1085"/>
      <c r="P425" s="1085"/>
      <c r="Q425" s="1085"/>
      <c r="R425" s="1085"/>
      <c r="S425" s="1085"/>
      <c r="T425" s="2687"/>
    </row>
    <row r="426" spans="1:20" ht="24.95" customHeight="1" thickBot="1" x14ac:dyDescent="0.3">
      <c r="A426" s="1447"/>
      <c r="B426" s="2561"/>
      <c r="C426" s="2541"/>
      <c r="D426" s="2542"/>
      <c r="E426" s="2543"/>
      <c r="F426" s="1083" t="s">
        <v>262</v>
      </c>
      <c r="G426" s="1084"/>
      <c r="H426" s="1085"/>
      <c r="I426" s="1085"/>
      <c r="J426" s="1085"/>
      <c r="K426" s="1085"/>
      <c r="L426" s="1085"/>
      <c r="M426" s="1085"/>
      <c r="N426" s="1085"/>
      <c r="O426" s="1085"/>
      <c r="P426" s="1085"/>
      <c r="Q426" s="1085"/>
      <c r="R426" s="1085"/>
      <c r="S426" s="1085"/>
      <c r="T426" s="2687"/>
    </row>
    <row r="427" spans="1:20" ht="6.75" customHeight="1" x14ac:dyDescent="0.25">
      <c r="A427" s="2546"/>
      <c r="B427" s="2547"/>
      <c r="C427" s="2547"/>
      <c r="D427" s="2547"/>
      <c r="E427" s="2547"/>
      <c r="F427" s="2547"/>
      <c r="G427" s="2547"/>
      <c r="H427" s="2547"/>
      <c r="I427" s="2547"/>
      <c r="J427" s="2547"/>
      <c r="K427" s="2547"/>
      <c r="L427" s="2547"/>
      <c r="M427" s="2547"/>
      <c r="N427" s="2547"/>
      <c r="O427" s="2547"/>
      <c r="P427" s="2547"/>
      <c r="Q427" s="2547"/>
      <c r="R427" s="2547"/>
      <c r="S427" s="2547"/>
      <c r="T427" s="1086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272" priority="14" operator="equal">
      <formula>"REVISE PORQUE ESTE VALOR NO PUEDE SER NEGATIVO"</formula>
    </cfRule>
    <cfRule type="cellIs" dxfId="271" priority="18" operator="lessThan">
      <formula>0</formula>
    </cfRule>
  </conditionalFormatting>
  <conditionalFormatting sqref="G327:S327">
    <cfRule type="cellIs" dxfId="270" priority="17" operator="lessThan">
      <formula>0</formula>
    </cfRule>
  </conditionalFormatting>
  <conditionalFormatting sqref="G338:S338">
    <cfRule type="cellIs" dxfId="269" priority="13" operator="equal">
      <formula>"Revise porque este valor no puede ser negativo"</formula>
    </cfRule>
    <cfRule type="cellIs" dxfId="268" priority="16" operator="lessThan">
      <formula>0</formula>
    </cfRule>
  </conditionalFormatting>
  <conditionalFormatting sqref="G338:S338">
    <cfRule type="cellIs" dxfId="267" priority="15" operator="lessThan">
      <formula>0</formula>
    </cfRule>
  </conditionalFormatting>
  <conditionalFormatting sqref="G348:S348">
    <cfRule type="cellIs" dxfId="266" priority="10" operator="equal">
      <formula>"Revise porque este valor no puede ser negativo"</formula>
    </cfRule>
    <cfRule type="cellIs" dxfId="265" priority="12" operator="lessThan">
      <formula>0</formula>
    </cfRule>
  </conditionalFormatting>
  <conditionalFormatting sqref="G348:S348">
    <cfRule type="cellIs" dxfId="264" priority="11" operator="lessThan">
      <formula>0</formula>
    </cfRule>
  </conditionalFormatting>
  <conditionalFormatting sqref="G357 I357:S357">
    <cfRule type="cellIs" dxfId="263" priority="7" operator="equal">
      <formula>"Revise porque este valor no puede ser negativo"</formula>
    </cfRule>
    <cfRule type="cellIs" dxfId="262" priority="9" operator="lessThan">
      <formula>0</formula>
    </cfRule>
  </conditionalFormatting>
  <conditionalFormatting sqref="G357 I357:S357">
    <cfRule type="cellIs" dxfId="261" priority="8" operator="lessThan">
      <formula>0</formula>
    </cfRule>
  </conditionalFormatting>
  <conditionalFormatting sqref="H357">
    <cfRule type="cellIs" dxfId="260" priority="4" operator="equal">
      <formula>"Revise porque este valor no puede ser negativo"</formula>
    </cfRule>
    <cfRule type="cellIs" dxfId="259" priority="6" operator="lessThan">
      <formula>0</formula>
    </cfRule>
  </conditionalFormatting>
  <conditionalFormatting sqref="H357">
    <cfRule type="cellIs" dxfId="258" priority="5" operator="lessThan">
      <formula>0</formula>
    </cfRule>
  </conditionalFormatting>
  <conditionalFormatting sqref="G24:S24">
    <cfRule type="cellIs" dxfId="257" priority="1" operator="equal">
      <formula>"REVISE PORQUE ESTE VALOR NO PUEDE SER NEGATIVO"</formula>
    </cfRule>
    <cfRule type="cellIs" dxfId="256" priority="3" operator="lessThan">
      <formula>0</formula>
    </cfRule>
  </conditionalFormatting>
  <conditionalFormatting sqref="G24:S24">
    <cfRule type="cellIs" dxfId="255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60" fitToHeight="0" orientation="landscape" horizontalDpi="4294967295" verticalDpi="4294967295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T500"/>
  <sheetViews>
    <sheetView topLeftCell="A342" workbookViewId="0">
      <selection activeCell="J499" sqref="J499"/>
    </sheetView>
  </sheetViews>
  <sheetFormatPr baseColWidth="10" defaultRowHeight="15" x14ac:dyDescent="0.25"/>
  <cols>
    <col min="1" max="1" width="1" style="60" customWidth="1"/>
    <col min="2" max="2" width="7.7109375" style="60" customWidth="1"/>
    <col min="3" max="3" width="39" style="60" hidden="1" customWidth="1"/>
    <col min="4" max="4" width="10.85546875" style="60" customWidth="1"/>
    <col min="5" max="5" width="11" style="60" customWidth="1"/>
    <col min="6" max="6" width="63.140625" style="60" customWidth="1"/>
    <col min="7" max="7" width="8.28515625" style="1216" customWidth="1"/>
    <col min="8" max="19" width="3.85546875" style="1217" customWidth="1"/>
    <col min="20" max="20" width="1.140625" style="60" customWidth="1"/>
    <col min="21" max="16384" width="11.42578125" style="1088"/>
  </cols>
  <sheetData>
    <row r="1" spans="1:20" x14ac:dyDescent="0.25">
      <c r="A1" s="1445"/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  <c r="P1" s="2699"/>
      <c r="Q1" s="2699"/>
      <c r="R1" s="2699"/>
      <c r="S1" s="2699"/>
      <c r="T1" s="1087"/>
    </row>
    <row r="2" spans="1:20" x14ac:dyDescent="0.25">
      <c r="A2" s="1445"/>
      <c r="B2" s="2277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2823" t="s">
        <v>159</v>
      </c>
      <c r="N2" s="2824"/>
      <c r="O2" s="2824"/>
      <c r="P2" s="2824"/>
      <c r="Q2" s="2834">
        <v>40507</v>
      </c>
      <c r="R2" s="2834"/>
      <c r="S2" s="2834"/>
      <c r="T2" s="1087"/>
    </row>
    <row r="3" spans="1:20" x14ac:dyDescent="0.25">
      <c r="A3" s="1446"/>
      <c r="B3" s="2277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2823" t="s">
        <v>160</v>
      </c>
      <c r="N3" s="2824"/>
      <c r="O3" s="2824"/>
      <c r="P3" s="2824"/>
      <c r="Q3" s="2834">
        <v>40522</v>
      </c>
      <c r="R3" s="2834"/>
      <c r="S3" s="2834"/>
      <c r="T3" s="1087"/>
    </row>
    <row r="4" spans="1:20" x14ac:dyDescent="0.25">
      <c r="A4" s="1446"/>
      <c r="B4" s="2277" t="s">
        <v>533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2823" t="s">
        <v>161</v>
      </c>
      <c r="N4" s="2824"/>
      <c r="O4" s="2824"/>
      <c r="P4" s="2824"/>
      <c r="Q4" s="2823">
        <v>1</v>
      </c>
      <c r="R4" s="2823"/>
      <c r="S4" s="2823"/>
      <c r="T4" s="1087"/>
    </row>
    <row r="5" spans="1:20" x14ac:dyDescent="0.25">
      <c r="A5" s="1446"/>
      <c r="B5" s="2277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2823" t="s">
        <v>162</v>
      </c>
      <c r="N5" s="2824"/>
      <c r="O5" s="2824"/>
      <c r="P5" s="2824"/>
      <c r="Q5" s="2823" t="s">
        <v>163</v>
      </c>
      <c r="R5" s="2823"/>
      <c r="S5" s="2823"/>
      <c r="T5" s="1087"/>
    </row>
    <row r="6" spans="1:20" ht="21.75" thickBot="1" x14ac:dyDescent="0.3">
      <c r="A6" s="1446"/>
      <c r="B6" s="2825" t="s">
        <v>534</v>
      </c>
      <c r="C6" s="2826"/>
      <c r="D6" s="2826"/>
      <c r="E6" s="2826"/>
      <c r="F6" s="2826"/>
      <c r="G6" s="2826"/>
      <c r="H6" s="2826"/>
      <c r="I6" s="2826"/>
      <c r="J6" s="2826"/>
      <c r="K6" s="2826"/>
      <c r="L6" s="2826"/>
      <c r="M6" s="2826"/>
      <c r="N6" s="2826"/>
      <c r="O6" s="2826"/>
      <c r="P6" s="2826"/>
      <c r="Q6" s="2826"/>
      <c r="R6" s="2826"/>
      <c r="S6" s="2826"/>
      <c r="T6" s="1087"/>
    </row>
    <row r="7" spans="1:20" ht="16.5" thickBot="1" x14ac:dyDescent="0.3">
      <c r="A7" s="1446"/>
      <c r="B7" s="2827" t="s">
        <v>0</v>
      </c>
      <c r="C7" s="2828" t="s">
        <v>1</v>
      </c>
      <c r="D7" s="2828"/>
      <c r="E7" s="2828"/>
      <c r="F7" s="2829" t="s">
        <v>2</v>
      </c>
      <c r="G7" s="2831" t="s">
        <v>122</v>
      </c>
      <c r="H7" s="2832" t="s">
        <v>123</v>
      </c>
      <c r="I7" s="2833"/>
      <c r="J7" s="2833"/>
      <c r="K7" s="2833"/>
      <c r="L7" s="2833"/>
      <c r="M7" s="2833"/>
      <c r="N7" s="2833"/>
      <c r="O7" s="2833"/>
      <c r="P7" s="2833"/>
      <c r="Q7" s="2833"/>
      <c r="R7" s="2833"/>
      <c r="S7" s="2833"/>
      <c r="T7" s="1087"/>
    </row>
    <row r="8" spans="1:20" ht="32.25" thickBot="1" x14ac:dyDescent="0.3">
      <c r="A8" s="1446"/>
      <c r="B8" s="2827"/>
      <c r="C8" s="2828"/>
      <c r="D8" s="2828"/>
      <c r="E8" s="2828"/>
      <c r="F8" s="2830"/>
      <c r="G8" s="2831"/>
      <c r="H8" s="1089" t="s">
        <v>124</v>
      </c>
      <c r="I8" s="1089" t="s">
        <v>125</v>
      </c>
      <c r="J8" s="1089" t="s">
        <v>126</v>
      </c>
      <c r="K8" s="1089" t="s">
        <v>127</v>
      </c>
      <c r="L8" s="1089" t="s">
        <v>128</v>
      </c>
      <c r="M8" s="1089" t="s">
        <v>129</v>
      </c>
      <c r="N8" s="1089" t="s">
        <v>130</v>
      </c>
      <c r="O8" s="1089" t="s">
        <v>131</v>
      </c>
      <c r="P8" s="1089" t="s">
        <v>132</v>
      </c>
      <c r="Q8" s="1089" t="s">
        <v>133</v>
      </c>
      <c r="R8" s="1089" t="s">
        <v>134</v>
      </c>
      <c r="S8" s="1089" t="s">
        <v>135</v>
      </c>
      <c r="T8" s="1087"/>
    </row>
    <row r="9" spans="1:20" ht="19.5" thickBot="1" x14ac:dyDescent="0.3">
      <c r="A9" s="1446"/>
      <c r="B9" s="1090"/>
      <c r="C9" s="2808" t="s">
        <v>170</v>
      </c>
      <c r="D9" s="2819"/>
      <c r="E9" s="2819"/>
      <c r="F9" s="2819"/>
      <c r="G9" s="2819"/>
      <c r="H9" s="2819"/>
      <c r="I9" s="2819"/>
      <c r="J9" s="2819"/>
      <c r="K9" s="2819"/>
      <c r="L9" s="2819"/>
      <c r="M9" s="2819"/>
      <c r="N9" s="2819"/>
      <c r="O9" s="2819"/>
      <c r="P9" s="2819"/>
      <c r="Q9" s="2819"/>
      <c r="R9" s="2819"/>
      <c r="S9" s="2820"/>
      <c r="T9" s="1087"/>
    </row>
    <row r="10" spans="1:20" ht="18.75" x14ac:dyDescent="0.25">
      <c r="A10" s="1446"/>
      <c r="B10" s="1091"/>
      <c r="C10" s="2787" t="s">
        <v>5</v>
      </c>
      <c r="D10" s="2821" t="s">
        <v>164</v>
      </c>
      <c r="E10" s="2821"/>
      <c r="F10" s="2821"/>
      <c r="G10" s="2821"/>
      <c r="H10" s="2821"/>
      <c r="I10" s="2821"/>
      <c r="J10" s="2821"/>
      <c r="K10" s="2821"/>
      <c r="L10" s="2821"/>
      <c r="M10" s="2821"/>
      <c r="N10" s="2821"/>
      <c r="O10" s="2821"/>
      <c r="P10" s="2821"/>
      <c r="Q10" s="2821"/>
      <c r="R10" s="2821"/>
      <c r="S10" s="2821"/>
      <c r="T10" s="1087"/>
    </row>
    <row r="11" spans="1:20" ht="15.75" x14ac:dyDescent="0.25">
      <c r="A11" s="1446"/>
      <c r="B11" s="1091"/>
      <c r="C11" s="2753"/>
      <c r="D11" s="2822" t="s">
        <v>8</v>
      </c>
      <c r="E11" s="2822"/>
      <c r="F11" s="1092" t="s">
        <v>15</v>
      </c>
      <c r="G11" s="1093"/>
      <c r="H11" s="1094"/>
      <c r="I11" s="1094"/>
      <c r="J11" s="1094"/>
      <c r="K11" s="1094"/>
      <c r="L11" s="1094"/>
      <c r="M11" s="1094"/>
      <c r="N11" s="1094"/>
      <c r="O11" s="1094"/>
      <c r="P11" s="1094"/>
      <c r="Q11" s="1094"/>
      <c r="R11" s="1094"/>
      <c r="S11" s="1094"/>
      <c r="T11" s="1087"/>
    </row>
    <row r="12" spans="1:20" ht="15.75" x14ac:dyDescent="0.25">
      <c r="A12" s="1446"/>
      <c r="B12" s="1091"/>
      <c r="C12" s="2753"/>
      <c r="D12" s="2700"/>
      <c r="E12" s="2700"/>
      <c r="F12" s="1095" t="s">
        <v>16</v>
      </c>
      <c r="G12" s="1096">
        <f>SUM(H12:S12)</f>
        <v>360</v>
      </c>
      <c r="H12" s="1097">
        <v>30</v>
      </c>
      <c r="I12" s="1097">
        <v>30</v>
      </c>
      <c r="J12" s="1097">
        <v>30</v>
      </c>
      <c r="K12" s="1097">
        <v>30</v>
      </c>
      <c r="L12" s="1097">
        <v>30</v>
      </c>
      <c r="M12" s="1097">
        <v>30</v>
      </c>
      <c r="N12" s="1097">
        <v>30</v>
      </c>
      <c r="O12" s="1097">
        <v>30</v>
      </c>
      <c r="P12" s="1097">
        <v>30</v>
      </c>
      <c r="Q12" s="1097">
        <v>30</v>
      </c>
      <c r="R12" s="1097">
        <v>30</v>
      </c>
      <c r="S12" s="1097">
        <v>30</v>
      </c>
      <c r="T12" s="1087"/>
    </row>
    <row r="13" spans="1:20" ht="15.75" x14ac:dyDescent="0.25">
      <c r="A13" s="1446"/>
      <c r="B13" s="1091"/>
      <c r="C13" s="2753"/>
      <c r="D13" s="2700" t="s">
        <v>9</v>
      </c>
      <c r="E13" s="2700"/>
      <c r="F13" s="1098" t="s">
        <v>17</v>
      </c>
      <c r="G13" s="1096">
        <f>SUM(H13:S13)</f>
        <v>96</v>
      </c>
      <c r="H13" s="1099">
        <v>8</v>
      </c>
      <c r="I13" s="1099">
        <v>8</v>
      </c>
      <c r="J13" s="1099">
        <v>8</v>
      </c>
      <c r="K13" s="1099">
        <v>8</v>
      </c>
      <c r="L13" s="1099">
        <v>8</v>
      </c>
      <c r="M13" s="1099">
        <v>8</v>
      </c>
      <c r="N13" s="1099">
        <v>8</v>
      </c>
      <c r="O13" s="1099">
        <v>8</v>
      </c>
      <c r="P13" s="1099">
        <v>8</v>
      </c>
      <c r="Q13" s="1099">
        <v>8</v>
      </c>
      <c r="R13" s="1099">
        <v>8</v>
      </c>
      <c r="S13" s="1099">
        <v>8</v>
      </c>
      <c r="T13" s="1087"/>
    </row>
    <row r="14" spans="1:20" ht="15.75" x14ac:dyDescent="0.25">
      <c r="A14" s="1446"/>
      <c r="B14" s="1091"/>
      <c r="C14" s="2753"/>
      <c r="D14" s="2700"/>
      <c r="E14" s="2700"/>
      <c r="F14" s="1098" t="s">
        <v>18</v>
      </c>
      <c r="G14" s="1096">
        <f t="shared" ref="G14:G22" si="0">SUM(H14:S14)</f>
        <v>36</v>
      </c>
      <c r="H14" s="1099">
        <v>3</v>
      </c>
      <c r="I14" s="1099">
        <v>3</v>
      </c>
      <c r="J14" s="1099">
        <v>3</v>
      </c>
      <c r="K14" s="1099">
        <v>3</v>
      </c>
      <c r="L14" s="1099">
        <v>3</v>
      </c>
      <c r="M14" s="1099">
        <v>3</v>
      </c>
      <c r="N14" s="1099">
        <v>3</v>
      </c>
      <c r="O14" s="1099">
        <v>3</v>
      </c>
      <c r="P14" s="1099">
        <v>3</v>
      </c>
      <c r="Q14" s="1099">
        <v>3</v>
      </c>
      <c r="R14" s="1099">
        <v>3</v>
      </c>
      <c r="S14" s="1099">
        <v>3</v>
      </c>
      <c r="T14" s="1087"/>
    </row>
    <row r="15" spans="1:20" ht="15.75" x14ac:dyDescent="0.25">
      <c r="A15" s="1446"/>
      <c r="B15" s="1091"/>
      <c r="C15" s="2753"/>
      <c r="D15" s="2700"/>
      <c r="E15" s="2700"/>
      <c r="F15" s="1098" t="s">
        <v>19</v>
      </c>
      <c r="G15" s="1096">
        <f t="shared" si="0"/>
        <v>12</v>
      </c>
      <c r="H15" s="1099">
        <v>1</v>
      </c>
      <c r="I15" s="1099">
        <v>1</v>
      </c>
      <c r="J15" s="1099">
        <v>1</v>
      </c>
      <c r="K15" s="1099">
        <v>1</v>
      </c>
      <c r="L15" s="1099">
        <v>1</v>
      </c>
      <c r="M15" s="1099">
        <v>1</v>
      </c>
      <c r="N15" s="1099">
        <v>1</v>
      </c>
      <c r="O15" s="1099">
        <v>1</v>
      </c>
      <c r="P15" s="1099">
        <v>1</v>
      </c>
      <c r="Q15" s="1099">
        <v>1</v>
      </c>
      <c r="R15" s="1099">
        <v>1</v>
      </c>
      <c r="S15" s="1099">
        <v>1</v>
      </c>
      <c r="T15" s="1087"/>
    </row>
    <row r="16" spans="1:20" ht="15.75" x14ac:dyDescent="0.25">
      <c r="A16" s="1446"/>
      <c r="B16" s="1091"/>
      <c r="C16" s="2753"/>
      <c r="D16" s="2700"/>
      <c r="E16" s="2700"/>
      <c r="F16" s="1100" t="s">
        <v>535</v>
      </c>
      <c r="G16" s="1096">
        <f t="shared" si="0"/>
        <v>4</v>
      </c>
      <c r="H16" s="1099">
        <v>0</v>
      </c>
      <c r="I16" s="1099">
        <v>0</v>
      </c>
      <c r="J16" s="1099">
        <v>1</v>
      </c>
      <c r="K16" s="1099">
        <v>0</v>
      </c>
      <c r="L16" s="1099">
        <v>0</v>
      </c>
      <c r="M16" s="1099">
        <v>1</v>
      </c>
      <c r="N16" s="1099">
        <v>0</v>
      </c>
      <c r="O16" s="1099">
        <v>0</v>
      </c>
      <c r="P16" s="1099">
        <v>1</v>
      </c>
      <c r="Q16" s="1099">
        <v>0</v>
      </c>
      <c r="R16" s="1099">
        <v>1</v>
      </c>
      <c r="S16" s="1099">
        <v>0</v>
      </c>
      <c r="T16" s="1087"/>
    </row>
    <row r="17" spans="1:20" ht="15.75" x14ac:dyDescent="0.25">
      <c r="A17" s="1446"/>
      <c r="B17" s="1091"/>
      <c r="C17" s="2753"/>
      <c r="D17" s="2700" t="s">
        <v>10</v>
      </c>
      <c r="E17" s="2700"/>
      <c r="F17" s="1098" t="s">
        <v>21</v>
      </c>
      <c r="G17" s="1096">
        <f t="shared" si="0"/>
        <v>20</v>
      </c>
      <c r="H17" s="1099">
        <v>1</v>
      </c>
      <c r="I17" s="1099">
        <v>3</v>
      </c>
      <c r="J17" s="1099">
        <v>1</v>
      </c>
      <c r="K17" s="1099">
        <v>1</v>
      </c>
      <c r="L17" s="1099">
        <v>3</v>
      </c>
      <c r="M17" s="1099">
        <v>1</v>
      </c>
      <c r="N17" s="1099">
        <v>3</v>
      </c>
      <c r="O17" s="1099">
        <v>1</v>
      </c>
      <c r="P17" s="1099">
        <v>3</v>
      </c>
      <c r="Q17" s="1099">
        <v>1</v>
      </c>
      <c r="R17" s="1099">
        <v>2</v>
      </c>
      <c r="S17" s="1099">
        <v>0</v>
      </c>
      <c r="T17" s="1087"/>
    </row>
    <row r="18" spans="1:20" ht="15.75" x14ac:dyDescent="0.25">
      <c r="A18" s="1446"/>
      <c r="B18" s="1091"/>
      <c r="C18" s="2753"/>
      <c r="D18" s="2700" t="s">
        <v>11</v>
      </c>
      <c r="E18" s="2700"/>
      <c r="F18" s="1098" t="s">
        <v>22</v>
      </c>
      <c r="G18" s="1096">
        <f t="shared" si="0"/>
        <v>0</v>
      </c>
      <c r="H18" s="1099">
        <v>0</v>
      </c>
      <c r="I18" s="1099">
        <v>0</v>
      </c>
      <c r="J18" s="1099">
        <v>0</v>
      </c>
      <c r="K18" s="1099">
        <v>0</v>
      </c>
      <c r="L18" s="1099">
        <v>0</v>
      </c>
      <c r="M18" s="1099">
        <v>0</v>
      </c>
      <c r="N18" s="1099">
        <v>0</v>
      </c>
      <c r="O18" s="1099">
        <v>0</v>
      </c>
      <c r="P18" s="1099">
        <v>0</v>
      </c>
      <c r="Q18" s="1099">
        <v>0</v>
      </c>
      <c r="R18" s="1099">
        <v>0</v>
      </c>
      <c r="S18" s="1099">
        <v>0</v>
      </c>
      <c r="T18" s="1087"/>
    </row>
    <row r="19" spans="1:20" ht="15.75" x14ac:dyDescent="0.25">
      <c r="A19" s="1446"/>
      <c r="B19" s="1091"/>
      <c r="C19" s="2753"/>
      <c r="D19" s="2700" t="s">
        <v>12</v>
      </c>
      <c r="E19" s="2700"/>
      <c r="F19" s="1098" t="s">
        <v>23</v>
      </c>
      <c r="G19" s="1096">
        <f t="shared" si="0"/>
        <v>10</v>
      </c>
      <c r="H19" s="1099">
        <v>0</v>
      </c>
      <c r="I19" s="1099">
        <v>1</v>
      </c>
      <c r="J19" s="1099">
        <v>1</v>
      </c>
      <c r="K19" s="1099">
        <v>1</v>
      </c>
      <c r="L19" s="1099">
        <v>1</v>
      </c>
      <c r="M19" s="1099">
        <v>1</v>
      </c>
      <c r="N19" s="1099">
        <v>1</v>
      </c>
      <c r="O19" s="1099">
        <v>1</v>
      </c>
      <c r="P19" s="1099">
        <v>1</v>
      </c>
      <c r="Q19" s="1099">
        <v>1</v>
      </c>
      <c r="R19" s="1099">
        <v>1</v>
      </c>
      <c r="S19" s="1099">
        <v>0</v>
      </c>
      <c r="T19" s="1087"/>
    </row>
    <row r="20" spans="1:20" ht="15.75" x14ac:dyDescent="0.25">
      <c r="A20" s="1446"/>
      <c r="B20" s="1091"/>
      <c r="C20" s="2753"/>
      <c r="D20" s="2799" t="s">
        <v>13</v>
      </c>
      <c r="E20" s="2799"/>
      <c r="F20" s="1101" t="s">
        <v>24</v>
      </c>
      <c r="G20" s="1096">
        <f t="shared" si="0"/>
        <v>180</v>
      </c>
      <c r="H20" s="1099">
        <v>15</v>
      </c>
      <c r="I20" s="1099">
        <v>15</v>
      </c>
      <c r="J20" s="1099">
        <v>15</v>
      </c>
      <c r="K20" s="1099">
        <v>15</v>
      </c>
      <c r="L20" s="1099">
        <v>15</v>
      </c>
      <c r="M20" s="1099">
        <v>15</v>
      </c>
      <c r="N20" s="1099">
        <v>15</v>
      </c>
      <c r="O20" s="1099">
        <v>15</v>
      </c>
      <c r="P20" s="1099">
        <v>15</v>
      </c>
      <c r="Q20" s="1099">
        <v>15</v>
      </c>
      <c r="R20" s="1099">
        <v>15</v>
      </c>
      <c r="S20" s="1099">
        <v>15</v>
      </c>
      <c r="T20" s="1087"/>
    </row>
    <row r="21" spans="1:20" ht="31.5" x14ac:dyDescent="0.25">
      <c r="A21" s="1446"/>
      <c r="B21" s="1091"/>
      <c r="C21" s="2753"/>
      <c r="D21" s="2799"/>
      <c r="E21" s="2799"/>
      <c r="F21" s="1101" t="s">
        <v>25</v>
      </c>
      <c r="G21" s="1096">
        <f t="shared" si="0"/>
        <v>2</v>
      </c>
      <c r="H21" s="1099">
        <v>0</v>
      </c>
      <c r="I21" s="1099">
        <v>0</v>
      </c>
      <c r="J21" s="1099">
        <v>0</v>
      </c>
      <c r="K21" s="1099">
        <v>0</v>
      </c>
      <c r="L21" s="1099">
        <v>1</v>
      </c>
      <c r="M21" s="1099">
        <v>0</v>
      </c>
      <c r="N21" s="1099">
        <v>0</v>
      </c>
      <c r="O21" s="1099">
        <v>0</v>
      </c>
      <c r="P21" s="1099">
        <v>1</v>
      </c>
      <c r="Q21" s="1099">
        <v>0</v>
      </c>
      <c r="R21" s="1099">
        <v>0</v>
      </c>
      <c r="S21" s="1099">
        <v>0</v>
      </c>
      <c r="T21" s="1087"/>
    </row>
    <row r="22" spans="1:20" ht="32.25" thickBot="1" x14ac:dyDescent="0.3">
      <c r="A22" s="1446"/>
      <c r="B22" s="1091"/>
      <c r="C22" s="2753"/>
      <c r="D22" s="2799"/>
      <c r="E22" s="2799"/>
      <c r="F22" s="1102" t="s">
        <v>113</v>
      </c>
      <c r="G22" s="1096">
        <f t="shared" si="0"/>
        <v>0</v>
      </c>
      <c r="H22" s="1103">
        <v>0</v>
      </c>
      <c r="I22" s="1103">
        <v>0</v>
      </c>
      <c r="J22" s="1103">
        <v>0</v>
      </c>
      <c r="K22" s="1103">
        <v>0</v>
      </c>
      <c r="L22" s="1103">
        <v>0</v>
      </c>
      <c r="M22" s="1103">
        <v>0</v>
      </c>
      <c r="N22" s="1103">
        <v>0</v>
      </c>
      <c r="O22" s="1103">
        <v>0</v>
      </c>
      <c r="P22" s="1103">
        <v>0</v>
      </c>
      <c r="Q22" s="1103">
        <v>0</v>
      </c>
      <c r="R22" s="1103">
        <v>0</v>
      </c>
      <c r="S22" s="1103">
        <v>0</v>
      </c>
      <c r="T22" s="1087"/>
    </row>
    <row r="23" spans="1:20" ht="15.75" x14ac:dyDescent="0.25">
      <c r="A23" s="1446"/>
      <c r="B23" s="1091"/>
      <c r="C23" s="2753"/>
      <c r="D23" s="2799" t="s">
        <v>14</v>
      </c>
      <c r="E23" s="2799"/>
      <c r="F23" s="1104" t="s">
        <v>26</v>
      </c>
      <c r="G23" s="1105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106"/>
      <c r="S23" s="1106"/>
      <c r="T23" s="1087"/>
    </row>
    <row r="24" spans="1:20" ht="16.5" thickBot="1" x14ac:dyDescent="0.3">
      <c r="A24" s="1446"/>
      <c r="B24" s="1091"/>
      <c r="C24" s="2789"/>
      <c r="D24" s="2799"/>
      <c r="E24" s="2799"/>
      <c r="F24" s="1107" t="s">
        <v>536</v>
      </c>
      <c r="G24" s="1108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616"/>
      <c r="T24" s="1087"/>
    </row>
    <row r="25" spans="1:20" ht="15.75" x14ac:dyDescent="0.25">
      <c r="A25" s="1446"/>
      <c r="B25" s="1091"/>
      <c r="C25" s="2810" t="s">
        <v>28</v>
      </c>
      <c r="D25" s="2812" t="s">
        <v>29</v>
      </c>
      <c r="E25" s="2767"/>
      <c r="F25" s="1109" t="s">
        <v>30</v>
      </c>
      <c r="G25" s="1093">
        <f>SUM(H25:S25)</f>
        <v>2</v>
      </c>
      <c r="H25" s="1110">
        <v>0</v>
      </c>
      <c r="I25" s="1110">
        <v>0</v>
      </c>
      <c r="J25" s="1110">
        <v>0</v>
      </c>
      <c r="K25" s="1110">
        <v>0</v>
      </c>
      <c r="L25" s="1110">
        <v>1</v>
      </c>
      <c r="M25" s="1110">
        <v>0</v>
      </c>
      <c r="N25" s="1110">
        <v>0</v>
      </c>
      <c r="O25" s="1110">
        <v>1</v>
      </c>
      <c r="P25" s="1110">
        <v>0</v>
      </c>
      <c r="Q25" s="1110">
        <v>0</v>
      </c>
      <c r="R25" s="1110">
        <v>0</v>
      </c>
      <c r="S25" s="1110">
        <v>0</v>
      </c>
      <c r="T25" s="1087"/>
    </row>
    <row r="26" spans="1:20" ht="15.75" x14ac:dyDescent="0.25">
      <c r="A26" s="1446"/>
      <c r="B26" s="1091"/>
      <c r="C26" s="2811"/>
      <c r="D26" s="2813"/>
      <c r="E26" s="2769"/>
      <c r="F26" s="1111" t="s">
        <v>32</v>
      </c>
      <c r="G26" s="1093">
        <f t="shared" ref="G26:G29" si="1">SUM(H26:S26)</f>
        <v>2</v>
      </c>
      <c r="H26" s="1110">
        <v>0</v>
      </c>
      <c r="I26" s="1110">
        <v>0</v>
      </c>
      <c r="J26" s="1110">
        <v>0</v>
      </c>
      <c r="K26" s="1110">
        <v>0</v>
      </c>
      <c r="L26" s="1110">
        <v>1</v>
      </c>
      <c r="M26" s="1110">
        <v>0</v>
      </c>
      <c r="N26" s="1110">
        <v>0</v>
      </c>
      <c r="O26" s="1110">
        <v>1</v>
      </c>
      <c r="P26" s="1110">
        <v>0</v>
      </c>
      <c r="Q26" s="1110">
        <v>0</v>
      </c>
      <c r="R26" s="1110">
        <v>0</v>
      </c>
      <c r="S26" s="1110">
        <v>0</v>
      </c>
      <c r="T26" s="1087"/>
    </row>
    <row r="27" spans="1:20" ht="31.5" x14ac:dyDescent="0.25">
      <c r="A27" s="1446"/>
      <c r="B27" s="1091"/>
      <c r="C27" s="2811"/>
      <c r="D27" s="2813"/>
      <c r="E27" s="2769"/>
      <c r="F27" s="1111" t="s">
        <v>31</v>
      </c>
      <c r="G27" s="1093">
        <f t="shared" si="1"/>
        <v>1</v>
      </c>
      <c r="H27" s="1099">
        <v>0</v>
      </c>
      <c r="I27" s="1099">
        <v>0</v>
      </c>
      <c r="J27" s="1099">
        <v>0</v>
      </c>
      <c r="K27" s="1099">
        <v>0</v>
      </c>
      <c r="L27" s="1099">
        <v>1</v>
      </c>
      <c r="M27" s="1099">
        <v>0</v>
      </c>
      <c r="N27" s="1099">
        <v>0</v>
      </c>
      <c r="O27" s="1099">
        <v>0</v>
      </c>
      <c r="P27" s="1099">
        <v>0</v>
      </c>
      <c r="Q27" s="1099">
        <v>0</v>
      </c>
      <c r="R27" s="1099">
        <v>0</v>
      </c>
      <c r="S27" s="1099">
        <v>0</v>
      </c>
      <c r="T27" s="1087"/>
    </row>
    <row r="28" spans="1:20" ht="31.5" x14ac:dyDescent="0.25">
      <c r="A28" s="1446"/>
      <c r="B28" s="1091"/>
      <c r="C28" s="2811"/>
      <c r="D28" s="2813"/>
      <c r="E28" s="2769"/>
      <c r="F28" s="1111" t="s">
        <v>33</v>
      </c>
      <c r="G28" s="1093">
        <f t="shared" si="1"/>
        <v>1</v>
      </c>
      <c r="H28" s="1099">
        <v>0</v>
      </c>
      <c r="I28" s="1099">
        <v>0</v>
      </c>
      <c r="J28" s="1099">
        <v>0</v>
      </c>
      <c r="K28" s="1099">
        <v>0</v>
      </c>
      <c r="L28" s="1099">
        <v>0</v>
      </c>
      <c r="M28" s="1099">
        <v>0</v>
      </c>
      <c r="N28" s="1099">
        <v>0</v>
      </c>
      <c r="O28" s="1099">
        <v>1</v>
      </c>
      <c r="P28" s="1099">
        <v>0</v>
      </c>
      <c r="Q28" s="1099">
        <v>0</v>
      </c>
      <c r="R28" s="1099">
        <v>0</v>
      </c>
      <c r="S28" s="1099">
        <v>0</v>
      </c>
      <c r="T28" s="1087"/>
    </row>
    <row r="29" spans="1:20" ht="16.5" thickBot="1" x14ac:dyDescent="0.3">
      <c r="A29" s="1446"/>
      <c r="B29" s="1091"/>
      <c r="C29" s="2811"/>
      <c r="D29" s="2813"/>
      <c r="E29" s="2769"/>
      <c r="F29" s="1112" t="s">
        <v>34</v>
      </c>
      <c r="G29" s="1093">
        <f t="shared" si="1"/>
        <v>0</v>
      </c>
      <c r="H29" s="1103">
        <v>0</v>
      </c>
      <c r="I29" s="1103">
        <v>0</v>
      </c>
      <c r="J29" s="1103">
        <v>0</v>
      </c>
      <c r="K29" s="1103">
        <v>0</v>
      </c>
      <c r="L29" s="1103">
        <v>0</v>
      </c>
      <c r="M29" s="1103">
        <v>0</v>
      </c>
      <c r="N29" s="1103">
        <v>0</v>
      </c>
      <c r="O29" s="1103">
        <v>0</v>
      </c>
      <c r="P29" s="1103">
        <v>0</v>
      </c>
      <c r="Q29" s="1103">
        <v>0</v>
      </c>
      <c r="R29" s="1103">
        <v>0</v>
      </c>
      <c r="S29" s="1103">
        <v>0</v>
      </c>
      <c r="T29" s="1087"/>
    </row>
    <row r="30" spans="1:20" ht="19.5" thickBot="1" x14ac:dyDescent="0.3">
      <c r="A30" s="1446"/>
      <c r="B30" s="1091"/>
      <c r="C30" s="2808" t="s">
        <v>166</v>
      </c>
      <c r="D30" s="2795"/>
      <c r="E30" s="2795"/>
      <c r="F30" s="2795"/>
      <c r="G30" s="2795"/>
      <c r="H30" s="2795"/>
      <c r="I30" s="2795"/>
      <c r="J30" s="2795"/>
      <c r="K30" s="2795"/>
      <c r="L30" s="2795"/>
      <c r="M30" s="2795"/>
      <c r="N30" s="2795"/>
      <c r="O30" s="2795"/>
      <c r="P30" s="2795"/>
      <c r="Q30" s="2795"/>
      <c r="R30" s="2795"/>
      <c r="S30" s="2796"/>
      <c r="T30" s="1087"/>
    </row>
    <row r="31" spans="1:20" ht="19.5" thickBot="1" x14ac:dyDescent="0.3">
      <c r="A31" s="1446"/>
      <c r="B31" s="1091"/>
      <c r="C31" s="2814" t="s">
        <v>35</v>
      </c>
      <c r="D31" s="2816" t="s">
        <v>167</v>
      </c>
      <c r="E31" s="2817"/>
      <c r="F31" s="2817"/>
      <c r="G31" s="2817"/>
      <c r="H31" s="2817"/>
      <c r="I31" s="2817"/>
      <c r="J31" s="2817"/>
      <c r="K31" s="2817"/>
      <c r="L31" s="2817"/>
      <c r="M31" s="2817"/>
      <c r="N31" s="2817"/>
      <c r="O31" s="2817"/>
      <c r="P31" s="2817"/>
      <c r="Q31" s="2817"/>
      <c r="R31" s="2817"/>
      <c r="S31" s="2818"/>
      <c r="T31" s="1087"/>
    </row>
    <row r="32" spans="1:20" ht="15.75" x14ac:dyDescent="0.25">
      <c r="A32" s="1446"/>
      <c r="B32" s="1091"/>
      <c r="C32" s="2814"/>
      <c r="D32" s="2700" t="s">
        <v>38</v>
      </c>
      <c r="E32" s="2700"/>
      <c r="F32" s="1113" t="s">
        <v>44</v>
      </c>
      <c r="G32" s="1114"/>
      <c r="H32" s="1094"/>
      <c r="I32" s="1094"/>
      <c r="J32" s="1094"/>
      <c r="K32" s="1094"/>
      <c r="L32" s="1094"/>
      <c r="M32" s="1094"/>
      <c r="N32" s="1094"/>
      <c r="O32" s="1094"/>
      <c r="P32" s="1094"/>
      <c r="Q32" s="1094"/>
      <c r="R32" s="1094"/>
      <c r="S32" s="1094"/>
      <c r="T32" s="1087"/>
    </row>
    <row r="33" spans="1:20" ht="15.75" x14ac:dyDescent="0.25">
      <c r="A33" s="1446"/>
      <c r="B33" s="1091"/>
      <c r="C33" s="2814"/>
      <c r="D33" s="2700"/>
      <c r="E33" s="2700"/>
      <c r="F33" s="1111" t="s">
        <v>114</v>
      </c>
      <c r="G33" s="1115">
        <f>G20</f>
        <v>180</v>
      </c>
      <c r="H33" s="1116">
        <f t="shared" ref="H33:S33" si="2">H20</f>
        <v>15</v>
      </c>
      <c r="I33" s="1116">
        <f t="shared" si="2"/>
        <v>15</v>
      </c>
      <c r="J33" s="1116">
        <f t="shared" si="2"/>
        <v>15</v>
      </c>
      <c r="K33" s="1116">
        <f t="shared" si="2"/>
        <v>15</v>
      </c>
      <c r="L33" s="1116">
        <f t="shared" si="2"/>
        <v>15</v>
      </c>
      <c r="M33" s="1116">
        <f t="shared" si="2"/>
        <v>15</v>
      </c>
      <c r="N33" s="1116">
        <f t="shared" si="2"/>
        <v>15</v>
      </c>
      <c r="O33" s="1116">
        <f t="shared" si="2"/>
        <v>15</v>
      </c>
      <c r="P33" s="1116">
        <f t="shared" si="2"/>
        <v>15</v>
      </c>
      <c r="Q33" s="1116">
        <f t="shared" si="2"/>
        <v>15</v>
      </c>
      <c r="R33" s="1116">
        <f t="shared" si="2"/>
        <v>15</v>
      </c>
      <c r="S33" s="1116">
        <f t="shared" si="2"/>
        <v>15</v>
      </c>
      <c r="T33" s="1087"/>
    </row>
    <row r="34" spans="1:20" ht="31.5" x14ac:dyDescent="0.25">
      <c r="A34" s="1446"/>
      <c r="B34" s="1091"/>
      <c r="C34" s="2814"/>
      <c r="D34" s="2700"/>
      <c r="E34" s="2700"/>
      <c r="F34" s="1111" t="s">
        <v>115</v>
      </c>
      <c r="G34" s="1115">
        <f t="shared" ref="G34:G45" si="3">SUM(H34:S34)</f>
        <v>0</v>
      </c>
      <c r="H34" s="1099">
        <v>0</v>
      </c>
      <c r="I34" s="1099">
        <v>0</v>
      </c>
      <c r="J34" s="1099">
        <v>0</v>
      </c>
      <c r="K34" s="1099">
        <v>0</v>
      </c>
      <c r="L34" s="1099">
        <v>0</v>
      </c>
      <c r="M34" s="1099">
        <v>0</v>
      </c>
      <c r="N34" s="1099">
        <v>0</v>
      </c>
      <c r="O34" s="1099">
        <v>0</v>
      </c>
      <c r="P34" s="1099">
        <v>0</v>
      </c>
      <c r="Q34" s="1099">
        <v>0</v>
      </c>
      <c r="R34" s="1099">
        <v>0</v>
      </c>
      <c r="S34" s="1099">
        <v>0</v>
      </c>
      <c r="T34" s="1087"/>
    </row>
    <row r="35" spans="1:20" ht="15.75" x14ac:dyDescent="0.25">
      <c r="A35" s="1446"/>
      <c r="B35" s="1091"/>
      <c r="C35" s="2814"/>
      <c r="D35" s="2700" t="s">
        <v>39</v>
      </c>
      <c r="E35" s="2700"/>
      <c r="F35" s="1098" t="s">
        <v>45</v>
      </c>
      <c r="G35" s="1115">
        <f t="shared" si="3"/>
        <v>4</v>
      </c>
      <c r="H35" s="1099">
        <v>0</v>
      </c>
      <c r="I35" s="1099">
        <v>0</v>
      </c>
      <c r="J35" s="1099">
        <v>1</v>
      </c>
      <c r="K35" s="1099">
        <v>0</v>
      </c>
      <c r="L35" s="1099">
        <v>0</v>
      </c>
      <c r="M35" s="1099">
        <v>1</v>
      </c>
      <c r="N35" s="1099">
        <v>0</v>
      </c>
      <c r="O35" s="1099">
        <v>1</v>
      </c>
      <c r="P35" s="1099">
        <v>1</v>
      </c>
      <c r="Q35" s="1099">
        <v>0</v>
      </c>
      <c r="R35" s="1099">
        <v>0</v>
      </c>
      <c r="S35" s="1099">
        <v>0</v>
      </c>
      <c r="T35" s="1087"/>
    </row>
    <row r="36" spans="1:20" ht="15.75" x14ac:dyDescent="0.25">
      <c r="A36" s="1446"/>
      <c r="B36" s="1091"/>
      <c r="C36" s="2814"/>
      <c r="D36" s="2700"/>
      <c r="E36" s="2700"/>
      <c r="F36" s="1098" t="s">
        <v>46</v>
      </c>
      <c r="G36" s="1115">
        <f t="shared" si="3"/>
        <v>4</v>
      </c>
      <c r="H36" s="1099">
        <v>0</v>
      </c>
      <c r="I36" s="1099">
        <v>0</v>
      </c>
      <c r="J36" s="1099">
        <v>1</v>
      </c>
      <c r="K36" s="1099">
        <v>0</v>
      </c>
      <c r="L36" s="1099">
        <v>0</v>
      </c>
      <c r="M36" s="1099">
        <v>1</v>
      </c>
      <c r="N36" s="1099">
        <v>0</v>
      </c>
      <c r="O36" s="1099">
        <v>1</v>
      </c>
      <c r="P36" s="1099">
        <v>1</v>
      </c>
      <c r="Q36" s="1099">
        <v>0</v>
      </c>
      <c r="R36" s="1099">
        <v>0</v>
      </c>
      <c r="S36" s="1099">
        <v>0</v>
      </c>
      <c r="T36" s="1087"/>
    </row>
    <row r="37" spans="1:20" ht="15.75" x14ac:dyDescent="0.25">
      <c r="A37" s="1446"/>
      <c r="B37" s="1091"/>
      <c r="C37" s="2814"/>
      <c r="D37" s="2700" t="s">
        <v>40</v>
      </c>
      <c r="E37" s="2700"/>
      <c r="F37" s="1098" t="s">
        <v>47</v>
      </c>
      <c r="G37" s="1115">
        <f t="shared" si="3"/>
        <v>36</v>
      </c>
      <c r="H37" s="1099">
        <v>3</v>
      </c>
      <c r="I37" s="1099">
        <v>3</v>
      </c>
      <c r="J37" s="1099">
        <v>3</v>
      </c>
      <c r="K37" s="1099">
        <v>3</v>
      </c>
      <c r="L37" s="1099">
        <v>3</v>
      </c>
      <c r="M37" s="1099">
        <v>3</v>
      </c>
      <c r="N37" s="1099">
        <v>3</v>
      </c>
      <c r="O37" s="1099">
        <v>3</v>
      </c>
      <c r="P37" s="1099">
        <v>3</v>
      </c>
      <c r="Q37" s="1099">
        <v>3</v>
      </c>
      <c r="R37" s="1099">
        <v>3</v>
      </c>
      <c r="S37" s="1099">
        <v>3</v>
      </c>
      <c r="T37" s="1087"/>
    </row>
    <row r="38" spans="1:20" ht="15.75" x14ac:dyDescent="0.25">
      <c r="A38" s="1446"/>
      <c r="B38" s="1091"/>
      <c r="C38" s="2814"/>
      <c r="D38" s="2700" t="s">
        <v>41</v>
      </c>
      <c r="E38" s="2700"/>
      <c r="F38" s="1098" t="s">
        <v>48</v>
      </c>
      <c r="G38" s="1115">
        <f t="shared" si="3"/>
        <v>4</v>
      </c>
      <c r="H38" s="1099">
        <v>0</v>
      </c>
      <c r="I38" s="1099">
        <v>0</v>
      </c>
      <c r="J38" s="1099">
        <v>1</v>
      </c>
      <c r="K38" s="1099">
        <v>0</v>
      </c>
      <c r="L38" s="1099">
        <v>0</v>
      </c>
      <c r="M38" s="1099">
        <v>1</v>
      </c>
      <c r="N38" s="1099">
        <v>0</v>
      </c>
      <c r="O38" s="1099">
        <v>1</v>
      </c>
      <c r="P38" s="1099">
        <v>0</v>
      </c>
      <c r="Q38" s="1099">
        <v>1</v>
      </c>
      <c r="R38" s="1099">
        <v>0</v>
      </c>
      <c r="S38" s="1099">
        <v>0</v>
      </c>
      <c r="T38" s="1087"/>
    </row>
    <row r="39" spans="1:20" ht="15.75" x14ac:dyDescent="0.25">
      <c r="A39" s="1446"/>
      <c r="B39" s="1091"/>
      <c r="C39" s="2814"/>
      <c r="D39" s="2700" t="s">
        <v>42</v>
      </c>
      <c r="E39" s="2700"/>
      <c r="F39" s="1098" t="s">
        <v>49</v>
      </c>
      <c r="G39" s="1115">
        <f t="shared" si="3"/>
        <v>2</v>
      </c>
      <c r="H39" s="1099">
        <v>0</v>
      </c>
      <c r="I39" s="1099">
        <v>0</v>
      </c>
      <c r="J39" s="1099">
        <v>0</v>
      </c>
      <c r="K39" s="1099">
        <v>1</v>
      </c>
      <c r="L39" s="1099">
        <v>0</v>
      </c>
      <c r="M39" s="1099">
        <v>0</v>
      </c>
      <c r="N39" s="1099">
        <v>0</v>
      </c>
      <c r="O39" s="1099">
        <v>1</v>
      </c>
      <c r="P39" s="1099">
        <v>0</v>
      </c>
      <c r="Q39" s="1099">
        <v>0</v>
      </c>
      <c r="R39" s="1099">
        <v>0</v>
      </c>
      <c r="S39" s="1099">
        <v>0</v>
      </c>
      <c r="T39" s="1087"/>
    </row>
    <row r="40" spans="1:20" ht="15.75" x14ac:dyDescent="0.25">
      <c r="A40" s="1446"/>
      <c r="B40" s="1091"/>
      <c r="C40" s="2814"/>
      <c r="D40" s="2700" t="s">
        <v>537</v>
      </c>
      <c r="E40" s="2700"/>
      <c r="F40" s="1111" t="s">
        <v>538</v>
      </c>
      <c r="G40" s="1115">
        <f t="shared" si="3"/>
        <v>5</v>
      </c>
      <c r="H40" s="1099">
        <v>0</v>
      </c>
      <c r="I40" s="1099">
        <v>1</v>
      </c>
      <c r="J40" s="1099">
        <v>0</v>
      </c>
      <c r="K40" s="1099">
        <v>0</v>
      </c>
      <c r="L40" s="1099">
        <v>1</v>
      </c>
      <c r="M40" s="1099">
        <v>0</v>
      </c>
      <c r="N40" s="1099">
        <v>1</v>
      </c>
      <c r="O40" s="1099">
        <v>1</v>
      </c>
      <c r="P40" s="1099">
        <v>0</v>
      </c>
      <c r="Q40" s="1099">
        <v>0</v>
      </c>
      <c r="R40" s="1099">
        <v>1</v>
      </c>
      <c r="S40" s="1099">
        <v>0</v>
      </c>
      <c r="T40" s="1087"/>
    </row>
    <row r="41" spans="1:20" ht="31.5" x14ac:dyDescent="0.25">
      <c r="A41" s="1446"/>
      <c r="B41" s="1091"/>
      <c r="C41" s="2814"/>
      <c r="D41" s="2799" t="s">
        <v>539</v>
      </c>
      <c r="E41" s="2799"/>
      <c r="F41" s="1101" t="s">
        <v>540</v>
      </c>
      <c r="G41" s="1115">
        <f t="shared" si="3"/>
        <v>72</v>
      </c>
      <c r="H41" s="1099">
        <v>6</v>
      </c>
      <c r="I41" s="1099">
        <v>6</v>
      </c>
      <c r="J41" s="1099">
        <v>6</v>
      </c>
      <c r="K41" s="1099">
        <v>6</v>
      </c>
      <c r="L41" s="1099">
        <v>6</v>
      </c>
      <c r="M41" s="1099">
        <v>6</v>
      </c>
      <c r="N41" s="1099">
        <v>6</v>
      </c>
      <c r="O41" s="1099">
        <v>6</v>
      </c>
      <c r="P41" s="1099">
        <v>6</v>
      </c>
      <c r="Q41" s="1099">
        <v>6</v>
      </c>
      <c r="R41" s="1099">
        <v>6</v>
      </c>
      <c r="S41" s="1099">
        <v>6</v>
      </c>
      <c r="T41" s="1087"/>
    </row>
    <row r="42" spans="1:20" ht="31.5" x14ac:dyDescent="0.25">
      <c r="A42" s="1446"/>
      <c r="B42" s="1091"/>
      <c r="C42" s="2814"/>
      <c r="D42" s="2799" t="s">
        <v>541</v>
      </c>
      <c r="E42" s="2799"/>
      <c r="F42" s="1101" t="s">
        <v>542</v>
      </c>
      <c r="G42" s="1115">
        <f t="shared" si="3"/>
        <v>6</v>
      </c>
      <c r="H42" s="1099">
        <v>0</v>
      </c>
      <c r="I42" s="1099">
        <v>0</v>
      </c>
      <c r="J42" s="1099">
        <v>1</v>
      </c>
      <c r="K42" s="1099">
        <v>1</v>
      </c>
      <c r="L42" s="1099">
        <v>0</v>
      </c>
      <c r="M42" s="1099">
        <v>1</v>
      </c>
      <c r="N42" s="1099">
        <v>0</v>
      </c>
      <c r="O42" s="1099">
        <v>1</v>
      </c>
      <c r="P42" s="1099">
        <v>0</v>
      </c>
      <c r="Q42" s="1099">
        <v>1</v>
      </c>
      <c r="R42" s="1099">
        <v>1</v>
      </c>
      <c r="S42" s="1099">
        <v>0</v>
      </c>
      <c r="T42" s="1087"/>
    </row>
    <row r="43" spans="1:20" ht="15.75" x14ac:dyDescent="0.25">
      <c r="A43" s="1446"/>
      <c r="B43" s="1091"/>
      <c r="C43" s="2814"/>
      <c r="D43" s="2700" t="s">
        <v>543</v>
      </c>
      <c r="E43" s="2700"/>
      <c r="F43" s="1117" t="s">
        <v>544</v>
      </c>
      <c r="G43" s="1115">
        <f t="shared" si="3"/>
        <v>0</v>
      </c>
      <c r="H43" s="1099">
        <v>0</v>
      </c>
      <c r="I43" s="1099">
        <v>0</v>
      </c>
      <c r="J43" s="1099">
        <v>0</v>
      </c>
      <c r="K43" s="1099">
        <v>0</v>
      </c>
      <c r="L43" s="1099">
        <v>0</v>
      </c>
      <c r="M43" s="1099">
        <v>0</v>
      </c>
      <c r="N43" s="1099">
        <v>0</v>
      </c>
      <c r="O43" s="1099">
        <v>0</v>
      </c>
      <c r="P43" s="1099">
        <v>0</v>
      </c>
      <c r="Q43" s="1099">
        <v>0</v>
      </c>
      <c r="R43" s="1099">
        <v>0</v>
      </c>
      <c r="S43" s="1099">
        <v>0</v>
      </c>
      <c r="T43" s="1087"/>
    </row>
    <row r="44" spans="1:20" ht="15.75" x14ac:dyDescent="0.25">
      <c r="A44" s="1446"/>
      <c r="B44" s="1091"/>
      <c r="C44" s="2814"/>
      <c r="D44" s="2700"/>
      <c r="E44" s="2700"/>
      <c r="F44" s="1117" t="s">
        <v>545</v>
      </c>
      <c r="G44" s="1115">
        <f t="shared" si="3"/>
        <v>0</v>
      </c>
      <c r="H44" s="1099">
        <v>0</v>
      </c>
      <c r="I44" s="1099">
        <v>0</v>
      </c>
      <c r="J44" s="1099">
        <v>0</v>
      </c>
      <c r="K44" s="1099">
        <v>0</v>
      </c>
      <c r="L44" s="1099">
        <v>0</v>
      </c>
      <c r="M44" s="1099">
        <v>0</v>
      </c>
      <c r="N44" s="1099">
        <v>0</v>
      </c>
      <c r="O44" s="1099">
        <v>0</v>
      </c>
      <c r="P44" s="1099">
        <v>0</v>
      </c>
      <c r="Q44" s="1099">
        <v>0</v>
      </c>
      <c r="R44" s="1099">
        <v>0</v>
      </c>
      <c r="S44" s="1099">
        <v>0</v>
      </c>
      <c r="T44" s="1087"/>
    </row>
    <row r="45" spans="1:20" ht="32.25" thickBot="1" x14ac:dyDescent="0.3">
      <c r="A45" s="1446"/>
      <c r="B45" s="1091"/>
      <c r="C45" s="2814"/>
      <c r="D45" s="2700"/>
      <c r="E45" s="2700"/>
      <c r="F45" s="1117" t="s">
        <v>546</v>
      </c>
      <c r="G45" s="1115">
        <f t="shared" si="3"/>
        <v>0</v>
      </c>
      <c r="H45" s="1099">
        <v>0</v>
      </c>
      <c r="I45" s="1099">
        <v>0</v>
      </c>
      <c r="J45" s="1099">
        <v>0</v>
      </c>
      <c r="K45" s="1099">
        <v>0</v>
      </c>
      <c r="L45" s="1099">
        <v>0</v>
      </c>
      <c r="M45" s="1099">
        <v>0</v>
      </c>
      <c r="N45" s="1099">
        <v>0</v>
      </c>
      <c r="O45" s="1099">
        <v>0</v>
      </c>
      <c r="P45" s="1099">
        <v>0</v>
      </c>
      <c r="Q45" s="1099">
        <v>0</v>
      </c>
      <c r="R45" s="1099">
        <v>0</v>
      </c>
      <c r="S45" s="1099">
        <v>0</v>
      </c>
      <c r="T45" s="1087"/>
    </row>
    <row r="46" spans="1:20" ht="15.75" x14ac:dyDescent="0.25">
      <c r="A46" s="1446"/>
      <c r="B46" s="1091"/>
      <c r="C46" s="2814"/>
      <c r="D46" s="2799" t="s">
        <v>43</v>
      </c>
      <c r="E46" s="2799"/>
      <c r="F46" s="1104" t="s">
        <v>50</v>
      </c>
      <c r="G46" s="1105"/>
      <c r="H46" s="1106"/>
      <c r="I46" s="1106"/>
      <c r="J46" s="1106"/>
      <c r="K46" s="1106"/>
      <c r="L46" s="1106"/>
      <c r="M46" s="1106"/>
      <c r="N46" s="1106"/>
      <c r="O46" s="1106"/>
      <c r="P46" s="1106"/>
      <c r="Q46" s="1106"/>
      <c r="R46" s="1106"/>
      <c r="S46" s="1106"/>
      <c r="T46" s="1087"/>
    </row>
    <row r="47" spans="1:20" ht="16.5" thickBot="1" x14ac:dyDescent="0.3">
      <c r="A47" s="1446"/>
      <c r="B47" s="1091"/>
      <c r="C47" s="2815"/>
      <c r="D47" s="2800"/>
      <c r="E47" s="2800"/>
      <c r="F47" s="1118" t="s">
        <v>51</v>
      </c>
      <c r="G47" s="1119"/>
      <c r="H47" s="1120"/>
      <c r="I47" s="1120"/>
      <c r="J47" s="1120"/>
      <c r="K47" s="1120"/>
      <c r="L47" s="1120"/>
      <c r="M47" s="1120"/>
      <c r="N47" s="1120"/>
      <c r="O47" s="1120"/>
      <c r="P47" s="1120"/>
      <c r="Q47" s="1120"/>
      <c r="R47" s="1120"/>
      <c r="S47" s="1120"/>
      <c r="T47" s="1087"/>
    </row>
    <row r="48" spans="1:20" ht="19.5" thickBot="1" x14ac:dyDescent="0.3">
      <c r="A48" s="1446"/>
      <c r="B48" s="1091"/>
      <c r="C48" s="2807" t="s">
        <v>36</v>
      </c>
      <c r="D48" s="2808" t="s">
        <v>7</v>
      </c>
      <c r="E48" s="2795"/>
      <c r="F48" s="2795"/>
      <c r="G48" s="2795"/>
      <c r="H48" s="2795"/>
      <c r="I48" s="2795"/>
      <c r="J48" s="2795"/>
      <c r="K48" s="2795"/>
      <c r="L48" s="2795"/>
      <c r="M48" s="2795"/>
      <c r="N48" s="2795"/>
      <c r="O48" s="2795"/>
      <c r="P48" s="2795"/>
      <c r="Q48" s="2795"/>
      <c r="R48" s="2795"/>
      <c r="S48" s="2796"/>
      <c r="T48" s="1087"/>
    </row>
    <row r="49" spans="1:20" ht="15.75" x14ac:dyDescent="0.25">
      <c r="A49" s="1446"/>
      <c r="B49" s="1091"/>
      <c r="C49" s="2807"/>
      <c r="D49" s="2809" t="s">
        <v>52</v>
      </c>
      <c r="E49" s="2809"/>
      <c r="F49" s="1121" t="s">
        <v>68</v>
      </c>
      <c r="G49" s="1114"/>
      <c r="H49" s="1094"/>
      <c r="I49" s="1094"/>
      <c r="J49" s="1094"/>
      <c r="K49" s="1094"/>
      <c r="L49" s="1094"/>
      <c r="M49" s="1094"/>
      <c r="N49" s="1094"/>
      <c r="O49" s="1094"/>
      <c r="P49" s="1094"/>
      <c r="Q49" s="1094"/>
      <c r="R49" s="1094"/>
      <c r="S49" s="1094"/>
      <c r="T49" s="1087"/>
    </row>
    <row r="50" spans="1:20" ht="31.5" x14ac:dyDescent="0.25">
      <c r="A50" s="1446"/>
      <c r="B50" s="1091"/>
      <c r="C50" s="2807"/>
      <c r="D50" s="2773"/>
      <c r="E50" s="2773"/>
      <c r="F50" s="1111" t="s">
        <v>116</v>
      </c>
      <c r="G50" s="1115">
        <f t="shared" ref="G50:S50" si="4">G21</f>
        <v>2</v>
      </c>
      <c r="H50" s="1116">
        <f t="shared" si="4"/>
        <v>0</v>
      </c>
      <c r="I50" s="1116">
        <f t="shared" si="4"/>
        <v>0</v>
      </c>
      <c r="J50" s="1116">
        <f t="shared" si="4"/>
        <v>0</v>
      </c>
      <c r="K50" s="1116">
        <f t="shared" si="4"/>
        <v>0</v>
      </c>
      <c r="L50" s="1116">
        <f t="shared" si="4"/>
        <v>1</v>
      </c>
      <c r="M50" s="1116">
        <f t="shared" si="4"/>
        <v>0</v>
      </c>
      <c r="N50" s="1116">
        <f t="shared" si="4"/>
        <v>0</v>
      </c>
      <c r="O50" s="1116">
        <f t="shared" si="4"/>
        <v>0</v>
      </c>
      <c r="P50" s="1116">
        <f t="shared" si="4"/>
        <v>1</v>
      </c>
      <c r="Q50" s="1116">
        <f t="shared" si="4"/>
        <v>0</v>
      </c>
      <c r="R50" s="1116">
        <f t="shared" si="4"/>
        <v>0</v>
      </c>
      <c r="S50" s="1116">
        <f t="shared" si="4"/>
        <v>0</v>
      </c>
      <c r="T50" s="1087"/>
    </row>
    <row r="51" spans="1:20" ht="31.5" x14ac:dyDescent="0.25">
      <c r="A51" s="1446"/>
      <c r="B51" s="1091"/>
      <c r="C51" s="2807"/>
      <c r="D51" s="2773"/>
      <c r="E51" s="2773"/>
      <c r="F51" s="1111" t="s">
        <v>117</v>
      </c>
      <c r="G51" s="1115">
        <f t="shared" ref="G51:S51" si="5">G41</f>
        <v>72</v>
      </c>
      <c r="H51" s="1116">
        <f t="shared" si="5"/>
        <v>6</v>
      </c>
      <c r="I51" s="1116">
        <f t="shared" si="5"/>
        <v>6</v>
      </c>
      <c r="J51" s="1116">
        <f t="shared" si="5"/>
        <v>6</v>
      </c>
      <c r="K51" s="1116">
        <f t="shared" si="5"/>
        <v>6</v>
      </c>
      <c r="L51" s="1116">
        <f t="shared" si="5"/>
        <v>6</v>
      </c>
      <c r="M51" s="1116">
        <f t="shared" si="5"/>
        <v>6</v>
      </c>
      <c r="N51" s="1116">
        <f t="shared" si="5"/>
        <v>6</v>
      </c>
      <c r="O51" s="1116">
        <f t="shared" si="5"/>
        <v>6</v>
      </c>
      <c r="P51" s="1116">
        <f t="shared" si="5"/>
        <v>6</v>
      </c>
      <c r="Q51" s="1116">
        <f t="shared" si="5"/>
        <v>6</v>
      </c>
      <c r="R51" s="1116">
        <f t="shared" si="5"/>
        <v>6</v>
      </c>
      <c r="S51" s="1116">
        <f t="shared" si="5"/>
        <v>6</v>
      </c>
      <c r="T51" s="1087"/>
    </row>
    <row r="52" spans="1:20" ht="31.5" x14ac:dyDescent="0.25">
      <c r="A52" s="1446"/>
      <c r="B52" s="1091"/>
      <c r="C52" s="2807"/>
      <c r="D52" s="2773"/>
      <c r="E52" s="2773"/>
      <c r="F52" s="1111" t="s">
        <v>547</v>
      </c>
      <c r="G52" s="1115">
        <f t="shared" ref="G52:G78" si="6">SUM(H52:S52)</f>
        <v>0</v>
      </c>
      <c r="H52" s="1099">
        <v>0</v>
      </c>
      <c r="I52" s="1099">
        <v>0</v>
      </c>
      <c r="J52" s="1099">
        <v>0</v>
      </c>
      <c r="K52" s="1099">
        <v>0</v>
      </c>
      <c r="L52" s="1099">
        <v>0</v>
      </c>
      <c r="M52" s="1099">
        <v>0</v>
      </c>
      <c r="N52" s="1099">
        <v>0</v>
      </c>
      <c r="O52" s="1099">
        <v>0</v>
      </c>
      <c r="P52" s="1099">
        <v>0</v>
      </c>
      <c r="Q52" s="1099">
        <v>0</v>
      </c>
      <c r="R52" s="1099">
        <v>0</v>
      </c>
      <c r="S52" s="1099">
        <v>0</v>
      </c>
      <c r="T52" s="1087"/>
    </row>
    <row r="53" spans="1:20" ht="15.75" x14ac:dyDescent="0.25">
      <c r="A53" s="1446"/>
      <c r="B53" s="1091"/>
      <c r="C53" s="2807"/>
      <c r="D53" s="2773" t="s">
        <v>53</v>
      </c>
      <c r="E53" s="2773"/>
      <c r="F53" s="1117" t="s">
        <v>69</v>
      </c>
      <c r="G53" s="1115">
        <f t="shared" si="6"/>
        <v>0</v>
      </c>
      <c r="H53" s="1099">
        <v>0</v>
      </c>
      <c r="I53" s="1099">
        <v>0</v>
      </c>
      <c r="J53" s="1099">
        <v>0</v>
      </c>
      <c r="K53" s="1099">
        <v>0</v>
      </c>
      <c r="L53" s="1099">
        <v>0</v>
      </c>
      <c r="M53" s="1099">
        <v>0</v>
      </c>
      <c r="N53" s="1099">
        <v>0</v>
      </c>
      <c r="O53" s="1099">
        <v>0</v>
      </c>
      <c r="P53" s="1099">
        <v>0</v>
      </c>
      <c r="Q53" s="1099">
        <v>0</v>
      </c>
      <c r="R53" s="1099">
        <v>0</v>
      </c>
      <c r="S53" s="1099">
        <v>0</v>
      </c>
      <c r="T53" s="1087"/>
    </row>
    <row r="54" spans="1:20" ht="15.75" x14ac:dyDescent="0.25">
      <c r="A54" s="1446"/>
      <c r="B54" s="1091"/>
      <c r="C54" s="2807"/>
      <c r="D54" s="2773"/>
      <c r="E54" s="2773"/>
      <c r="F54" s="1117" t="s">
        <v>70</v>
      </c>
      <c r="G54" s="1115">
        <f t="shared" si="6"/>
        <v>0</v>
      </c>
      <c r="H54" s="1099">
        <v>0</v>
      </c>
      <c r="I54" s="1099">
        <v>0</v>
      </c>
      <c r="J54" s="1099">
        <v>0</v>
      </c>
      <c r="K54" s="1099">
        <v>0</v>
      </c>
      <c r="L54" s="1099">
        <v>0</v>
      </c>
      <c r="M54" s="1099">
        <v>0</v>
      </c>
      <c r="N54" s="1099">
        <v>0</v>
      </c>
      <c r="O54" s="1099">
        <v>0</v>
      </c>
      <c r="P54" s="1099">
        <v>0</v>
      </c>
      <c r="Q54" s="1099">
        <v>0</v>
      </c>
      <c r="R54" s="1099">
        <v>0</v>
      </c>
      <c r="S54" s="1099">
        <v>0</v>
      </c>
      <c r="T54" s="1087"/>
    </row>
    <row r="55" spans="1:20" ht="15.75" x14ac:dyDescent="0.25">
      <c r="A55" s="1446"/>
      <c r="B55" s="1091"/>
      <c r="C55" s="2807"/>
      <c r="D55" s="2773" t="s">
        <v>54</v>
      </c>
      <c r="E55" s="2773"/>
      <c r="F55" s="1117" t="s">
        <v>71</v>
      </c>
      <c r="G55" s="1115">
        <f t="shared" si="6"/>
        <v>36</v>
      </c>
      <c r="H55" s="1099">
        <v>3</v>
      </c>
      <c r="I55" s="1099">
        <v>3</v>
      </c>
      <c r="J55" s="1099">
        <v>3</v>
      </c>
      <c r="K55" s="1099">
        <v>3</v>
      </c>
      <c r="L55" s="1099">
        <v>3</v>
      </c>
      <c r="M55" s="1099">
        <v>3</v>
      </c>
      <c r="N55" s="1099">
        <v>3</v>
      </c>
      <c r="O55" s="1099">
        <v>3</v>
      </c>
      <c r="P55" s="1099">
        <v>3</v>
      </c>
      <c r="Q55" s="1099">
        <v>3</v>
      </c>
      <c r="R55" s="1099">
        <v>3</v>
      </c>
      <c r="S55" s="1099">
        <v>3</v>
      </c>
      <c r="T55" s="1087"/>
    </row>
    <row r="56" spans="1:20" ht="15.75" x14ac:dyDescent="0.25">
      <c r="A56" s="1446"/>
      <c r="B56" s="1091"/>
      <c r="C56" s="2807"/>
      <c r="D56" s="2773" t="s">
        <v>55</v>
      </c>
      <c r="E56" s="2773"/>
      <c r="F56" s="1117" t="s">
        <v>72</v>
      </c>
      <c r="G56" s="1115">
        <f t="shared" si="6"/>
        <v>0</v>
      </c>
      <c r="H56" s="1099">
        <v>0</v>
      </c>
      <c r="I56" s="1099">
        <v>0</v>
      </c>
      <c r="J56" s="1099">
        <v>0</v>
      </c>
      <c r="K56" s="1099">
        <v>0</v>
      </c>
      <c r="L56" s="1099">
        <v>0</v>
      </c>
      <c r="M56" s="1099">
        <v>0</v>
      </c>
      <c r="N56" s="1099">
        <v>0</v>
      </c>
      <c r="O56" s="1099">
        <v>0</v>
      </c>
      <c r="P56" s="1099">
        <v>0</v>
      </c>
      <c r="Q56" s="1099">
        <v>0</v>
      </c>
      <c r="R56" s="1099">
        <v>0</v>
      </c>
      <c r="S56" s="1099">
        <v>0</v>
      </c>
      <c r="T56" s="1087"/>
    </row>
    <row r="57" spans="1:20" ht="15.75" x14ac:dyDescent="0.25">
      <c r="A57" s="1446"/>
      <c r="B57" s="1091"/>
      <c r="C57" s="2807"/>
      <c r="D57" s="2773" t="s">
        <v>56</v>
      </c>
      <c r="E57" s="2773"/>
      <c r="F57" s="1117" t="s">
        <v>73</v>
      </c>
      <c r="G57" s="1115">
        <f t="shared" si="6"/>
        <v>0</v>
      </c>
      <c r="H57" s="1099">
        <v>0</v>
      </c>
      <c r="I57" s="1099">
        <v>0</v>
      </c>
      <c r="J57" s="1099">
        <v>0</v>
      </c>
      <c r="K57" s="1099">
        <v>0</v>
      </c>
      <c r="L57" s="1099">
        <v>0</v>
      </c>
      <c r="M57" s="1099">
        <v>0</v>
      </c>
      <c r="N57" s="1099">
        <v>0</v>
      </c>
      <c r="O57" s="1099">
        <v>0</v>
      </c>
      <c r="P57" s="1099">
        <v>0</v>
      </c>
      <c r="Q57" s="1099">
        <v>0</v>
      </c>
      <c r="R57" s="1099">
        <v>0</v>
      </c>
      <c r="S57" s="1099">
        <v>0</v>
      </c>
      <c r="T57" s="1087"/>
    </row>
    <row r="58" spans="1:20" ht="15.75" x14ac:dyDescent="0.25">
      <c r="A58" s="1446"/>
      <c r="B58" s="1091"/>
      <c r="C58" s="2807"/>
      <c r="D58" s="2773" t="s">
        <v>57</v>
      </c>
      <c r="E58" s="2773"/>
      <c r="F58" s="1111" t="s">
        <v>74</v>
      </c>
      <c r="G58" s="1115">
        <f t="shared" si="6"/>
        <v>4</v>
      </c>
      <c r="H58" s="1099">
        <v>0</v>
      </c>
      <c r="I58" s="1099">
        <v>0</v>
      </c>
      <c r="J58" s="1099">
        <v>1</v>
      </c>
      <c r="K58" s="1099">
        <v>0</v>
      </c>
      <c r="L58" s="1099">
        <v>0</v>
      </c>
      <c r="M58" s="1099">
        <v>1</v>
      </c>
      <c r="N58" s="1099">
        <v>0</v>
      </c>
      <c r="O58" s="1099">
        <v>0</v>
      </c>
      <c r="P58" s="1099">
        <v>1</v>
      </c>
      <c r="Q58" s="1099">
        <v>0</v>
      </c>
      <c r="R58" s="1099">
        <v>1</v>
      </c>
      <c r="S58" s="1099">
        <v>0</v>
      </c>
      <c r="T58" s="1087"/>
    </row>
    <row r="59" spans="1:20" ht="15.75" x14ac:dyDescent="0.25">
      <c r="A59" s="1446"/>
      <c r="B59" s="1091"/>
      <c r="C59" s="2807"/>
      <c r="D59" s="2806" t="s">
        <v>58</v>
      </c>
      <c r="E59" s="2806"/>
      <c r="F59" s="1122" t="s">
        <v>75</v>
      </c>
      <c r="G59" s="1115">
        <f t="shared" si="6"/>
        <v>6</v>
      </c>
      <c r="H59" s="1123">
        <v>0</v>
      </c>
      <c r="I59" s="1123">
        <v>1</v>
      </c>
      <c r="J59" s="1123">
        <v>0</v>
      </c>
      <c r="K59" s="1123">
        <v>1</v>
      </c>
      <c r="L59" s="1123">
        <v>1</v>
      </c>
      <c r="M59" s="1123">
        <v>0</v>
      </c>
      <c r="N59" s="1123">
        <v>1</v>
      </c>
      <c r="O59" s="1123">
        <v>0</v>
      </c>
      <c r="P59" s="1123">
        <v>1</v>
      </c>
      <c r="Q59" s="1123">
        <v>1</v>
      </c>
      <c r="R59" s="1123">
        <v>0</v>
      </c>
      <c r="S59" s="1123">
        <v>0</v>
      </c>
      <c r="T59" s="1087"/>
    </row>
    <row r="60" spans="1:20" ht="31.5" x14ac:dyDescent="0.25">
      <c r="A60" s="1446"/>
      <c r="B60" s="1091"/>
      <c r="C60" s="2807"/>
      <c r="D60" s="2700" t="s">
        <v>118</v>
      </c>
      <c r="E60" s="2700"/>
      <c r="F60" s="1124" t="s">
        <v>548</v>
      </c>
      <c r="G60" s="1115">
        <f t="shared" si="6"/>
        <v>0</v>
      </c>
      <c r="H60" s="1099">
        <v>0</v>
      </c>
      <c r="I60" s="1099">
        <v>0</v>
      </c>
      <c r="J60" s="1099">
        <v>0</v>
      </c>
      <c r="K60" s="1099">
        <v>0</v>
      </c>
      <c r="L60" s="1099">
        <v>0</v>
      </c>
      <c r="M60" s="1099">
        <v>0</v>
      </c>
      <c r="N60" s="1099">
        <v>0</v>
      </c>
      <c r="O60" s="1099">
        <v>0</v>
      </c>
      <c r="P60" s="1099">
        <v>0</v>
      </c>
      <c r="Q60" s="1099">
        <v>0</v>
      </c>
      <c r="R60" s="1099">
        <v>0</v>
      </c>
      <c r="S60" s="1099">
        <v>0</v>
      </c>
      <c r="T60" s="1087"/>
    </row>
    <row r="61" spans="1:20" ht="15.75" x14ac:dyDescent="0.25">
      <c r="A61" s="1446"/>
      <c r="B61" s="1091"/>
      <c r="C61" s="2807"/>
      <c r="D61" s="2806" t="s">
        <v>59</v>
      </c>
      <c r="E61" s="2806"/>
      <c r="F61" s="1125" t="s">
        <v>76</v>
      </c>
      <c r="G61" s="1115">
        <f t="shared" si="6"/>
        <v>7</v>
      </c>
      <c r="H61" s="1099">
        <v>0</v>
      </c>
      <c r="I61" s="1099">
        <v>0</v>
      </c>
      <c r="J61" s="1099">
        <v>1</v>
      </c>
      <c r="K61" s="1099">
        <v>0</v>
      </c>
      <c r="L61" s="1099">
        <v>1</v>
      </c>
      <c r="M61" s="1099">
        <v>2</v>
      </c>
      <c r="N61" s="1099">
        <v>1</v>
      </c>
      <c r="O61" s="1099">
        <v>0</v>
      </c>
      <c r="P61" s="1099">
        <v>1</v>
      </c>
      <c r="Q61" s="1099">
        <v>1</v>
      </c>
      <c r="R61" s="1099">
        <v>0</v>
      </c>
      <c r="S61" s="1099">
        <v>0</v>
      </c>
      <c r="T61" s="1087"/>
    </row>
    <row r="62" spans="1:20" ht="15.75" x14ac:dyDescent="0.25">
      <c r="A62" s="1446"/>
      <c r="B62" s="1126"/>
      <c r="C62" s="2807"/>
      <c r="D62" s="2806"/>
      <c r="E62" s="2806"/>
      <c r="F62" s="1125" t="s">
        <v>77</v>
      </c>
      <c r="G62" s="1115">
        <f t="shared" si="6"/>
        <v>0</v>
      </c>
      <c r="H62" s="1127">
        <v>0</v>
      </c>
      <c r="I62" s="1127">
        <v>0</v>
      </c>
      <c r="J62" s="1127">
        <v>0</v>
      </c>
      <c r="K62" s="1127">
        <v>0</v>
      </c>
      <c r="L62" s="1127">
        <v>0</v>
      </c>
      <c r="M62" s="1127">
        <v>0</v>
      </c>
      <c r="N62" s="1127">
        <v>0</v>
      </c>
      <c r="O62" s="1127">
        <v>0</v>
      </c>
      <c r="P62" s="1127">
        <v>0</v>
      </c>
      <c r="Q62" s="1127">
        <v>0</v>
      </c>
      <c r="R62" s="1127">
        <v>0</v>
      </c>
      <c r="S62" s="1127">
        <v>0</v>
      </c>
      <c r="T62" s="1087"/>
    </row>
    <row r="63" spans="1:20" ht="15.75" x14ac:dyDescent="0.25">
      <c r="A63" s="1446"/>
      <c r="B63" s="1091"/>
      <c r="C63" s="2807"/>
      <c r="D63" s="2806"/>
      <c r="E63" s="2806"/>
      <c r="F63" s="1125" t="s">
        <v>78</v>
      </c>
      <c r="G63" s="1115">
        <f t="shared" si="6"/>
        <v>6</v>
      </c>
      <c r="H63" s="1099">
        <v>0</v>
      </c>
      <c r="I63" s="1099">
        <v>0</v>
      </c>
      <c r="J63" s="1099">
        <v>1</v>
      </c>
      <c r="K63" s="1099">
        <v>0</v>
      </c>
      <c r="L63" s="1099">
        <v>1</v>
      </c>
      <c r="M63" s="1099">
        <v>0</v>
      </c>
      <c r="N63" s="1099">
        <v>1</v>
      </c>
      <c r="O63" s="1099">
        <v>0</v>
      </c>
      <c r="P63" s="1099">
        <v>1</v>
      </c>
      <c r="Q63" s="1099">
        <v>1</v>
      </c>
      <c r="R63" s="1099">
        <v>1</v>
      </c>
      <c r="S63" s="1099">
        <v>0</v>
      </c>
      <c r="T63" s="1087"/>
    </row>
    <row r="64" spans="1:20" ht="15.75" x14ac:dyDescent="0.25">
      <c r="A64" s="1446"/>
      <c r="B64" s="1091"/>
      <c r="C64" s="2807"/>
      <c r="D64" s="2806"/>
      <c r="E64" s="2806"/>
      <c r="F64" s="1125" t="s">
        <v>79</v>
      </c>
      <c r="G64" s="1115">
        <f t="shared" si="6"/>
        <v>5</v>
      </c>
      <c r="H64" s="1099">
        <v>0</v>
      </c>
      <c r="I64" s="1099">
        <v>0</v>
      </c>
      <c r="J64" s="1099">
        <v>1</v>
      </c>
      <c r="K64" s="1099">
        <v>0</v>
      </c>
      <c r="L64" s="1099">
        <v>1</v>
      </c>
      <c r="M64" s="1099">
        <v>0</v>
      </c>
      <c r="N64" s="1099">
        <v>1</v>
      </c>
      <c r="O64" s="1099">
        <v>0</v>
      </c>
      <c r="P64" s="1099">
        <v>1</v>
      </c>
      <c r="Q64" s="1099">
        <v>1</v>
      </c>
      <c r="R64" s="1099">
        <v>0</v>
      </c>
      <c r="S64" s="1099">
        <v>0</v>
      </c>
      <c r="T64" s="1087"/>
    </row>
    <row r="65" spans="1:20" ht="15.75" x14ac:dyDescent="0.25">
      <c r="A65" s="1446"/>
      <c r="B65" s="1091"/>
      <c r="C65" s="2807"/>
      <c r="D65" s="2806"/>
      <c r="E65" s="2806"/>
      <c r="F65" s="1128" t="s">
        <v>549</v>
      </c>
      <c r="G65" s="1115">
        <f t="shared" si="6"/>
        <v>6</v>
      </c>
      <c r="H65" s="1099">
        <v>0</v>
      </c>
      <c r="I65" s="1099">
        <v>0</v>
      </c>
      <c r="J65" s="1099">
        <v>0</v>
      </c>
      <c r="K65" s="1099">
        <v>1</v>
      </c>
      <c r="L65" s="1099">
        <v>0</v>
      </c>
      <c r="M65" s="1099">
        <v>1</v>
      </c>
      <c r="N65" s="1099">
        <v>0</v>
      </c>
      <c r="O65" s="1099">
        <v>1</v>
      </c>
      <c r="P65" s="1099">
        <v>0</v>
      </c>
      <c r="Q65" s="1099">
        <v>1</v>
      </c>
      <c r="R65" s="1099">
        <v>1</v>
      </c>
      <c r="S65" s="1099">
        <v>1</v>
      </c>
      <c r="T65" s="1087"/>
    </row>
    <row r="66" spans="1:20" ht="15.75" x14ac:dyDescent="0.25">
      <c r="A66" s="1446"/>
      <c r="B66" s="1091"/>
      <c r="C66" s="2807"/>
      <c r="D66" s="2773" t="s">
        <v>119</v>
      </c>
      <c r="E66" s="2773"/>
      <c r="F66" s="1129" t="s">
        <v>111</v>
      </c>
      <c r="G66" s="1115">
        <f t="shared" si="6"/>
        <v>5</v>
      </c>
      <c r="H66" s="1123">
        <v>0</v>
      </c>
      <c r="I66" s="1123">
        <v>0</v>
      </c>
      <c r="J66" s="1123">
        <v>0</v>
      </c>
      <c r="K66" s="1123">
        <v>0</v>
      </c>
      <c r="L66" s="1123">
        <v>1</v>
      </c>
      <c r="M66" s="1123">
        <v>0</v>
      </c>
      <c r="N66" s="1123">
        <v>1</v>
      </c>
      <c r="O66" s="1123">
        <v>0</v>
      </c>
      <c r="P66" s="1123">
        <v>1</v>
      </c>
      <c r="Q66" s="1123">
        <v>1</v>
      </c>
      <c r="R66" s="1123">
        <v>1</v>
      </c>
      <c r="S66" s="1123">
        <v>0</v>
      </c>
      <c r="T66" s="1087"/>
    </row>
    <row r="67" spans="1:20" ht="15.75" x14ac:dyDescent="0.25">
      <c r="A67" s="1446"/>
      <c r="B67" s="1091"/>
      <c r="C67" s="2807"/>
      <c r="D67" s="2773"/>
      <c r="E67" s="2773"/>
      <c r="F67" s="1129" t="s">
        <v>112</v>
      </c>
      <c r="G67" s="1115">
        <f t="shared" si="6"/>
        <v>1</v>
      </c>
      <c r="H67" s="1123">
        <v>0</v>
      </c>
      <c r="I67" s="1123">
        <v>0</v>
      </c>
      <c r="J67" s="1123">
        <v>0</v>
      </c>
      <c r="K67" s="1123">
        <v>0</v>
      </c>
      <c r="L67" s="1123">
        <v>0</v>
      </c>
      <c r="M67" s="1123">
        <v>0</v>
      </c>
      <c r="N67" s="1123">
        <v>0</v>
      </c>
      <c r="O67" s="1123">
        <v>0</v>
      </c>
      <c r="P67" s="1123">
        <v>0</v>
      </c>
      <c r="Q67" s="1123">
        <v>1</v>
      </c>
      <c r="R67" s="1123">
        <v>0</v>
      </c>
      <c r="S67" s="1123">
        <v>0</v>
      </c>
      <c r="T67" s="1087"/>
    </row>
    <row r="68" spans="1:20" ht="15.75" x14ac:dyDescent="0.25">
      <c r="A68" s="1446"/>
      <c r="B68" s="1091"/>
      <c r="C68" s="2807"/>
      <c r="D68" s="2773"/>
      <c r="E68" s="2773"/>
      <c r="F68" s="1130" t="s">
        <v>80</v>
      </c>
      <c r="G68" s="1115">
        <f t="shared" si="6"/>
        <v>5</v>
      </c>
      <c r="H68" s="1099">
        <v>0</v>
      </c>
      <c r="I68" s="1099">
        <v>0</v>
      </c>
      <c r="J68" s="1099">
        <v>0</v>
      </c>
      <c r="K68" s="1099">
        <v>0</v>
      </c>
      <c r="L68" s="1099">
        <v>1</v>
      </c>
      <c r="M68" s="1099">
        <v>0</v>
      </c>
      <c r="N68" s="1099">
        <v>1</v>
      </c>
      <c r="O68" s="1099">
        <v>0</v>
      </c>
      <c r="P68" s="1099">
        <v>1</v>
      </c>
      <c r="Q68" s="1099">
        <v>1</v>
      </c>
      <c r="R68" s="1099">
        <v>1</v>
      </c>
      <c r="S68" s="1099">
        <v>0</v>
      </c>
      <c r="T68" s="1087"/>
    </row>
    <row r="69" spans="1:20" ht="15.75" x14ac:dyDescent="0.25">
      <c r="A69" s="1446"/>
      <c r="B69" s="1091"/>
      <c r="C69" s="2807"/>
      <c r="D69" s="2773"/>
      <c r="E69" s="2773"/>
      <c r="F69" s="1130" t="s">
        <v>81</v>
      </c>
      <c r="G69" s="1115">
        <f t="shared" si="6"/>
        <v>0</v>
      </c>
      <c r="H69" s="1099">
        <v>0</v>
      </c>
      <c r="I69" s="1099">
        <v>0</v>
      </c>
      <c r="J69" s="1099">
        <v>0</v>
      </c>
      <c r="K69" s="1099">
        <v>0</v>
      </c>
      <c r="L69" s="1099">
        <v>0</v>
      </c>
      <c r="M69" s="1099">
        <v>0</v>
      </c>
      <c r="N69" s="1099">
        <v>0</v>
      </c>
      <c r="O69" s="1099">
        <v>0</v>
      </c>
      <c r="P69" s="1099">
        <v>0</v>
      </c>
      <c r="Q69" s="1099">
        <v>0</v>
      </c>
      <c r="R69" s="1099">
        <v>0</v>
      </c>
      <c r="S69" s="1099">
        <v>0</v>
      </c>
      <c r="T69" s="1087"/>
    </row>
    <row r="70" spans="1:20" ht="15.75" x14ac:dyDescent="0.25">
      <c r="A70" s="1446"/>
      <c r="B70" s="1091"/>
      <c r="C70" s="2807"/>
      <c r="D70" s="2773" t="s">
        <v>60</v>
      </c>
      <c r="E70" s="2773"/>
      <c r="F70" s="1111" t="s">
        <v>82</v>
      </c>
      <c r="G70" s="1115">
        <f t="shared" si="6"/>
        <v>0</v>
      </c>
      <c r="H70" s="1099">
        <v>0</v>
      </c>
      <c r="I70" s="1099">
        <v>0</v>
      </c>
      <c r="J70" s="1099">
        <v>0</v>
      </c>
      <c r="K70" s="1099">
        <v>0</v>
      </c>
      <c r="L70" s="1099">
        <v>0</v>
      </c>
      <c r="M70" s="1099">
        <v>0</v>
      </c>
      <c r="N70" s="1099">
        <v>0</v>
      </c>
      <c r="O70" s="1099">
        <v>0</v>
      </c>
      <c r="P70" s="1099">
        <v>0</v>
      </c>
      <c r="Q70" s="1099">
        <v>0</v>
      </c>
      <c r="R70" s="1099">
        <v>0</v>
      </c>
      <c r="S70" s="1099">
        <v>0</v>
      </c>
      <c r="T70" s="1087"/>
    </row>
    <row r="71" spans="1:20" ht="31.5" x14ac:dyDescent="0.25">
      <c r="A71" s="1446"/>
      <c r="B71" s="1091"/>
      <c r="C71" s="2807"/>
      <c r="D71" s="2773" t="s">
        <v>61</v>
      </c>
      <c r="E71" s="2773"/>
      <c r="F71" s="1117" t="s">
        <v>83</v>
      </c>
      <c r="G71" s="1115">
        <f t="shared" si="6"/>
        <v>0</v>
      </c>
      <c r="H71" s="1099">
        <v>0</v>
      </c>
      <c r="I71" s="1099">
        <v>0</v>
      </c>
      <c r="J71" s="1099">
        <v>0</v>
      </c>
      <c r="K71" s="1099">
        <v>0</v>
      </c>
      <c r="L71" s="1099">
        <v>0</v>
      </c>
      <c r="M71" s="1099">
        <v>0</v>
      </c>
      <c r="N71" s="1099">
        <v>0</v>
      </c>
      <c r="O71" s="1099">
        <v>0</v>
      </c>
      <c r="P71" s="1099">
        <v>0</v>
      </c>
      <c r="Q71" s="1099">
        <v>0</v>
      </c>
      <c r="R71" s="1099">
        <v>0</v>
      </c>
      <c r="S71" s="1099">
        <v>0</v>
      </c>
      <c r="T71" s="1087"/>
    </row>
    <row r="72" spans="1:20" ht="15.75" x14ac:dyDescent="0.25">
      <c r="A72" s="1446"/>
      <c r="B72" s="1091"/>
      <c r="C72" s="2807"/>
      <c r="D72" s="2773" t="s">
        <v>62</v>
      </c>
      <c r="E72" s="2773"/>
      <c r="F72" s="1117" t="s">
        <v>85</v>
      </c>
      <c r="G72" s="1115">
        <f t="shared" si="6"/>
        <v>0</v>
      </c>
      <c r="H72" s="1099">
        <v>0</v>
      </c>
      <c r="I72" s="1099">
        <v>0</v>
      </c>
      <c r="J72" s="1099">
        <v>0</v>
      </c>
      <c r="K72" s="1099">
        <v>0</v>
      </c>
      <c r="L72" s="1099">
        <v>0</v>
      </c>
      <c r="M72" s="1099">
        <v>0</v>
      </c>
      <c r="N72" s="1099">
        <v>0</v>
      </c>
      <c r="O72" s="1099">
        <v>0</v>
      </c>
      <c r="P72" s="1099">
        <v>0</v>
      </c>
      <c r="Q72" s="1099">
        <v>0</v>
      </c>
      <c r="R72" s="1099">
        <v>0</v>
      </c>
      <c r="S72" s="1099">
        <v>0</v>
      </c>
      <c r="T72" s="1087"/>
    </row>
    <row r="73" spans="1:20" ht="15.75" x14ac:dyDescent="0.25">
      <c r="A73" s="1446"/>
      <c r="B73" s="1091"/>
      <c r="C73" s="2807"/>
      <c r="D73" s="2773"/>
      <c r="E73" s="2773"/>
      <c r="F73" s="1117" t="s">
        <v>86</v>
      </c>
      <c r="G73" s="1115">
        <f t="shared" si="6"/>
        <v>0</v>
      </c>
      <c r="H73" s="1099">
        <v>0</v>
      </c>
      <c r="I73" s="1099">
        <v>0</v>
      </c>
      <c r="J73" s="1099">
        <v>0</v>
      </c>
      <c r="K73" s="1099">
        <v>0</v>
      </c>
      <c r="L73" s="1099">
        <v>0</v>
      </c>
      <c r="M73" s="1099">
        <v>0</v>
      </c>
      <c r="N73" s="1099">
        <v>0</v>
      </c>
      <c r="O73" s="1099">
        <v>0</v>
      </c>
      <c r="P73" s="1099">
        <v>0</v>
      </c>
      <c r="Q73" s="1099">
        <v>0</v>
      </c>
      <c r="R73" s="1099">
        <v>0</v>
      </c>
      <c r="S73" s="1099">
        <v>0</v>
      </c>
      <c r="T73" s="1087"/>
    </row>
    <row r="74" spans="1:20" ht="31.5" x14ac:dyDescent="0.25">
      <c r="A74" s="1446"/>
      <c r="B74" s="1091"/>
      <c r="C74" s="2807"/>
      <c r="D74" s="2773" t="s">
        <v>63</v>
      </c>
      <c r="E74" s="2773"/>
      <c r="F74" s="1111" t="s">
        <v>87</v>
      </c>
      <c r="G74" s="1115">
        <f t="shared" si="6"/>
        <v>0</v>
      </c>
      <c r="H74" s="1099">
        <v>0</v>
      </c>
      <c r="I74" s="1099">
        <v>0</v>
      </c>
      <c r="J74" s="1099">
        <v>0</v>
      </c>
      <c r="K74" s="1099">
        <v>0</v>
      </c>
      <c r="L74" s="1099">
        <v>0</v>
      </c>
      <c r="M74" s="1099">
        <v>0</v>
      </c>
      <c r="N74" s="1099">
        <v>0</v>
      </c>
      <c r="O74" s="1099">
        <v>0</v>
      </c>
      <c r="P74" s="1099">
        <v>0</v>
      </c>
      <c r="Q74" s="1099">
        <v>0</v>
      </c>
      <c r="R74" s="1099">
        <v>0</v>
      </c>
      <c r="S74" s="1099">
        <v>0</v>
      </c>
      <c r="T74" s="1087"/>
    </row>
    <row r="75" spans="1:20" ht="31.5" x14ac:dyDescent="0.25">
      <c r="A75" s="1446"/>
      <c r="B75" s="1091"/>
      <c r="C75" s="2807"/>
      <c r="D75" s="2773"/>
      <c r="E75" s="2773"/>
      <c r="F75" s="1111" t="s">
        <v>88</v>
      </c>
      <c r="G75" s="1115">
        <f t="shared" si="6"/>
        <v>0</v>
      </c>
      <c r="H75" s="1099">
        <v>0</v>
      </c>
      <c r="I75" s="1099">
        <v>0</v>
      </c>
      <c r="J75" s="1099">
        <v>0</v>
      </c>
      <c r="K75" s="1099">
        <v>0</v>
      </c>
      <c r="L75" s="1099">
        <v>0</v>
      </c>
      <c r="M75" s="1099">
        <v>0</v>
      </c>
      <c r="N75" s="1099">
        <v>0</v>
      </c>
      <c r="O75" s="1099">
        <v>0</v>
      </c>
      <c r="P75" s="1099">
        <v>0</v>
      </c>
      <c r="Q75" s="1099">
        <v>0</v>
      </c>
      <c r="R75" s="1099">
        <v>0</v>
      </c>
      <c r="S75" s="1099">
        <v>0</v>
      </c>
      <c r="T75" s="1087"/>
    </row>
    <row r="76" spans="1:20" ht="31.5" x14ac:dyDescent="0.25">
      <c r="A76" s="1446"/>
      <c r="B76" s="1091"/>
      <c r="C76" s="2807"/>
      <c r="D76" s="2773"/>
      <c r="E76" s="2773"/>
      <c r="F76" s="1111" t="s">
        <v>89</v>
      </c>
      <c r="G76" s="1115">
        <f t="shared" si="6"/>
        <v>0</v>
      </c>
      <c r="H76" s="1099">
        <v>0</v>
      </c>
      <c r="I76" s="1099">
        <v>0</v>
      </c>
      <c r="J76" s="1099">
        <v>0</v>
      </c>
      <c r="K76" s="1099">
        <v>0</v>
      </c>
      <c r="L76" s="1099">
        <v>0</v>
      </c>
      <c r="M76" s="1099">
        <v>0</v>
      </c>
      <c r="N76" s="1099">
        <v>0</v>
      </c>
      <c r="O76" s="1099">
        <v>0</v>
      </c>
      <c r="P76" s="1099">
        <v>0</v>
      </c>
      <c r="Q76" s="1099">
        <v>0</v>
      </c>
      <c r="R76" s="1099">
        <v>0</v>
      </c>
      <c r="S76" s="1099">
        <v>0</v>
      </c>
      <c r="T76" s="1087"/>
    </row>
    <row r="77" spans="1:20" ht="31.5" x14ac:dyDescent="0.25">
      <c r="A77" s="1446"/>
      <c r="B77" s="1091"/>
      <c r="C77" s="2807"/>
      <c r="D77" s="2773" t="s">
        <v>64</v>
      </c>
      <c r="E77" s="2773"/>
      <c r="F77" s="1111" t="s">
        <v>90</v>
      </c>
      <c r="G77" s="1115">
        <f t="shared" si="6"/>
        <v>0</v>
      </c>
      <c r="H77" s="1099">
        <v>0</v>
      </c>
      <c r="I77" s="1099">
        <v>0</v>
      </c>
      <c r="J77" s="1099">
        <v>0</v>
      </c>
      <c r="K77" s="1099">
        <v>0</v>
      </c>
      <c r="L77" s="1099">
        <v>0</v>
      </c>
      <c r="M77" s="1099">
        <v>0</v>
      </c>
      <c r="N77" s="1099">
        <v>0</v>
      </c>
      <c r="O77" s="1099">
        <v>0</v>
      </c>
      <c r="P77" s="1099">
        <v>0</v>
      </c>
      <c r="Q77" s="1099">
        <v>0</v>
      </c>
      <c r="R77" s="1099">
        <v>0</v>
      </c>
      <c r="S77" s="1099">
        <v>0</v>
      </c>
      <c r="T77" s="1087"/>
    </row>
    <row r="78" spans="1:20" ht="32.25" thickBot="1" x14ac:dyDescent="0.3">
      <c r="A78" s="1446"/>
      <c r="B78" s="1091"/>
      <c r="C78" s="2807"/>
      <c r="D78" s="2773" t="s">
        <v>65</v>
      </c>
      <c r="E78" s="2773"/>
      <c r="F78" s="1117" t="s">
        <v>91</v>
      </c>
      <c r="G78" s="1115">
        <f t="shared" si="6"/>
        <v>0</v>
      </c>
      <c r="H78" s="1099">
        <v>0</v>
      </c>
      <c r="I78" s="1099">
        <v>0</v>
      </c>
      <c r="J78" s="1099">
        <v>0</v>
      </c>
      <c r="K78" s="1099">
        <v>0</v>
      </c>
      <c r="L78" s="1099">
        <v>0</v>
      </c>
      <c r="M78" s="1099">
        <v>0</v>
      </c>
      <c r="N78" s="1099">
        <v>0</v>
      </c>
      <c r="O78" s="1099">
        <v>0</v>
      </c>
      <c r="P78" s="1099">
        <v>0</v>
      </c>
      <c r="Q78" s="1099">
        <v>0</v>
      </c>
      <c r="R78" s="1099">
        <v>0</v>
      </c>
      <c r="S78" s="1099">
        <v>0</v>
      </c>
      <c r="T78" s="1087"/>
    </row>
    <row r="79" spans="1:20" ht="15.75" x14ac:dyDescent="0.25">
      <c r="A79" s="1446"/>
      <c r="B79" s="1091"/>
      <c r="C79" s="2807"/>
      <c r="D79" s="2799" t="s">
        <v>66</v>
      </c>
      <c r="E79" s="2799"/>
      <c r="F79" s="1104" t="s">
        <v>93</v>
      </c>
      <c r="G79" s="1105"/>
      <c r="H79" s="1106"/>
      <c r="I79" s="1106"/>
      <c r="J79" s="1106"/>
      <c r="K79" s="1106"/>
      <c r="L79" s="1106"/>
      <c r="M79" s="1106"/>
      <c r="N79" s="1106"/>
      <c r="O79" s="1106"/>
      <c r="P79" s="1106"/>
      <c r="Q79" s="1106"/>
      <c r="R79" s="1106"/>
      <c r="S79" s="1106"/>
      <c r="T79" s="1087"/>
    </row>
    <row r="80" spans="1:20" ht="16.5" thickBot="1" x14ac:dyDescent="0.3">
      <c r="A80" s="1446"/>
      <c r="B80" s="1091"/>
      <c r="C80" s="2807"/>
      <c r="D80" s="2799"/>
      <c r="E80" s="2799"/>
      <c r="F80" s="1107" t="s">
        <v>94</v>
      </c>
      <c r="G80" s="1131"/>
      <c r="H80" s="1132"/>
      <c r="I80" s="1132"/>
      <c r="J80" s="1132"/>
      <c r="K80" s="1132"/>
      <c r="L80" s="1132"/>
      <c r="M80" s="1132"/>
      <c r="N80" s="1132"/>
      <c r="O80" s="1132"/>
      <c r="P80" s="1132"/>
      <c r="Q80" s="1132"/>
      <c r="R80" s="1132"/>
      <c r="S80" s="1132"/>
      <c r="T80" s="1087"/>
    </row>
    <row r="81" spans="1:20" ht="15.75" x14ac:dyDescent="0.25">
      <c r="A81" s="1446"/>
      <c r="B81" s="1091"/>
      <c r="C81" s="2807"/>
      <c r="D81" s="2799" t="s">
        <v>67</v>
      </c>
      <c r="E81" s="2799"/>
      <c r="F81" s="1109" t="s">
        <v>95</v>
      </c>
      <c r="G81" s="1093">
        <f>SUM(H81:S81)</f>
        <v>0</v>
      </c>
      <c r="H81" s="1099">
        <v>0</v>
      </c>
      <c r="I81" s="1099">
        <v>0</v>
      </c>
      <c r="J81" s="1099">
        <v>0</v>
      </c>
      <c r="K81" s="1099">
        <v>0</v>
      </c>
      <c r="L81" s="1099">
        <v>0</v>
      </c>
      <c r="M81" s="1099">
        <v>0</v>
      </c>
      <c r="N81" s="1099">
        <v>0</v>
      </c>
      <c r="O81" s="1099">
        <v>0</v>
      </c>
      <c r="P81" s="1099">
        <v>0</v>
      </c>
      <c r="Q81" s="1099">
        <v>0</v>
      </c>
      <c r="R81" s="1099">
        <v>0</v>
      </c>
      <c r="S81" s="1099">
        <v>0</v>
      </c>
      <c r="T81" s="1087"/>
    </row>
    <row r="82" spans="1:20" ht="16.5" thickBot="1" x14ac:dyDescent="0.3">
      <c r="A82" s="1446"/>
      <c r="B82" s="1091"/>
      <c r="C82" s="2807"/>
      <c r="D82" s="2800"/>
      <c r="E82" s="2800"/>
      <c r="F82" s="1133" t="s">
        <v>96</v>
      </c>
      <c r="G82" s="1093">
        <f>SUM(H82:S82)</f>
        <v>0</v>
      </c>
      <c r="H82" s="1099">
        <v>0</v>
      </c>
      <c r="I82" s="1099">
        <v>0</v>
      </c>
      <c r="J82" s="1099">
        <v>0</v>
      </c>
      <c r="K82" s="1099">
        <v>0</v>
      </c>
      <c r="L82" s="1099">
        <v>0</v>
      </c>
      <c r="M82" s="1099">
        <v>0</v>
      </c>
      <c r="N82" s="1099">
        <v>0</v>
      </c>
      <c r="O82" s="1099">
        <v>0</v>
      </c>
      <c r="P82" s="1099">
        <v>0</v>
      </c>
      <c r="Q82" s="1099">
        <v>0</v>
      </c>
      <c r="R82" s="1099">
        <v>0</v>
      </c>
      <c r="S82" s="1099">
        <v>0</v>
      </c>
      <c r="T82" s="1087"/>
    </row>
    <row r="83" spans="1:20" ht="19.5" thickBot="1" x14ac:dyDescent="0.3">
      <c r="A83" s="1446"/>
      <c r="B83" s="1091"/>
      <c r="C83" s="2794" t="s">
        <v>550</v>
      </c>
      <c r="D83" s="2801" t="s">
        <v>551</v>
      </c>
      <c r="E83" s="2802"/>
      <c r="F83" s="2802"/>
      <c r="G83" s="2802"/>
      <c r="H83" s="2802"/>
      <c r="I83" s="2802"/>
      <c r="J83" s="2802"/>
      <c r="K83" s="2802"/>
      <c r="L83" s="2802"/>
      <c r="M83" s="2802"/>
      <c r="N83" s="2802"/>
      <c r="O83" s="2802"/>
      <c r="P83" s="2802"/>
      <c r="Q83" s="2802"/>
      <c r="R83" s="2802"/>
      <c r="S83" s="2803"/>
      <c r="T83" s="1087"/>
    </row>
    <row r="84" spans="1:20" ht="18.75" x14ac:dyDescent="0.25">
      <c r="A84" s="1446"/>
      <c r="B84" s="1091"/>
      <c r="C84" s="2794"/>
      <c r="D84" s="2797" t="s">
        <v>552</v>
      </c>
      <c r="E84" s="2798"/>
      <c r="F84" s="1134" t="s">
        <v>553</v>
      </c>
      <c r="G84" s="1114"/>
      <c r="H84" s="1135"/>
      <c r="I84" s="1135"/>
      <c r="J84" s="1135"/>
      <c r="K84" s="1135"/>
      <c r="L84" s="1135"/>
      <c r="M84" s="1135"/>
      <c r="N84" s="1135"/>
      <c r="O84" s="1135"/>
      <c r="P84" s="1135"/>
      <c r="Q84" s="1135"/>
      <c r="R84" s="1135"/>
      <c r="S84" s="1135"/>
      <c r="T84" s="1087"/>
    </row>
    <row r="85" spans="1:20" ht="31.5" x14ac:dyDescent="0.25">
      <c r="A85" s="1446"/>
      <c r="B85" s="1091"/>
      <c r="C85" s="2794"/>
      <c r="D85" s="2768"/>
      <c r="E85" s="2769"/>
      <c r="F85" s="1136" t="s">
        <v>554</v>
      </c>
      <c r="G85" s="1115">
        <f>SUM(H85:S85)</f>
        <v>0</v>
      </c>
      <c r="H85" s="1099">
        <v>0</v>
      </c>
      <c r="I85" s="1099">
        <v>0</v>
      </c>
      <c r="J85" s="1099">
        <v>0</v>
      </c>
      <c r="K85" s="1099">
        <v>0</v>
      </c>
      <c r="L85" s="1099">
        <v>0</v>
      </c>
      <c r="M85" s="1099">
        <v>0</v>
      </c>
      <c r="N85" s="1099">
        <v>0</v>
      </c>
      <c r="O85" s="1099">
        <v>0</v>
      </c>
      <c r="P85" s="1099">
        <v>0</v>
      </c>
      <c r="Q85" s="1099">
        <v>0</v>
      </c>
      <c r="R85" s="1099">
        <v>0</v>
      </c>
      <c r="S85" s="1099">
        <v>0</v>
      </c>
      <c r="T85" s="1137">
        <f>+T86+T87+T88</f>
        <v>0</v>
      </c>
    </row>
    <row r="86" spans="1:20" ht="15.75" x14ac:dyDescent="0.25">
      <c r="A86" s="1446"/>
      <c r="B86" s="1091"/>
      <c r="C86" s="2794"/>
      <c r="D86" s="2768"/>
      <c r="E86" s="2769"/>
      <c r="F86" s="1138" t="s">
        <v>555</v>
      </c>
      <c r="G86" s="1115">
        <f t="shared" ref="G86:G99" si="7">SUM(H86:S86)</f>
        <v>0</v>
      </c>
      <c r="H86" s="1099">
        <v>0</v>
      </c>
      <c r="I86" s="1099">
        <v>0</v>
      </c>
      <c r="J86" s="1099">
        <v>0</v>
      </c>
      <c r="K86" s="1099">
        <v>0</v>
      </c>
      <c r="L86" s="1099">
        <v>0</v>
      </c>
      <c r="M86" s="1099">
        <v>0</v>
      </c>
      <c r="N86" s="1099">
        <v>0</v>
      </c>
      <c r="O86" s="1099">
        <v>0</v>
      </c>
      <c r="P86" s="1099">
        <v>0</v>
      </c>
      <c r="Q86" s="1099">
        <v>0</v>
      </c>
      <c r="R86" s="1099">
        <v>0</v>
      </c>
      <c r="S86" s="1099">
        <v>0</v>
      </c>
      <c r="T86" s="1087"/>
    </row>
    <row r="87" spans="1:20" ht="15.75" x14ac:dyDescent="0.25">
      <c r="A87" s="1446"/>
      <c r="B87" s="1091"/>
      <c r="C87" s="2794"/>
      <c r="D87" s="2768"/>
      <c r="E87" s="2769"/>
      <c r="F87" s="1138" t="s">
        <v>556</v>
      </c>
      <c r="G87" s="1115">
        <f t="shared" si="7"/>
        <v>0</v>
      </c>
      <c r="H87" s="1099">
        <v>0</v>
      </c>
      <c r="I87" s="1099">
        <v>0</v>
      </c>
      <c r="J87" s="1099">
        <v>0</v>
      </c>
      <c r="K87" s="1099">
        <v>0</v>
      </c>
      <c r="L87" s="1099">
        <v>0</v>
      </c>
      <c r="M87" s="1099">
        <v>0</v>
      </c>
      <c r="N87" s="1099">
        <v>0</v>
      </c>
      <c r="O87" s="1099">
        <v>0</v>
      </c>
      <c r="P87" s="1099">
        <v>0</v>
      </c>
      <c r="Q87" s="1099">
        <v>0</v>
      </c>
      <c r="R87" s="1099">
        <v>0</v>
      </c>
      <c r="S87" s="1099">
        <v>0</v>
      </c>
      <c r="T87" s="1087"/>
    </row>
    <row r="88" spans="1:20" ht="15.75" x14ac:dyDescent="0.25">
      <c r="A88" s="1446"/>
      <c r="B88" s="1091"/>
      <c r="C88" s="2794"/>
      <c r="D88" s="2768"/>
      <c r="E88" s="2769"/>
      <c r="F88" s="1138" t="s">
        <v>557</v>
      </c>
      <c r="G88" s="1115">
        <f t="shared" si="7"/>
        <v>0</v>
      </c>
      <c r="H88" s="1099">
        <v>0</v>
      </c>
      <c r="I88" s="1099">
        <v>0</v>
      </c>
      <c r="J88" s="1099">
        <v>0</v>
      </c>
      <c r="K88" s="1099">
        <v>0</v>
      </c>
      <c r="L88" s="1099">
        <v>0</v>
      </c>
      <c r="M88" s="1099">
        <v>0</v>
      </c>
      <c r="N88" s="1099">
        <v>0</v>
      </c>
      <c r="O88" s="1099">
        <v>0</v>
      </c>
      <c r="P88" s="1099">
        <v>0</v>
      </c>
      <c r="Q88" s="1099">
        <v>0</v>
      </c>
      <c r="R88" s="1099">
        <v>0</v>
      </c>
      <c r="S88" s="1099">
        <v>0</v>
      </c>
      <c r="T88" s="1087"/>
    </row>
    <row r="89" spans="1:20" ht="15.75" x14ac:dyDescent="0.25">
      <c r="A89" s="1446"/>
      <c r="B89" s="1091"/>
      <c r="C89" s="2794"/>
      <c r="D89" s="2768"/>
      <c r="E89" s="2769"/>
      <c r="F89" s="1139" t="s">
        <v>558</v>
      </c>
      <c r="G89" s="1115">
        <f t="shared" si="7"/>
        <v>0</v>
      </c>
      <c r="H89" s="1099">
        <v>0</v>
      </c>
      <c r="I89" s="1099">
        <v>0</v>
      </c>
      <c r="J89" s="1099">
        <v>0</v>
      </c>
      <c r="K89" s="1099">
        <v>0</v>
      </c>
      <c r="L89" s="1099">
        <v>0</v>
      </c>
      <c r="M89" s="1099">
        <v>0</v>
      </c>
      <c r="N89" s="1099">
        <v>0</v>
      </c>
      <c r="O89" s="1099">
        <v>0</v>
      </c>
      <c r="P89" s="1099">
        <v>0</v>
      </c>
      <c r="Q89" s="1099">
        <v>0</v>
      </c>
      <c r="R89" s="1099">
        <v>0</v>
      </c>
      <c r="S89" s="1099">
        <v>0</v>
      </c>
      <c r="T89" s="1087"/>
    </row>
    <row r="90" spans="1:20" ht="15.75" x14ac:dyDescent="0.25">
      <c r="A90" s="1446"/>
      <c r="B90" s="1091"/>
      <c r="C90" s="2794"/>
      <c r="D90" s="2768"/>
      <c r="E90" s="2769"/>
      <c r="F90" s="1139" t="s">
        <v>559</v>
      </c>
      <c r="G90" s="1115">
        <f t="shared" si="7"/>
        <v>0</v>
      </c>
      <c r="H90" s="1099">
        <v>0</v>
      </c>
      <c r="I90" s="1099">
        <v>0</v>
      </c>
      <c r="J90" s="1099">
        <v>0</v>
      </c>
      <c r="K90" s="1099">
        <v>0</v>
      </c>
      <c r="L90" s="1099">
        <v>0</v>
      </c>
      <c r="M90" s="1099">
        <v>0</v>
      </c>
      <c r="N90" s="1099">
        <v>0</v>
      </c>
      <c r="O90" s="1099">
        <v>0</v>
      </c>
      <c r="P90" s="1099">
        <v>0</v>
      </c>
      <c r="Q90" s="1099">
        <v>0</v>
      </c>
      <c r="R90" s="1099">
        <v>0</v>
      </c>
      <c r="S90" s="1099">
        <v>0</v>
      </c>
      <c r="T90" s="1087"/>
    </row>
    <row r="91" spans="1:20" ht="15.75" x14ac:dyDescent="0.25">
      <c r="A91" s="1446"/>
      <c r="B91" s="1091"/>
      <c r="C91" s="2794"/>
      <c r="D91" s="2768"/>
      <c r="E91" s="2769"/>
      <c r="F91" s="1139" t="s">
        <v>560</v>
      </c>
      <c r="G91" s="1115">
        <f t="shared" si="7"/>
        <v>0</v>
      </c>
      <c r="H91" s="1099">
        <v>0</v>
      </c>
      <c r="I91" s="1099">
        <v>0</v>
      </c>
      <c r="J91" s="1099">
        <v>0</v>
      </c>
      <c r="K91" s="1099">
        <v>0</v>
      </c>
      <c r="L91" s="1099">
        <v>0</v>
      </c>
      <c r="M91" s="1099">
        <v>0</v>
      </c>
      <c r="N91" s="1099">
        <v>0</v>
      </c>
      <c r="O91" s="1099">
        <v>0</v>
      </c>
      <c r="P91" s="1099">
        <v>0</v>
      </c>
      <c r="Q91" s="1099">
        <v>0</v>
      </c>
      <c r="R91" s="1099">
        <v>0</v>
      </c>
      <c r="S91" s="1099">
        <v>0</v>
      </c>
      <c r="T91" s="1087"/>
    </row>
    <row r="92" spans="1:20" ht="15.75" x14ac:dyDescent="0.25">
      <c r="A92" s="1446"/>
      <c r="B92" s="1091"/>
      <c r="C92" s="2794"/>
      <c r="D92" s="2768"/>
      <c r="E92" s="2769"/>
      <c r="F92" s="1140" t="s">
        <v>561</v>
      </c>
      <c r="G92" s="1115">
        <f t="shared" si="7"/>
        <v>0</v>
      </c>
      <c r="H92" s="1099">
        <v>0</v>
      </c>
      <c r="I92" s="1099">
        <v>0</v>
      </c>
      <c r="J92" s="1099">
        <v>0</v>
      </c>
      <c r="K92" s="1099">
        <v>0</v>
      </c>
      <c r="L92" s="1099">
        <v>0</v>
      </c>
      <c r="M92" s="1099">
        <v>0</v>
      </c>
      <c r="N92" s="1099">
        <v>0</v>
      </c>
      <c r="O92" s="1099">
        <v>0</v>
      </c>
      <c r="P92" s="1099">
        <v>0</v>
      </c>
      <c r="Q92" s="1099">
        <v>0</v>
      </c>
      <c r="R92" s="1099">
        <v>0</v>
      </c>
      <c r="S92" s="1099">
        <v>0</v>
      </c>
      <c r="T92" s="1087"/>
    </row>
    <row r="93" spans="1:20" ht="15.75" x14ac:dyDescent="0.25">
      <c r="A93" s="1446"/>
      <c r="B93" s="1091"/>
      <c r="C93" s="2794"/>
      <c r="D93" s="2768"/>
      <c r="E93" s="2769"/>
      <c r="F93" s="1140" t="s">
        <v>562</v>
      </c>
      <c r="G93" s="1115">
        <f t="shared" si="7"/>
        <v>0</v>
      </c>
      <c r="H93" s="1099">
        <v>0</v>
      </c>
      <c r="I93" s="1099">
        <v>0</v>
      </c>
      <c r="J93" s="1099">
        <v>0</v>
      </c>
      <c r="K93" s="1099">
        <v>0</v>
      </c>
      <c r="L93" s="1099">
        <v>0</v>
      </c>
      <c r="M93" s="1099">
        <v>0</v>
      </c>
      <c r="N93" s="1099">
        <v>0</v>
      </c>
      <c r="O93" s="1099">
        <v>0</v>
      </c>
      <c r="P93" s="1099">
        <v>0</v>
      </c>
      <c r="Q93" s="1099">
        <v>0</v>
      </c>
      <c r="R93" s="1099">
        <v>0</v>
      </c>
      <c r="S93" s="1099">
        <v>0</v>
      </c>
      <c r="T93" s="1087"/>
    </row>
    <row r="94" spans="1:20" ht="15.75" x14ac:dyDescent="0.25">
      <c r="A94" s="1446"/>
      <c r="B94" s="1091"/>
      <c r="C94" s="2794"/>
      <c r="D94" s="2768"/>
      <c r="E94" s="2769"/>
      <c r="F94" s="1140" t="s">
        <v>563</v>
      </c>
      <c r="G94" s="1115">
        <f t="shared" si="7"/>
        <v>0</v>
      </c>
      <c r="H94" s="1099">
        <v>0</v>
      </c>
      <c r="I94" s="1099">
        <v>0</v>
      </c>
      <c r="J94" s="1099">
        <v>0</v>
      </c>
      <c r="K94" s="1099">
        <v>0</v>
      </c>
      <c r="L94" s="1099">
        <v>0</v>
      </c>
      <c r="M94" s="1099">
        <v>0</v>
      </c>
      <c r="N94" s="1099">
        <v>0</v>
      </c>
      <c r="O94" s="1099">
        <v>0</v>
      </c>
      <c r="P94" s="1099">
        <v>0</v>
      </c>
      <c r="Q94" s="1099">
        <v>0</v>
      </c>
      <c r="R94" s="1099">
        <v>0</v>
      </c>
      <c r="S94" s="1099">
        <v>0</v>
      </c>
      <c r="T94" s="1087"/>
    </row>
    <row r="95" spans="1:20" ht="15.75" x14ac:dyDescent="0.25">
      <c r="A95" s="1446"/>
      <c r="B95" s="1091"/>
      <c r="C95" s="2794"/>
      <c r="D95" s="2768"/>
      <c r="E95" s="2769"/>
      <c r="F95" s="1140" t="s">
        <v>564</v>
      </c>
      <c r="G95" s="1115">
        <f t="shared" si="7"/>
        <v>0</v>
      </c>
      <c r="H95" s="1099">
        <v>0</v>
      </c>
      <c r="I95" s="1099">
        <v>0</v>
      </c>
      <c r="J95" s="1099">
        <v>0</v>
      </c>
      <c r="K95" s="1099">
        <v>0</v>
      </c>
      <c r="L95" s="1099">
        <v>0</v>
      </c>
      <c r="M95" s="1099">
        <v>0</v>
      </c>
      <c r="N95" s="1099">
        <v>0</v>
      </c>
      <c r="O95" s="1099">
        <v>0</v>
      </c>
      <c r="P95" s="1099">
        <v>0</v>
      </c>
      <c r="Q95" s="1099">
        <v>0</v>
      </c>
      <c r="R95" s="1099">
        <v>0</v>
      </c>
      <c r="S95" s="1099">
        <v>0</v>
      </c>
      <c r="T95" s="1087"/>
    </row>
    <row r="96" spans="1:20" ht="15.75" x14ac:dyDescent="0.25">
      <c r="A96" s="1446"/>
      <c r="B96" s="1091"/>
      <c r="C96" s="2794"/>
      <c r="D96" s="2768"/>
      <c r="E96" s="2769"/>
      <c r="F96" s="1140" t="s">
        <v>565</v>
      </c>
      <c r="G96" s="1115">
        <f t="shared" si="7"/>
        <v>0</v>
      </c>
      <c r="H96" s="1099">
        <v>0</v>
      </c>
      <c r="I96" s="1099">
        <v>0</v>
      </c>
      <c r="J96" s="1099">
        <v>0</v>
      </c>
      <c r="K96" s="1099">
        <v>0</v>
      </c>
      <c r="L96" s="1099">
        <v>0</v>
      </c>
      <c r="M96" s="1099">
        <v>0</v>
      </c>
      <c r="N96" s="1099">
        <v>0</v>
      </c>
      <c r="O96" s="1099">
        <v>0</v>
      </c>
      <c r="P96" s="1099">
        <v>0</v>
      </c>
      <c r="Q96" s="1099">
        <v>0</v>
      </c>
      <c r="R96" s="1099">
        <v>0</v>
      </c>
      <c r="S96" s="1099">
        <v>0</v>
      </c>
      <c r="T96" s="1087"/>
    </row>
    <row r="97" spans="1:20" ht="15.75" x14ac:dyDescent="0.25">
      <c r="A97" s="1446"/>
      <c r="B97" s="1091"/>
      <c r="C97" s="2794"/>
      <c r="D97" s="2770"/>
      <c r="E97" s="2771"/>
      <c r="F97" s="1140" t="s">
        <v>566</v>
      </c>
      <c r="G97" s="1115">
        <f t="shared" si="7"/>
        <v>0</v>
      </c>
      <c r="H97" s="1099">
        <v>0</v>
      </c>
      <c r="I97" s="1099">
        <v>0</v>
      </c>
      <c r="J97" s="1099">
        <v>0</v>
      </c>
      <c r="K97" s="1099">
        <v>0</v>
      </c>
      <c r="L97" s="1099">
        <v>0</v>
      </c>
      <c r="M97" s="1099">
        <v>0</v>
      </c>
      <c r="N97" s="1099">
        <v>0</v>
      </c>
      <c r="O97" s="1099">
        <v>0</v>
      </c>
      <c r="P97" s="1099">
        <v>0</v>
      </c>
      <c r="Q97" s="1099">
        <v>0</v>
      </c>
      <c r="R97" s="1099">
        <v>0</v>
      </c>
      <c r="S97" s="1099">
        <v>0</v>
      </c>
      <c r="T97" s="1087"/>
    </row>
    <row r="98" spans="1:20" ht="31.5" x14ac:dyDescent="0.25">
      <c r="A98" s="1446"/>
      <c r="B98" s="1091"/>
      <c r="C98" s="2794"/>
      <c r="D98" s="2804" t="s">
        <v>567</v>
      </c>
      <c r="E98" s="2799"/>
      <c r="F98" s="1139" t="s">
        <v>568</v>
      </c>
      <c r="G98" s="1115">
        <f t="shared" si="7"/>
        <v>0</v>
      </c>
      <c r="H98" s="1099"/>
      <c r="I98" s="1099"/>
      <c r="J98" s="1099"/>
      <c r="K98" s="1099"/>
      <c r="L98" s="1099"/>
      <c r="M98" s="1099"/>
      <c r="N98" s="1099"/>
      <c r="O98" s="1099"/>
      <c r="P98" s="1099"/>
      <c r="Q98" s="1099"/>
      <c r="R98" s="1099"/>
      <c r="S98" s="1099"/>
      <c r="T98" s="1087"/>
    </row>
    <row r="99" spans="1:20" ht="31.5" x14ac:dyDescent="0.25">
      <c r="A99" s="1446"/>
      <c r="B99" s="1091"/>
      <c r="C99" s="2794"/>
      <c r="D99" s="2804"/>
      <c r="E99" s="2799"/>
      <c r="F99" s="1139" t="s">
        <v>569</v>
      </c>
      <c r="G99" s="1115">
        <f t="shared" si="7"/>
        <v>0</v>
      </c>
      <c r="H99" s="1099"/>
      <c r="I99" s="1099"/>
      <c r="J99" s="1099"/>
      <c r="K99" s="1099"/>
      <c r="L99" s="1099"/>
      <c r="M99" s="1099"/>
      <c r="N99" s="1099"/>
      <c r="O99" s="1099"/>
      <c r="P99" s="1099"/>
      <c r="Q99" s="1099"/>
      <c r="R99" s="1099"/>
      <c r="S99" s="1099"/>
      <c r="T99" s="1087"/>
    </row>
    <row r="100" spans="1:20" ht="31.5" x14ac:dyDescent="0.25">
      <c r="A100" s="1446"/>
      <c r="B100" s="1091"/>
      <c r="C100" s="2794"/>
      <c r="D100" s="2766" t="s">
        <v>570</v>
      </c>
      <c r="E100" s="2767"/>
      <c r="F100" s="1136" t="s">
        <v>571</v>
      </c>
      <c r="G100" s="1123"/>
      <c r="H100" s="1116"/>
      <c r="I100" s="1116"/>
      <c r="J100" s="1116"/>
      <c r="K100" s="1116"/>
      <c r="L100" s="1116"/>
      <c r="M100" s="1116"/>
      <c r="N100" s="1116"/>
      <c r="O100" s="1116"/>
      <c r="P100" s="1116"/>
      <c r="Q100" s="1116"/>
      <c r="R100" s="1116"/>
      <c r="S100" s="1116"/>
      <c r="T100" s="1087"/>
    </row>
    <row r="101" spans="1:20" ht="31.5" x14ac:dyDescent="0.25">
      <c r="A101" s="1446"/>
      <c r="B101" s="1091"/>
      <c r="C101" s="2794"/>
      <c r="D101" s="2768"/>
      <c r="E101" s="2769"/>
      <c r="F101" s="1141" t="s">
        <v>572</v>
      </c>
      <c r="G101" s="1115">
        <f>SUM(H101:S101)</f>
        <v>0</v>
      </c>
      <c r="H101" s="1142">
        <v>0</v>
      </c>
      <c r="I101" s="1142">
        <v>0</v>
      </c>
      <c r="J101" s="1142">
        <v>0</v>
      </c>
      <c r="K101" s="1142">
        <v>0</v>
      </c>
      <c r="L101" s="1142">
        <v>0</v>
      </c>
      <c r="M101" s="1142">
        <v>0</v>
      </c>
      <c r="N101" s="1142">
        <v>0</v>
      </c>
      <c r="O101" s="1142">
        <v>0</v>
      </c>
      <c r="P101" s="1142">
        <v>0</v>
      </c>
      <c r="Q101" s="1142">
        <v>0</v>
      </c>
      <c r="R101" s="1142">
        <v>0</v>
      </c>
      <c r="S101" s="1142">
        <v>0</v>
      </c>
      <c r="T101" s="1087"/>
    </row>
    <row r="102" spans="1:20" ht="15.75" x14ac:dyDescent="0.25">
      <c r="A102" s="1446"/>
      <c r="B102" s="1091"/>
      <c r="C102" s="2794"/>
      <c r="D102" s="2768"/>
      <c r="E102" s="2769"/>
      <c r="F102" s="1138" t="s">
        <v>573</v>
      </c>
      <c r="G102" s="1115">
        <f t="shared" ref="G102:G119" si="8">SUM(H102:S102)</f>
        <v>0</v>
      </c>
      <c r="H102" s="1142">
        <v>0</v>
      </c>
      <c r="I102" s="1142">
        <v>0</v>
      </c>
      <c r="J102" s="1142">
        <v>0</v>
      </c>
      <c r="K102" s="1142">
        <v>0</v>
      </c>
      <c r="L102" s="1142">
        <v>0</v>
      </c>
      <c r="M102" s="1142">
        <v>0</v>
      </c>
      <c r="N102" s="1142">
        <v>0</v>
      </c>
      <c r="O102" s="1142">
        <v>0</v>
      </c>
      <c r="P102" s="1142">
        <v>0</v>
      </c>
      <c r="Q102" s="1142">
        <v>0</v>
      </c>
      <c r="R102" s="1142">
        <v>0</v>
      </c>
      <c r="S102" s="1142">
        <v>0</v>
      </c>
      <c r="T102" s="1087"/>
    </row>
    <row r="103" spans="1:20" ht="15.75" x14ac:dyDescent="0.25">
      <c r="A103" s="1446"/>
      <c r="B103" s="1091"/>
      <c r="C103" s="2794"/>
      <c r="D103" s="2768"/>
      <c r="E103" s="2769"/>
      <c r="F103" s="1138" t="s">
        <v>574</v>
      </c>
      <c r="G103" s="1115">
        <f t="shared" si="8"/>
        <v>0</v>
      </c>
      <c r="H103" s="1142">
        <v>0</v>
      </c>
      <c r="I103" s="1142">
        <v>0</v>
      </c>
      <c r="J103" s="1142">
        <v>0</v>
      </c>
      <c r="K103" s="1142">
        <v>0</v>
      </c>
      <c r="L103" s="1142">
        <v>0</v>
      </c>
      <c r="M103" s="1142">
        <v>0</v>
      </c>
      <c r="N103" s="1142">
        <v>0</v>
      </c>
      <c r="O103" s="1142">
        <v>0</v>
      </c>
      <c r="P103" s="1142">
        <v>0</v>
      </c>
      <c r="Q103" s="1142">
        <v>0</v>
      </c>
      <c r="R103" s="1142">
        <v>0</v>
      </c>
      <c r="S103" s="1142">
        <v>0</v>
      </c>
      <c r="T103" s="1087"/>
    </row>
    <row r="104" spans="1:20" ht="15.75" x14ac:dyDescent="0.25">
      <c r="A104" s="1446"/>
      <c r="B104" s="1091"/>
      <c r="C104" s="2794"/>
      <c r="D104" s="2768"/>
      <c r="E104" s="2769"/>
      <c r="F104" s="1138" t="s">
        <v>575</v>
      </c>
      <c r="G104" s="1115">
        <f t="shared" si="8"/>
        <v>0</v>
      </c>
      <c r="H104" s="1142">
        <v>0</v>
      </c>
      <c r="I104" s="1142">
        <v>0</v>
      </c>
      <c r="J104" s="1142">
        <v>0</v>
      </c>
      <c r="K104" s="1142">
        <v>0</v>
      </c>
      <c r="L104" s="1142">
        <v>0</v>
      </c>
      <c r="M104" s="1142">
        <v>0</v>
      </c>
      <c r="N104" s="1142">
        <v>0</v>
      </c>
      <c r="O104" s="1142">
        <v>0</v>
      </c>
      <c r="P104" s="1142">
        <v>0</v>
      </c>
      <c r="Q104" s="1142">
        <v>0</v>
      </c>
      <c r="R104" s="1142">
        <v>0</v>
      </c>
      <c r="S104" s="1142">
        <v>0</v>
      </c>
      <c r="T104" s="1087"/>
    </row>
    <row r="105" spans="1:20" ht="15.75" x14ac:dyDescent="0.25">
      <c r="A105" s="1446"/>
      <c r="B105" s="1091"/>
      <c r="C105" s="2794"/>
      <c r="D105" s="2768"/>
      <c r="E105" s="2769"/>
      <c r="F105" s="1138" t="s">
        <v>576</v>
      </c>
      <c r="G105" s="1115">
        <f t="shared" si="8"/>
        <v>0</v>
      </c>
      <c r="H105" s="1142">
        <v>0</v>
      </c>
      <c r="I105" s="1142">
        <v>0</v>
      </c>
      <c r="J105" s="1142">
        <v>0</v>
      </c>
      <c r="K105" s="1142">
        <v>0</v>
      </c>
      <c r="L105" s="1142">
        <v>0</v>
      </c>
      <c r="M105" s="1142">
        <v>0</v>
      </c>
      <c r="N105" s="1142">
        <v>0</v>
      </c>
      <c r="O105" s="1142">
        <v>0</v>
      </c>
      <c r="P105" s="1142">
        <v>0</v>
      </c>
      <c r="Q105" s="1142">
        <v>0</v>
      </c>
      <c r="R105" s="1142">
        <v>0</v>
      </c>
      <c r="S105" s="1142">
        <v>0</v>
      </c>
      <c r="T105" s="1087"/>
    </row>
    <row r="106" spans="1:20" ht="31.5" x14ac:dyDescent="0.25">
      <c r="A106" s="1446"/>
      <c r="B106" s="1091"/>
      <c r="C106" s="2794"/>
      <c r="D106" s="2768"/>
      <c r="E106" s="2769"/>
      <c r="F106" s="1138" t="s">
        <v>577</v>
      </c>
      <c r="G106" s="1115">
        <f t="shared" si="8"/>
        <v>0</v>
      </c>
      <c r="H106" s="1142">
        <v>0</v>
      </c>
      <c r="I106" s="1142">
        <v>0</v>
      </c>
      <c r="J106" s="1142">
        <v>0</v>
      </c>
      <c r="K106" s="1142">
        <v>0</v>
      </c>
      <c r="L106" s="1142">
        <v>0</v>
      </c>
      <c r="M106" s="1142">
        <v>0</v>
      </c>
      <c r="N106" s="1142">
        <v>0</v>
      </c>
      <c r="O106" s="1142">
        <v>0</v>
      </c>
      <c r="P106" s="1142">
        <v>0</v>
      </c>
      <c r="Q106" s="1142">
        <v>0</v>
      </c>
      <c r="R106" s="1142">
        <v>0</v>
      </c>
      <c r="S106" s="1142">
        <v>0</v>
      </c>
      <c r="T106" s="1087"/>
    </row>
    <row r="107" spans="1:20" ht="31.5" x14ac:dyDescent="0.25">
      <c r="A107" s="1446"/>
      <c r="B107" s="1091"/>
      <c r="C107" s="2794"/>
      <c r="D107" s="2768"/>
      <c r="E107" s="2769"/>
      <c r="F107" s="1138" t="s">
        <v>578</v>
      </c>
      <c r="G107" s="1115">
        <f t="shared" si="8"/>
        <v>0</v>
      </c>
      <c r="H107" s="1142">
        <v>0</v>
      </c>
      <c r="I107" s="1142">
        <v>0</v>
      </c>
      <c r="J107" s="1142">
        <v>0</v>
      </c>
      <c r="K107" s="1142">
        <v>0</v>
      </c>
      <c r="L107" s="1142">
        <v>0</v>
      </c>
      <c r="M107" s="1142">
        <v>0</v>
      </c>
      <c r="N107" s="1142">
        <v>0</v>
      </c>
      <c r="O107" s="1142">
        <v>0</v>
      </c>
      <c r="P107" s="1142">
        <v>0</v>
      </c>
      <c r="Q107" s="1142">
        <v>0</v>
      </c>
      <c r="R107" s="1142">
        <v>0</v>
      </c>
      <c r="S107" s="1142">
        <v>0</v>
      </c>
      <c r="T107" s="1087"/>
    </row>
    <row r="108" spans="1:20" ht="31.5" x14ac:dyDescent="0.25">
      <c r="A108" s="1446"/>
      <c r="B108" s="1091"/>
      <c r="C108" s="2794"/>
      <c r="D108" s="2768"/>
      <c r="E108" s="2769"/>
      <c r="F108" s="1138" t="s">
        <v>579</v>
      </c>
      <c r="G108" s="1115">
        <f t="shared" si="8"/>
        <v>0</v>
      </c>
      <c r="H108" s="1142">
        <v>0</v>
      </c>
      <c r="I108" s="1142">
        <v>0</v>
      </c>
      <c r="J108" s="1142">
        <v>0</v>
      </c>
      <c r="K108" s="1142">
        <v>0</v>
      </c>
      <c r="L108" s="1142">
        <v>0</v>
      </c>
      <c r="M108" s="1142">
        <v>0</v>
      </c>
      <c r="N108" s="1142">
        <v>0</v>
      </c>
      <c r="O108" s="1142">
        <v>0</v>
      </c>
      <c r="P108" s="1142">
        <v>0</v>
      </c>
      <c r="Q108" s="1142">
        <v>0</v>
      </c>
      <c r="R108" s="1142">
        <v>0</v>
      </c>
      <c r="S108" s="1142">
        <v>0</v>
      </c>
      <c r="T108" s="1087"/>
    </row>
    <row r="109" spans="1:20" ht="31.5" x14ac:dyDescent="0.25">
      <c r="A109" s="1446"/>
      <c r="B109" s="1091"/>
      <c r="C109" s="2794"/>
      <c r="D109" s="2768"/>
      <c r="E109" s="2769"/>
      <c r="F109" s="1138" t="s">
        <v>580</v>
      </c>
      <c r="G109" s="1115">
        <f t="shared" si="8"/>
        <v>0</v>
      </c>
      <c r="H109" s="1142">
        <v>0</v>
      </c>
      <c r="I109" s="1142">
        <v>0</v>
      </c>
      <c r="J109" s="1142">
        <v>0</v>
      </c>
      <c r="K109" s="1142">
        <v>0</v>
      </c>
      <c r="L109" s="1142">
        <v>0</v>
      </c>
      <c r="M109" s="1142">
        <v>0</v>
      </c>
      <c r="N109" s="1142">
        <v>0</v>
      </c>
      <c r="O109" s="1142">
        <v>0</v>
      </c>
      <c r="P109" s="1142">
        <v>0</v>
      </c>
      <c r="Q109" s="1142">
        <v>0</v>
      </c>
      <c r="R109" s="1142">
        <v>0</v>
      </c>
      <c r="S109" s="1142">
        <v>0</v>
      </c>
      <c r="T109" s="1087"/>
    </row>
    <row r="110" spans="1:20" ht="15.75" x14ac:dyDescent="0.25">
      <c r="A110" s="1446"/>
      <c r="B110" s="1091"/>
      <c r="C110" s="2794"/>
      <c r="D110" s="2768"/>
      <c r="E110" s="2769"/>
      <c r="F110" s="1138" t="s">
        <v>581</v>
      </c>
      <c r="G110" s="1115">
        <f t="shared" si="8"/>
        <v>0</v>
      </c>
      <c r="H110" s="1142">
        <v>0</v>
      </c>
      <c r="I110" s="1142">
        <v>0</v>
      </c>
      <c r="J110" s="1142">
        <v>0</v>
      </c>
      <c r="K110" s="1142">
        <v>0</v>
      </c>
      <c r="L110" s="1142">
        <v>0</v>
      </c>
      <c r="M110" s="1142">
        <v>0</v>
      </c>
      <c r="N110" s="1142">
        <v>0</v>
      </c>
      <c r="O110" s="1142">
        <v>0</v>
      </c>
      <c r="P110" s="1142">
        <v>0</v>
      </c>
      <c r="Q110" s="1142">
        <v>0</v>
      </c>
      <c r="R110" s="1142">
        <v>0</v>
      </c>
      <c r="S110" s="1142">
        <v>0</v>
      </c>
      <c r="T110" s="1087"/>
    </row>
    <row r="111" spans="1:20" ht="31.5" x14ac:dyDescent="0.25">
      <c r="A111" s="1446"/>
      <c r="B111" s="1091"/>
      <c r="C111" s="2794"/>
      <c r="D111" s="2768"/>
      <c r="E111" s="2769"/>
      <c r="F111" s="1138" t="s">
        <v>582</v>
      </c>
      <c r="G111" s="1115">
        <f t="shared" si="8"/>
        <v>0</v>
      </c>
      <c r="H111" s="1142">
        <v>0</v>
      </c>
      <c r="I111" s="1142">
        <v>0</v>
      </c>
      <c r="J111" s="1142">
        <v>0</v>
      </c>
      <c r="K111" s="1142">
        <v>0</v>
      </c>
      <c r="L111" s="1142">
        <v>0</v>
      </c>
      <c r="M111" s="1142">
        <v>0</v>
      </c>
      <c r="N111" s="1142">
        <v>0</v>
      </c>
      <c r="O111" s="1142">
        <v>0</v>
      </c>
      <c r="P111" s="1142">
        <v>0</v>
      </c>
      <c r="Q111" s="1142">
        <v>0</v>
      </c>
      <c r="R111" s="1142">
        <v>0</v>
      </c>
      <c r="S111" s="1142">
        <v>0</v>
      </c>
      <c r="T111" s="1087"/>
    </row>
    <row r="112" spans="1:20" ht="31.5" x14ac:dyDescent="0.25">
      <c r="A112" s="1446"/>
      <c r="B112" s="1091"/>
      <c r="C112" s="2794"/>
      <c r="D112" s="2768"/>
      <c r="E112" s="2769"/>
      <c r="F112" s="1138" t="s">
        <v>583</v>
      </c>
      <c r="G112" s="1115">
        <f t="shared" si="8"/>
        <v>0</v>
      </c>
      <c r="H112" s="1142">
        <v>0</v>
      </c>
      <c r="I112" s="1142">
        <v>0</v>
      </c>
      <c r="J112" s="1142">
        <v>0</v>
      </c>
      <c r="K112" s="1142">
        <v>0</v>
      </c>
      <c r="L112" s="1142">
        <v>0</v>
      </c>
      <c r="M112" s="1142">
        <v>0</v>
      </c>
      <c r="N112" s="1142">
        <v>0</v>
      </c>
      <c r="O112" s="1142">
        <v>0</v>
      </c>
      <c r="P112" s="1142">
        <v>0</v>
      </c>
      <c r="Q112" s="1142">
        <v>0</v>
      </c>
      <c r="R112" s="1142">
        <v>0</v>
      </c>
      <c r="S112" s="1142">
        <v>0</v>
      </c>
      <c r="T112" s="1087"/>
    </row>
    <row r="113" spans="1:20" ht="15.75" x14ac:dyDescent="0.25">
      <c r="A113" s="1446"/>
      <c r="B113" s="1091"/>
      <c r="C113" s="2794"/>
      <c r="D113" s="2768"/>
      <c r="E113" s="2769"/>
      <c r="F113" s="1138" t="s">
        <v>584</v>
      </c>
      <c r="G113" s="1115">
        <f t="shared" si="8"/>
        <v>0</v>
      </c>
      <c r="H113" s="1142">
        <v>0</v>
      </c>
      <c r="I113" s="1142">
        <v>0</v>
      </c>
      <c r="J113" s="1142">
        <v>0</v>
      </c>
      <c r="K113" s="1142">
        <v>0</v>
      </c>
      <c r="L113" s="1142">
        <v>0</v>
      </c>
      <c r="M113" s="1142">
        <v>0</v>
      </c>
      <c r="N113" s="1142">
        <v>0</v>
      </c>
      <c r="O113" s="1142">
        <v>0</v>
      </c>
      <c r="P113" s="1142">
        <v>0</v>
      </c>
      <c r="Q113" s="1142">
        <v>0</v>
      </c>
      <c r="R113" s="1142">
        <v>0</v>
      </c>
      <c r="S113" s="1142">
        <v>0</v>
      </c>
      <c r="T113" s="1087"/>
    </row>
    <row r="114" spans="1:20" ht="15.75" x14ac:dyDescent="0.25">
      <c r="A114" s="1446"/>
      <c r="B114" s="1091"/>
      <c r="C114" s="2794"/>
      <c r="D114" s="2768"/>
      <c r="E114" s="2769"/>
      <c r="F114" s="1138" t="s">
        <v>585</v>
      </c>
      <c r="G114" s="1115">
        <f t="shared" si="8"/>
        <v>0</v>
      </c>
      <c r="H114" s="1142">
        <v>0</v>
      </c>
      <c r="I114" s="1142">
        <v>0</v>
      </c>
      <c r="J114" s="1142">
        <v>0</v>
      </c>
      <c r="K114" s="1142">
        <v>0</v>
      </c>
      <c r="L114" s="1142">
        <v>0</v>
      </c>
      <c r="M114" s="1142">
        <v>0</v>
      </c>
      <c r="N114" s="1142">
        <v>0</v>
      </c>
      <c r="O114" s="1142">
        <v>0</v>
      </c>
      <c r="P114" s="1142">
        <v>0</v>
      </c>
      <c r="Q114" s="1142">
        <v>0</v>
      </c>
      <c r="R114" s="1142">
        <v>0</v>
      </c>
      <c r="S114" s="1142">
        <v>0</v>
      </c>
      <c r="T114" s="1087"/>
    </row>
    <row r="115" spans="1:20" ht="31.5" x14ac:dyDescent="0.25">
      <c r="A115" s="1446"/>
      <c r="B115" s="1091"/>
      <c r="C115" s="2794"/>
      <c r="D115" s="2768"/>
      <c r="E115" s="2769"/>
      <c r="F115" s="1138" t="s">
        <v>586</v>
      </c>
      <c r="G115" s="1115">
        <f t="shared" si="8"/>
        <v>0</v>
      </c>
      <c r="H115" s="1142">
        <v>0</v>
      </c>
      <c r="I115" s="1142">
        <v>0</v>
      </c>
      <c r="J115" s="1142">
        <v>0</v>
      </c>
      <c r="K115" s="1142">
        <v>0</v>
      </c>
      <c r="L115" s="1142">
        <v>0</v>
      </c>
      <c r="M115" s="1142">
        <v>0</v>
      </c>
      <c r="N115" s="1142">
        <v>0</v>
      </c>
      <c r="O115" s="1142">
        <v>0</v>
      </c>
      <c r="P115" s="1142">
        <v>0</v>
      </c>
      <c r="Q115" s="1142">
        <v>0</v>
      </c>
      <c r="R115" s="1142">
        <v>0</v>
      </c>
      <c r="S115" s="1142">
        <v>0</v>
      </c>
      <c r="T115" s="1087"/>
    </row>
    <row r="116" spans="1:20" ht="31.5" x14ac:dyDescent="0.25">
      <c r="A116" s="1446"/>
      <c r="B116" s="1091"/>
      <c r="C116" s="2794"/>
      <c r="D116" s="2768"/>
      <c r="E116" s="2769"/>
      <c r="F116" s="1140" t="s">
        <v>587</v>
      </c>
      <c r="G116" s="1115">
        <f t="shared" si="8"/>
        <v>0</v>
      </c>
      <c r="H116" s="1142">
        <v>0</v>
      </c>
      <c r="I116" s="1142">
        <v>0</v>
      </c>
      <c r="J116" s="1142">
        <v>0</v>
      </c>
      <c r="K116" s="1142">
        <v>0</v>
      </c>
      <c r="L116" s="1142">
        <v>0</v>
      </c>
      <c r="M116" s="1142">
        <v>0</v>
      </c>
      <c r="N116" s="1142">
        <v>0</v>
      </c>
      <c r="O116" s="1142">
        <v>0</v>
      </c>
      <c r="P116" s="1142">
        <v>0</v>
      </c>
      <c r="Q116" s="1142">
        <v>0</v>
      </c>
      <c r="R116" s="1142">
        <v>0</v>
      </c>
      <c r="S116" s="1142">
        <v>0</v>
      </c>
      <c r="T116" s="1087"/>
    </row>
    <row r="117" spans="1:20" ht="15.75" x14ac:dyDescent="0.25">
      <c r="A117" s="1446"/>
      <c r="B117" s="1091"/>
      <c r="C117" s="2794"/>
      <c r="D117" s="2768"/>
      <c r="E117" s="2769"/>
      <c r="F117" s="1140" t="s">
        <v>588</v>
      </c>
      <c r="G117" s="1115">
        <f t="shared" si="8"/>
        <v>0</v>
      </c>
      <c r="H117" s="1142">
        <v>0</v>
      </c>
      <c r="I117" s="1142">
        <v>0</v>
      </c>
      <c r="J117" s="1142">
        <v>0</v>
      </c>
      <c r="K117" s="1142">
        <v>0</v>
      </c>
      <c r="L117" s="1142">
        <v>0</v>
      </c>
      <c r="M117" s="1142">
        <v>0</v>
      </c>
      <c r="N117" s="1142">
        <v>0</v>
      </c>
      <c r="O117" s="1142">
        <v>0</v>
      </c>
      <c r="P117" s="1142">
        <v>0</v>
      </c>
      <c r="Q117" s="1142">
        <v>0</v>
      </c>
      <c r="R117" s="1142">
        <v>0</v>
      </c>
      <c r="S117" s="1142">
        <v>0</v>
      </c>
      <c r="T117" s="1087"/>
    </row>
    <row r="118" spans="1:20" ht="15.75" x14ac:dyDescent="0.25">
      <c r="A118" s="1446"/>
      <c r="B118" s="1091"/>
      <c r="C118" s="2794"/>
      <c r="D118" s="2768"/>
      <c r="E118" s="2769"/>
      <c r="F118" s="1138" t="s">
        <v>589</v>
      </c>
      <c r="G118" s="1115">
        <f t="shared" si="8"/>
        <v>0</v>
      </c>
      <c r="H118" s="1142">
        <v>0</v>
      </c>
      <c r="I118" s="1142">
        <v>0</v>
      </c>
      <c r="J118" s="1142">
        <v>0</v>
      </c>
      <c r="K118" s="1142">
        <v>0</v>
      </c>
      <c r="L118" s="1142">
        <v>0</v>
      </c>
      <c r="M118" s="1142">
        <v>0</v>
      </c>
      <c r="N118" s="1142">
        <v>0</v>
      </c>
      <c r="O118" s="1142">
        <v>0</v>
      </c>
      <c r="P118" s="1142">
        <v>0</v>
      </c>
      <c r="Q118" s="1142">
        <v>0</v>
      </c>
      <c r="R118" s="1142">
        <v>0</v>
      </c>
      <c r="S118" s="1142">
        <v>0</v>
      </c>
      <c r="T118" s="1087"/>
    </row>
    <row r="119" spans="1:20" ht="15.75" x14ac:dyDescent="0.25">
      <c r="A119" s="1446"/>
      <c r="B119" s="1091"/>
      <c r="C119" s="2794"/>
      <c r="D119" s="2770"/>
      <c r="E119" s="2771"/>
      <c r="F119" s="1138" t="s">
        <v>590</v>
      </c>
      <c r="G119" s="1115">
        <f t="shared" si="8"/>
        <v>0</v>
      </c>
      <c r="H119" s="1142">
        <v>0</v>
      </c>
      <c r="I119" s="1142">
        <v>0</v>
      </c>
      <c r="J119" s="1142">
        <v>0</v>
      </c>
      <c r="K119" s="1142">
        <v>0</v>
      </c>
      <c r="L119" s="1142">
        <v>0</v>
      </c>
      <c r="M119" s="1142">
        <v>0</v>
      </c>
      <c r="N119" s="1142">
        <v>0</v>
      </c>
      <c r="O119" s="1142">
        <v>0</v>
      </c>
      <c r="P119" s="1142">
        <v>0</v>
      </c>
      <c r="Q119" s="1142">
        <v>0</v>
      </c>
      <c r="R119" s="1142">
        <v>0</v>
      </c>
      <c r="S119" s="1142">
        <v>0</v>
      </c>
      <c r="T119" s="1087"/>
    </row>
    <row r="120" spans="1:20" ht="31.5" x14ac:dyDescent="0.25">
      <c r="A120" s="1446"/>
      <c r="B120" s="1091"/>
      <c r="C120" s="2794"/>
      <c r="D120" s="2772" t="s">
        <v>591</v>
      </c>
      <c r="E120" s="2773"/>
      <c r="F120" s="1143" t="s">
        <v>592</v>
      </c>
      <c r="G120" s="1115"/>
      <c r="H120" s="1116"/>
      <c r="I120" s="1116"/>
      <c r="J120" s="1116"/>
      <c r="K120" s="1116"/>
      <c r="L120" s="1116"/>
      <c r="M120" s="1116"/>
      <c r="N120" s="1116"/>
      <c r="O120" s="1116"/>
      <c r="P120" s="1116"/>
      <c r="Q120" s="1116"/>
      <c r="R120" s="1116"/>
      <c r="S120" s="1116"/>
      <c r="T120" s="1087"/>
    </row>
    <row r="121" spans="1:20" ht="16.5" thickBot="1" x14ac:dyDescent="0.3">
      <c r="A121" s="1446"/>
      <c r="B121" s="1091"/>
      <c r="C121" s="2794"/>
      <c r="D121" s="2767"/>
      <c r="E121" s="2805"/>
      <c r="F121" s="1144" t="s">
        <v>593</v>
      </c>
      <c r="G121" s="1119"/>
      <c r="H121" s="1120"/>
      <c r="I121" s="1120"/>
      <c r="J121" s="1120"/>
      <c r="K121" s="1120"/>
      <c r="L121" s="1120"/>
      <c r="M121" s="1120"/>
      <c r="N121" s="1120"/>
      <c r="O121" s="1120"/>
      <c r="P121" s="1120"/>
      <c r="Q121" s="1120"/>
      <c r="R121" s="1120"/>
      <c r="S121" s="1120"/>
      <c r="T121" s="1087"/>
    </row>
    <row r="122" spans="1:20" ht="19.5" thickBot="1" x14ac:dyDescent="0.3">
      <c r="A122" s="1446"/>
      <c r="B122" s="1091"/>
      <c r="C122" s="2791" t="s">
        <v>165</v>
      </c>
      <c r="D122" s="2792"/>
      <c r="E122" s="2792"/>
      <c r="F122" s="2792"/>
      <c r="G122" s="2792"/>
      <c r="H122" s="2792"/>
      <c r="I122" s="2792"/>
      <c r="J122" s="2792"/>
      <c r="K122" s="2792"/>
      <c r="L122" s="2792"/>
      <c r="M122" s="2792"/>
      <c r="N122" s="2792"/>
      <c r="O122" s="2792"/>
      <c r="P122" s="2792"/>
      <c r="Q122" s="2792"/>
      <c r="R122" s="2792"/>
      <c r="S122" s="2793"/>
      <c r="T122" s="1087"/>
    </row>
    <row r="123" spans="1:20" ht="19.5" thickBot="1" x14ac:dyDescent="0.3">
      <c r="A123" s="1446"/>
      <c r="B123" s="1091"/>
      <c r="C123" s="2794" t="s">
        <v>37</v>
      </c>
      <c r="D123" s="2795" t="s">
        <v>7</v>
      </c>
      <c r="E123" s="2795"/>
      <c r="F123" s="2795"/>
      <c r="G123" s="2795"/>
      <c r="H123" s="2795"/>
      <c r="I123" s="2795"/>
      <c r="J123" s="2795"/>
      <c r="K123" s="2795"/>
      <c r="L123" s="2795"/>
      <c r="M123" s="2795"/>
      <c r="N123" s="2795"/>
      <c r="O123" s="2795"/>
      <c r="P123" s="2795"/>
      <c r="Q123" s="2795"/>
      <c r="R123" s="2795"/>
      <c r="S123" s="2796"/>
      <c r="T123" s="1087"/>
    </row>
    <row r="124" spans="1:20" ht="15.75" x14ac:dyDescent="0.25">
      <c r="A124" s="1446"/>
      <c r="B124" s="1091"/>
      <c r="C124" s="2794"/>
      <c r="D124" s="2797" t="s">
        <v>97</v>
      </c>
      <c r="E124" s="2798"/>
      <c r="F124" s="1145" t="s">
        <v>101</v>
      </c>
      <c r="G124" s="1114"/>
      <c r="H124" s="1094"/>
      <c r="I124" s="1094"/>
      <c r="J124" s="1094"/>
      <c r="K124" s="1094"/>
      <c r="L124" s="1094"/>
      <c r="M124" s="1094"/>
      <c r="N124" s="1094"/>
      <c r="O124" s="1094"/>
      <c r="P124" s="1094"/>
      <c r="Q124" s="1094"/>
      <c r="R124" s="1094"/>
      <c r="S124" s="1094"/>
      <c r="T124" s="1087"/>
    </row>
    <row r="125" spans="1:20" ht="31.5" x14ac:dyDescent="0.25">
      <c r="A125" s="1446"/>
      <c r="B125" s="1091"/>
      <c r="C125" s="2794"/>
      <c r="D125" s="2768"/>
      <c r="E125" s="2769"/>
      <c r="F125" s="1141" t="s">
        <v>120</v>
      </c>
      <c r="G125" s="1115">
        <f t="shared" ref="G125:S125" si="9">G22+G42+G60</f>
        <v>6</v>
      </c>
      <c r="H125" s="1116">
        <f t="shared" si="9"/>
        <v>0</v>
      </c>
      <c r="I125" s="1116">
        <f t="shared" si="9"/>
        <v>0</v>
      </c>
      <c r="J125" s="1116">
        <f t="shared" si="9"/>
        <v>1</v>
      </c>
      <c r="K125" s="1116">
        <f t="shared" si="9"/>
        <v>1</v>
      </c>
      <c r="L125" s="1116">
        <f t="shared" si="9"/>
        <v>0</v>
      </c>
      <c r="M125" s="1116">
        <f t="shared" si="9"/>
        <v>1</v>
      </c>
      <c r="N125" s="1116">
        <f t="shared" si="9"/>
        <v>0</v>
      </c>
      <c r="O125" s="1116">
        <f t="shared" si="9"/>
        <v>1</v>
      </c>
      <c r="P125" s="1116">
        <f t="shared" si="9"/>
        <v>0</v>
      </c>
      <c r="Q125" s="1116">
        <f t="shared" si="9"/>
        <v>1</v>
      </c>
      <c r="R125" s="1116">
        <f t="shared" si="9"/>
        <v>1</v>
      </c>
      <c r="S125" s="1116">
        <f t="shared" si="9"/>
        <v>0</v>
      </c>
      <c r="T125" s="1087"/>
    </row>
    <row r="126" spans="1:20" ht="31.5" x14ac:dyDescent="0.25">
      <c r="A126" s="1446"/>
      <c r="B126" s="1091"/>
      <c r="C126" s="2794"/>
      <c r="D126" s="2770"/>
      <c r="E126" s="2771"/>
      <c r="F126" s="1146" t="s">
        <v>121</v>
      </c>
      <c r="G126" s="1115">
        <f>+H126+I126+J126+K126+L126+M126+N126+O126+P126+Q126+R126+S126</f>
        <v>0</v>
      </c>
      <c r="H126" s="1099">
        <v>0</v>
      </c>
      <c r="I126" s="1099">
        <v>0</v>
      </c>
      <c r="J126" s="1099">
        <v>0</v>
      </c>
      <c r="K126" s="1099">
        <v>0</v>
      </c>
      <c r="L126" s="1099">
        <v>0</v>
      </c>
      <c r="M126" s="1099">
        <v>0</v>
      </c>
      <c r="N126" s="1099">
        <v>0</v>
      </c>
      <c r="O126" s="1099">
        <v>0</v>
      </c>
      <c r="P126" s="1099">
        <v>0</v>
      </c>
      <c r="Q126" s="1099">
        <v>0</v>
      </c>
      <c r="R126" s="1099">
        <v>0</v>
      </c>
      <c r="S126" s="1099">
        <v>0</v>
      </c>
      <c r="T126" s="1087"/>
    </row>
    <row r="127" spans="1:20" ht="15.75" x14ac:dyDescent="0.25">
      <c r="A127" s="1446"/>
      <c r="B127" s="1091"/>
      <c r="C127" s="2794"/>
      <c r="D127" s="2766" t="s">
        <v>98</v>
      </c>
      <c r="E127" s="2767"/>
      <c r="F127" s="1138" t="s">
        <v>102</v>
      </c>
      <c r="G127" s="1115">
        <f t="shared" ref="G127:G136" si="10">+H127+I127+J127+K127+L127+M127+N127+O127+P127+Q127+R127+S127</f>
        <v>1</v>
      </c>
      <c r="H127" s="1099">
        <v>0</v>
      </c>
      <c r="I127" s="1099">
        <v>0</v>
      </c>
      <c r="J127" s="1099">
        <v>0</v>
      </c>
      <c r="K127" s="1099">
        <v>0</v>
      </c>
      <c r="L127" s="1099">
        <v>0</v>
      </c>
      <c r="M127" s="1099">
        <v>0</v>
      </c>
      <c r="N127" s="1099">
        <v>0</v>
      </c>
      <c r="O127" s="1099">
        <v>0</v>
      </c>
      <c r="P127" s="1099">
        <v>0</v>
      </c>
      <c r="Q127" s="1099">
        <v>0</v>
      </c>
      <c r="R127" s="1099">
        <v>1</v>
      </c>
      <c r="S127" s="1099">
        <v>0</v>
      </c>
      <c r="T127" s="1087"/>
    </row>
    <row r="128" spans="1:20" ht="15.75" x14ac:dyDescent="0.25">
      <c r="A128" s="1446"/>
      <c r="B128" s="1091"/>
      <c r="C128" s="2794"/>
      <c r="D128" s="2768"/>
      <c r="E128" s="2769"/>
      <c r="F128" s="1138" t="s">
        <v>103</v>
      </c>
      <c r="G128" s="1115">
        <f t="shared" si="10"/>
        <v>5</v>
      </c>
      <c r="H128" s="1099">
        <v>0</v>
      </c>
      <c r="I128" s="1099">
        <v>0</v>
      </c>
      <c r="J128" s="1099">
        <v>0</v>
      </c>
      <c r="K128" s="1099">
        <v>1</v>
      </c>
      <c r="L128" s="1099">
        <v>1</v>
      </c>
      <c r="M128" s="1099">
        <v>0</v>
      </c>
      <c r="N128" s="1099">
        <v>1</v>
      </c>
      <c r="O128" s="1099">
        <v>0</v>
      </c>
      <c r="P128" s="1099">
        <v>1</v>
      </c>
      <c r="Q128" s="1099">
        <v>0</v>
      </c>
      <c r="R128" s="1099">
        <v>1</v>
      </c>
      <c r="S128" s="1099">
        <v>0</v>
      </c>
      <c r="T128" s="1087"/>
    </row>
    <row r="129" spans="1:20" ht="15.75" x14ac:dyDescent="0.25">
      <c r="A129" s="1446"/>
      <c r="B129" s="1091"/>
      <c r="C129" s="2794"/>
      <c r="D129" s="2768"/>
      <c r="E129" s="2769"/>
      <c r="F129" s="1146" t="s">
        <v>104</v>
      </c>
      <c r="G129" s="1115">
        <f t="shared" si="10"/>
        <v>5</v>
      </c>
      <c r="H129" s="1099">
        <v>0</v>
      </c>
      <c r="I129" s="1099">
        <v>0</v>
      </c>
      <c r="J129" s="1099">
        <v>0</v>
      </c>
      <c r="K129" s="1099">
        <v>1</v>
      </c>
      <c r="L129" s="1099">
        <v>1</v>
      </c>
      <c r="M129" s="1099">
        <v>0</v>
      </c>
      <c r="N129" s="1099">
        <v>1</v>
      </c>
      <c r="O129" s="1099">
        <v>0</v>
      </c>
      <c r="P129" s="1099">
        <v>1</v>
      </c>
      <c r="Q129" s="1099">
        <v>0</v>
      </c>
      <c r="R129" s="1099">
        <v>1</v>
      </c>
      <c r="S129" s="1099">
        <v>0</v>
      </c>
      <c r="T129" s="1087"/>
    </row>
    <row r="130" spans="1:20" ht="15.75" x14ac:dyDescent="0.25">
      <c r="A130" s="1446"/>
      <c r="B130" s="1091"/>
      <c r="C130" s="2794"/>
      <c r="D130" s="2770"/>
      <c r="E130" s="2771"/>
      <c r="F130" s="1146" t="s">
        <v>105</v>
      </c>
      <c r="G130" s="1115">
        <f t="shared" si="10"/>
        <v>0</v>
      </c>
      <c r="H130" s="1099">
        <v>0</v>
      </c>
      <c r="I130" s="1099">
        <v>0</v>
      </c>
      <c r="J130" s="1099">
        <v>0</v>
      </c>
      <c r="K130" s="1099">
        <v>0</v>
      </c>
      <c r="L130" s="1099">
        <v>0</v>
      </c>
      <c r="M130" s="1099">
        <v>0</v>
      </c>
      <c r="N130" s="1099">
        <v>0</v>
      </c>
      <c r="O130" s="1099">
        <v>0</v>
      </c>
      <c r="P130" s="1099">
        <v>0</v>
      </c>
      <c r="Q130" s="1099">
        <v>0</v>
      </c>
      <c r="R130" s="1099">
        <v>0</v>
      </c>
      <c r="S130" s="1099">
        <v>0</v>
      </c>
      <c r="T130" s="1087"/>
    </row>
    <row r="131" spans="1:20" ht="15.75" x14ac:dyDescent="0.25">
      <c r="A131" s="1446"/>
      <c r="B131" s="1091"/>
      <c r="C131" s="2794"/>
      <c r="D131" s="2766" t="s">
        <v>99</v>
      </c>
      <c r="E131" s="2767"/>
      <c r="F131" s="1138" t="s">
        <v>106</v>
      </c>
      <c r="G131" s="1115">
        <f t="shared" si="10"/>
        <v>0</v>
      </c>
      <c r="H131" s="1099">
        <v>0</v>
      </c>
      <c r="I131" s="1099">
        <v>0</v>
      </c>
      <c r="J131" s="1099">
        <v>0</v>
      </c>
      <c r="K131" s="1099">
        <v>0</v>
      </c>
      <c r="L131" s="1099">
        <v>0</v>
      </c>
      <c r="M131" s="1099">
        <v>0</v>
      </c>
      <c r="N131" s="1099">
        <v>0</v>
      </c>
      <c r="O131" s="1099">
        <v>0</v>
      </c>
      <c r="P131" s="1099">
        <v>0</v>
      </c>
      <c r="Q131" s="1099">
        <v>0</v>
      </c>
      <c r="R131" s="1099">
        <v>0</v>
      </c>
      <c r="S131" s="1099">
        <v>0</v>
      </c>
      <c r="T131" s="1087"/>
    </row>
    <row r="132" spans="1:20" ht="15.75" x14ac:dyDescent="0.25">
      <c r="A132" s="1446"/>
      <c r="B132" s="1091"/>
      <c r="C132" s="2794"/>
      <c r="D132" s="2768"/>
      <c r="E132" s="2769"/>
      <c r="F132" s="1138" t="s">
        <v>107</v>
      </c>
      <c r="G132" s="1115">
        <f t="shared" si="10"/>
        <v>0</v>
      </c>
      <c r="H132" s="1099">
        <v>0</v>
      </c>
      <c r="I132" s="1099">
        <v>0</v>
      </c>
      <c r="J132" s="1099">
        <v>0</v>
      </c>
      <c r="K132" s="1099">
        <v>0</v>
      </c>
      <c r="L132" s="1099">
        <v>0</v>
      </c>
      <c r="M132" s="1099">
        <v>0</v>
      </c>
      <c r="N132" s="1099">
        <v>0</v>
      </c>
      <c r="O132" s="1099">
        <v>0</v>
      </c>
      <c r="P132" s="1099">
        <v>0</v>
      </c>
      <c r="Q132" s="1099">
        <v>0</v>
      </c>
      <c r="R132" s="1099">
        <v>0</v>
      </c>
      <c r="S132" s="1099">
        <v>0</v>
      </c>
      <c r="T132" s="1087"/>
    </row>
    <row r="133" spans="1:20" ht="31.5" x14ac:dyDescent="0.25">
      <c r="A133" s="1446"/>
      <c r="B133" s="1091"/>
      <c r="C133" s="2794"/>
      <c r="D133" s="2768"/>
      <c r="E133" s="2769"/>
      <c r="F133" s="1138" t="s">
        <v>594</v>
      </c>
      <c r="G133" s="1115">
        <f t="shared" si="10"/>
        <v>0</v>
      </c>
      <c r="H133" s="1099">
        <v>0</v>
      </c>
      <c r="I133" s="1099">
        <v>0</v>
      </c>
      <c r="J133" s="1099">
        <v>0</v>
      </c>
      <c r="K133" s="1099">
        <v>0</v>
      </c>
      <c r="L133" s="1099">
        <v>0</v>
      </c>
      <c r="M133" s="1099">
        <v>0</v>
      </c>
      <c r="N133" s="1099">
        <v>0</v>
      </c>
      <c r="O133" s="1099">
        <v>0</v>
      </c>
      <c r="P133" s="1099">
        <v>0</v>
      </c>
      <c r="Q133" s="1099">
        <v>0</v>
      </c>
      <c r="R133" s="1099">
        <v>0</v>
      </c>
      <c r="S133" s="1099">
        <v>0</v>
      </c>
      <c r="T133" s="1087"/>
    </row>
    <row r="134" spans="1:20" ht="15.75" x14ac:dyDescent="0.25">
      <c r="A134" s="1446"/>
      <c r="B134" s="1091"/>
      <c r="C134" s="2794"/>
      <c r="D134" s="2768"/>
      <c r="E134" s="2769"/>
      <c r="F134" s="1141" t="s">
        <v>595</v>
      </c>
      <c r="G134" s="1115">
        <f t="shared" si="10"/>
        <v>0</v>
      </c>
      <c r="H134" s="1099">
        <v>0</v>
      </c>
      <c r="I134" s="1099">
        <v>0</v>
      </c>
      <c r="J134" s="1099">
        <v>0</v>
      </c>
      <c r="K134" s="1099">
        <v>0</v>
      </c>
      <c r="L134" s="1099">
        <v>0</v>
      </c>
      <c r="M134" s="1099">
        <v>0</v>
      </c>
      <c r="N134" s="1099">
        <v>0</v>
      </c>
      <c r="O134" s="1099">
        <v>0</v>
      </c>
      <c r="P134" s="1099">
        <v>0</v>
      </c>
      <c r="Q134" s="1099">
        <v>0</v>
      </c>
      <c r="R134" s="1099">
        <v>0</v>
      </c>
      <c r="S134" s="1099">
        <v>0</v>
      </c>
      <c r="T134" s="1087"/>
    </row>
    <row r="135" spans="1:20" ht="31.5" x14ac:dyDescent="0.25">
      <c r="A135" s="1446"/>
      <c r="B135" s="1091"/>
      <c r="C135" s="2794"/>
      <c r="D135" s="2768"/>
      <c r="E135" s="2769"/>
      <c r="F135" s="1138" t="s">
        <v>596</v>
      </c>
      <c r="G135" s="1115">
        <f t="shared" si="10"/>
        <v>0</v>
      </c>
      <c r="H135" s="1099">
        <v>0</v>
      </c>
      <c r="I135" s="1099">
        <v>0</v>
      </c>
      <c r="J135" s="1099">
        <v>0</v>
      </c>
      <c r="K135" s="1099">
        <v>0</v>
      </c>
      <c r="L135" s="1099">
        <v>0</v>
      </c>
      <c r="M135" s="1099">
        <v>0</v>
      </c>
      <c r="N135" s="1099">
        <v>0</v>
      </c>
      <c r="O135" s="1099">
        <v>0</v>
      </c>
      <c r="P135" s="1099">
        <v>0</v>
      </c>
      <c r="Q135" s="1099">
        <v>0</v>
      </c>
      <c r="R135" s="1099">
        <v>0</v>
      </c>
      <c r="S135" s="1099">
        <v>0</v>
      </c>
      <c r="T135" s="1087"/>
    </row>
    <row r="136" spans="1:20" ht="31.5" x14ac:dyDescent="0.25">
      <c r="A136" s="1446"/>
      <c r="B136" s="1091"/>
      <c r="C136" s="2794"/>
      <c r="D136" s="2770"/>
      <c r="E136" s="2771"/>
      <c r="F136" s="1138" t="s">
        <v>597</v>
      </c>
      <c r="G136" s="1115">
        <f t="shared" si="10"/>
        <v>0</v>
      </c>
      <c r="H136" s="1099">
        <v>0</v>
      </c>
      <c r="I136" s="1099">
        <v>0</v>
      </c>
      <c r="J136" s="1099">
        <v>0</v>
      </c>
      <c r="K136" s="1099">
        <v>0</v>
      </c>
      <c r="L136" s="1099">
        <v>0</v>
      </c>
      <c r="M136" s="1099">
        <v>0</v>
      </c>
      <c r="N136" s="1099">
        <v>0</v>
      </c>
      <c r="O136" s="1099">
        <v>0</v>
      </c>
      <c r="P136" s="1099">
        <v>0</v>
      </c>
      <c r="Q136" s="1099">
        <v>0</v>
      </c>
      <c r="R136" s="1099">
        <v>0</v>
      </c>
      <c r="S136" s="1099">
        <v>0</v>
      </c>
      <c r="T136" s="1087"/>
    </row>
    <row r="137" spans="1:20" ht="31.5" x14ac:dyDescent="0.25">
      <c r="A137" s="1446"/>
      <c r="B137" s="1091"/>
      <c r="C137" s="2794"/>
      <c r="D137" s="2766" t="s">
        <v>100</v>
      </c>
      <c r="E137" s="2767"/>
      <c r="F137" s="1143" t="s">
        <v>109</v>
      </c>
      <c r="G137" s="1115"/>
      <c r="H137" s="1116"/>
      <c r="I137" s="1116"/>
      <c r="J137" s="1116"/>
      <c r="K137" s="1116"/>
      <c r="L137" s="1116"/>
      <c r="M137" s="1116"/>
      <c r="N137" s="1116"/>
      <c r="O137" s="1116"/>
      <c r="P137" s="1116"/>
      <c r="Q137" s="1116"/>
      <c r="R137" s="1116"/>
      <c r="S137" s="1116"/>
      <c r="T137" s="1087"/>
    </row>
    <row r="138" spans="1:20" ht="32.25" thickBot="1" x14ac:dyDescent="0.3">
      <c r="A138" s="1446"/>
      <c r="B138" s="1091"/>
      <c r="C138" s="2794"/>
      <c r="D138" s="2768"/>
      <c r="E138" s="2769"/>
      <c r="F138" s="1144" t="s">
        <v>110</v>
      </c>
      <c r="G138" s="1119"/>
      <c r="H138" s="1120"/>
      <c r="I138" s="1120"/>
      <c r="J138" s="1120"/>
      <c r="K138" s="1120"/>
      <c r="L138" s="1120"/>
      <c r="M138" s="1120"/>
      <c r="N138" s="1120"/>
      <c r="O138" s="1120"/>
      <c r="P138" s="1120"/>
      <c r="Q138" s="1120"/>
      <c r="R138" s="1120"/>
      <c r="S138" s="1120"/>
      <c r="T138" s="1087"/>
    </row>
    <row r="139" spans="1:20" ht="19.5" thickBot="1" x14ac:dyDescent="0.3">
      <c r="A139" s="1446"/>
      <c r="B139" s="1091"/>
      <c r="C139" s="2794"/>
      <c r="D139" s="2795" t="s">
        <v>551</v>
      </c>
      <c r="E139" s="2795"/>
      <c r="F139" s="2795"/>
      <c r="G139" s="2795"/>
      <c r="H139" s="2795"/>
      <c r="I139" s="2795"/>
      <c r="J139" s="2795"/>
      <c r="K139" s="2795"/>
      <c r="L139" s="2795"/>
      <c r="M139" s="2795"/>
      <c r="N139" s="2795"/>
      <c r="O139" s="2795"/>
      <c r="P139" s="2795"/>
      <c r="Q139" s="2795"/>
      <c r="R139" s="2795"/>
      <c r="S139" s="2796"/>
      <c r="T139" s="1087"/>
    </row>
    <row r="140" spans="1:20" ht="15.75" x14ac:dyDescent="0.25">
      <c r="A140" s="1446"/>
      <c r="B140" s="1091"/>
      <c r="C140" s="2794"/>
      <c r="D140" s="2797" t="s">
        <v>598</v>
      </c>
      <c r="E140" s="2798"/>
      <c r="F140" s="1145" t="s">
        <v>599</v>
      </c>
      <c r="G140" s="1114"/>
      <c r="H140" s="1094"/>
      <c r="I140" s="1094"/>
      <c r="J140" s="1094"/>
      <c r="K140" s="1094"/>
      <c r="L140" s="1094"/>
      <c r="M140" s="1094"/>
      <c r="N140" s="1094"/>
      <c r="O140" s="1094"/>
      <c r="P140" s="1094"/>
      <c r="Q140" s="1094"/>
      <c r="R140" s="1094"/>
      <c r="S140" s="1094"/>
      <c r="T140" s="1087"/>
    </row>
    <row r="141" spans="1:20" ht="31.5" x14ac:dyDescent="0.25">
      <c r="A141" s="1446"/>
      <c r="B141" s="1091"/>
      <c r="C141" s="2794"/>
      <c r="D141" s="2768"/>
      <c r="E141" s="2769"/>
      <c r="F141" s="1141" t="s">
        <v>600</v>
      </c>
      <c r="G141" s="1115">
        <f>SUM(H141:S141)</f>
        <v>0</v>
      </c>
      <c r="H141" s="1099">
        <v>0</v>
      </c>
      <c r="I141" s="1099">
        <v>0</v>
      </c>
      <c r="J141" s="1099">
        <v>0</v>
      </c>
      <c r="K141" s="1099">
        <v>0</v>
      </c>
      <c r="L141" s="1099">
        <v>0</v>
      </c>
      <c r="M141" s="1099">
        <v>0</v>
      </c>
      <c r="N141" s="1099">
        <v>0</v>
      </c>
      <c r="O141" s="1099">
        <v>0</v>
      </c>
      <c r="P141" s="1099">
        <v>0</v>
      </c>
      <c r="Q141" s="1099">
        <v>0</v>
      </c>
      <c r="R141" s="1099">
        <v>0</v>
      </c>
      <c r="S141" s="1099">
        <v>0</v>
      </c>
      <c r="T141" s="1087"/>
    </row>
    <row r="142" spans="1:20" ht="15.75" x14ac:dyDescent="0.25">
      <c r="A142" s="1446"/>
      <c r="B142" s="1091"/>
      <c r="C142" s="2794"/>
      <c r="D142" s="2768"/>
      <c r="E142" s="2769"/>
      <c r="F142" s="1138" t="s">
        <v>601</v>
      </c>
      <c r="G142" s="1115">
        <f t="shared" ref="G142:G153" si="11">SUM(H142:S142)</f>
        <v>0</v>
      </c>
      <c r="H142" s="1099">
        <v>0</v>
      </c>
      <c r="I142" s="1099">
        <v>0</v>
      </c>
      <c r="J142" s="1099">
        <v>0</v>
      </c>
      <c r="K142" s="1099">
        <v>0</v>
      </c>
      <c r="L142" s="1099">
        <v>0</v>
      </c>
      <c r="M142" s="1099">
        <v>0</v>
      </c>
      <c r="N142" s="1099">
        <v>0</v>
      </c>
      <c r="O142" s="1099">
        <v>0</v>
      </c>
      <c r="P142" s="1099">
        <v>0</v>
      </c>
      <c r="Q142" s="1099">
        <v>0</v>
      </c>
      <c r="R142" s="1099">
        <v>0</v>
      </c>
      <c r="S142" s="1099">
        <v>0</v>
      </c>
      <c r="T142" s="1087"/>
    </row>
    <row r="143" spans="1:20" ht="15.75" x14ac:dyDescent="0.25">
      <c r="A143" s="1446"/>
      <c r="B143" s="1091"/>
      <c r="C143" s="2794"/>
      <c r="D143" s="2768"/>
      <c r="E143" s="2769"/>
      <c r="F143" s="1138" t="s">
        <v>602</v>
      </c>
      <c r="G143" s="1115">
        <f t="shared" si="11"/>
        <v>0</v>
      </c>
      <c r="H143" s="1099">
        <v>0</v>
      </c>
      <c r="I143" s="1099">
        <v>0</v>
      </c>
      <c r="J143" s="1099">
        <v>0</v>
      </c>
      <c r="K143" s="1099">
        <v>0</v>
      </c>
      <c r="L143" s="1099">
        <v>0</v>
      </c>
      <c r="M143" s="1099">
        <v>0</v>
      </c>
      <c r="N143" s="1099">
        <v>0</v>
      </c>
      <c r="O143" s="1099">
        <v>0</v>
      </c>
      <c r="P143" s="1099">
        <v>0</v>
      </c>
      <c r="Q143" s="1099">
        <v>0</v>
      </c>
      <c r="R143" s="1099">
        <v>0</v>
      </c>
      <c r="S143" s="1099">
        <v>0</v>
      </c>
      <c r="T143" s="1087"/>
    </row>
    <row r="144" spans="1:20" ht="15.75" x14ac:dyDescent="0.25">
      <c r="A144" s="1446"/>
      <c r="B144" s="1091"/>
      <c r="C144" s="2794"/>
      <c r="D144" s="2768"/>
      <c r="E144" s="2769"/>
      <c r="F144" s="1138" t="s">
        <v>603</v>
      </c>
      <c r="G144" s="1115">
        <f t="shared" si="11"/>
        <v>0</v>
      </c>
      <c r="H144" s="1099">
        <v>0</v>
      </c>
      <c r="I144" s="1099">
        <v>0</v>
      </c>
      <c r="J144" s="1099">
        <v>0</v>
      </c>
      <c r="K144" s="1099">
        <v>0</v>
      </c>
      <c r="L144" s="1099">
        <v>0</v>
      </c>
      <c r="M144" s="1099">
        <v>0</v>
      </c>
      <c r="N144" s="1099">
        <v>0</v>
      </c>
      <c r="O144" s="1099">
        <v>0</v>
      </c>
      <c r="P144" s="1099">
        <v>0</v>
      </c>
      <c r="Q144" s="1099">
        <v>0</v>
      </c>
      <c r="R144" s="1099">
        <v>0</v>
      </c>
      <c r="S144" s="1099">
        <v>0</v>
      </c>
      <c r="T144" s="1087"/>
    </row>
    <row r="145" spans="1:20" ht="15.75" x14ac:dyDescent="0.25">
      <c r="A145" s="1446"/>
      <c r="B145" s="1091"/>
      <c r="C145" s="2794"/>
      <c r="D145" s="2768"/>
      <c r="E145" s="2769"/>
      <c r="F145" s="1146" t="s">
        <v>604</v>
      </c>
      <c r="G145" s="1115">
        <f t="shared" si="11"/>
        <v>0</v>
      </c>
      <c r="H145" s="1099">
        <v>0</v>
      </c>
      <c r="I145" s="1099">
        <v>0</v>
      </c>
      <c r="J145" s="1099">
        <v>0</v>
      </c>
      <c r="K145" s="1099">
        <v>0</v>
      </c>
      <c r="L145" s="1099">
        <v>0</v>
      </c>
      <c r="M145" s="1099">
        <v>0</v>
      </c>
      <c r="N145" s="1099">
        <v>0</v>
      </c>
      <c r="O145" s="1099">
        <v>0</v>
      </c>
      <c r="P145" s="1099">
        <v>0</v>
      </c>
      <c r="Q145" s="1099">
        <v>0</v>
      </c>
      <c r="R145" s="1099">
        <v>0</v>
      </c>
      <c r="S145" s="1099">
        <v>0</v>
      </c>
      <c r="T145" s="1087"/>
    </row>
    <row r="146" spans="1:20" ht="15.75" x14ac:dyDescent="0.25">
      <c r="A146" s="1446"/>
      <c r="B146" s="1091"/>
      <c r="C146" s="2794"/>
      <c r="D146" s="2768"/>
      <c r="E146" s="2769"/>
      <c r="F146" s="1146" t="s">
        <v>605</v>
      </c>
      <c r="G146" s="1115">
        <f t="shared" si="11"/>
        <v>0</v>
      </c>
      <c r="H146" s="1099">
        <v>0</v>
      </c>
      <c r="I146" s="1099">
        <v>0</v>
      </c>
      <c r="J146" s="1099">
        <v>0</v>
      </c>
      <c r="K146" s="1099">
        <v>0</v>
      </c>
      <c r="L146" s="1099">
        <v>0</v>
      </c>
      <c r="M146" s="1099">
        <v>0</v>
      </c>
      <c r="N146" s="1099">
        <v>0</v>
      </c>
      <c r="O146" s="1099">
        <v>0</v>
      </c>
      <c r="P146" s="1099">
        <v>0</v>
      </c>
      <c r="Q146" s="1099">
        <v>0</v>
      </c>
      <c r="R146" s="1099">
        <v>0</v>
      </c>
      <c r="S146" s="1099">
        <v>0</v>
      </c>
      <c r="T146" s="1087"/>
    </row>
    <row r="147" spans="1:20" ht="15.75" x14ac:dyDescent="0.25">
      <c r="A147" s="1446"/>
      <c r="B147" s="1091"/>
      <c r="C147" s="2794"/>
      <c r="D147" s="2768"/>
      <c r="E147" s="2769"/>
      <c r="F147" s="1146" t="s">
        <v>606</v>
      </c>
      <c r="G147" s="1115">
        <f t="shared" si="11"/>
        <v>0</v>
      </c>
      <c r="H147" s="1099">
        <v>0</v>
      </c>
      <c r="I147" s="1099">
        <v>0</v>
      </c>
      <c r="J147" s="1099">
        <v>0</v>
      </c>
      <c r="K147" s="1099">
        <v>0</v>
      </c>
      <c r="L147" s="1099">
        <v>0</v>
      </c>
      <c r="M147" s="1099">
        <v>0</v>
      </c>
      <c r="N147" s="1099">
        <v>0</v>
      </c>
      <c r="O147" s="1099">
        <v>0</v>
      </c>
      <c r="P147" s="1099">
        <v>0</v>
      </c>
      <c r="Q147" s="1099">
        <v>0</v>
      </c>
      <c r="R147" s="1099">
        <v>0</v>
      </c>
      <c r="S147" s="1099">
        <v>0</v>
      </c>
      <c r="T147" s="1087"/>
    </row>
    <row r="148" spans="1:20" ht="15.75" x14ac:dyDescent="0.25">
      <c r="A148" s="1446"/>
      <c r="B148" s="1091"/>
      <c r="C148" s="2794"/>
      <c r="D148" s="2768"/>
      <c r="E148" s="2769"/>
      <c r="F148" s="1140" t="s">
        <v>607</v>
      </c>
      <c r="G148" s="1115">
        <f t="shared" si="11"/>
        <v>0</v>
      </c>
      <c r="H148" s="1099">
        <v>0</v>
      </c>
      <c r="I148" s="1099">
        <v>0</v>
      </c>
      <c r="J148" s="1099">
        <v>0</v>
      </c>
      <c r="K148" s="1099">
        <v>0</v>
      </c>
      <c r="L148" s="1099">
        <v>0</v>
      </c>
      <c r="M148" s="1099">
        <v>0</v>
      </c>
      <c r="N148" s="1099">
        <v>0</v>
      </c>
      <c r="O148" s="1099">
        <v>0</v>
      </c>
      <c r="P148" s="1099">
        <v>0</v>
      </c>
      <c r="Q148" s="1099">
        <v>0</v>
      </c>
      <c r="R148" s="1099">
        <v>0</v>
      </c>
      <c r="S148" s="1099">
        <v>0</v>
      </c>
      <c r="T148" s="1087"/>
    </row>
    <row r="149" spans="1:20" ht="15.75" x14ac:dyDescent="0.25">
      <c r="A149" s="1446"/>
      <c r="B149" s="1091"/>
      <c r="C149" s="2794"/>
      <c r="D149" s="2768"/>
      <c r="E149" s="2769"/>
      <c r="F149" s="1140" t="s">
        <v>608</v>
      </c>
      <c r="G149" s="1115">
        <f t="shared" si="11"/>
        <v>0</v>
      </c>
      <c r="H149" s="1099">
        <v>0</v>
      </c>
      <c r="I149" s="1099">
        <v>0</v>
      </c>
      <c r="J149" s="1099">
        <v>0</v>
      </c>
      <c r="K149" s="1099">
        <v>0</v>
      </c>
      <c r="L149" s="1099">
        <v>0</v>
      </c>
      <c r="M149" s="1099">
        <v>0</v>
      </c>
      <c r="N149" s="1099">
        <v>0</v>
      </c>
      <c r="O149" s="1099">
        <v>0</v>
      </c>
      <c r="P149" s="1099">
        <v>0</v>
      </c>
      <c r="Q149" s="1099">
        <v>0</v>
      </c>
      <c r="R149" s="1099">
        <v>0</v>
      </c>
      <c r="S149" s="1099">
        <v>0</v>
      </c>
      <c r="T149" s="1087"/>
    </row>
    <row r="150" spans="1:20" ht="15.75" x14ac:dyDescent="0.25">
      <c r="A150" s="1446"/>
      <c r="B150" s="1091"/>
      <c r="C150" s="2794"/>
      <c r="D150" s="2768"/>
      <c r="E150" s="2769"/>
      <c r="F150" s="1147" t="s">
        <v>609</v>
      </c>
      <c r="G150" s="1115">
        <f t="shared" si="11"/>
        <v>0</v>
      </c>
      <c r="H150" s="1099">
        <v>0</v>
      </c>
      <c r="I150" s="1099">
        <v>0</v>
      </c>
      <c r="J150" s="1099">
        <v>0</v>
      </c>
      <c r="K150" s="1099">
        <v>0</v>
      </c>
      <c r="L150" s="1099">
        <v>0</v>
      </c>
      <c r="M150" s="1099">
        <v>0</v>
      </c>
      <c r="N150" s="1099">
        <v>0</v>
      </c>
      <c r="O150" s="1099">
        <v>0</v>
      </c>
      <c r="P150" s="1099">
        <v>0</v>
      </c>
      <c r="Q150" s="1099">
        <v>0</v>
      </c>
      <c r="R150" s="1099">
        <v>0</v>
      </c>
      <c r="S150" s="1099">
        <v>0</v>
      </c>
      <c r="T150" s="1087"/>
    </row>
    <row r="151" spans="1:20" ht="15.75" x14ac:dyDescent="0.25">
      <c r="A151" s="1446"/>
      <c r="B151" s="1091"/>
      <c r="C151" s="2794"/>
      <c r="D151" s="2768"/>
      <c r="E151" s="2769"/>
      <c r="F151" s="1140" t="s">
        <v>610</v>
      </c>
      <c r="G151" s="1115">
        <f t="shared" si="11"/>
        <v>0</v>
      </c>
      <c r="H151" s="1099">
        <v>0</v>
      </c>
      <c r="I151" s="1099">
        <v>0</v>
      </c>
      <c r="J151" s="1099">
        <v>0</v>
      </c>
      <c r="K151" s="1099">
        <v>0</v>
      </c>
      <c r="L151" s="1099">
        <v>0</v>
      </c>
      <c r="M151" s="1099">
        <v>0</v>
      </c>
      <c r="N151" s="1099">
        <v>0</v>
      </c>
      <c r="O151" s="1099">
        <v>0</v>
      </c>
      <c r="P151" s="1099">
        <v>0</v>
      </c>
      <c r="Q151" s="1099">
        <v>0</v>
      </c>
      <c r="R151" s="1099">
        <v>0</v>
      </c>
      <c r="S151" s="1099">
        <v>0</v>
      </c>
      <c r="T151" s="1087"/>
    </row>
    <row r="152" spans="1:20" ht="15.75" x14ac:dyDescent="0.25">
      <c r="A152" s="1446"/>
      <c r="B152" s="1091"/>
      <c r="C152" s="2794"/>
      <c r="D152" s="2768"/>
      <c r="E152" s="2769"/>
      <c r="F152" s="1140" t="s">
        <v>611</v>
      </c>
      <c r="G152" s="1115">
        <f t="shared" si="11"/>
        <v>0</v>
      </c>
      <c r="H152" s="1099">
        <v>0</v>
      </c>
      <c r="I152" s="1099">
        <v>0</v>
      </c>
      <c r="J152" s="1099">
        <v>0</v>
      </c>
      <c r="K152" s="1099">
        <v>0</v>
      </c>
      <c r="L152" s="1099">
        <v>0</v>
      </c>
      <c r="M152" s="1099">
        <v>0</v>
      </c>
      <c r="N152" s="1099">
        <v>0</v>
      </c>
      <c r="O152" s="1099">
        <v>0</v>
      </c>
      <c r="P152" s="1099">
        <v>0</v>
      </c>
      <c r="Q152" s="1099">
        <v>0</v>
      </c>
      <c r="R152" s="1099">
        <v>0</v>
      </c>
      <c r="S152" s="1099">
        <v>0</v>
      </c>
      <c r="T152" s="1087"/>
    </row>
    <row r="153" spans="1:20" ht="15.75" x14ac:dyDescent="0.25">
      <c r="A153" s="1446"/>
      <c r="B153" s="1091"/>
      <c r="C153" s="2794"/>
      <c r="D153" s="2770"/>
      <c r="E153" s="2771"/>
      <c r="F153" s="1140" t="s">
        <v>612</v>
      </c>
      <c r="G153" s="1115">
        <f t="shared" si="11"/>
        <v>0</v>
      </c>
      <c r="H153" s="1099">
        <v>0</v>
      </c>
      <c r="I153" s="1099">
        <v>0</v>
      </c>
      <c r="J153" s="1099">
        <v>0</v>
      </c>
      <c r="K153" s="1099">
        <v>0</v>
      </c>
      <c r="L153" s="1099">
        <v>0</v>
      </c>
      <c r="M153" s="1099">
        <v>0</v>
      </c>
      <c r="N153" s="1099">
        <v>0</v>
      </c>
      <c r="O153" s="1099">
        <v>0</v>
      </c>
      <c r="P153" s="1099">
        <v>0</v>
      </c>
      <c r="Q153" s="1099">
        <v>0</v>
      </c>
      <c r="R153" s="1099">
        <v>0</v>
      </c>
      <c r="S153" s="1099">
        <v>0</v>
      </c>
      <c r="T153" s="1087"/>
    </row>
    <row r="154" spans="1:20" ht="31.5" x14ac:dyDescent="0.25">
      <c r="A154" s="1446"/>
      <c r="B154" s="1091"/>
      <c r="C154" s="2794"/>
      <c r="D154" s="2766" t="s">
        <v>613</v>
      </c>
      <c r="E154" s="2767"/>
      <c r="F154" s="1143" t="s">
        <v>614</v>
      </c>
      <c r="G154" s="1115"/>
      <c r="H154" s="1116"/>
      <c r="I154" s="1116"/>
      <c r="J154" s="1116"/>
      <c r="K154" s="1116"/>
      <c r="L154" s="1116"/>
      <c r="M154" s="1116"/>
      <c r="N154" s="1116"/>
      <c r="O154" s="1116"/>
      <c r="P154" s="1116"/>
      <c r="Q154" s="1116"/>
      <c r="R154" s="1116"/>
      <c r="S154" s="1116"/>
      <c r="T154" s="1087"/>
    </row>
    <row r="155" spans="1:20" ht="31.5" x14ac:dyDescent="0.25">
      <c r="A155" s="1446"/>
      <c r="B155" s="1091"/>
      <c r="C155" s="2794"/>
      <c r="D155" s="2768"/>
      <c r="E155" s="2769"/>
      <c r="F155" s="1144" t="s">
        <v>615</v>
      </c>
      <c r="G155" s="1119"/>
      <c r="H155" s="1120"/>
      <c r="I155" s="1120"/>
      <c r="J155" s="1120"/>
      <c r="K155" s="1120"/>
      <c r="L155" s="1120"/>
      <c r="M155" s="1120"/>
      <c r="N155" s="1120"/>
      <c r="O155" s="1120"/>
      <c r="P155" s="1120"/>
      <c r="Q155" s="1120"/>
      <c r="R155" s="1120"/>
      <c r="S155" s="1120"/>
      <c r="T155" s="1087"/>
    </row>
    <row r="156" spans="1:20" ht="31.5" x14ac:dyDescent="0.25">
      <c r="A156" s="1446"/>
      <c r="B156" s="1091"/>
      <c r="C156" s="2794"/>
      <c r="D156" s="2766" t="s">
        <v>616</v>
      </c>
      <c r="E156" s="2767"/>
      <c r="F156" s="1141" t="s">
        <v>617</v>
      </c>
      <c r="G156" s="1123"/>
      <c r="H156" s="1148"/>
      <c r="I156" s="1148"/>
      <c r="J156" s="1148"/>
      <c r="K156" s="1148"/>
      <c r="L156" s="1148"/>
      <c r="M156" s="1148"/>
      <c r="N156" s="1148"/>
      <c r="O156" s="1148"/>
      <c r="P156" s="1148"/>
      <c r="Q156" s="1148"/>
      <c r="R156" s="1148"/>
      <c r="S156" s="1148"/>
      <c r="T156" s="1087"/>
    </row>
    <row r="157" spans="1:20" ht="31.5" x14ac:dyDescent="0.25">
      <c r="A157" s="1446"/>
      <c r="B157" s="1091"/>
      <c r="C157" s="2794"/>
      <c r="D157" s="2768"/>
      <c r="E157" s="2769"/>
      <c r="F157" s="1141" t="s">
        <v>618</v>
      </c>
      <c r="G157" s="1115">
        <f>SUM(H157:S157)</f>
        <v>0</v>
      </c>
      <c r="H157" s="1099">
        <v>0</v>
      </c>
      <c r="I157" s="1099">
        <v>0</v>
      </c>
      <c r="J157" s="1099">
        <v>0</v>
      </c>
      <c r="K157" s="1099">
        <v>0</v>
      </c>
      <c r="L157" s="1099">
        <v>0</v>
      </c>
      <c r="M157" s="1099">
        <v>0</v>
      </c>
      <c r="N157" s="1099">
        <v>0</v>
      </c>
      <c r="O157" s="1099">
        <v>0</v>
      </c>
      <c r="P157" s="1099">
        <v>0</v>
      </c>
      <c r="Q157" s="1099">
        <v>0</v>
      </c>
      <c r="R157" s="1099">
        <v>0</v>
      </c>
      <c r="S157" s="1099">
        <v>0</v>
      </c>
      <c r="T157" s="1087"/>
    </row>
    <row r="158" spans="1:20" ht="15.75" x14ac:dyDescent="0.25">
      <c r="A158" s="1446"/>
      <c r="B158" s="1091"/>
      <c r="C158" s="2794"/>
      <c r="D158" s="2768"/>
      <c r="E158" s="2769"/>
      <c r="F158" s="1138" t="s">
        <v>619</v>
      </c>
      <c r="G158" s="1115">
        <f t="shared" ref="G158:G166" si="12">SUM(H158:S158)</f>
        <v>0</v>
      </c>
      <c r="H158" s="1099">
        <v>0</v>
      </c>
      <c r="I158" s="1099">
        <v>0</v>
      </c>
      <c r="J158" s="1099">
        <v>0</v>
      </c>
      <c r="K158" s="1099">
        <v>0</v>
      </c>
      <c r="L158" s="1099">
        <v>0</v>
      </c>
      <c r="M158" s="1099">
        <v>0</v>
      </c>
      <c r="N158" s="1099">
        <v>0</v>
      </c>
      <c r="O158" s="1099">
        <v>0</v>
      </c>
      <c r="P158" s="1099">
        <v>0</v>
      </c>
      <c r="Q158" s="1099">
        <v>0</v>
      </c>
      <c r="R158" s="1099">
        <v>0</v>
      </c>
      <c r="S158" s="1099">
        <v>0</v>
      </c>
      <c r="T158" s="1087"/>
    </row>
    <row r="159" spans="1:20" ht="15.75" x14ac:dyDescent="0.25">
      <c r="A159" s="1446"/>
      <c r="B159" s="1091"/>
      <c r="C159" s="2794"/>
      <c r="D159" s="2768"/>
      <c r="E159" s="2769"/>
      <c r="F159" s="1138" t="s">
        <v>620</v>
      </c>
      <c r="G159" s="1115">
        <f t="shared" si="12"/>
        <v>0</v>
      </c>
      <c r="H159" s="1099">
        <v>0</v>
      </c>
      <c r="I159" s="1099">
        <v>0</v>
      </c>
      <c r="J159" s="1099">
        <v>0</v>
      </c>
      <c r="K159" s="1099">
        <v>0</v>
      </c>
      <c r="L159" s="1099">
        <v>0</v>
      </c>
      <c r="M159" s="1099">
        <v>0</v>
      </c>
      <c r="N159" s="1099">
        <v>0</v>
      </c>
      <c r="O159" s="1099">
        <v>0</v>
      </c>
      <c r="P159" s="1099">
        <v>0</v>
      </c>
      <c r="Q159" s="1099">
        <v>0</v>
      </c>
      <c r="R159" s="1099">
        <v>0</v>
      </c>
      <c r="S159" s="1099">
        <v>0</v>
      </c>
      <c r="T159" s="1087"/>
    </row>
    <row r="160" spans="1:20" ht="31.5" x14ac:dyDescent="0.25">
      <c r="A160" s="1446"/>
      <c r="B160" s="1091"/>
      <c r="C160" s="2794"/>
      <c r="D160" s="2768"/>
      <c r="E160" s="2769"/>
      <c r="F160" s="1138" t="s">
        <v>621</v>
      </c>
      <c r="G160" s="1115">
        <f t="shared" si="12"/>
        <v>0</v>
      </c>
      <c r="H160" s="1099">
        <v>0</v>
      </c>
      <c r="I160" s="1099">
        <v>0</v>
      </c>
      <c r="J160" s="1099">
        <v>0</v>
      </c>
      <c r="K160" s="1099">
        <v>0</v>
      </c>
      <c r="L160" s="1099">
        <v>0</v>
      </c>
      <c r="M160" s="1099">
        <v>0</v>
      </c>
      <c r="N160" s="1099">
        <v>0</v>
      </c>
      <c r="O160" s="1099">
        <v>0</v>
      </c>
      <c r="P160" s="1099">
        <v>0</v>
      </c>
      <c r="Q160" s="1099">
        <v>0</v>
      </c>
      <c r="R160" s="1099">
        <v>0</v>
      </c>
      <c r="S160" s="1099">
        <v>0</v>
      </c>
      <c r="T160" s="1087"/>
    </row>
    <row r="161" spans="1:20" ht="31.5" x14ac:dyDescent="0.25">
      <c r="A161" s="1446"/>
      <c r="B161" s="1091"/>
      <c r="C161" s="2794"/>
      <c r="D161" s="2768"/>
      <c r="E161" s="2769"/>
      <c r="F161" s="1138" t="s">
        <v>622</v>
      </c>
      <c r="G161" s="1115">
        <f t="shared" si="12"/>
        <v>0</v>
      </c>
      <c r="H161" s="1099">
        <v>0</v>
      </c>
      <c r="I161" s="1099">
        <v>0</v>
      </c>
      <c r="J161" s="1099">
        <v>0</v>
      </c>
      <c r="K161" s="1099">
        <v>0</v>
      </c>
      <c r="L161" s="1099">
        <v>0</v>
      </c>
      <c r="M161" s="1099">
        <v>0</v>
      </c>
      <c r="N161" s="1099">
        <v>0</v>
      </c>
      <c r="O161" s="1099">
        <v>0</v>
      </c>
      <c r="P161" s="1099">
        <v>0</v>
      </c>
      <c r="Q161" s="1099">
        <v>0</v>
      </c>
      <c r="R161" s="1099">
        <v>0</v>
      </c>
      <c r="S161" s="1099">
        <v>0</v>
      </c>
      <c r="T161" s="1087"/>
    </row>
    <row r="162" spans="1:20" ht="15.75" x14ac:dyDescent="0.25">
      <c r="A162" s="1446"/>
      <c r="B162" s="1091"/>
      <c r="C162" s="2794"/>
      <c r="D162" s="2768"/>
      <c r="E162" s="2769"/>
      <c r="F162" s="1141" t="s">
        <v>623</v>
      </c>
      <c r="G162" s="1115">
        <f t="shared" si="12"/>
        <v>0</v>
      </c>
      <c r="H162" s="1099">
        <v>0</v>
      </c>
      <c r="I162" s="1099">
        <v>0</v>
      </c>
      <c r="J162" s="1099">
        <v>0</v>
      </c>
      <c r="K162" s="1099">
        <v>0</v>
      </c>
      <c r="L162" s="1099">
        <v>0</v>
      </c>
      <c r="M162" s="1099">
        <v>0</v>
      </c>
      <c r="N162" s="1099">
        <v>0</v>
      </c>
      <c r="O162" s="1099">
        <v>0</v>
      </c>
      <c r="P162" s="1099">
        <v>0</v>
      </c>
      <c r="Q162" s="1099">
        <v>0</v>
      </c>
      <c r="R162" s="1099">
        <v>0</v>
      </c>
      <c r="S162" s="1099">
        <v>0</v>
      </c>
      <c r="T162" s="1087"/>
    </row>
    <row r="163" spans="1:20" ht="15.75" x14ac:dyDescent="0.25">
      <c r="A163" s="1446"/>
      <c r="B163" s="1091"/>
      <c r="C163" s="2794"/>
      <c r="D163" s="2768"/>
      <c r="E163" s="2769"/>
      <c r="F163" s="1141" t="s">
        <v>624</v>
      </c>
      <c r="G163" s="1115">
        <f t="shared" si="12"/>
        <v>0</v>
      </c>
      <c r="H163" s="1099">
        <v>0</v>
      </c>
      <c r="I163" s="1099">
        <v>0</v>
      </c>
      <c r="J163" s="1099">
        <v>0</v>
      </c>
      <c r="K163" s="1099">
        <v>0</v>
      </c>
      <c r="L163" s="1099">
        <v>0</v>
      </c>
      <c r="M163" s="1099">
        <v>0</v>
      </c>
      <c r="N163" s="1099">
        <v>0</v>
      </c>
      <c r="O163" s="1099">
        <v>0</v>
      </c>
      <c r="P163" s="1099">
        <v>0</v>
      </c>
      <c r="Q163" s="1099">
        <v>0</v>
      </c>
      <c r="R163" s="1099">
        <v>0</v>
      </c>
      <c r="S163" s="1099">
        <v>0</v>
      </c>
      <c r="T163" s="1087"/>
    </row>
    <row r="164" spans="1:20" ht="15.75" x14ac:dyDescent="0.25">
      <c r="A164" s="1446"/>
      <c r="B164" s="1091"/>
      <c r="C164" s="2794"/>
      <c r="D164" s="2768"/>
      <c r="E164" s="2769"/>
      <c r="F164" s="1141" t="s">
        <v>625</v>
      </c>
      <c r="G164" s="1115">
        <f t="shared" si="12"/>
        <v>0</v>
      </c>
      <c r="H164" s="1099">
        <v>0</v>
      </c>
      <c r="I164" s="1099">
        <v>0</v>
      </c>
      <c r="J164" s="1099">
        <v>0</v>
      </c>
      <c r="K164" s="1099">
        <v>0</v>
      </c>
      <c r="L164" s="1099">
        <v>0</v>
      </c>
      <c r="M164" s="1099">
        <v>0</v>
      </c>
      <c r="N164" s="1099">
        <v>0</v>
      </c>
      <c r="O164" s="1099">
        <v>0</v>
      </c>
      <c r="P164" s="1099">
        <v>0</v>
      </c>
      <c r="Q164" s="1099">
        <v>0</v>
      </c>
      <c r="R164" s="1099">
        <v>0</v>
      </c>
      <c r="S164" s="1099">
        <v>0</v>
      </c>
      <c r="T164" s="1087"/>
    </row>
    <row r="165" spans="1:20" ht="15.75" x14ac:dyDescent="0.25">
      <c r="A165" s="1446"/>
      <c r="B165" s="1091"/>
      <c r="C165" s="2794"/>
      <c r="D165" s="2768"/>
      <c r="E165" s="2769"/>
      <c r="F165" s="1138" t="s">
        <v>626</v>
      </c>
      <c r="G165" s="1115">
        <f t="shared" si="12"/>
        <v>0</v>
      </c>
      <c r="H165" s="1099">
        <v>0</v>
      </c>
      <c r="I165" s="1099">
        <v>0</v>
      </c>
      <c r="J165" s="1099">
        <v>0</v>
      </c>
      <c r="K165" s="1099">
        <v>0</v>
      </c>
      <c r="L165" s="1099">
        <v>0</v>
      </c>
      <c r="M165" s="1099">
        <v>0</v>
      </c>
      <c r="N165" s="1099">
        <v>0</v>
      </c>
      <c r="O165" s="1099">
        <v>0</v>
      </c>
      <c r="P165" s="1099">
        <v>0</v>
      </c>
      <c r="Q165" s="1099">
        <v>0</v>
      </c>
      <c r="R165" s="1099">
        <v>0</v>
      </c>
      <c r="S165" s="1099">
        <v>0</v>
      </c>
      <c r="T165" s="1087"/>
    </row>
    <row r="166" spans="1:20" ht="31.5" x14ac:dyDescent="0.25">
      <c r="A166" s="1446"/>
      <c r="B166" s="1091"/>
      <c r="C166" s="2794"/>
      <c r="D166" s="2770"/>
      <c r="E166" s="2771"/>
      <c r="F166" s="1138" t="s">
        <v>627</v>
      </c>
      <c r="G166" s="1115">
        <f t="shared" si="12"/>
        <v>0</v>
      </c>
      <c r="H166" s="1099">
        <v>0</v>
      </c>
      <c r="I166" s="1099">
        <v>0</v>
      </c>
      <c r="J166" s="1099">
        <v>0</v>
      </c>
      <c r="K166" s="1099">
        <v>0</v>
      </c>
      <c r="L166" s="1099">
        <v>0</v>
      </c>
      <c r="M166" s="1099">
        <v>0</v>
      </c>
      <c r="N166" s="1099">
        <v>0</v>
      </c>
      <c r="O166" s="1099">
        <v>0</v>
      </c>
      <c r="P166" s="1099">
        <v>0</v>
      </c>
      <c r="Q166" s="1099">
        <v>0</v>
      </c>
      <c r="R166" s="1099">
        <v>0</v>
      </c>
      <c r="S166" s="1099">
        <v>0</v>
      </c>
      <c r="T166" s="1087"/>
    </row>
    <row r="167" spans="1:20" ht="31.5" x14ac:dyDescent="0.25">
      <c r="A167" s="1446"/>
      <c r="B167" s="1091"/>
      <c r="C167" s="2794"/>
      <c r="D167" s="2772" t="s">
        <v>628</v>
      </c>
      <c r="E167" s="2773"/>
      <c r="F167" s="1143" t="s">
        <v>629</v>
      </c>
      <c r="G167" s="1115"/>
      <c r="H167" s="1116"/>
      <c r="I167" s="1116"/>
      <c r="J167" s="1116"/>
      <c r="K167" s="1116"/>
      <c r="L167" s="1116"/>
      <c r="M167" s="1116"/>
      <c r="N167" s="1116"/>
      <c r="O167" s="1116"/>
      <c r="P167" s="1116"/>
      <c r="Q167" s="1116"/>
      <c r="R167" s="1116"/>
      <c r="S167" s="1116"/>
      <c r="T167" s="1087"/>
    </row>
    <row r="168" spans="1:20" ht="31.5" x14ac:dyDescent="0.25">
      <c r="A168" s="1446"/>
      <c r="B168" s="1091"/>
      <c r="C168" s="2794"/>
      <c r="D168" s="2772"/>
      <c r="E168" s="2773"/>
      <c r="F168" s="1143" t="s">
        <v>630</v>
      </c>
      <c r="G168" s="1115"/>
      <c r="H168" s="1116"/>
      <c r="I168" s="1116"/>
      <c r="J168" s="1116"/>
      <c r="K168" s="1116"/>
      <c r="L168" s="1116"/>
      <c r="M168" s="1116"/>
      <c r="N168" s="1116"/>
      <c r="O168" s="1116"/>
      <c r="P168" s="1116"/>
      <c r="Q168" s="1116"/>
      <c r="R168" s="1116"/>
      <c r="S168" s="1116"/>
      <c r="T168" s="1087"/>
    </row>
    <row r="169" spans="1:20" ht="15.75" x14ac:dyDescent="0.25">
      <c r="A169" s="1446"/>
      <c r="B169" s="1091"/>
      <c r="C169" s="2774" t="s">
        <v>631</v>
      </c>
      <c r="D169" s="2777" t="s">
        <v>632</v>
      </c>
      <c r="E169" s="2777"/>
      <c r="F169" s="1149" t="s">
        <v>633</v>
      </c>
      <c r="G169" s="1093">
        <f>SUM(H169:S169)</f>
        <v>0</v>
      </c>
      <c r="H169" s="1150">
        <v>0</v>
      </c>
      <c r="I169" s="1151">
        <v>0</v>
      </c>
      <c r="J169" s="1151">
        <v>0</v>
      </c>
      <c r="K169" s="1151">
        <v>0</v>
      </c>
      <c r="L169" s="1151">
        <v>0</v>
      </c>
      <c r="M169" s="1151">
        <v>0</v>
      </c>
      <c r="N169" s="1151">
        <v>0</v>
      </c>
      <c r="O169" s="1151">
        <v>0</v>
      </c>
      <c r="P169" s="1151">
        <v>0</v>
      </c>
      <c r="Q169" s="1151">
        <v>0</v>
      </c>
      <c r="R169" s="1151">
        <v>0</v>
      </c>
      <c r="S169" s="1151">
        <v>0</v>
      </c>
      <c r="T169" s="1087"/>
    </row>
    <row r="170" spans="1:20" ht="15.75" x14ac:dyDescent="0.25">
      <c r="A170" s="1446"/>
      <c r="B170" s="1091"/>
      <c r="C170" s="2775"/>
      <c r="D170" s="2777"/>
      <c r="E170" s="2777"/>
      <c r="F170" s="1152" t="s">
        <v>634</v>
      </c>
      <c r="G170" s="1093">
        <f t="shared" ref="G170:G172" si="13">SUM(H170:S170)</f>
        <v>0</v>
      </c>
      <c r="H170" s="1150">
        <v>0</v>
      </c>
      <c r="I170" s="1151">
        <v>0</v>
      </c>
      <c r="J170" s="1151">
        <v>0</v>
      </c>
      <c r="K170" s="1151">
        <v>0</v>
      </c>
      <c r="L170" s="1151">
        <v>0</v>
      </c>
      <c r="M170" s="1151">
        <v>0</v>
      </c>
      <c r="N170" s="1151">
        <v>0</v>
      </c>
      <c r="O170" s="1151">
        <v>0</v>
      </c>
      <c r="P170" s="1151">
        <v>0</v>
      </c>
      <c r="Q170" s="1151">
        <v>0</v>
      </c>
      <c r="R170" s="1151">
        <v>0</v>
      </c>
      <c r="S170" s="1151">
        <v>0</v>
      </c>
      <c r="T170" s="1087"/>
    </row>
    <row r="171" spans="1:20" ht="15.75" x14ac:dyDescent="0.25">
      <c r="A171" s="1446"/>
      <c r="B171" s="1091"/>
      <c r="C171" s="2775"/>
      <c r="D171" s="2777"/>
      <c r="E171" s="2777"/>
      <c r="F171" s="1152" t="s">
        <v>635</v>
      </c>
      <c r="G171" s="1093">
        <f t="shared" si="13"/>
        <v>0</v>
      </c>
      <c r="H171" s="1150">
        <v>0</v>
      </c>
      <c r="I171" s="1151">
        <v>0</v>
      </c>
      <c r="J171" s="1151">
        <v>0</v>
      </c>
      <c r="K171" s="1151">
        <v>0</v>
      </c>
      <c r="L171" s="1151">
        <v>0</v>
      </c>
      <c r="M171" s="1151">
        <v>0</v>
      </c>
      <c r="N171" s="1151">
        <v>0</v>
      </c>
      <c r="O171" s="1151">
        <v>0</v>
      </c>
      <c r="P171" s="1151">
        <v>0</v>
      </c>
      <c r="Q171" s="1151">
        <v>0</v>
      </c>
      <c r="R171" s="1151">
        <v>0</v>
      </c>
      <c r="S171" s="1151">
        <v>0</v>
      </c>
      <c r="T171" s="1087"/>
    </row>
    <row r="172" spans="1:20" ht="16.5" thickBot="1" x14ac:dyDescent="0.3">
      <c r="A172" s="1446"/>
      <c r="B172" s="1091"/>
      <c r="C172" s="2776"/>
      <c r="D172" s="2778"/>
      <c r="E172" s="2778"/>
      <c r="F172" s="1153" t="s">
        <v>636</v>
      </c>
      <c r="G172" s="1093">
        <f t="shared" si="13"/>
        <v>0</v>
      </c>
      <c r="H172" s="1150">
        <v>0</v>
      </c>
      <c r="I172" s="1151">
        <v>0</v>
      </c>
      <c r="J172" s="1151">
        <v>0</v>
      </c>
      <c r="K172" s="1151">
        <v>0</v>
      </c>
      <c r="L172" s="1151">
        <v>0</v>
      </c>
      <c r="M172" s="1151">
        <v>0</v>
      </c>
      <c r="N172" s="1151">
        <v>0</v>
      </c>
      <c r="O172" s="1151">
        <v>0</v>
      </c>
      <c r="P172" s="1151">
        <v>0</v>
      </c>
      <c r="Q172" s="1151">
        <v>0</v>
      </c>
      <c r="R172" s="1151">
        <v>0</v>
      </c>
      <c r="S172" s="1151">
        <v>0</v>
      </c>
      <c r="T172" s="1087"/>
    </row>
    <row r="173" spans="1:20" ht="19.5" thickBot="1" x14ac:dyDescent="0.3">
      <c r="A173" s="1446"/>
      <c r="B173" s="2779" t="s">
        <v>154</v>
      </c>
      <c r="C173" s="2781" t="s">
        <v>169</v>
      </c>
      <c r="D173" s="2781"/>
      <c r="E173" s="2781"/>
      <c r="F173" s="2781"/>
      <c r="G173" s="2781"/>
      <c r="H173" s="2781"/>
      <c r="I173" s="2781"/>
      <c r="J173" s="2781"/>
      <c r="K173" s="2781"/>
      <c r="L173" s="2781"/>
      <c r="M173" s="2781"/>
      <c r="N173" s="2781"/>
      <c r="O173" s="2781"/>
      <c r="P173" s="2781"/>
      <c r="Q173" s="2781"/>
      <c r="R173" s="2781"/>
      <c r="S173" s="2782"/>
      <c r="T173" s="1087"/>
    </row>
    <row r="174" spans="1:20" ht="19.5" thickBot="1" x14ac:dyDescent="0.3">
      <c r="A174" s="1446"/>
      <c r="B174" s="2780"/>
      <c r="C174" s="2783" t="s">
        <v>136</v>
      </c>
      <c r="D174" s="2784" t="s">
        <v>171</v>
      </c>
      <c r="E174" s="2785"/>
      <c r="F174" s="2785"/>
      <c r="G174" s="2785"/>
      <c r="H174" s="2785"/>
      <c r="I174" s="2785"/>
      <c r="J174" s="2785"/>
      <c r="K174" s="2785"/>
      <c r="L174" s="2785"/>
      <c r="M174" s="2785"/>
      <c r="N174" s="2785"/>
      <c r="O174" s="2785"/>
      <c r="P174" s="2785"/>
      <c r="Q174" s="2785"/>
      <c r="R174" s="2785"/>
      <c r="S174" s="2786"/>
      <c r="T174" s="1087"/>
    </row>
    <row r="175" spans="1:20" s="1158" customFormat="1" ht="15.75" thickBot="1" x14ac:dyDescent="0.3">
      <c r="A175" s="1446"/>
      <c r="B175" s="2780"/>
      <c r="C175" s="2783"/>
      <c r="D175" s="2749" t="s">
        <v>331</v>
      </c>
      <c r="E175" s="2750"/>
      <c r="F175" s="92" t="s">
        <v>280</v>
      </c>
      <c r="G175" s="1154">
        <f>SUM(H175:S175)</f>
        <v>3</v>
      </c>
      <c r="H175" s="1155">
        <v>0</v>
      </c>
      <c r="I175" s="1155">
        <v>0</v>
      </c>
      <c r="J175" s="1155">
        <v>0</v>
      </c>
      <c r="K175" s="1155">
        <v>0</v>
      </c>
      <c r="L175" s="1155">
        <v>1</v>
      </c>
      <c r="M175" s="1155">
        <v>0</v>
      </c>
      <c r="N175" s="1155">
        <v>1</v>
      </c>
      <c r="O175" s="1155">
        <v>0</v>
      </c>
      <c r="P175" s="1155">
        <v>1</v>
      </c>
      <c r="Q175" s="1155">
        <v>0</v>
      </c>
      <c r="R175" s="1155">
        <v>0</v>
      </c>
      <c r="S175" s="1156">
        <v>0</v>
      </c>
      <c r="T175" s="1157"/>
    </row>
    <row r="176" spans="1:20" s="1158" customFormat="1" ht="15.75" thickBot="1" x14ac:dyDescent="0.3">
      <c r="A176" s="1446"/>
      <c r="B176" s="2780"/>
      <c r="C176" s="2783"/>
      <c r="D176" s="2749"/>
      <c r="E176" s="2750"/>
      <c r="F176" s="38" t="s">
        <v>281</v>
      </c>
      <c r="G176" s="1159">
        <f t="shared" ref="G176:G239" si="14">SUM(H176:S176)</f>
        <v>0</v>
      </c>
      <c r="H176" s="1160">
        <v>0</v>
      </c>
      <c r="I176" s="1160">
        <v>0</v>
      </c>
      <c r="J176" s="1160">
        <v>0</v>
      </c>
      <c r="K176" s="1160">
        <v>0</v>
      </c>
      <c r="L176" s="1160">
        <v>0</v>
      </c>
      <c r="M176" s="1160">
        <v>0</v>
      </c>
      <c r="N176" s="1160">
        <v>0</v>
      </c>
      <c r="O176" s="1160">
        <v>0</v>
      </c>
      <c r="P176" s="1160">
        <v>0</v>
      </c>
      <c r="Q176" s="1160">
        <v>0</v>
      </c>
      <c r="R176" s="1160">
        <v>0</v>
      </c>
      <c r="S176" s="1161">
        <v>0</v>
      </c>
      <c r="T176" s="1157"/>
    </row>
    <row r="177" spans="1:20" s="1158" customFormat="1" ht="30.75" thickBot="1" x14ac:dyDescent="0.3">
      <c r="A177" s="1446"/>
      <c r="B177" s="2780"/>
      <c r="C177" s="2783"/>
      <c r="D177" s="2749"/>
      <c r="E177" s="2750"/>
      <c r="F177" s="38" t="s">
        <v>282</v>
      </c>
      <c r="G177" s="1159">
        <f t="shared" si="14"/>
        <v>0</v>
      </c>
      <c r="H177" s="1160">
        <v>0</v>
      </c>
      <c r="I177" s="1160">
        <v>0</v>
      </c>
      <c r="J177" s="1160">
        <v>0</v>
      </c>
      <c r="K177" s="1160">
        <v>0</v>
      </c>
      <c r="L177" s="1160">
        <v>0</v>
      </c>
      <c r="M177" s="1160">
        <v>0</v>
      </c>
      <c r="N177" s="1160">
        <v>0</v>
      </c>
      <c r="O177" s="1160">
        <v>0</v>
      </c>
      <c r="P177" s="1160">
        <v>0</v>
      </c>
      <c r="Q177" s="1160">
        <v>0</v>
      </c>
      <c r="R177" s="1160">
        <v>0</v>
      </c>
      <c r="S177" s="1161">
        <v>0</v>
      </c>
      <c r="T177" s="1157"/>
    </row>
    <row r="178" spans="1:20" s="1158" customFormat="1" ht="15.75" thickBot="1" x14ac:dyDescent="0.3">
      <c r="A178" s="1446"/>
      <c r="B178" s="2780"/>
      <c r="C178" s="2783"/>
      <c r="D178" s="2749"/>
      <c r="E178" s="2750"/>
      <c r="F178" s="38" t="s">
        <v>283</v>
      </c>
      <c r="G178" s="1159">
        <f t="shared" si="14"/>
        <v>12</v>
      </c>
      <c r="H178" s="1160">
        <v>1</v>
      </c>
      <c r="I178" s="1160">
        <v>1</v>
      </c>
      <c r="J178" s="1160">
        <v>1</v>
      </c>
      <c r="K178" s="1160">
        <v>1</v>
      </c>
      <c r="L178" s="1160">
        <v>1</v>
      </c>
      <c r="M178" s="1160">
        <v>1</v>
      </c>
      <c r="N178" s="1160">
        <v>1</v>
      </c>
      <c r="O178" s="1160">
        <v>1</v>
      </c>
      <c r="P178" s="1160">
        <v>1</v>
      </c>
      <c r="Q178" s="1160">
        <v>1</v>
      </c>
      <c r="R178" s="1160">
        <v>1</v>
      </c>
      <c r="S178" s="1161">
        <v>1</v>
      </c>
      <c r="T178" s="1157"/>
    </row>
    <row r="179" spans="1:20" s="1158" customFormat="1" ht="30.75" thickBot="1" x14ac:dyDescent="0.3">
      <c r="A179" s="1446"/>
      <c r="B179" s="2780"/>
      <c r="C179" s="2783"/>
      <c r="D179" s="2749"/>
      <c r="E179" s="2750"/>
      <c r="F179" s="38" t="s">
        <v>284</v>
      </c>
      <c r="G179" s="1159">
        <f t="shared" si="14"/>
        <v>12</v>
      </c>
      <c r="H179" s="1160">
        <v>1</v>
      </c>
      <c r="I179" s="1160">
        <v>1</v>
      </c>
      <c r="J179" s="1160">
        <v>1</v>
      </c>
      <c r="K179" s="1160">
        <v>1</v>
      </c>
      <c r="L179" s="1160">
        <v>1</v>
      </c>
      <c r="M179" s="1160">
        <v>1</v>
      </c>
      <c r="N179" s="1160">
        <v>1</v>
      </c>
      <c r="O179" s="1160">
        <v>1</v>
      </c>
      <c r="P179" s="1160">
        <v>1</v>
      </c>
      <c r="Q179" s="1160">
        <v>1</v>
      </c>
      <c r="R179" s="1160">
        <v>1</v>
      </c>
      <c r="S179" s="1161">
        <v>1</v>
      </c>
      <c r="T179" s="1157"/>
    </row>
    <row r="180" spans="1:20" s="1158" customFormat="1" ht="60.75" thickBot="1" x14ac:dyDescent="0.3">
      <c r="A180" s="1446"/>
      <c r="B180" s="2780"/>
      <c r="C180" s="2783"/>
      <c r="D180" s="2749"/>
      <c r="E180" s="2750"/>
      <c r="F180" s="38" t="s">
        <v>285</v>
      </c>
      <c r="G180" s="1159">
        <f t="shared" si="14"/>
        <v>6</v>
      </c>
      <c r="H180" s="1160">
        <v>0</v>
      </c>
      <c r="I180" s="1160">
        <v>0</v>
      </c>
      <c r="J180" s="1160">
        <v>1</v>
      </c>
      <c r="K180" s="1160">
        <v>0</v>
      </c>
      <c r="L180" s="1160">
        <v>1</v>
      </c>
      <c r="M180" s="1160">
        <v>1</v>
      </c>
      <c r="N180" s="1160">
        <v>1</v>
      </c>
      <c r="O180" s="1160">
        <v>0</v>
      </c>
      <c r="P180" s="1160">
        <v>1</v>
      </c>
      <c r="Q180" s="1160">
        <v>1</v>
      </c>
      <c r="R180" s="1160">
        <v>0</v>
      </c>
      <c r="S180" s="1161">
        <v>0</v>
      </c>
      <c r="T180" s="1157"/>
    </row>
    <row r="181" spans="1:20" s="1158" customFormat="1" ht="45.75" thickBot="1" x14ac:dyDescent="0.3">
      <c r="A181" s="1446"/>
      <c r="B181" s="2780"/>
      <c r="C181" s="2783"/>
      <c r="D181" s="2749"/>
      <c r="E181" s="2750"/>
      <c r="F181" s="38" t="s">
        <v>286</v>
      </c>
      <c r="G181" s="1159">
        <f t="shared" si="14"/>
        <v>0</v>
      </c>
      <c r="H181" s="1160">
        <v>0</v>
      </c>
      <c r="I181" s="1160">
        <v>0</v>
      </c>
      <c r="J181" s="1160">
        <v>0</v>
      </c>
      <c r="K181" s="1160">
        <v>0</v>
      </c>
      <c r="L181" s="1160">
        <v>0</v>
      </c>
      <c r="M181" s="1160">
        <v>0</v>
      </c>
      <c r="N181" s="1160">
        <v>0</v>
      </c>
      <c r="O181" s="1160">
        <v>0</v>
      </c>
      <c r="P181" s="1160">
        <v>0</v>
      </c>
      <c r="Q181" s="1160">
        <v>0</v>
      </c>
      <c r="R181" s="1160">
        <v>0</v>
      </c>
      <c r="S181" s="1161">
        <v>0</v>
      </c>
      <c r="T181" s="1157"/>
    </row>
    <row r="182" spans="1:20" s="1158" customFormat="1" ht="30.75" thickBot="1" x14ac:dyDescent="0.3">
      <c r="A182" s="1446"/>
      <c r="B182" s="2780"/>
      <c r="C182" s="2783"/>
      <c r="D182" s="2749"/>
      <c r="E182" s="2750"/>
      <c r="F182" s="38" t="s">
        <v>287</v>
      </c>
      <c r="G182" s="1159">
        <f t="shared" si="14"/>
        <v>2</v>
      </c>
      <c r="H182" s="1160">
        <v>0</v>
      </c>
      <c r="I182" s="1160">
        <v>0</v>
      </c>
      <c r="J182" s="1160">
        <v>0</v>
      </c>
      <c r="K182" s="1160">
        <v>0</v>
      </c>
      <c r="L182" s="1160">
        <v>0</v>
      </c>
      <c r="M182" s="1160">
        <v>0</v>
      </c>
      <c r="N182" s="1160">
        <v>1</v>
      </c>
      <c r="O182" s="1160">
        <v>0</v>
      </c>
      <c r="P182" s="1160">
        <v>0</v>
      </c>
      <c r="Q182" s="1160">
        <v>0</v>
      </c>
      <c r="R182" s="1160">
        <v>1</v>
      </c>
      <c r="S182" s="1161">
        <v>0</v>
      </c>
      <c r="T182" s="1157"/>
    </row>
    <row r="183" spans="1:20" s="1158" customFormat="1" ht="33.75" customHeight="1" thickBot="1" x14ac:dyDescent="0.3">
      <c r="A183" s="1446"/>
      <c r="B183" s="2780"/>
      <c r="C183" s="2783"/>
      <c r="D183" s="2749"/>
      <c r="E183" s="2750"/>
      <c r="F183" s="38" t="s">
        <v>288</v>
      </c>
      <c r="G183" s="1159">
        <f t="shared" si="14"/>
        <v>0</v>
      </c>
      <c r="H183" s="1160">
        <v>0</v>
      </c>
      <c r="I183" s="1160">
        <v>0</v>
      </c>
      <c r="J183" s="1160">
        <v>0</v>
      </c>
      <c r="K183" s="1160">
        <v>0</v>
      </c>
      <c r="L183" s="1160">
        <v>0</v>
      </c>
      <c r="M183" s="1160">
        <v>0</v>
      </c>
      <c r="N183" s="1160">
        <v>0</v>
      </c>
      <c r="O183" s="1160">
        <v>0</v>
      </c>
      <c r="P183" s="1160">
        <v>0</v>
      </c>
      <c r="Q183" s="1160">
        <v>0</v>
      </c>
      <c r="R183" s="1160">
        <v>0</v>
      </c>
      <c r="S183" s="1161">
        <v>0</v>
      </c>
      <c r="T183" s="1157"/>
    </row>
    <row r="184" spans="1:20" s="1158" customFormat="1" ht="30.75" thickBot="1" x14ac:dyDescent="0.3">
      <c r="A184" s="1446"/>
      <c r="B184" s="2780"/>
      <c r="C184" s="2783"/>
      <c r="D184" s="2749"/>
      <c r="E184" s="2750"/>
      <c r="F184" s="38" t="s">
        <v>289</v>
      </c>
      <c r="G184" s="1159">
        <f t="shared" si="14"/>
        <v>0</v>
      </c>
      <c r="H184" s="1160">
        <v>0</v>
      </c>
      <c r="I184" s="1160">
        <v>0</v>
      </c>
      <c r="J184" s="1160">
        <v>0</v>
      </c>
      <c r="K184" s="1160">
        <v>0</v>
      </c>
      <c r="L184" s="1160">
        <v>0</v>
      </c>
      <c r="M184" s="1160">
        <v>0</v>
      </c>
      <c r="N184" s="1160">
        <v>0</v>
      </c>
      <c r="O184" s="1160">
        <v>0</v>
      </c>
      <c r="P184" s="1160">
        <v>0</v>
      </c>
      <c r="Q184" s="1160">
        <v>0</v>
      </c>
      <c r="R184" s="1160">
        <v>0</v>
      </c>
      <c r="S184" s="1161">
        <v>0</v>
      </c>
      <c r="T184" s="1157"/>
    </row>
    <row r="185" spans="1:20" s="1158" customFormat="1" ht="45.75" thickBot="1" x14ac:dyDescent="0.3">
      <c r="A185" s="1446"/>
      <c r="B185" s="2780"/>
      <c r="C185" s="2783"/>
      <c r="D185" s="2749"/>
      <c r="E185" s="2750"/>
      <c r="F185" s="38" t="s">
        <v>290</v>
      </c>
      <c r="G185" s="1159">
        <f t="shared" si="14"/>
        <v>0</v>
      </c>
      <c r="H185" s="1160">
        <v>0</v>
      </c>
      <c r="I185" s="1160">
        <v>0</v>
      </c>
      <c r="J185" s="1160">
        <v>0</v>
      </c>
      <c r="K185" s="1160">
        <v>0</v>
      </c>
      <c r="L185" s="1160">
        <v>0</v>
      </c>
      <c r="M185" s="1160">
        <v>0</v>
      </c>
      <c r="N185" s="1160">
        <v>0</v>
      </c>
      <c r="O185" s="1160">
        <v>0</v>
      </c>
      <c r="P185" s="1160">
        <v>0</v>
      </c>
      <c r="Q185" s="1160">
        <v>0</v>
      </c>
      <c r="R185" s="1160">
        <v>0</v>
      </c>
      <c r="S185" s="1161">
        <v>0</v>
      </c>
      <c r="T185" s="1157"/>
    </row>
    <row r="186" spans="1:20" s="1158" customFormat="1" ht="30.75" thickBot="1" x14ac:dyDescent="0.3">
      <c r="A186" s="1446"/>
      <c r="B186" s="2780"/>
      <c r="C186" s="2783"/>
      <c r="D186" s="2749"/>
      <c r="E186" s="2750"/>
      <c r="F186" s="38" t="s">
        <v>291</v>
      </c>
      <c r="G186" s="1159">
        <f t="shared" si="14"/>
        <v>0</v>
      </c>
      <c r="H186" s="1160">
        <v>0</v>
      </c>
      <c r="I186" s="1160">
        <v>0</v>
      </c>
      <c r="J186" s="1160">
        <v>0</v>
      </c>
      <c r="K186" s="1160">
        <v>0</v>
      </c>
      <c r="L186" s="1160">
        <v>0</v>
      </c>
      <c r="M186" s="1160">
        <v>0</v>
      </c>
      <c r="N186" s="1160">
        <v>0</v>
      </c>
      <c r="O186" s="1160">
        <v>0</v>
      </c>
      <c r="P186" s="1160">
        <v>0</v>
      </c>
      <c r="Q186" s="1160">
        <v>0</v>
      </c>
      <c r="R186" s="1160">
        <v>0</v>
      </c>
      <c r="S186" s="1161">
        <v>0</v>
      </c>
      <c r="T186" s="1157"/>
    </row>
    <row r="187" spans="1:20" s="1158" customFormat="1" ht="15.75" thickBot="1" x14ac:dyDescent="0.3">
      <c r="A187" s="1446"/>
      <c r="B187" s="2780"/>
      <c r="C187" s="2783"/>
      <c r="D187" s="2749"/>
      <c r="E187" s="2750"/>
      <c r="F187" s="38" t="s">
        <v>292</v>
      </c>
      <c r="G187" s="1159">
        <f t="shared" si="14"/>
        <v>0</v>
      </c>
      <c r="H187" s="1160">
        <v>0</v>
      </c>
      <c r="I187" s="1160">
        <v>0</v>
      </c>
      <c r="J187" s="1160">
        <v>0</v>
      </c>
      <c r="K187" s="1160">
        <v>0</v>
      </c>
      <c r="L187" s="1160">
        <v>0</v>
      </c>
      <c r="M187" s="1160">
        <v>0</v>
      </c>
      <c r="N187" s="1160">
        <v>0</v>
      </c>
      <c r="O187" s="1160">
        <v>0</v>
      </c>
      <c r="P187" s="1160">
        <v>0</v>
      </c>
      <c r="Q187" s="1160">
        <v>0</v>
      </c>
      <c r="R187" s="1160">
        <v>0</v>
      </c>
      <c r="S187" s="1161">
        <v>0</v>
      </c>
      <c r="T187" s="1157"/>
    </row>
    <row r="188" spans="1:20" s="1158" customFormat="1" ht="30.75" thickBot="1" x14ac:dyDescent="0.3">
      <c r="A188" s="1446"/>
      <c r="B188" s="2780"/>
      <c r="C188" s="2783"/>
      <c r="D188" s="2749"/>
      <c r="E188" s="2750"/>
      <c r="F188" s="38" t="s">
        <v>293</v>
      </c>
      <c r="G188" s="1159">
        <f t="shared" si="14"/>
        <v>0</v>
      </c>
      <c r="H188" s="1160">
        <v>0</v>
      </c>
      <c r="I188" s="1160">
        <v>0</v>
      </c>
      <c r="J188" s="1160">
        <v>0</v>
      </c>
      <c r="K188" s="1160">
        <v>0</v>
      </c>
      <c r="L188" s="1160">
        <v>0</v>
      </c>
      <c r="M188" s="1160">
        <v>0</v>
      </c>
      <c r="N188" s="1160">
        <v>0</v>
      </c>
      <c r="O188" s="1160">
        <v>0</v>
      </c>
      <c r="P188" s="1160">
        <v>0</v>
      </c>
      <c r="Q188" s="1160">
        <v>0</v>
      </c>
      <c r="R188" s="1160">
        <v>0</v>
      </c>
      <c r="S188" s="1161">
        <v>0</v>
      </c>
      <c r="T188" s="1157"/>
    </row>
    <row r="189" spans="1:20" s="1158" customFormat="1" ht="30.75" thickBot="1" x14ac:dyDescent="0.3">
      <c r="A189" s="1446"/>
      <c r="B189" s="2780"/>
      <c r="C189" s="2783"/>
      <c r="D189" s="2749"/>
      <c r="E189" s="2750"/>
      <c r="F189" s="38" t="s">
        <v>294</v>
      </c>
      <c r="G189" s="1159">
        <f t="shared" si="14"/>
        <v>0</v>
      </c>
      <c r="H189" s="1160">
        <v>0</v>
      </c>
      <c r="I189" s="1160">
        <v>0</v>
      </c>
      <c r="J189" s="1160">
        <v>0</v>
      </c>
      <c r="K189" s="1160">
        <v>0</v>
      </c>
      <c r="L189" s="1160">
        <v>0</v>
      </c>
      <c r="M189" s="1160">
        <v>0</v>
      </c>
      <c r="N189" s="1160">
        <v>0</v>
      </c>
      <c r="O189" s="1160">
        <v>0</v>
      </c>
      <c r="P189" s="1160">
        <v>0</v>
      </c>
      <c r="Q189" s="1160">
        <v>0</v>
      </c>
      <c r="R189" s="1160">
        <v>0</v>
      </c>
      <c r="S189" s="1161">
        <v>0</v>
      </c>
      <c r="T189" s="1157"/>
    </row>
    <row r="190" spans="1:20" s="1158" customFormat="1" ht="30.75" thickBot="1" x14ac:dyDescent="0.3">
      <c r="A190" s="1446"/>
      <c r="B190" s="2780"/>
      <c r="C190" s="2783"/>
      <c r="D190" s="2749"/>
      <c r="E190" s="2750"/>
      <c r="F190" s="38" t="s">
        <v>295</v>
      </c>
      <c r="G190" s="1159">
        <f t="shared" si="14"/>
        <v>0</v>
      </c>
      <c r="H190" s="1160">
        <v>0</v>
      </c>
      <c r="I190" s="1160">
        <v>0</v>
      </c>
      <c r="J190" s="1160">
        <v>0</v>
      </c>
      <c r="K190" s="1160">
        <v>0</v>
      </c>
      <c r="L190" s="1160">
        <v>0</v>
      </c>
      <c r="M190" s="1160">
        <v>0</v>
      </c>
      <c r="N190" s="1160">
        <v>0</v>
      </c>
      <c r="O190" s="1160">
        <v>0</v>
      </c>
      <c r="P190" s="1160">
        <v>0</v>
      </c>
      <c r="Q190" s="1160">
        <v>0</v>
      </c>
      <c r="R190" s="1160">
        <v>0</v>
      </c>
      <c r="S190" s="1161">
        <v>0</v>
      </c>
      <c r="T190" s="1157"/>
    </row>
    <row r="191" spans="1:20" s="1158" customFormat="1" ht="30.75" thickBot="1" x14ac:dyDescent="0.3">
      <c r="A191" s="1446"/>
      <c r="B191" s="2780"/>
      <c r="C191" s="2783"/>
      <c r="D191" s="2749"/>
      <c r="E191" s="2750"/>
      <c r="F191" s="38" t="s">
        <v>296</v>
      </c>
      <c r="G191" s="1159">
        <f t="shared" si="14"/>
        <v>0</v>
      </c>
      <c r="H191" s="1160">
        <v>0</v>
      </c>
      <c r="I191" s="1160">
        <v>0</v>
      </c>
      <c r="J191" s="1160">
        <v>0</v>
      </c>
      <c r="K191" s="1160">
        <v>0</v>
      </c>
      <c r="L191" s="1160">
        <v>0</v>
      </c>
      <c r="M191" s="1160">
        <v>0</v>
      </c>
      <c r="N191" s="1160">
        <v>0</v>
      </c>
      <c r="O191" s="1160">
        <v>0</v>
      </c>
      <c r="P191" s="1160">
        <v>0</v>
      </c>
      <c r="Q191" s="1160">
        <v>0</v>
      </c>
      <c r="R191" s="1160">
        <v>0</v>
      </c>
      <c r="S191" s="1161">
        <v>0</v>
      </c>
      <c r="T191" s="1157"/>
    </row>
    <row r="192" spans="1:20" s="1158" customFormat="1" ht="30.75" thickBot="1" x14ac:dyDescent="0.3">
      <c r="A192" s="1446"/>
      <c r="B192" s="2780"/>
      <c r="C192" s="2783"/>
      <c r="D192" s="2749"/>
      <c r="E192" s="2750"/>
      <c r="F192" s="38" t="s">
        <v>297</v>
      </c>
      <c r="G192" s="1159">
        <f t="shared" si="14"/>
        <v>0</v>
      </c>
      <c r="H192" s="1160">
        <v>0</v>
      </c>
      <c r="I192" s="1160">
        <v>0</v>
      </c>
      <c r="J192" s="1160">
        <v>0</v>
      </c>
      <c r="K192" s="1160">
        <v>0</v>
      </c>
      <c r="L192" s="1160">
        <v>0</v>
      </c>
      <c r="M192" s="1160">
        <v>0</v>
      </c>
      <c r="N192" s="1160">
        <v>0</v>
      </c>
      <c r="O192" s="1160">
        <v>0</v>
      </c>
      <c r="P192" s="1160">
        <v>0</v>
      </c>
      <c r="Q192" s="1160">
        <v>0</v>
      </c>
      <c r="R192" s="1160">
        <v>0</v>
      </c>
      <c r="S192" s="1161">
        <v>0</v>
      </c>
      <c r="T192" s="1157"/>
    </row>
    <row r="193" spans="1:20" s="1158" customFormat="1" ht="15.75" thickBot="1" x14ac:dyDescent="0.3">
      <c r="A193" s="1446"/>
      <c r="B193" s="2780"/>
      <c r="C193" s="2783"/>
      <c r="D193" s="2749"/>
      <c r="E193" s="2750"/>
      <c r="F193" s="38" t="s">
        <v>298</v>
      </c>
      <c r="G193" s="1159">
        <f t="shared" si="14"/>
        <v>0</v>
      </c>
      <c r="H193" s="1160">
        <v>0</v>
      </c>
      <c r="I193" s="1160">
        <v>0</v>
      </c>
      <c r="J193" s="1160">
        <v>0</v>
      </c>
      <c r="K193" s="1160">
        <v>0</v>
      </c>
      <c r="L193" s="1160">
        <v>0</v>
      </c>
      <c r="M193" s="1160">
        <v>0</v>
      </c>
      <c r="N193" s="1160">
        <v>0</v>
      </c>
      <c r="O193" s="1160">
        <v>0</v>
      </c>
      <c r="P193" s="1160">
        <v>0</v>
      </c>
      <c r="Q193" s="1160">
        <v>0</v>
      </c>
      <c r="R193" s="1160">
        <v>0</v>
      </c>
      <c r="S193" s="1161">
        <v>0</v>
      </c>
      <c r="T193" s="1157"/>
    </row>
    <row r="194" spans="1:20" s="1158" customFormat="1" ht="30.75" thickBot="1" x14ac:dyDescent="0.3">
      <c r="A194" s="1446"/>
      <c r="B194" s="2780"/>
      <c r="C194" s="2783"/>
      <c r="D194" s="2749"/>
      <c r="E194" s="2750"/>
      <c r="F194" s="38" t="s">
        <v>299</v>
      </c>
      <c r="G194" s="1159">
        <f t="shared" si="14"/>
        <v>0</v>
      </c>
      <c r="H194" s="1160">
        <v>0</v>
      </c>
      <c r="I194" s="1160">
        <v>0</v>
      </c>
      <c r="J194" s="1160">
        <v>0</v>
      </c>
      <c r="K194" s="1160">
        <v>0</v>
      </c>
      <c r="L194" s="1160">
        <v>0</v>
      </c>
      <c r="M194" s="1160">
        <v>0</v>
      </c>
      <c r="N194" s="1160">
        <v>0</v>
      </c>
      <c r="O194" s="1160">
        <v>0</v>
      </c>
      <c r="P194" s="1160">
        <v>0</v>
      </c>
      <c r="Q194" s="1160">
        <v>0</v>
      </c>
      <c r="R194" s="1160">
        <v>0</v>
      </c>
      <c r="S194" s="1161">
        <v>0</v>
      </c>
      <c r="T194" s="1157"/>
    </row>
    <row r="195" spans="1:20" s="1158" customFormat="1" ht="15.75" thickBot="1" x14ac:dyDescent="0.3">
      <c r="A195" s="1446"/>
      <c r="B195" s="2780"/>
      <c r="C195" s="2783"/>
      <c r="D195" s="2749"/>
      <c r="E195" s="2750"/>
      <c r="F195" s="38" t="s">
        <v>300</v>
      </c>
      <c r="G195" s="1159">
        <f t="shared" si="14"/>
        <v>0</v>
      </c>
      <c r="H195" s="1160">
        <v>0</v>
      </c>
      <c r="I195" s="1160">
        <v>0</v>
      </c>
      <c r="J195" s="1160">
        <v>0</v>
      </c>
      <c r="K195" s="1160">
        <v>0</v>
      </c>
      <c r="L195" s="1160">
        <v>0</v>
      </c>
      <c r="M195" s="1160">
        <v>0</v>
      </c>
      <c r="N195" s="1160">
        <v>0</v>
      </c>
      <c r="O195" s="1160">
        <v>0</v>
      </c>
      <c r="P195" s="1160">
        <v>0</v>
      </c>
      <c r="Q195" s="1160">
        <v>0</v>
      </c>
      <c r="R195" s="1160">
        <v>0</v>
      </c>
      <c r="S195" s="1161">
        <v>0</v>
      </c>
      <c r="T195" s="1157"/>
    </row>
    <row r="196" spans="1:20" s="1158" customFormat="1" ht="30.75" thickBot="1" x14ac:dyDescent="0.3">
      <c r="A196" s="1446"/>
      <c r="B196" s="2780"/>
      <c r="C196" s="2783"/>
      <c r="D196" s="2749"/>
      <c r="E196" s="2750"/>
      <c r="F196" s="38" t="s">
        <v>301</v>
      </c>
      <c r="G196" s="1159">
        <f t="shared" si="14"/>
        <v>0</v>
      </c>
      <c r="H196" s="1160">
        <v>0</v>
      </c>
      <c r="I196" s="1160">
        <v>0</v>
      </c>
      <c r="J196" s="1160">
        <v>0</v>
      </c>
      <c r="K196" s="1160">
        <v>0</v>
      </c>
      <c r="L196" s="1160">
        <v>0</v>
      </c>
      <c r="M196" s="1160">
        <v>0</v>
      </c>
      <c r="N196" s="1160">
        <v>0</v>
      </c>
      <c r="O196" s="1160">
        <v>0</v>
      </c>
      <c r="P196" s="1160">
        <v>0</v>
      </c>
      <c r="Q196" s="1160">
        <v>0</v>
      </c>
      <c r="R196" s="1160">
        <v>0</v>
      </c>
      <c r="S196" s="1161">
        <v>0</v>
      </c>
      <c r="T196" s="1157"/>
    </row>
    <row r="197" spans="1:20" s="1158" customFormat="1" ht="30.75" thickBot="1" x14ac:dyDescent="0.3">
      <c r="A197" s="1446"/>
      <c r="B197" s="2780"/>
      <c r="C197" s="2783"/>
      <c r="D197" s="2749"/>
      <c r="E197" s="2750"/>
      <c r="F197" s="38" t="s">
        <v>302</v>
      </c>
      <c r="G197" s="1159">
        <f t="shared" si="14"/>
        <v>0</v>
      </c>
      <c r="H197" s="1160">
        <v>0</v>
      </c>
      <c r="I197" s="1160">
        <v>0</v>
      </c>
      <c r="J197" s="1160">
        <v>0</v>
      </c>
      <c r="K197" s="1160">
        <v>0</v>
      </c>
      <c r="L197" s="1160">
        <v>0</v>
      </c>
      <c r="M197" s="1160">
        <v>0</v>
      </c>
      <c r="N197" s="1160">
        <v>0</v>
      </c>
      <c r="O197" s="1160">
        <v>0</v>
      </c>
      <c r="P197" s="1160">
        <v>0</v>
      </c>
      <c r="Q197" s="1160">
        <v>0</v>
      </c>
      <c r="R197" s="1160">
        <v>0</v>
      </c>
      <c r="S197" s="1161">
        <v>0</v>
      </c>
      <c r="T197" s="1157"/>
    </row>
    <row r="198" spans="1:20" s="1158" customFormat="1" ht="15.75" thickBot="1" x14ac:dyDescent="0.3">
      <c r="A198" s="1446"/>
      <c r="B198" s="2780"/>
      <c r="C198" s="2783"/>
      <c r="D198" s="2749"/>
      <c r="E198" s="2750"/>
      <c r="F198" s="38" t="s">
        <v>303</v>
      </c>
      <c r="G198" s="1159">
        <f t="shared" si="14"/>
        <v>0</v>
      </c>
      <c r="H198" s="1160">
        <v>0</v>
      </c>
      <c r="I198" s="1160">
        <v>0</v>
      </c>
      <c r="J198" s="1160">
        <v>0</v>
      </c>
      <c r="K198" s="1160">
        <v>0</v>
      </c>
      <c r="L198" s="1160">
        <v>0</v>
      </c>
      <c r="M198" s="1160">
        <v>0</v>
      </c>
      <c r="N198" s="1160">
        <v>0</v>
      </c>
      <c r="O198" s="1160">
        <v>0</v>
      </c>
      <c r="P198" s="1160">
        <v>0</v>
      </c>
      <c r="Q198" s="1160">
        <v>0</v>
      </c>
      <c r="R198" s="1160">
        <v>0</v>
      </c>
      <c r="S198" s="1161">
        <v>0</v>
      </c>
      <c r="T198" s="1157"/>
    </row>
    <row r="199" spans="1:20" s="1158" customFormat="1" ht="15.75" thickBot="1" x14ac:dyDescent="0.3">
      <c r="A199" s="1446"/>
      <c r="B199" s="2780"/>
      <c r="C199" s="2783"/>
      <c r="D199" s="2749"/>
      <c r="E199" s="2750"/>
      <c r="F199" s="38" t="s">
        <v>304</v>
      </c>
      <c r="G199" s="1159">
        <f t="shared" si="14"/>
        <v>0</v>
      </c>
      <c r="H199" s="1160">
        <v>0</v>
      </c>
      <c r="I199" s="1160">
        <v>0</v>
      </c>
      <c r="J199" s="1160">
        <v>0</v>
      </c>
      <c r="K199" s="1160">
        <v>0</v>
      </c>
      <c r="L199" s="1160">
        <v>0</v>
      </c>
      <c r="M199" s="1160">
        <v>0</v>
      </c>
      <c r="N199" s="1160">
        <v>0</v>
      </c>
      <c r="O199" s="1160">
        <v>0</v>
      </c>
      <c r="P199" s="1160">
        <v>0</v>
      </c>
      <c r="Q199" s="1160">
        <v>0</v>
      </c>
      <c r="R199" s="1160">
        <v>0</v>
      </c>
      <c r="S199" s="1161">
        <v>0</v>
      </c>
      <c r="T199" s="1157"/>
    </row>
    <row r="200" spans="1:20" s="1158" customFormat="1" ht="15.75" thickBot="1" x14ac:dyDescent="0.3">
      <c r="A200" s="1446"/>
      <c r="B200" s="2780"/>
      <c r="C200" s="2783"/>
      <c r="D200" s="2749"/>
      <c r="E200" s="2750"/>
      <c r="F200" s="38" t="s">
        <v>305</v>
      </c>
      <c r="G200" s="1159">
        <f t="shared" si="14"/>
        <v>0</v>
      </c>
      <c r="H200" s="1160">
        <v>0</v>
      </c>
      <c r="I200" s="1160">
        <v>0</v>
      </c>
      <c r="J200" s="1160">
        <v>0</v>
      </c>
      <c r="K200" s="1160">
        <v>0</v>
      </c>
      <c r="L200" s="1160">
        <v>0</v>
      </c>
      <c r="M200" s="1160">
        <v>0</v>
      </c>
      <c r="N200" s="1160">
        <v>0</v>
      </c>
      <c r="O200" s="1160">
        <v>0</v>
      </c>
      <c r="P200" s="1160">
        <v>0</v>
      </c>
      <c r="Q200" s="1160">
        <v>0</v>
      </c>
      <c r="R200" s="1160">
        <v>0</v>
      </c>
      <c r="S200" s="1161">
        <v>0</v>
      </c>
      <c r="T200" s="1157"/>
    </row>
    <row r="201" spans="1:20" s="1158" customFormat="1" ht="15.75" thickBot="1" x14ac:dyDescent="0.3">
      <c r="A201" s="1446"/>
      <c r="B201" s="2780"/>
      <c r="C201" s="2783"/>
      <c r="D201" s="2749"/>
      <c r="E201" s="2750"/>
      <c r="F201" s="38" t="s">
        <v>306</v>
      </c>
      <c r="G201" s="1159">
        <f t="shared" si="14"/>
        <v>0</v>
      </c>
      <c r="H201" s="1160">
        <v>0</v>
      </c>
      <c r="I201" s="1160">
        <v>0</v>
      </c>
      <c r="J201" s="1160">
        <v>0</v>
      </c>
      <c r="K201" s="1160">
        <v>0</v>
      </c>
      <c r="L201" s="1160">
        <v>0</v>
      </c>
      <c r="M201" s="1160">
        <v>0</v>
      </c>
      <c r="N201" s="1160">
        <v>0</v>
      </c>
      <c r="O201" s="1160">
        <v>0</v>
      </c>
      <c r="P201" s="1160">
        <v>0</v>
      </c>
      <c r="Q201" s="1160">
        <v>0</v>
      </c>
      <c r="R201" s="1160">
        <v>0</v>
      </c>
      <c r="S201" s="1161">
        <v>0</v>
      </c>
      <c r="T201" s="1157"/>
    </row>
    <row r="202" spans="1:20" s="1158" customFormat="1" ht="15.75" thickBot="1" x14ac:dyDescent="0.3">
      <c r="A202" s="1446"/>
      <c r="B202" s="2780"/>
      <c r="C202" s="2783"/>
      <c r="D202" s="2749"/>
      <c r="E202" s="2750"/>
      <c r="F202" s="38" t="s">
        <v>307</v>
      </c>
      <c r="G202" s="1159">
        <f t="shared" si="14"/>
        <v>0</v>
      </c>
      <c r="H202" s="1160">
        <v>0</v>
      </c>
      <c r="I202" s="1160">
        <v>0</v>
      </c>
      <c r="J202" s="1160">
        <v>0</v>
      </c>
      <c r="K202" s="1160">
        <v>0</v>
      </c>
      <c r="L202" s="1160">
        <v>0</v>
      </c>
      <c r="M202" s="1160">
        <v>0</v>
      </c>
      <c r="N202" s="1160">
        <v>0</v>
      </c>
      <c r="O202" s="1160">
        <v>0</v>
      </c>
      <c r="P202" s="1160">
        <v>0</v>
      </c>
      <c r="Q202" s="1160">
        <v>0</v>
      </c>
      <c r="R202" s="1160">
        <v>0</v>
      </c>
      <c r="S202" s="1161">
        <v>0</v>
      </c>
      <c r="T202" s="1157"/>
    </row>
    <row r="203" spans="1:20" s="1158" customFormat="1" ht="15.75" thickBot="1" x14ac:dyDescent="0.3">
      <c r="A203" s="1446"/>
      <c r="B203" s="2780"/>
      <c r="C203" s="2783"/>
      <c r="D203" s="2749"/>
      <c r="E203" s="2750"/>
      <c r="F203" s="38" t="s">
        <v>308</v>
      </c>
      <c r="G203" s="1159">
        <f t="shared" si="14"/>
        <v>0</v>
      </c>
      <c r="H203" s="1160">
        <v>0</v>
      </c>
      <c r="I203" s="1160">
        <v>0</v>
      </c>
      <c r="J203" s="1160">
        <v>0</v>
      </c>
      <c r="K203" s="1160">
        <v>0</v>
      </c>
      <c r="L203" s="1160">
        <v>0</v>
      </c>
      <c r="M203" s="1160">
        <v>0</v>
      </c>
      <c r="N203" s="1160">
        <v>0</v>
      </c>
      <c r="O203" s="1160">
        <v>0</v>
      </c>
      <c r="P203" s="1160">
        <v>0</v>
      </c>
      <c r="Q203" s="1160">
        <v>0</v>
      </c>
      <c r="R203" s="1160">
        <v>0</v>
      </c>
      <c r="S203" s="1161">
        <v>0</v>
      </c>
      <c r="T203" s="1157"/>
    </row>
    <row r="204" spans="1:20" s="1158" customFormat="1" ht="15.75" thickBot="1" x14ac:dyDescent="0.3">
      <c r="A204" s="1446"/>
      <c r="B204" s="2780"/>
      <c r="C204" s="2783"/>
      <c r="D204" s="2749"/>
      <c r="E204" s="2750"/>
      <c r="F204" s="38" t="s">
        <v>309</v>
      </c>
      <c r="G204" s="1159">
        <f t="shared" si="14"/>
        <v>0</v>
      </c>
      <c r="H204" s="1160">
        <v>0</v>
      </c>
      <c r="I204" s="1160">
        <v>0</v>
      </c>
      <c r="J204" s="1160">
        <v>0</v>
      </c>
      <c r="K204" s="1160">
        <v>0</v>
      </c>
      <c r="L204" s="1160">
        <v>0</v>
      </c>
      <c r="M204" s="1160">
        <v>0</v>
      </c>
      <c r="N204" s="1160">
        <v>0</v>
      </c>
      <c r="O204" s="1160">
        <v>0</v>
      </c>
      <c r="P204" s="1160">
        <v>0</v>
      </c>
      <c r="Q204" s="1160">
        <v>0</v>
      </c>
      <c r="R204" s="1160">
        <v>0</v>
      </c>
      <c r="S204" s="1161">
        <v>0</v>
      </c>
      <c r="T204" s="1157"/>
    </row>
    <row r="205" spans="1:20" s="1158" customFormat="1" ht="30.75" thickBot="1" x14ac:dyDescent="0.3">
      <c r="A205" s="1446"/>
      <c r="B205" s="2780"/>
      <c r="C205" s="2783"/>
      <c r="D205" s="2749"/>
      <c r="E205" s="2750"/>
      <c r="F205" s="38" t="s">
        <v>310</v>
      </c>
      <c r="G205" s="1159">
        <f t="shared" si="14"/>
        <v>3</v>
      </c>
      <c r="H205" s="1160">
        <v>0</v>
      </c>
      <c r="I205" s="1160">
        <v>0</v>
      </c>
      <c r="J205" s="1160">
        <v>0</v>
      </c>
      <c r="K205" s="1160">
        <v>0</v>
      </c>
      <c r="L205" s="1160">
        <v>1</v>
      </c>
      <c r="M205" s="1160">
        <v>0</v>
      </c>
      <c r="N205" s="1160">
        <v>1</v>
      </c>
      <c r="O205" s="1160">
        <v>0</v>
      </c>
      <c r="P205" s="1160">
        <v>1</v>
      </c>
      <c r="Q205" s="1160">
        <v>0</v>
      </c>
      <c r="R205" s="1160">
        <v>0</v>
      </c>
      <c r="S205" s="1161">
        <v>0</v>
      </c>
      <c r="T205" s="1157"/>
    </row>
    <row r="206" spans="1:20" s="1158" customFormat="1" ht="30.75" thickBot="1" x14ac:dyDescent="0.3">
      <c r="A206" s="1446"/>
      <c r="B206" s="2780"/>
      <c r="C206" s="2783"/>
      <c r="D206" s="2749"/>
      <c r="E206" s="2750"/>
      <c r="F206" s="38" t="s">
        <v>311</v>
      </c>
      <c r="G206" s="1159">
        <f t="shared" si="14"/>
        <v>0</v>
      </c>
      <c r="H206" s="1160">
        <v>0</v>
      </c>
      <c r="I206" s="1160">
        <v>0</v>
      </c>
      <c r="J206" s="1160">
        <v>0</v>
      </c>
      <c r="K206" s="1160">
        <v>0</v>
      </c>
      <c r="L206" s="1160">
        <v>0</v>
      </c>
      <c r="M206" s="1160">
        <v>0</v>
      </c>
      <c r="N206" s="1160">
        <v>0</v>
      </c>
      <c r="O206" s="1160">
        <v>0</v>
      </c>
      <c r="P206" s="1160">
        <v>0</v>
      </c>
      <c r="Q206" s="1160">
        <v>0</v>
      </c>
      <c r="R206" s="1160">
        <v>0</v>
      </c>
      <c r="S206" s="1161">
        <v>0</v>
      </c>
      <c r="T206" s="1157"/>
    </row>
    <row r="207" spans="1:20" s="1158" customFormat="1" ht="30.75" thickBot="1" x14ac:dyDescent="0.3">
      <c r="A207" s="1446"/>
      <c r="B207" s="2780"/>
      <c r="C207" s="2783"/>
      <c r="D207" s="2749"/>
      <c r="E207" s="2750"/>
      <c r="F207" s="38" t="s">
        <v>312</v>
      </c>
      <c r="G207" s="1159">
        <f t="shared" si="14"/>
        <v>0</v>
      </c>
      <c r="H207" s="1160">
        <v>0</v>
      </c>
      <c r="I207" s="1160">
        <v>0</v>
      </c>
      <c r="J207" s="1160">
        <v>0</v>
      </c>
      <c r="K207" s="1160">
        <v>0</v>
      </c>
      <c r="L207" s="1160">
        <v>0</v>
      </c>
      <c r="M207" s="1160">
        <v>0</v>
      </c>
      <c r="N207" s="1160">
        <v>0</v>
      </c>
      <c r="O207" s="1160">
        <v>0</v>
      </c>
      <c r="P207" s="1160">
        <v>0</v>
      </c>
      <c r="Q207" s="1160">
        <v>0</v>
      </c>
      <c r="R207" s="1160">
        <v>0</v>
      </c>
      <c r="S207" s="1161">
        <v>0</v>
      </c>
      <c r="T207" s="1157"/>
    </row>
    <row r="208" spans="1:20" s="1158" customFormat="1" ht="15.75" thickBot="1" x14ac:dyDescent="0.3">
      <c r="A208" s="1446"/>
      <c r="B208" s="2780"/>
      <c r="C208" s="2783"/>
      <c r="D208" s="2749"/>
      <c r="E208" s="2750"/>
      <c r="F208" s="38" t="s">
        <v>230</v>
      </c>
      <c r="G208" s="1159">
        <f t="shared" si="14"/>
        <v>0</v>
      </c>
      <c r="H208" s="1160">
        <v>0</v>
      </c>
      <c r="I208" s="1160">
        <v>0</v>
      </c>
      <c r="J208" s="1160">
        <v>0</v>
      </c>
      <c r="K208" s="1160">
        <v>0</v>
      </c>
      <c r="L208" s="1160">
        <v>0</v>
      </c>
      <c r="M208" s="1160">
        <v>0</v>
      </c>
      <c r="N208" s="1160">
        <v>0</v>
      </c>
      <c r="O208" s="1160">
        <v>0</v>
      </c>
      <c r="P208" s="1160">
        <v>0</v>
      </c>
      <c r="Q208" s="1160">
        <v>0</v>
      </c>
      <c r="R208" s="1160">
        <v>0</v>
      </c>
      <c r="S208" s="1161">
        <v>0</v>
      </c>
      <c r="T208" s="1157"/>
    </row>
    <row r="209" spans="1:20" s="1158" customFormat="1" ht="30.75" thickBot="1" x14ac:dyDescent="0.3">
      <c r="A209" s="1446"/>
      <c r="B209" s="2780"/>
      <c r="C209" s="2783"/>
      <c r="D209" s="2749"/>
      <c r="E209" s="2750"/>
      <c r="F209" s="38" t="s">
        <v>313</v>
      </c>
      <c r="G209" s="1159">
        <f t="shared" si="14"/>
        <v>0</v>
      </c>
      <c r="H209" s="1160">
        <v>0</v>
      </c>
      <c r="I209" s="1160">
        <v>0</v>
      </c>
      <c r="J209" s="1160">
        <v>0</v>
      </c>
      <c r="K209" s="1160">
        <v>0</v>
      </c>
      <c r="L209" s="1160">
        <v>0</v>
      </c>
      <c r="M209" s="1160">
        <v>0</v>
      </c>
      <c r="N209" s="1160">
        <v>0</v>
      </c>
      <c r="O209" s="1160">
        <v>0</v>
      </c>
      <c r="P209" s="1160">
        <v>0</v>
      </c>
      <c r="Q209" s="1160">
        <v>0</v>
      </c>
      <c r="R209" s="1160">
        <v>0</v>
      </c>
      <c r="S209" s="1161">
        <v>0</v>
      </c>
      <c r="T209" s="1157"/>
    </row>
    <row r="210" spans="1:20" s="1158" customFormat="1" ht="45.75" thickBot="1" x14ac:dyDescent="0.3">
      <c r="A210" s="1446"/>
      <c r="B210" s="2780"/>
      <c r="C210" s="2783"/>
      <c r="D210" s="2749"/>
      <c r="E210" s="2750"/>
      <c r="F210" s="38" t="s">
        <v>314</v>
      </c>
      <c r="G210" s="1159">
        <f t="shared" si="14"/>
        <v>0</v>
      </c>
      <c r="H210" s="1160">
        <v>0</v>
      </c>
      <c r="I210" s="1160">
        <v>0</v>
      </c>
      <c r="J210" s="1160">
        <v>0</v>
      </c>
      <c r="K210" s="1160">
        <v>0</v>
      </c>
      <c r="L210" s="1160">
        <v>0</v>
      </c>
      <c r="M210" s="1160">
        <v>0</v>
      </c>
      <c r="N210" s="1160">
        <v>0</v>
      </c>
      <c r="O210" s="1160">
        <v>0</v>
      </c>
      <c r="P210" s="1160">
        <v>0</v>
      </c>
      <c r="Q210" s="1160">
        <v>0</v>
      </c>
      <c r="R210" s="1160">
        <v>0</v>
      </c>
      <c r="S210" s="1161">
        <v>0</v>
      </c>
      <c r="T210" s="1157"/>
    </row>
    <row r="211" spans="1:20" s="1158" customFormat="1" ht="30.75" thickBot="1" x14ac:dyDescent="0.3">
      <c r="A211" s="1446"/>
      <c r="B211" s="2780"/>
      <c r="C211" s="2783"/>
      <c r="D211" s="2749"/>
      <c r="E211" s="2750"/>
      <c r="F211" s="38" t="s">
        <v>315</v>
      </c>
      <c r="G211" s="1159">
        <f t="shared" si="14"/>
        <v>0</v>
      </c>
      <c r="H211" s="1160">
        <v>0</v>
      </c>
      <c r="I211" s="1160">
        <v>0</v>
      </c>
      <c r="J211" s="1160">
        <v>0</v>
      </c>
      <c r="K211" s="1160">
        <v>0</v>
      </c>
      <c r="L211" s="1160">
        <v>0</v>
      </c>
      <c r="M211" s="1160">
        <v>0</v>
      </c>
      <c r="N211" s="1160">
        <v>0</v>
      </c>
      <c r="O211" s="1160">
        <v>0</v>
      </c>
      <c r="P211" s="1160">
        <v>0</v>
      </c>
      <c r="Q211" s="1160">
        <v>0</v>
      </c>
      <c r="R211" s="1160">
        <v>0</v>
      </c>
      <c r="S211" s="1161">
        <v>0</v>
      </c>
      <c r="T211" s="1157"/>
    </row>
    <row r="212" spans="1:20" s="1158" customFormat="1" ht="30.75" thickBot="1" x14ac:dyDescent="0.3">
      <c r="A212" s="1446"/>
      <c r="B212" s="2780"/>
      <c r="C212" s="2783"/>
      <c r="D212" s="2749"/>
      <c r="E212" s="2750"/>
      <c r="F212" s="38" t="s">
        <v>316</v>
      </c>
      <c r="G212" s="1159">
        <f t="shared" si="14"/>
        <v>4</v>
      </c>
      <c r="H212" s="1160">
        <v>0</v>
      </c>
      <c r="I212" s="1160">
        <v>0</v>
      </c>
      <c r="J212" s="1160">
        <v>0</v>
      </c>
      <c r="K212" s="1160">
        <v>1</v>
      </c>
      <c r="L212" s="1160">
        <v>0</v>
      </c>
      <c r="M212" s="1160">
        <v>1</v>
      </c>
      <c r="N212" s="1160">
        <v>0</v>
      </c>
      <c r="O212" s="1160">
        <v>0</v>
      </c>
      <c r="P212" s="1160">
        <v>1</v>
      </c>
      <c r="Q212" s="1160">
        <v>0</v>
      </c>
      <c r="R212" s="1160">
        <v>1</v>
      </c>
      <c r="S212" s="1161">
        <v>0</v>
      </c>
      <c r="T212" s="1157"/>
    </row>
    <row r="213" spans="1:20" s="1158" customFormat="1" ht="15.75" thickBot="1" x14ac:dyDescent="0.3">
      <c r="A213" s="1446"/>
      <c r="B213" s="2780"/>
      <c r="C213" s="2783"/>
      <c r="D213" s="2749"/>
      <c r="E213" s="2750"/>
      <c r="F213" s="38" t="s">
        <v>317</v>
      </c>
      <c r="G213" s="1159">
        <f t="shared" si="14"/>
        <v>0</v>
      </c>
      <c r="H213" s="1160">
        <v>0</v>
      </c>
      <c r="I213" s="1160">
        <v>0</v>
      </c>
      <c r="J213" s="1160">
        <v>0</v>
      </c>
      <c r="K213" s="1160">
        <v>0</v>
      </c>
      <c r="L213" s="1160">
        <v>0</v>
      </c>
      <c r="M213" s="1160">
        <v>0</v>
      </c>
      <c r="N213" s="1160">
        <v>0</v>
      </c>
      <c r="O213" s="1160">
        <v>0</v>
      </c>
      <c r="P213" s="1160">
        <v>0</v>
      </c>
      <c r="Q213" s="1160">
        <v>0</v>
      </c>
      <c r="R213" s="1160">
        <v>0</v>
      </c>
      <c r="S213" s="1161">
        <v>0</v>
      </c>
      <c r="T213" s="1157"/>
    </row>
    <row r="214" spans="1:20" s="1158" customFormat="1" ht="15.75" thickBot="1" x14ac:dyDescent="0.3">
      <c r="A214" s="1446"/>
      <c r="B214" s="2780"/>
      <c r="C214" s="2783"/>
      <c r="D214" s="2749"/>
      <c r="E214" s="2750"/>
      <c r="F214" s="38" t="s">
        <v>318</v>
      </c>
      <c r="G214" s="1159">
        <f t="shared" si="14"/>
        <v>0</v>
      </c>
      <c r="H214" s="1160">
        <v>0</v>
      </c>
      <c r="I214" s="1160">
        <v>0</v>
      </c>
      <c r="J214" s="1160">
        <v>0</v>
      </c>
      <c r="K214" s="1160">
        <v>0</v>
      </c>
      <c r="L214" s="1160">
        <v>0</v>
      </c>
      <c r="M214" s="1160">
        <v>0</v>
      </c>
      <c r="N214" s="1160">
        <v>0</v>
      </c>
      <c r="O214" s="1160">
        <v>0</v>
      </c>
      <c r="P214" s="1160">
        <v>0</v>
      </c>
      <c r="Q214" s="1160">
        <v>0</v>
      </c>
      <c r="R214" s="1160">
        <v>0</v>
      </c>
      <c r="S214" s="1161">
        <v>0</v>
      </c>
      <c r="T214" s="1157"/>
    </row>
    <row r="215" spans="1:20" s="1158" customFormat="1" ht="15.75" thickBot="1" x14ac:dyDescent="0.3">
      <c r="A215" s="1446"/>
      <c r="B215" s="2780"/>
      <c r="C215" s="2783"/>
      <c r="D215" s="2749"/>
      <c r="E215" s="2750"/>
      <c r="F215" s="38" t="s">
        <v>319</v>
      </c>
      <c r="G215" s="1159">
        <f t="shared" si="14"/>
        <v>0</v>
      </c>
      <c r="H215" s="1160">
        <v>0</v>
      </c>
      <c r="I215" s="1160">
        <v>0</v>
      </c>
      <c r="J215" s="1160">
        <v>0</v>
      </c>
      <c r="K215" s="1160">
        <v>0</v>
      </c>
      <c r="L215" s="1160">
        <v>0</v>
      </c>
      <c r="M215" s="1160">
        <v>0</v>
      </c>
      <c r="N215" s="1160">
        <v>0</v>
      </c>
      <c r="O215" s="1160">
        <v>0</v>
      </c>
      <c r="P215" s="1160">
        <v>0</v>
      </c>
      <c r="Q215" s="1160">
        <v>0</v>
      </c>
      <c r="R215" s="1160">
        <v>0</v>
      </c>
      <c r="S215" s="1161">
        <v>0</v>
      </c>
      <c r="T215" s="1157"/>
    </row>
    <row r="216" spans="1:20" s="1158" customFormat="1" ht="15.75" thickBot="1" x14ac:dyDescent="0.3">
      <c r="A216" s="1446"/>
      <c r="B216" s="2780"/>
      <c r="C216" s="2783"/>
      <c r="D216" s="2749"/>
      <c r="E216" s="2750"/>
      <c r="F216" s="38" t="s">
        <v>320</v>
      </c>
      <c r="G216" s="1159">
        <f t="shared" si="14"/>
        <v>0</v>
      </c>
      <c r="H216" s="1160">
        <v>0</v>
      </c>
      <c r="I216" s="1160">
        <v>0</v>
      </c>
      <c r="J216" s="1160">
        <v>0</v>
      </c>
      <c r="K216" s="1160">
        <v>0</v>
      </c>
      <c r="L216" s="1160">
        <v>0</v>
      </c>
      <c r="M216" s="1160">
        <v>0</v>
      </c>
      <c r="N216" s="1160">
        <v>0</v>
      </c>
      <c r="O216" s="1160">
        <v>0</v>
      </c>
      <c r="P216" s="1160">
        <v>0</v>
      </c>
      <c r="Q216" s="1160">
        <v>0</v>
      </c>
      <c r="R216" s="1160">
        <v>0</v>
      </c>
      <c r="S216" s="1161">
        <v>0</v>
      </c>
      <c r="T216" s="1157"/>
    </row>
    <row r="217" spans="1:20" s="1158" customFormat="1" ht="18.75" customHeight="1" thickBot="1" x14ac:dyDescent="0.3">
      <c r="A217" s="1446"/>
      <c r="B217" s="2780"/>
      <c r="C217" s="2783"/>
      <c r="D217" s="2749"/>
      <c r="E217" s="2750"/>
      <c r="F217" s="38" t="s">
        <v>321</v>
      </c>
      <c r="G217" s="1159">
        <f t="shared" si="14"/>
        <v>0</v>
      </c>
      <c r="H217" s="1160">
        <v>0</v>
      </c>
      <c r="I217" s="1160">
        <v>0</v>
      </c>
      <c r="J217" s="1160">
        <v>0</v>
      </c>
      <c r="K217" s="1160">
        <v>0</v>
      </c>
      <c r="L217" s="1160">
        <v>0</v>
      </c>
      <c r="M217" s="1160">
        <v>0</v>
      </c>
      <c r="N217" s="1160">
        <v>0</v>
      </c>
      <c r="O217" s="1160">
        <v>0</v>
      </c>
      <c r="P217" s="1160">
        <v>0</v>
      </c>
      <c r="Q217" s="1160">
        <v>0</v>
      </c>
      <c r="R217" s="1160">
        <v>0</v>
      </c>
      <c r="S217" s="1161">
        <v>0</v>
      </c>
      <c r="T217" s="1157"/>
    </row>
    <row r="218" spans="1:20" s="1158" customFormat="1" ht="15.75" thickBot="1" x14ac:dyDescent="0.3">
      <c r="A218" s="1446"/>
      <c r="B218" s="2780"/>
      <c r="C218" s="2783"/>
      <c r="D218" s="2749"/>
      <c r="E218" s="2750"/>
      <c r="F218" s="38" t="s">
        <v>322</v>
      </c>
      <c r="G218" s="1159">
        <f t="shared" si="14"/>
        <v>0</v>
      </c>
      <c r="H218" s="1160">
        <v>0</v>
      </c>
      <c r="I218" s="1160">
        <v>0</v>
      </c>
      <c r="J218" s="1160">
        <v>0</v>
      </c>
      <c r="K218" s="1160">
        <v>0</v>
      </c>
      <c r="L218" s="1160">
        <v>0</v>
      </c>
      <c r="M218" s="1160">
        <v>0</v>
      </c>
      <c r="N218" s="1160">
        <v>0</v>
      </c>
      <c r="O218" s="1160">
        <v>0</v>
      </c>
      <c r="P218" s="1160">
        <v>0</v>
      </c>
      <c r="Q218" s="1160">
        <v>0</v>
      </c>
      <c r="R218" s="1160">
        <v>0</v>
      </c>
      <c r="S218" s="1161">
        <v>0</v>
      </c>
      <c r="T218" s="1157"/>
    </row>
    <row r="219" spans="1:20" s="1158" customFormat="1" ht="45.75" thickBot="1" x14ac:dyDescent="0.3">
      <c r="A219" s="1446"/>
      <c r="B219" s="2780"/>
      <c r="C219" s="2783"/>
      <c r="D219" s="2749"/>
      <c r="E219" s="2750"/>
      <c r="F219" s="38" t="s">
        <v>323</v>
      </c>
      <c r="G219" s="1159">
        <f t="shared" si="14"/>
        <v>0</v>
      </c>
      <c r="H219" s="1160">
        <v>0</v>
      </c>
      <c r="I219" s="1160">
        <v>0</v>
      </c>
      <c r="J219" s="1160">
        <v>0</v>
      </c>
      <c r="K219" s="1160">
        <v>0</v>
      </c>
      <c r="L219" s="1160">
        <v>0</v>
      </c>
      <c r="M219" s="1160">
        <v>0</v>
      </c>
      <c r="N219" s="1160">
        <v>0</v>
      </c>
      <c r="O219" s="1160">
        <v>0</v>
      </c>
      <c r="P219" s="1160">
        <v>0</v>
      </c>
      <c r="Q219" s="1160">
        <v>0</v>
      </c>
      <c r="R219" s="1160">
        <v>0</v>
      </c>
      <c r="S219" s="1161">
        <v>0</v>
      </c>
      <c r="T219" s="1157"/>
    </row>
    <row r="220" spans="1:20" s="1158" customFormat="1" ht="45.75" thickBot="1" x14ac:dyDescent="0.3">
      <c r="A220" s="1446"/>
      <c r="B220" s="2780"/>
      <c r="C220" s="2783"/>
      <c r="D220" s="2749"/>
      <c r="E220" s="2750"/>
      <c r="F220" s="38" t="s">
        <v>324</v>
      </c>
      <c r="G220" s="1159">
        <f t="shared" si="14"/>
        <v>0</v>
      </c>
      <c r="H220" s="1160">
        <v>0</v>
      </c>
      <c r="I220" s="1160">
        <v>0</v>
      </c>
      <c r="J220" s="1160">
        <v>0</v>
      </c>
      <c r="K220" s="1160">
        <v>0</v>
      </c>
      <c r="L220" s="1160">
        <v>0</v>
      </c>
      <c r="M220" s="1160">
        <v>0</v>
      </c>
      <c r="N220" s="1160">
        <v>0</v>
      </c>
      <c r="O220" s="1160">
        <v>0</v>
      </c>
      <c r="P220" s="1160">
        <v>0</v>
      </c>
      <c r="Q220" s="1160">
        <v>0</v>
      </c>
      <c r="R220" s="1160">
        <v>0</v>
      </c>
      <c r="S220" s="1161">
        <v>0</v>
      </c>
      <c r="T220" s="1157"/>
    </row>
    <row r="221" spans="1:20" s="1158" customFormat="1" ht="15.75" thickBot="1" x14ac:dyDescent="0.3">
      <c r="A221" s="1446"/>
      <c r="B221" s="2780"/>
      <c r="C221" s="2783"/>
      <c r="D221" s="2749"/>
      <c r="E221" s="2750"/>
      <c r="F221" s="38" t="s">
        <v>325</v>
      </c>
      <c r="G221" s="1159">
        <f t="shared" si="14"/>
        <v>0</v>
      </c>
      <c r="H221" s="1160">
        <v>0</v>
      </c>
      <c r="I221" s="1160">
        <v>0</v>
      </c>
      <c r="J221" s="1160">
        <v>0</v>
      </c>
      <c r="K221" s="1160">
        <v>0</v>
      </c>
      <c r="L221" s="1160">
        <v>0</v>
      </c>
      <c r="M221" s="1160">
        <v>0</v>
      </c>
      <c r="N221" s="1160">
        <v>0</v>
      </c>
      <c r="O221" s="1160">
        <v>0</v>
      </c>
      <c r="P221" s="1160">
        <v>0</v>
      </c>
      <c r="Q221" s="1160">
        <v>0</v>
      </c>
      <c r="R221" s="1160">
        <v>0</v>
      </c>
      <c r="S221" s="1161">
        <v>0</v>
      </c>
      <c r="T221" s="1157"/>
    </row>
    <row r="222" spans="1:20" s="1158" customFormat="1" ht="15.75" thickBot="1" x14ac:dyDescent="0.3">
      <c r="A222" s="1446"/>
      <c r="B222" s="2780"/>
      <c r="C222" s="2783"/>
      <c r="D222" s="2749"/>
      <c r="E222" s="2750"/>
      <c r="F222" s="38" t="s">
        <v>326</v>
      </c>
      <c r="G222" s="1159">
        <f t="shared" si="14"/>
        <v>5</v>
      </c>
      <c r="H222" s="1160">
        <v>0</v>
      </c>
      <c r="I222" s="1160">
        <v>1</v>
      </c>
      <c r="J222" s="1160">
        <v>0</v>
      </c>
      <c r="K222" s="1160">
        <v>1</v>
      </c>
      <c r="L222" s="1160">
        <v>0</v>
      </c>
      <c r="M222" s="1160">
        <v>1</v>
      </c>
      <c r="N222" s="1160">
        <v>0</v>
      </c>
      <c r="O222" s="1160">
        <v>1</v>
      </c>
      <c r="P222" s="1160">
        <v>0</v>
      </c>
      <c r="Q222" s="1160">
        <v>1</v>
      </c>
      <c r="R222" s="1160">
        <v>0</v>
      </c>
      <c r="S222" s="1161">
        <v>0</v>
      </c>
      <c r="T222" s="1157"/>
    </row>
    <row r="223" spans="1:20" s="1158" customFormat="1" ht="15.75" thickBot="1" x14ac:dyDescent="0.3">
      <c r="A223" s="1446"/>
      <c r="B223" s="2780"/>
      <c r="C223" s="2783"/>
      <c r="D223" s="2749"/>
      <c r="E223" s="2750"/>
      <c r="F223" s="38" t="s">
        <v>137</v>
      </c>
      <c r="G223" s="1159">
        <f t="shared" si="14"/>
        <v>0</v>
      </c>
      <c r="H223" s="1160">
        <v>0</v>
      </c>
      <c r="I223" s="1160">
        <v>0</v>
      </c>
      <c r="J223" s="1160">
        <v>0</v>
      </c>
      <c r="K223" s="1160">
        <v>0</v>
      </c>
      <c r="L223" s="1160">
        <v>0</v>
      </c>
      <c r="M223" s="1160">
        <v>0</v>
      </c>
      <c r="N223" s="1160">
        <v>0</v>
      </c>
      <c r="O223" s="1160">
        <v>0</v>
      </c>
      <c r="P223" s="1160">
        <v>0</v>
      </c>
      <c r="Q223" s="1160">
        <v>0</v>
      </c>
      <c r="R223" s="1160">
        <v>0</v>
      </c>
      <c r="S223" s="1161">
        <v>0</v>
      </c>
      <c r="T223" s="1157"/>
    </row>
    <row r="224" spans="1:20" s="1158" customFormat="1" ht="30.75" thickBot="1" x14ac:dyDescent="0.3">
      <c r="A224" s="1446"/>
      <c r="B224" s="2780"/>
      <c r="C224" s="2783"/>
      <c r="D224" s="2749"/>
      <c r="E224" s="2750"/>
      <c r="F224" s="38" t="s">
        <v>327</v>
      </c>
      <c r="G224" s="1159">
        <f t="shared" si="14"/>
        <v>0</v>
      </c>
      <c r="H224" s="1160">
        <v>0</v>
      </c>
      <c r="I224" s="1160">
        <v>0</v>
      </c>
      <c r="J224" s="1160">
        <v>0</v>
      </c>
      <c r="K224" s="1160">
        <v>0</v>
      </c>
      <c r="L224" s="1160">
        <v>0</v>
      </c>
      <c r="M224" s="1160">
        <v>0</v>
      </c>
      <c r="N224" s="1160">
        <v>0</v>
      </c>
      <c r="O224" s="1160">
        <v>0</v>
      </c>
      <c r="P224" s="1160">
        <v>0</v>
      </c>
      <c r="Q224" s="1160">
        <v>0</v>
      </c>
      <c r="R224" s="1160">
        <v>0</v>
      </c>
      <c r="S224" s="1161">
        <v>0</v>
      </c>
      <c r="T224" s="1157"/>
    </row>
    <row r="225" spans="1:20" s="1158" customFormat="1" ht="30.75" thickBot="1" x14ac:dyDescent="0.3">
      <c r="A225" s="1446"/>
      <c r="B225" s="2780"/>
      <c r="C225" s="2783"/>
      <c r="D225" s="2749"/>
      <c r="E225" s="2750"/>
      <c r="F225" s="38" t="s">
        <v>328</v>
      </c>
      <c r="G225" s="1159">
        <f t="shared" si="14"/>
        <v>0</v>
      </c>
      <c r="H225" s="1160">
        <v>0</v>
      </c>
      <c r="I225" s="1160">
        <v>0</v>
      </c>
      <c r="J225" s="1160">
        <v>0</v>
      </c>
      <c r="K225" s="1160">
        <v>0</v>
      </c>
      <c r="L225" s="1160">
        <v>0</v>
      </c>
      <c r="M225" s="1160">
        <v>0</v>
      </c>
      <c r="N225" s="1160">
        <v>0</v>
      </c>
      <c r="O225" s="1160">
        <v>0</v>
      </c>
      <c r="P225" s="1160">
        <v>0</v>
      </c>
      <c r="Q225" s="1160">
        <v>0</v>
      </c>
      <c r="R225" s="1160">
        <v>0</v>
      </c>
      <c r="S225" s="1161">
        <v>0</v>
      </c>
      <c r="T225" s="1157"/>
    </row>
    <row r="226" spans="1:20" s="1158" customFormat="1" ht="30.75" thickBot="1" x14ac:dyDescent="0.3">
      <c r="A226" s="1446"/>
      <c r="B226" s="2780"/>
      <c r="C226" s="2783"/>
      <c r="D226" s="2749"/>
      <c r="E226" s="2750"/>
      <c r="F226" s="38" t="s">
        <v>329</v>
      </c>
      <c r="G226" s="1159">
        <f t="shared" si="14"/>
        <v>0</v>
      </c>
      <c r="H226" s="1160">
        <v>0</v>
      </c>
      <c r="I226" s="1160">
        <v>0</v>
      </c>
      <c r="J226" s="1160">
        <v>0</v>
      </c>
      <c r="K226" s="1160">
        <v>0</v>
      </c>
      <c r="L226" s="1160">
        <v>0</v>
      </c>
      <c r="M226" s="1160">
        <v>0</v>
      </c>
      <c r="N226" s="1160">
        <v>0</v>
      </c>
      <c r="O226" s="1160">
        <v>0</v>
      </c>
      <c r="P226" s="1160">
        <v>0</v>
      </c>
      <c r="Q226" s="1160">
        <v>0</v>
      </c>
      <c r="R226" s="1160">
        <v>0</v>
      </c>
      <c r="S226" s="1161">
        <v>0</v>
      </c>
      <c r="T226" s="1157"/>
    </row>
    <row r="227" spans="1:20" s="1158" customFormat="1" ht="15.75" thickBot="1" x14ac:dyDescent="0.3">
      <c r="A227" s="1446"/>
      <c r="B227" s="2780"/>
      <c r="C227" s="2783"/>
      <c r="D227" s="2749"/>
      <c r="E227" s="2750"/>
      <c r="F227" s="90" t="s">
        <v>330</v>
      </c>
      <c r="G227" s="1162">
        <f t="shared" si="14"/>
        <v>0</v>
      </c>
      <c r="H227" s="1160">
        <v>0</v>
      </c>
      <c r="I227" s="1160">
        <v>0</v>
      </c>
      <c r="J227" s="1160">
        <v>0</v>
      </c>
      <c r="K227" s="1160">
        <v>0</v>
      </c>
      <c r="L227" s="1160">
        <v>0</v>
      </c>
      <c r="M227" s="1160">
        <v>0</v>
      </c>
      <c r="N227" s="1160">
        <v>0</v>
      </c>
      <c r="O227" s="1160">
        <v>0</v>
      </c>
      <c r="P227" s="1160">
        <v>0</v>
      </c>
      <c r="Q227" s="1160">
        <v>0</v>
      </c>
      <c r="R227" s="1160">
        <v>0</v>
      </c>
      <c r="S227" s="1161">
        <v>0</v>
      </c>
      <c r="T227" s="1157"/>
    </row>
    <row r="228" spans="1:20" s="1158" customFormat="1" ht="15.75" thickBot="1" x14ac:dyDescent="0.3">
      <c r="A228" s="1446"/>
      <c r="B228" s="2780"/>
      <c r="C228" s="2783"/>
      <c r="D228" s="2751"/>
      <c r="E228" s="2752"/>
      <c r="F228" s="1163" t="s">
        <v>278</v>
      </c>
      <c r="G228" s="1164">
        <f>SUM(G175:G227)</f>
        <v>47</v>
      </c>
      <c r="H228" s="1165">
        <f t="shared" ref="H228:S228" si="15">SUM(H175:H227)</f>
        <v>2</v>
      </c>
      <c r="I228" s="1165">
        <f t="shared" si="15"/>
        <v>3</v>
      </c>
      <c r="J228" s="1165">
        <f t="shared" si="15"/>
        <v>3</v>
      </c>
      <c r="K228" s="1165">
        <f t="shared" si="15"/>
        <v>4</v>
      </c>
      <c r="L228" s="1165">
        <f t="shared" si="15"/>
        <v>5</v>
      </c>
      <c r="M228" s="1165">
        <f t="shared" si="15"/>
        <v>5</v>
      </c>
      <c r="N228" s="1165">
        <f t="shared" si="15"/>
        <v>6</v>
      </c>
      <c r="O228" s="1165">
        <f t="shared" si="15"/>
        <v>3</v>
      </c>
      <c r="P228" s="1165">
        <f t="shared" si="15"/>
        <v>6</v>
      </c>
      <c r="Q228" s="1165">
        <f t="shared" si="15"/>
        <v>4</v>
      </c>
      <c r="R228" s="1165">
        <f t="shared" si="15"/>
        <v>4</v>
      </c>
      <c r="S228" s="1166">
        <f t="shared" si="15"/>
        <v>2</v>
      </c>
      <c r="T228" s="1157"/>
    </row>
    <row r="229" spans="1:20" s="1158" customFormat="1" ht="15.75" thickBot="1" x14ac:dyDescent="0.3">
      <c r="A229" s="1446"/>
      <c r="B229" s="2780"/>
      <c r="C229" s="2783"/>
      <c r="D229" s="2787" t="s">
        <v>177</v>
      </c>
      <c r="E229" s="2788"/>
      <c r="F229" s="1167" t="s">
        <v>355</v>
      </c>
      <c r="G229" s="1168">
        <f t="shared" si="14"/>
        <v>5</v>
      </c>
      <c r="H229" s="1168">
        <v>0</v>
      </c>
      <c r="I229" s="1168">
        <v>0</v>
      </c>
      <c r="J229" s="1168">
        <v>1</v>
      </c>
      <c r="K229" s="1168">
        <v>1</v>
      </c>
      <c r="L229" s="1168">
        <v>0</v>
      </c>
      <c r="M229" s="1168">
        <v>1</v>
      </c>
      <c r="N229" s="1168">
        <v>0</v>
      </c>
      <c r="O229" s="1168">
        <v>0</v>
      </c>
      <c r="P229" s="1168">
        <v>1</v>
      </c>
      <c r="Q229" s="1168">
        <v>0</v>
      </c>
      <c r="R229" s="1168">
        <v>1</v>
      </c>
      <c r="S229" s="1169">
        <v>0</v>
      </c>
      <c r="T229" s="1157"/>
    </row>
    <row r="230" spans="1:20" s="1158" customFormat="1" ht="15.75" thickBot="1" x14ac:dyDescent="0.3">
      <c r="A230" s="1446"/>
      <c r="B230" s="2780"/>
      <c r="C230" s="2783"/>
      <c r="D230" s="2753"/>
      <c r="E230" s="2754"/>
      <c r="F230" s="1170" t="s">
        <v>356</v>
      </c>
      <c r="G230" s="1171">
        <f t="shared" si="14"/>
        <v>0</v>
      </c>
      <c r="H230" s="1171">
        <v>0</v>
      </c>
      <c r="I230" s="1171">
        <v>0</v>
      </c>
      <c r="J230" s="1171">
        <v>0</v>
      </c>
      <c r="K230" s="1171">
        <v>0</v>
      </c>
      <c r="L230" s="1171">
        <v>0</v>
      </c>
      <c r="M230" s="1171">
        <v>0</v>
      </c>
      <c r="N230" s="1171">
        <v>0</v>
      </c>
      <c r="O230" s="1171">
        <v>0</v>
      </c>
      <c r="P230" s="1171">
        <v>0</v>
      </c>
      <c r="Q230" s="1171">
        <v>0</v>
      </c>
      <c r="R230" s="1171">
        <v>0</v>
      </c>
      <c r="S230" s="1172"/>
      <c r="T230" s="1157"/>
    </row>
    <row r="231" spans="1:20" s="1158" customFormat="1" ht="15.75" thickBot="1" x14ac:dyDescent="0.3">
      <c r="A231" s="1446"/>
      <c r="B231" s="2780"/>
      <c r="C231" s="2783"/>
      <c r="D231" s="2753"/>
      <c r="E231" s="2754"/>
      <c r="F231" s="1170" t="s">
        <v>357</v>
      </c>
      <c r="G231" s="1171">
        <f t="shared" si="14"/>
        <v>0</v>
      </c>
      <c r="H231" s="1171">
        <v>0</v>
      </c>
      <c r="I231" s="1171">
        <v>0</v>
      </c>
      <c r="J231" s="1171">
        <v>0</v>
      </c>
      <c r="K231" s="1171">
        <v>0</v>
      </c>
      <c r="L231" s="1171">
        <v>0</v>
      </c>
      <c r="M231" s="1171">
        <v>0</v>
      </c>
      <c r="N231" s="1171">
        <v>0</v>
      </c>
      <c r="O231" s="1171">
        <v>0</v>
      </c>
      <c r="P231" s="1171">
        <v>0</v>
      </c>
      <c r="Q231" s="1171">
        <v>0</v>
      </c>
      <c r="R231" s="1171">
        <v>0</v>
      </c>
      <c r="S231" s="1172">
        <v>0</v>
      </c>
      <c r="T231" s="1157"/>
    </row>
    <row r="232" spans="1:20" s="1158" customFormat="1" ht="15.75" thickBot="1" x14ac:dyDescent="0.3">
      <c r="A232" s="1446"/>
      <c r="B232" s="2780"/>
      <c r="C232" s="2783"/>
      <c r="D232" s="2753"/>
      <c r="E232" s="2754"/>
      <c r="F232" s="1170" t="s">
        <v>358</v>
      </c>
      <c r="G232" s="1171">
        <f t="shared" si="14"/>
        <v>0</v>
      </c>
      <c r="H232" s="1171">
        <v>0</v>
      </c>
      <c r="I232" s="1171">
        <v>0</v>
      </c>
      <c r="J232" s="1171"/>
      <c r="K232" s="1171">
        <v>0</v>
      </c>
      <c r="L232" s="1171">
        <v>0</v>
      </c>
      <c r="M232" s="1171">
        <v>0</v>
      </c>
      <c r="N232" s="1171">
        <v>0</v>
      </c>
      <c r="O232" s="1171">
        <v>0</v>
      </c>
      <c r="P232" s="1171">
        <v>0</v>
      </c>
      <c r="Q232" s="1171">
        <v>0</v>
      </c>
      <c r="R232" s="1171">
        <v>0</v>
      </c>
      <c r="S232" s="1172">
        <v>0</v>
      </c>
      <c r="T232" s="1157"/>
    </row>
    <row r="233" spans="1:20" s="1158" customFormat="1" ht="30.75" thickBot="1" x14ac:dyDescent="0.3">
      <c r="A233" s="1446"/>
      <c r="B233" s="2780"/>
      <c r="C233" s="2783"/>
      <c r="D233" s="2753"/>
      <c r="E233" s="2754"/>
      <c r="F233" s="1170" t="s">
        <v>359</v>
      </c>
      <c r="G233" s="1171">
        <f t="shared" si="14"/>
        <v>2</v>
      </c>
      <c r="H233" s="1171">
        <v>0</v>
      </c>
      <c r="I233" s="1171">
        <v>0</v>
      </c>
      <c r="J233" s="1171">
        <v>0</v>
      </c>
      <c r="K233" s="1171">
        <v>1</v>
      </c>
      <c r="L233" s="1171">
        <v>0</v>
      </c>
      <c r="M233" s="1171">
        <v>0</v>
      </c>
      <c r="N233" s="1171">
        <v>0</v>
      </c>
      <c r="O233" s="1171">
        <v>1</v>
      </c>
      <c r="P233" s="1171">
        <v>0</v>
      </c>
      <c r="Q233" s="1171">
        <v>0</v>
      </c>
      <c r="R233" s="1171">
        <v>0</v>
      </c>
      <c r="S233" s="1172">
        <v>0</v>
      </c>
      <c r="T233" s="1157"/>
    </row>
    <row r="234" spans="1:20" s="1158" customFormat="1" ht="60.75" thickBot="1" x14ac:dyDescent="0.3">
      <c r="A234" s="1446"/>
      <c r="B234" s="2779"/>
      <c r="C234" s="2783"/>
      <c r="D234" s="2753"/>
      <c r="E234" s="2754"/>
      <c r="F234" s="1170" t="s">
        <v>360</v>
      </c>
      <c r="G234" s="1171">
        <f t="shared" si="14"/>
        <v>0</v>
      </c>
      <c r="H234" s="1173">
        <v>0</v>
      </c>
      <c r="I234" s="1173">
        <v>0</v>
      </c>
      <c r="J234" s="1173">
        <v>0</v>
      </c>
      <c r="K234" s="1173">
        <v>0</v>
      </c>
      <c r="L234" s="1173">
        <v>0</v>
      </c>
      <c r="M234" s="1173">
        <v>0</v>
      </c>
      <c r="N234" s="1173">
        <v>0</v>
      </c>
      <c r="O234" s="1173">
        <v>0</v>
      </c>
      <c r="P234" s="1173">
        <v>0</v>
      </c>
      <c r="Q234" s="1173">
        <v>0</v>
      </c>
      <c r="R234" s="1173">
        <v>0</v>
      </c>
      <c r="S234" s="1174">
        <v>0</v>
      </c>
      <c r="T234" s="1157"/>
    </row>
    <row r="235" spans="1:20" s="1158" customFormat="1" ht="45.75" thickBot="1" x14ac:dyDescent="0.3">
      <c r="A235" s="1446"/>
      <c r="B235" s="2779"/>
      <c r="C235" s="2783"/>
      <c r="D235" s="2753"/>
      <c r="E235" s="2754"/>
      <c r="F235" s="1170" t="s">
        <v>361</v>
      </c>
      <c r="G235" s="1171">
        <f t="shared" si="14"/>
        <v>0</v>
      </c>
      <c r="H235" s="1173">
        <v>0</v>
      </c>
      <c r="I235" s="1173">
        <v>0</v>
      </c>
      <c r="J235" s="1173">
        <v>0</v>
      </c>
      <c r="K235" s="1173">
        <v>0</v>
      </c>
      <c r="L235" s="1173">
        <v>0</v>
      </c>
      <c r="M235" s="1173">
        <v>0</v>
      </c>
      <c r="N235" s="1173">
        <v>0</v>
      </c>
      <c r="O235" s="1173">
        <v>0</v>
      </c>
      <c r="P235" s="1173">
        <v>0</v>
      </c>
      <c r="Q235" s="1173">
        <v>0</v>
      </c>
      <c r="R235" s="1173">
        <v>0</v>
      </c>
      <c r="S235" s="1174">
        <v>0</v>
      </c>
      <c r="T235" s="1157"/>
    </row>
    <row r="236" spans="1:20" s="1158" customFormat="1" ht="30.75" thickBot="1" x14ac:dyDescent="0.3">
      <c r="A236" s="1446"/>
      <c r="B236" s="2779"/>
      <c r="C236" s="2783"/>
      <c r="D236" s="2753"/>
      <c r="E236" s="2754"/>
      <c r="F236" s="1170" t="s">
        <v>362</v>
      </c>
      <c r="G236" s="1171">
        <f t="shared" si="14"/>
        <v>0</v>
      </c>
      <c r="H236" s="1173">
        <v>0</v>
      </c>
      <c r="I236" s="1173">
        <v>0</v>
      </c>
      <c r="J236" s="1173">
        <v>0</v>
      </c>
      <c r="K236" s="1173">
        <v>0</v>
      </c>
      <c r="L236" s="1173">
        <v>0</v>
      </c>
      <c r="M236" s="1173">
        <v>0</v>
      </c>
      <c r="N236" s="1173">
        <v>0</v>
      </c>
      <c r="O236" s="1173">
        <v>0</v>
      </c>
      <c r="P236" s="1173">
        <v>0</v>
      </c>
      <c r="Q236" s="1173">
        <v>0</v>
      </c>
      <c r="R236" s="1173">
        <v>0</v>
      </c>
      <c r="S236" s="1174">
        <v>0</v>
      </c>
      <c r="T236" s="1157"/>
    </row>
    <row r="237" spans="1:20" s="1158" customFormat="1" ht="30.75" thickBot="1" x14ac:dyDescent="0.3">
      <c r="A237" s="1446"/>
      <c r="B237" s="2779"/>
      <c r="C237" s="2783"/>
      <c r="D237" s="2753"/>
      <c r="E237" s="2754"/>
      <c r="F237" s="1170" t="s">
        <v>363</v>
      </c>
      <c r="G237" s="1171">
        <f t="shared" si="14"/>
        <v>0</v>
      </c>
      <c r="H237" s="1173">
        <v>0</v>
      </c>
      <c r="I237" s="1173">
        <v>0</v>
      </c>
      <c r="J237" s="1173">
        <v>0</v>
      </c>
      <c r="K237" s="1173">
        <v>0</v>
      </c>
      <c r="L237" s="1173">
        <v>0</v>
      </c>
      <c r="M237" s="1173">
        <v>0</v>
      </c>
      <c r="N237" s="1173">
        <v>0</v>
      </c>
      <c r="O237" s="1173">
        <v>0</v>
      </c>
      <c r="P237" s="1173">
        <v>0</v>
      </c>
      <c r="Q237" s="1173">
        <v>0</v>
      </c>
      <c r="R237" s="1173">
        <v>0</v>
      </c>
      <c r="S237" s="1174">
        <v>0</v>
      </c>
      <c r="T237" s="1157"/>
    </row>
    <row r="238" spans="1:20" s="1158" customFormat="1" ht="30.75" thickBot="1" x14ac:dyDescent="0.3">
      <c r="A238" s="1446"/>
      <c r="B238" s="2779"/>
      <c r="C238" s="2783"/>
      <c r="D238" s="2753"/>
      <c r="E238" s="2754"/>
      <c r="F238" s="1170" t="s">
        <v>364</v>
      </c>
      <c r="G238" s="1171">
        <f t="shared" si="14"/>
        <v>0</v>
      </c>
      <c r="H238" s="1173">
        <v>0</v>
      </c>
      <c r="I238" s="1173">
        <v>0</v>
      </c>
      <c r="J238" s="1173">
        <v>0</v>
      </c>
      <c r="K238" s="1173">
        <v>0</v>
      </c>
      <c r="L238" s="1173">
        <v>0</v>
      </c>
      <c r="M238" s="1173">
        <v>0</v>
      </c>
      <c r="N238" s="1173">
        <v>0</v>
      </c>
      <c r="O238" s="1173">
        <v>0</v>
      </c>
      <c r="P238" s="1173">
        <v>0</v>
      </c>
      <c r="Q238" s="1173">
        <v>0</v>
      </c>
      <c r="R238" s="1173">
        <v>0</v>
      </c>
      <c r="S238" s="1174">
        <v>0</v>
      </c>
      <c r="T238" s="1157"/>
    </row>
    <row r="239" spans="1:20" s="1158" customFormat="1" ht="45.75" thickBot="1" x14ac:dyDescent="0.3">
      <c r="A239" s="1446"/>
      <c r="B239" s="2779"/>
      <c r="C239" s="2783"/>
      <c r="D239" s="2753"/>
      <c r="E239" s="2754"/>
      <c r="F239" s="1170" t="s">
        <v>365</v>
      </c>
      <c r="G239" s="1171">
        <f t="shared" si="14"/>
        <v>0</v>
      </c>
      <c r="H239" s="1173">
        <v>0</v>
      </c>
      <c r="I239" s="1173">
        <v>0</v>
      </c>
      <c r="J239" s="1173">
        <v>0</v>
      </c>
      <c r="K239" s="1173">
        <v>0</v>
      </c>
      <c r="L239" s="1173">
        <v>0</v>
      </c>
      <c r="M239" s="1173">
        <v>0</v>
      </c>
      <c r="N239" s="1173">
        <v>0</v>
      </c>
      <c r="O239" s="1173">
        <v>0</v>
      </c>
      <c r="P239" s="1173">
        <v>0</v>
      </c>
      <c r="Q239" s="1173">
        <v>0</v>
      </c>
      <c r="R239" s="1173">
        <v>0</v>
      </c>
      <c r="S239" s="1174">
        <v>0</v>
      </c>
      <c r="T239" s="1157"/>
    </row>
    <row r="240" spans="1:20" s="1158" customFormat="1" ht="30.75" thickBot="1" x14ac:dyDescent="0.3">
      <c r="A240" s="1446"/>
      <c r="B240" s="2779"/>
      <c r="C240" s="2783"/>
      <c r="D240" s="2753"/>
      <c r="E240" s="2754"/>
      <c r="F240" s="1170" t="s">
        <v>366</v>
      </c>
      <c r="G240" s="1171">
        <f t="shared" ref="G240:G303" si="16">SUM(H240:S240)</f>
        <v>0</v>
      </c>
      <c r="H240" s="1173">
        <v>0</v>
      </c>
      <c r="I240" s="1173">
        <v>0</v>
      </c>
      <c r="J240" s="1173">
        <v>0</v>
      </c>
      <c r="K240" s="1173">
        <v>0</v>
      </c>
      <c r="L240" s="1173">
        <v>0</v>
      </c>
      <c r="M240" s="1173">
        <v>0</v>
      </c>
      <c r="N240" s="1173">
        <v>0</v>
      </c>
      <c r="O240" s="1173">
        <v>0</v>
      </c>
      <c r="P240" s="1173">
        <v>0</v>
      </c>
      <c r="Q240" s="1173">
        <v>0</v>
      </c>
      <c r="R240" s="1173">
        <v>0</v>
      </c>
      <c r="S240" s="1174">
        <v>0</v>
      </c>
      <c r="T240" s="1157"/>
    </row>
    <row r="241" spans="1:20" s="1158" customFormat="1" ht="15.75" thickBot="1" x14ac:dyDescent="0.3">
      <c r="A241" s="1446"/>
      <c r="B241" s="2779"/>
      <c r="C241" s="2783"/>
      <c r="D241" s="2753"/>
      <c r="E241" s="2754"/>
      <c r="F241" s="1170" t="s">
        <v>367</v>
      </c>
      <c r="G241" s="1171">
        <f t="shared" si="16"/>
        <v>0</v>
      </c>
      <c r="H241" s="1173">
        <v>0</v>
      </c>
      <c r="I241" s="1173">
        <v>0</v>
      </c>
      <c r="J241" s="1173">
        <v>0</v>
      </c>
      <c r="K241" s="1173">
        <v>0</v>
      </c>
      <c r="L241" s="1173">
        <v>0</v>
      </c>
      <c r="M241" s="1173">
        <v>0</v>
      </c>
      <c r="N241" s="1173">
        <v>0</v>
      </c>
      <c r="O241" s="1173">
        <v>0</v>
      </c>
      <c r="P241" s="1173">
        <v>0</v>
      </c>
      <c r="Q241" s="1173">
        <v>0</v>
      </c>
      <c r="R241" s="1173">
        <v>0</v>
      </c>
      <c r="S241" s="1174">
        <v>0</v>
      </c>
      <c r="T241" s="1157"/>
    </row>
    <row r="242" spans="1:20" s="1158" customFormat="1" ht="30.75" thickBot="1" x14ac:dyDescent="0.3">
      <c r="A242" s="1446"/>
      <c r="B242" s="2779"/>
      <c r="C242" s="2783"/>
      <c r="D242" s="2753"/>
      <c r="E242" s="2754"/>
      <c r="F242" s="1170" t="s">
        <v>368</v>
      </c>
      <c r="G242" s="1171">
        <f t="shared" si="16"/>
        <v>0</v>
      </c>
      <c r="H242" s="1173">
        <v>0</v>
      </c>
      <c r="I242" s="1173">
        <v>0</v>
      </c>
      <c r="J242" s="1173">
        <v>0</v>
      </c>
      <c r="K242" s="1173">
        <v>0</v>
      </c>
      <c r="L242" s="1173">
        <v>0</v>
      </c>
      <c r="M242" s="1173">
        <v>0</v>
      </c>
      <c r="N242" s="1173">
        <v>0</v>
      </c>
      <c r="O242" s="1173">
        <v>0</v>
      </c>
      <c r="P242" s="1173">
        <v>0</v>
      </c>
      <c r="Q242" s="1173">
        <v>0</v>
      </c>
      <c r="R242" s="1173">
        <v>0</v>
      </c>
      <c r="S242" s="1174">
        <v>0</v>
      </c>
      <c r="T242" s="1157"/>
    </row>
    <row r="243" spans="1:20" s="1158" customFormat="1" ht="30.75" thickBot="1" x14ac:dyDescent="0.3">
      <c r="A243" s="1446"/>
      <c r="B243" s="2779"/>
      <c r="C243" s="2783"/>
      <c r="D243" s="2753"/>
      <c r="E243" s="2754"/>
      <c r="F243" s="1170" t="s">
        <v>369</v>
      </c>
      <c r="G243" s="1171">
        <f t="shared" si="16"/>
        <v>0</v>
      </c>
      <c r="H243" s="1173">
        <v>0</v>
      </c>
      <c r="I243" s="1173">
        <v>0</v>
      </c>
      <c r="J243" s="1173">
        <v>0</v>
      </c>
      <c r="K243" s="1173">
        <v>0</v>
      </c>
      <c r="L243" s="1173">
        <v>0</v>
      </c>
      <c r="M243" s="1173">
        <v>0</v>
      </c>
      <c r="N243" s="1173">
        <v>0</v>
      </c>
      <c r="O243" s="1173">
        <v>0</v>
      </c>
      <c r="P243" s="1173">
        <v>0</v>
      </c>
      <c r="Q243" s="1173">
        <v>0</v>
      </c>
      <c r="R243" s="1173">
        <v>0</v>
      </c>
      <c r="S243" s="1174">
        <v>0</v>
      </c>
      <c r="T243" s="1157"/>
    </row>
    <row r="244" spans="1:20" s="1158" customFormat="1" ht="30.75" thickBot="1" x14ac:dyDescent="0.3">
      <c r="A244" s="1446"/>
      <c r="B244" s="2779"/>
      <c r="C244" s="2783"/>
      <c r="D244" s="2753"/>
      <c r="E244" s="2754"/>
      <c r="F244" s="1170" t="s">
        <v>370</v>
      </c>
      <c r="G244" s="1171">
        <f t="shared" si="16"/>
        <v>0</v>
      </c>
      <c r="H244" s="1173">
        <v>0</v>
      </c>
      <c r="I244" s="1173">
        <v>0</v>
      </c>
      <c r="J244" s="1173">
        <v>0</v>
      </c>
      <c r="K244" s="1173">
        <v>0</v>
      </c>
      <c r="L244" s="1173">
        <v>0</v>
      </c>
      <c r="M244" s="1173">
        <v>0</v>
      </c>
      <c r="N244" s="1173">
        <v>0</v>
      </c>
      <c r="O244" s="1173">
        <v>0</v>
      </c>
      <c r="P244" s="1173">
        <v>0</v>
      </c>
      <c r="Q244" s="1173">
        <v>0</v>
      </c>
      <c r="R244" s="1173">
        <v>0</v>
      </c>
      <c r="S244" s="1174">
        <v>0</v>
      </c>
      <c r="T244" s="1157"/>
    </row>
    <row r="245" spans="1:20" s="1158" customFormat="1" ht="30.75" thickBot="1" x14ac:dyDescent="0.3">
      <c r="A245" s="1446"/>
      <c r="B245" s="2779"/>
      <c r="C245" s="2783"/>
      <c r="D245" s="2753"/>
      <c r="E245" s="2754"/>
      <c r="F245" s="1170" t="s">
        <v>371</v>
      </c>
      <c r="G245" s="1171">
        <f t="shared" si="16"/>
        <v>2</v>
      </c>
      <c r="H245" s="1173">
        <v>0</v>
      </c>
      <c r="I245" s="1173">
        <v>0</v>
      </c>
      <c r="J245" s="1173">
        <v>0</v>
      </c>
      <c r="K245" s="1173">
        <v>0</v>
      </c>
      <c r="L245" s="1173">
        <v>0</v>
      </c>
      <c r="M245" s="1173">
        <v>1</v>
      </c>
      <c r="N245" s="1173">
        <v>0</v>
      </c>
      <c r="O245" s="1173">
        <v>0</v>
      </c>
      <c r="P245" s="1173">
        <v>1</v>
      </c>
      <c r="Q245" s="1173">
        <v>0</v>
      </c>
      <c r="R245" s="1173">
        <v>0</v>
      </c>
      <c r="S245" s="1174">
        <v>0</v>
      </c>
      <c r="T245" s="1157"/>
    </row>
    <row r="246" spans="1:20" s="1158" customFormat="1" ht="30.75" thickBot="1" x14ac:dyDescent="0.3">
      <c r="A246" s="1446"/>
      <c r="B246" s="2779"/>
      <c r="C246" s="2783"/>
      <c r="D246" s="2753"/>
      <c r="E246" s="2754"/>
      <c r="F246" s="1170" t="s">
        <v>372</v>
      </c>
      <c r="G246" s="1171">
        <f t="shared" si="16"/>
        <v>2</v>
      </c>
      <c r="H246" s="1173">
        <v>0</v>
      </c>
      <c r="I246" s="1173">
        <v>0</v>
      </c>
      <c r="J246" s="1173">
        <v>0</v>
      </c>
      <c r="K246" s="1173">
        <v>1</v>
      </c>
      <c r="L246" s="1173">
        <v>0</v>
      </c>
      <c r="M246" s="1173">
        <v>0</v>
      </c>
      <c r="N246" s="1173">
        <v>0</v>
      </c>
      <c r="O246" s="1173">
        <v>0</v>
      </c>
      <c r="P246" s="1173">
        <v>1</v>
      </c>
      <c r="Q246" s="1173">
        <v>0</v>
      </c>
      <c r="R246" s="1173">
        <v>0</v>
      </c>
      <c r="S246" s="1174">
        <v>0</v>
      </c>
      <c r="T246" s="1157"/>
    </row>
    <row r="247" spans="1:20" s="1158" customFormat="1" ht="15.75" thickBot="1" x14ac:dyDescent="0.3">
      <c r="A247" s="1446"/>
      <c r="B247" s="2779"/>
      <c r="C247" s="2783"/>
      <c r="D247" s="2753"/>
      <c r="E247" s="2754"/>
      <c r="F247" s="1170" t="s">
        <v>373</v>
      </c>
      <c r="G247" s="1171">
        <f t="shared" si="16"/>
        <v>0</v>
      </c>
      <c r="H247" s="1173">
        <v>0</v>
      </c>
      <c r="I247" s="1173">
        <v>0</v>
      </c>
      <c r="J247" s="1173">
        <v>0</v>
      </c>
      <c r="K247" s="1173">
        <v>0</v>
      </c>
      <c r="L247" s="1173">
        <v>0</v>
      </c>
      <c r="M247" s="1173">
        <v>0</v>
      </c>
      <c r="N247" s="1173">
        <v>0</v>
      </c>
      <c r="O247" s="1173">
        <v>0</v>
      </c>
      <c r="P247" s="1173">
        <v>0</v>
      </c>
      <c r="Q247" s="1173">
        <v>0</v>
      </c>
      <c r="R247" s="1173">
        <v>0</v>
      </c>
      <c r="S247" s="1174">
        <v>0</v>
      </c>
      <c r="T247" s="1157"/>
    </row>
    <row r="248" spans="1:20" s="1158" customFormat="1" ht="30.75" thickBot="1" x14ac:dyDescent="0.3">
      <c r="A248" s="1446"/>
      <c r="B248" s="2779"/>
      <c r="C248" s="2783"/>
      <c r="D248" s="2753"/>
      <c r="E248" s="2754"/>
      <c r="F248" s="1170" t="s">
        <v>374</v>
      </c>
      <c r="G248" s="1171">
        <f t="shared" si="16"/>
        <v>0</v>
      </c>
      <c r="H248" s="1173">
        <v>0</v>
      </c>
      <c r="I248" s="1173">
        <v>0</v>
      </c>
      <c r="J248" s="1173">
        <v>0</v>
      </c>
      <c r="K248" s="1173">
        <v>0</v>
      </c>
      <c r="L248" s="1173">
        <v>0</v>
      </c>
      <c r="M248" s="1173">
        <v>0</v>
      </c>
      <c r="N248" s="1173">
        <v>0</v>
      </c>
      <c r="O248" s="1173">
        <v>0</v>
      </c>
      <c r="P248" s="1173">
        <v>0</v>
      </c>
      <c r="Q248" s="1173">
        <v>0</v>
      </c>
      <c r="R248" s="1173">
        <v>0</v>
      </c>
      <c r="S248" s="1174">
        <v>0</v>
      </c>
      <c r="T248" s="1157"/>
    </row>
    <row r="249" spans="1:20" s="1158" customFormat="1" ht="15.75" thickBot="1" x14ac:dyDescent="0.3">
      <c r="A249" s="1446"/>
      <c r="B249" s="2779"/>
      <c r="C249" s="2783"/>
      <c r="D249" s="2753"/>
      <c r="E249" s="2754"/>
      <c r="F249" s="1170" t="s">
        <v>375</v>
      </c>
      <c r="G249" s="1171">
        <f t="shared" si="16"/>
        <v>0</v>
      </c>
      <c r="H249" s="1173">
        <v>0</v>
      </c>
      <c r="I249" s="1173">
        <v>0</v>
      </c>
      <c r="J249" s="1173">
        <v>0</v>
      </c>
      <c r="K249" s="1173">
        <v>0</v>
      </c>
      <c r="L249" s="1173">
        <v>0</v>
      </c>
      <c r="M249" s="1173">
        <v>0</v>
      </c>
      <c r="N249" s="1173">
        <v>0</v>
      </c>
      <c r="O249" s="1173">
        <v>0</v>
      </c>
      <c r="P249" s="1173">
        <v>0</v>
      </c>
      <c r="Q249" s="1173">
        <v>0</v>
      </c>
      <c r="R249" s="1173">
        <v>0</v>
      </c>
      <c r="S249" s="1174">
        <v>0</v>
      </c>
      <c r="T249" s="1157"/>
    </row>
    <row r="250" spans="1:20" s="1158" customFormat="1" ht="30.75" thickBot="1" x14ac:dyDescent="0.3">
      <c r="A250" s="1446"/>
      <c r="B250" s="2779"/>
      <c r="C250" s="2783"/>
      <c r="D250" s="2753"/>
      <c r="E250" s="2754"/>
      <c r="F250" s="1170" t="s">
        <v>376</v>
      </c>
      <c r="G250" s="1171">
        <f t="shared" si="16"/>
        <v>0</v>
      </c>
      <c r="H250" s="1173">
        <v>0</v>
      </c>
      <c r="I250" s="1173">
        <v>0</v>
      </c>
      <c r="J250" s="1173">
        <v>0</v>
      </c>
      <c r="K250" s="1173">
        <v>0</v>
      </c>
      <c r="L250" s="1173">
        <v>0</v>
      </c>
      <c r="M250" s="1173">
        <v>0</v>
      </c>
      <c r="N250" s="1173">
        <v>0</v>
      </c>
      <c r="O250" s="1173">
        <v>0</v>
      </c>
      <c r="P250" s="1173">
        <v>0</v>
      </c>
      <c r="Q250" s="1173">
        <v>0</v>
      </c>
      <c r="R250" s="1173">
        <v>0</v>
      </c>
      <c r="S250" s="1174">
        <v>0</v>
      </c>
      <c r="T250" s="1157"/>
    </row>
    <row r="251" spans="1:20" s="1158" customFormat="1" ht="15.75" thickBot="1" x14ac:dyDescent="0.3">
      <c r="A251" s="1446"/>
      <c r="B251" s="2779"/>
      <c r="C251" s="2783"/>
      <c r="D251" s="2753"/>
      <c r="E251" s="2754"/>
      <c r="F251" s="1170" t="s">
        <v>377</v>
      </c>
      <c r="G251" s="1171">
        <f t="shared" si="16"/>
        <v>0</v>
      </c>
      <c r="H251" s="1173">
        <v>0</v>
      </c>
      <c r="I251" s="1173">
        <v>0</v>
      </c>
      <c r="J251" s="1173">
        <v>0</v>
      </c>
      <c r="K251" s="1173">
        <v>0</v>
      </c>
      <c r="L251" s="1173">
        <v>0</v>
      </c>
      <c r="M251" s="1173">
        <v>0</v>
      </c>
      <c r="N251" s="1173">
        <v>0</v>
      </c>
      <c r="O251" s="1173">
        <v>0</v>
      </c>
      <c r="P251" s="1173">
        <v>0</v>
      </c>
      <c r="Q251" s="1173">
        <v>0</v>
      </c>
      <c r="R251" s="1173">
        <v>0</v>
      </c>
      <c r="S251" s="1174">
        <v>0</v>
      </c>
      <c r="T251" s="1157"/>
    </row>
    <row r="252" spans="1:20" s="1158" customFormat="1" ht="15.75" thickBot="1" x14ac:dyDescent="0.3">
      <c r="A252" s="1446"/>
      <c r="B252" s="2779"/>
      <c r="C252" s="2783"/>
      <c r="D252" s="2753"/>
      <c r="E252" s="2754"/>
      <c r="F252" s="1170" t="s">
        <v>378</v>
      </c>
      <c r="G252" s="1171">
        <f t="shared" si="16"/>
        <v>0</v>
      </c>
      <c r="H252" s="1173">
        <v>0</v>
      </c>
      <c r="I252" s="1173">
        <v>0</v>
      </c>
      <c r="J252" s="1173">
        <v>0</v>
      </c>
      <c r="K252" s="1173">
        <v>0</v>
      </c>
      <c r="L252" s="1173">
        <v>0</v>
      </c>
      <c r="M252" s="1173">
        <v>0</v>
      </c>
      <c r="N252" s="1173">
        <v>0</v>
      </c>
      <c r="O252" s="1173">
        <v>0</v>
      </c>
      <c r="P252" s="1173">
        <v>0</v>
      </c>
      <c r="Q252" s="1173">
        <v>0</v>
      </c>
      <c r="R252" s="1173">
        <v>0</v>
      </c>
      <c r="S252" s="1174">
        <v>0</v>
      </c>
      <c r="T252" s="1157"/>
    </row>
    <row r="253" spans="1:20" s="1158" customFormat="1" ht="15.75" thickBot="1" x14ac:dyDescent="0.3">
      <c r="A253" s="1446"/>
      <c r="B253" s="2779"/>
      <c r="C253" s="2783"/>
      <c r="D253" s="2753"/>
      <c r="E253" s="2754"/>
      <c r="F253" s="1170" t="s">
        <v>379</v>
      </c>
      <c r="G253" s="1171">
        <f t="shared" si="16"/>
        <v>0</v>
      </c>
      <c r="H253" s="1173">
        <v>0</v>
      </c>
      <c r="I253" s="1173">
        <v>0</v>
      </c>
      <c r="J253" s="1173">
        <v>0</v>
      </c>
      <c r="K253" s="1173">
        <v>0</v>
      </c>
      <c r="L253" s="1173">
        <v>0</v>
      </c>
      <c r="M253" s="1173">
        <v>0</v>
      </c>
      <c r="N253" s="1173">
        <v>0</v>
      </c>
      <c r="O253" s="1173">
        <v>0</v>
      </c>
      <c r="P253" s="1173">
        <v>0</v>
      </c>
      <c r="Q253" s="1173">
        <v>0</v>
      </c>
      <c r="R253" s="1173">
        <v>0</v>
      </c>
      <c r="S253" s="1174">
        <v>0</v>
      </c>
      <c r="T253" s="1157"/>
    </row>
    <row r="254" spans="1:20" s="1158" customFormat="1" ht="15.75" thickBot="1" x14ac:dyDescent="0.3">
      <c r="A254" s="1446"/>
      <c r="B254" s="2779"/>
      <c r="C254" s="2783"/>
      <c r="D254" s="2753"/>
      <c r="E254" s="2754"/>
      <c r="F254" s="1170" t="s">
        <v>380</v>
      </c>
      <c r="G254" s="1171">
        <f t="shared" si="16"/>
        <v>0</v>
      </c>
      <c r="H254" s="1173">
        <v>0</v>
      </c>
      <c r="I254" s="1173">
        <v>0</v>
      </c>
      <c r="J254" s="1173">
        <v>0</v>
      </c>
      <c r="K254" s="1173">
        <v>0</v>
      </c>
      <c r="L254" s="1173">
        <v>0</v>
      </c>
      <c r="M254" s="1173">
        <v>0</v>
      </c>
      <c r="N254" s="1173">
        <v>0</v>
      </c>
      <c r="O254" s="1173">
        <v>0</v>
      </c>
      <c r="P254" s="1173">
        <v>0</v>
      </c>
      <c r="Q254" s="1173">
        <v>0</v>
      </c>
      <c r="R254" s="1173">
        <v>0</v>
      </c>
      <c r="S254" s="1174">
        <v>0</v>
      </c>
      <c r="T254" s="1157"/>
    </row>
    <row r="255" spans="1:20" s="1158" customFormat="1" ht="15.75" thickBot="1" x14ac:dyDescent="0.3">
      <c r="A255" s="1446"/>
      <c r="B255" s="2779"/>
      <c r="C255" s="2783"/>
      <c r="D255" s="2753"/>
      <c r="E255" s="2754"/>
      <c r="F255" s="1170" t="s">
        <v>381</v>
      </c>
      <c r="G255" s="1171">
        <f t="shared" si="16"/>
        <v>0</v>
      </c>
      <c r="H255" s="1173">
        <v>0</v>
      </c>
      <c r="I255" s="1173">
        <v>0</v>
      </c>
      <c r="J255" s="1173">
        <v>0</v>
      </c>
      <c r="K255" s="1173">
        <v>0</v>
      </c>
      <c r="L255" s="1173">
        <v>0</v>
      </c>
      <c r="M255" s="1173">
        <v>0</v>
      </c>
      <c r="N255" s="1173">
        <v>0</v>
      </c>
      <c r="O255" s="1173">
        <v>0</v>
      </c>
      <c r="P255" s="1173">
        <v>0</v>
      </c>
      <c r="Q255" s="1173">
        <v>0</v>
      </c>
      <c r="R255" s="1173">
        <v>0</v>
      </c>
      <c r="S255" s="1174">
        <v>0</v>
      </c>
      <c r="T255" s="1157"/>
    </row>
    <row r="256" spans="1:20" s="1158" customFormat="1" ht="15.75" thickBot="1" x14ac:dyDescent="0.3">
      <c r="A256" s="1446"/>
      <c r="B256" s="2779"/>
      <c r="C256" s="2783"/>
      <c r="D256" s="2753"/>
      <c r="E256" s="2754"/>
      <c r="F256" s="1170" t="s">
        <v>382</v>
      </c>
      <c r="G256" s="1171">
        <f t="shared" si="16"/>
        <v>0</v>
      </c>
      <c r="H256" s="1173">
        <v>0</v>
      </c>
      <c r="I256" s="1173">
        <v>0</v>
      </c>
      <c r="J256" s="1173">
        <v>0</v>
      </c>
      <c r="K256" s="1173">
        <v>0</v>
      </c>
      <c r="L256" s="1173">
        <v>0</v>
      </c>
      <c r="M256" s="1173">
        <v>0</v>
      </c>
      <c r="N256" s="1173">
        <v>0</v>
      </c>
      <c r="O256" s="1173">
        <v>0</v>
      </c>
      <c r="P256" s="1173">
        <v>0</v>
      </c>
      <c r="Q256" s="1173">
        <v>0</v>
      </c>
      <c r="R256" s="1173">
        <v>0</v>
      </c>
      <c r="S256" s="1174">
        <v>0</v>
      </c>
      <c r="T256" s="1157"/>
    </row>
    <row r="257" spans="1:20" s="1158" customFormat="1" ht="15.75" thickBot="1" x14ac:dyDescent="0.3">
      <c r="A257" s="1446"/>
      <c r="B257" s="2779"/>
      <c r="C257" s="2783"/>
      <c r="D257" s="2753"/>
      <c r="E257" s="2754"/>
      <c r="F257" s="1170" t="s">
        <v>383</v>
      </c>
      <c r="G257" s="1171">
        <f t="shared" si="16"/>
        <v>0</v>
      </c>
      <c r="H257" s="1173">
        <v>0</v>
      </c>
      <c r="I257" s="1173">
        <v>0</v>
      </c>
      <c r="J257" s="1173">
        <v>0</v>
      </c>
      <c r="K257" s="1173">
        <v>0</v>
      </c>
      <c r="L257" s="1173">
        <v>0</v>
      </c>
      <c r="M257" s="1173">
        <v>0</v>
      </c>
      <c r="N257" s="1173">
        <v>0</v>
      </c>
      <c r="O257" s="1173">
        <v>0</v>
      </c>
      <c r="P257" s="1173">
        <v>0</v>
      </c>
      <c r="Q257" s="1173">
        <v>0</v>
      </c>
      <c r="R257" s="1173">
        <v>0</v>
      </c>
      <c r="S257" s="1174">
        <v>0</v>
      </c>
      <c r="T257" s="1157"/>
    </row>
    <row r="258" spans="1:20" s="1158" customFormat="1" ht="15.75" thickBot="1" x14ac:dyDescent="0.3">
      <c r="A258" s="1446"/>
      <c r="B258" s="2779"/>
      <c r="C258" s="2783"/>
      <c r="D258" s="2753"/>
      <c r="E258" s="2754"/>
      <c r="F258" s="1170" t="s">
        <v>384</v>
      </c>
      <c r="G258" s="1171">
        <f t="shared" si="16"/>
        <v>0</v>
      </c>
      <c r="H258" s="1173">
        <v>0</v>
      </c>
      <c r="I258" s="1173">
        <v>0</v>
      </c>
      <c r="J258" s="1173">
        <v>0</v>
      </c>
      <c r="K258" s="1173">
        <v>0</v>
      </c>
      <c r="L258" s="1173">
        <v>0</v>
      </c>
      <c r="M258" s="1173">
        <v>0</v>
      </c>
      <c r="N258" s="1173">
        <v>0</v>
      </c>
      <c r="O258" s="1173">
        <v>0</v>
      </c>
      <c r="P258" s="1173">
        <v>0</v>
      </c>
      <c r="Q258" s="1173">
        <v>0</v>
      </c>
      <c r="R258" s="1173">
        <v>0</v>
      </c>
      <c r="S258" s="1174">
        <v>0</v>
      </c>
      <c r="T258" s="1157"/>
    </row>
    <row r="259" spans="1:20" s="1158" customFormat="1" ht="30.75" thickBot="1" x14ac:dyDescent="0.3">
      <c r="A259" s="1446"/>
      <c r="B259" s="2779"/>
      <c r="C259" s="2783"/>
      <c r="D259" s="2753"/>
      <c r="E259" s="2754"/>
      <c r="F259" s="1170" t="s">
        <v>385</v>
      </c>
      <c r="G259" s="1171">
        <f t="shared" si="16"/>
        <v>2</v>
      </c>
      <c r="H259" s="1173">
        <v>0</v>
      </c>
      <c r="I259" s="1173">
        <v>0</v>
      </c>
      <c r="J259" s="1173">
        <v>0</v>
      </c>
      <c r="K259" s="1173">
        <v>0</v>
      </c>
      <c r="L259" s="1173">
        <v>0</v>
      </c>
      <c r="M259" s="1173">
        <v>0</v>
      </c>
      <c r="N259" s="1173">
        <v>1</v>
      </c>
      <c r="O259" s="1173">
        <v>0</v>
      </c>
      <c r="P259" s="1173">
        <v>0</v>
      </c>
      <c r="Q259" s="1173">
        <v>0</v>
      </c>
      <c r="R259" s="1173">
        <v>1</v>
      </c>
      <c r="S259" s="1174">
        <v>0</v>
      </c>
      <c r="T259" s="1157"/>
    </row>
    <row r="260" spans="1:20" s="1158" customFormat="1" ht="30.75" thickBot="1" x14ac:dyDescent="0.3">
      <c r="A260" s="1446"/>
      <c r="B260" s="2779"/>
      <c r="C260" s="2783"/>
      <c r="D260" s="2753"/>
      <c r="E260" s="2754"/>
      <c r="F260" s="1170" t="s">
        <v>386</v>
      </c>
      <c r="G260" s="1171">
        <f t="shared" si="16"/>
        <v>0</v>
      </c>
      <c r="H260" s="1173">
        <v>0</v>
      </c>
      <c r="I260" s="1173">
        <v>0</v>
      </c>
      <c r="J260" s="1173">
        <v>0</v>
      </c>
      <c r="K260" s="1173">
        <v>0</v>
      </c>
      <c r="L260" s="1173">
        <v>0</v>
      </c>
      <c r="M260" s="1173">
        <v>0</v>
      </c>
      <c r="N260" s="1173">
        <v>0</v>
      </c>
      <c r="O260" s="1173">
        <v>0</v>
      </c>
      <c r="P260" s="1173">
        <v>0</v>
      </c>
      <c r="Q260" s="1173">
        <v>0</v>
      </c>
      <c r="R260" s="1173">
        <v>0</v>
      </c>
      <c r="S260" s="1174">
        <v>0</v>
      </c>
      <c r="T260" s="1157"/>
    </row>
    <row r="261" spans="1:20" s="1158" customFormat="1" ht="30.75" thickBot="1" x14ac:dyDescent="0.3">
      <c r="A261" s="1446"/>
      <c r="B261" s="2779"/>
      <c r="C261" s="2783"/>
      <c r="D261" s="2753"/>
      <c r="E261" s="2754"/>
      <c r="F261" s="1170" t="s">
        <v>387</v>
      </c>
      <c r="G261" s="1171">
        <f t="shared" si="16"/>
        <v>2</v>
      </c>
      <c r="H261" s="1173">
        <v>0</v>
      </c>
      <c r="I261" s="1173">
        <v>0</v>
      </c>
      <c r="J261" s="1173">
        <v>0</v>
      </c>
      <c r="K261" s="1173">
        <v>1</v>
      </c>
      <c r="L261" s="1173">
        <v>0</v>
      </c>
      <c r="M261" s="1173">
        <v>0</v>
      </c>
      <c r="N261" s="1173">
        <v>0</v>
      </c>
      <c r="O261" s="1173">
        <v>0</v>
      </c>
      <c r="P261" s="1173">
        <v>1</v>
      </c>
      <c r="Q261" s="1173">
        <v>0</v>
      </c>
      <c r="R261" s="1173">
        <v>0</v>
      </c>
      <c r="S261" s="1174">
        <v>0</v>
      </c>
      <c r="T261" s="1157"/>
    </row>
    <row r="262" spans="1:20" s="1158" customFormat="1" ht="15.75" thickBot="1" x14ac:dyDescent="0.3">
      <c r="A262" s="1446"/>
      <c r="B262" s="2779"/>
      <c r="C262" s="2783"/>
      <c r="D262" s="2753"/>
      <c r="E262" s="2754"/>
      <c r="F262" s="1170" t="s">
        <v>388</v>
      </c>
      <c r="G262" s="1171">
        <f t="shared" si="16"/>
        <v>0</v>
      </c>
      <c r="H262" s="1173">
        <v>0</v>
      </c>
      <c r="I262" s="1173">
        <v>0</v>
      </c>
      <c r="J262" s="1173">
        <v>0</v>
      </c>
      <c r="K262" s="1173">
        <v>0</v>
      </c>
      <c r="L262" s="1173">
        <v>0</v>
      </c>
      <c r="M262" s="1173">
        <v>0</v>
      </c>
      <c r="N262" s="1173">
        <v>0</v>
      </c>
      <c r="O262" s="1173">
        <v>0</v>
      </c>
      <c r="P262" s="1173">
        <v>0</v>
      </c>
      <c r="Q262" s="1173">
        <v>0</v>
      </c>
      <c r="R262" s="1173">
        <v>0</v>
      </c>
      <c r="S262" s="1174">
        <v>0</v>
      </c>
      <c r="T262" s="1157"/>
    </row>
    <row r="263" spans="1:20" s="1158" customFormat="1" ht="30.75" thickBot="1" x14ac:dyDescent="0.3">
      <c r="A263" s="1446"/>
      <c r="B263" s="2779"/>
      <c r="C263" s="2783"/>
      <c r="D263" s="2753"/>
      <c r="E263" s="2754"/>
      <c r="F263" s="1170" t="s">
        <v>389</v>
      </c>
      <c r="G263" s="1171">
        <f t="shared" si="16"/>
        <v>0</v>
      </c>
      <c r="H263" s="1173">
        <v>0</v>
      </c>
      <c r="I263" s="1173">
        <v>0</v>
      </c>
      <c r="J263" s="1173">
        <v>0</v>
      </c>
      <c r="K263" s="1173">
        <v>0</v>
      </c>
      <c r="L263" s="1173">
        <v>0</v>
      </c>
      <c r="M263" s="1173">
        <v>0</v>
      </c>
      <c r="N263" s="1173">
        <v>0</v>
      </c>
      <c r="O263" s="1173">
        <v>0</v>
      </c>
      <c r="P263" s="1173">
        <v>0</v>
      </c>
      <c r="Q263" s="1173">
        <v>0</v>
      </c>
      <c r="R263" s="1173">
        <v>0</v>
      </c>
      <c r="S263" s="1174">
        <v>0</v>
      </c>
      <c r="T263" s="1157"/>
    </row>
    <row r="264" spans="1:20" s="1158" customFormat="1" ht="45.75" thickBot="1" x14ac:dyDescent="0.3">
      <c r="A264" s="1446"/>
      <c r="B264" s="2779"/>
      <c r="C264" s="2783"/>
      <c r="D264" s="2753"/>
      <c r="E264" s="2754"/>
      <c r="F264" s="1170" t="s">
        <v>390</v>
      </c>
      <c r="G264" s="1171">
        <f t="shared" si="16"/>
        <v>0</v>
      </c>
      <c r="H264" s="1173">
        <v>0</v>
      </c>
      <c r="I264" s="1173">
        <v>0</v>
      </c>
      <c r="J264" s="1173">
        <v>0</v>
      </c>
      <c r="K264" s="1173">
        <v>0</v>
      </c>
      <c r="L264" s="1173">
        <v>0</v>
      </c>
      <c r="M264" s="1173">
        <v>0</v>
      </c>
      <c r="N264" s="1173">
        <v>0</v>
      </c>
      <c r="O264" s="1173">
        <v>0</v>
      </c>
      <c r="P264" s="1173">
        <v>0</v>
      </c>
      <c r="Q264" s="1173">
        <v>0</v>
      </c>
      <c r="R264" s="1173">
        <v>0</v>
      </c>
      <c r="S264" s="1174">
        <v>0</v>
      </c>
      <c r="T264" s="1157"/>
    </row>
    <row r="265" spans="1:20" s="1158" customFormat="1" ht="30.75" thickBot="1" x14ac:dyDescent="0.3">
      <c r="A265" s="1446"/>
      <c r="B265" s="2779"/>
      <c r="C265" s="2783"/>
      <c r="D265" s="2753"/>
      <c r="E265" s="2754"/>
      <c r="F265" s="1170" t="s">
        <v>391</v>
      </c>
      <c r="G265" s="1171">
        <f t="shared" si="16"/>
        <v>0</v>
      </c>
      <c r="H265" s="1173">
        <v>0</v>
      </c>
      <c r="I265" s="1173">
        <v>0</v>
      </c>
      <c r="J265" s="1173">
        <v>0</v>
      </c>
      <c r="K265" s="1173">
        <v>0</v>
      </c>
      <c r="L265" s="1173">
        <v>0</v>
      </c>
      <c r="M265" s="1173">
        <v>0</v>
      </c>
      <c r="N265" s="1173">
        <v>0</v>
      </c>
      <c r="O265" s="1173">
        <v>0</v>
      </c>
      <c r="P265" s="1173">
        <v>0</v>
      </c>
      <c r="Q265" s="1173">
        <v>0</v>
      </c>
      <c r="R265" s="1173">
        <v>0</v>
      </c>
      <c r="S265" s="1174">
        <v>0</v>
      </c>
      <c r="T265" s="1157"/>
    </row>
    <row r="266" spans="1:20" s="1158" customFormat="1" ht="30.75" thickBot="1" x14ac:dyDescent="0.3">
      <c r="A266" s="1446"/>
      <c r="B266" s="2779"/>
      <c r="C266" s="2783"/>
      <c r="D266" s="2753"/>
      <c r="E266" s="2754"/>
      <c r="F266" s="1170" t="s">
        <v>392</v>
      </c>
      <c r="G266" s="1171">
        <f t="shared" si="16"/>
        <v>0</v>
      </c>
      <c r="H266" s="1173">
        <v>0</v>
      </c>
      <c r="I266" s="1173">
        <v>0</v>
      </c>
      <c r="J266" s="1173">
        <v>0</v>
      </c>
      <c r="K266" s="1173">
        <v>0</v>
      </c>
      <c r="L266" s="1173">
        <v>0</v>
      </c>
      <c r="M266" s="1173">
        <v>0</v>
      </c>
      <c r="N266" s="1173">
        <v>0</v>
      </c>
      <c r="O266" s="1173">
        <v>0</v>
      </c>
      <c r="P266" s="1173">
        <v>0</v>
      </c>
      <c r="Q266" s="1173">
        <v>0</v>
      </c>
      <c r="R266" s="1173">
        <v>0</v>
      </c>
      <c r="S266" s="1174">
        <v>0</v>
      </c>
      <c r="T266" s="1157"/>
    </row>
    <row r="267" spans="1:20" s="1158" customFormat="1" ht="15.75" thickBot="1" x14ac:dyDescent="0.3">
      <c r="A267" s="1446"/>
      <c r="B267" s="2779"/>
      <c r="C267" s="2783"/>
      <c r="D267" s="2753"/>
      <c r="E267" s="2754"/>
      <c r="F267" s="1170" t="s">
        <v>393</v>
      </c>
      <c r="G267" s="1171">
        <f t="shared" si="16"/>
        <v>0</v>
      </c>
      <c r="H267" s="1173">
        <v>0</v>
      </c>
      <c r="I267" s="1173">
        <v>0</v>
      </c>
      <c r="J267" s="1173">
        <v>0</v>
      </c>
      <c r="K267" s="1173">
        <v>0</v>
      </c>
      <c r="L267" s="1173">
        <v>0</v>
      </c>
      <c r="M267" s="1173">
        <v>0</v>
      </c>
      <c r="N267" s="1173">
        <v>0</v>
      </c>
      <c r="O267" s="1173">
        <v>0</v>
      </c>
      <c r="P267" s="1173">
        <v>0</v>
      </c>
      <c r="Q267" s="1173">
        <v>0</v>
      </c>
      <c r="R267" s="1173">
        <v>0</v>
      </c>
      <c r="S267" s="1174">
        <v>0</v>
      </c>
      <c r="T267" s="1157"/>
    </row>
    <row r="268" spans="1:20" s="1158" customFormat="1" ht="15.75" thickBot="1" x14ac:dyDescent="0.3">
      <c r="A268" s="1446"/>
      <c r="B268" s="2779"/>
      <c r="C268" s="2783"/>
      <c r="D268" s="2753"/>
      <c r="E268" s="2754"/>
      <c r="F268" s="1170" t="s">
        <v>394</v>
      </c>
      <c r="G268" s="1171">
        <f t="shared" si="16"/>
        <v>0</v>
      </c>
      <c r="H268" s="1173">
        <v>0</v>
      </c>
      <c r="I268" s="1173">
        <v>0</v>
      </c>
      <c r="J268" s="1173">
        <v>0</v>
      </c>
      <c r="K268" s="1173">
        <v>0</v>
      </c>
      <c r="L268" s="1173">
        <v>0</v>
      </c>
      <c r="M268" s="1173">
        <v>0</v>
      </c>
      <c r="N268" s="1173">
        <v>0</v>
      </c>
      <c r="O268" s="1173">
        <v>0</v>
      </c>
      <c r="P268" s="1173">
        <v>0</v>
      </c>
      <c r="Q268" s="1173">
        <v>0</v>
      </c>
      <c r="R268" s="1173">
        <v>0</v>
      </c>
      <c r="S268" s="1174">
        <v>0</v>
      </c>
      <c r="T268" s="1157"/>
    </row>
    <row r="269" spans="1:20" s="1158" customFormat="1" ht="15.75" thickBot="1" x14ac:dyDescent="0.3">
      <c r="A269" s="1446"/>
      <c r="B269" s="2779"/>
      <c r="C269" s="2783"/>
      <c r="D269" s="2753"/>
      <c r="E269" s="2754"/>
      <c r="F269" s="1170" t="s">
        <v>395</v>
      </c>
      <c r="G269" s="1171">
        <f t="shared" si="16"/>
        <v>0</v>
      </c>
      <c r="H269" s="1173">
        <v>0</v>
      </c>
      <c r="I269" s="1173">
        <v>0</v>
      </c>
      <c r="J269" s="1173">
        <v>0</v>
      </c>
      <c r="K269" s="1173">
        <v>0</v>
      </c>
      <c r="L269" s="1173">
        <v>0</v>
      </c>
      <c r="M269" s="1173">
        <v>0</v>
      </c>
      <c r="N269" s="1173">
        <v>0</v>
      </c>
      <c r="O269" s="1173">
        <v>0</v>
      </c>
      <c r="P269" s="1173">
        <v>0</v>
      </c>
      <c r="Q269" s="1173">
        <v>0</v>
      </c>
      <c r="R269" s="1173">
        <v>0</v>
      </c>
      <c r="S269" s="1174">
        <v>0</v>
      </c>
      <c r="T269" s="1157"/>
    </row>
    <row r="270" spans="1:20" s="1158" customFormat="1" ht="15.75" thickBot="1" x14ac:dyDescent="0.3">
      <c r="A270" s="1446"/>
      <c r="B270" s="2779"/>
      <c r="C270" s="2783"/>
      <c r="D270" s="2753"/>
      <c r="E270" s="2754"/>
      <c r="F270" s="1170" t="s">
        <v>396</v>
      </c>
      <c r="G270" s="1171">
        <f t="shared" si="16"/>
        <v>0</v>
      </c>
      <c r="H270" s="1173">
        <v>0</v>
      </c>
      <c r="I270" s="1173">
        <v>0</v>
      </c>
      <c r="J270" s="1173">
        <v>0</v>
      </c>
      <c r="K270" s="1173">
        <v>0</v>
      </c>
      <c r="L270" s="1173">
        <v>0</v>
      </c>
      <c r="M270" s="1173">
        <v>0</v>
      </c>
      <c r="N270" s="1173">
        <v>0</v>
      </c>
      <c r="O270" s="1173">
        <v>0</v>
      </c>
      <c r="P270" s="1173">
        <v>0</v>
      </c>
      <c r="Q270" s="1173">
        <v>0</v>
      </c>
      <c r="R270" s="1173">
        <v>0</v>
      </c>
      <c r="S270" s="1174">
        <v>0</v>
      </c>
      <c r="T270" s="1157"/>
    </row>
    <row r="271" spans="1:20" s="1158" customFormat="1" ht="15.75" thickBot="1" x14ac:dyDescent="0.3">
      <c r="A271" s="1446"/>
      <c r="B271" s="2779"/>
      <c r="C271" s="2783"/>
      <c r="D271" s="2753"/>
      <c r="E271" s="2754"/>
      <c r="F271" s="1170" t="s">
        <v>397</v>
      </c>
      <c r="G271" s="1171">
        <f t="shared" si="16"/>
        <v>0</v>
      </c>
      <c r="H271" s="1173">
        <v>0</v>
      </c>
      <c r="I271" s="1173">
        <v>0</v>
      </c>
      <c r="J271" s="1173">
        <v>0</v>
      </c>
      <c r="K271" s="1173">
        <v>0</v>
      </c>
      <c r="L271" s="1173">
        <v>0</v>
      </c>
      <c r="M271" s="1173">
        <v>0</v>
      </c>
      <c r="N271" s="1173">
        <v>0</v>
      </c>
      <c r="O271" s="1173">
        <v>0</v>
      </c>
      <c r="P271" s="1173">
        <v>0</v>
      </c>
      <c r="Q271" s="1173">
        <v>0</v>
      </c>
      <c r="R271" s="1173">
        <v>0</v>
      </c>
      <c r="S271" s="1174">
        <v>0</v>
      </c>
      <c r="T271" s="1157"/>
    </row>
    <row r="272" spans="1:20" s="1158" customFormat="1" ht="15.75" thickBot="1" x14ac:dyDescent="0.3">
      <c r="A272" s="1446"/>
      <c r="B272" s="2779"/>
      <c r="C272" s="2783"/>
      <c r="D272" s="2753"/>
      <c r="E272" s="2754"/>
      <c r="F272" s="1170" t="s">
        <v>398</v>
      </c>
      <c r="G272" s="1171">
        <f t="shared" si="16"/>
        <v>0</v>
      </c>
      <c r="H272" s="1173">
        <v>0</v>
      </c>
      <c r="I272" s="1173">
        <v>0</v>
      </c>
      <c r="J272" s="1173">
        <v>0</v>
      </c>
      <c r="K272" s="1173">
        <v>0</v>
      </c>
      <c r="L272" s="1173">
        <v>0</v>
      </c>
      <c r="M272" s="1173">
        <v>0</v>
      </c>
      <c r="N272" s="1173">
        <v>0</v>
      </c>
      <c r="O272" s="1173">
        <v>0</v>
      </c>
      <c r="P272" s="1173">
        <v>0</v>
      </c>
      <c r="Q272" s="1173">
        <v>0</v>
      </c>
      <c r="R272" s="1173">
        <v>0</v>
      </c>
      <c r="S272" s="1174">
        <v>0</v>
      </c>
      <c r="T272" s="1157"/>
    </row>
    <row r="273" spans="1:20" s="1158" customFormat="1" ht="45.75" thickBot="1" x14ac:dyDescent="0.3">
      <c r="A273" s="1446"/>
      <c r="B273" s="2779"/>
      <c r="C273" s="2783"/>
      <c r="D273" s="2753"/>
      <c r="E273" s="2754"/>
      <c r="F273" s="1170" t="s">
        <v>399</v>
      </c>
      <c r="G273" s="1171">
        <v>0</v>
      </c>
      <c r="H273" s="1173">
        <v>0</v>
      </c>
      <c r="I273" s="1173">
        <v>0</v>
      </c>
      <c r="J273" s="1173">
        <v>0</v>
      </c>
      <c r="K273" s="1173">
        <v>0</v>
      </c>
      <c r="L273" s="1173">
        <v>0</v>
      </c>
      <c r="M273" s="1173">
        <v>0</v>
      </c>
      <c r="N273" s="1173">
        <v>0</v>
      </c>
      <c r="O273" s="1173">
        <v>0</v>
      </c>
      <c r="P273" s="1173">
        <v>0</v>
      </c>
      <c r="Q273" s="1173">
        <v>0</v>
      </c>
      <c r="R273" s="1173">
        <v>0</v>
      </c>
      <c r="S273" s="1174">
        <v>0</v>
      </c>
      <c r="T273" s="1157"/>
    </row>
    <row r="274" spans="1:20" s="1158" customFormat="1" ht="45.75" thickBot="1" x14ac:dyDescent="0.3">
      <c r="A274" s="1446"/>
      <c r="B274" s="2779"/>
      <c r="C274" s="2783"/>
      <c r="D274" s="2753"/>
      <c r="E274" s="2754"/>
      <c r="F274" s="1170" t="s">
        <v>400</v>
      </c>
      <c r="G274" s="1171">
        <f t="shared" si="16"/>
        <v>0</v>
      </c>
      <c r="H274" s="1173">
        <v>0</v>
      </c>
      <c r="I274" s="1173">
        <v>0</v>
      </c>
      <c r="J274" s="1173">
        <v>0</v>
      </c>
      <c r="K274" s="1173">
        <v>0</v>
      </c>
      <c r="L274" s="1173">
        <v>0</v>
      </c>
      <c r="M274" s="1173">
        <v>0</v>
      </c>
      <c r="N274" s="1173">
        <v>0</v>
      </c>
      <c r="O274" s="1173">
        <v>0</v>
      </c>
      <c r="P274" s="1173">
        <v>0</v>
      </c>
      <c r="Q274" s="1173">
        <v>0</v>
      </c>
      <c r="R274" s="1173">
        <v>0</v>
      </c>
      <c r="S274" s="1174">
        <v>0</v>
      </c>
      <c r="T274" s="1157"/>
    </row>
    <row r="275" spans="1:20" s="1158" customFormat="1" ht="15.75" thickBot="1" x14ac:dyDescent="0.3">
      <c r="A275" s="1446"/>
      <c r="B275" s="2779"/>
      <c r="C275" s="2783"/>
      <c r="D275" s="2753"/>
      <c r="E275" s="2754"/>
      <c r="F275" s="1170" t="s">
        <v>401</v>
      </c>
      <c r="G275" s="1171">
        <f t="shared" si="16"/>
        <v>0</v>
      </c>
      <c r="H275" s="1173">
        <v>0</v>
      </c>
      <c r="I275" s="1173">
        <v>0</v>
      </c>
      <c r="J275" s="1173">
        <v>0</v>
      </c>
      <c r="K275" s="1173">
        <v>0</v>
      </c>
      <c r="L275" s="1173">
        <v>0</v>
      </c>
      <c r="M275" s="1173">
        <v>0</v>
      </c>
      <c r="N275" s="1173">
        <v>0</v>
      </c>
      <c r="O275" s="1173">
        <v>0</v>
      </c>
      <c r="P275" s="1173">
        <v>0</v>
      </c>
      <c r="Q275" s="1173">
        <v>0</v>
      </c>
      <c r="R275" s="1173">
        <v>0</v>
      </c>
      <c r="S275" s="1174">
        <v>0</v>
      </c>
      <c r="T275" s="1157"/>
    </row>
    <row r="276" spans="1:20" s="1158" customFormat="1" ht="15.75" thickBot="1" x14ac:dyDescent="0.3">
      <c r="A276" s="1446"/>
      <c r="B276" s="2779"/>
      <c r="C276" s="2783"/>
      <c r="D276" s="2753"/>
      <c r="E276" s="2754"/>
      <c r="F276" s="1175" t="s">
        <v>402</v>
      </c>
      <c r="G276" s="1171">
        <f t="shared" si="16"/>
        <v>0</v>
      </c>
      <c r="H276" s="1173">
        <v>0</v>
      </c>
      <c r="I276" s="1173">
        <v>0</v>
      </c>
      <c r="J276" s="1173">
        <v>0</v>
      </c>
      <c r="K276" s="1173">
        <v>0</v>
      </c>
      <c r="L276" s="1173">
        <v>0</v>
      </c>
      <c r="M276" s="1173">
        <v>0</v>
      </c>
      <c r="N276" s="1173">
        <v>0</v>
      </c>
      <c r="O276" s="1173">
        <v>0</v>
      </c>
      <c r="P276" s="1173">
        <v>0</v>
      </c>
      <c r="Q276" s="1173">
        <v>0</v>
      </c>
      <c r="R276" s="1173">
        <v>0</v>
      </c>
      <c r="S276" s="1174">
        <v>0</v>
      </c>
      <c r="T276" s="1157"/>
    </row>
    <row r="277" spans="1:20" s="1158" customFormat="1" ht="15.75" thickBot="1" x14ac:dyDescent="0.3">
      <c r="A277" s="1446"/>
      <c r="B277" s="2779"/>
      <c r="C277" s="2783"/>
      <c r="D277" s="2753"/>
      <c r="E277" s="2754"/>
      <c r="F277" s="1170" t="s">
        <v>403</v>
      </c>
      <c r="G277" s="1171">
        <f t="shared" si="16"/>
        <v>0</v>
      </c>
      <c r="H277" s="1173">
        <v>0</v>
      </c>
      <c r="I277" s="1173">
        <v>0</v>
      </c>
      <c r="J277" s="1173">
        <v>0</v>
      </c>
      <c r="K277" s="1173">
        <v>0</v>
      </c>
      <c r="L277" s="1173">
        <v>0</v>
      </c>
      <c r="M277" s="1173">
        <v>0</v>
      </c>
      <c r="N277" s="1173">
        <v>0</v>
      </c>
      <c r="O277" s="1173">
        <v>0</v>
      </c>
      <c r="P277" s="1173">
        <v>0</v>
      </c>
      <c r="Q277" s="1173">
        <v>0</v>
      </c>
      <c r="R277" s="1173">
        <v>0</v>
      </c>
      <c r="S277" s="1174">
        <v>0</v>
      </c>
      <c r="T277" s="1157"/>
    </row>
    <row r="278" spans="1:20" s="1158" customFormat="1" ht="30.75" thickBot="1" x14ac:dyDescent="0.3">
      <c r="A278" s="1446"/>
      <c r="B278" s="2779"/>
      <c r="C278" s="2783"/>
      <c r="D278" s="2753"/>
      <c r="E278" s="2754"/>
      <c r="F278" s="1176" t="s">
        <v>404</v>
      </c>
      <c r="G278" s="1171">
        <f t="shared" si="16"/>
        <v>0</v>
      </c>
      <c r="H278" s="1173">
        <v>0</v>
      </c>
      <c r="I278" s="1173">
        <v>0</v>
      </c>
      <c r="J278" s="1173">
        <v>0</v>
      </c>
      <c r="K278" s="1173">
        <v>0</v>
      </c>
      <c r="L278" s="1173">
        <v>0</v>
      </c>
      <c r="M278" s="1173">
        <v>0</v>
      </c>
      <c r="N278" s="1173">
        <v>0</v>
      </c>
      <c r="O278" s="1173">
        <v>0</v>
      </c>
      <c r="P278" s="1173">
        <v>0</v>
      </c>
      <c r="Q278" s="1173">
        <v>0</v>
      </c>
      <c r="R278" s="1173">
        <v>0</v>
      </c>
      <c r="S278" s="1174">
        <v>0</v>
      </c>
      <c r="T278" s="1157"/>
    </row>
    <row r="279" spans="1:20" s="1158" customFormat="1" ht="30.75" thickBot="1" x14ac:dyDescent="0.3">
      <c r="A279" s="1446"/>
      <c r="B279" s="2779"/>
      <c r="C279" s="2783"/>
      <c r="D279" s="2753"/>
      <c r="E279" s="2754"/>
      <c r="F279" s="1170" t="s">
        <v>405</v>
      </c>
      <c r="G279" s="1171">
        <f t="shared" si="16"/>
        <v>0</v>
      </c>
      <c r="H279" s="1173">
        <v>0</v>
      </c>
      <c r="I279" s="1173">
        <v>0</v>
      </c>
      <c r="J279" s="1173">
        <v>0</v>
      </c>
      <c r="K279" s="1173">
        <v>0</v>
      </c>
      <c r="L279" s="1173">
        <v>0</v>
      </c>
      <c r="M279" s="1173">
        <v>0</v>
      </c>
      <c r="N279" s="1173">
        <v>0</v>
      </c>
      <c r="O279" s="1173">
        <v>0</v>
      </c>
      <c r="P279" s="1173">
        <v>0</v>
      </c>
      <c r="Q279" s="1173">
        <v>0</v>
      </c>
      <c r="R279" s="1173">
        <v>0</v>
      </c>
      <c r="S279" s="1174">
        <v>0</v>
      </c>
      <c r="T279" s="1157"/>
    </row>
    <row r="280" spans="1:20" s="1158" customFormat="1" ht="30.75" thickBot="1" x14ac:dyDescent="0.3">
      <c r="A280" s="1446"/>
      <c r="B280" s="2779"/>
      <c r="C280" s="2783"/>
      <c r="D280" s="2753"/>
      <c r="E280" s="2754"/>
      <c r="F280" s="1170" t="s">
        <v>406</v>
      </c>
      <c r="G280" s="1171">
        <f t="shared" si="16"/>
        <v>0</v>
      </c>
      <c r="H280" s="1173">
        <v>0</v>
      </c>
      <c r="I280" s="1173">
        <v>0</v>
      </c>
      <c r="J280" s="1173">
        <v>0</v>
      </c>
      <c r="K280" s="1173">
        <v>0</v>
      </c>
      <c r="L280" s="1173">
        <v>0</v>
      </c>
      <c r="M280" s="1173">
        <v>0</v>
      </c>
      <c r="N280" s="1173">
        <v>0</v>
      </c>
      <c r="O280" s="1173">
        <v>0</v>
      </c>
      <c r="P280" s="1173">
        <v>0</v>
      </c>
      <c r="Q280" s="1173">
        <v>0</v>
      </c>
      <c r="R280" s="1173">
        <v>0</v>
      </c>
      <c r="S280" s="1174">
        <v>0</v>
      </c>
      <c r="T280" s="1157"/>
    </row>
    <row r="281" spans="1:20" s="1158" customFormat="1" ht="15.75" thickBot="1" x14ac:dyDescent="0.3">
      <c r="A281" s="1446"/>
      <c r="B281" s="2779"/>
      <c r="C281" s="2783"/>
      <c r="D281" s="2753"/>
      <c r="E281" s="2754"/>
      <c r="F281" s="1177" t="s">
        <v>407</v>
      </c>
      <c r="G281" s="1178">
        <f t="shared" si="16"/>
        <v>0</v>
      </c>
      <c r="H281" s="1179">
        <v>0</v>
      </c>
      <c r="I281" s="1179">
        <v>0</v>
      </c>
      <c r="J281" s="1179">
        <v>0</v>
      </c>
      <c r="K281" s="1179">
        <v>0</v>
      </c>
      <c r="L281" s="1179">
        <v>0</v>
      </c>
      <c r="M281" s="1179">
        <v>0</v>
      </c>
      <c r="N281" s="1179">
        <v>0</v>
      </c>
      <c r="O281" s="1179">
        <v>0</v>
      </c>
      <c r="P281" s="1179">
        <v>0</v>
      </c>
      <c r="Q281" s="1179">
        <v>0</v>
      </c>
      <c r="R281" s="1179">
        <v>0</v>
      </c>
      <c r="S281" s="1180">
        <v>0</v>
      </c>
      <c r="T281" s="1157"/>
    </row>
    <row r="282" spans="1:20" s="1158" customFormat="1" ht="15.75" thickBot="1" x14ac:dyDescent="0.3">
      <c r="A282" s="1446"/>
      <c r="B282" s="2779"/>
      <c r="C282" s="2783"/>
      <c r="D282" s="2789"/>
      <c r="E282" s="2790"/>
      <c r="F282" s="1163" t="s">
        <v>277</v>
      </c>
      <c r="G282" s="1164">
        <f>SUM(G229:G281)</f>
        <v>15</v>
      </c>
      <c r="H282" s="1165">
        <f t="shared" ref="H282:S282" si="17">SUM(H229:H281)</f>
        <v>0</v>
      </c>
      <c r="I282" s="1165">
        <f t="shared" si="17"/>
        <v>0</v>
      </c>
      <c r="J282" s="1165">
        <f t="shared" si="17"/>
        <v>1</v>
      </c>
      <c r="K282" s="1165">
        <f t="shared" si="17"/>
        <v>4</v>
      </c>
      <c r="L282" s="1165">
        <f t="shared" si="17"/>
        <v>0</v>
      </c>
      <c r="M282" s="1165">
        <f t="shared" si="17"/>
        <v>2</v>
      </c>
      <c r="N282" s="1165">
        <f t="shared" si="17"/>
        <v>1</v>
      </c>
      <c r="O282" s="1165">
        <f t="shared" si="17"/>
        <v>1</v>
      </c>
      <c r="P282" s="1165">
        <f t="shared" si="17"/>
        <v>4</v>
      </c>
      <c r="Q282" s="1165">
        <f t="shared" si="17"/>
        <v>0</v>
      </c>
      <c r="R282" s="1165">
        <f t="shared" si="17"/>
        <v>2</v>
      </c>
      <c r="S282" s="1166">
        <f t="shared" si="17"/>
        <v>0</v>
      </c>
      <c r="T282" s="1157"/>
    </row>
    <row r="283" spans="1:20" s="1158" customFormat="1" ht="15.75" thickBot="1" x14ac:dyDescent="0.3">
      <c r="A283" s="1446"/>
      <c r="B283" s="2779"/>
      <c r="C283" s="2783"/>
      <c r="D283" s="2747" t="s">
        <v>178</v>
      </c>
      <c r="E283" s="2748"/>
      <c r="F283" s="1181" t="s">
        <v>408</v>
      </c>
      <c r="G283" s="1182">
        <f t="shared" si="16"/>
        <v>0</v>
      </c>
      <c r="H283" s="1183">
        <v>0</v>
      </c>
      <c r="I283" s="1183">
        <v>0</v>
      </c>
      <c r="J283" s="1183">
        <v>0</v>
      </c>
      <c r="K283" s="1183">
        <v>0</v>
      </c>
      <c r="L283" s="1183">
        <v>0</v>
      </c>
      <c r="M283" s="1183">
        <v>0</v>
      </c>
      <c r="N283" s="1183">
        <v>0</v>
      </c>
      <c r="O283" s="1183">
        <v>0</v>
      </c>
      <c r="P283" s="1183">
        <v>0</v>
      </c>
      <c r="Q283" s="1183">
        <v>0</v>
      </c>
      <c r="R283" s="1183">
        <v>0</v>
      </c>
      <c r="S283" s="1184">
        <v>0</v>
      </c>
      <c r="T283" s="1157"/>
    </row>
    <row r="284" spans="1:20" s="1158" customFormat="1" ht="15.75" thickBot="1" x14ac:dyDescent="0.3">
      <c r="A284" s="1446"/>
      <c r="B284" s="2779"/>
      <c r="C284" s="2783"/>
      <c r="D284" s="2749"/>
      <c r="E284" s="2750"/>
      <c r="F284" s="1185" t="s">
        <v>409</v>
      </c>
      <c r="G284" s="1182">
        <f t="shared" si="16"/>
        <v>0</v>
      </c>
      <c r="H284" s="1186">
        <v>0</v>
      </c>
      <c r="I284" s="1186">
        <v>0</v>
      </c>
      <c r="J284" s="1186">
        <v>0</v>
      </c>
      <c r="K284" s="1186">
        <v>0</v>
      </c>
      <c r="L284" s="1186">
        <v>0</v>
      </c>
      <c r="M284" s="1186">
        <v>0</v>
      </c>
      <c r="N284" s="1186">
        <v>0</v>
      </c>
      <c r="O284" s="1186">
        <v>0</v>
      </c>
      <c r="P284" s="1186">
        <v>0</v>
      </c>
      <c r="Q284" s="1186">
        <v>0</v>
      </c>
      <c r="R284" s="1186">
        <v>0</v>
      </c>
      <c r="S284" s="1187">
        <v>0</v>
      </c>
      <c r="T284" s="1157"/>
    </row>
    <row r="285" spans="1:20" s="1158" customFormat="1" ht="15.75" thickBot="1" x14ac:dyDescent="0.3">
      <c r="A285" s="1446"/>
      <c r="B285" s="2779"/>
      <c r="C285" s="2783"/>
      <c r="D285" s="2749"/>
      <c r="E285" s="2750"/>
      <c r="F285" s="1185" t="s">
        <v>410</v>
      </c>
      <c r="G285" s="1182">
        <f t="shared" si="16"/>
        <v>0</v>
      </c>
      <c r="H285" s="1186">
        <v>0</v>
      </c>
      <c r="I285" s="1186">
        <v>0</v>
      </c>
      <c r="J285" s="1186">
        <v>0</v>
      </c>
      <c r="K285" s="1186">
        <v>0</v>
      </c>
      <c r="L285" s="1186">
        <v>0</v>
      </c>
      <c r="M285" s="1186">
        <v>0</v>
      </c>
      <c r="N285" s="1186">
        <v>0</v>
      </c>
      <c r="O285" s="1186">
        <v>0</v>
      </c>
      <c r="P285" s="1186">
        <v>0</v>
      </c>
      <c r="Q285" s="1186">
        <v>0</v>
      </c>
      <c r="R285" s="1186">
        <v>0</v>
      </c>
      <c r="S285" s="1187">
        <v>0</v>
      </c>
      <c r="T285" s="1157"/>
    </row>
    <row r="286" spans="1:20" s="1158" customFormat="1" ht="15.75" thickBot="1" x14ac:dyDescent="0.3">
      <c r="A286" s="1446"/>
      <c r="B286" s="2779"/>
      <c r="C286" s="2783"/>
      <c r="D286" s="2749"/>
      <c r="E286" s="2750"/>
      <c r="F286" s="1185" t="s">
        <v>411</v>
      </c>
      <c r="G286" s="1182">
        <f t="shared" si="16"/>
        <v>0</v>
      </c>
      <c r="H286" s="1186">
        <v>0</v>
      </c>
      <c r="I286" s="1186">
        <v>0</v>
      </c>
      <c r="J286" s="1186">
        <v>0</v>
      </c>
      <c r="K286" s="1186">
        <v>0</v>
      </c>
      <c r="L286" s="1186">
        <v>0</v>
      </c>
      <c r="M286" s="1186">
        <v>0</v>
      </c>
      <c r="N286" s="1186">
        <v>0</v>
      </c>
      <c r="O286" s="1186">
        <v>0</v>
      </c>
      <c r="P286" s="1186">
        <v>0</v>
      </c>
      <c r="Q286" s="1186">
        <v>0</v>
      </c>
      <c r="R286" s="1186">
        <v>0</v>
      </c>
      <c r="S286" s="1187">
        <v>0</v>
      </c>
      <c r="T286" s="1157"/>
    </row>
    <row r="287" spans="1:20" s="1158" customFormat="1" ht="30.75" thickBot="1" x14ac:dyDescent="0.3">
      <c r="A287" s="1446"/>
      <c r="B287" s="2779"/>
      <c r="C287" s="2783"/>
      <c r="D287" s="2749"/>
      <c r="E287" s="2750"/>
      <c r="F287" s="1185" t="s">
        <v>412</v>
      </c>
      <c r="G287" s="1182">
        <f t="shared" si="16"/>
        <v>0</v>
      </c>
      <c r="H287" s="1186">
        <v>0</v>
      </c>
      <c r="I287" s="1186">
        <v>0</v>
      </c>
      <c r="J287" s="1186">
        <v>0</v>
      </c>
      <c r="K287" s="1186">
        <v>0</v>
      </c>
      <c r="L287" s="1186">
        <v>0</v>
      </c>
      <c r="M287" s="1186">
        <v>0</v>
      </c>
      <c r="N287" s="1186">
        <v>0</v>
      </c>
      <c r="O287" s="1186">
        <v>0</v>
      </c>
      <c r="P287" s="1186">
        <v>0</v>
      </c>
      <c r="Q287" s="1186">
        <v>0</v>
      </c>
      <c r="R287" s="1186">
        <v>0</v>
      </c>
      <c r="S287" s="1187">
        <v>0</v>
      </c>
      <c r="T287" s="1157"/>
    </row>
    <row r="288" spans="1:20" s="1158" customFormat="1" ht="60.75" thickBot="1" x14ac:dyDescent="0.3">
      <c r="A288" s="1446"/>
      <c r="B288" s="2779"/>
      <c r="C288" s="2783"/>
      <c r="D288" s="2749"/>
      <c r="E288" s="2750"/>
      <c r="F288" s="1185" t="s">
        <v>413</v>
      </c>
      <c r="G288" s="1182">
        <f t="shared" si="16"/>
        <v>0</v>
      </c>
      <c r="H288" s="1186">
        <v>0</v>
      </c>
      <c r="I288" s="1186">
        <v>0</v>
      </c>
      <c r="J288" s="1186">
        <v>0</v>
      </c>
      <c r="K288" s="1186">
        <v>0</v>
      </c>
      <c r="L288" s="1186">
        <v>0</v>
      </c>
      <c r="M288" s="1186">
        <v>0</v>
      </c>
      <c r="N288" s="1186">
        <v>0</v>
      </c>
      <c r="O288" s="1186">
        <v>0</v>
      </c>
      <c r="P288" s="1186">
        <v>0</v>
      </c>
      <c r="Q288" s="1186">
        <v>0</v>
      </c>
      <c r="R288" s="1186">
        <v>0</v>
      </c>
      <c r="S288" s="1187">
        <v>0</v>
      </c>
      <c r="T288" s="1157"/>
    </row>
    <row r="289" spans="1:20" s="1158" customFormat="1" ht="45.75" thickBot="1" x14ac:dyDescent="0.3">
      <c r="A289" s="1446"/>
      <c r="B289" s="2779"/>
      <c r="C289" s="2783"/>
      <c r="D289" s="2749"/>
      <c r="E289" s="2750"/>
      <c r="F289" s="1185" t="s">
        <v>414</v>
      </c>
      <c r="G289" s="1182">
        <f t="shared" si="16"/>
        <v>0</v>
      </c>
      <c r="H289" s="1186">
        <v>0</v>
      </c>
      <c r="I289" s="1186">
        <v>0</v>
      </c>
      <c r="J289" s="1186">
        <v>0</v>
      </c>
      <c r="K289" s="1186">
        <v>0</v>
      </c>
      <c r="L289" s="1186">
        <v>0</v>
      </c>
      <c r="M289" s="1186">
        <v>0</v>
      </c>
      <c r="N289" s="1186">
        <v>0</v>
      </c>
      <c r="O289" s="1186">
        <v>0</v>
      </c>
      <c r="P289" s="1186">
        <v>0</v>
      </c>
      <c r="Q289" s="1186">
        <v>0</v>
      </c>
      <c r="R289" s="1186">
        <v>0</v>
      </c>
      <c r="S289" s="1187">
        <v>0</v>
      </c>
      <c r="T289" s="1157"/>
    </row>
    <row r="290" spans="1:20" s="1158" customFormat="1" ht="30.75" thickBot="1" x14ac:dyDescent="0.3">
      <c r="A290" s="1446"/>
      <c r="B290" s="2779"/>
      <c r="C290" s="2783"/>
      <c r="D290" s="2749"/>
      <c r="E290" s="2750"/>
      <c r="F290" s="1185" t="s">
        <v>415</v>
      </c>
      <c r="G290" s="1182">
        <f t="shared" si="16"/>
        <v>0</v>
      </c>
      <c r="H290" s="1186">
        <v>0</v>
      </c>
      <c r="I290" s="1186">
        <v>0</v>
      </c>
      <c r="J290" s="1186">
        <v>0</v>
      </c>
      <c r="K290" s="1186">
        <v>0</v>
      </c>
      <c r="L290" s="1186">
        <v>0</v>
      </c>
      <c r="M290" s="1186">
        <v>0</v>
      </c>
      <c r="N290" s="1186">
        <v>0</v>
      </c>
      <c r="O290" s="1186">
        <v>0</v>
      </c>
      <c r="P290" s="1186">
        <v>0</v>
      </c>
      <c r="Q290" s="1186">
        <v>0</v>
      </c>
      <c r="R290" s="1186">
        <v>0</v>
      </c>
      <c r="S290" s="1187">
        <v>0</v>
      </c>
      <c r="T290" s="1157"/>
    </row>
    <row r="291" spans="1:20" s="1158" customFormat="1" ht="30.75" thickBot="1" x14ac:dyDescent="0.3">
      <c r="A291" s="1446"/>
      <c r="B291" s="2779"/>
      <c r="C291" s="2783"/>
      <c r="D291" s="2749"/>
      <c r="E291" s="2750"/>
      <c r="F291" s="1185" t="s">
        <v>416</v>
      </c>
      <c r="G291" s="1182">
        <f t="shared" si="16"/>
        <v>0</v>
      </c>
      <c r="H291" s="1186">
        <v>0</v>
      </c>
      <c r="I291" s="1186">
        <v>0</v>
      </c>
      <c r="J291" s="1186">
        <v>0</v>
      </c>
      <c r="K291" s="1186">
        <v>0</v>
      </c>
      <c r="L291" s="1186">
        <v>0</v>
      </c>
      <c r="M291" s="1186">
        <v>0</v>
      </c>
      <c r="N291" s="1186">
        <v>0</v>
      </c>
      <c r="O291" s="1186">
        <v>0</v>
      </c>
      <c r="P291" s="1186">
        <v>0</v>
      </c>
      <c r="Q291" s="1186">
        <v>0</v>
      </c>
      <c r="R291" s="1186">
        <v>0</v>
      </c>
      <c r="S291" s="1187">
        <v>0</v>
      </c>
      <c r="T291" s="1157"/>
    </row>
    <row r="292" spans="1:20" s="1158" customFormat="1" ht="30.75" thickBot="1" x14ac:dyDescent="0.3">
      <c r="A292" s="1446"/>
      <c r="B292" s="2779"/>
      <c r="C292" s="2783"/>
      <c r="D292" s="2749"/>
      <c r="E292" s="2750"/>
      <c r="F292" s="1185" t="s">
        <v>417</v>
      </c>
      <c r="G292" s="1182">
        <f t="shared" si="16"/>
        <v>0</v>
      </c>
      <c r="H292" s="1186">
        <v>0</v>
      </c>
      <c r="I292" s="1186">
        <v>0</v>
      </c>
      <c r="J292" s="1186">
        <v>0</v>
      </c>
      <c r="K292" s="1186">
        <v>0</v>
      </c>
      <c r="L292" s="1186">
        <v>0</v>
      </c>
      <c r="M292" s="1186">
        <v>0</v>
      </c>
      <c r="N292" s="1186">
        <v>0</v>
      </c>
      <c r="O292" s="1186">
        <v>0</v>
      </c>
      <c r="P292" s="1186">
        <v>0</v>
      </c>
      <c r="Q292" s="1186">
        <v>0</v>
      </c>
      <c r="R292" s="1186">
        <v>0</v>
      </c>
      <c r="S292" s="1187">
        <v>0</v>
      </c>
      <c r="T292" s="1157"/>
    </row>
    <row r="293" spans="1:20" s="1158" customFormat="1" ht="45.75" thickBot="1" x14ac:dyDescent="0.3">
      <c r="A293" s="1446"/>
      <c r="B293" s="2779"/>
      <c r="C293" s="2783"/>
      <c r="D293" s="2749"/>
      <c r="E293" s="2750"/>
      <c r="F293" s="1185" t="s">
        <v>418</v>
      </c>
      <c r="G293" s="1182">
        <f t="shared" si="16"/>
        <v>0</v>
      </c>
      <c r="H293" s="1186">
        <v>0</v>
      </c>
      <c r="I293" s="1186">
        <v>0</v>
      </c>
      <c r="J293" s="1186">
        <v>0</v>
      </c>
      <c r="K293" s="1186">
        <v>0</v>
      </c>
      <c r="L293" s="1186">
        <v>0</v>
      </c>
      <c r="M293" s="1186">
        <v>0</v>
      </c>
      <c r="N293" s="1186">
        <v>0</v>
      </c>
      <c r="O293" s="1186">
        <v>0</v>
      </c>
      <c r="P293" s="1186">
        <v>0</v>
      </c>
      <c r="Q293" s="1186">
        <v>0</v>
      </c>
      <c r="R293" s="1186">
        <v>0</v>
      </c>
      <c r="S293" s="1187">
        <v>0</v>
      </c>
      <c r="T293" s="1157"/>
    </row>
    <row r="294" spans="1:20" s="1158" customFormat="1" ht="30.75" thickBot="1" x14ac:dyDescent="0.3">
      <c r="A294" s="1446"/>
      <c r="B294" s="2779"/>
      <c r="C294" s="2783"/>
      <c r="D294" s="2749"/>
      <c r="E294" s="2750"/>
      <c r="F294" s="1185" t="s">
        <v>419</v>
      </c>
      <c r="G294" s="1182">
        <f t="shared" si="16"/>
        <v>0</v>
      </c>
      <c r="H294" s="1186">
        <v>0</v>
      </c>
      <c r="I294" s="1186">
        <v>0</v>
      </c>
      <c r="J294" s="1186">
        <v>0</v>
      </c>
      <c r="K294" s="1186">
        <v>0</v>
      </c>
      <c r="L294" s="1186">
        <v>0</v>
      </c>
      <c r="M294" s="1186">
        <v>0</v>
      </c>
      <c r="N294" s="1186">
        <v>0</v>
      </c>
      <c r="O294" s="1186">
        <v>0</v>
      </c>
      <c r="P294" s="1186">
        <v>0</v>
      </c>
      <c r="Q294" s="1186">
        <v>0</v>
      </c>
      <c r="R294" s="1186">
        <v>0</v>
      </c>
      <c r="S294" s="1187">
        <v>0</v>
      </c>
      <c r="T294" s="1157"/>
    </row>
    <row r="295" spans="1:20" s="1158" customFormat="1" ht="15.75" thickBot="1" x14ac:dyDescent="0.3">
      <c r="A295" s="1446"/>
      <c r="B295" s="2779"/>
      <c r="C295" s="2783"/>
      <c r="D295" s="2749"/>
      <c r="E295" s="2750"/>
      <c r="F295" s="1185" t="s">
        <v>420</v>
      </c>
      <c r="G295" s="1182">
        <f t="shared" si="16"/>
        <v>0</v>
      </c>
      <c r="H295" s="1186">
        <v>0</v>
      </c>
      <c r="I295" s="1186">
        <v>0</v>
      </c>
      <c r="J295" s="1186">
        <v>0</v>
      </c>
      <c r="K295" s="1186">
        <v>0</v>
      </c>
      <c r="L295" s="1186">
        <v>0</v>
      </c>
      <c r="M295" s="1186">
        <v>0</v>
      </c>
      <c r="N295" s="1186">
        <v>0</v>
      </c>
      <c r="O295" s="1186">
        <v>0</v>
      </c>
      <c r="P295" s="1186">
        <v>0</v>
      </c>
      <c r="Q295" s="1186">
        <v>0</v>
      </c>
      <c r="R295" s="1186">
        <v>0</v>
      </c>
      <c r="S295" s="1187">
        <v>0</v>
      </c>
      <c r="T295" s="1157"/>
    </row>
    <row r="296" spans="1:20" s="1158" customFormat="1" ht="30.75" thickBot="1" x14ac:dyDescent="0.3">
      <c r="A296" s="1446"/>
      <c r="B296" s="2779"/>
      <c r="C296" s="2783"/>
      <c r="D296" s="2749"/>
      <c r="E296" s="2750"/>
      <c r="F296" s="1185" t="s">
        <v>421</v>
      </c>
      <c r="G296" s="1182">
        <f t="shared" si="16"/>
        <v>0</v>
      </c>
      <c r="H296" s="1186">
        <v>0</v>
      </c>
      <c r="I296" s="1186">
        <v>0</v>
      </c>
      <c r="J296" s="1186">
        <v>0</v>
      </c>
      <c r="K296" s="1186">
        <v>0</v>
      </c>
      <c r="L296" s="1186">
        <v>0</v>
      </c>
      <c r="M296" s="1186">
        <v>0</v>
      </c>
      <c r="N296" s="1186">
        <v>0</v>
      </c>
      <c r="O296" s="1186">
        <v>0</v>
      </c>
      <c r="P296" s="1186">
        <v>0</v>
      </c>
      <c r="Q296" s="1186">
        <v>0</v>
      </c>
      <c r="R296" s="1186">
        <v>0</v>
      </c>
      <c r="S296" s="1187">
        <v>0</v>
      </c>
      <c r="T296" s="1157"/>
    </row>
    <row r="297" spans="1:20" s="1158" customFormat="1" ht="30.75" thickBot="1" x14ac:dyDescent="0.3">
      <c r="A297" s="1446"/>
      <c r="B297" s="2779"/>
      <c r="C297" s="2783"/>
      <c r="D297" s="2749"/>
      <c r="E297" s="2750"/>
      <c r="F297" s="1185" t="s">
        <v>422</v>
      </c>
      <c r="G297" s="1182">
        <f t="shared" si="16"/>
        <v>0</v>
      </c>
      <c r="H297" s="1186">
        <v>0</v>
      </c>
      <c r="I297" s="1186">
        <v>0</v>
      </c>
      <c r="J297" s="1186">
        <v>0</v>
      </c>
      <c r="K297" s="1186">
        <v>0</v>
      </c>
      <c r="L297" s="1186">
        <v>0</v>
      </c>
      <c r="M297" s="1186">
        <v>0</v>
      </c>
      <c r="N297" s="1186">
        <v>0</v>
      </c>
      <c r="O297" s="1186">
        <v>0</v>
      </c>
      <c r="P297" s="1186">
        <v>0</v>
      </c>
      <c r="Q297" s="1186">
        <v>0</v>
      </c>
      <c r="R297" s="1186">
        <v>0</v>
      </c>
      <c r="S297" s="1187">
        <v>0</v>
      </c>
      <c r="T297" s="1157"/>
    </row>
    <row r="298" spans="1:20" s="1158" customFormat="1" ht="30.75" thickBot="1" x14ac:dyDescent="0.3">
      <c r="A298" s="1446"/>
      <c r="B298" s="2779"/>
      <c r="C298" s="2783"/>
      <c r="D298" s="2749"/>
      <c r="E298" s="2750"/>
      <c r="F298" s="1185" t="s">
        <v>423</v>
      </c>
      <c r="G298" s="1182">
        <f t="shared" si="16"/>
        <v>0</v>
      </c>
      <c r="H298" s="1186">
        <v>0</v>
      </c>
      <c r="I298" s="1186">
        <v>0</v>
      </c>
      <c r="J298" s="1186">
        <v>0</v>
      </c>
      <c r="K298" s="1186">
        <v>0</v>
      </c>
      <c r="L298" s="1186">
        <v>0</v>
      </c>
      <c r="M298" s="1186">
        <v>0</v>
      </c>
      <c r="N298" s="1186">
        <v>0</v>
      </c>
      <c r="O298" s="1186">
        <v>0</v>
      </c>
      <c r="P298" s="1186">
        <v>0</v>
      </c>
      <c r="Q298" s="1186">
        <v>0</v>
      </c>
      <c r="R298" s="1186">
        <v>0</v>
      </c>
      <c r="S298" s="1187">
        <v>0</v>
      </c>
      <c r="T298" s="1157"/>
    </row>
    <row r="299" spans="1:20" s="1158" customFormat="1" ht="30.75" thickBot="1" x14ac:dyDescent="0.3">
      <c r="A299" s="1446"/>
      <c r="B299" s="2779"/>
      <c r="C299" s="2783"/>
      <c r="D299" s="2749"/>
      <c r="E299" s="2750"/>
      <c r="F299" s="1185" t="s">
        <v>424</v>
      </c>
      <c r="G299" s="1182">
        <f t="shared" si="16"/>
        <v>2</v>
      </c>
      <c r="H299" s="1186">
        <v>0</v>
      </c>
      <c r="I299" s="1186">
        <v>0</v>
      </c>
      <c r="J299" s="1186">
        <v>1</v>
      </c>
      <c r="K299" s="1186">
        <v>0</v>
      </c>
      <c r="L299" s="1186">
        <v>0</v>
      </c>
      <c r="M299" s="1186">
        <v>0</v>
      </c>
      <c r="N299" s="1186">
        <v>0</v>
      </c>
      <c r="O299" s="1186">
        <v>0</v>
      </c>
      <c r="P299" s="1186">
        <v>1</v>
      </c>
      <c r="Q299" s="1186">
        <v>0</v>
      </c>
      <c r="R299" s="1186">
        <v>0</v>
      </c>
      <c r="S299" s="1187">
        <v>0</v>
      </c>
      <c r="T299" s="1157"/>
    </row>
    <row r="300" spans="1:20" s="1158" customFormat="1" ht="30.75" thickBot="1" x14ac:dyDescent="0.3">
      <c r="A300" s="1446"/>
      <c r="B300" s="2779"/>
      <c r="C300" s="2783"/>
      <c r="D300" s="2749"/>
      <c r="E300" s="2750"/>
      <c r="F300" s="1185" t="s">
        <v>426</v>
      </c>
      <c r="G300" s="1182">
        <f t="shared" si="16"/>
        <v>4</v>
      </c>
      <c r="H300" s="1186">
        <v>0</v>
      </c>
      <c r="I300" s="1186">
        <v>0</v>
      </c>
      <c r="J300" s="1186">
        <v>0</v>
      </c>
      <c r="K300" s="1186">
        <v>1</v>
      </c>
      <c r="L300" s="1186">
        <v>0</v>
      </c>
      <c r="M300" s="1186">
        <v>1</v>
      </c>
      <c r="N300" s="1186">
        <v>0</v>
      </c>
      <c r="O300" s="1186">
        <v>1</v>
      </c>
      <c r="P300" s="1186">
        <v>0</v>
      </c>
      <c r="Q300" s="1186">
        <v>1</v>
      </c>
      <c r="R300" s="1186">
        <v>0</v>
      </c>
      <c r="S300" s="1187">
        <v>0</v>
      </c>
      <c r="T300" s="1157"/>
    </row>
    <row r="301" spans="1:20" s="1158" customFormat="1" ht="15.75" thickBot="1" x14ac:dyDescent="0.3">
      <c r="A301" s="1446"/>
      <c r="B301" s="2779"/>
      <c r="C301" s="2783"/>
      <c r="D301" s="2749"/>
      <c r="E301" s="2750"/>
      <c r="F301" s="1185" t="s">
        <v>425</v>
      </c>
      <c r="G301" s="1182">
        <f t="shared" si="16"/>
        <v>0</v>
      </c>
      <c r="H301" s="1186">
        <v>0</v>
      </c>
      <c r="I301" s="1186">
        <v>0</v>
      </c>
      <c r="J301" s="1186">
        <v>0</v>
      </c>
      <c r="K301" s="1186">
        <v>0</v>
      </c>
      <c r="L301" s="1186">
        <v>0</v>
      </c>
      <c r="M301" s="1186">
        <v>0</v>
      </c>
      <c r="N301" s="1186">
        <v>0</v>
      </c>
      <c r="O301" s="1186">
        <v>0</v>
      </c>
      <c r="P301" s="1186">
        <v>0</v>
      </c>
      <c r="Q301" s="1186">
        <v>0</v>
      </c>
      <c r="R301" s="1186">
        <v>0</v>
      </c>
      <c r="S301" s="1187">
        <v>0</v>
      </c>
      <c r="T301" s="1157"/>
    </row>
    <row r="302" spans="1:20" s="1158" customFormat="1" ht="30.75" thickBot="1" x14ac:dyDescent="0.3">
      <c r="A302" s="1446"/>
      <c r="B302" s="2779"/>
      <c r="C302" s="2783"/>
      <c r="D302" s="2749"/>
      <c r="E302" s="2750"/>
      <c r="F302" s="1185" t="s">
        <v>427</v>
      </c>
      <c r="G302" s="1182">
        <f t="shared" si="16"/>
        <v>0</v>
      </c>
      <c r="H302" s="1186">
        <v>0</v>
      </c>
      <c r="I302" s="1186">
        <v>0</v>
      </c>
      <c r="J302" s="1186">
        <v>0</v>
      </c>
      <c r="K302" s="1186">
        <v>0</v>
      </c>
      <c r="L302" s="1186">
        <v>0</v>
      </c>
      <c r="M302" s="1186">
        <v>0</v>
      </c>
      <c r="N302" s="1186">
        <v>0</v>
      </c>
      <c r="O302" s="1186">
        <v>0</v>
      </c>
      <c r="P302" s="1186">
        <v>0</v>
      </c>
      <c r="Q302" s="1186">
        <v>0</v>
      </c>
      <c r="R302" s="1186">
        <v>0</v>
      </c>
      <c r="S302" s="1187">
        <v>0</v>
      </c>
      <c r="T302" s="1157"/>
    </row>
    <row r="303" spans="1:20" s="1158" customFormat="1" ht="15.75" thickBot="1" x14ac:dyDescent="0.3">
      <c r="A303" s="1446"/>
      <c r="B303" s="2779"/>
      <c r="C303" s="2783"/>
      <c r="D303" s="2749"/>
      <c r="E303" s="2750"/>
      <c r="F303" s="1185" t="s">
        <v>428</v>
      </c>
      <c r="G303" s="1182">
        <f t="shared" si="16"/>
        <v>0</v>
      </c>
      <c r="H303" s="1186">
        <v>0</v>
      </c>
      <c r="I303" s="1186">
        <v>0</v>
      </c>
      <c r="J303" s="1186">
        <v>0</v>
      </c>
      <c r="K303" s="1186">
        <v>0</v>
      </c>
      <c r="L303" s="1186">
        <v>0</v>
      </c>
      <c r="M303" s="1186">
        <v>0</v>
      </c>
      <c r="N303" s="1186">
        <v>0</v>
      </c>
      <c r="O303" s="1186">
        <v>0</v>
      </c>
      <c r="P303" s="1186">
        <v>0</v>
      </c>
      <c r="Q303" s="1186">
        <v>0</v>
      </c>
      <c r="R303" s="1186">
        <v>0</v>
      </c>
      <c r="S303" s="1187">
        <v>0</v>
      </c>
      <c r="T303" s="1157"/>
    </row>
    <row r="304" spans="1:20" s="1158" customFormat="1" ht="30.75" thickBot="1" x14ac:dyDescent="0.3">
      <c r="A304" s="1446"/>
      <c r="B304" s="2779"/>
      <c r="C304" s="2783"/>
      <c r="D304" s="2749"/>
      <c r="E304" s="2750"/>
      <c r="F304" s="1185" t="s">
        <v>429</v>
      </c>
      <c r="G304" s="1182">
        <f t="shared" ref="G304:G335" si="18">SUM(H304:S304)</f>
        <v>0</v>
      </c>
      <c r="H304" s="1186">
        <v>0</v>
      </c>
      <c r="I304" s="1186">
        <v>0</v>
      </c>
      <c r="J304" s="1186">
        <v>0</v>
      </c>
      <c r="K304" s="1186">
        <v>0</v>
      </c>
      <c r="L304" s="1186">
        <v>0</v>
      </c>
      <c r="M304" s="1186">
        <v>0</v>
      </c>
      <c r="N304" s="1186">
        <v>0</v>
      </c>
      <c r="O304" s="1186">
        <v>0</v>
      </c>
      <c r="P304" s="1186">
        <v>0</v>
      </c>
      <c r="Q304" s="1186">
        <v>0</v>
      </c>
      <c r="R304" s="1186">
        <v>0</v>
      </c>
      <c r="S304" s="1187">
        <v>0</v>
      </c>
      <c r="T304" s="1157"/>
    </row>
    <row r="305" spans="1:20" s="1158" customFormat="1" ht="15.75" thickBot="1" x14ac:dyDescent="0.3">
      <c r="A305" s="1446"/>
      <c r="B305" s="2779"/>
      <c r="C305" s="2783"/>
      <c r="D305" s="2749"/>
      <c r="E305" s="2750"/>
      <c r="F305" s="1185" t="s">
        <v>430</v>
      </c>
      <c r="G305" s="1182">
        <f t="shared" si="18"/>
        <v>0</v>
      </c>
      <c r="H305" s="1186">
        <v>0</v>
      </c>
      <c r="I305" s="1186">
        <v>0</v>
      </c>
      <c r="J305" s="1186">
        <v>0</v>
      </c>
      <c r="K305" s="1186">
        <v>0</v>
      </c>
      <c r="L305" s="1186">
        <v>0</v>
      </c>
      <c r="M305" s="1186">
        <v>0</v>
      </c>
      <c r="N305" s="1186">
        <v>0</v>
      </c>
      <c r="O305" s="1186">
        <v>0</v>
      </c>
      <c r="P305" s="1186">
        <v>0</v>
      </c>
      <c r="Q305" s="1186">
        <v>0</v>
      </c>
      <c r="R305" s="1186">
        <v>0</v>
      </c>
      <c r="S305" s="1187">
        <v>0</v>
      </c>
      <c r="T305" s="1157"/>
    </row>
    <row r="306" spans="1:20" s="1158" customFormat="1" ht="15.75" thickBot="1" x14ac:dyDescent="0.3">
      <c r="A306" s="1446"/>
      <c r="B306" s="2779"/>
      <c r="C306" s="2783"/>
      <c r="D306" s="2749"/>
      <c r="E306" s="2750"/>
      <c r="F306" s="1185" t="s">
        <v>431</v>
      </c>
      <c r="G306" s="1182">
        <f t="shared" si="18"/>
        <v>0</v>
      </c>
      <c r="H306" s="1186">
        <v>0</v>
      </c>
      <c r="I306" s="1186">
        <v>0</v>
      </c>
      <c r="J306" s="1186">
        <v>0</v>
      </c>
      <c r="K306" s="1186">
        <v>0</v>
      </c>
      <c r="L306" s="1186">
        <v>0</v>
      </c>
      <c r="M306" s="1186">
        <v>0</v>
      </c>
      <c r="N306" s="1186">
        <v>0</v>
      </c>
      <c r="O306" s="1186">
        <v>0</v>
      </c>
      <c r="P306" s="1186">
        <v>0</v>
      </c>
      <c r="Q306" s="1186">
        <v>0</v>
      </c>
      <c r="R306" s="1186">
        <v>0</v>
      </c>
      <c r="S306" s="1187">
        <v>0</v>
      </c>
      <c r="T306" s="1157"/>
    </row>
    <row r="307" spans="1:20" s="1158" customFormat="1" ht="15.75" thickBot="1" x14ac:dyDescent="0.3">
      <c r="A307" s="1446"/>
      <c r="B307" s="2779"/>
      <c r="C307" s="2783"/>
      <c r="D307" s="2749"/>
      <c r="E307" s="2750"/>
      <c r="F307" s="1185" t="s">
        <v>432</v>
      </c>
      <c r="G307" s="1182">
        <f t="shared" si="18"/>
        <v>0</v>
      </c>
      <c r="H307" s="1186">
        <v>0</v>
      </c>
      <c r="I307" s="1186">
        <v>0</v>
      </c>
      <c r="J307" s="1186">
        <v>0</v>
      </c>
      <c r="K307" s="1186">
        <v>0</v>
      </c>
      <c r="L307" s="1186">
        <v>0</v>
      </c>
      <c r="M307" s="1186">
        <v>0</v>
      </c>
      <c r="N307" s="1186">
        <v>0</v>
      </c>
      <c r="O307" s="1186">
        <v>0</v>
      </c>
      <c r="P307" s="1186">
        <v>0</v>
      </c>
      <c r="Q307" s="1186">
        <v>0</v>
      </c>
      <c r="R307" s="1186">
        <v>0</v>
      </c>
      <c r="S307" s="1187">
        <v>0</v>
      </c>
      <c r="T307" s="1157"/>
    </row>
    <row r="308" spans="1:20" s="1158" customFormat="1" ht="15.75" thickBot="1" x14ac:dyDescent="0.3">
      <c r="A308" s="1446"/>
      <c r="B308" s="2779"/>
      <c r="C308" s="2783"/>
      <c r="D308" s="2749"/>
      <c r="E308" s="2750"/>
      <c r="F308" s="1185" t="s">
        <v>433</v>
      </c>
      <c r="G308" s="1182">
        <f t="shared" si="18"/>
        <v>0</v>
      </c>
      <c r="H308" s="1186">
        <v>0</v>
      </c>
      <c r="I308" s="1186">
        <v>0</v>
      </c>
      <c r="J308" s="1186">
        <v>0</v>
      </c>
      <c r="K308" s="1186">
        <v>0</v>
      </c>
      <c r="L308" s="1186">
        <v>0</v>
      </c>
      <c r="M308" s="1186">
        <v>0</v>
      </c>
      <c r="N308" s="1186">
        <v>0</v>
      </c>
      <c r="O308" s="1186">
        <v>0</v>
      </c>
      <c r="P308" s="1186">
        <v>0</v>
      </c>
      <c r="Q308" s="1186">
        <v>0</v>
      </c>
      <c r="R308" s="1186">
        <v>0</v>
      </c>
      <c r="S308" s="1187">
        <v>0</v>
      </c>
      <c r="T308" s="1157"/>
    </row>
    <row r="309" spans="1:20" s="1158" customFormat="1" ht="15.75" thickBot="1" x14ac:dyDescent="0.3">
      <c r="A309" s="1446"/>
      <c r="B309" s="2779"/>
      <c r="C309" s="2783"/>
      <c r="D309" s="2749"/>
      <c r="E309" s="2750"/>
      <c r="F309" s="1185" t="s">
        <v>434</v>
      </c>
      <c r="G309" s="1182">
        <f t="shared" si="18"/>
        <v>0</v>
      </c>
      <c r="H309" s="1186">
        <v>0</v>
      </c>
      <c r="I309" s="1186">
        <v>0</v>
      </c>
      <c r="J309" s="1186">
        <v>0</v>
      </c>
      <c r="K309" s="1186">
        <v>0</v>
      </c>
      <c r="L309" s="1186">
        <v>0</v>
      </c>
      <c r="M309" s="1186">
        <v>0</v>
      </c>
      <c r="N309" s="1186">
        <v>0</v>
      </c>
      <c r="O309" s="1186">
        <v>0</v>
      </c>
      <c r="P309" s="1186">
        <v>0</v>
      </c>
      <c r="Q309" s="1186">
        <v>0</v>
      </c>
      <c r="R309" s="1186">
        <v>0</v>
      </c>
      <c r="S309" s="1187">
        <v>0</v>
      </c>
      <c r="T309" s="1157"/>
    </row>
    <row r="310" spans="1:20" s="1158" customFormat="1" ht="15.75" thickBot="1" x14ac:dyDescent="0.3">
      <c r="A310" s="1446"/>
      <c r="B310" s="2779"/>
      <c r="C310" s="2783"/>
      <c r="D310" s="2749"/>
      <c r="E310" s="2750"/>
      <c r="F310" s="1185" t="s">
        <v>435</v>
      </c>
      <c r="G310" s="1182">
        <f t="shared" si="18"/>
        <v>0</v>
      </c>
      <c r="H310" s="1186">
        <v>0</v>
      </c>
      <c r="I310" s="1186">
        <v>0</v>
      </c>
      <c r="J310" s="1186">
        <v>0</v>
      </c>
      <c r="K310" s="1186">
        <v>0</v>
      </c>
      <c r="L310" s="1186">
        <v>0</v>
      </c>
      <c r="M310" s="1186">
        <v>0</v>
      </c>
      <c r="N310" s="1186">
        <v>0</v>
      </c>
      <c r="O310" s="1186">
        <v>0</v>
      </c>
      <c r="P310" s="1186">
        <v>0</v>
      </c>
      <c r="Q310" s="1186">
        <v>0</v>
      </c>
      <c r="R310" s="1186">
        <v>0</v>
      </c>
      <c r="S310" s="1187">
        <v>0</v>
      </c>
      <c r="T310" s="1157"/>
    </row>
    <row r="311" spans="1:20" s="1158" customFormat="1" ht="15.75" thickBot="1" x14ac:dyDescent="0.3">
      <c r="A311" s="1446"/>
      <c r="B311" s="2779"/>
      <c r="C311" s="2783"/>
      <c r="D311" s="2749"/>
      <c r="E311" s="2750"/>
      <c r="F311" s="1185" t="s">
        <v>436</v>
      </c>
      <c r="G311" s="1182">
        <f t="shared" si="18"/>
        <v>0</v>
      </c>
      <c r="H311" s="1186">
        <v>0</v>
      </c>
      <c r="I311" s="1186">
        <v>0</v>
      </c>
      <c r="J311" s="1186">
        <v>0</v>
      </c>
      <c r="K311" s="1186">
        <v>0</v>
      </c>
      <c r="L311" s="1186">
        <v>0</v>
      </c>
      <c r="M311" s="1186">
        <v>0</v>
      </c>
      <c r="N311" s="1186">
        <v>0</v>
      </c>
      <c r="O311" s="1186">
        <v>0</v>
      </c>
      <c r="P311" s="1186">
        <v>0</v>
      </c>
      <c r="Q311" s="1186">
        <v>0</v>
      </c>
      <c r="R311" s="1186">
        <v>0</v>
      </c>
      <c r="S311" s="1187">
        <v>0</v>
      </c>
      <c r="T311" s="1157"/>
    </row>
    <row r="312" spans="1:20" s="1158" customFormat="1" ht="15.75" thickBot="1" x14ac:dyDescent="0.3">
      <c r="A312" s="1446"/>
      <c r="B312" s="2779"/>
      <c r="C312" s="2783"/>
      <c r="D312" s="2749"/>
      <c r="E312" s="2750"/>
      <c r="F312" s="1185" t="s">
        <v>437</v>
      </c>
      <c r="G312" s="1182">
        <f t="shared" si="18"/>
        <v>0</v>
      </c>
      <c r="H312" s="1186">
        <v>0</v>
      </c>
      <c r="I312" s="1186">
        <v>0</v>
      </c>
      <c r="J312" s="1186">
        <v>0</v>
      </c>
      <c r="K312" s="1186">
        <v>0</v>
      </c>
      <c r="L312" s="1186">
        <v>0</v>
      </c>
      <c r="M312" s="1186">
        <v>0</v>
      </c>
      <c r="N312" s="1186">
        <v>0</v>
      </c>
      <c r="O312" s="1186">
        <v>0</v>
      </c>
      <c r="P312" s="1186">
        <v>0</v>
      </c>
      <c r="Q312" s="1186">
        <v>0</v>
      </c>
      <c r="R312" s="1186">
        <v>0</v>
      </c>
      <c r="S312" s="1187">
        <v>0</v>
      </c>
      <c r="T312" s="1157"/>
    </row>
    <row r="313" spans="1:20" s="1158" customFormat="1" ht="30.75" thickBot="1" x14ac:dyDescent="0.3">
      <c r="A313" s="1446"/>
      <c r="B313" s="2779"/>
      <c r="C313" s="2783"/>
      <c r="D313" s="2749"/>
      <c r="E313" s="2750"/>
      <c r="F313" s="1185" t="s">
        <v>438</v>
      </c>
      <c r="G313" s="1182">
        <f t="shared" si="18"/>
        <v>0</v>
      </c>
      <c r="H313" s="1186">
        <v>0</v>
      </c>
      <c r="I313" s="1186">
        <v>0</v>
      </c>
      <c r="J313" s="1186">
        <v>0</v>
      </c>
      <c r="K313" s="1186">
        <v>0</v>
      </c>
      <c r="L313" s="1186">
        <v>0</v>
      </c>
      <c r="M313" s="1186">
        <v>0</v>
      </c>
      <c r="N313" s="1186">
        <v>0</v>
      </c>
      <c r="O313" s="1186">
        <v>0</v>
      </c>
      <c r="P313" s="1186">
        <v>0</v>
      </c>
      <c r="Q313" s="1186">
        <v>0</v>
      </c>
      <c r="R313" s="1186">
        <v>0</v>
      </c>
      <c r="S313" s="1187">
        <v>0</v>
      </c>
      <c r="T313" s="1157"/>
    </row>
    <row r="314" spans="1:20" s="1158" customFormat="1" ht="30.75" thickBot="1" x14ac:dyDescent="0.3">
      <c r="A314" s="1446"/>
      <c r="B314" s="2779"/>
      <c r="C314" s="2783"/>
      <c r="D314" s="2749"/>
      <c r="E314" s="2750"/>
      <c r="F314" s="1185" t="s">
        <v>439</v>
      </c>
      <c r="G314" s="1182">
        <f t="shared" si="18"/>
        <v>0</v>
      </c>
      <c r="H314" s="1186">
        <v>0</v>
      </c>
      <c r="I314" s="1186">
        <v>0</v>
      </c>
      <c r="J314" s="1186">
        <v>0</v>
      </c>
      <c r="K314" s="1186">
        <v>0</v>
      </c>
      <c r="L314" s="1186">
        <v>0</v>
      </c>
      <c r="M314" s="1186">
        <v>0</v>
      </c>
      <c r="N314" s="1186">
        <v>0</v>
      </c>
      <c r="O314" s="1186">
        <v>0</v>
      </c>
      <c r="P314" s="1186">
        <v>0</v>
      </c>
      <c r="Q314" s="1186">
        <v>0</v>
      </c>
      <c r="R314" s="1186">
        <v>0</v>
      </c>
      <c r="S314" s="1187">
        <v>0</v>
      </c>
      <c r="T314" s="1157"/>
    </row>
    <row r="315" spans="1:20" s="1158" customFormat="1" ht="30.75" thickBot="1" x14ac:dyDescent="0.3">
      <c r="A315" s="1446"/>
      <c r="B315" s="2779"/>
      <c r="C315" s="2783"/>
      <c r="D315" s="2749"/>
      <c r="E315" s="2750"/>
      <c r="F315" s="1185" t="s">
        <v>440</v>
      </c>
      <c r="G315" s="1182">
        <f t="shared" si="18"/>
        <v>2</v>
      </c>
      <c r="H315" s="1186">
        <v>0</v>
      </c>
      <c r="I315" s="1186">
        <v>0</v>
      </c>
      <c r="J315" s="1186">
        <v>0</v>
      </c>
      <c r="K315" s="1186">
        <v>1</v>
      </c>
      <c r="L315" s="1186">
        <v>0</v>
      </c>
      <c r="M315" s="1186">
        <v>0</v>
      </c>
      <c r="N315" s="1186">
        <v>0</v>
      </c>
      <c r="O315" s="1186">
        <v>1</v>
      </c>
      <c r="P315" s="1186">
        <v>0</v>
      </c>
      <c r="Q315" s="1186">
        <v>0</v>
      </c>
      <c r="R315" s="1186">
        <v>0</v>
      </c>
      <c r="S315" s="1187">
        <v>0</v>
      </c>
      <c r="T315" s="1157"/>
    </row>
    <row r="316" spans="1:20" s="1158" customFormat="1" ht="15.75" thickBot="1" x14ac:dyDescent="0.3">
      <c r="A316" s="1446"/>
      <c r="B316" s="2779"/>
      <c r="C316" s="2783"/>
      <c r="D316" s="2749"/>
      <c r="E316" s="2750"/>
      <c r="F316" s="1185" t="s">
        <v>441</v>
      </c>
      <c r="G316" s="1182">
        <f t="shared" si="18"/>
        <v>0</v>
      </c>
      <c r="H316" s="1186">
        <v>0</v>
      </c>
      <c r="I316" s="1186">
        <v>0</v>
      </c>
      <c r="J316" s="1186">
        <v>0</v>
      </c>
      <c r="K316" s="1186">
        <v>0</v>
      </c>
      <c r="L316" s="1186">
        <v>0</v>
      </c>
      <c r="M316" s="1186">
        <v>0</v>
      </c>
      <c r="N316" s="1186">
        <v>0</v>
      </c>
      <c r="O316" s="1186">
        <v>0</v>
      </c>
      <c r="P316" s="1186">
        <v>0</v>
      </c>
      <c r="Q316" s="1186">
        <v>0</v>
      </c>
      <c r="R316" s="1186">
        <v>0</v>
      </c>
      <c r="S316" s="1187">
        <v>0</v>
      </c>
      <c r="T316" s="1157"/>
    </row>
    <row r="317" spans="1:20" s="1158" customFormat="1" ht="30.75" thickBot="1" x14ac:dyDescent="0.3">
      <c r="A317" s="1446"/>
      <c r="B317" s="2779"/>
      <c r="C317" s="2783"/>
      <c r="D317" s="2749"/>
      <c r="E317" s="2750"/>
      <c r="F317" s="1185" t="s">
        <v>442</v>
      </c>
      <c r="G317" s="1182">
        <f t="shared" si="18"/>
        <v>0</v>
      </c>
      <c r="H317" s="1186">
        <v>0</v>
      </c>
      <c r="I317" s="1186">
        <v>0</v>
      </c>
      <c r="J317" s="1186">
        <v>0</v>
      </c>
      <c r="K317" s="1186">
        <v>0</v>
      </c>
      <c r="L317" s="1186">
        <v>0</v>
      </c>
      <c r="M317" s="1186">
        <v>0</v>
      </c>
      <c r="N317" s="1186">
        <v>0</v>
      </c>
      <c r="O317" s="1186">
        <v>0</v>
      </c>
      <c r="P317" s="1186">
        <v>0</v>
      </c>
      <c r="Q317" s="1186">
        <v>0</v>
      </c>
      <c r="R317" s="1186">
        <v>0</v>
      </c>
      <c r="S317" s="1187">
        <v>0</v>
      </c>
      <c r="T317" s="1157"/>
    </row>
    <row r="318" spans="1:20" s="1158" customFormat="1" ht="45.75" thickBot="1" x14ac:dyDescent="0.3">
      <c r="A318" s="1446"/>
      <c r="B318" s="2779"/>
      <c r="C318" s="2783"/>
      <c r="D318" s="2749"/>
      <c r="E318" s="2750"/>
      <c r="F318" s="1185" t="s">
        <v>443</v>
      </c>
      <c r="G318" s="1182">
        <f t="shared" si="18"/>
        <v>0</v>
      </c>
      <c r="H318" s="1186">
        <v>0</v>
      </c>
      <c r="I318" s="1186">
        <v>0</v>
      </c>
      <c r="J318" s="1186">
        <v>0</v>
      </c>
      <c r="K318" s="1186">
        <v>0</v>
      </c>
      <c r="L318" s="1186">
        <v>0</v>
      </c>
      <c r="M318" s="1186">
        <v>0</v>
      </c>
      <c r="N318" s="1186">
        <v>0</v>
      </c>
      <c r="O318" s="1186">
        <v>0</v>
      </c>
      <c r="P318" s="1186">
        <v>0</v>
      </c>
      <c r="Q318" s="1186">
        <v>0</v>
      </c>
      <c r="R318" s="1186">
        <v>0</v>
      </c>
      <c r="S318" s="1187">
        <v>0</v>
      </c>
      <c r="T318" s="1157"/>
    </row>
    <row r="319" spans="1:20" s="1158" customFormat="1" ht="30.75" thickBot="1" x14ac:dyDescent="0.3">
      <c r="A319" s="1446"/>
      <c r="B319" s="2779"/>
      <c r="C319" s="2783"/>
      <c r="D319" s="2749"/>
      <c r="E319" s="2750"/>
      <c r="F319" s="1185" t="s">
        <v>444</v>
      </c>
      <c r="G319" s="1182">
        <f t="shared" si="18"/>
        <v>0</v>
      </c>
      <c r="H319" s="1186">
        <v>0</v>
      </c>
      <c r="I319" s="1186">
        <v>0</v>
      </c>
      <c r="J319" s="1186">
        <v>0</v>
      </c>
      <c r="K319" s="1186">
        <v>0</v>
      </c>
      <c r="L319" s="1186">
        <v>0</v>
      </c>
      <c r="M319" s="1186">
        <v>0</v>
      </c>
      <c r="N319" s="1186">
        <v>0</v>
      </c>
      <c r="O319" s="1186">
        <v>0</v>
      </c>
      <c r="P319" s="1186">
        <v>0</v>
      </c>
      <c r="Q319" s="1186">
        <v>0</v>
      </c>
      <c r="R319" s="1186">
        <v>0</v>
      </c>
      <c r="S319" s="1187">
        <v>0</v>
      </c>
      <c r="T319" s="1157"/>
    </row>
    <row r="320" spans="1:20" s="1158" customFormat="1" ht="30.75" thickBot="1" x14ac:dyDescent="0.3">
      <c r="A320" s="1446"/>
      <c r="B320" s="2779"/>
      <c r="C320" s="2783"/>
      <c r="D320" s="2749"/>
      <c r="E320" s="2750"/>
      <c r="F320" s="1185" t="s">
        <v>445</v>
      </c>
      <c r="G320" s="1182">
        <f t="shared" si="18"/>
        <v>0</v>
      </c>
      <c r="H320" s="1186">
        <v>0</v>
      </c>
      <c r="I320" s="1186">
        <v>0</v>
      </c>
      <c r="J320" s="1186">
        <v>0</v>
      </c>
      <c r="K320" s="1186">
        <v>0</v>
      </c>
      <c r="L320" s="1186">
        <v>0</v>
      </c>
      <c r="M320" s="1186">
        <v>0</v>
      </c>
      <c r="N320" s="1186">
        <v>0</v>
      </c>
      <c r="O320" s="1186">
        <v>0</v>
      </c>
      <c r="P320" s="1186">
        <v>0</v>
      </c>
      <c r="Q320" s="1186">
        <v>0</v>
      </c>
      <c r="R320" s="1186">
        <v>0</v>
      </c>
      <c r="S320" s="1187">
        <v>0</v>
      </c>
      <c r="T320" s="1157"/>
    </row>
    <row r="321" spans="1:20" s="1158" customFormat="1" ht="15.75" thickBot="1" x14ac:dyDescent="0.3">
      <c r="A321" s="1446"/>
      <c r="B321" s="2779"/>
      <c r="C321" s="2783"/>
      <c r="D321" s="2749"/>
      <c r="E321" s="2750"/>
      <c r="F321" s="1185" t="s">
        <v>446</v>
      </c>
      <c r="G321" s="1182">
        <f t="shared" si="18"/>
        <v>0</v>
      </c>
      <c r="H321" s="1186">
        <v>0</v>
      </c>
      <c r="I321" s="1186">
        <v>0</v>
      </c>
      <c r="J321" s="1186">
        <v>0</v>
      </c>
      <c r="K321" s="1186">
        <v>0</v>
      </c>
      <c r="L321" s="1186">
        <v>0</v>
      </c>
      <c r="M321" s="1186">
        <v>0</v>
      </c>
      <c r="N321" s="1186">
        <v>0</v>
      </c>
      <c r="O321" s="1186">
        <v>0</v>
      </c>
      <c r="P321" s="1186">
        <v>0</v>
      </c>
      <c r="Q321" s="1186">
        <v>0</v>
      </c>
      <c r="R321" s="1186">
        <v>0</v>
      </c>
      <c r="S321" s="1187">
        <v>0</v>
      </c>
      <c r="T321" s="1157"/>
    </row>
    <row r="322" spans="1:20" s="1158" customFormat="1" ht="15.75" thickBot="1" x14ac:dyDescent="0.3">
      <c r="A322" s="1446"/>
      <c r="B322" s="2779"/>
      <c r="C322" s="2783"/>
      <c r="D322" s="2749"/>
      <c r="E322" s="2750"/>
      <c r="F322" s="1185" t="s">
        <v>447</v>
      </c>
      <c r="G322" s="1182">
        <f t="shared" si="18"/>
        <v>0</v>
      </c>
      <c r="H322" s="1186">
        <v>0</v>
      </c>
      <c r="I322" s="1186">
        <v>0</v>
      </c>
      <c r="J322" s="1186">
        <v>0</v>
      </c>
      <c r="K322" s="1186">
        <v>0</v>
      </c>
      <c r="L322" s="1186">
        <v>0</v>
      </c>
      <c r="M322" s="1186">
        <v>0</v>
      </c>
      <c r="N322" s="1186">
        <v>0</v>
      </c>
      <c r="O322" s="1186">
        <v>0</v>
      </c>
      <c r="P322" s="1186">
        <v>0</v>
      </c>
      <c r="Q322" s="1186">
        <v>0</v>
      </c>
      <c r="R322" s="1186">
        <v>0</v>
      </c>
      <c r="S322" s="1187">
        <v>0</v>
      </c>
      <c r="T322" s="1157"/>
    </row>
    <row r="323" spans="1:20" s="1158" customFormat="1" ht="15.75" thickBot="1" x14ac:dyDescent="0.3">
      <c r="A323" s="1446"/>
      <c r="B323" s="2779"/>
      <c r="C323" s="2783"/>
      <c r="D323" s="2749"/>
      <c r="E323" s="2750"/>
      <c r="F323" s="1185" t="s">
        <v>448</v>
      </c>
      <c r="G323" s="1182">
        <f t="shared" si="18"/>
        <v>0</v>
      </c>
      <c r="H323" s="1186">
        <v>0</v>
      </c>
      <c r="I323" s="1186">
        <v>0</v>
      </c>
      <c r="J323" s="1186">
        <v>0</v>
      </c>
      <c r="K323" s="1186">
        <v>0</v>
      </c>
      <c r="L323" s="1186">
        <v>0</v>
      </c>
      <c r="M323" s="1186">
        <v>0</v>
      </c>
      <c r="N323" s="1186">
        <v>0</v>
      </c>
      <c r="O323" s="1186">
        <v>0</v>
      </c>
      <c r="P323" s="1186">
        <v>0</v>
      </c>
      <c r="Q323" s="1186">
        <v>0</v>
      </c>
      <c r="R323" s="1186">
        <v>0</v>
      </c>
      <c r="S323" s="1187">
        <v>0</v>
      </c>
      <c r="T323" s="1157"/>
    </row>
    <row r="324" spans="1:20" s="1158" customFormat="1" ht="15.75" thickBot="1" x14ac:dyDescent="0.3">
      <c r="A324" s="1446"/>
      <c r="B324" s="2779"/>
      <c r="C324" s="2783"/>
      <c r="D324" s="2749"/>
      <c r="E324" s="2750"/>
      <c r="F324" s="1185" t="s">
        <v>449</v>
      </c>
      <c r="G324" s="1182">
        <f t="shared" si="18"/>
        <v>0</v>
      </c>
      <c r="H324" s="1186">
        <v>0</v>
      </c>
      <c r="I324" s="1186">
        <v>0</v>
      </c>
      <c r="J324" s="1186">
        <v>0</v>
      </c>
      <c r="K324" s="1186">
        <v>0</v>
      </c>
      <c r="L324" s="1186">
        <v>0</v>
      </c>
      <c r="M324" s="1186">
        <v>0</v>
      </c>
      <c r="N324" s="1186">
        <v>0</v>
      </c>
      <c r="O324" s="1186">
        <v>0</v>
      </c>
      <c r="P324" s="1186">
        <v>0</v>
      </c>
      <c r="Q324" s="1186">
        <v>0</v>
      </c>
      <c r="R324" s="1186">
        <v>0</v>
      </c>
      <c r="S324" s="1187">
        <v>0</v>
      </c>
      <c r="T324" s="1157"/>
    </row>
    <row r="325" spans="1:20" s="1158" customFormat="1" ht="15.75" thickBot="1" x14ac:dyDescent="0.3">
      <c r="A325" s="1446"/>
      <c r="B325" s="2779"/>
      <c r="C325" s="2783"/>
      <c r="D325" s="2749"/>
      <c r="E325" s="2750"/>
      <c r="F325" s="1185" t="s">
        <v>450</v>
      </c>
      <c r="G325" s="1182">
        <f t="shared" si="18"/>
        <v>0</v>
      </c>
      <c r="H325" s="1186">
        <v>0</v>
      </c>
      <c r="I325" s="1186">
        <v>0</v>
      </c>
      <c r="J325" s="1186">
        <v>0</v>
      </c>
      <c r="K325" s="1186">
        <v>0</v>
      </c>
      <c r="L325" s="1186">
        <v>0</v>
      </c>
      <c r="M325" s="1186">
        <v>0</v>
      </c>
      <c r="N325" s="1186">
        <v>0</v>
      </c>
      <c r="O325" s="1186">
        <v>0</v>
      </c>
      <c r="P325" s="1186">
        <v>0</v>
      </c>
      <c r="Q325" s="1186">
        <v>0</v>
      </c>
      <c r="R325" s="1186">
        <v>0</v>
      </c>
      <c r="S325" s="1187">
        <v>0</v>
      </c>
      <c r="T325" s="1157"/>
    </row>
    <row r="326" spans="1:20" s="1158" customFormat="1" ht="15.75" thickBot="1" x14ac:dyDescent="0.3">
      <c r="A326" s="1446"/>
      <c r="B326" s="2779"/>
      <c r="C326" s="2783"/>
      <c r="D326" s="2749"/>
      <c r="E326" s="2750"/>
      <c r="F326" s="1185" t="s">
        <v>451</v>
      </c>
      <c r="G326" s="1182">
        <f t="shared" si="18"/>
        <v>0</v>
      </c>
      <c r="H326" s="1186">
        <v>0</v>
      </c>
      <c r="I326" s="1186">
        <v>0</v>
      </c>
      <c r="J326" s="1186">
        <v>0</v>
      </c>
      <c r="K326" s="1186">
        <v>0</v>
      </c>
      <c r="L326" s="1186">
        <v>0</v>
      </c>
      <c r="M326" s="1186">
        <v>0</v>
      </c>
      <c r="N326" s="1186">
        <v>0</v>
      </c>
      <c r="O326" s="1186">
        <v>0</v>
      </c>
      <c r="P326" s="1186">
        <v>0</v>
      </c>
      <c r="Q326" s="1186">
        <v>0</v>
      </c>
      <c r="R326" s="1186">
        <v>0</v>
      </c>
      <c r="S326" s="1187">
        <v>0</v>
      </c>
      <c r="T326" s="1157"/>
    </row>
    <row r="327" spans="1:20" s="1158" customFormat="1" ht="45.75" thickBot="1" x14ac:dyDescent="0.3">
      <c r="A327" s="1446"/>
      <c r="B327" s="2779"/>
      <c r="C327" s="2783"/>
      <c r="D327" s="2749"/>
      <c r="E327" s="2750"/>
      <c r="F327" s="1185" t="s">
        <v>452</v>
      </c>
      <c r="G327" s="1182">
        <f t="shared" si="18"/>
        <v>0</v>
      </c>
      <c r="H327" s="1186">
        <v>0</v>
      </c>
      <c r="I327" s="1186">
        <v>0</v>
      </c>
      <c r="J327" s="1186">
        <v>0</v>
      </c>
      <c r="K327" s="1186">
        <v>0</v>
      </c>
      <c r="L327" s="1186">
        <v>0</v>
      </c>
      <c r="M327" s="1186">
        <v>0</v>
      </c>
      <c r="N327" s="1186">
        <v>0</v>
      </c>
      <c r="O327" s="1186">
        <v>0</v>
      </c>
      <c r="P327" s="1186">
        <v>0</v>
      </c>
      <c r="Q327" s="1186">
        <v>0</v>
      </c>
      <c r="R327" s="1186">
        <v>0</v>
      </c>
      <c r="S327" s="1187">
        <v>0</v>
      </c>
      <c r="T327" s="1157"/>
    </row>
    <row r="328" spans="1:20" s="1158" customFormat="1" ht="45.75" thickBot="1" x14ac:dyDescent="0.3">
      <c r="A328" s="1446"/>
      <c r="B328" s="2779"/>
      <c r="C328" s="2783"/>
      <c r="D328" s="2749"/>
      <c r="E328" s="2750"/>
      <c r="F328" s="1185" t="s">
        <v>453</v>
      </c>
      <c r="G328" s="1182">
        <f t="shared" si="18"/>
        <v>0</v>
      </c>
      <c r="H328" s="1186">
        <v>0</v>
      </c>
      <c r="I328" s="1186">
        <v>0</v>
      </c>
      <c r="J328" s="1186">
        <v>0</v>
      </c>
      <c r="K328" s="1186">
        <v>0</v>
      </c>
      <c r="L328" s="1186">
        <v>0</v>
      </c>
      <c r="M328" s="1186">
        <v>0</v>
      </c>
      <c r="N328" s="1186">
        <v>0</v>
      </c>
      <c r="O328" s="1186">
        <v>0</v>
      </c>
      <c r="P328" s="1186">
        <v>0</v>
      </c>
      <c r="Q328" s="1186">
        <v>0</v>
      </c>
      <c r="R328" s="1186">
        <v>0</v>
      </c>
      <c r="S328" s="1187">
        <v>0</v>
      </c>
      <c r="T328" s="1157"/>
    </row>
    <row r="329" spans="1:20" s="1158" customFormat="1" ht="15.75" thickBot="1" x14ac:dyDescent="0.3">
      <c r="A329" s="1446"/>
      <c r="B329" s="2779"/>
      <c r="C329" s="2783"/>
      <c r="D329" s="2749"/>
      <c r="E329" s="2750"/>
      <c r="F329" s="1185" t="s">
        <v>454</v>
      </c>
      <c r="G329" s="1182">
        <f t="shared" si="18"/>
        <v>0</v>
      </c>
      <c r="H329" s="1186">
        <v>0</v>
      </c>
      <c r="I329" s="1186">
        <v>0</v>
      </c>
      <c r="J329" s="1186">
        <v>0</v>
      </c>
      <c r="K329" s="1186">
        <v>0</v>
      </c>
      <c r="L329" s="1186">
        <v>0</v>
      </c>
      <c r="M329" s="1186">
        <v>0</v>
      </c>
      <c r="N329" s="1186">
        <v>0</v>
      </c>
      <c r="O329" s="1186">
        <v>0</v>
      </c>
      <c r="P329" s="1186">
        <v>0</v>
      </c>
      <c r="Q329" s="1186">
        <v>0</v>
      </c>
      <c r="R329" s="1186">
        <v>0</v>
      </c>
      <c r="S329" s="1187">
        <v>0</v>
      </c>
      <c r="T329" s="1157"/>
    </row>
    <row r="330" spans="1:20" s="1158" customFormat="1" ht="15.75" thickBot="1" x14ac:dyDescent="0.3">
      <c r="A330" s="1446"/>
      <c r="B330" s="2779"/>
      <c r="C330" s="2783"/>
      <c r="D330" s="2749"/>
      <c r="E330" s="2750"/>
      <c r="F330" s="1185" t="s">
        <v>455</v>
      </c>
      <c r="G330" s="1182">
        <f t="shared" si="18"/>
        <v>0</v>
      </c>
      <c r="H330" s="1186">
        <v>0</v>
      </c>
      <c r="I330" s="1186">
        <v>0</v>
      </c>
      <c r="J330" s="1186">
        <v>0</v>
      </c>
      <c r="K330" s="1186">
        <v>0</v>
      </c>
      <c r="L330" s="1186">
        <v>0</v>
      </c>
      <c r="M330" s="1186">
        <v>0</v>
      </c>
      <c r="N330" s="1186">
        <v>0</v>
      </c>
      <c r="O330" s="1186">
        <v>0</v>
      </c>
      <c r="P330" s="1186">
        <v>0</v>
      </c>
      <c r="Q330" s="1186">
        <v>0</v>
      </c>
      <c r="R330" s="1186">
        <v>0</v>
      </c>
      <c r="S330" s="1187">
        <v>0</v>
      </c>
      <c r="T330" s="1157"/>
    </row>
    <row r="331" spans="1:20" s="1158" customFormat="1" ht="30.75" thickBot="1" x14ac:dyDescent="0.3">
      <c r="A331" s="1446"/>
      <c r="B331" s="2779"/>
      <c r="C331" s="2783"/>
      <c r="D331" s="2749"/>
      <c r="E331" s="2750"/>
      <c r="F331" s="1185" t="s">
        <v>456</v>
      </c>
      <c r="G331" s="1182">
        <f t="shared" si="18"/>
        <v>0</v>
      </c>
      <c r="H331" s="1186">
        <v>0</v>
      </c>
      <c r="I331" s="1186">
        <v>0</v>
      </c>
      <c r="J331" s="1186">
        <v>0</v>
      </c>
      <c r="K331" s="1186">
        <v>0</v>
      </c>
      <c r="L331" s="1186">
        <v>0</v>
      </c>
      <c r="M331" s="1186">
        <v>0</v>
      </c>
      <c r="N331" s="1186">
        <v>0</v>
      </c>
      <c r="O331" s="1186">
        <v>0</v>
      </c>
      <c r="P331" s="1186">
        <v>0</v>
      </c>
      <c r="Q331" s="1186">
        <v>0</v>
      </c>
      <c r="R331" s="1186">
        <v>0</v>
      </c>
      <c r="S331" s="1187">
        <v>0</v>
      </c>
      <c r="T331" s="1157"/>
    </row>
    <row r="332" spans="1:20" s="1158" customFormat="1" ht="30.75" thickBot="1" x14ac:dyDescent="0.3">
      <c r="A332" s="1446"/>
      <c r="B332" s="2779"/>
      <c r="C332" s="2783"/>
      <c r="D332" s="2749"/>
      <c r="E332" s="2750"/>
      <c r="F332" s="1185" t="s">
        <v>457</v>
      </c>
      <c r="G332" s="1182">
        <f t="shared" si="18"/>
        <v>0</v>
      </c>
      <c r="H332" s="1186">
        <v>0</v>
      </c>
      <c r="I332" s="1186">
        <v>0</v>
      </c>
      <c r="J332" s="1186">
        <v>0</v>
      </c>
      <c r="K332" s="1186">
        <v>0</v>
      </c>
      <c r="L332" s="1186">
        <v>0</v>
      </c>
      <c r="M332" s="1186">
        <v>0</v>
      </c>
      <c r="N332" s="1186">
        <v>0</v>
      </c>
      <c r="O332" s="1186">
        <v>0</v>
      </c>
      <c r="P332" s="1186">
        <v>0</v>
      </c>
      <c r="Q332" s="1186">
        <v>0</v>
      </c>
      <c r="R332" s="1186">
        <v>0</v>
      </c>
      <c r="S332" s="1187">
        <v>0</v>
      </c>
      <c r="T332" s="1157"/>
    </row>
    <row r="333" spans="1:20" s="1158" customFormat="1" ht="30.75" thickBot="1" x14ac:dyDescent="0.3">
      <c r="A333" s="1446"/>
      <c r="B333" s="2779"/>
      <c r="C333" s="2783"/>
      <c r="D333" s="2749"/>
      <c r="E333" s="2750"/>
      <c r="F333" s="1185" t="s">
        <v>458</v>
      </c>
      <c r="G333" s="1182">
        <f t="shared" si="18"/>
        <v>0</v>
      </c>
      <c r="H333" s="1186">
        <v>0</v>
      </c>
      <c r="I333" s="1186">
        <v>0</v>
      </c>
      <c r="J333" s="1186">
        <v>0</v>
      </c>
      <c r="K333" s="1186">
        <v>0</v>
      </c>
      <c r="L333" s="1186">
        <v>0</v>
      </c>
      <c r="M333" s="1186">
        <v>0</v>
      </c>
      <c r="N333" s="1186">
        <v>0</v>
      </c>
      <c r="O333" s="1186">
        <v>0</v>
      </c>
      <c r="P333" s="1186">
        <v>0</v>
      </c>
      <c r="Q333" s="1186">
        <v>0</v>
      </c>
      <c r="R333" s="1186">
        <v>0</v>
      </c>
      <c r="S333" s="1187">
        <v>0</v>
      </c>
      <c r="T333" s="1157"/>
    </row>
    <row r="334" spans="1:20" s="1158" customFormat="1" ht="30.75" thickBot="1" x14ac:dyDescent="0.3">
      <c r="A334" s="1446"/>
      <c r="B334" s="2779"/>
      <c r="C334" s="2783"/>
      <c r="D334" s="2749"/>
      <c r="E334" s="2750"/>
      <c r="F334" s="1185" t="s">
        <v>459</v>
      </c>
      <c r="G334" s="1182">
        <f t="shared" si="18"/>
        <v>0</v>
      </c>
      <c r="H334" s="1186">
        <v>0</v>
      </c>
      <c r="I334" s="1186">
        <v>0</v>
      </c>
      <c r="J334" s="1186">
        <v>0</v>
      </c>
      <c r="K334" s="1186">
        <v>0</v>
      </c>
      <c r="L334" s="1186">
        <v>0</v>
      </c>
      <c r="M334" s="1186">
        <v>0</v>
      </c>
      <c r="N334" s="1186">
        <v>0</v>
      </c>
      <c r="O334" s="1186">
        <v>0</v>
      </c>
      <c r="P334" s="1186">
        <v>0</v>
      </c>
      <c r="Q334" s="1186">
        <v>0</v>
      </c>
      <c r="R334" s="1186">
        <v>0</v>
      </c>
      <c r="S334" s="1187">
        <v>0</v>
      </c>
      <c r="T334" s="1157"/>
    </row>
    <row r="335" spans="1:20" s="1158" customFormat="1" ht="15.75" thickBot="1" x14ac:dyDescent="0.3">
      <c r="A335" s="1446"/>
      <c r="B335" s="2779"/>
      <c r="C335" s="2783"/>
      <c r="D335" s="2749"/>
      <c r="E335" s="2750"/>
      <c r="F335" s="1188" t="s">
        <v>460</v>
      </c>
      <c r="G335" s="1182">
        <f t="shared" si="18"/>
        <v>0</v>
      </c>
      <c r="H335" s="1186">
        <v>0</v>
      </c>
      <c r="I335" s="1186">
        <v>0</v>
      </c>
      <c r="J335" s="1186">
        <v>0</v>
      </c>
      <c r="K335" s="1186">
        <v>0</v>
      </c>
      <c r="L335" s="1186">
        <v>0</v>
      </c>
      <c r="M335" s="1186">
        <v>0</v>
      </c>
      <c r="N335" s="1186">
        <v>0</v>
      </c>
      <c r="O335" s="1186">
        <v>0</v>
      </c>
      <c r="P335" s="1186">
        <v>0</v>
      </c>
      <c r="Q335" s="1186">
        <v>0</v>
      </c>
      <c r="R335" s="1186">
        <v>0</v>
      </c>
      <c r="S335" s="1187">
        <v>0</v>
      </c>
      <c r="T335" s="1157"/>
    </row>
    <row r="336" spans="1:20" s="1158" customFormat="1" ht="15.75" thickBot="1" x14ac:dyDescent="0.3">
      <c r="A336" s="1446"/>
      <c r="B336" s="2779"/>
      <c r="C336" s="2783"/>
      <c r="D336" s="2751"/>
      <c r="E336" s="2752"/>
      <c r="F336" s="1163" t="s">
        <v>279</v>
      </c>
      <c r="G336" s="1164">
        <f>SUM(G283:G335)</f>
        <v>8</v>
      </c>
      <c r="H336" s="1165">
        <f t="shared" ref="H336:S336" si="19">SUM(H283:H335)</f>
        <v>0</v>
      </c>
      <c r="I336" s="1165">
        <f t="shared" si="19"/>
        <v>0</v>
      </c>
      <c r="J336" s="1165">
        <f t="shared" si="19"/>
        <v>1</v>
      </c>
      <c r="K336" s="1165">
        <f t="shared" si="19"/>
        <v>2</v>
      </c>
      <c r="L336" s="1165">
        <f t="shared" si="19"/>
        <v>0</v>
      </c>
      <c r="M336" s="1165">
        <f t="shared" si="19"/>
        <v>1</v>
      </c>
      <c r="N336" s="1165">
        <f t="shared" si="19"/>
        <v>0</v>
      </c>
      <c r="O336" s="1165">
        <f t="shared" si="19"/>
        <v>2</v>
      </c>
      <c r="P336" s="1165">
        <f t="shared" si="19"/>
        <v>1</v>
      </c>
      <c r="Q336" s="1165">
        <f t="shared" si="19"/>
        <v>1</v>
      </c>
      <c r="R336" s="1165">
        <f t="shared" si="19"/>
        <v>0</v>
      </c>
      <c r="S336" s="1166">
        <f t="shared" si="19"/>
        <v>0</v>
      </c>
      <c r="T336" s="1157"/>
    </row>
    <row r="337" spans="1:20" s="1158" customFormat="1" ht="15.75" thickBot="1" x14ac:dyDescent="0.3">
      <c r="A337" s="1446"/>
      <c r="B337" s="2779"/>
      <c r="C337" s="2783"/>
      <c r="D337" s="2753" t="s">
        <v>179</v>
      </c>
      <c r="E337" s="2754"/>
      <c r="F337" s="39" t="s">
        <v>461</v>
      </c>
      <c r="G337" s="1154">
        <f t="shared" ref="G337:G389" si="20">SUM(H337:S337)</f>
        <v>0</v>
      </c>
      <c r="H337" s="1189">
        <v>0</v>
      </c>
      <c r="I337" s="1189">
        <v>0</v>
      </c>
      <c r="J337" s="1189">
        <v>0</v>
      </c>
      <c r="K337" s="1189">
        <v>0</v>
      </c>
      <c r="L337" s="1189">
        <v>0</v>
      </c>
      <c r="M337" s="1189">
        <v>0</v>
      </c>
      <c r="N337" s="1189">
        <v>0</v>
      </c>
      <c r="O337" s="1189">
        <v>0</v>
      </c>
      <c r="P337" s="1189">
        <v>0</v>
      </c>
      <c r="Q337" s="1189">
        <v>0</v>
      </c>
      <c r="R337" s="1189">
        <v>0</v>
      </c>
      <c r="S337" s="1189">
        <v>0</v>
      </c>
      <c r="T337" s="1157"/>
    </row>
    <row r="338" spans="1:20" s="1158" customFormat="1" ht="15.75" thickBot="1" x14ac:dyDescent="0.3">
      <c r="A338" s="1446"/>
      <c r="B338" s="2779"/>
      <c r="C338" s="2783"/>
      <c r="D338" s="2753"/>
      <c r="E338" s="2754"/>
      <c r="F338" s="40" t="s">
        <v>462</v>
      </c>
      <c r="G338" s="1154">
        <f t="shared" si="20"/>
        <v>0</v>
      </c>
      <c r="H338" s="1189">
        <v>0</v>
      </c>
      <c r="I338" s="1189">
        <v>0</v>
      </c>
      <c r="J338" s="1189">
        <v>0</v>
      </c>
      <c r="K338" s="1189">
        <v>0</v>
      </c>
      <c r="L338" s="1189">
        <v>0</v>
      </c>
      <c r="M338" s="1189">
        <v>0</v>
      </c>
      <c r="N338" s="1189">
        <v>0</v>
      </c>
      <c r="O338" s="1189">
        <v>0</v>
      </c>
      <c r="P338" s="1189">
        <v>0</v>
      </c>
      <c r="Q338" s="1189">
        <v>0</v>
      </c>
      <c r="R338" s="1189">
        <v>0</v>
      </c>
      <c r="S338" s="1189">
        <v>0</v>
      </c>
      <c r="T338" s="1157"/>
    </row>
    <row r="339" spans="1:20" s="1158" customFormat="1" ht="15.75" thickBot="1" x14ac:dyDescent="0.3">
      <c r="A339" s="1446"/>
      <c r="B339" s="2779"/>
      <c r="C339" s="2783"/>
      <c r="D339" s="2753"/>
      <c r="E339" s="2754"/>
      <c r="F339" s="40" t="s">
        <v>463</v>
      </c>
      <c r="G339" s="1154">
        <f t="shared" si="20"/>
        <v>0</v>
      </c>
      <c r="H339" s="1189">
        <v>0</v>
      </c>
      <c r="I339" s="1189">
        <v>0</v>
      </c>
      <c r="J339" s="1189">
        <v>0</v>
      </c>
      <c r="K339" s="1189">
        <v>0</v>
      </c>
      <c r="L339" s="1189">
        <v>0</v>
      </c>
      <c r="M339" s="1189">
        <v>0</v>
      </c>
      <c r="N339" s="1189">
        <v>0</v>
      </c>
      <c r="O339" s="1189">
        <v>0</v>
      </c>
      <c r="P339" s="1189">
        <v>0</v>
      </c>
      <c r="Q339" s="1189">
        <v>0</v>
      </c>
      <c r="R339" s="1189">
        <v>0</v>
      </c>
      <c r="S339" s="1189">
        <v>0</v>
      </c>
      <c r="T339" s="1157"/>
    </row>
    <row r="340" spans="1:20" s="1158" customFormat="1" ht="15.75" thickBot="1" x14ac:dyDescent="0.3">
      <c r="A340" s="1446"/>
      <c r="B340" s="2779"/>
      <c r="C340" s="2783"/>
      <c r="D340" s="2753"/>
      <c r="E340" s="2754"/>
      <c r="F340" s="40" t="s">
        <v>464</v>
      </c>
      <c r="G340" s="1154">
        <f t="shared" si="20"/>
        <v>0</v>
      </c>
      <c r="H340" s="1189">
        <v>0</v>
      </c>
      <c r="I340" s="1189">
        <v>0</v>
      </c>
      <c r="J340" s="1189">
        <v>0</v>
      </c>
      <c r="K340" s="1189">
        <v>0</v>
      </c>
      <c r="L340" s="1189">
        <v>0</v>
      </c>
      <c r="M340" s="1189">
        <v>0</v>
      </c>
      <c r="N340" s="1189">
        <v>0</v>
      </c>
      <c r="O340" s="1189">
        <v>0</v>
      </c>
      <c r="P340" s="1189">
        <v>0</v>
      </c>
      <c r="Q340" s="1189">
        <v>0</v>
      </c>
      <c r="R340" s="1189">
        <v>0</v>
      </c>
      <c r="S340" s="1189">
        <v>0</v>
      </c>
      <c r="T340" s="1157"/>
    </row>
    <row r="341" spans="1:20" s="1158" customFormat="1" ht="30.75" thickBot="1" x14ac:dyDescent="0.3">
      <c r="A341" s="1446"/>
      <c r="B341" s="2779"/>
      <c r="C341" s="2783"/>
      <c r="D341" s="2753"/>
      <c r="E341" s="2754"/>
      <c r="F341" s="40" t="s">
        <v>465</v>
      </c>
      <c r="G341" s="1154">
        <f t="shared" si="20"/>
        <v>0</v>
      </c>
      <c r="H341" s="1189">
        <v>0</v>
      </c>
      <c r="I341" s="1189">
        <v>0</v>
      </c>
      <c r="J341" s="1189">
        <v>0</v>
      </c>
      <c r="K341" s="1189">
        <v>0</v>
      </c>
      <c r="L341" s="1189">
        <v>0</v>
      </c>
      <c r="M341" s="1189">
        <v>0</v>
      </c>
      <c r="N341" s="1189">
        <v>0</v>
      </c>
      <c r="O341" s="1189">
        <v>0</v>
      </c>
      <c r="P341" s="1189">
        <v>0</v>
      </c>
      <c r="Q341" s="1189">
        <v>0</v>
      </c>
      <c r="R341" s="1189">
        <v>0</v>
      </c>
      <c r="S341" s="1189">
        <v>0</v>
      </c>
      <c r="T341" s="1157"/>
    </row>
    <row r="342" spans="1:20" s="1158" customFormat="1" ht="60.75" thickBot="1" x14ac:dyDescent="0.3">
      <c r="A342" s="1446"/>
      <c r="B342" s="2779"/>
      <c r="C342" s="2783"/>
      <c r="D342" s="2753"/>
      <c r="E342" s="2754"/>
      <c r="F342" s="40" t="s">
        <v>466</v>
      </c>
      <c r="G342" s="1154">
        <f t="shared" si="20"/>
        <v>0</v>
      </c>
      <c r="H342" s="1189">
        <v>0</v>
      </c>
      <c r="I342" s="1189">
        <v>0</v>
      </c>
      <c r="J342" s="1189">
        <v>0</v>
      </c>
      <c r="K342" s="1189">
        <v>0</v>
      </c>
      <c r="L342" s="1189">
        <v>0</v>
      </c>
      <c r="M342" s="1189">
        <v>0</v>
      </c>
      <c r="N342" s="1189">
        <v>0</v>
      </c>
      <c r="O342" s="1189">
        <v>0</v>
      </c>
      <c r="P342" s="1189">
        <v>0</v>
      </c>
      <c r="Q342" s="1189">
        <v>0</v>
      </c>
      <c r="R342" s="1189">
        <v>0</v>
      </c>
      <c r="S342" s="1189">
        <v>0</v>
      </c>
      <c r="T342" s="1157"/>
    </row>
    <row r="343" spans="1:20" s="1158" customFormat="1" ht="45.75" thickBot="1" x14ac:dyDescent="0.3">
      <c r="A343" s="1446"/>
      <c r="B343" s="2779"/>
      <c r="C343" s="2783"/>
      <c r="D343" s="2753"/>
      <c r="E343" s="2754"/>
      <c r="F343" s="40" t="s">
        <v>467</v>
      </c>
      <c r="G343" s="1154">
        <f t="shared" si="20"/>
        <v>0</v>
      </c>
      <c r="H343" s="1189">
        <v>0</v>
      </c>
      <c r="I343" s="1189">
        <v>0</v>
      </c>
      <c r="J343" s="1189">
        <v>0</v>
      </c>
      <c r="K343" s="1189">
        <v>0</v>
      </c>
      <c r="L343" s="1189">
        <v>0</v>
      </c>
      <c r="M343" s="1189">
        <v>0</v>
      </c>
      <c r="N343" s="1189">
        <v>0</v>
      </c>
      <c r="O343" s="1189">
        <v>0</v>
      </c>
      <c r="P343" s="1189">
        <v>0</v>
      </c>
      <c r="Q343" s="1189">
        <v>0</v>
      </c>
      <c r="R343" s="1189">
        <v>0</v>
      </c>
      <c r="S343" s="1189">
        <v>0</v>
      </c>
      <c r="T343" s="1157"/>
    </row>
    <row r="344" spans="1:20" s="1158" customFormat="1" ht="30.75" thickBot="1" x14ac:dyDescent="0.3">
      <c r="A344" s="1446"/>
      <c r="B344" s="2779"/>
      <c r="C344" s="2783"/>
      <c r="D344" s="2753"/>
      <c r="E344" s="2754"/>
      <c r="F344" s="40" t="s">
        <v>468</v>
      </c>
      <c r="G344" s="1154">
        <f t="shared" si="20"/>
        <v>0</v>
      </c>
      <c r="H344" s="1189">
        <v>0</v>
      </c>
      <c r="I344" s="1189">
        <v>0</v>
      </c>
      <c r="J344" s="1189">
        <v>0</v>
      </c>
      <c r="K344" s="1189">
        <v>0</v>
      </c>
      <c r="L344" s="1189">
        <v>0</v>
      </c>
      <c r="M344" s="1189">
        <v>0</v>
      </c>
      <c r="N344" s="1189">
        <v>0</v>
      </c>
      <c r="O344" s="1189">
        <v>0</v>
      </c>
      <c r="P344" s="1189">
        <v>0</v>
      </c>
      <c r="Q344" s="1189">
        <v>0</v>
      </c>
      <c r="R344" s="1189">
        <v>0</v>
      </c>
      <c r="S344" s="1189">
        <v>0</v>
      </c>
      <c r="T344" s="1157"/>
    </row>
    <row r="345" spans="1:20" s="1158" customFormat="1" ht="30.75" thickBot="1" x14ac:dyDescent="0.3">
      <c r="A345" s="1446"/>
      <c r="B345" s="2779"/>
      <c r="C345" s="2783"/>
      <c r="D345" s="2753"/>
      <c r="E345" s="2754"/>
      <c r="F345" s="40" t="s">
        <v>469</v>
      </c>
      <c r="G345" s="1154">
        <f t="shared" si="20"/>
        <v>0</v>
      </c>
      <c r="H345" s="1189">
        <v>0</v>
      </c>
      <c r="I345" s="1189">
        <v>0</v>
      </c>
      <c r="J345" s="1189">
        <v>0</v>
      </c>
      <c r="K345" s="1189">
        <v>0</v>
      </c>
      <c r="L345" s="1189">
        <v>0</v>
      </c>
      <c r="M345" s="1189">
        <v>0</v>
      </c>
      <c r="N345" s="1189">
        <v>0</v>
      </c>
      <c r="O345" s="1189">
        <v>0</v>
      </c>
      <c r="P345" s="1189">
        <v>0</v>
      </c>
      <c r="Q345" s="1189">
        <v>0</v>
      </c>
      <c r="R345" s="1189">
        <v>0</v>
      </c>
      <c r="S345" s="1189">
        <v>0</v>
      </c>
      <c r="T345" s="1157"/>
    </row>
    <row r="346" spans="1:20" s="1158" customFormat="1" ht="30.75" thickBot="1" x14ac:dyDescent="0.3">
      <c r="A346" s="1446"/>
      <c r="B346" s="2779"/>
      <c r="C346" s="2783"/>
      <c r="D346" s="2753"/>
      <c r="E346" s="2754"/>
      <c r="F346" s="40" t="s">
        <v>470</v>
      </c>
      <c r="G346" s="1154">
        <f t="shared" si="20"/>
        <v>0</v>
      </c>
      <c r="H346" s="1189">
        <v>0</v>
      </c>
      <c r="I346" s="1189">
        <v>0</v>
      </c>
      <c r="J346" s="1189">
        <v>0</v>
      </c>
      <c r="K346" s="1189">
        <v>0</v>
      </c>
      <c r="L346" s="1189">
        <v>0</v>
      </c>
      <c r="M346" s="1189">
        <v>0</v>
      </c>
      <c r="N346" s="1189">
        <v>0</v>
      </c>
      <c r="O346" s="1189">
        <v>0</v>
      </c>
      <c r="P346" s="1189">
        <v>0</v>
      </c>
      <c r="Q346" s="1189">
        <v>0</v>
      </c>
      <c r="R346" s="1189">
        <v>0</v>
      </c>
      <c r="S346" s="1189">
        <v>0</v>
      </c>
      <c r="T346" s="1157"/>
    </row>
    <row r="347" spans="1:20" s="1158" customFormat="1" ht="45.75" thickBot="1" x14ac:dyDescent="0.3">
      <c r="A347" s="1446"/>
      <c r="B347" s="2779"/>
      <c r="C347" s="2783"/>
      <c r="D347" s="2753"/>
      <c r="E347" s="2754"/>
      <c r="F347" s="40" t="s">
        <v>471</v>
      </c>
      <c r="G347" s="1154">
        <f t="shared" si="20"/>
        <v>0</v>
      </c>
      <c r="H347" s="1189">
        <v>0</v>
      </c>
      <c r="I347" s="1189">
        <v>0</v>
      </c>
      <c r="J347" s="1189">
        <v>0</v>
      </c>
      <c r="K347" s="1189">
        <v>0</v>
      </c>
      <c r="L347" s="1189">
        <v>0</v>
      </c>
      <c r="M347" s="1189">
        <v>0</v>
      </c>
      <c r="N347" s="1189">
        <v>0</v>
      </c>
      <c r="O347" s="1189">
        <v>0</v>
      </c>
      <c r="P347" s="1189">
        <v>0</v>
      </c>
      <c r="Q347" s="1189">
        <v>0</v>
      </c>
      <c r="R347" s="1189">
        <v>0</v>
      </c>
      <c r="S347" s="1189">
        <v>0</v>
      </c>
      <c r="T347" s="1157"/>
    </row>
    <row r="348" spans="1:20" s="1158" customFormat="1" ht="30.75" thickBot="1" x14ac:dyDescent="0.3">
      <c r="A348" s="1446"/>
      <c r="B348" s="2779"/>
      <c r="C348" s="2783"/>
      <c r="D348" s="2753"/>
      <c r="E348" s="2754"/>
      <c r="F348" s="40" t="s">
        <v>472</v>
      </c>
      <c r="G348" s="1154">
        <f t="shared" si="20"/>
        <v>0</v>
      </c>
      <c r="H348" s="1189">
        <v>0</v>
      </c>
      <c r="I348" s="1189">
        <v>0</v>
      </c>
      <c r="J348" s="1189">
        <v>0</v>
      </c>
      <c r="K348" s="1189">
        <v>0</v>
      </c>
      <c r="L348" s="1189">
        <v>0</v>
      </c>
      <c r="M348" s="1189">
        <v>0</v>
      </c>
      <c r="N348" s="1189">
        <v>0</v>
      </c>
      <c r="O348" s="1189">
        <v>0</v>
      </c>
      <c r="P348" s="1189">
        <v>0</v>
      </c>
      <c r="Q348" s="1189">
        <v>0</v>
      </c>
      <c r="R348" s="1189">
        <v>0</v>
      </c>
      <c r="S348" s="1189">
        <v>0</v>
      </c>
      <c r="T348" s="1157"/>
    </row>
    <row r="349" spans="1:20" s="1158" customFormat="1" ht="15.75" thickBot="1" x14ac:dyDescent="0.3">
      <c r="A349" s="1446"/>
      <c r="B349" s="2779"/>
      <c r="C349" s="2783"/>
      <c r="D349" s="2753"/>
      <c r="E349" s="2754"/>
      <c r="F349" s="40" t="s">
        <v>509</v>
      </c>
      <c r="G349" s="1154">
        <f t="shared" si="20"/>
        <v>0</v>
      </c>
      <c r="H349" s="1189">
        <v>0</v>
      </c>
      <c r="I349" s="1189">
        <v>0</v>
      </c>
      <c r="J349" s="1189">
        <v>0</v>
      </c>
      <c r="K349" s="1189">
        <v>0</v>
      </c>
      <c r="L349" s="1189">
        <v>0</v>
      </c>
      <c r="M349" s="1189">
        <v>0</v>
      </c>
      <c r="N349" s="1189">
        <v>0</v>
      </c>
      <c r="O349" s="1189">
        <v>0</v>
      </c>
      <c r="P349" s="1189">
        <v>0</v>
      </c>
      <c r="Q349" s="1189">
        <v>0</v>
      </c>
      <c r="R349" s="1189">
        <v>0</v>
      </c>
      <c r="S349" s="1189">
        <v>0</v>
      </c>
      <c r="T349" s="1157"/>
    </row>
    <row r="350" spans="1:20" s="1158" customFormat="1" ht="30.75" thickBot="1" x14ac:dyDescent="0.3">
      <c r="A350" s="1446"/>
      <c r="B350" s="2779"/>
      <c r="C350" s="2783"/>
      <c r="D350" s="2753"/>
      <c r="E350" s="2754"/>
      <c r="F350" s="40" t="s">
        <v>473</v>
      </c>
      <c r="G350" s="1154">
        <f t="shared" si="20"/>
        <v>0</v>
      </c>
      <c r="H350" s="1189">
        <v>0</v>
      </c>
      <c r="I350" s="1189">
        <v>0</v>
      </c>
      <c r="J350" s="1189">
        <v>0</v>
      </c>
      <c r="K350" s="1189">
        <v>0</v>
      </c>
      <c r="L350" s="1189">
        <v>0</v>
      </c>
      <c r="M350" s="1189">
        <v>0</v>
      </c>
      <c r="N350" s="1189">
        <v>0</v>
      </c>
      <c r="O350" s="1189">
        <v>0</v>
      </c>
      <c r="P350" s="1189">
        <v>0</v>
      </c>
      <c r="Q350" s="1189">
        <v>0</v>
      </c>
      <c r="R350" s="1189">
        <v>0</v>
      </c>
      <c r="S350" s="1189">
        <v>0</v>
      </c>
      <c r="T350" s="1157"/>
    </row>
    <row r="351" spans="1:20" s="1158" customFormat="1" ht="30.75" thickBot="1" x14ac:dyDescent="0.3">
      <c r="A351" s="1446"/>
      <c r="B351" s="2779"/>
      <c r="C351" s="2783"/>
      <c r="D351" s="2753"/>
      <c r="E351" s="2754"/>
      <c r="F351" s="40" t="s">
        <v>474</v>
      </c>
      <c r="G351" s="1154">
        <f t="shared" si="20"/>
        <v>0</v>
      </c>
      <c r="H351" s="1189">
        <v>0</v>
      </c>
      <c r="I351" s="1189">
        <v>0</v>
      </c>
      <c r="J351" s="1189">
        <v>0</v>
      </c>
      <c r="K351" s="1189">
        <v>0</v>
      </c>
      <c r="L351" s="1189">
        <v>0</v>
      </c>
      <c r="M351" s="1189">
        <v>0</v>
      </c>
      <c r="N351" s="1189">
        <v>0</v>
      </c>
      <c r="O351" s="1189">
        <v>0</v>
      </c>
      <c r="P351" s="1189">
        <v>0</v>
      </c>
      <c r="Q351" s="1189">
        <v>0</v>
      </c>
      <c r="R351" s="1189">
        <v>0</v>
      </c>
      <c r="S351" s="1189">
        <v>0</v>
      </c>
      <c r="T351" s="1157"/>
    </row>
    <row r="352" spans="1:20" s="1158" customFormat="1" ht="30.75" thickBot="1" x14ac:dyDescent="0.3">
      <c r="A352" s="1446"/>
      <c r="B352" s="2779"/>
      <c r="C352" s="2783"/>
      <c r="D352" s="2753"/>
      <c r="E352" s="2754"/>
      <c r="F352" s="40" t="s">
        <v>475</v>
      </c>
      <c r="G352" s="1154">
        <f t="shared" si="20"/>
        <v>0</v>
      </c>
      <c r="H352" s="1189">
        <v>0</v>
      </c>
      <c r="I352" s="1189">
        <v>0</v>
      </c>
      <c r="J352" s="1189">
        <v>0</v>
      </c>
      <c r="K352" s="1189">
        <v>0</v>
      </c>
      <c r="L352" s="1189">
        <v>0</v>
      </c>
      <c r="M352" s="1189">
        <v>0</v>
      </c>
      <c r="N352" s="1189">
        <v>0</v>
      </c>
      <c r="O352" s="1189">
        <v>0</v>
      </c>
      <c r="P352" s="1189">
        <v>0</v>
      </c>
      <c r="Q352" s="1189">
        <v>0</v>
      </c>
      <c r="R352" s="1189">
        <v>0</v>
      </c>
      <c r="S352" s="1189">
        <v>0</v>
      </c>
      <c r="T352" s="1157"/>
    </row>
    <row r="353" spans="1:20" s="1158" customFormat="1" ht="30.75" thickBot="1" x14ac:dyDescent="0.3">
      <c r="A353" s="1446"/>
      <c r="B353" s="2779"/>
      <c r="C353" s="2783"/>
      <c r="D353" s="2753"/>
      <c r="E353" s="2754"/>
      <c r="F353" s="40" t="s">
        <v>476</v>
      </c>
      <c r="G353" s="1154">
        <f t="shared" si="20"/>
        <v>0</v>
      </c>
      <c r="H353" s="1189">
        <v>0</v>
      </c>
      <c r="I353" s="1189">
        <v>0</v>
      </c>
      <c r="J353" s="1189">
        <v>0</v>
      </c>
      <c r="K353" s="1189">
        <v>0</v>
      </c>
      <c r="L353" s="1189">
        <v>0</v>
      </c>
      <c r="M353" s="1189">
        <v>0</v>
      </c>
      <c r="N353" s="1189">
        <v>0</v>
      </c>
      <c r="O353" s="1189">
        <v>0</v>
      </c>
      <c r="P353" s="1189">
        <v>0</v>
      </c>
      <c r="Q353" s="1189">
        <v>0</v>
      </c>
      <c r="R353" s="1189">
        <v>0</v>
      </c>
      <c r="S353" s="1189">
        <v>0</v>
      </c>
      <c r="T353" s="1157"/>
    </row>
    <row r="354" spans="1:20" s="1158" customFormat="1" ht="30.75" thickBot="1" x14ac:dyDescent="0.3">
      <c r="A354" s="1446"/>
      <c r="B354" s="2779"/>
      <c r="C354" s="2783"/>
      <c r="D354" s="2753"/>
      <c r="E354" s="2754"/>
      <c r="F354" s="40" t="s">
        <v>477</v>
      </c>
      <c r="G354" s="1154">
        <f t="shared" si="20"/>
        <v>0</v>
      </c>
      <c r="H354" s="1189">
        <v>0</v>
      </c>
      <c r="I354" s="1189">
        <v>0</v>
      </c>
      <c r="J354" s="1189">
        <v>0</v>
      </c>
      <c r="K354" s="1189">
        <v>0</v>
      </c>
      <c r="L354" s="1189">
        <v>0</v>
      </c>
      <c r="M354" s="1189">
        <v>0</v>
      </c>
      <c r="N354" s="1189">
        <v>0</v>
      </c>
      <c r="O354" s="1189">
        <v>0</v>
      </c>
      <c r="P354" s="1189">
        <v>0</v>
      </c>
      <c r="Q354" s="1189">
        <v>0</v>
      </c>
      <c r="R354" s="1189">
        <v>0</v>
      </c>
      <c r="S354" s="1189">
        <v>0</v>
      </c>
      <c r="T354" s="1157"/>
    </row>
    <row r="355" spans="1:20" s="1158" customFormat="1" ht="15.75" thickBot="1" x14ac:dyDescent="0.3">
      <c r="A355" s="1446"/>
      <c r="B355" s="2779"/>
      <c r="C355" s="2783"/>
      <c r="D355" s="2753"/>
      <c r="E355" s="2754"/>
      <c r="F355" s="40" t="s">
        <v>478</v>
      </c>
      <c r="G355" s="1154">
        <f t="shared" si="20"/>
        <v>0</v>
      </c>
      <c r="H355" s="1189">
        <v>0</v>
      </c>
      <c r="I355" s="1189">
        <v>0</v>
      </c>
      <c r="J355" s="1189">
        <v>0</v>
      </c>
      <c r="K355" s="1189">
        <v>0</v>
      </c>
      <c r="L355" s="1189">
        <v>0</v>
      </c>
      <c r="M355" s="1189">
        <v>0</v>
      </c>
      <c r="N355" s="1189">
        <v>0</v>
      </c>
      <c r="O355" s="1189">
        <v>0</v>
      </c>
      <c r="P355" s="1189">
        <v>0</v>
      </c>
      <c r="Q355" s="1189">
        <v>0</v>
      </c>
      <c r="R355" s="1189">
        <v>0</v>
      </c>
      <c r="S355" s="1189">
        <v>0</v>
      </c>
      <c r="T355" s="1157"/>
    </row>
    <row r="356" spans="1:20" s="1158" customFormat="1" ht="30.75" thickBot="1" x14ac:dyDescent="0.3">
      <c r="A356" s="1446"/>
      <c r="B356" s="2779"/>
      <c r="C356" s="2783"/>
      <c r="D356" s="2753"/>
      <c r="E356" s="2754"/>
      <c r="F356" s="40" t="s">
        <v>479</v>
      </c>
      <c r="G356" s="1154">
        <f t="shared" si="20"/>
        <v>0</v>
      </c>
      <c r="H356" s="1189">
        <v>0</v>
      </c>
      <c r="I356" s="1189">
        <v>0</v>
      </c>
      <c r="J356" s="1189">
        <v>0</v>
      </c>
      <c r="K356" s="1189">
        <v>0</v>
      </c>
      <c r="L356" s="1189">
        <v>0</v>
      </c>
      <c r="M356" s="1189">
        <v>0</v>
      </c>
      <c r="N356" s="1189">
        <v>0</v>
      </c>
      <c r="O356" s="1189">
        <v>0</v>
      </c>
      <c r="P356" s="1189">
        <v>0</v>
      </c>
      <c r="Q356" s="1189">
        <v>0</v>
      </c>
      <c r="R356" s="1189">
        <v>0</v>
      </c>
      <c r="S356" s="1189">
        <v>0</v>
      </c>
      <c r="T356" s="1157"/>
    </row>
    <row r="357" spans="1:20" s="1158" customFormat="1" ht="15.75" thickBot="1" x14ac:dyDescent="0.3">
      <c r="A357" s="1446"/>
      <c r="B357" s="2779"/>
      <c r="C357" s="2783"/>
      <c r="D357" s="2753"/>
      <c r="E357" s="2754"/>
      <c r="F357" s="40" t="s">
        <v>480</v>
      </c>
      <c r="G357" s="1154">
        <f t="shared" si="20"/>
        <v>0</v>
      </c>
      <c r="H357" s="1189">
        <v>0</v>
      </c>
      <c r="I357" s="1189">
        <v>0</v>
      </c>
      <c r="J357" s="1189">
        <v>0</v>
      </c>
      <c r="K357" s="1189">
        <v>0</v>
      </c>
      <c r="L357" s="1189">
        <v>0</v>
      </c>
      <c r="M357" s="1189">
        <v>0</v>
      </c>
      <c r="N357" s="1189">
        <v>0</v>
      </c>
      <c r="O357" s="1189">
        <v>0</v>
      </c>
      <c r="P357" s="1189">
        <v>0</v>
      </c>
      <c r="Q357" s="1189">
        <v>0</v>
      </c>
      <c r="R357" s="1189">
        <v>0</v>
      </c>
      <c r="S357" s="1189">
        <v>0</v>
      </c>
      <c r="T357" s="1157"/>
    </row>
    <row r="358" spans="1:20" s="1158" customFormat="1" ht="30.75" thickBot="1" x14ac:dyDescent="0.3">
      <c r="A358" s="1446"/>
      <c r="B358" s="2779"/>
      <c r="C358" s="2783"/>
      <c r="D358" s="2753"/>
      <c r="E358" s="2754"/>
      <c r="F358" s="40" t="s">
        <v>481</v>
      </c>
      <c r="G358" s="1154">
        <f t="shared" si="20"/>
        <v>0</v>
      </c>
      <c r="H358" s="1189">
        <v>0</v>
      </c>
      <c r="I358" s="1189">
        <v>0</v>
      </c>
      <c r="J358" s="1189">
        <v>0</v>
      </c>
      <c r="K358" s="1189">
        <v>0</v>
      </c>
      <c r="L358" s="1189">
        <v>0</v>
      </c>
      <c r="M358" s="1189">
        <v>0</v>
      </c>
      <c r="N358" s="1189">
        <v>0</v>
      </c>
      <c r="O358" s="1189">
        <v>0</v>
      </c>
      <c r="P358" s="1189">
        <v>0</v>
      </c>
      <c r="Q358" s="1189">
        <v>0</v>
      </c>
      <c r="R358" s="1189">
        <v>0</v>
      </c>
      <c r="S358" s="1189">
        <v>0</v>
      </c>
      <c r="T358" s="1157"/>
    </row>
    <row r="359" spans="1:20" s="1158" customFormat="1" ht="15.75" thickBot="1" x14ac:dyDescent="0.3">
      <c r="A359" s="1446"/>
      <c r="B359" s="2779"/>
      <c r="C359" s="2783"/>
      <c r="D359" s="2753"/>
      <c r="E359" s="2754"/>
      <c r="F359" s="40" t="s">
        <v>482</v>
      </c>
      <c r="G359" s="1154">
        <f t="shared" si="20"/>
        <v>0</v>
      </c>
      <c r="H359" s="1189">
        <v>0</v>
      </c>
      <c r="I359" s="1189">
        <v>0</v>
      </c>
      <c r="J359" s="1189">
        <v>0</v>
      </c>
      <c r="K359" s="1189">
        <v>0</v>
      </c>
      <c r="L359" s="1189">
        <v>0</v>
      </c>
      <c r="M359" s="1189">
        <v>0</v>
      </c>
      <c r="N359" s="1189">
        <v>0</v>
      </c>
      <c r="O359" s="1189">
        <v>0</v>
      </c>
      <c r="P359" s="1189">
        <v>0</v>
      </c>
      <c r="Q359" s="1189">
        <v>0</v>
      </c>
      <c r="R359" s="1189">
        <v>0</v>
      </c>
      <c r="S359" s="1189">
        <v>0</v>
      </c>
      <c r="T359" s="1157"/>
    </row>
    <row r="360" spans="1:20" s="1158" customFormat="1" ht="15.75" thickBot="1" x14ac:dyDescent="0.3">
      <c r="A360" s="1446"/>
      <c r="B360" s="2779"/>
      <c r="C360" s="2783"/>
      <c r="D360" s="2753"/>
      <c r="E360" s="2754"/>
      <c r="F360" s="40" t="s">
        <v>483</v>
      </c>
      <c r="G360" s="1154">
        <f t="shared" si="20"/>
        <v>0</v>
      </c>
      <c r="H360" s="1189">
        <v>0</v>
      </c>
      <c r="I360" s="1189">
        <v>0</v>
      </c>
      <c r="J360" s="1189">
        <v>0</v>
      </c>
      <c r="K360" s="1189">
        <v>0</v>
      </c>
      <c r="L360" s="1189">
        <v>0</v>
      </c>
      <c r="M360" s="1189">
        <v>0</v>
      </c>
      <c r="N360" s="1189">
        <v>0</v>
      </c>
      <c r="O360" s="1189">
        <v>0</v>
      </c>
      <c r="P360" s="1189">
        <v>0</v>
      </c>
      <c r="Q360" s="1189">
        <v>0</v>
      </c>
      <c r="R360" s="1189">
        <v>0</v>
      </c>
      <c r="S360" s="1189">
        <v>0</v>
      </c>
      <c r="T360" s="1157"/>
    </row>
    <row r="361" spans="1:20" s="1158" customFormat="1" ht="15.75" thickBot="1" x14ac:dyDescent="0.3">
      <c r="A361" s="1446"/>
      <c r="B361" s="2779"/>
      <c r="C361" s="2783"/>
      <c r="D361" s="2753"/>
      <c r="E361" s="2754"/>
      <c r="F361" s="40" t="s">
        <v>484</v>
      </c>
      <c r="G361" s="1154">
        <f t="shared" si="20"/>
        <v>0</v>
      </c>
      <c r="H361" s="1189">
        <v>0</v>
      </c>
      <c r="I361" s="1189">
        <v>0</v>
      </c>
      <c r="J361" s="1189">
        <v>0</v>
      </c>
      <c r="K361" s="1189">
        <v>0</v>
      </c>
      <c r="L361" s="1189">
        <v>0</v>
      </c>
      <c r="M361" s="1189">
        <v>0</v>
      </c>
      <c r="N361" s="1189">
        <v>0</v>
      </c>
      <c r="O361" s="1189">
        <v>0</v>
      </c>
      <c r="P361" s="1189">
        <v>0</v>
      </c>
      <c r="Q361" s="1189">
        <v>0</v>
      </c>
      <c r="R361" s="1189">
        <v>0</v>
      </c>
      <c r="S361" s="1189">
        <v>0</v>
      </c>
      <c r="T361" s="1157"/>
    </row>
    <row r="362" spans="1:20" s="1158" customFormat="1" ht="15.75" thickBot="1" x14ac:dyDescent="0.3">
      <c r="A362" s="1446"/>
      <c r="B362" s="2779"/>
      <c r="C362" s="2783"/>
      <c r="D362" s="2753"/>
      <c r="E362" s="2754"/>
      <c r="F362" s="40" t="s">
        <v>485</v>
      </c>
      <c r="G362" s="1154">
        <f t="shared" si="20"/>
        <v>0</v>
      </c>
      <c r="H362" s="1189">
        <v>0</v>
      </c>
      <c r="I362" s="1189">
        <v>0</v>
      </c>
      <c r="J362" s="1189">
        <v>0</v>
      </c>
      <c r="K362" s="1189">
        <v>0</v>
      </c>
      <c r="L362" s="1189">
        <v>0</v>
      </c>
      <c r="M362" s="1189">
        <v>0</v>
      </c>
      <c r="N362" s="1189">
        <v>0</v>
      </c>
      <c r="O362" s="1189">
        <v>0</v>
      </c>
      <c r="P362" s="1189">
        <v>0</v>
      </c>
      <c r="Q362" s="1189">
        <v>0</v>
      </c>
      <c r="R362" s="1189">
        <v>0</v>
      </c>
      <c r="S362" s="1189">
        <v>0</v>
      </c>
      <c r="T362" s="1157"/>
    </row>
    <row r="363" spans="1:20" s="1158" customFormat="1" ht="15.75" thickBot="1" x14ac:dyDescent="0.3">
      <c r="A363" s="1446"/>
      <c r="B363" s="2779"/>
      <c r="C363" s="2783"/>
      <c r="D363" s="2753"/>
      <c r="E363" s="2754"/>
      <c r="F363" s="40" t="s">
        <v>510</v>
      </c>
      <c r="G363" s="1154">
        <f t="shared" si="20"/>
        <v>0</v>
      </c>
      <c r="H363" s="1189">
        <v>0</v>
      </c>
      <c r="I363" s="1189">
        <v>0</v>
      </c>
      <c r="J363" s="1189">
        <v>0</v>
      </c>
      <c r="K363" s="1189">
        <v>0</v>
      </c>
      <c r="L363" s="1189">
        <v>0</v>
      </c>
      <c r="M363" s="1189">
        <v>0</v>
      </c>
      <c r="N363" s="1189">
        <v>0</v>
      </c>
      <c r="O363" s="1189">
        <v>0</v>
      </c>
      <c r="P363" s="1189">
        <v>0</v>
      </c>
      <c r="Q363" s="1189">
        <v>0</v>
      </c>
      <c r="R363" s="1189">
        <v>0</v>
      </c>
      <c r="S363" s="1189">
        <v>0</v>
      </c>
      <c r="T363" s="1157"/>
    </row>
    <row r="364" spans="1:20" s="1158" customFormat="1" ht="15.75" thickBot="1" x14ac:dyDescent="0.3">
      <c r="A364" s="1446"/>
      <c r="B364" s="2779"/>
      <c r="C364" s="2783"/>
      <c r="D364" s="2753"/>
      <c r="E364" s="2754"/>
      <c r="F364" s="40" t="s">
        <v>511</v>
      </c>
      <c r="G364" s="1154">
        <f t="shared" si="20"/>
        <v>0</v>
      </c>
      <c r="H364" s="1189">
        <v>0</v>
      </c>
      <c r="I364" s="1189">
        <v>0</v>
      </c>
      <c r="J364" s="1189">
        <v>0</v>
      </c>
      <c r="K364" s="1189">
        <v>0</v>
      </c>
      <c r="L364" s="1189">
        <v>0</v>
      </c>
      <c r="M364" s="1189">
        <v>0</v>
      </c>
      <c r="N364" s="1189">
        <v>0</v>
      </c>
      <c r="O364" s="1189">
        <v>0</v>
      </c>
      <c r="P364" s="1189">
        <v>0</v>
      </c>
      <c r="Q364" s="1189">
        <v>0</v>
      </c>
      <c r="R364" s="1189">
        <v>0</v>
      </c>
      <c r="S364" s="1189">
        <v>0</v>
      </c>
      <c r="T364" s="1157"/>
    </row>
    <row r="365" spans="1:20" s="1158" customFormat="1" ht="15.75" thickBot="1" x14ac:dyDescent="0.3">
      <c r="A365" s="1446"/>
      <c r="B365" s="2779"/>
      <c r="C365" s="2783"/>
      <c r="D365" s="2753"/>
      <c r="E365" s="2754"/>
      <c r="F365" s="40" t="s">
        <v>512</v>
      </c>
      <c r="G365" s="1154">
        <f t="shared" si="20"/>
        <v>0</v>
      </c>
      <c r="H365" s="1189">
        <v>0</v>
      </c>
      <c r="I365" s="1189">
        <v>0</v>
      </c>
      <c r="J365" s="1189">
        <v>0</v>
      </c>
      <c r="K365" s="1189">
        <v>0</v>
      </c>
      <c r="L365" s="1189">
        <v>0</v>
      </c>
      <c r="M365" s="1189">
        <v>0</v>
      </c>
      <c r="N365" s="1189">
        <v>0</v>
      </c>
      <c r="O365" s="1189">
        <v>0</v>
      </c>
      <c r="P365" s="1189">
        <v>0</v>
      </c>
      <c r="Q365" s="1189">
        <v>0</v>
      </c>
      <c r="R365" s="1189">
        <v>0</v>
      </c>
      <c r="S365" s="1189">
        <v>0</v>
      </c>
      <c r="T365" s="1157"/>
    </row>
    <row r="366" spans="1:20" s="1158" customFormat="1" ht="15.75" thickBot="1" x14ac:dyDescent="0.3">
      <c r="A366" s="1446"/>
      <c r="B366" s="2779"/>
      <c r="C366" s="2783"/>
      <c r="D366" s="2753"/>
      <c r="E366" s="2754"/>
      <c r="F366" s="40" t="s">
        <v>513</v>
      </c>
      <c r="G366" s="1154">
        <f t="shared" si="20"/>
        <v>0</v>
      </c>
      <c r="H366" s="1189">
        <v>0</v>
      </c>
      <c r="I366" s="1189">
        <v>0</v>
      </c>
      <c r="J366" s="1189">
        <v>0</v>
      </c>
      <c r="K366" s="1189">
        <v>0</v>
      </c>
      <c r="L366" s="1189">
        <v>0</v>
      </c>
      <c r="M366" s="1189">
        <v>0</v>
      </c>
      <c r="N366" s="1189">
        <v>0</v>
      </c>
      <c r="O366" s="1189">
        <v>0</v>
      </c>
      <c r="P366" s="1189">
        <v>0</v>
      </c>
      <c r="Q366" s="1189">
        <v>0</v>
      </c>
      <c r="R366" s="1189">
        <v>0</v>
      </c>
      <c r="S366" s="1189">
        <v>0</v>
      </c>
      <c r="T366" s="1157"/>
    </row>
    <row r="367" spans="1:20" s="1158" customFormat="1" ht="30.75" thickBot="1" x14ac:dyDescent="0.3">
      <c r="A367" s="1446"/>
      <c r="B367" s="2779"/>
      <c r="C367" s="2783"/>
      <c r="D367" s="2753"/>
      <c r="E367" s="2754"/>
      <c r="F367" s="40" t="s">
        <v>508</v>
      </c>
      <c r="G367" s="1154">
        <f t="shared" si="20"/>
        <v>0</v>
      </c>
      <c r="H367" s="1189">
        <v>0</v>
      </c>
      <c r="I367" s="1189">
        <v>0</v>
      </c>
      <c r="J367" s="1189">
        <v>0</v>
      </c>
      <c r="K367" s="1189">
        <v>0</v>
      </c>
      <c r="L367" s="1189">
        <v>0</v>
      </c>
      <c r="M367" s="1189">
        <v>0</v>
      </c>
      <c r="N367" s="1189">
        <v>0</v>
      </c>
      <c r="O367" s="1189">
        <v>0</v>
      </c>
      <c r="P367" s="1189">
        <v>0</v>
      </c>
      <c r="Q367" s="1189">
        <v>0</v>
      </c>
      <c r="R367" s="1189">
        <v>0</v>
      </c>
      <c r="S367" s="1189">
        <v>0</v>
      </c>
      <c r="T367" s="1157"/>
    </row>
    <row r="368" spans="1:20" s="1158" customFormat="1" ht="30.75" thickBot="1" x14ac:dyDescent="0.3">
      <c r="A368" s="1446"/>
      <c r="B368" s="2779"/>
      <c r="C368" s="2783"/>
      <c r="D368" s="2753"/>
      <c r="E368" s="2754"/>
      <c r="F368" s="40" t="s">
        <v>507</v>
      </c>
      <c r="G368" s="1154">
        <f t="shared" si="20"/>
        <v>0</v>
      </c>
      <c r="H368" s="1189">
        <v>0</v>
      </c>
      <c r="I368" s="1189">
        <v>0</v>
      </c>
      <c r="J368" s="1189">
        <v>0</v>
      </c>
      <c r="K368" s="1189">
        <v>0</v>
      </c>
      <c r="L368" s="1189">
        <v>0</v>
      </c>
      <c r="M368" s="1189">
        <v>0</v>
      </c>
      <c r="N368" s="1189">
        <v>0</v>
      </c>
      <c r="O368" s="1189">
        <v>0</v>
      </c>
      <c r="P368" s="1189">
        <v>0</v>
      </c>
      <c r="Q368" s="1189">
        <v>0</v>
      </c>
      <c r="R368" s="1189">
        <v>0</v>
      </c>
      <c r="S368" s="1189">
        <v>0</v>
      </c>
      <c r="T368" s="1157"/>
    </row>
    <row r="369" spans="1:20" s="1158" customFormat="1" ht="30.75" thickBot="1" x14ac:dyDescent="0.3">
      <c r="A369" s="1446"/>
      <c r="B369" s="2779"/>
      <c r="C369" s="2783"/>
      <c r="D369" s="2753"/>
      <c r="E369" s="2754"/>
      <c r="F369" s="40" t="s">
        <v>506</v>
      </c>
      <c r="G369" s="1154">
        <f t="shared" si="20"/>
        <v>0</v>
      </c>
      <c r="H369" s="1189">
        <v>0</v>
      </c>
      <c r="I369" s="1189">
        <v>0</v>
      </c>
      <c r="J369" s="1189">
        <v>0</v>
      </c>
      <c r="K369" s="1189">
        <v>0</v>
      </c>
      <c r="L369" s="1189">
        <v>0</v>
      </c>
      <c r="M369" s="1189">
        <v>0</v>
      </c>
      <c r="N369" s="1189">
        <v>0</v>
      </c>
      <c r="O369" s="1189">
        <v>0</v>
      </c>
      <c r="P369" s="1189">
        <v>0</v>
      </c>
      <c r="Q369" s="1189">
        <v>0</v>
      </c>
      <c r="R369" s="1189">
        <v>0</v>
      </c>
      <c r="S369" s="1189">
        <v>0</v>
      </c>
      <c r="T369" s="1157"/>
    </row>
    <row r="370" spans="1:20" s="1158" customFormat="1" ht="15.75" thickBot="1" x14ac:dyDescent="0.3">
      <c r="A370" s="1446"/>
      <c r="B370" s="2779"/>
      <c r="C370" s="2783"/>
      <c r="D370" s="2753"/>
      <c r="E370" s="2754"/>
      <c r="F370" s="40" t="s">
        <v>505</v>
      </c>
      <c r="G370" s="1154">
        <f t="shared" si="20"/>
        <v>0</v>
      </c>
      <c r="H370" s="1189">
        <v>0</v>
      </c>
      <c r="I370" s="1189">
        <v>0</v>
      </c>
      <c r="J370" s="1189">
        <v>0</v>
      </c>
      <c r="K370" s="1189">
        <v>0</v>
      </c>
      <c r="L370" s="1189">
        <v>0</v>
      </c>
      <c r="M370" s="1189">
        <v>0</v>
      </c>
      <c r="N370" s="1189">
        <v>0</v>
      </c>
      <c r="O370" s="1189">
        <v>0</v>
      </c>
      <c r="P370" s="1189">
        <v>0</v>
      </c>
      <c r="Q370" s="1189">
        <v>0</v>
      </c>
      <c r="R370" s="1189">
        <v>0</v>
      </c>
      <c r="S370" s="1189">
        <v>0</v>
      </c>
      <c r="T370" s="1157"/>
    </row>
    <row r="371" spans="1:20" s="1158" customFormat="1" ht="30.75" thickBot="1" x14ac:dyDescent="0.3">
      <c r="A371" s="1446"/>
      <c r="B371" s="2779"/>
      <c r="C371" s="2783"/>
      <c r="D371" s="2753"/>
      <c r="E371" s="2754"/>
      <c r="F371" s="40" t="s">
        <v>504</v>
      </c>
      <c r="G371" s="1154">
        <f t="shared" si="20"/>
        <v>0</v>
      </c>
      <c r="H371" s="1189">
        <v>0</v>
      </c>
      <c r="I371" s="1189">
        <v>0</v>
      </c>
      <c r="J371" s="1189">
        <v>0</v>
      </c>
      <c r="K371" s="1189">
        <v>0</v>
      </c>
      <c r="L371" s="1189">
        <v>0</v>
      </c>
      <c r="M371" s="1189">
        <v>0</v>
      </c>
      <c r="N371" s="1189">
        <v>0</v>
      </c>
      <c r="O371" s="1189">
        <v>0</v>
      </c>
      <c r="P371" s="1189">
        <v>0</v>
      </c>
      <c r="Q371" s="1189">
        <v>0</v>
      </c>
      <c r="R371" s="1189">
        <v>0</v>
      </c>
      <c r="S371" s="1189">
        <v>0</v>
      </c>
      <c r="T371" s="1157"/>
    </row>
    <row r="372" spans="1:20" s="1158" customFormat="1" ht="45.75" thickBot="1" x14ac:dyDescent="0.3">
      <c r="A372" s="1446"/>
      <c r="B372" s="2779"/>
      <c r="C372" s="2783"/>
      <c r="D372" s="2753"/>
      <c r="E372" s="2754"/>
      <c r="F372" s="40" t="s">
        <v>503</v>
      </c>
      <c r="G372" s="1154">
        <f t="shared" si="20"/>
        <v>0</v>
      </c>
      <c r="H372" s="1189">
        <v>0</v>
      </c>
      <c r="I372" s="1189">
        <v>0</v>
      </c>
      <c r="J372" s="1189">
        <v>0</v>
      </c>
      <c r="K372" s="1189">
        <v>0</v>
      </c>
      <c r="L372" s="1189">
        <v>0</v>
      </c>
      <c r="M372" s="1189">
        <v>0</v>
      </c>
      <c r="N372" s="1189">
        <v>0</v>
      </c>
      <c r="O372" s="1189">
        <v>0</v>
      </c>
      <c r="P372" s="1189">
        <v>0</v>
      </c>
      <c r="Q372" s="1189">
        <v>0</v>
      </c>
      <c r="R372" s="1189">
        <v>0</v>
      </c>
      <c r="S372" s="1189">
        <v>0</v>
      </c>
      <c r="T372" s="1157"/>
    </row>
    <row r="373" spans="1:20" s="1158" customFormat="1" ht="30.75" thickBot="1" x14ac:dyDescent="0.3">
      <c r="A373" s="1446"/>
      <c r="B373" s="2779"/>
      <c r="C373" s="2783"/>
      <c r="D373" s="2753"/>
      <c r="E373" s="2754"/>
      <c r="F373" s="40" t="s">
        <v>502</v>
      </c>
      <c r="G373" s="1154">
        <f t="shared" si="20"/>
        <v>0</v>
      </c>
      <c r="H373" s="1189">
        <v>0</v>
      </c>
      <c r="I373" s="1189">
        <v>0</v>
      </c>
      <c r="J373" s="1189">
        <v>0</v>
      </c>
      <c r="K373" s="1189">
        <v>0</v>
      </c>
      <c r="L373" s="1189">
        <v>0</v>
      </c>
      <c r="M373" s="1189">
        <v>0</v>
      </c>
      <c r="N373" s="1189">
        <v>0</v>
      </c>
      <c r="O373" s="1189">
        <v>0</v>
      </c>
      <c r="P373" s="1189">
        <v>0</v>
      </c>
      <c r="Q373" s="1189">
        <v>0</v>
      </c>
      <c r="R373" s="1189">
        <v>0</v>
      </c>
      <c r="S373" s="1189">
        <v>0</v>
      </c>
      <c r="T373" s="1157"/>
    </row>
    <row r="374" spans="1:20" s="1158" customFormat="1" ht="30.75" thickBot="1" x14ac:dyDescent="0.3">
      <c r="A374" s="1446"/>
      <c r="B374" s="2779"/>
      <c r="C374" s="2783"/>
      <c r="D374" s="2753"/>
      <c r="E374" s="2754"/>
      <c r="F374" s="40" t="s">
        <v>501</v>
      </c>
      <c r="G374" s="1154">
        <f t="shared" si="20"/>
        <v>0</v>
      </c>
      <c r="H374" s="1189">
        <v>0</v>
      </c>
      <c r="I374" s="1189">
        <v>0</v>
      </c>
      <c r="J374" s="1189">
        <v>0</v>
      </c>
      <c r="K374" s="1189">
        <v>0</v>
      </c>
      <c r="L374" s="1189">
        <v>0</v>
      </c>
      <c r="M374" s="1189">
        <v>0</v>
      </c>
      <c r="N374" s="1189">
        <v>0</v>
      </c>
      <c r="O374" s="1189">
        <v>0</v>
      </c>
      <c r="P374" s="1189">
        <v>0</v>
      </c>
      <c r="Q374" s="1189">
        <v>0</v>
      </c>
      <c r="R374" s="1189">
        <v>0</v>
      </c>
      <c r="S374" s="1189">
        <v>0</v>
      </c>
      <c r="T374" s="1157"/>
    </row>
    <row r="375" spans="1:20" s="1158" customFormat="1" ht="15.75" thickBot="1" x14ac:dyDescent="0.3">
      <c r="A375" s="1446"/>
      <c r="B375" s="2779"/>
      <c r="C375" s="2783"/>
      <c r="D375" s="2753"/>
      <c r="E375" s="2754"/>
      <c r="F375" s="40" t="s">
        <v>500</v>
      </c>
      <c r="G375" s="1154">
        <f t="shared" si="20"/>
        <v>0</v>
      </c>
      <c r="H375" s="1189">
        <v>0</v>
      </c>
      <c r="I375" s="1189">
        <v>0</v>
      </c>
      <c r="J375" s="1189">
        <v>0</v>
      </c>
      <c r="K375" s="1189">
        <v>0</v>
      </c>
      <c r="L375" s="1189">
        <v>0</v>
      </c>
      <c r="M375" s="1189">
        <v>0</v>
      </c>
      <c r="N375" s="1189">
        <v>0</v>
      </c>
      <c r="O375" s="1189">
        <v>0</v>
      </c>
      <c r="P375" s="1189">
        <v>0</v>
      </c>
      <c r="Q375" s="1189">
        <v>0</v>
      </c>
      <c r="R375" s="1189">
        <v>0</v>
      </c>
      <c r="S375" s="1189">
        <v>0</v>
      </c>
      <c r="T375" s="1157"/>
    </row>
    <row r="376" spans="1:20" s="1158" customFormat="1" ht="15.75" thickBot="1" x14ac:dyDescent="0.3">
      <c r="A376" s="1446"/>
      <c r="B376" s="2779"/>
      <c r="C376" s="2783"/>
      <c r="D376" s="2753"/>
      <c r="E376" s="2754"/>
      <c r="F376" s="40" t="s">
        <v>499</v>
      </c>
      <c r="G376" s="1154">
        <f t="shared" si="20"/>
        <v>0</v>
      </c>
      <c r="H376" s="1189">
        <v>0</v>
      </c>
      <c r="I376" s="1189">
        <v>0</v>
      </c>
      <c r="J376" s="1189">
        <v>0</v>
      </c>
      <c r="K376" s="1189">
        <v>0</v>
      </c>
      <c r="L376" s="1189">
        <v>0</v>
      </c>
      <c r="M376" s="1189">
        <v>0</v>
      </c>
      <c r="N376" s="1189">
        <v>0</v>
      </c>
      <c r="O376" s="1189">
        <v>0</v>
      </c>
      <c r="P376" s="1189">
        <v>0</v>
      </c>
      <c r="Q376" s="1189">
        <v>0</v>
      </c>
      <c r="R376" s="1189">
        <v>0</v>
      </c>
      <c r="S376" s="1189">
        <v>0</v>
      </c>
      <c r="T376" s="1157"/>
    </row>
    <row r="377" spans="1:20" s="1158" customFormat="1" ht="15.75" thickBot="1" x14ac:dyDescent="0.3">
      <c r="A377" s="1446"/>
      <c r="B377" s="2779"/>
      <c r="C377" s="2783"/>
      <c r="D377" s="2753"/>
      <c r="E377" s="2754"/>
      <c r="F377" s="40" t="s">
        <v>498</v>
      </c>
      <c r="G377" s="1154">
        <f t="shared" si="20"/>
        <v>0</v>
      </c>
      <c r="H377" s="1189">
        <v>0</v>
      </c>
      <c r="I377" s="1189">
        <v>0</v>
      </c>
      <c r="J377" s="1189">
        <v>0</v>
      </c>
      <c r="K377" s="1189">
        <v>0</v>
      </c>
      <c r="L377" s="1189">
        <v>0</v>
      </c>
      <c r="M377" s="1189">
        <v>0</v>
      </c>
      <c r="N377" s="1189">
        <v>0</v>
      </c>
      <c r="O377" s="1189">
        <v>0</v>
      </c>
      <c r="P377" s="1189">
        <v>0</v>
      </c>
      <c r="Q377" s="1189">
        <v>0</v>
      </c>
      <c r="R377" s="1189">
        <v>0</v>
      </c>
      <c r="S377" s="1189">
        <v>0</v>
      </c>
      <c r="T377" s="1157"/>
    </row>
    <row r="378" spans="1:20" s="1158" customFormat="1" ht="15.75" thickBot="1" x14ac:dyDescent="0.3">
      <c r="A378" s="1446"/>
      <c r="B378" s="2779"/>
      <c r="C378" s="2783"/>
      <c r="D378" s="2753"/>
      <c r="E378" s="2754"/>
      <c r="F378" s="40" t="s">
        <v>497</v>
      </c>
      <c r="G378" s="1154">
        <f t="shared" si="20"/>
        <v>0</v>
      </c>
      <c r="H378" s="1189">
        <v>0</v>
      </c>
      <c r="I378" s="1189">
        <v>0</v>
      </c>
      <c r="J378" s="1189">
        <v>0</v>
      </c>
      <c r="K378" s="1189">
        <v>0</v>
      </c>
      <c r="L378" s="1189">
        <v>0</v>
      </c>
      <c r="M378" s="1189">
        <v>0</v>
      </c>
      <c r="N378" s="1189">
        <v>0</v>
      </c>
      <c r="O378" s="1189">
        <v>0</v>
      </c>
      <c r="P378" s="1189">
        <v>0</v>
      </c>
      <c r="Q378" s="1189">
        <v>0</v>
      </c>
      <c r="R378" s="1189">
        <v>0</v>
      </c>
      <c r="S378" s="1189">
        <v>0</v>
      </c>
      <c r="T378" s="1157"/>
    </row>
    <row r="379" spans="1:20" s="1158" customFormat="1" ht="15.75" thickBot="1" x14ac:dyDescent="0.3">
      <c r="A379" s="1446"/>
      <c r="B379" s="2779"/>
      <c r="C379" s="2783"/>
      <c r="D379" s="2753"/>
      <c r="E379" s="2754"/>
      <c r="F379" s="40" t="s">
        <v>496</v>
      </c>
      <c r="G379" s="1154">
        <f t="shared" si="20"/>
        <v>0</v>
      </c>
      <c r="H379" s="1189">
        <v>0</v>
      </c>
      <c r="I379" s="1189">
        <v>0</v>
      </c>
      <c r="J379" s="1189">
        <v>0</v>
      </c>
      <c r="K379" s="1189">
        <v>0</v>
      </c>
      <c r="L379" s="1189">
        <v>0</v>
      </c>
      <c r="M379" s="1189">
        <v>0</v>
      </c>
      <c r="N379" s="1189">
        <v>0</v>
      </c>
      <c r="O379" s="1189">
        <v>0</v>
      </c>
      <c r="P379" s="1189">
        <v>0</v>
      </c>
      <c r="Q379" s="1189">
        <v>0</v>
      </c>
      <c r="R379" s="1189">
        <v>0</v>
      </c>
      <c r="S379" s="1189">
        <v>0</v>
      </c>
      <c r="T379" s="1157"/>
    </row>
    <row r="380" spans="1:20" s="1158" customFormat="1" ht="15.75" thickBot="1" x14ac:dyDescent="0.3">
      <c r="A380" s="1446"/>
      <c r="B380" s="2779"/>
      <c r="C380" s="2783"/>
      <c r="D380" s="2753"/>
      <c r="E380" s="2754"/>
      <c r="F380" s="40" t="s">
        <v>495</v>
      </c>
      <c r="G380" s="1154">
        <f t="shared" si="20"/>
        <v>0</v>
      </c>
      <c r="H380" s="1189">
        <v>0</v>
      </c>
      <c r="I380" s="1189">
        <v>0</v>
      </c>
      <c r="J380" s="1189">
        <v>0</v>
      </c>
      <c r="K380" s="1189">
        <v>0</v>
      </c>
      <c r="L380" s="1189">
        <v>0</v>
      </c>
      <c r="M380" s="1189">
        <v>0</v>
      </c>
      <c r="N380" s="1189">
        <v>0</v>
      </c>
      <c r="O380" s="1189">
        <v>0</v>
      </c>
      <c r="P380" s="1189">
        <v>0</v>
      </c>
      <c r="Q380" s="1189">
        <v>0</v>
      </c>
      <c r="R380" s="1189">
        <v>0</v>
      </c>
      <c r="S380" s="1189">
        <v>0</v>
      </c>
      <c r="T380" s="1157"/>
    </row>
    <row r="381" spans="1:20" s="1158" customFormat="1" ht="45.75" thickBot="1" x14ac:dyDescent="0.3">
      <c r="A381" s="1446"/>
      <c r="B381" s="2779"/>
      <c r="C381" s="2783"/>
      <c r="D381" s="2753"/>
      <c r="E381" s="2754"/>
      <c r="F381" s="40" t="s">
        <v>494</v>
      </c>
      <c r="G381" s="1154">
        <f t="shared" si="20"/>
        <v>0</v>
      </c>
      <c r="H381" s="1189">
        <v>0</v>
      </c>
      <c r="I381" s="1189">
        <v>0</v>
      </c>
      <c r="J381" s="1189">
        <v>0</v>
      </c>
      <c r="K381" s="1189">
        <v>0</v>
      </c>
      <c r="L381" s="1189">
        <v>0</v>
      </c>
      <c r="M381" s="1189">
        <v>0</v>
      </c>
      <c r="N381" s="1189">
        <v>0</v>
      </c>
      <c r="O381" s="1189">
        <v>0</v>
      </c>
      <c r="P381" s="1189">
        <v>0</v>
      </c>
      <c r="Q381" s="1189">
        <v>0</v>
      </c>
      <c r="R381" s="1189">
        <v>0</v>
      </c>
      <c r="S381" s="1189">
        <v>0</v>
      </c>
      <c r="T381" s="1157"/>
    </row>
    <row r="382" spans="1:20" s="1158" customFormat="1" ht="45.75" thickBot="1" x14ac:dyDescent="0.3">
      <c r="A382" s="1446"/>
      <c r="B382" s="2779"/>
      <c r="C382" s="2783"/>
      <c r="D382" s="2753"/>
      <c r="E382" s="2754"/>
      <c r="F382" s="40" t="s">
        <v>493</v>
      </c>
      <c r="G382" s="1154">
        <f t="shared" si="20"/>
        <v>0</v>
      </c>
      <c r="H382" s="1189">
        <v>0</v>
      </c>
      <c r="I382" s="1189">
        <v>0</v>
      </c>
      <c r="J382" s="1189">
        <v>0</v>
      </c>
      <c r="K382" s="1189">
        <v>0</v>
      </c>
      <c r="L382" s="1189">
        <v>0</v>
      </c>
      <c r="M382" s="1189">
        <v>0</v>
      </c>
      <c r="N382" s="1189">
        <v>0</v>
      </c>
      <c r="O382" s="1189">
        <v>0</v>
      </c>
      <c r="P382" s="1189">
        <v>0</v>
      </c>
      <c r="Q382" s="1189">
        <v>0</v>
      </c>
      <c r="R382" s="1189">
        <v>0</v>
      </c>
      <c r="S382" s="1189">
        <v>0</v>
      </c>
      <c r="T382" s="1157"/>
    </row>
    <row r="383" spans="1:20" s="1158" customFormat="1" ht="15.75" thickBot="1" x14ac:dyDescent="0.3">
      <c r="A383" s="1446"/>
      <c r="B383" s="2779"/>
      <c r="C383" s="2783"/>
      <c r="D383" s="2753"/>
      <c r="E383" s="2754"/>
      <c r="F383" s="40" t="s">
        <v>492</v>
      </c>
      <c r="G383" s="1154">
        <f t="shared" si="20"/>
        <v>0</v>
      </c>
      <c r="H383" s="1189">
        <v>0</v>
      </c>
      <c r="I383" s="1189">
        <v>0</v>
      </c>
      <c r="J383" s="1189">
        <v>0</v>
      </c>
      <c r="K383" s="1189">
        <v>0</v>
      </c>
      <c r="L383" s="1189">
        <v>0</v>
      </c>
      <c r="M383" s="1189">
        <v>0</v>
      </c>
      <c r="N383" s="1189">
        <v>0</v>
      </c>
      <c r="O383" s="1189">
        <v>0</v>
      </c>
      <c r="P383" s="1189">
        <v>0</v>
      </c>
      <c r="Q383" s="1189">
        <v>0</v>
      </c>
      <c r="R383" s="1189">
        <v>0</v>
      </c>
      <c r="S383" s="1189">
        <v>0</v>
      </c>
      <c r="T383" s="1157"/>
    </row>
    <row r="384" spans="1:20" s="1158" customFormat="1" ht="15.75" thickBot="1" x14ac:dyDescent="0.3">
      <c r="A384" s="1446"/>
      <c r="B384" s="2779"/>
      <c r="C384" s="2783"/>
      <c r="D384" s="2753"/>
      <c r="E384" s="2754"/>
      <c r="F384" s="42" t="s">
        <v>491</v>
      </c>
      <c r="G384" s="1154">
        <f t="shared" si="20"/>
        <v>0</v>
      </c>
      <c r="H384" s="1189">
        <v>0</v>
      </c>
      <c r="I384" s="1189">
        <v>0</v>
      </c>
      <c r="J384" s="1189">
        <v>0</v>
      </c>
      <c r="K384" s="1189">
        <v>0</v>
      </c>
      <c r="L384" s="1189">
        <v>0</v>
      </c>
      <c r="M384" s="1189">
        <v>0</v>
      </c>
      <c r="N384" s="1189">
        <v>0</v>
      </c>
      <c r="O384" s="1189">
        <v>0</v>
      </c>
      <c r="P384" s="1189">
        <v>0</v>
      </c>
      <c r="Q384" s="1189">
        <v>0</v>
      </c>
      <c r="R384" s="1189">
        <v>0</v>
      </c>
      <c r="S384" s="1189">
        <v>0</v>
      </c>
      <c r="T384" s="1157"/>
    </row>
    <row r="385" spans="1:20" s="1158" customFormat="1" ht="15.75" thickBot="1" x14ac:dyDescent="0.3">
      <c r="A385" s="1446"/>
      <c r="B385" s="2779"/>
      <c r="C385" s="2783"/>
      <c r="D385" s="2753"/>
      <c r="E385" s="2754"/>
      <c r="F385" s="40" t="s">
        <v>490</v>
      </c>
      <c r="G385" s="1154">
        <f t="shared" si="20"/>
        <v>0</v>
      </c>
      <c r="H385" s="1189">
        <v>0</v>
      </c>
      <c r="I385" s="1189">
        <v>0</v>
      </c>
      <c r="J385" s="1189">
        <v>0</v>
      </c>
      <c r="K385" s="1189">
        <v>0</v>
      </c>
      <c r="L385" s="1189">
        <v>0</v>
      </c>
      <c r="M385" s="1189">
        <v>0</v>
      </c>
      <c r="N385" s="1189">
        <v>0</v>
      </c>
      <c r="O385" s="1189">
        <v>0</v>
      </c>
      <c r="P385" s="1189">
        <v>0</v>
      </c>
      <c r="Q385" s="1189">
        <v>0</v>
      </c>
      <c r="R385" s="1189">
        <v>0</v>
      </c>
      <c r="S385" s="1189">
        <v>0</v>
      </c>
      <c r="T385" s="1157"/>
    </row>
    <row r="386" spans="1:20" s="1158" customFormat="1" ht="30.75" thickBot="1" x14ac:dyDescent="0.3">
      <c r="A386" s="1446"/>
      <c r="B386" s="2779"/>
      <c r="C386" s="2783"/>
      <c r="D386" s="2753"/>
      <c r="E386" s="2754"/>
      <c r="F386" s="40" t="s">
        <v>489</v>
      </c>
      <c r="G386" s="1154">
        <f t="shared" si="20"/>
        <v>0</v>
      </c>
      <c r="H386" s="1189">
        <v>0</v>
      </c>
      <c r="I386" s="1189">
        <v>0</v>
      </c>
      <c r="J386" s="1189">
        <v>0</v>
      </c>
      <c r="K386" s="1189">
        <v>0</v>
      </c>
      <c r="L386" s="1189">
        <v>0</v>
      </c>
      <c r="M386" s="1189">
        <v>0</v>
      </c>
      <c r="N386" s="1189">
        <v>0</v>
      </c>
      <c r="O386" s="1189">
        <v>0</v>
      </c>
      <c r="P386" s="1189">
        <v>0</v>
      </c>
      <c r="Q386" s="1189">
        <v>0</v>
      </c>
      <c r="R386" s="1189">
        <v>0</v>
      </c>
      <c r="S386" s="1189">
        <v>0</v>
      </c>
      <c r="T386" s="1157"/>
    </row>
    <row r="387" spans="1:20" s="1158" customFormat="1" ht="30.75" thickBot="1" x14ac:dyDescent="0.3">
      <c r="A387" s="1446"/>
      <c r="B387" s="2779"/>
      <c r="C387" s="2783"/>
      <c r="D387" s="2753"/>
      <c r="E387" s="2754"/>
      <c r="F387" s="40" t="s">
        <v>488</v>
      </c>
      <c r="G387" s="1154">
        <f t="shared" si="20"/>
        <v>0</v>
      </c>
      <c r="H387" s="1189">
        <v>0</v>
      </c>
      <c r="I387" s="1189">
        <v>0</v>
      </c>
      <c r="J387" s="1189">
        <v>0</v>
      </c>
      <c r="K387" s="1189">
        <v>0</v>
      </c>
      <c r="L387" s="1189">
        <v>0</v>
      </c>
      <c r="M387" s="1189">
        <v>0</v>
      </c>
      <c r="N387" s="1189">
        <v>0</v>
      </c>
      <c r="O387" s="1189">
        <v>0</v>
      </c>
      <c r="P387" s="1189">
        <v>0</v>
      </c>
      <c r="Q387" s="1189">
        <v>0</v>
      </c>
      <c r="R387" s="1189">
        <v>0</v>
      </c>
      <c r="S387" s="1189">
        <v>0</v>
      </c>
      <c r="T387" s="1157"/>
    </row>
    <row r="388" spans="1:20" s="1158" customFormat="1" ht="30.75" thickBot="1" x14ac:dyDescent="0.3">
      <c r="A388" s="1446"/>
      <c r="B388" s="2779"/>
      <c r="C388" s="2783"/>
      <c r="D388" s="2753"/>
      <c r="E388" s="2754"/>
      <c r="F388" s="40" t="s">
        <v>487</v>
      </c>
      <c r="G388" s="1154">
        <f t="shared" si="20"/>
        <v>0</v>
      </c>
      <c r="H388" s="1189">
        <v>0</v>
      </c>
      <c r="I388" s="1189">
        <v>0</v>
      </c>
      <c r="J388" s="1189">
        <v>0</v>
      </c>
      <c r="K388" s="1189">
        <v>0</v>
      </c>
      <c r="L388" s="1189">
        <v>0</v>
      </c>
      <c r="M388" s="1189">
        <v>0</v>
      </c>
      <c r="N388" s="1189">
        <v>0</v>
      </c>
      <c r="O388" s="1189">
        <v>0</v>
      </c>
      <c r="P388" s="1189">
        <v>0</v>
      </c>
      <c r="Q388" s="1189">
        <v>0</v>
      </c>
      <c r="R388" s="1189">
        <v>0</v>
      </c>
      <c r="S388" s="1189">
        <v>0</v>
      </c>
      <c r="T388" s="1157"/>
    </row>
    <row r="389" spans="1:20" s="1158" customFormat="1" ht="15.75" thickBot="1" x14ac:dyDescent="0.3">
      <c r="A389" s="1446"/>
      <c r="B389" s="2779"/>
      <c r="C389" s="2783"/>
      <c r="D389" s="2753"/>
      <c r="E389" s="2754"/>
      <c r="F389" s="44" t="s">
        <v>486</v>
      </c>
      <c r="G389" s="1154">
        <f t="shared" si="20"/>
        <v>0</v>
      </c>
      <c r="H389" s="1189">
        <v>0</v>
      </c>
      <c r="I389" s="1189">
        <v>0</v>
      </c>
      <c r="J389" s="1189">
        <v>0</v>
      </c>
      <c r="K389" s="1189">
        <v>0</v>
      </c>
      <c r="L389" s="1189">
        <v>0</v>
      </c>
      <c r="M389" s="1189">
        <v>0</v>
      </c>
      <c r="N389" s="1189">
        <v>0</v>
      </c>
      <c r="O389" s="1189">
        <v>0</v>
      </c>
      <c r="P389" s="1189">
        <v>0</v>
      </c>
      <c r="Q389" s="1189">
        <v>0</v>
      </c>
      <c r="R389" s="1189">
        <v>0</v>
      </c>
      <c r="S389" s="1189">
        <v>0</v>
      </c>
      <c r="T389" s="1157"/>
    </row>
    <row r="390" spans="1:20" s="1158" customFormat="1" ht="30.75" thickBot="1" x14ac:dyDescent="0.3">
      <c r="A390" s="1446"/>
      <c r="B390" s="2779"/>
      <c r="C390" s="2783"/>
      <c r="D390" s="2753"/>
      <c r="E390" s="2755"/>
      <c r="F390" s="1190" t="s">
        <v>338</v>
      </c>
      <c r="G390" s="1191">
        <f>SUM(G337:G389)</f>
        <v>0</v>
      </c>
      <c r="H390" s="1192">
        <f t="shared" ref="H390:S390" si="21">SUM(H337:H389)</f>
        <v>0</v>
      </c>
      <c r="I390" s="1193">
        <f t="shared" si="21"/>
        <v>0</v>
      </c>
      <c r="J390" s="1193">
        <f t="shared" si="21"/>
        <v>0</v>
      </c>
      <c r="K390" s="1193">
        <f t="shared" si="21"/>
        <v>0</v>
      </c>
      <c r="L390" s="1193">
        <f t="shared" si="21"/>
        <v>0</v>
      </c>
      <c r="M390" s="1193">
        <f t="shared" si="21"/>
        <v>0</v>
      </c>
      <c r="N390" s="1193">
        <f t="shared" si="21"/>
        <v>0</v>
      </c>
      <c r="O390" s="1193">
        <f t="shared" si="21"/>
        <v>0</v>
      </c>
      <c r="P390" s="1193">
        <f t="shared" si="21"/>
        <v>0</v>
      </c>
      <c r="Q390" s="1193">
        <f t="shared" si="21"/>
        <v>0</v>
      </c>
      <c r="R390" s="1193">
        <f t="shared" si="21"/>
        <v>0</v>
      </c>
      <c r="S390" s="1193">
        <f t="shared" si="21"/>
        <v>0</v>
      </c>
      <c r="T390" s="1157"/>
    </row>
    <row r="391" spans="1:20" ht="19.5" thickBot="1" x14ac:dyDescent="0.3">
      <c r="A391" s="1446"/>
      <c r="B391" s="2779"/>
      <c r="C391" s="2726" t="s">
        <v>334</v>
      </c>
      <c r="D391" s="2727"/>
      <c r="E391" s="2756"/>
      <c r="F391" s="2757"/>
      <c r="G391" s="2757"/>
      <c r="H391" s="2756"/>
      <c r="I391" s="2756"/>
      <c r="J391" s="2756"/>
      <c r="K391" s="2756"/>
      <c r="L391" s="2756"/>
      <c r="M391" s="2756"/>
      <c r="N391" s="2756"/>
      <c r="O391" s="2756"/>
      <c r="P391" s="2756"/>
      <c r="Q391" s="2756"/>
      <c r="R391" s="2756"/>
      <c r="S391" s="2758"/>
      <c r="T391" s="1087"/>
    </row>
    <row r="392" spans="1:20" ht="16.5" thickBot="1" x14ac:dyDescent="0.3">
      <c r="A392" s="1446"/>
      <c r="B392" s="2779"/>
      <c r="C392" s="2759" t="s">
        <v>138</v>
      </c>
      <c r="D392" s="2762" t="s">
        <v>264</v>
      </c>
      <c r="E392" s="2718" t="s">
        <v>272</v>
      </c>
      <c r="F392" s="2718"/>
      <c r="G392" s="1194"/>
      <c r="H392" s="1195"/>
      <c r="I392" s="1195"/>
      <c r="J392" s="1195"/>
      <c r="K392" s="1195"/>
      <c r="L392" s="1195"/>
      <c r="M392" s="1195"/>
      <c r="N392" s="1195"/>
      <c r="O392" s="1195"/>
      <c r="P392" s="1195"/>
      <c r="Q392" s="1195"/>
      <c r="R392" s="1195"/>
      <c r="S392" s="1195"/>
      <c r="T392" s="1087"/>
    </row>
    <row r="393" spans="1:20" ht="16.5" thickBot="1" x14ac:dyDescent="0.3">
      <c r="A393" s="1446"/>
      <c r="B393" s="2779"/>
      <c r="C393" s="2759"/>
      <c r="D393" s="2762"/>
      <c r="E393" s="2718" t="s">
        <v>268</v>
      </c>
      <c r="F393" s="2718"/>
      <c r="G393" s="1196">
        <f>+G228</f>
        <v>47</v>
      </c>
      <c r="H393" s="1197">
        <f t="shared" ref="H393:S393" si="22">+H228</f>
        <v>2</v>
      </c>
      <c r="I393" s="1197">
        <f t="shared" si="22"/>
        <v>3</v>
      </c>
      <c r="J393" s="1197">
        <f t="shared" si="22"/>
        <v>3</v>
      </c>
      <c r="K393" s="1197">
        <f t="shared" si="22"/>
        <v>4</v>
      </c>
      <c r="L393" s="1197">
        <f t="shared" si="22"/>
        <v>5</v>
      </c>
      <c r="M393" s="1197">
        <f t="shared" si="22"/>
        <v>5</v>
      </c>
      <c r="N393" s="1197">
        <f t="shared" si="22"/>
        <v>6</v>
      </c>
      <c r="O393" s="1197">
        <f t="shared" si="22"/>
        <v>3</v>
      </c>
      <c r="P393" s="1197">
        <f t="shared" si="22"/>
        <v>6</v>
      </c>
      <c r="Q393" s="1197">
        <f t="shared" si="22"/>
        <v>4</v>
      </c>
      <c r="R393" s="1197">
        <f t="shared" si="22"/>
        <v>4</v>
      </c>
      <c r="S393" s="1197">
        <f t="shared" si="22"/>
        <v>2</v>
      </c>
      <c r="T393" s="1087"/>
    </row>
    <row r="394" spans="1:20" ht="16.5" thickBot="1" x14ac:dyDescent="0.3">
      <c r="A394" s="1446"/>
      <c r="B394" s="2779"/>
      <c r="C394" s="2759"/>
      <c r="D394" s="2762"/>
      <c r="E394" s="2718" t="s">
        <v>332</v>
      </c>
      <c r="F394" s="2718"/>
      <c r="G394" s="1196">
        <f t="shared" ref="G394:S394" si="23">SUM(G395:G399)</f>
        <v>47</v>
      </c>
      <c r="H394" s="1197">
        <f t="shared" si="23"/>
        <v>2</v>
      </c>
      <c r="I394" s="1197">
        <f t="shared" si="23"/>
        <v>3</v>
      </c>
      <c r="J394" s="1197">
        <f t="shared" si="23"/>
        <v>3</v>
      </c>
      <c r="K394" s="1197">
        <f t="shared" si="23"/>
        <v>4</v>
      </c>
      <c r="L394" s="1197">
        <f t="shared" si="23"/>
        <v>5</v>
      </c>
      <c r="M394" s="1197">
        <f t="shared" si="23"/>
        <v>5</v>
      </c>
      <c r="N394" s="1197">
        <f t="shared" si="23"/>
        <v>6</v>
      </c>
      <c r="O394" s="1197">
        <f t="shared" si="23"/>
        <v>3</v>
      </c>
      <c r="P394" s="1197">
        <f t="shared" si="23"/>
        <v>6</v>
      </c>
      <c r="Q394" s="1197">
        <f t="shared" si="23"/>
        <v>4</v>
      </c>
      <c r="R394" s="1197">
        <f t="shared" si="23"/>
        <v>4</v>
      </c>
      <c r="S394" s="1197">
        <f t="shared" si="23"/>
        <v>2</v>
      </c>
      <c r="T394" s="1087"/>
    </row>
    <row r="395" spans="1:20" ht="16.5" thickBot="1" x14ac:dyDescent="0.3">
      <c r="A395" s="1446"/>
      <c r="B395" s="2779"/>
      <c r="C395" s="2759"/>
      <c r="D395" s="2762"/>
      <c r="E395" s="2724" t="s">
        <v>265</v>
      </c>
      <c r="F395" s="2724"/>
      <c r="G395" s="1114">
        <f>SUM(H395:S395)</f>
        <v>0</v>
      </c>
      <c r="H395" s="1142">
        <v>0</v>
      </c>
      <c r="I395" s="1142">
        <v>0</v>
      </c>
      <c r="J395" s="1142">
        <v>0</v>
      </c>
      <c r="K395" s="1142">
        <v>0</v>
      </c>
      <c r="L395" s="1142">
        <v>0</v>
      </c>
      <c r="M395" s="1142">
        <v>0</v>
      </c>
      <c r="N395" s="1142">
        <v>0</v>
      </c>
      <c r="O395" s="1142">
        <v>0</v>
      </c>
      <c r="P395" s="1142">
        <v>0</v>
      </c>
      <c r="Q395" s="1142">
        <v>0</v>
      </c>
      <c r="R395" s="1142">
        <v>0</v>
      </c>
      <c r="S395" s="1198">
        <v>0</v>
      </c>
      <c r="T395" s="1087"/>
    </row>
    <row r="396" spans="1:20" ht="16.5" thickBot="1" x14ac:dyDescent="0.3">
      <c r="A396" s="1446"/>
      <c r="B396" s="2779"/>
      <c r="C396" s="2759"/>
      <c r="D396" s="2762"/>
      <c r="E396" s="2709" t="s">
        <v>526</v>
      </c>
      <c r="F396" s="2709"/>
      <c r="G396" s="1114">
        <f t="shared" ref="G396:G399" si="24">SUM(H396:S396)</f>
        <v>0</v>
      </c>
      <c r="H396" s="1142">
        <v>0</v>
      </c>
      <c r="I396" s="1142">
        <v>0</v>
      </c>
      <c r="J396" s="1142">
        <v>0</v>
      </c>
      <c r="K396" s="1142">
        <v>0</v>
      </c>
      <c r="L396" s="1142">
        <v>0</v>
      </c>
      <c r="M396" s="1142">
        <v>0</v>
      </c>
      <c r="N396" s="1142">
        <v>0</v>
      </c>
      <c r="O396" s="1142">
        <v>0</v>
      </c>
      <c r="P396" s="1142">
        <v>0</v>
      </c>
      <c r="Q396" s="1142">
        <v>0</v>
      </c>
      <c r="R396" s="1142">
        <v>0</v>
      </c>
      <c r="S396" s="1198">
        <v>0</v>
      </c>
      <c r="T396" s="1087"/>
    </row>
    <row r="397" spans="1:20" ht="16.5" thickBot="1" x14ac:dyDescent="0.3">
      <c r="A397" s="1446"/>
      <c r="B397" s="2779"/>
      <c r="C397" s="2759"/>
      <c r="D397" s="2762"/>
      <c r="E397" s="2709" t="s">
        <v>266</v>
      </c>
      <c r="F397" s="2709"/>
      <c r="G397" s="1114">
        <f t="shared" si="24"/>
        <v>0</v>
      </c>
      <c r="H397" s="1142">
        <v>0</v>
      </c>
      <c r="I397" s="1142">
        <v>0</v>
      </c>
      <c r="J397" s="1142">
        <v>0</v>
      </c>
      <c r="K397" s="1142">
        <v>0</v>
      </c>
      <c r="L397" s="1142">
        <v>0</v>
      </c>
      <c r="M397" s="1142">
        <v>0</v>
      </c>
      <c r="N397" s="1142">
        <v>0</v>
      </c>
      <c r="O397" s="1142">
        <v>0</v>
      </c>
      <c r="P397" s="1142">
        <v>0</v>
      </c>
      <c r="Q397" s="1142">
        <v>0</v>
      </c>
      <c r="R397" s="1142">
        <v>0</v>
      </c>
      <c r="S397" s="1198">
        <v>0</v>
      </c>
      <c r="T397" s="1087"/>
    </row>
    <row r="398" spans="1:20" ht="16.5" thickBot="1" x14ac:dyDescent="0.3">
      <c r="A398" s="1446"/>
      <c r="B398" s="2779"/>
      <c r="C398" s="2760"/>
      <c r="D398" s="2763"/>
      <c r="E398" s="2709" t="s">
        <v>267</v>
      </c>
      <c r="F398" s="2709"/>
      <c r="G398" s="1114">
        <f>SUM(H398:S398)</f>
        <v>0</v>
      </c>
      <c r="H398" s="1142">
        <v>0</v>
      </c>
      <c r="I398" s="1142">
        <v>0</v>
      </c>
      <c r="J398" s="1142">
        <v>0</v>
      </c>
      <c r="K398" s="1142">
        <v>0</v>
      </c>
      <c r="L398" s="1142">
        <v>0</v>
      </c>
      <c r="M398" s="1142">
        <v>0</v>
      </c>
      <c r="N398" s="1142">
        <v>0</v>
      </c>
      <c r="O398" s="1142">
        <v>0</v>
      </c>
      <c r="P398" s="1142">
        <v>0</v>
      </c>
      <c r="Q398" s="1142">
        <v>0</v>
      </c>
      <c r="R398" s="1142">
        <v>0</v>
      </c>
      <c r="S398" s="1198">
        <v>0</v>
      </c>
      <c r="T398" s="1087"/>
    </row>
    <row r="399" spans="1:20" ht="16.5" thickBot="1" x14ac:dyDescent="0.3">
      <c r="A399" s="1446"/>
      <c r="B399" s="2779"/>
      <c r="C399" s="2760"/>
      <c r="D399" s="2764"/>
      <c r="E399" s="2709" t="s">
        <v>335</v>
      </c>
      <c r="F399" s="2709"/>
      <c r="G399" s="1114">
        <f t="shared" si="24"/>
        <v>47</v>
      </c>
      <c r="H399" s="1142">
        <v>2</v>
      </c>
      <c r="I399" s="1142">
        <v>3</v>
      </c>
      <c r="J399" s="1142">
        <v>3</v>
      </c>
      <c r="K399" s="1142">
        <v>4</v>
      </c>
      <c r="L399" s="1142">
        <v>5</v>
      </c>
      <c r="M399" s="1142">
        <v>5</v>
      </c>
      <c r="N399" s="1142">
        <v>6</v>
      </c>
      <c r="O399" s="1142">
        <v>3</v>
      </c>
      <c r="P399" s="1142">
        <v>6</v>
      </c>
      <c r="Q399" s="1142">
        <v>4</v>
      </c>
      <c r="R399" s="1142">
        <v>4</v>
      </c>
      <c r="S399" s="1198">
        <v>2</v>
      </c>
      <c r="T399" s="1087"/>
    </row>
    <row r="400" spans="1:20" ht="16.5" thickBot="1" x14ac:dyDescent="0.3">
      <c r="A400" s="1446"/>
      <c r="B400" s="2779"/>
      <c r="C400" s="2761"/>
      <c r="D400" s="2765"/>
      <c r="E400" s="2742" t="s">
        <v>333</v>
      </c>
      <c r="F400" s="2742"/>
      <c r="G400" s="1199">
        <f>IF((G392+G393-G394)&lt;0,"Revise porque este valor no puede ser negativo",G392+G393-G394)</f>
        <v>0</v>
      </c>
      <c r="H400" s="446">
        <f t="shared" ref="H400:S400" si="25">IF((H392+H393-H394)&lt;0,"Revise porque este valor no puede ser negativo",H392+H393-H394)</f>
        <v>0</v>
      </c>
      <c r="I400" s="446">
        <f t="shared" si="25"/>
        <v>0</v>
      </c>
      <c r="J400" s="446">
        <f t="shared" si="25"/>
        <v>0</v>
      </c>
      <c r="K400" s="446">
        <f t="shared" si="25"/>
        <v>0</v>
      </c>
      <c r="L400" s="446">
        <f t="shared" si="25"/>
        <v>0</v>
      </c>
      <c r="M400" s="446">
        <f t="shared" si="25"/>
        <v>0</v>
      </c>
      <c r="N400" s="446">
        <f t="shared" si="25"/>
        <v>0</v>
      </c>
      <c r="O400" s="446">
        <f t="shared" si="25"/>
        <v>0</v>
      </c>
      <c r="P400" s="446">
        <f t="shared" si="25"/>
        <v>0</v>
      </c>
      <c r="Q400" s="446">
        <f t="shared" si="25"/>
        <v>0</v>
      </c>
      <c r="R400" s="446">
        <f t="shared" si="25"/>
        <v>0</v>
      </c>
      <c r="S400" s="446">
        <f t="shared" si="25"/>
        <v>0</v>
      </c>
      <c r="T400" s="1087"/>
    </row>
    <row r="401" spans="1:20" ht="19.5" thickBot="1" x14ac:dyDescent="0.3">
      <c r="A401" s="1446"/>
      <c r="B401" s="2779"/>
      <c r="C401" s="2743" t="s">
        <v>172</v>
      </c>
      <c r="D401" s="2743"/>
      <c r="E401" s="2743"/>
      <c r="F401" s="2743"/>
      <c r="G401" s="2743"/>
      <c r="H401" s="2743"/>
      <c r="I401" s="2743"/>
      <c r="J401" s="2743"/>
      <c r="K401" s="2743"/>
      <c r="L401" s="2743"/>
      <c r="M401" s="2743"/>
      <c r="N401" s="2743"/>
      <c r="O401" s="2743"/>
      <c r="P401" s="2743"/>
      <c r="Q401" s="2743"/>
      <c r="R401" s="2743"/>
      <c r="S401" s="2744"/>
      <c r="T401" s="1087"/>
    </row>
    <row r="402" spans="1:20" ht="19.5" thickBot="1" x14ac:dyDescent="0.3">
      <c r="A402" s="1446"/>
      <c r="B402" s="2779"/>
      <c r="C402" s="2745" t="s">
        <v>139</v>
      </c>
      <c r="D402" s="2732" t="s">
        <v>140</v>
      </c>
      <c r="E402" s="2733"/>
      <c r="F402" s="2733"/>
      <c r="G402" s="2733"/>
      <c r="H402" s="2733"/>
      <c r="I402" s="2733"/>
      <c r="J402" s="2733"/>
      <c r="K402" s="2733"/>
      <c r="L402" s="2733"/>
      <c r="M402" s="2733"/>
      <c r="N402" s="2733"/>
      <c r="O402" s="2733"/>
      <c r="P402" s="2733"/>
      <c r="Q402" s="2733"/>
      <c r="R402" s="2733"/>
      <c r="S402" s="2734"/>
      <c r="T402" s="1087"/>
    </row>
    <row r="403" spans="1:20" ht="16.5" thickBot="1" x14ac:dyDescent="0.3">
      <c r="A403" s="1446"/>
      <c r="B403" s="2779"/>
      <c r="C403" s="2746"/>
      <c r="D403" s="2737" t="s">
        <v>141</v>
      </c>
      <c r="E403" s="2718" t="s">
        <v>271</v>
      </c>
      <c r="F403" s="2718"/>
      <c r="G403" s="1200"/>
      <c r="H403" s="1094">
        <f>+G411</f>
        <v>15</v>
      </c>
      <c r="I403" s="1094">
        <f t="shared" ref="I403:S403" si="26">+H411</f>
        <v>15</v>
      </c>
      <c r="J403" s="1094">
        <f t="shared" si="26"/>
        <v>15</v>
      </c>
      <c r="K403" s="1094">
        <f t="shared" si="26"/>
        <v>16</v>
      </c>
      <c r="L403" s="1094">
        <f t="shared" si="26"/>
        <v>20</v>
      </c>
      <c r="M403" s="1094">
        <f t="shared" si="26"/>
        <v>20</v>
      </c>
      <c r="N403" s="1094">
        <f t="shared" si="26"/>
        <v>22</v>
      </c>
      <c r="O403" s="1094">
        <f t="shared" si="26"/>
        <v>23</v>
      </c>
      <c r="P403" s="1094">
        <f t="shared" si="26"/>
        <v>24</v>
      </c>
      <c r="Q403" s="1094">
        <f t="shared" si="26"/>
        <v>28</v>
      </c>
      <c r="R403" s="1094">
        <f t="shared" si="26"/>
        <v>28</v>
      </c>
      <c r="S403" s="1094">
        <f t="shared" si="26"/>
        <v>30</v>
      </c>
      <c r="T403" s="1087"/>
    </row>
    <row r="404" spans="1:20" ht="16.5" thickBot="1" x14ac:dyDescent="0.3">
      <c r="A404" s="1446"/>
      <c r="B404" s="2779"/>
      <c r="C404" s="2746"/>
      <c r="D404" s="2738"/>
      <c r="E404" s="2718" t="s">
        <v>269</v>
      </c>
      <c r="F404" s="2718"/>
      <c r="G404" s="1196">
        <f>+G282</f>
        <v>15</v>
      </c>
      <c r="H404" s="1197">
        <f t="shared" ref="H404:S404" si="27">+H282</f>
        <v>0</v>
      </c>
      <c r="I404" s="1197">
        <f t="shared" si="27"/>
        <v>0</v>
      </c>
      <c r="J404" s="1197">
        <f t="shared" si="27"/>
        <v>1</v>
      </c>
      <c r="K404" s="1197">
        <f t="shared" si="27"/>
        <v>4</v>
      </c>
      <c r="L404" s="1197">
        <f t="shared" si="27"/>
        <v>0</v>
      </c>
      <c r="M404" s="1197">
        <f t="shared" si="27"/>
        <v>2</v>
      </c>
      <c r="N404" s="1197">
        <f t="shared" si="27"/>
        <v>1</v>
      </c>
      <c r="O404" s="1197">
        <f t="shared" si="27"/>
        <v>1</v>
      </c>
      <c r="P404" s="1197">
        <f t="shared" si="27"/>
        <v>4</v>
      </c>
      <c r="Q404" s="1197">
        <f t="shared" si="27"/>
        <v>0</v>
      </c>
      <c r="R404" s="1197">
        <f t="shared" si="27"/>
        <v>2</v>
      </c>
      <c r="S404" s="1197">
        <f t="shared" si="27"/>
        <v>0</v>
      </c>
      <c r="T404" s="1087"/>
    </row>
    <row r="405" spans="1:20" ht="16.5" thickBot="1" x14ac:dyDescent="0.3">
      <c r="A405" s="1446"/>
      <c r="B405" s="2779"/>
      <c r="C405" s="2746"/>
      <c r="D405" s="2738"/>
      <c r="E405" s="2718" t="s">
        <v>270</v>
      </c>
      <c r="F405" s="2718"/>
      <c r="G405" s="1196">
        <f t="shared" ref="G405:S405" si="28">+G395</f>
        <v>0</v>
      </c>
      <c r="H405" s="1197">
        <f t="shared" si="28"/>
        <v>0</v>
      </c>
      <c r="I405" s="1197">
        <f t="shared" si="28"/>
        <v>0</v>
      </c>
      <c r="J405" s="1197">
        <f t="shared" si="28"/>
        <v>0</v>
      </c>
      <c r="K405" s="1197">
        <f t="shared" si="28"/>
        <v>0</v>
      </c>
      <c r="L405" s="1197">
        <f t="shared" si="28"/>
        <v>0</v>
      </c>
      <c r="M405" s="1197">
        <f t="shared" si="28"/>
        <v>0</v>
      </c>
      <c r="N405" s="1197">
        <f t="shared" si="28"/>
        <v>0</v>
      </c>
      <c r="O405" s="1197">
        <f t="shared" si="28"/>
        <v>0</v>
      </c>
      <c r="P405" s="1197">
        <f t="shared" si="28"/>
        <v>0</v>
      </c>
      <c r="Q405" s="1197">
        <f t="shared" si="28"/>
        <v>0</v>
      </c>
      <c r="R405" s="1197">
        <f t="shared" si="28"/>
        <v>0</v>
      </c>
      <c r="S405" s="1197">
        <f t="shared" si="28"/>
        <v>0</v>
      </c>
      <c r="T405" s="1087"/>
    </row>
    <row r="406" spans="1:20" ht="16.5" thickBot="1" x14ac:dyDescent="0.3">
      <c r="A406" s="1446"/>
      <c r="B406" s="2779"/>
      <c r="C406" s="2746"/>
      <c r="D406" s="2738"/>
      <c r="E406" s="2718" t="s">
        <v>336</v>
      </c>
      <c r="F406" s="2718"/>
      <c r="G406" s="1196">
        <f>SUM(G407:G410)</f>
        <v>0</v>
      </c>
      <c r="H406" s="1197">
        <f t="shared" ref="H406:S406" si="29">SUM(H407:H410)</f>
        <v>0</v>
      </c>
      <c r="I406" s="1197">
        <f t="shared" si="29"/>
        <v>0</v>
      </c>
      <c r="J406" s="1197">
        <f t="shared" si="29"/>
        <v>0</v>
      </c>
      <c r="K406" s="1197">
        <f t="shared" si="29"/>
        <v>0</v>
      </c>
      <c r="L406" s="1197">
        <f t="shared" si="29"/>
        <v>0</v>
      </c>
      <c r="M406" s="1197">
        <f t="shared" si="29"/>
        <v>0</v>
      </c>
      <c r="N406" s="1197">
        <f t="shared" si="29"/>
        <v>0</v>
      </c>
      <c r="O406" s="1197">
        <f t="shared" si="29"/>
        <v>0</v>
      </c>
      <c r="P406" s="1197">
        <f t="shared" si="29"/>
        <v>0</v>
      </c>
      <c r="Q406" s="1197">
        <f t="shared" si="29"/>
        <v>0</v>
      </c>
      <c r="R406" s="1197">
        <f t="shared" si="29"/>
        <v>0</v>
      </c>
      <c r="S406" s="1197">
        <f t="shared" si="29"/>
        <v>0</v>
      </c>
      <c r="T406" s="1087"/>
    </row>
    <row r="407" spans="1:20" ht="16.5" thickBot="1" x14ac:dyDescent="0.3">
      <c r="A407" s="1446"/>
      <c r="B407" s="2779"/>
      <c r="C407" s="2746"/>
      <c r="D407" s="2738"/>
      <c r="E407" s="2740" t="s">
        <v>340</v>
      </c>
      <c r="F407" s="2740"/>
      <c r="G407" s="1201">
        <f>SUM(H407:S407)</f>
        <v>0</v>
      </c>
      <c r="H407" s="1201"/>
      <c r="I407" s="1201"/>
      <c r="J407" s="1201"/>
      <c r="K407" s="1201"/>
      <c r="L407" s="1201"/>
      <c r="M407" s="1201"/>
      <c r="N407" s="1201"/>
      <c r="O407" s="1201"/>
      <c r="P407" s="1201"/>
      <c r="Q407" s="1201"/>
      <c r="R407" s="1201"/>
      <c r="S407" s="1201"/>
      <c r="T407" s="1087"/>
    </row>
    <row r="408" spans="1:20" ht="16.5" thickBot="1" x14ac:dyDescent="0.3">
      <c r="A408" s="1446"/>
      <c r="B408" s="2779"/>
      <c r="C408" s="2746"/>
      <c r="D408" s="2738"/>
      <c r="E408" s="2741" t="s">
        <v>341</v>
      </c>
      <c r="F408" s="2741"/>
      <c r="G408" s="1201">
        <f t="shared" ref="G408:G410" si="30">SUM(H408:S408)</f>
        <v>0</v>
      </c>
      <c r="H408" s="1201"/>
      <c r="I408" s="1201"/>
      <c r="J408" s="1201"/>
      <c r="K408" s="1201"/>
      <c r="L408" s="1201"/>
      <c r="M408" s="1201"/>
      <c r="N408" s="1201"/>
      <c r="O408" s="1201"/>
      <c r="P408" s="1201"/>
      <c r="Q408" s="1201"/>
      <c r="R408" s="1201"/>
      <c r="S408" s="1201"/>
      <c r="T408" s="1087"/>
    </row>
    <row r="409" spans="1:20" ht="16.5" thickBot="1" x14ac:dyDescent="0.3">
      <c r="A409" s="1446"/>
      <c r="B409" s="2779"/>
      <c r="C409" s="2746"/>
      <c r="D409" s="2738"/>
      <c r="E409" s="2741" t="s">
        <v>342</v>
      </c>
      <c r="F409" s="2741"/>
      <c r="G409" s="1201">
        <f t="shared" si="30"/>
        <v>0</v>
      </c>
      <c r="H409" s="1201"/>
      <c r="I409" s="1201"/>
      <c r="J409" s="1201"/>
      <c r="K409" s="1201"/>
      <c r="L409" s="1201"/>
      <c r="M409" s="1201"/>
      <c r="N409" s="1201"/>
      <c r="O409" s="1201"/>
      <c r="P409" s="1201"/>
      <c r="Q409" s="1201"/>
      <c r="R409" s="1201"/>
      <c r="S409" s="1201"/>
      <c r="T409" s="1087"/>
    </row>
    <row r="410" spans="1:20" ht="16.5" thickBot="1" x14ac:dyDescent="0.3">
      <c r="A410" s="1446"/>
      <c r="B410" s="2779"/>
      <c r="C410" s="2746"/>
      <c r="D410" s="2738"/>
      <c r="E410" s="2741" t="s">
        <v>343</v>
      </c>
      <c r="F410" s="2741"/>
      <c r="G410" s="1201">
        <f t="shared" si="30"/>
        <v>0</v>
      </c>
      <c r="H410" s="1201"/>
      <c r="I410" s="1201"/>
      <c r="J410" s="1201"/>
      <c r="K410" s="1201"/>
      <c r="L410" s="1201"/>
      <c r="M410" s="1201"/>
      <c r="N410" s="1201"/>
      <c r="O410" s="1201"/>
      <c r="P410" s="1201"/>
      <c r="Q410" s="1201"/>
      <c r="R410" s="1201"/>
      <c r="S410" s="1201"/>
      <c r="T410" s="1087"/>
    </row>
    <row r="411" spans="1:20" ht="16.5" thickBot="1" x14ac:dyDescent="0.3">
      <c r="A411" s="1446"/>
      <c r="B411" s="2779"/>
      <c r="C411" s="2746"/>
      <c r="D411" s="2738"/>
      <c r="E411" s="2718" t="s">
        <v>344</v>
      </c>
      <c r="F411" s="2718"/>
      <c r="G411" s="1199">
        <f>IF((G403+G404+G405-G406)&lt;0,"Revise porque este valor no puede ser negativo",G403+G404+G405-G406)</f>
        <v>15</v>
      </c>
      <c r="H411" s="446">
        <f t="shared" ref="H411:S411" si="31">IF((H403+H404+H405-H406)&lt;0,"Revise porque este valor no puede ser negativo",H403+H404+H405-H406)</f>
        <v>15</v>
      </c>
      <c r="I411" s="446">
        <f t="shared" si="31"/>
        <v>15</v>
      </c>
      <c r="J411" s="446">
        <f t="shared" si="31"/>
        <v>16</v>
      </c>
      <c r="K411" s="446">
        <f t="shared" si="31"/>
        <v>20</v>
      </c>
      <c r="L411" s="446">
        <f t="shared" si="31"/>
        <v>20</v>
      </c>
      <c r="M411" s="446">
        <f t="shared" si="31"/>
        <v>22</v>
      </c>
      <c r="N411" s="446">
        <f t="shared" si="31"/>
        <v>23</v>
      </c>
      <c r="O411" s="446">
        <f t="shared" si="31"/>
        <v>24</v>
      </c>
      <c r="P411" s="446">
        <f t="shared" si="31"/>
        <v>28</v>
      </c>
      <c r="Q411" s="446">
        <f t="shared" si="31"/>
        <v>28</v>
      </c>
      <c r="R411" s="446">
        <f t="shared" si="31"/>
        <v>30</v>
      </c>
      <c r="S411" s="446">
        <f t="shared" si="31"/>
        <v>30</v>
      </c>
      <c r="T411" s="1087"/>
    </row>
    <row r="412" spans="1:20" ht="19.5" thickBot="1" x14ac:dyDescent="0.3">
      <c r="A412" s="1446"/>
      <c r="B412" s="2779"/>
      <c r="C412" s="2746"/>
      <c r="D412" s="2733" t="s">
        <v>142</v>
      </c>
      <c r="E412" s="2733"/>
      <c r="F412" s="2733"/>
      <c r="G412" s="2733"/>
      <c r="H412" s="2733"/>
      <c r="I412" s="2733"/>
      <c r="J412" s="2733"/>
      <c r="K412" s="2733"/>
      <c r="L412" s="2733"/>
      <c r="M412" s="2733"/>
      <c r="N412" s="2733"/>
      <c r="O412" s="2733"/>
      <c r="P412" s="2733"/>
      <c r="Q412" s="2733"/>
      <c r="R412" s="2733"/>
      <c r="S412" s="2734"/>
      <c r="T412" s="1087"/>
    </row>
    <row r="413" spans="1:20" ht="16.5" thickBot="1" x14ac:dyDescent="0.3">
      <c r="A413" s="1446"/>
      <c r="B413" s="2779"/>
      <c r="C413" s="2746"/>
      <c r="D413" s="2737" t="s">
        <v>263</v>
      </c>
      <c r="E413" s="2718" t="s">
        <v>273</v>
      </c>
      <c r="F413" s="2718"/>
      <c r="G413" s="1200"/>
      <c r="H413" s="1202">
        <f>+G421</f>
        <v>8</v>
      </c>
      <c r="I413" s="1202">
        <f t="shared" ref="I413:S413" si="32">+H421</f>
        <v>8</v>
      </c>
      <c r="J413" s="1202">
        <f t="shared" si="32"/>
        <v>8</v>
      </c>
      <c r="K413" s="1202">
        <f t="shared" si="32"/>
        <v>9</v>
      </c>
      <c r="L413" s="1202">
        <f t="shared" si="32"/>
        <v>11</v>
      </c>
      <c r="M413" s="1202">
        <f t="shared" si="32"/>
        <v>11</v>
      </c>
      <c r="N413" s="1202">
        <f t="shared" si="32"/>
        <v>12</v>
      </c>
      <c r="O413" s="1202">
        <f t="shared" si="32"/>
        <v>12</v>
      </c>
      <c r="P413" s="1202">
        <f t="shared" si="32"/>
        <v>14</v>
      </c>
      <c r="Q413" s="1202">
        <f t="shared" si="32"/>
        <v>15</v>
      </c>
      <c r="R413" s="1202">
        <f t="shared" si="32"/>
        <v>16</v>
      </c>
      <c r="S413" s="1202">
        <f t="shared" si="32"/>
        <v>16</v>
      </c>
      <c r="T413" s="1087"/>
    </row>
    <row r="414" spans="1:20" ht="16.5" thickBot="1" x14ac:dyDescent="0.3">
      <c r="A414" s="1446"/>
      <c r="B414" s="2779"/>
      <c r="C414" s="2746"/>
      <c r="D414" s="2738"/>
      <c r="E414" s="2718" t="s">
        <v>274</v>
      </c>
      <c r="F414" s="2718"/>
      <c r="G414" s="1196">
        <f>+G336</f>
        <v>8</v>
      </c>
      <c r="H414" s="1197">
        <f t="shared" ref="H414:S414" si="33">+H336</f>
        <v>0</v>
      </c>
      <c r="I414" s="1197">
        <f t="shared" si="33"/>
        <v>0</v>
      </c>
      <c r="J414" s="1197">
        <f t="shared" si="33"/>
        <v>1</v>
      </c>
      <c r="K414" s="1197">
        <f t="shared" si="33"/>
        <v>2</v>
      </c>
      <c r="L414" s="1197">
        <f t="shared" si="33"/>
        <v>0</v>
      </c>
      <c r="M414" s="1197">
        <f t="shared" si="33"/>
        <v>1</v>
      </c>
      <c r="N414" s="1197">
        <f t="shared" si="33"/>
        <v>0</v>
      </c>
      <c r="O414" s="1197">
        <f t="shared" si="33"/>
        <v>2</v>
      </c>
      <c r="P414" s="1197">
        <f t="shared" si="33"/>
        <v>1</v>
      </c>
      <c r="Q414" s="1197">
        <f t="shared" si="33"/>
        <v>1</v>
      </c>
      <c r="R414" s="1197">
        <f t="shared" si="33"/>
        <v>0</v>
      </c>
      <c r="S414" s="1197">
        <f t="shared" si="33"/>
        <v>0</v>
      </c>
      <c r="T414" s="1087"/>
    </row>
    <row r="415" spans="1:20" ht="16.5" thickBot="1" x14ac:dyDescent="0.3">
      <c r="A415" s="1446"/>
      <c r="B415" s="2779"/>
      <c r="C415" s="2746"/>
      <c r="D415" s="2738"/>
      <c r="E415" s="2718" t="s">
        <v>275</v>
      </c>
      <c r="F415" s="2718"/>
      <c r="G415" s="1196">
        <f>+G396</f>
        <v>0</v>
      </c>
      <c r="H415" s="1197">
        <f t="shared" ref="H415:S415" si="34">+H396</f>
        <v>0</v>
      </c>
      <c r="I415" s="1197">
        <f t="shared" si="34"/>
        <v>0</v>
      </c>
      <c r="J415" s="1197">
        <f t="shared" si="34"/>
        <v>0</v>
      </c>
      <c r="K415" s="1197">
        <f t="shared" si="34"/>
        <v>0</v>
      </c>
      <c r="L415" s="1197">
        <f t="shared" si="34"/>
        <v>0</v>
      </c>
      <c r="M415" s="1197">
        <f t="shared" si="34"/>
        <v>0</v>
      </c>
      <c r="N415" s="1197">
        <f t="shared" si="34"/>
        <v>0</v>
      </c>
      <c r="O415" s="1197">
        <f t="shared" si="34"/>
        <v>0</v>
      </c>
      <c r="P415" s="1197">
        <f t="shared" si="34"/>
        <v>0</v>
      </c>
      <c r="Q415" s="1197">
        <f t="shared" si="34"/>
        <v>0</v>
      </c>
      <c r="R415" s="1197">
        <f t="shared" si="34"/>
        <v>0</v>
      </c>
      <c r="S415" s="1197">
        <f t="shared" si="34"/>
        <v>0</v>
      </c>
      <c r="T415" s="1087"/>
    </row>
    <row r="416" spans="1:20" ht="16.5" thickBot="1" x14ac:dyDescent="0.3">
      <c r="A416" s="1446"/>
      <c r="B416" s="2779"/>
      <c r="C416" s="2746"/>
      <c r="D416" s="2738"/>
      <c r="E416" s="2718" t="s">
        <v>276</v>
      </c>
      <c r="F416" s="2718"/>
      <c r="G416" s="1196">
        <f>+G408</f>
        <v>0</v>
      </c>
      <c r="H416" s="1197">
        <f t="shared" ref="H416:S416" si="35">+H408</f>
        <v>0</v>
      </c>
      <c r="I416" s="1197">
        <f t="shared" si="35"/>
        <v>0</v>
      </c>
      <c r="J416" s="1197">
        <f t="shared" si="35"/>
        <v>0</v>
      </c>
      <c r="K416" s="1197">
        <f t="shared" si="35"/>
        <v>0</v>
      </c>
      <c r="L416" s="1197">
        <f t="shared" si="35"/>
        <v>0</v>
      </c>
      <c r="M416" s="1197">
        <f t="shared" si="35"/>
        <v>0</v>
      </c>
      <c r="N416" s="1197">
        <f t="shared" si="35"/>
        <v>0</v>
      </c>
      <c r="O416" s="1197">
        <f t="shared" si="35"/>
        <v>0</v>
      </c>
      <c r="P416" s="1197">
        <f t="shared" si="35"/>
        <v>0</v>
      </c>
      <c r="Q416" s="1197">
        <f t="shared" si="35"/>
        <v>0</v>
      </c>
      <c r="R416" s="1197">
        <f t="shared" si="35"/>
        <v>0</v>
      </c>
      <c r="S416" s="1197">
        <f t="shared" si="35"/>
        <v>0</v>
      </c>
      <c r="T416" s="1087"/>
    </row>
    <row r="417" spans="1:20" ht="16.5" thickBot="1" x14ac:dyDescent="0.3">
      <c r="A417" s="1446"/>
      <c r="B417" s="2779"/>
      <c r="C417" s="2746"/>
      <c r="D417" s="2738"/>
      <c r="E417" s="2718" t="s">
        <v>350</v>
      </c>
      <c r="F417" s="2718"/>
      <c r="G417" s="1203">
        <f>SUM(G418:G420)</f>
        <v>0</v>
      </c>
      <c r="H417" s="1204">
        <f t="shared" ref="H417:S417" si="36">SUM(H418:H420)</f>
        <v>0</v>
      </c>
      <c r="I417" s="1204">
        <f t="shared" si="36"/>
        <v>0</v>
      </c>
      <c r="J417" s="1204">
        <f t="shared" si="36"/>
        <v>0</v>
      </c>
      <c r="K417" s="1204">
        <f t="shared" si="36"/>
        <v>0</v>
      </c>
      <c r="L417" s="1204">
        <f t="shared" si="36"/>
        <v>0</v>
      </c>
      <c r="M417" s="1204">
        <f t="shared" si="36"/>
        <v>0</v>
      </c>
      <c r="N417" s="1204">
        <f t="shared" si="36"/>
        <v>0</v>
      </c>
      <c r="O417" s="1204">
        <f t="shared" si="36"/>
        <v>0</v>
      </c>
      <c r="P417" s="1204">
        <f t="shared" si="36"/>
        <v>0</v>
      </c>
      <c r="Q417" s="1204">
        <f t="shared" si="36"/>
        <v>0</v>
      </c>
      <c r="R417" s="1204">
        <f t="shared" si="36"/>
        <v>0</v>
      </c>
      <c r="S417" s="1204">
        <f t="shared" si="36"/>
        <v>0</v>
      </c>
      <c r="T417" s="1087"/>
    </row>
    <row r="418" spans="1:20" ht="16.5" thickBot="1" x14ac:dyDescent="0.3">
      <c r="A418" s="1446"/>
      <c r="B418" s="2779"/>
      <c r="C418" s="2746"/>
      <c r="D418" s="2738"/>
      <c r="E418" s="2739" t="s">
        <v>351</v>
      </c>
      <c r="F418" s="2739"/>
      <c r="G418" s="1205">
        <f>SUM(H418:S418)</f>
        <v>0</v>
      </c>
      <c r="H418" s="1205"/>
      <c r="I418" s="1205"/>
      <c r="J418" s="1205"/>
      <c r="K418" s="1205"/>
      <c r="L418" s="1205"/>
      <c r="M418" s="1205"/>
      <c r="N418" s="1205"/>
      <c r="O418" s="1205"/>
      <c r="P418" s="1205"/>
      <c r="Q418" s="1205"/>
      <c r="R418" s="1205"/>
      <c r="S418" s="1205"/>
      <c r="T418" s="1087"/>
    </row>
    <row r="419" spans="1:20" ht="16.5" thickBot="1" x14ac:dyDescent="0.3">
      <c r="A419" s="1446"/>
      <c r="B419" s="2779"/>
      <c r="C419" s="2746"/>
      <c r="D419" s="2738"/>
      <c r="E419" s="2725" t="s">
        <v>352</v>
      </c>
      <c r="F419" s="2725"/>
      <c r="G419" s="1205">
        <f t="shared" ref="G419:G420" si="37">SUM(H419:S419)</f>
        <v>0</v>
      </c>
      <c r="H419" s="1205"/>
      <c r="I419" s="1205"/>
      <c r="J419" s="1205"/>
      <c r="K419" s="1205"/>
      <c r="L419" s="1205"/>
      <c r="M419" s="1205"/>
      <c r="N419" s="1205"/>
      <c r="O419" s="1205"/>
      <c r="P419" s="1205"/>
      <c r="Q419" s="1205"/>
      <c r="R419" s="1205"/>
      <c r="S419" s="1205"/>
      <c r="T419" s="1087"/>
    </row>
    <row r="420" spans="1:20" ht="16.5" thickBot="1" x14ac:dyDescent="0.3">
      <c r="A420" s="1446"/>
      <c r="B420" s="2779"/>
      <c r="C420" s="2746"/>
      <c r="D420" s="2738"/>
      <c r="E420" s="2725" t="s">
        <v>353</v>
      </c>
      <c r="F420" s="2725"/>
      <c r="G420" s="1205">
        <f t="shared" si="37"/>
        <v>0</v>
      </c>
      <c r="H420" s="1205"/>
      <c r="I420" s="1205"/>
      <c r="J420" s="1205"/>
      <c r="K420" s="1205"/>
      <c r="L420" s="1205"/>
      <c r="M420" s="1205"/>
      <c r="N420" s="1205"/>
      <c r="O420" s="1205"/>
      <c r="P420" s="1205"/>
      <c r="Q420" s="1205"/>
      <c r="R420" s="1205"/>
      <c r="S420" s="1205"/>
      <c r="T420" s="1087"/>
    </row>
    <row r="421" spans="1:20" ht="16.5" thickBot="1" x14ac:dyDescent="0.3">
      <c r="A421" s="1446"/>
      <c r="B421" s="2779"/>
      <c r="C421" s="2746"/>
      <c r="D421" s="2738"/>
      <c r="E421" s="2718" t="s">
        <v>354</v>
      </c>
      <c r="F421" s="2718"/>
      <c r="G421" s="1199">
        <f>IF((G413+G414+G415+G416-G417)&lt;0,"Revise porque este valor no puede ser negativo",G413+G414+G415+G416-G417)</f>
        <v>8</v>
      </c>
      <c r="H421" s="446">
        <f t="shared" ref="H421:S421" si="38">IF((H413+H414+H415+H416-H417)&lt;0,"Revise porque este valor no puede ser negativo",H413+H414+H415+H416-H417)</f>
        <v>8</v>
      </c>
      <c r="I421" s="446">
        <f t="shared" si="38"/>
        <v>8</v>
      </c>
      <c r="J421" s="446">
        <f t="shared" si="38"/>
        <v>9</v>
      </c>
      <c r="K421" s="446">
        <f t="shared" si="38"/>
        <v>11</v>
      </c>
      <c r="L421" s="446">
        <f t="shared" si="38"/>
        <v>11</v>
      </c>
      <c r="M421" s="446">
        <f t="shared" si="38"/>
        <v>12</v>
      </c>
      <c r="N421" s="446">
        <f t="shared" si="38"/>
        <v>12</v>
      </c>
      <c r="O421" s="446">
        <f t="shared" si="38"/>
        <v>14</v>
      </c>
      <c r="P421" s="446">
        <f t="shared" si="38"/>
        <v>15</v>
      </c>
      <c r="Q421" s="446">
        <f t="shared" si="38"/>
        <v>16</v>
      </c>
      <c r="R421" s="446">
        <f t="shared" si="38"/>
        <v>16</v>
      </c>
      <c r="S421" s="446">
        <f t="shared" si="38"/>
        <v>16</v>
      </c>
      <c r="T421" s="1087"/>
    </row>
    <row r="422" spans="1:20" ht="19.5" thickBot="1" x14ac:dyDescent="0.3">
      <c r="A422" s="1446"/>
      <c r="B422" s="2779"/>
      <c r="C422" s="2726" t="s">
        <v>173</v>
      </c>
      <c r="D422" s="2727"/>
      <c r="E422" s="2728"/>
      <c r="F422" s="2728"/>
      <c r="G422" s="2727"/>
      <c r="H422" s="2727"/>
      <c r="I422" s="2727"/>
      <c r="J422" s="2727"/>
      <c r="K422" s="2727"/>
      <c r="L422" s="2727"/>
      <c r="M422" s="2727"/>
      <c r="N422" s="2727"/>
      <c r="O422" s="2727"/>
      <c r="P422" s="2727"/>
      <c r="Q422" s="2727"/>
      <c r="R422" s="2727"/>
      <c r="S422" s="2729"/>
      <c r="T422" s="1087"/>
    </row>
    <row r="423" spans="1:20" ht="19.5" thickBot="1" x14ac:dyDescent="0.3">
      <c r="A423" s="1446"/>
      <c r="B423" s="2779"/>
      <c r="C423" s="2730" t="s">
        <v>143</v>
      </c>
      <c r="D423" s="2732" t="s">
        <v>144</v>
      </c>
      <c r="E423" s="2733"/>
      <c r="F423" s="2733"/>
      <c r="G423" s="2733"/>
      <c r="H423" s="2733"/>
      <c r="I423" s="2733"/>
      <c r="J423" s="2733"/>
      <c r="K423" s="2733"/>
      <c r="L423" s="2733"/>
      <c r="M423" s="2733"/>
      <c r="N423" s="2733"/>
      <c r="O423" s="2733"/>
      <c r="P423" s="2733"/>
      <c r="Q423" s="2733"/>
      <c r="R423" s="2733"/>
      <c r="S423" s="2734"/>
      <c r="T423" s="1087"/>
    </row>
    <row r="424" spans="1:20" ht="16.5" thickBot="1" x14ac:dyDescent="0.3">
      <c r="A424" s="1446"/>
      <c r="B424" s="2779"/>
      <c r="C424" s="2731"/>
      <c r="D424" s="2735" t="s">
        <v>182</v>
      </c>
      <c r="E424" s="2718" t="s">
        <v>232</v>
      </c>
      <c r="F424" s="2718"/>
      <c r="G424" s="1206"/>
      <c r="H424" s="1202">
        <f>+G430</f>
        <v>0</v>
      </c>
      <c r="I424" s="1202">
        <f t="shared" ref="I424:S424" si="39">+H430</f>
        <v>0</v>
      </c>
      <c r="J424" s="1202">
        <f t="shared" si="39"/>
        <v>0</v>
      </c>
      <c r="K424" s="1202">
        <f t="shared" si="39"/>
        <v>0</v>
      </c>
      <c r="L424" s="1202">
        <f t="shared" si="39"/>
        <v>0</v>
      </c>
      <c r="M424" s="1202">
        <f t="shared" si="39"/>
        <v>0</v>
      </c>
      <c r="N424" s="1202">
        <f t="shared" si="39"/>
        <v>0</v>
      </c>
      <c r="O424" s="1202">
        <f t="shared" si="39"/>
        <v>0</v>
      </c>
      <c r="P424" s="1202">
        <f t="shared" si="39"/>
        <v>0</v>
      </c>
      <c r="Q424" s="1202">
        <f t="shared" si="39"/>
        <v>0</v>
      </c>
      <c r="R424" s="1202">
        <f t="shared" si="39"/>
        <v>0</v>
      </c>
      <c r="S424" s="1202">
        <f t="shared" si="39"/>
        <v>0</v>
      </c>
      <c r="T424" s="1087"/>
    </row>
    <row r="425" spans="1:20" ht="16.5" thickBot="1" x14ac:dyDescent="0.3">
      <c r="A425" s="1446"/>
      <c r="B425" s="2779"/>
      <c r="C425" s="2731"/>
      <c r="D425" s="2736"/>
      <c r="E425" s="2718" t="s">
        <v>337</v>
      </c>
      <c r="F425" s="2718"/>
      <c r="G425" s="1207">
        <f>+G390</f>
        <v>0</v>
      </c>
      <c r="H425" s="1204">
        <f t="shared" ref="H425:S425" si="40">SUM(H337:H390)</f>
        <v>0</v>
      </c>
      <c r="I425" s="1204">
        <f t="shared" si="40"/>
        <v>0</v>
      </c>
      <c r="J425" s="1204">
        <f t="shared" si="40"/>
        <v>0</v>
      </c>
      <c r="K425" s="1204">
        <f t="shared" si="40"/>
        <v>0</v>
      </c>
      <c r="L425" s="1204">
        <f t="shared" si="40"/>
        <v>0</v>
      </c>
      <c r="M425" s="1204">
        <f t="shared" si="40"/>
        <v>0</v>
      </c>
      <c r="N425" s="1204">
        <f t="shared" si="40"/>
        <v>0</v>
      </c>
      <c r="O425" s="1204">
        <f t="shared" si="40"/>
        <v>0</v>
      </c>
      <c r="P425" s="1204">
        <f t="shared" si="40"/>
        <v>0</v>
      </c>
      <c r="Q425" s="1204">
        <f t="shared" si="40"/>
        <v>0</v>
      </c>
      <c r="R425" s="1204">
        <f t="shared" si="40"/>
        <v>0</v>
      </c>
      <c r="S425" s="1204">
        <f t="shared" si="40"/>
        <v>0</v>
      </c>
      <c r="T425" s="1087"/>
    </row>
    <row r="426" spans="1:20" ht="16.5" thickBot="1" x14ac:dyDescent="0.3">
      <c r="A426" s="1446"/>
      <c r="B426" s="2779"/>
      <c r="C426" s="2731"/>
      <c r="D426" s="2736"/>
      <c r="E426" s="2718" t="s">
        <v>345</v>
      </c>
      <c r="F426" s="2718"/>
      <c r="G426" s="1207">
        <f>SUM(G427:G429)</f>
        <v>0</v>
      </c>
      <c r="H426" s="1208">
        <f t="shared" ref="H426:S426" si="41">SUM(H427:H429)</f>
        <v>0</v>
      </c>
      <c r="I426" s="1208">
        <f t="shared" si="41"/>
        <v>0</v>
      </c>
      <c r="J426" s="1208">
        <f t="shared" si="41"/>
        <v>0</v>
      </c>
      <c r="K426" s="1208">
        <f t="shared" si="41"/>
        <v>0</v>
      </c>
      <c r="L426" s="1208">
        <f t="shared" si="41"/>
        <v>0</v>
      </c>
      <c r="M426" s="1208">
        <f t="shared" si="41"/>
        <v>0</v>
      </c>
      <c r="N426" s="1208">
        <f t="shared" si="41"/>
        <v>0</v>
      </c>
      <c r="O426" s="1208">
        <f t="shared" si="41"/>
        <v>0</v>
      </c>
      <c r="P426" s="1208">
        <f t="shared" si="41"/>
        <v>0</v>
      </c>
      <c r="Q426" s="1208">
        <f t="shared" si="41"/>
        <v>0</v>
      </c>
      <c r="R426" s="1208">
        <f t="shared" si="41"/>
        <v>0</v>
      </c>
      <c r="S426" s="1208">
        <f t="shared" si="41"/>
        <v>0</v>
      </c>
      <c r="T426" s="1087"/>
    </row>
    <row r="427" spans="1:20" ht="16.5" thickBot="1" x14ac:dyDescent="0.3">
      <c r="A427" s="1446"/>
      <c r="B427" s="2779"/>
      <c r="C427" s="2731"/>
      <c r="D427" s="2736"/>
      <c r="E427" s="2724" t="s">
        <v>346</v>
      </c>
      <c r="F427" s="2724"/>
      <c r="G427" s="1209">
        <f>SUM(H427:S427)</f>
        <v>0</v>
      </c>
      <c r="H427" s="1210"/>
      <c r="I427" s="1210"/>
      <c r="J427" s="1210"/>
      <c r="K427" s="1210"/>
      <c r="L427" s="1210"/>
      <c r="M427" s="1210"/>
      <c r="N427" s="1210"/>
      <c r="O427" s="1210"/>
      <c r="P427" s="1210"/>
      <c r="Q427" s="1210"/>
      <c r="R427" s="1210"/>
      <c r="S427" s="1210"/>
      <c r="T427" s="1087"/>
    </row>
    <row r="428" spans="1:20" ht="16.5" thickBot="1" x14ac:dyDescent="0.3">
      <c r="A428" s="1446"/>
      <c r="B428" s="2779"/>
      <c r="C428" s="2731"/>
      <c r="D428" s="2736"/>
      <c r="E428" s="2709" t="s">
        <v>347</v>
      </c>
      <c r="F428" s="2709"/>
      <c r="G428" s="1209">
        <f t="shared" ref="G428:G429" si="42">SUM(H428:S428)</f>
        <v>0</v>
      </c>
      <c r="H428" s="1210"/>
      <c r="I428" s="1210"/>
      <c r="J428" s="1210"/>
      <c r="K428" s="1210"/>
      <c r="L428" s="1210"/>
      <c r="M428" s="1210"/>
      <c r="N428" s="1210"/>
      <c r="O428" s="1210"/>
      <c r="P428" s="1210"/>
      <c r="Q428" s="1210"/>
      <c r="R428" s="1210"/>
      <c r="S428" s="1210"/>
      <c r="T428" s="1087"/>
    </row>
    <row r="429" spans="1:20" ht="16.5" thickBot="1" x14ac:dyDescent="0.3">
      <c r="A429" s="1446"/>
      <c r="B429" s="2779"/>
      <c r="C429" s="2731"/>
      <c r="D429" s="2736"/>
      <c r="E429" s="2709" t="s">
        <v>348</v>
      </c>
      <c r="F429" s="2709"/>
      <c r="G429" s="1209">
        <f t="shared" si="42"/>
        <v>0</v>
      </c>
      <c r="H429" s="1210"/>
      <c r="I429" s="1210"/>
      <c r="J429" s="1210"/>
      <c r="K429" s="1210"/>
      <c r="L429" s="1210"/>
      <c r="M429" s="1210"/>
      <c r="N429" s="1210"/>
      <c r="O429" s="1210"/>
      <c r="P429" s="1210"/>
      <c r="Q429" s="1210"/>
      <c r="R429" s="1210"/>
      <c r="S429" s="1210"/>
      <c r="T429" s="1087"/>
    </row>
    <row r="430" spans="1:20" ht="16.5" thickBot="1" x14ac:dyDescent="0.3">
      <c r="A430" s="1446"/>
      <c r="B430" s="2779"/>
      <c r="C430" s="2731"/>
      <c r="D430" s="2736"/>
      <c r="E430" s="2718" t="s">
        <v>349</v>
      </c>
      <c r="F430" s="2718"/>
      <c r="G430" s="1199">
        <f>IF((G424+G425-G426)&lt;0,"Revise porque este valor no puede ser negativo",G424+G425-G426)</f>
        <v>0</v>
      </c>
      <c r="H430" s="446">
        <f t="shared" ref="H430:S430" si="43">IF((H424+H425-H426)&lt;0,"Revise porque este valor no puede ser negativo",H424+H425-H426)</f>
        <v>0</v>
      </c>
      <c r="I430" s="446">
        <f t="shared" si="43"/>
        <v>0</v>
      </c>
      <c r="J430" s="446">
        <f t="shared" si="43"/>
        <v>0</v>
      </c>
      <c r="K430" s="446">
        <f t="shared" si="43"/>
        <v>0</v>
      </c>
      <c r="L430" s="446">
        <f t="shared" si="43"/>
        <v>0</v>
      </c>
      <c r="M430" s="446">
        <f t="shared" si="43"/>
        <v>0</v>
      </c>
      <c r="N430" s="446">
        <f t="shared" si="43"/>
        <v>0</v>
      </c>
      <c r="O430" s="446">
        <f t="shared" si="43"/>
        <v>0</v>
      </c>
      <c r="P430" s="446">
        <f t="shared" si="43"/>
        <v>0</v>
      </c>
      <c r="Q430" s="446">
        <f t="shared" si="43"/>
        <v>0</v>
      </c>
      <c r="R430" s="446">
        <f t="shared" si="43"/>
        <v>0</v>
      </c>
      <c r="S430" s="446">
        <f t="shared" si="43"/>
        <v>0</v>
      </c>
      <c r="T430" s="1087"/>
    </row>
    <row r="431" spans="1:20" ht="19.5" thickBot="1" x14ac:dyDescent="0.3">
      <c r="A431" s="1446"/>
      <c r="B431" s="2779"/>
      <c r="C431" s="2719" t="s">
        <v>174</v>
      </c>
      <c r="D431" s="2719"/>
      <c r="E431" s="2719"/>
      <c r="F431" s="2719"/>
      <c r="G431" s="2719"/>
      <c r="H431" s="2719"/>
      <c r="I431" s="2719"/>
      <c r="J431" s="2719"/>
      <c r="K431" s="2719"/>
      <c r="L431" s="2719"/>
      <c r="M431" s="2719"/>
      <c r="N431" s="2719"/>
      <c r="O431" s="2719"/>
      <c r="P431" s="2719"/>
      <c r="Q431" s="2719"/>
      <c r="R431" s="2719"/>
      <c r="S431" s="2720"/>
      <c r="T431" s="1087"/>
    </row>
    <row r="432" spans="1:20" ht="16.5" thickBot="1" x14ac:dyDescent="0.3">
      <c r="A432" s="1446"/>
      <c r="B432" s="2779"/>
      <c r="C432" s="2721" t="s">
        <v>145</v>
      </c>
      <c r="D432" s="2723" t="s">
        <v>180</v>
      </c>
      <c r="E432" s="2724" t="s">
        <v>183</v>
      </c>
      <c r="F432" s="2724"/>
      <c r="G432" s="1093">
        <f>+H432+I432+J432+K432+L432+M432+N432+O432+P432+Q432+R432+S432</f>
        <v>24</v>
      </c>
      <c r="H432" s="1211">
        <v>2</v>
      </c>
      <c r="I432" s="1211">
        <v>2</v>
      </c>
      <c r="J432" s="1211">
        <v>2</v>
      </c>
      <c r="K432" s="1211">
        <v>2</v>
      </c>
      <c r="L432" s="1211">
        <v>2</v>
      </c>
      <c r="M432" s="1211">
        <v>2</v>
      </c>
      <c r="N432" s="1211">
        <v>2</v>
      </c>
      <c r="O432" s="1211">
        <v>2</v>
      </c>
      <c r="P432" s="1211">
        <v>2</v>
      </c>
      <c r="Q432" s="1211">
        <v>2</v>
      </c>
      <c r="R432" s="1211">
        <v>2</v>
      </c>
      <c r="S432" s="1211">
        <v>2</v>
      </c>
      <c r="T432" s="1087"/>
    </row>
    <row r="433" spans="1:20" ht="16.5" thickBot="1" x14ac:dyDescent="0.3">
      <c r="A433" s="1446"/>
      <c r="B433" s="2779"/>
      <c r="C433" s="2722"/>
      <c r="D433" s="2707"/>
      <c r="E433" s="2709" t="s">
        <v>184</v>
      </c>
      <c r="F433" s="2709"/>
      <c r="G433" s="1093">
        <f t="shared" ref="G433:G454" si="44">+H433+I433+J433+K433+L433+M433+N433+O433+P433+Q433+R433+S433</f>
        <v>120</v>
      </c>
      <c r="H433" s="1211">
        <v>10</v>
      </c>
      <c r="I433" s="1211">
        <v>10</v>
      </c>
      <c r="J433" s="1211">
        <v>10</v>
      </c>
      <c r="K433" s="1211">
        <v>10</v>
      </c>
      <c r="L433" s="1211">
        <v>10</v>
      </c>
      <c r="M433" s="1211">
        <v>10</v>
      </c>
      <c r="N433" s="1211">
        <v>10</v>
      </c>
      <c r="O433" s="1211">
        <v>10</v>
      </c>
      <c r="P433" s="1211">
        <v>10</v>
      </c>
      <c r="Q433" s="1211">
        <v>10</v>
      </c>
      <c r="R433" s="1211">
        <v>10</v>
      </c>
      <c r="S433" s="1211">
        <v>10</v>
      </c>
      <c r="T433" s="1087"/>
    </row>
    <row r="434" spans="1:20" ht="16.5" thickBot="1" x14ac:dyDescent="0.3">
      <c r="A434" s="1446"/>
      <c r="B434" s="2779"/>
      <c r="C434" s="2722"/>
      <c r="D434" s="2707" t="s">
        <v>146</v>
      </c>
      <c r="E434" s="2709" t="s">
        <v>185</v>
      </c>
      <c r="F434" s="2709"/>
      <c r="G434" s="1093">
        <f t="shared" si="44"/>
        <v>2</v>
      </c>
      <c r="H434" s="1211">
        <v>0</v>
      </c>
      <c r="I434" s="1211">
        <v>0</v>
      </c>
      <c r="J434" s="1211">
        <v>0</v>
      </c>
      <c r="K434" s="1211">
        <v>1</v>
      </c>
      <c r="L434" s="1211">
        <v>0</v>
      </c>
      <c r="M434" s="1211">
        <v>0</v>
      </c>
      <c r="N434" s="1211">
        <v>0</v>
      </c>
      <c r="O434" s="1211">
        <v>0</v>
      </c>
      <c r="P434" s="1211">
        <v>0</v>
      </c>
      <c r="Q434" s="1211">
        <v>1</v>
      </c>
      <c r="R434" s="1211">
        <v>0</v>
      </c>
      <c r="S434" s="1211">
        <v>0</v>
      </c>
      <c r="T434" s="1087"/>
    </row>
    <row r="435" spans="1:20" ht="16.5" thickBot="1" x14ac:dyDescent="0.3">
      <c r="A435" s="1446"/>
      <c r="B435" s="2779"/>
      <c r="C435" s="2722"/>
      <c r="D435" s="2707"/>
      <c r="E435" s="2709" t="s">
        <v>186</v>
      </c>
      <c r="F435" s="2709"/>
      <c r="G435" s="1093">
        <f t="shared" si="44"/>
        <v>34</v>
      </c>
      <c r="H435" s="1211">
        <v>0</v>
      </c>
      <c r="I435" s="1211">
        <v>0</v>
      </c>
      <c r="J435" s="1211">
        <v>0</v>
      </c>
      <c r="K435" s="1211">
        <v>17</v>
      </c>
      <c r="L435" s="1211">
        <v>0</v>
      </c>
      <c r="M435" s="1211">
        <v>0</v>
      </c>
      <c r="N435" s="1211">
        <v>0</v>
      </c>
      <c r="O435" s="1211">
        <v>0</v>
      </c>
      <c r="P435" s="1211">
        <v>0</v>
      </c>
      <c r="Q435" s="1211">
        <v>17</v>
      </c>
      <c r="R435" s="1211">
        <v>0</v>
      </c>
      <c r="S435" s="1211">
        <v>0</v>
      </c>
      <c r="T435" s="1087"/>
    </row>
    <row r="436" spans="1:20" ht="16.5" thickBot="1" x14ac:dyDescent="0.3">
      <c r="A436" s="1446"/>
      <c r="B436" s="2779"/>
      <c r="C436" s="2722"/>
      <c r="D436" s="2707"/>
      <c r="E436" s="2709" t="s">
        <v>187</v>
      </c>
      <c r="F436" s="2709"/>
      <c r="G436" s="1093">
        <f t="shared" si="44"/>
        <v>0</v>
      </c>
      <c r="H436" s="1211">
        <v>0</v>
      </c>
      <c r="I436" s="1211">
        <v>0</v>
      </c>
      <c r="J436" s="1211">
        <v>0</v>
      </c>
      <c r="K436" s="1211">
        <v>0</v>
      </c>
      <c r="L436" s="1211">
        <v>0</v>
      </c>
      <c r="M436" s="1211">
        <v>0</v>
      </c>
      <c r="N436" s="1211">
        <v>0</v>
      </c>
      <c r="O436" s="1211">
        <v>0</v>
      </c>
      <c r="P436" s="1211">
        <v>0</v>
      </c>
      <c r="Q436" s="1211">
        <v>0</v>
      </c>
      <c r="R436" s="1211">
        <v>0</v>
      </c>
      <c r="S436" s="1211">
        <v>0</v>
      </c>
      <c r="T436" s="1087"/>
    </row>
    <row r="437" spans="1:20" ht="75.75" thickBot="1" x14ac:dyDescent="0.3">
      <c r="A437" s="1446"/>
      <c r="B437" s="2779"/>
      <c r="C437" s="2722"/>
      <c r="D437" s="43" t="s">
        <v>181</v>
      </c>
      <c r="E437" s="2709" t="s">
        <v>188</v>
      </c>
      <c r="F437" s="2709"/>
      <c r="G437" s="1093">
        <f t="shared" si="44"/>
        <v>20</v>
      </c>
      <c r="H437" s="1211">
        <v>0</v>
      </c>
      <c r="I437" s="1211">
        <v>2</v>
      </c>
      <c r="J437" s="1211">
        <v>2</v>
      </c>
      <c r="K437" s="1211">
        <v>2</v>
      </c>
      <c r="L437" s="1211">
        <v>2</v>
      </c>
      <c r="M437" s="1211">
        <v>2</v>
      </c>
      <c r="N437" s="1211">
        <v>2</v>
      </c>
      <c r="O437" s="1211">
        <v>2</v>
      </c>
      <c r="P437" s="1211">
        <v>2</v>
      </c>
      <c r="Q437" s="1211">
        <v>2</v>
      </c>
      <c r="R437" s="1211">
        <v>2</v>
      </c>
      <c r="S437" s="1211">
        <v>0</v>
      </c>
      <c r="T437" s="1087"/>
    </row>
    <row r="438" spans="1:20" ht="16.5" thickBot="1" x14ac:dyDescent="0.3">
      <c r="A438" s="1446"/>
      <c r="B438" s="2779"/>
      <c r="C438" s="2722"/>
      <c r="D438" s="2707" t="s">
        <v>147</v>
      </c>
      <c r="E438" s="2709" t="s">
        <v>189</v>
      </c>
      <c r="F438" s="2709"/>
      <c r="G438" s="1093">
        <f t="shared" si="44"/>
        <v>300</v>
      </c>
      <c r="H438" s="1211">
        <v>25</v>
      </c>
      <c r="I438" s="1211">
        <v>25</v>
      </c>
      <c r="J438" s="1211">
        <v>25</v>
      </c>
      <c r="K438" s="1211">
        <v>25</v>
      </c>
      <c r="L438" s="1211">
        <v>25</v>
      </c>
      <c r="M438" s="1211">
        <v>25</v>
      </c>
      <c r="N438" s="1211">
        <v>25</v>
      </c>
      <c r="O438" s="1211">
        <v>25</v>
      </c>
      <c r="P438" s="1211">
        <v>25</v>
      </c>
      <c r="Q438" s="1211">
        <v>25</v>
      </c>
      <c r="R438" s="1211">
        <v>25</v>
      </c>
      <c r="S438" s="1211">
        <v>25</v>
      </c>
      <c r="T438" s="1087"/>
    </row>
    <row r="439" spans="1:20" ht="16.5" thickBot="1" x14ac:dyDescent="0.3">
      <c r="A439" s="1446"/>
      <c r="B439" s="2779"/>
      <c r="C439" s="2722"/>
      <c r="D439" s="2707"/>
      <c r="E439" s="2709" t="s">
        <v>190</v>
      </c>
      <c r="F439" s="2709"/>
      <c r="G439" s="1093">
        <f t="shared" si="44"/>
        <v>36</v>
      </c>
      <c r="H439" s="1211">
        <v>0</v>
      </c>
      <c r="I439" s="1211">
        <v>4</v>
      </c>
      <c r="J439" s="1211">
        <v>4</v>
      </c>
      <c r="K439" s="1211">
        <v>0</v>
      </c>
      <c r="L439" s="1211">
        <v>4</v>
      </c>
      <c r="M439" s="1211">
        <v>4</v>
      </c>
      <c r="N439" s="1211">
        <v>4</v>
      </c>
      <c r="O439" s="1211">
        <v>4</v>
      </c>
      <c r="P439" s="1211">
        <v>4</v>
      </c>
      <c r="Q439" s="1211">
        <v>4</v>
      </c>
      <c r="R439" s="1211">
        <v>4</v>
      </c>
      <c r="S439" s="1211">
        <v>0</v>
      </c>
      <c r="T439" s="1087"/>
    </row>
    <row r="440" spans="1:20" ht="45.75" thickBot="1" x14ac:dyDescent="0.3">
      <c r="A440" s="1446"/>
      <c r="B440" s="2779"/>
      <c r="C440" s="2722"/>
      <c r="D440" s="43" t="s">
        <v>148</v>
      </c>
      <c r="E440" s="2709" t="s">
        <v>191</v>
      </c>
      <c r="F440" s="2709"/>
      <c r="G440" s="1093">
        <f t="shared" si="44"/>
        <v>4</v>
      </c>
      <c r="H440" s="1211">
        <v>0</v>
      </c>
      <c r="I440" s="1211">
        <v>0</v>
      </c>
      <c r="J440" s="1211">
        <v>1</v>
      </c>
      <c r="K440" s="1211">
        <v>0</v>
      </c>
      <c r="L440" s="1211">
        <v>0</v>
      </c>
      <c r="M440" s="1211">
        <v>0</v>
      </c>
      <c r="N440" s="1211">
        <v>1</v>
      </c>
      <c r="O440" s="1211">
        <v>0</v>
      </c>
      <c r="P440" s="1211">
        <v>1</v>
      </c>
      <c r="Q440" s="1211">
        <v>0</v>
      </c>
      <c r="R440" s="1211">
        <v>1</v>
      </c>
      <c r="S440" s="1211">
        <v>0</v>
      </c>
      <c r="T440" s="1087"/>
    </row>
    <row r="441" spans="1:20" ht="16.5" thickBot="1" x14ac:dyDescent="0.3">
      <c r="A441" s="1446"/>
      <c r="B441" s="2779"/>
      <c r="C441" s="2722"/>
      <c r="D441" s="2707" t="s">
        <v>149</v>
      </c>
      <c r="E441" s="2709" t="s">
        <v>192</v>
      </c>
      <c r="F441" s="2709"/>
      <c r="G441" s="1093">
        <f t="shared" si="44"/>
        <v>36</v>
      </c>
      <c r="H441" s="1211">
        <v>0</v>
      </c>
      <c r="I441" s="1211">
        <v>3</v>
      </c>
      <c r="J441" s="1211">
        <v>4</v>
      </c>
      <c r="K441" s="1211">
        <v>2</v>
      </c>
      <c r="L441" s="1211">
        <v>4</v>
      </c>
      <c r="M441" s="1211">
        <v>4</v>
      </c>
      <c r="N441" s="1211">
        <v>4</v>
      </c>
      <c r="O441" s="1211">
        <v>4</v>
      </c>
      <c r="P441" s="1211">
        <v>4</v>
      </c>
      <c r="Q441" s="1211">
        <v>4</v>
      </c>
      <c r="R441" s="1211">
        <v>3</v>
      </c>
      <c r="S441" s="1211">
        <v>0</v>
      </c>
      <c r="T441" s="1087"/>
    </row>
    <row r="442" spans="1:20" ht="16.5" thickBot="1" x14ac:dyDescent="0.3">
      <c r="A442" s="1446"/>
      <c r="B442" s="2779"/>
      <c r="C442" s="2722"/>
      <c r="D442" s="2707"/>
      <c r="E442" s="2709" t="s">
        <v>193</v>
      </c>
      <c r="F442" s="2709"/>
      <c r="G442" s="1093">
        <f t="shared" si="44"/>
        <v>348</v>
      </c>
      <c r="H442" s="1211">
        <v>29</v>
      </c>
      <c r="I442" s="1211">
        <v>29</v>
      </c>
      <c r="J442" s="1211">
        <v>29</v>
      </c>
      <c r="K442" s="1211">
        <v>29</v>
      </c>
      <c r="L442" s="1211">
        <v>29</v>
      </c>
      <c r="M442" s="1211">
        <v>29</v>
      </c>
      <c r="N442" s="1211">
        <v>29</v>
      </c>
      <c r="O442" s="1211">
        <v>29</v>
      </c>
      <c r="P442" s="1211">
        <v>29</v>
      </c>
      <c r="Q442" s="1211">
        <v>29</v>
      </c>
      <c r="R442" s="1211">
        <v>29</v>
      </c>
      <c r="S442" s="1211">
        <v>29</v>
      </c>
      <c r="T442" s="1087"/>
    </row>
    <row r="443" spans="1:20" ht="105.75" thickBot="1" x14ac:dyDescent="0.3">
      <c r="A443" s="1446"/>
      <c r="B443" s="2779"/>
      <c r="C443" s="2722"/>
      <c r="D443" s="43" t="s">
        <v>150</v>
      </c>
      <c r="E443" s="2709" t="s">
        <v>194</v>
      </c>
      <c r="F443" s="2709"/>
      <c r="G443" s="1093">
        <f t="shared" si="44"/>
        <v>20</v>
      </c>
      <c r="H443" s="1211">
        <v>0</v>
      </c>
      <c r="I443" s="1211">
        <v>2</v>
      </c>
      <c r="J443" s="1211">
        <v>2</v>
      </c>
      <c r="K443" s="1211">
        <v>2</v>
      </c>
      <c r="L443" s="1211">
        <v>2</v>
      </c>
      <c r="M443" s="1211">
        <v>2</v>
      </c>
      <c r="N443" s="1211">
        <v>2</v>
      </c>
      <c r="O443" s="1211">
        <v>2</v>
      </c>
      <c r="P443" s="1211">
        <v>2</v>
      </c>
      <c r="Q443" s="1211">
        <v>2</v>
      </c>
      <c r="R443" s="1211">
        <v>2</v>
      </c>
      <c r="S443" s="1211">
        <v>0</v>
      </c>
      <c r="T443" s="1087"/>
    </row>
    <row r="444" spans="1:20" ht="16.5" thickBot="1" x14ac:dyDescent="0.3">
      <c r="A444" s="1446"/>
      <c r="B444" s="2779"/>
      <c r="C444" s="2722"/>
      <c r="D444" s="2707" t="s">
        <v>151</v>
      </c>
      <c r="E444" s="2709" t="s">
        <v>195</v>
      </c>
      <c r="F444" s="2709"/>
      <c r="G444" s="1093">
        <f t="shared" si="44"/>
        <v>0</v>
      </c>
      <c r="H444" s="1211">
        <v>0</v>
      </c>
      <c r="I444" s="1211">
        <v>0</v>
      </c>
      <c r="J444" s="1211">
        <v>0</v>
      </c>
      <c r="K444" s="1211">
        <v>0</v>
      </c>
      <c r="L444" s="1211">
        <v>0</v>
      </c>
      <c r="M444" s="1211">
        <v>0</v>
      </c>
      <c r="N444" s="1211">
        <v>0</v>
      </c>
      <c r="O444" s="1211">
        <v>0</v>
      </c>
      <c r="P444" s="1211">
        <v>0</v>
      </c>
      <c r="Q444" s="1211">
        <v>0</v>
      </c>
      <c r="R444" s="1211">
        <v>0</v>
      </c>
      <c r="S444" s="1211">
        <v>0</v>
      </c>
      <c r="T444" s="1087"/>
    </row>
    <row r="445" spans="1:20" ht="16.5" thickBot="1" x14ac:dyDescent="0.3">
      <c r="A445" s="1446"/>
      <c r="B445" s="2779"/>
      <c r="C445" s="2722"/>
      <c r="D445" s="2707"/>
      <c r="E445" s="2709" t="s">
        <v>196</v>
      </c>
      <c r="F445" s="2709"/>
      <c r="G445" s="1093">
        <f t="shared" si="44"/>
        <v>0</v>
      </c>
      <c r="H445" s="1211">
        <v>0</v>
      </c>
      <c r="I445" s="1211">
        <v>0</v>
      </c>
      <c r="J445" s="1211">
        <v>0</v>
      </c>
      <c r="K445" s="1211">
        <v>0</v>
      </c>
      <c r="L445" s="1211">
        <v>0</v>
      </c>
      <c r="M445" s="1211">
        <v>0</v>
      </c>
      <c r="N445" s="1211">
        <v>0</v>
      </c>
      <c r="O445" s="1211">
        <v>0</v>
      </c>
      <c r="P445" s="1211">
        <v>0</v>
      </c>
      <c r="Q445" s="1211">
        <v>0</v>
      </c>
      <c r="R445" s="1211">
        <v>0</v>
      </c>
      <c r="S445" s="1211">
        <v>0</v>
      </c>
      <c r="T445" s="1087"/>
    </row>
    <row r="446" spans="1:20" ht="16.5" thickBot="1" x14ac:dyDescent="0.3">
      <c r="A446" s="1446"/>
      <c r="B446" s="2779"/>
      <c r="C446" s="2722"/>
      <c r="D446" s="2717" t="s">
        <v>152</v>
      </c>
      <c r="E446" s="2709" t="s">
        <v>197</v>
      </c>
      <c r="F446" s="2709"/>
      <c r="G446" s="1093">
        <f t="shared" si="44"/>
        <v>0</v>
      </c>
      <c r="H446" s="1211">
        <v>0</v>
      </c>
      <c r="I446" s="1211">
        <v>0</v>
      </c>
      <c r="J446" s="1211">
        <v>0</v>
      </c>
      <c r="K446" s="1211">
        <v>0</v>
      </c>
      <c r="L446" s="1211">
        <v>0</v>
      </c>
      <c r="M446" s="1211">
        <v>0</v>
      </c>
      <c r="N446" s="1211">
        <v>0</v>
      </c>
      <c r="O446" s="1211">
        <v>0</v>
      </c>
      <c r="P446" s="1211">
        <v>0</v>
      </c>
      <c r="Q446" s="1211">
        <v>0</v>
      </c>
      <c r="R446" s="1211">
        <v>0</v>
      </c>
      <c r="S446" s="1211">
        <v>0</v>
      </c>
      <c r="T446" s="1087"/>
    </row>
    <row r="447" spans="1:20" ht="16.5" thickBot="1" x14ac:dyDescent="0.3">
      <c r="A447" s="1446"/>
      <c r="B447" s="2779"/>
      <c r="C447" s="2722"/>
      <c r="D447" s="2717"/>
      <c r="E447" s="2709" t="s">
        <v>233</v>
      </c>
      <c r="F447" s="2709"/>
      <c r="G447" s="1093">
        <f t="shared" si="44"/>
        <v>0</v>
      </c>
      <c r="H447" s="1211">
        <v>0</v>
      </c>
      <c r="I447" s="1211">
        <v>0</v>
      </c>
      <c r="J447" s="1211">
        <v>0</v>
      </c>
      <c r="K447" s="1211">
        <v>0</v>
      </c>
      <c r="L447" s="1211">
        <v>0</v>
      </c>
      <c r="M447" s="1211">
        <v>0</v>
      </c>
      <c r="N447" s="1211">
        <v>0</v>
      </c>
      <c r="O447" s="1211">
        <v>0</v>
      </c>
      <c r="P447" s="1211">
        <v>0</v>
      </c>
      <c r="Q447" s="1211">
        <v>0</v>
      </c>
      <c r="R447" s="1211">
        <v>0</v>
      </c>
      <c r="S447" s="1211">
        <v>0</v>
      </c>
      <c r="T447" s="1087"/>
    </row>
    <row r="448" spans="1:20" ht="16.5" thickBot="1" x14ac:dyDescent="0.3">
      <c r="A448" s="1446"/>
      <c r="B448" s="2779"/>
      <c r="C448" s="2722"/>
      <c r="D448" s="2717"/>
      <c r="E448" s="2709" t="s">
        <v>234</v>
      </c>
      <c r="F448" s="2709"/>
      <c r="G448" s="1093">
        <f t="shared" si="44"/>
        <v>0</v>
      </c>
      <c r="H448" s="1211">
        <v>0</v>
      </c>
      <c r="I448" s="1211">
        <v>0</v>
      </c>
      <c r="J448" s="1211">
        <v>0</v>
      </c>
      <c r="K448" s="1211">
        <v>0</v>
      </c>
      <c r="L448" s="1211">
        <v>0</v>
      </c>
      <c r="M448" s="1211">
        <v>0</v>
      </c>
      <c r="N448" s="1211">
        <v>0</v>
      </c>
      <c r="O448" s="1211">
        <v>0</v>
      </c>
      <c r="P448" s="1211">
        <v>0</v>
      </c>
      <c r="Q448" s="1211">
        <v>0</v>
      </c>
      <c r="R448" s="1211">
        <v>0</v>
      </c>
      <c r="S448" s="1211">
        <v>0</v>
      </c>
      <c r="T448" s="1087"/>
    </row>
    <row r="449" spans="1:20" ht="16.5" thickBot="1" x14ac:dyDescent="0.3">
      <c r="A449" s="1446"/>
      <c r="B449" s="2779"/>
      <c r="C449" s="2722"/>
      <c r="D449" s="2717"/>
      <c r="E449" s="2709" t="s">
        <v>235</v>
      </c>
      <c r="F449" s="2709"/>
      <c r="G449" s="1093">
        <f t="shared" si="44"/>
        <v>0</v>
      </c>
      <c r="H449" s="1211">
        <v>0</v>
      </c>
      <c r="I449" s="1211">
        <v>0</v>
      </c>
      <c r="J449" s="1211">
        <v>0</v>
      </c>
      <c r="K449" s="1211">
        <v>0</v>
      </c>
      <c r="L449" s="1211">
        <v>0</v>
      </c>
      <c r="M449" s="1211">
        <v>0</v>
      </c>
      <c r="N449" s="1211">
        <v>0</v>
      </c>
      <c r="O449" s="1211">
        <v>0</v>
      </c>
      <c r="P449" s="1211">
        <v>0</v>
      </c>
      <c r="Q449" s="1211">
        <v>0</v>
      </c>
      <c r="R449" s="1211">
        <v>0</v>
      </c>
      <c r="S449" s="1211">
        <v>0</v>
      </c>
      <c r="T449" s="1087"/>
    </row>
    <row r="450" spans="1:20" ht="16.5" thickBot="1" x14ac:dyDescent="0.3">
      <c r="A450" s="1446"/>
      <c r="B450" s="2779"/>
      <c r="C450" s="2722"/>
      <c r="D450" s="2717"/>
      <c r="E450" s="2709" t="s">
        <v>236</v>
      </c>
      <c r="F450" s="2709"/>
      <c r="G450" s="1093">
        <f t="shared" si="44"/>
        <v>0</v>
      </c>
      <c r="H450" s="1211">
        <v>0</v>
      </c>
      <c r="I450" s="1211">
        <v>0</v>
      </c>
      <c r="J450" s="1211">
        <v>0</v>
      </c>
      <c r="K450" s="1211">
        <v>0</v>
      </c>
      <c r="L450" s="1211">
        <v>0</v>
      </c>
      <c r="M450" s="1211">
        <v>0</v>
      </c>
      <c r="N450" s="1211">
        <v>0</v>
      </c>
      <c r="O450" s="1211">
        <v>0</v>
      </c>
      <c r="P450" s="1211">
        <v>0</v>
      </c>
      <c r="Q450" s="1211">
        <v>0</v>
      </c>
      <c r="R450" s="1211">
        <v>0</v>
      </c>
      <c r="S450" s="1211">
        <v>0</v>
      </c>
      <c r="T450" s="1087"/>
    </row>
    <row r="451" spans="1:20" ht="16.5" thickBot="1" x14ac:dyDescent="0.3">
      <c r="A451" s="1446"/>
      <c r="B451" s="2779"/>
      <c r="C451" s="2722"/>
      <c r="D451" s="2717"/>
      <c r="E451" s="2709" t="s">
        <v>237</v>
      </c>
      <c r="F451" s="2709"/>
      <c r="G451" s="1093">
        <f t="shared" si="44"/>
        <v>0</v>
      </c>
      <c r="H451" s="1211">
        <v>0</v>
      </c>
      <c r="I451" s="1211">
        <v>0</v>
      </c>
      <c r="J451" s="1211">
        <v>0</v>
      </c>
      <c r="K451" s="1211">
        <v>0</v>
      </c>
      <c r="L451" s="1211">
        <v>0</v>
      </c>
      <c r="M451" s="1211">
        <v>0</v>
      </c>
      <c r="N451" s="1211">
        <v>0</v>
      </c>
      <c r="O451" s="1211">
        <v>0</v>
      </c>
      <c r="P451" s="1211">
        <v>0</v>
      </c>
      <c r="Q451" s="1211">
        <v>0</v>
      </c>
      <c r="R451" s="1211">
        <v>0</v>
      </c>
      <c r="S451" s="1211">
        <v>0</v>
      </c>
      <c r="T451" s="1087"/>
    </row>
    <row r="452" spans="1:20" ht="16.5" thickBot="1" x14ac:dyDescent="0.3">
      <c r="A452" s="1446"/>
      <c r="B452" s="2779"/>
      <c r="C452" s="2722"/>
      <c r="D452" s="2707" t="s">
        <v>153</v>
      </c>
      <c r="E452" s="2709" t="s">
        <v>198</v>
      </c>
      <c r="F452" s="2709"/>
      <c r="G452" s="1093">
        <f t="shared" si="44"/>
        <v>0</v>
      </c>
      <c r="H452" s="1211">
        <v>0</v>
      </c>
      <c r="I452" s="1211">
        <v>0</v>
      </c>
      <c r="J452" s="1211">
        <v>0</v>
      </c>
      <c r="K452" s="1211">
        <v>0</v>
      </c>
      <c r="L452" s="1211">
        <v>0</v>
      </c>
      <c r="M452" s="1211">
        <v>0</v>
      </c>
      <c r="N452" s="1211">
        <v>0</v>
      </c>
      <c r="O452" s="1211">
        <v>0</v>
      </c>
      <c r="P452" s="1211">
        <v>0</v>
      </c>
      <c r="Q452" s="1211">
        <v>0</v>
      </c>
      <c r="R452" s="1211">
        <v>0</v>
      </c>
      <c r="S452" s="1211">
        <v>0</v>
      </c>
      <c r="T452" s="1087"/>
    </row>
    <row r="453" spans="1:20" ht="16.5" thickBot="1" x14ac:dyDescent="0.3">
      <c r="A453" s="1446"/>
      <c r="B453" s="2779"/>
      <c r="C453" s="2722"/>
      <c r="D453" s="2707"/>
      <c r="E453" s="2709" t="s">
        <v>199</v>
      </c>
      <c r="F453" s="2709"/>
      <c r="G453" s="1093">
        <f t="shared" si="44"/>
        <v>0</v>
      </c>
      <c r="H453" s="1211">
        <v>0</v>
      </c>
      <c r="I453" s="1211">
        <v>0</v>
      </c>
      <c r="J453" s="1211">
        <v>0</v>
      </c>
      <c r="K453" s="1211">
        <v>0</v>
      </c>
      <c r="L453" s="1211">
        <v>0</v>
      </c>
      <c r="M453" s="1211">
        <v>0</v>
      </c>
      <c r="N453" s="1211">
        <v>0</v>
      </c>
      <c r="O453" s="1211">
        <v>0</v>
      </c>
      <c r="P453" s="1211">
        <v>0</v>
      </c>
      <c r="Q453" s="1211">
        <v>0</v>
      </c>
      <c r="R453" s="1211">
        <v>0</v>
      </c>
      <c r="S453" s="1211">
        <v>0</v>
      </c>
      <c r="T453" s="1087"/>
    </row>
    <row r="454" spans="1:20" ht="16.5" thickBot="1" x14ac:dyDescent="0.3">
      <c r="A454" s="1446"/>
      <c r="B454" s="2779"/>
      <c r="C454" s="2722"/>
      <c r="D454" s="2708"/>
      <c r="E454" s="2710" t="s">
        <v>200</v>
      </c>
      <c r="F454" s="2710"/>
      <c r="G454" s="1093">
        <f t="shared" si="44"/>
        <v>0</v>
      </c>
      <c r="H454" s="1211">
        <v>0</v>
      </c>
      <c r="I454" s="1211">
        <v>0</v>
      </c>
      <c r="J454" s="1211">
        <v>0</v>
      </c>
      <c r="K454" s="1211">
        <v>0</v>
      </c>
      <c r="L454" s="1211">
        <v>0</v>
      </c>
      <c r="M454" s="1211">
        <v>0</v>
      </c>
      <c r="N454" s="1211">
        <v>0</v>
      </c>
      <c r="O454" s="1211">
        <v>0</v>
      </c>
      <c r="P454" s="1211">
        <v>0</v>
      </c>
      <c r="Q454" s="1211">
        <v>0</v>
      </c>
      <c r="R454" s="1211">
        <v>0</v>
      </c>
      <c r="S454" s="1211">
        <v>0</v>
      </c>
      <c r="T454" s="1087"/>
    </row>
    <row r="455" spans="1:20" ht="18.75" x14ac:dyDescent="0.25">
      <c r="A455" s="1446"/>
      <c r="B455" s="2711" t="s">
        <v>4</v>
      </c>
      <c r="C455" s="2714" t="s">
        <v>168</v>
      </c>
      <c r="D455" s="2714"/>
      <c r="E455" s="2714"/>
      <c r="F455" s="2714"/>
      <c r="G455" s="2714"/>
      <c r="H455" s="2714"/>
      <c r="I455" s="2714"/>
      <c r="J455" s="2714"/>
      <c r="K455" s="2714"/>
      <c r="L455" s="2714"/>
      <c r="M455" s="2714"/>
      <c r="N455" s="2714"/>
      <c r="O455" s="2714"/>
      <c r="P455" s="2714"/>
      <c r="Q455" s="2714"/>
      <c r="R455" s="2714"/>
      <c r="S455" s="2715"/>
      <c r="T455" s="1087"/>
    </row>
    <row r="456" spans="1:20" ht="15.75" x14ac:dyDescent="0.25">
      <c r="A456" s="1446"/>
      <c r="B456" s="2712"/>
      <c r="C456" s="2716" t="s">
        <v>201</v>
      </c>
      <c r="D456" s="2700" t="s">
        <v>202</v>
      </c>
      <c r="E456" s="2700"/>
      <c r="F456" s="1213" t="s">
        <v>238</v>
      </c>
      <c r="G456" s="1115">
        <f>+H456+K456+N456+Q456</f>
        <v>4</v>
      </c>
      <c r="H456" s="2706">
        <v>1</v>
      </c>
      <c r="I456" s="2706"/>
      <c r="J456" s="2706"/>
      <c r="K456" s="2706">
        <v>1</v>
      </c>
      <c r="L456" s="2706"/>
      <c r="M456" s="2706"/>
      <c r="N456" s="2706">
        <v>1</v>
      </c>
      <c r="O456" s="2706"/>
      <c r="P456" s="2706"/>
      <c r="Q456" s="2706">
        <v>1</v>
      </c>
      <c r="R456" s="2706"/>
      <c r="S456" s="2706"/>
      <c r="T456" s="1087"/>
    </row>
    <row r="457" spans="1:20" ht="15.75" x14ac:dyDescent="0.25">
      <c r="A457" s="1446"/>
      <c r="B457" s="2712"/>
      <c r="C457" s="2716"/>
      <c r="D457" s="2700" t="s">
        <v>203</v>
      </c>
      <c r="E457" s="2700"/>
      <c r="F457" s="1213" t="s">
        <v>239</v>
      </c>
      <c r="G457" s="1115">
        <f>+H457+K457+N457+Q457</f>
        <v>4</v>
      </c>
      <c r="H457" s="2706">
        <v>1</v>
      </c>
      <c r="I457" s="2706"/>
      <c r="J457" s="2706"/>
      <c r="K457" s="2706">
        <v>1</v>
      </c>
      <c r="L457" s="2706"/>
      <c r="M457" s="2706"/>
      <c r="N457" s="2706">
        <v>1</v>
      </c>
      <c r="O457" s="2706"/>
      <c r="P457" s="2706"/>
      <c r="Q457" s="2706">
        <v>1</v>
      </c>
      <c r="R457" s="2706"/>
      <c r="S457" s="2706"/>
      <c r="T457" s="1087"/>
    </row>
    <row r="458" spans="1:20" ht="15.75" x14ac:dyDescent="0.25">
      <c r="A458" s="1446"/>
      <c r="B458" s="2712"/>
      <c r="C458" s="2716"/>
      <c r="D458" s="2700" t="s">
        <v>204</v>
      </c>
      <c r="E458" s="2700"/>
      <c r="F458" s="1213" t="s">
        <v>240</v>
      </c>
      <c r="G458" s="1115">
        <f>+H458</f>
        <v>1</v>
      </c>
      <c r="H458" s="2706">
        <v>1</v>
      </c>
      <c r="I458" s="2706"/>
      <c r="J458" s="2706"/>
      <c r="K458" s="2706"/>
      <c r="L458" s="2706"/>
      <c r="M458" s="2706"/>
      <c r="N458" s="2706"/>
      <c r="O458" s="2706"/>
      <c r="P458" s="2706"/>
      <c r="Q458" s="2706"/>
      <c r="R458" s="2706"/>
      <c r="S458" s="2706"/>
      <c r="T458" s="1087"/>
    </row>
    <row r="459" spans="1:20" ht="15.75" x14ac:dyDescent="0.25">
      <c r="A459" s="1446"/>
      <c r="B459" s="2712"/>
      <c r="C459" s="2716"/>
      <c r="D459" s="2700" t="s">
        <v>339</v>
      </c>
      <c r="E459" s="2700"/>
      <c r="F459" s="1213" t="s">
        <v>241</v>
      </c>
      <c r="G459" s="1115">
        <f>+H459</f>
        <v>1</v>
      </c>
      <c r="H459" s="2706">
        <v>1</v>
      </c>
      <c r="I459" s="2706"/>
      <c r="J459" s="2706"/>
      <c r="K459" s="2706"/>
      <c r="L459" s="2706"/>
      <c r="M459" s="2706"/>
      <c r="N459" s="2706"/>
      <c r="O459" s="2706"/>
      <c r="P459" s="2706"/>
      <c r="Q459" s="2706"/>
      <c r="R459" s="2706"/>
      <c r="S459" s="2706"/>
      <c r="T459" s="1087"/>
    </row>
    <row r="460" spans="1:20" ht="15.75" x14ac:dyDescent="0.25">
      <c r="A460" s="1446"/>
      <c r="B460" s="2712"/>
      <c r="C460" s="2716"/>
      <c r="D460" s="2700" t="s">
        <v>205</v>
      </c>
      <c r="E460" s="2700"/>
      <c r="F460" s="1141" t="s">
        <v>242</v>
      </c>
      <c r="G460" s="1115">
        <f>+H460+I460+J460+K460+L460+M460+N460+O460+P460+Q460+R460+S460</f>
        <v>3</v>
      </c>
      <c r="H460" s="1099">
        <v>0</v>
      </c>
      <c r="I460" s="1099">
        <v>0</v>
      </c>
      <c r="J460" s="1099">
        <v>0</v>
      </c>
      <c r="K460" s="1099">
        <v>0</v>
      </c>
      <c r="L460" s="1099">
        <v>1</v>
      </c>
      <c r="M460" s="1099">
        <v>0</v>
      </c>
      <c r="N460" s="1099">
        <v>1</v>
      </c>
      <c r="O460" s="1099">
        <v>0</v>
      </c>
      <c r="P460" s="1099">
        <v>0</v>
      </c>
      <c r="Q460" s="1099">
        <v>1</v>
      </c>
      <c r="R460" s="1099">
        <v>0</v>
      </c>
      <c r="S460" s="1099">
        <v>0</v>
      </c>
      <c r="T460" s="1087"/>
    </row>
    <row r="461" spans="1:20" ht="15.75" x14ac:dyDescent="0.25">
      <c r="A461" s="1446"/>
      <c r="B461" s="2712"/>
      <c r="C461" s="2716"/>
      <c r="D461" s="2700"/>
      <c r="E461" s="2700"/>
      <c r="F461" s="1141" t="s">
        <v>243</v>
      </c>
      <c r="G461" s="1115">
        <f t="shared" ref="G461:G470" si="45">+H461+I461+J461+K461+L461+M461+N461+O461+P461+Q461+R461+S461</f>
        <v>3</v>
      </c>
      <c r="H461" s="1099">
        <v>0</v>
      </c>
      <c r="I461" s="1099">
        <v>0</v>
      </c>
      <c r="J461" s="1099">
        <v>0</v>
      </c>
      <c r="K461" s="1099">
        <v>0</v>
      </c>
      <c r="L461" s="1099">
        <v>1</v>
      </c>
      <c r="M461" s="1099">
        <v>0</v>
      </c>
      <c r="N461" s="1099">
        <v>1</v>
      </c>
      <c r="O461" s="1099">
        <v>0</v>
      </c>
      <c r="P461" s="1099">
        <v>0</v>
      </c>
      <c r="Q461" s="1099">
        <v>1</v>
      </c>
      <c r="R461" s="1099">
        <v>0</v>
      </c>
      <c r="S461" s="1099">
        <v>0</v>
      </c>
      <c r="T461" s="1087"/>
    </row>
    <row r="462" spans="1:20" ht="15.75" x14ac:dyDescent="0.25">
      <c r="A462" s="1446"/>
      <c r="B462" s="2712"/>
      <c r="C462" s="2716"/>
      <c r="D462" s="2700" t="s">
        <v>206</v>
      </c>
      <c r="E462" s="2700"/>
      <c r="F462" s="1213" t="s">
        <v>244</v>
      </c>
      <c r="G462" s="1115">
        <f t="shared" si="45"/>
        <v>0</v>
      </c>
      <c r="H462" s="1099">
        <v>0</v>
      </c>
      <c r="I462" s="1099">
        <v>0</v>
      </c>
      <c r="J462" s="1099">
        <v>0</v>
      </c>
      <c r="K462" s="1099">
        <v>0</v>
      </c>
      <c r="L462" s="1099">
        <v>0</v>
      </c>
      <c r="M462" s="1099">
        <v>0</v>
      </c>
      <c r="N462" s="1099">
        <v>0</v>
      </c>
      <c r="O462" s="1099">
        <v>0</v>
      </c>
      <c r="P462" s="1099">
        <v>0</v>
      </c>
      <c r="Q462" s="1099">
        <v>0</v>
      </c>
      <c r="R462" s="1099">
        <v>0</v>
      </c>
      <c r="S462" s="1099">
        <v>0</v>
      </c>
      <c r="T462" s="1087"/>
    </row>
    <row r="463" spans="1:20" ht="15.75" x14ac:dyDescent="0.25">
      <c r="A463" s="1446"/>
      <c r="B463" s="2712"/>
      <c r="C463" s="2716"/>
      <c r="D463" s="2700"/>
      <c r="E463" s="2700"/>
      <c r="F463" s="1213" t="s">
        <v>245</v>
      </c>
      <c r="G463" s="1115">
        <f t="shared" si="45"/>
        <v>0</v>
      </c>
      <c r="H463" s="1099">
        <v>0</v>
      </c>
      <c r="I463" s="1099">
        <v>0</v>
      </c>
      <c r="J463" s="1099">
        <v>0</v>
      </c>
      <c r="K463" s="1099">
        <v>0</v>
      </c>
      <c r="L463" s="1099">
        <v>0</v>
      </c>
      <c r="M463" s="1099">
        <v>0</v>
      </c>
      <c r="N463" s="1099">
        <v>0</v>
      </c>
      <c r="O463" s="1099">
        <v>0</v>
      </c>
      <c r="P463" s="1099">
        <v>0</v>
      </c>
      <c r="Q463" s="1099">
        <v>0</v>
      </c>
      <c r="R463" s="1099">
        <v>0</v>
      </c>
      <c r="S463" s="1099">
        <v>0</v>
      </c>
      <c r="T463" s="1087"/>
    </row>
    <row r="464" spans="1:20" ht="15.75" x14ac:dyDescent="0.25">
      <c r="A464" s="1446"/>
      <c r="B464" s="2712"/>
      <c r="C464" s="2716"/>
      <c r="D464" s="2700" t="s">
        <v>207</v>
      </c>
      <c r="E464" s="2700"/>
      <c r="F464" s="1213" t="s">
        <v>246</v>
      </c>
      <c r="G464" s="1115">
        <f t="shared" si="45"/>
        <v>5</v>
      </c>
      <c r="H464" s="1099">
        <v>0</v>
      </c>
      <c r="I464" s="1099">
        <v>0</v>
      </c>
      <c r="J464" s="1099">
        <v>1</v>
      </c>
      <c r="K464" s="1099">
        <v>0</v>
      </c>
      <c r="L464" s="1099">
        <v>1</v>
      </c>
      <c r="M464" s="1099">
        <v>0</v>
      </c>
      <c r="N464" s="1099">
        <v>1</v>
      </c>
      <c r="O464" s="1099">
        <v>0</v>
      </c>
      <c r="P464" s="1099">
        <v>1</v>
      </c>
      <c r="Q464" s="1099">
        <v>0</v>
      </c>
      <c r="R464" s="1099">
        <v>1</v>
      </c>
      <c r="S464" s="1099">
        <v>0</v>
      </c>
      <c r="T464" s="1087"/>
    </row>
    <row r="465" spans="1:20" ht="15.75" x14ac:dyDescent="0.25">
      <c r="A465" s="1446"/>
      <c r="B465" s="2712"/>
      <c r="C465" s="2716"/>
      <c r="D465" s="2700" t="s">
        <v>208</v>
      </c>
      <c r="E465" s="2700"/>
      <c r="F465" s="1213" t="s">
        <v>247</v>
      </c>
      <c r="G465" s="1115">
        <f t="shared" si="45"/>
        <v>0</v>
      </c>
      <c r="H465" s="1142">
        <v>0</v>
      </c>
      <c r="I465" s="1142">
        <v>0</v>
      </c>
      <c r="J465" s="1142">
        <v>0</v>
      </c>
      <c r="K465" s="1142">
        <v>0</v>
      </c>
      <c r="L465" s="1142">
        <v>0</v>
      </c>
      <c r="M465" s="1142">
        <v>0</v>
      </c>
      <c r="N465" s="1142">
        <v>0</v>
      </c>
      <c r="O465" s="1142">
        <v>0</v>
      </c>
      <c r="P465" s="1142">
        <v>0</v>
      </c>
      <c r="Q465" s="1142">
        <v>0</v>
      </c>
      <c r="R465" s="1142">
        <v>0</v>
      </c>
      <c r="S465" s="1142">
        <v>0</v>
      </c>
      <c r="T465" s="1087"/>
    </row>
    <row r="466" spans="1:20" ht="15.75" x14ac:dyDescent="0.25">
      <c r="A466" s="1446"/>
      <c r="B466" s="2712"/>
      <c r="C466" s="2716"/>
      <c r="D466" s="2700" t="s">
        <v>209</v>
      </c>
      <c r="E466" s="2700"/>
      <c r="F466" s="1213" t="s">
        <v>248</v>
      </c>
      <c r="G466" s="1115">
        <f t="shared" si="45"/>
        <v>8</v>
      </c>
      <c r="H466" s="1099">
        <v>0</v>
      </c>
      <c r="I466" s="1099">
        <v>0</v>
      </c>
      <c r="J466" s="1099">
        <v>0</v>
      </c>
      <c r="K466" s="1099">
        <v>0</v>
      </c>
      <c r="L466" s="1099">
        <v>0</v>
      </c>
      <c r="M466" s="1099">
        <v>0</v>
      </c>
      <c r="N466" s="1099">
        <v>1</v>
      </c>
      <c r="O466" s="1099">
        <v>2</v>
      </c>
      <c r="P466" s="1099">
        <v>0</v>
      </c>
      <c r="Q466" s="1099">
        <v>0</v>
      </c>
      <c r="R466" s="1099">
        <v>1</v>
      </c>
      <c r="S466" s="1099">
        <v>4</v>
      </c>
      <c r="T466" s="1087"/>
    </row>
    <row r="467" spans="1:20" ht="15.75" x14ac:dyDescent="0.25">
      <c r="A467" s="1446"/>
      <c r="B467" s="2712"/>
      <c r="C467" s="2716"/>
      <c r="D467" s="2700" t="s">
        <v>229</v>
      </c>
      <c r="E467" s="2700"/>
      <c r="F467" s="1213" t="s">
        <v>249</v>
      </c>
      <c r="G467" s="1115">
        <f t="shared" si="45"/>
        <v>36</v>
      </c>
      <c r="H467" s="1210">
        <v>3</v>
      </c>
      <c r="I467" s="1210">
        <v>3</v>
      </c>
      <c r="J467" s="1210">
        <v>3</v>
      </c>
      <c r="K467" s="1210">
        <v>3</v>
      </c>
      <c r="L467" s="1210">
        <v>3</v>
      </c>
      <c r="M467" s="1210">
        <v>3</v>
      </c>
      <c r="N467" s="1210">
        <v>3</v>
      </c>
      <c r="O467" s="1210">
        <v>3</v>
      </c>
      <c r="P467" s="1210">
        <v>3</v>
      </c>
      <c r="Q467" s="1210">
        <v>3</v>
      </c>
      <c r="R467" s="1210">
        <v>3</v>
      </c>
      <c r="S467" s="1210">
        <v>3</v>
      </c>
      <c r="T467" s="1087"/>
    </row>
    <row r="468" spans="1:20" ht="15.75" x14ac:dyDescent="0.25">
      <c r="A468" s="1446"/>
      <c r="B468" s="2712"/>
      <c r="C468" s="2716"/>
      <c r="D468" s="2700"/>
      <c r="E468" s="2700"/>
      <c r="F468" s="1213" t="s">
        <v>250</v>
      </c>
      <c r="G468" s="1115">
        <f t="shared" si="45"/>
        <v>0</v>
      </c>
      <c r="H468" s="1210">
        <v>0</v>
      </c>
      <c r="I468" s="1210">
        <v>0</v>
      </c>
      <c r="J468" s="1210">
        <v>0</v>
      </c>
      <c r="K468" s="1210">
        <v>0</v>
      </c>
      <c r="L468" s="1210">
        <v>0</v>
      </c>
      <c r="M468" s="1210">
        <v>0</v>
      </c>
      <c r="N468" s="1210">
        <v>0</v>
      </c>
      <c r="O468" s="1210">
        <v>0</v>
      </c>
      <c r="P468" s="1210">
        <v>0</v>
      </c>
      <c r="Q468" s="1210">
        <v>0</v>
      </c>
      <c r="R468" s="1210">
        <v>0</v>
      </c>
      <c r="S468" s="1210">
        <v>0</v>
      </c>
      <c r="T468" s="1087"/>
    </row>
    <row r="469" spans="1:20" ht="15.75" x14ac:dyDescent="0.25">
      <c r="A469" s="1446"/>
      <c r="B469" s="2712"/>
      <c r="C469" s="2716"/>
      <c r="D469" s="2700"/>
      <c r="E469" s="2700"/>
      <c r="F469" s="1213" t="s">
        <v>251</v>
      </c>
      <c r="G469" s="1115">
        <f t="shared" si="45"/>
        <v>0</v>
      </c>
      <c r="H469" s="1210">
        <v>0</v>
      </c>
      <c r="I469" s="1210">
        <v>0</v>
      </c>
      <c r="J469" s="1210">
        <v>0</v>
      </c>
      <c r="K469" s="1210">
        <v>0</v>
      </c>
      <c r="L469" s="1210">
        <v>0</v>
      </c>
      <c r="M469" s="1210">
        <v>0</v>
      </c>
      <c r="N469" s="1210">
        <v>0</v>
      </c>
      <c r="O469" s="1210">
        <v>0</v>
      </c>
      <c r="P469" s="1210">
        <v>0</v>
      </c>
      <c r="Q469" s="1210">
        <v>0</v>
      </c>
      <c r="R469" s="1210">
        <v>0</v>
      </c>
      <c r="S469" s="1210">
        <v>0</v>
      </c>
      <c r="T469" s="1087"/>
    </row>
    <row r="470" spans="1:20" ht="15.75" x14ac:dyDescent="0.25">
      <c r="A470" s="1446"/>
      <c r="B470" s="2712"/>
      <c r="C470" s="2716"/>
      <c r="D470" s="2700"/>
      <c r="E470" s="2700"/>
      <c r="F470" s="1213" t="s">
        <v>252</v>
      </c>
      <c r="G470" s="1115">
        <f t="shared" si="45"/>
        <v>84</v>
      </c>
      <c r="H470" s="1210">
        <v>7</v>
      </c>
      <c r="I470" s="1210">
        <v>7</v>
      </c>
      <c r="J470" s="1210">
        <v>7</v>
      </c>
      <c r="K470" s="1210">
        <v>7</v>
      </c>
      <c r="L470" s="1210">
        <v>7</v>
      </c>
      <c r="M470" s="1210">
        <v>7</v>
      </c>
      <c r="N470" s="1210">
        <v>7</v>
      </c>
      <c r="O470" s="1210">
        <v>7</v>
      </c>
      <c r="P470" s="1210">
        <v>7</v>
      </c>
      <c r="Q470" s="1210">
        <v>7</v>
      </c>
      <c r="R470" s="1210">
        <v>7</v>
      </c>
      <c r="S470" s="1210">
        <v>7</v>
      </c>
      <c r="T470" s="1087"/>
    </row>
    <row r="471" spans="1:20" ht="19.5" thickBot="1" x14ac:dyDescent="0.3">
      <c r="A471" s="1446"/>
      <c r="B471" s="2712"/>
      <c r="C471" s="2701" t="s">
        <v>6</v>
      </c>
      <c r="D471" s="2701"/>
      <c r="E471" s="2701"/>
      <c r="F471" s="2702"/>
      <c r="G471" s="2702"/>
      <c r="H471" s="2702"/>
      <c r="I471" s="2702"/>
      <c r="J471" s="2702"/>
      <c r="K471" s="2702"/>
      <c r="L471" s="2702"/>
      <c r="M471" s="2702"/>
      <c r="N471" s="2702"/>
      <c r="O471" s="2702"/>
      <c r="P471" s="2702"/>
      <c r="Q471" s="2702"/>
      <c r="R471" s="2702"/>
      <c r="S471" s="2703"/>
      <c r="T471" s="1087"/>
    </row>
    <row r="472" spans="1:20" ht="18.75" x14ac:dyDescent="0.25">
      <c r="A472" s="1446"/>
      <c r="B472" s="2712"/>
      <c r="C472" s="2704" t="s">
        <v>210</v>
      </c>
      <c r="D472" s="2704"/>
      <c r="E472" s="2704"/>
      <c r="F472" s="2705" t="s">
        <v>175</v>
      </c>
      <c r="G472" s="2705"/>
      <c r="H472" s="2705"/>
      <c r="I472" s="2705"/>
      <c r="J472" s="2705"/>
      <c r="K472" s="2705"/>
      <c r="L472" s="2705"/>
      <c r="M472" s="2705"/>
      <c r="N472" s="2705"/>
      <c r="O472" s="2705"/>
      <c r="P472" s="2705"/>
      <c r="Q472" s="2705"/>
      <c r="R472" s="2705"/>
      <c r="S472" s="2705"/>
      <c r="T472" s="1087"/>
    </row>
    <row r="473" spans="1:20" ht="15.75" x14ac:dyDescent="0.25">
      <c r="A473" s="1446"/>
      <c r="B473" s="2712"/>
      <c r="C473" s="2694"/>
      <c r="D473" s="2694"/>
      <c r="E473" s="2694"/>
      <c r="F473" s="1214" t="s">
        <v>212</v>
      </c>
      <c r="G473" s="1093">
        <v>36</v>
      </c>
      <c r="H473" s="1094">
        <v>3</v>
      </c>
      <c r="I473" s="1094">
        <v>3</v>
      </c>
      <c r="J473" s="1094">
        <v>3</v>
      </c>
      <c r="K473" s="1094">
        <v>3</v>
      </c>
      <c r="L473" s="1094">
        <v>3</v>
      </c>
      <c r="M473" s="1094">
        <v>3</v>
      </c>
      <c r="N473" s="1094">
        <v>3</v>
      </c>
      <c r="O473" s="1094">
        <v>3</v>
      </c>
      <c r="P473" s="1094">
        <v>3</v>
      </c>
      <c r="Q473" s="1094">
        <v>3</v>
      </c>
      <c r="R473" s="1094">
        <v>3</v>
      </c>
      <c r="S473" s="1094">
        <v>3</v>
      </c>
      <c r="T473" s="1087"/>
    </row>
    <row r="474" spans="1:20" ht="15.75" x14ac:dyDescent="0.25">
      <c r="A474" s="1446"/>
      <c r="B474" s="2712"/>
      <c r="C474" s="2694"/>
      <c r="D474" s="2694"/>
      <c r="E474" s="2694"/>
      <c r="F474" s="1215" t="s">
        <v>213</v>
      </c>
      <c r="G474" s="1115">
        <v>96</v>
      </c>
      <c r="H474" s="1116">
        <v>8</v>
      </c>
      <c r="I474" s="1116">
        <v>8</v>
      </c>
      <c r="J474" s="1116">
        <v>8</v>
      </c>
      <c r="K474" s="1116">
        <v>8</v>
      </c>
      <c r="L474" s="1116">
        <v>8</v>
      </c>
      <c r="M474" s="1116">
        <v>8</v>
      </c>
      <c r="N474" s="1116">
        <v>8</v>
      </c>
      <c r="O474" s="1116">
        <v>8</v>
      </c>
      <c r="P474" s="1116">
        <v>8</v>
      </c>
      <c r="Q474" s="1116">
        <v>8</v>
      </c>
      <c r="R474" s="1116">
        <v>8</v>
      </c>
      <c r="S474" s="1116">
        <v>8</v>
      </c>
      <c r="T474" s="1087"/>
    </row>
    <row r="475" spans="1:20" ht="15.75" x14ac:dyDescent="0.25">
      <c r="A475" s="1446"/>
      <c r="B475" s="2712"/>
      <c r="C475" s="2694"/>
      <c r="D475" s="2694"/>
      <c r="E475" s="2694"/>
      <c r="F475" s="1215" t="s">
        <v>214</v>
      </c>
      <c r="G475" s="1115">
        <v>72</v>
      </c>
      <c r="H475" s="1116">
        <v>6</v>
      </c>
      <c r="I475" s="1116">
        <v>6</v>
      </c>
      <c r="J475" s="1116">
        <v>6</v>
      </c>
      <c r="K475" s="1116">
        <v>6</v>
      </c>
      <c r="L475" s="1116">
        <v>6</v>
      </c>
      <c r="M475" s="1116">
        <v>6</v>
      </c>
      <c r="N475" s="1116">
        <v>6</v>
      </c>
      <c r="O475" s="1116">
        <v>6</v>
      </c>
      <c r="P475" s="1116">
        <v>6</v>
      </c>
      <c r="Q475" s="1116">
        <v>6</v>
      </c>
      <c r="R475" s="1116">
        <v>6</v>
      </c>
      <c r="S475" s="1116">
        <v>6</v>
      </c>
      <c r="T475" s="1087"/>
    </row>
    <row r="476" spans="1:20" ht="31.5" x14ac:dyDescent="0.25">
      <c r="A476" s="1446"/>
      <c r="B476" s="2712"/>
      <c r="C476" s="2694"/>
      <c r="D476" s="2694"/>
      <c r="E476" s="2694"/>
      <c r="F476" s="1215" t="s">
        <v>215</v>
      </c>
      <c r="G476" s="1115">
        <v>576</v>
      </c>
      <c r="H476" s="1116">
        <v>48</v>
      </c>
      <c r="I476" s="1116">
        <v>48</v>
      </c>
      <c r="J476" s="1116">
        <v>48</v>
      </c>
      <c r="K476" s="1116">
        <v>48</v>
      </c>
      <c r="L476" s="1116">
        <v>48</v>
      </c>
      <c r="M476" s="1116">
        <v>48</v>
      </c>
      <c r="N476" s="1116">
        <v>48</v>
      </c>
      <c r="O476" s="1116">
        <v>48</v>
      </c>
      <c r="P476" s="1116">
        <v>48</v>
      </c>
      <c r="Q476" s="1116">
        <v>48</v>
      </c>
      <c r="R476" s="1116">
        <v>48</v>
      </c>
      <c r="S476" s="1116">
        <v>48</v>
      </c>
      <c r="T476" s="1087"/>
    </row>
    <row r="477" spans="1:20" ht="15.75" x14ac:dyDescent="0.25">
      <c r="A477" s="1446"/>
      <c r="B477" s="2712"/>
      <c r="C477" s="2694"/>
      <c r="D477" s="2694"/>
      <c r="E477" s="2694"/>
      <c r="F477" s="1215" t="s">
        <v>216</v>
      </c>
      <c r="G477" s="1115"/>
      <c r="H477" s="1116">
        <v>0</v>
      </c>
      <c r="I477" s="1116">
        <v>0</v>
      </c>
      <c r="J477" s="1116">
        <v>0</v>
      </c>
      <c r="K477" s="1116">
        <v>0</v>
      </c>
      <c r="L477" s="1116">
        <v>0</v>
      </c>
      <c r="M477" s="1116">
        <v>0</v>
      </c>
      <c r="N477" s="1116">
        <v>0</v>
      </c>
      <c r="O477" s="1116">
        <v>0</v>
      </c>
      <c r="P477" s="1116">
        <v>0</v>
      </c>
      <c r="Q477" s="1116">
        <v>0</v>
      </c>
      <c r="R477" s="1116">
        <v>0</v>
      </c>
      <c r="S477" s="1116">
        <v>0</v>
      </c>
      <c r="T477" s="1087"/>
    </row>
    <row r="478" spans="1:20" ht="15.75" x14ac:dyDescent="0.25">
      <c r="A478" s="1446"/>
      <c r="B478" s="2712"/>
      <c r="C478" s="2694"/>
      <c r="D478" s="2694"/>
      <c r="E478" s="2694"/>
      <c r="F478" s="1215" t="s">
        <v>217</v>
      </c>
      <c r="G478" s="1115"/>
      <c r="H478" s="1116">
        <v>0</v>
      </c>
      <c r="I478" s="1116">
        <v>0</v>
      </c>
      <c r="J478" s="1116">
        <v>0</v>
      </c>
      <c r="K478" s="1116">
        <v>0</v>
      </c>
      <c r="L478" s="1116">
        <v>0</v>
      </c>
      <c r="M478" s="1116">
        <v>0</v>
      </c>
      <c r="N478" s="1116">
        <v>0</v>
      </c>
      <c r="O478" s="1116">
        <v>0</v>
      </c>
      <c r="P478" s="1116">
        <v>0</v>
      </c>
      <c r="Q478" s="1116">
        <v>0</v>
      </c>
      <c r="R478" s="1116">
        <v>0</v>
      </c>
      <c r="S478" s="1116">
        <v>0</v>
      </c>
      <c r="T478" s="1087"/>
    </row>
    <row r="479" spans="1:20" ht="15.75" x14ac:dyDescent="0.25">
      <c r="A479" s="1446"/>
      <c r="B479" s="2712"/>
      <c r="C479" s="2694"/>
      <c r="D479" s="2694"/>
      <c r="E479" s="2694"/>
      <c r="F479" s="1215" t="s">
        <v>218</v>
      </c>
      <c r="G479" s="1115">
        <v>10</v>
      </c>
      <c r="H479" s="1116">
        <v>0</v>
      </c>
      <c r="I479" s="1116">
        <v>1</v>
      </c>
      <c r="J479" s="1116">
        <v>1</v>
      </c>
      <c r="K479" s="1116">
        <v>1</v>
      </c>
      <c r="L479" s="1116">
        <v>1</v>
      </c>
      <c r="M479" s="1116">
        <v>1</v>
      </c>
      <c r="N479" s="1116">
        <v>1</v>
      </c>
      <c r="O479" s="1116">
        <v>1</v>
      </c>
      <c r="P479" s="1116">
        <v>1</v>
      </c>
      <c r="Q479" s="1116">
        <v>1</v>
      </c>
      <c r="R479" s="1116">
        <v>1</v>
      </c>
      <c r="S479" s="1116">
        <v>0</v>
      </c>
      <c r="T479" s="1087"/>
    </row>
    <row r="480" spans="1:20" ht="15.75" x14ac:dyDescent="0.25">
      <c r="A480" s="1446"/>
      <c r="B480" s="2712"/>
      <c r="C480" s="2694"/>
      <c r="D480" s="2694"/>
      <c r="E480" s="2694"/>
      <c r="F480" s="1215" t="s">
        <v>219</v>
      </c>
      <c r="G480" s="1115">
        <v>40</v>
      </c>
      <c r="H480" s="1116">
        <v>0</v>
      </c>
      <c r="I480" s="1116">
        <v>4</v>
      </c>
      <c r="J480" s="1116">
        <v>4</v>
      </c>
      <c r="K480" s="1116">
        <v>4</v>
      </c>
      <c r="L480" s="1116">
        <v>4</v>
      </c>
      <c r="M480" s="1116">
        <v>4</v>
      </c>
      <c r="N480" s="1116">
        <v>4</v>
      </c>
      <c r="O480" s="1116">
        <v>4</v>
      </c>
      <c r="P480" s="1116">
        <v>4</v>
      </c>
      <c r="Q480" s="1116">
        <v>4</v>
      </c>
      <c r="R480" s="1116">
        <v>4</v>
      </c>
      <c r="S480" s="1116">
        <v>0</v>
      </c>
      <c r="T480" s="1087"/>
    </row>
    <row r="481" spans="1:20" ht="15.75" x14ac:dyDescent="0.25">
      <c r="A481" s="1446"/>
      <c r="B481" s="2712"/>
      <c r="C481" s="2694"/>
      <c r="D481" s="2694"/>
      <c r="E481" s="2694"/>
      <c r="F481" s="1215" t="s">
        <v>220</v>
      </c>
      <c r="G481" s="1115"/>
      <c r="H481" s="1116">
        <v>0</v>
      </c>
      <c r="I481" s="1116">
        <v>0</v>
      </c>
      <c r="J481" s="1116">
        <v>0</v>
      </c>
      <c r="K481" s="1116">
        <v>0</v>
      </c>
      <c r="L481" s="1116">
        <v>0</v>
      </c>
      <c r="M481" s="1116">
        <v>0</v>
      </c>
      <c r="N481" s="1116">
        <v>0</v>
      </c>
      <c r="O481" s="1116">
        <v>0</v>
      </c>
      <c r="P481" s="1116">
        <v>0</v>
      </c>
      <c r="Q481" s="1116">
        <v>0</v>
      </c>
      <c r="R481" s="1116">
        <v>0</v>
      </c>
      <c r="S481" s="1116">
        <v>0</v>
      </c>
      <c r="T481" s="1087"/>
    </row>
    <row r="482" spans="1:20" ht="15.75" x14ac:dyDescent="0.25">
      <c r="A482" s="1446"/>
      <c r="B482" s="2712"/>
      <c r="C482" s="2694"/>
      <c r="D482" s="2694"/>
      <c r="E482" s="2694"/>
      <c r="F482" s="1215" t="s">
        <v>221</v>
      </c>
      <c r="G482" s="1115"/>
      <c r="H482" s="1116">
        <v>0</v>
      </c>
      <c r="I482" s="1116">
        <v>0</v>
      </c>
      <c r="J482" s="1116">
        <v>0</v>
      </c>
      <c r="K482" s="1116">
        <v>0</v>
      </c>
      <c r="L482" s="1116">
        <v>0</v>
      </c>
      <c r="M482" s="1116">
        <v>0</v>
      </c>
      <c r="N482" s="1116">
        <v>0</v>
      </c>
      <c r="O482" s="1116">
        <v>0</v>
      </c>
      <c r="P482" s="1116">
        <v>0</v>
      </c>
      <c r="Q482" s="1116">
        <v>0</v>
      </c>
      <c r="R482" s="1116">
        <v>0</v>
      </c>
      <c r="S482" s="1116">
        <v>0</v>
      </c>
      <c r="T482" s="1087"/>
    </row>
    <row r="483" spans="1:20" ht="15.75" x14ac:dyDescent="0.25">
      <c r="A483" s="1446"/>
      <c r="B483" s="2712"/>
      <c r="C483" s="2694"/>
      <c r="D483" s="2694"/>
      <c r="E483" s="2694"/>
      <c r="F483" s="1215" t="s">
        <v>222</v>
      </c>
      <c r="G483" s="1115"/>
      <c r="H483" s="1116">
        <v>0</v>
      </c>
      <c r="I483" s="1116">
        <v>0</v>
      </c>
      <c r="J483" s="1116">
        <v>0</v>
      </c>
      <c r="K483" s="1116">
        <v>0</v>
      </c>
      <c r="L483" s="1116">
        <v>0</v>
      </c>
      <c r="M483" s="1116">
        <v>0</v>
      </c>
      <c r="N483" s="1116">
        <v>0</v>
      </c>
      <c r="O483" s="1116">
        <v>0</v>
      </c>
      <c r="P483" s="1116">
        <v>0</v>
      </c>
      <c r="Q483" s="1116">
        <v>0</v>
      </c>
      <c r="R483" s="1116">
        <v>0</v>
      </c>
      <c r="S483" s="1116">
        <v>0</v>
      </c>
      <c r="T483" s="1087"/>
    </row>
    <row r="484" spans="1:20" ht="15.75" x14ac:dyDescent="0.25">
      <c r="A484" s="1446"/>
      <c r="B484" s="2712"/>
      <c r="C484" s="2694"/>
      <c r="D484" s="2694"/>
      <c r="E484" s="2694"/>
      <c r="F484" s="1215" t="s">
        <v>223</v>
      </c>
      <c r="G484" s="1115"/>
      <c r="H484" s="1116">
        <v>0</v>
      </c>
      <c r="I484" s="1116">
        <v>0</v>
      </c>
      <c r="J484" s="1116">
        <v>0</v>
      </c>
      <c r="K484" s="1116">
        <v>0</v>
      </c>
      <c r="L484" s="1116">
        <v>0</v>
      </c>
      <c r="M484" s="1116">
        <v>0</v>
      </c>
      <c r="N484" s="1116">
        <v>0</v>
      </c>
      <c r="O484" s="1116">
        <v>0</v>
      </c>
      <c r="P484" s="1116">
        <v>0</v>
      </c>
      <c r="Q484" s="1116">
        <v>0</v>
      </c>
      <c r="R484" s="1116">
        <v>0</v>
      </c>
      <c r="S484" s="1116">
        <v>0</v>
      </c>
      <c r="T484" s="1087"/>
    </row>
    <row r="485" spans="1:20" ht="15.75" x14ac:dyDescent="0.25">
      <c r="A485" s="1446"/>
      <c r="B485" s="2712"/>
      <c r="C485" s="2694"/>
      <c r="D485" s="2694"/>
      <c r="E485" s="2694"/>
      <c r="F485" s="1215" t="s">
        <v>224</v>
      </c>
      <c r="G485" s="1115">
        <v>8</v>
      </c>
      <c r="H485" s="1116">
        <v>0</v>
      </c>
      <c r="I485" s="1116">
        <v>0</v>
      </c>
      <c r="J485" s="1116">
        <v>2</v>
      </c>
      <c r="K485" s="1116">
        <v>0</v>
      </c>
      <c r="L485" s="1116">
        <v>0</v>
      </c>
      <c r="M485" s="1116">
        <v>2</v>
      </c>
      <c r="N485" s="1116">
        <v>0</v>
      </c>
      <c r="O485" s="1116">
        <v>0</v>
      </c>
      <c r="P485" s="1116">
        <v>2</v>
      </c>
      <c r="Q485" s="1116">
        <v>0</v>
      </c>
      <c r="R485" s="1116">
        <v>0</v>
      </c>
      <c r="S485" s="1116">
        <v>2</v>
      </c>
      <c r="T485" s="1087"/>
    </row>
    <row r="486" spans="1:20" ht="15.75" x14ac:dyDescent="0.25">
      <c r="A486" s="1446"/>
      <c r="B486" s="2712"/>
      <c r="C486" s="2694"/>
      <c r="D486" s="2694"/>
      <c r="E486" s="2694"/>
      <c r="F486" s="1215" t="s">
        <v>225</v>
      </c>
      <c r="G486" s="1115">
        <v>64</v>
      </c>
      <c r="H486" s="1116">
        <v>0</v>
      </c>
      <c r="I486" s="1116">
        <v>0</v>
      </c>
      <c r="J486" s="1116">
        <v>16</v>
      </c>
      <c r="K486" s="1116">
        <v>0</v>
      </c>
      <c r="L486" s="1116">
        <v>0</v>
      </c>
      <c r="M486" s="1116">
        <v>16</v>
      </c>
      <c r="N486" s="1116">
        <v>0</v>
      </c>
      <c r="O486" s="1116">
        <v>0</v>
      </c>
      <c r="P486" s="1116">
        <v>16</v>
      </c>
      <c r="Q486" s="1116">
        <v>0</v>
      </c>
      <c r="R486" s="1116">
        <v>0</v>
      </c>
      <c r="S486" s="1116">
        <v>16</v>
      </c>
      <c r="T486" s="1087"/>
    </row>
    <row r="487" spans="1:20" ht="15.75" x14ac:dyDescent="0.25">
      <c r="A487" s="1446"/>
      <c r="B487" s="2712"/>
      <c r="C487" s="2694"/>
      <c r="D487" s="2694"/>
      <c r="E487" s="2694"/>
      <c r="F487" s="1215" t="s">
        <v>226</v>
      </c>
      <c r="G487" s="1115"/>
      <c r="H487" s="1116">
        <v>0</v>
      </c>
      <c r="I487" s="1116">
        <v>0</v>
      </c>
      <c r="J487" s="1116">
        <v>0</v>
      </c>
      <c r="K487" s="1116">
        <v>0</v>
      </c>
      <c r="L487" s="1116">
        <v>0</v>
      </c>
      <c r="M487" s="1116">
        <v>0</v>
      </c>
      <c r="N487" s="1116">
        <v>0</v>
      </c>
      <c r="O487" s="1116">
        <v>0</v>
      </c>
      <c r="P487" s="1116">
        <v>0</v>
      </c>
      <c r="Q487" s="1116">
        <v>0</v>
      </c>
      <c r="R487" s="1116">
        <v>0</v>
      </c>
      <c r="S487" s="1116">
        <v>0</v>
      </c>
      <c r="T487" s="1087"/>
    </row>
    <row r="488" spans="1:20" ht="15.75" x14ac:dyDescent="0.25">
      <c r="A488" s="1446"/>
      <c r="B488" s="2712"/>
      <c r="C488" s="2696"/>
      <c r="D488" s="2696"/>
      <c r="E488" s="2696"/>
      <c r="F488" s="1215" t="s">
        <v>227</v>
      </c>
      <c r="G488" s="1115"/>
      <c r="H488" s="1116">
        <v>0</v>
      </c>
      <c r="I488" s="1116">
        <v>0</v>
      </c>
      <c r="J488" s="1116">
        <v>0</v>
      </c>
      <c r="K488" s="1116">
        <v>0</v>
      </c>
      <c r="L488" s="1116">
        <v>0</v>
      </c>
      <c r="M488" s="1116">
        <v>0</v>
      </c>
      <c r="N488" s="1116">
        <v>0</v>
      </c>
      <c r="O488" s="1116">
        <v>0</v>
      </c>
      <c r="P488" s="1116">
        <v>0</v>
      </c>
      <c r="Q488" s="1116">
        <v>0</v>
      </c>
      <c r="R488" s="1116">
        <v>0</v>
      </c>
      <c r="S488" s="1116">
        <v>0</v>
      </c>
      <c r="T488" s="1087"/>
    </row>
    <row r="489" spans="1:20" ht="18.75" x14ac:dyDescent="0.25">
      <c r="A489" s="1446"/>
      <c r="B489" s="2712"/>
      <c r="C489" s="2692" t="s">
        <v>211</v>
      </c>
      <c r="D489" s="2692"/>
      <c r="E489" s="2693"/>
      <c r="F489" s="2698" t="s">
        <v>176</v>
      </c>
      <c r="G489" s="2698"/>
      <c r="H489" s="2698"/>
      <c r="I489" s="2698"/>
      <c r="J489" s="2698"/>
      <c r="K489" s="2698"/>
      <c r="L489" s="2698"/>
      <c r="M489" s="2698"/>
      <c r="N489" s="2698"/>
      <c r="O489" s="2698"/>
      <c r="P489" s="2698"/>
      <c r="Q489" s="2698"/>
      <c r="R489" s="2698"/>
      <c r="S489" s="2698"/>
      <c r="T489" s="1087"/>
    </row>
    <row r="490" spans="1:20" ht="15.75" x14ac:dyDescent="0.25">
      <c r="A490" s="1446"/>
      <c r="B490" s="2712"/>
      <c r="C490" s="2694"/>
      <c r="D490" s="2694"/>
      <c r="E490" s="2695"/>
      <c r="F490" s="1215" t="s">
        <v>253</v>
      </c>
      <c r="G490" s="1115"/>
      <c r="H490" s="1116">
        <v>0</v>
      </c>
      <c r="I490" s="1116">
        <v>0</v>
      </c>
      <c r="J490" s="1116">
        <v>0</v>
      </c>
      <c r="K490" s="1116">
        <v>0</v>
      </c>
      <c r="L490" s="1116">
        <v>0</v>
      </c>
      <c r="M490" s="1116">
        <v>0</v>
      </c>
      <c r="N490" s="1116">
        <v>0</v>
      </c>
      <c r="O490" s="1116">
        <v>0</v>
      </c>
      <c r="P490" s="1116">
        <v>0</v>
      </c>
      <c r="Q490" s="1116">
        <v>0</v>
      </c>
      <c r="R490" s="1116">
        <v>0</v>
      </c>
      <c r="S490" s="1116">
        <v>0</v>
      </c>
      <c r="T490" s="1087"/>
    </row>
    <row r="491" spans="1:20" ht="31.5" x14ac:dyDescent="0.25">
      <c r="A491" s="1446"/>
      <c r="B491" s="2712"/>
      <c r="C491" s="2694"/>
      <c r="D491" s="2694"/>
      <c r="E491" s="2695"/>
      <c r="F491" s="1215" t="s">
        <v>254</v>
      </c>
      <c r="G491" s="1115"/>
      <c r="H491" s="1116">
        <v>0</v>
      </c>
      <c r="I491" s="1116">
        <v>0</v>
      </c>
      <c r="J491" s="1116">
        <v>0</v>
      </c>
      <c r="K491" s="1116">
        <v>0</v>
      </c>
      <c r="L491" s="1116">
        <v>0</v>
      </c>
      <c r="M491" s="1116">
        <v>0</v>
      </c>
      <c r="N491" s="1116">
        <v>0</v>
      </c>
      <c r="O491" s="1116">
        <v>0</v>
      </c>
      <c r="P491" s="1116">
        <v>0</v>
      </c>
      <c r="Q491" s="1116">
        <v>0</v>
      </c>
      <c r="R491" s="1116">
        <v>0</v>
      </c>
      <c r="S491" s="1116">
        <v>0</v>
      </c>
      <c r="T491" s="1087"/>
    </row>
    <row r="492" spans="1:20" ht="31.5" x14ac:dyDescent="0.25">
      <c r="A492" s="1446"/>
      <c r="B492" s="2712"/>
      <c r="C492" s="2694"/>
      <c r="D492" s="2694"/>
      <c r="E492" s="2695"/>
      <c r="F492" s="1215" t="s">
        <v>255</v>
      </c>
      <c r="G492" s="1115"/>
      <c r="H492" s="1116">
        <v>0</v>
      </c>
      <c r="I492" s="1116">
        <v>0</v>
      </c>
      <c r="J492" s="1116">
        <v>0</v>
      </c>
      <c r="K492" s="1116">
        <v>0</v>
      </c>
      <c r="L492" s="1116">
        <v>0</v>
      </c>
      <c r="M492" s="1116">
        <v>0</v>
      </c>
      <c r="N492" s="1116">
        <v>0</v>
      </c>
      <c r="O492" s="1116">
        <v>0</v>
      </c>
      <c r="P492" s="1116">
        <v>0</v>
      </c>
      <c r="Q492" s="1116">
        <v>0</v>
      </c>
      <c r="R492" s="1116">
        <v>0</v>
      </c>
      <c r="S492" s="1116">
        <v>0</v>
      </c>
      <c r="T492" s="1087"/>
    </row>
    <row r="493" spans="1:20" ht="31.5" x14ac:dyDescent="0.25">
      <c r="A493" s="1446"/>
      <c r="B493" s="2712"/>
      <c r="C493" s="2694"/>
      <c r="D493" s="2694"/>
      <c r="E493" s="2695"/>
      <c r="F493" s="1215" t="s">
        <v>256</v>
      </c>
      <c r="G493" s="1115"/>
      <c r="H493" s="1116">
        <v>0</v>
      </c>
      <c r="I493" s="1116">
        <v>0</v>
      </c>
      <c r="J493" s="1116">
        <v>0</v>
      </c>
      <c r="K493" s="1116">
        <v>0</v>
      </c>
      <c r="L493" s="1116">
        <v>0</v>
      </c>
      <c r="M493" s="1116">
        <v>0</v>
      </c>
      <c r="N493" s="1116">
        <v>0</v>
      </c>
      <c r="O493" s="1116">
        <v>0</v>
      </c>
      <c r="P493" s="1116">
        <v>0</v>
      </c>
      <c r="Q493" s="1116">
        <v>0</v>
      </c>
      <c r="R493" s="1116">
        <v>0</v>
      </c>
      <c r="S493" s="1116">
        <v>0</v>
      </c>
      <c r="T493" s="1087"/>
    </row>
    <row r="494" spans="1:20" ht="15.75" x14ac:dyDescent="0.25">
      <c r="A494" s="1446"/>
      <c r="B494" s="2712"/>
      <c r="C494" s="2694"/>
      <c r="D494" s="2694"/>
      <c r="E494" s="2695"/>
      <c r="F494" s="1215" t="s">
        <v>257</v>
      </c>
      <c r="G494" s="1115"/>
      <c r="H494" s="1116">
        <v>0</v>
      </c>
      <c r="I494" s="1116">
        <v>0</v>
      </c>
      <c r="J494" s="1116">
        <v>0</v>
      </c>
      <c r="K494" s="1116">
        <v>0</v>
      </c>
      <c r="L494" s="1116">
        <v>0</v>
      </c>
      <c r="M494" s="1116">
        <v>0</v>
      </c>
      <c r="N494" s="1116">
        <v>0</v>
      </c>
      <c r="O494" s="1116">
        <v>0</v>
      </c>
      <c r="P494" s="1116">
        <v>0</v>
      </c>
      <c r="Q494" s="1116">
        <v>0</v>
      </c>
      <c r="R494" s="1116">
        <v>0</v>
      </c>
      <c r="S494" s="1116">
        <v>0</v>
      </c>
      <c r="T494" s="1087"/>
    </row>
    <row r="495" spans="1:20" ht="31.5" x14ac:dyDescent="0.25">
      <c r="A495" s="1446"/>
      <c r="B495" s="2712"/>
      <c r="C495" s="2694"/>
      <c r="D495" s="2694"/>
      <c r="E495" s="2695"/>
      <c r="F495" s="1215" t="s">
        <v>258</v>
      </c>
      <c r="G495" s="1115"/>
      <c r="H495" s="1116">
        <v>0</v>
      </c>
      <c r="I495" s="1116">
        <v>0</v>
      </c>
      <c r="J495" s="1116">
        <v>0</v>
      </c>
      <c r="K495" s="1116">
        <v>0</v>
      </c>
      <c r="L495" s="1116">
        <v>0</v>
      </c>
      <c r="M495" s="1116">
        <v>0</v>
      </c>
      <c r="N495" s="1116">
        <v>0</v>
      </c>
      <c r="O495" s="1116">
        <v>0</v>
      </c>
      <c r="P495" s="1116">
        <v>0</v>
      </c>
      <c r="Q495" s="1116">
        <v>0</v>
      </c>
      <c r="R495" s="1116">
        <v>0</v>
      </c>
      <c r="S495" s="1116">
        <v>0</v>
      </c>
      <c r="T495" s="1087"/>
    </row>
    <row r="496" spans="1:20" ht="15.75" x14ac:dyDescent="0.25">
      <c r="A496" s="1446"/>
      <c r="B496" s="2712"/>
      <c r="C496" s="2694"/>
      <c r="D496" s="2694"/>
      <c r="E496" s="2695"/>
      <c r="F496" s="1215" t="s">
        <v>259</v>
      </c>
      <c r="G496" s="1115"/>
      <c r="H496" s="1116">
        <v>0</v>
      </c>
      <c r="I496" s="1116">
        <v>0</v>
      </c>
      <c r="J496" s="1116">
        <v>0</v>
      </c>
      <c r="K496" s="1116">
        <v>0</v>
      </c>
      <c r="L496" s="1116">
        <v>0</v>
      </c>
      <c r="M496" s="1116">
        <v>0</v>
      </c>
      <c r="N496" s="1116">
        <v>0</v>
      </c>
      <c r="O496" s="1116">
        <v>0</v>
      </c>
      <c r="P496" s="1116">
        <v>0</v>
      </c>
      <c r="Q496" s="1116">
        <v>0</v>
      </c>
      <c r="R496" s="1116">
        <v>0</v>
      </c>
      <c r="S496" s="1116">
        <v>0</v>
      </c>
      <c r="T496" s="1087"/>
    </row>
    <row r="497" spans="1:20" ht="31.5" x14ac:dyDescent="0.25">
      <c r="A497" s="1446"/>
      <c r="B497" s="2712"/>
      <c r="C497" s="2694"/>
      <c r="D497" s="2694"/>
      <c r="E497" s="2695"/>
      <c r="F497" s="1215" t="s">
        <v>260</v>
      </c>
      <c r="G497" s="1115"/>
      <c r="H497" s="1116">
        <v>0</v>
      </c>
      <c r="I497" s="1116">
        <v>0</v>
      </c>
      <c r="J497" s="1116">
        <v>0</v>
      </c>
      <c r="K497" s="1116">
        <v>0</v>
      </c>
      <c r="L497" s="1116">
        <v>0</v>
      </c>
      <c r="M497" s="1116">
        <v>0</v>
      </c>
      <c r="N497" s="1116">
        <v>0</v>
      </c>
      <c r="O497" s="1116">
        <v>0</v>
      </c>
      <c r="P497" s="1116">
        <v>0</v>
      </c>
      <c r="Q497" s="1116">
        <v>0</v>
      </c>
      <c r="R497" s="1116">
        <v>0</v>
      </c>
      <c r="S497" s="1116">
        <v>0</v>
      </c>
      <c r="T497" s="1087"/>
    </row>
    <row r="498" spans="1:20" ht="15.75" x14ac:dyDescent="0.25">
      <c r="A498" s="1446"/>
      <c r="B498" s="2712"/>
      <c r="C498" s="2694"/>
      <c r="D498" s="2694"/>
      <c r="E498" s="2695"/>
      <c r="F498" s="1215" t="s">
        <v>261</v>
      </c>
      <c r="G498" s="1115"/>
      <c r="H498" s="1116">
        <v>0</v>
      </c>
      <c r="I498" s="1116">
        <v>0</v>
      </c>
      <c r="J498" s="1116">
        <v>0</v>
      </c>
      <c r="K498" s="1116">
        <v>0</v>
      </c>
      <c r="L498" s="1116">
        <v>0</v>
      </c>
      <c r="M498" s="1116">
        <v>0</v>
      </c>
      <c r="N498" s="1116">
        <v>0</v>
      </c>
      <c r="O498" s="1116">
        <v>0</v>
      </c>
      <c r="P498" s="1116">
        <v>0</v>
      </c>
      <c r="Q498" s="1116">
        <v>0</v>
      </c>
      <c r="R498" s="1116">
        <v>0</v>
      </c>
      <c r="S498" s="1116">
        <v>0</v>
      </c>
      <c r="T498" s="1087"/>
    </row>
    <row r="499" spans="1:20" ht="32.25" thickBot="1" x14ac:dyDescent="0.3">
      <c r="A499" s="1447"/>
      <c r="B499" s="2713"/>
      <c r="C499" s="2696"/>
      <c r="D499" s="2696"/>
      <c r="E499" s="2697"/>
      <c r="F499" s="1215" t="s">
        <v>262</v>
      </c>
      <c r="G499" s="1115"/>
      <c r="H499" s="1116">
        <v>0</v>
      </c>
      <c r="I499" s="1116">
        <v>0</v>
      </c>
      <c r="J499" s="1116">
        <v>0</v>
      </c>
      <c r="K499" s="1116">
        <v>0</v>
      </c>
      <c r="L499" s="1116">
        <v>0</v>
      </c>
      <c r="M499" s="1116">
        <v>0</v>
      </c>
      <c r="N499" s="1116">
        <v>0</v>
      </c>
      <c r="O499" s="1116">
        <v>0</v>
      </c>
      <c r="P499" s="1116">
        <v>0</v>
      </c>
      <c r="Q499" s="1116">
        <v>0</v>
      </c>
      <c r="R499" s="1116">
        <v>0</v>
      </c>
      <c r="S499" s="1116">
        <v>0</v>
      </c>
      <c r="T499" s="1087"/>
    </row>
    <row r="500" spans="1:20" x14ac:dyDescent="0.25">
      <c r="A500" s="1445"/>
      <c r="B500" s="2699"/>
      <c r="C500" s="2699"/>
      <c r="D500" s="2699"/>
      <c r="E500" s="2699"/>
      <c r="F500" s="2699"/>
      <c r="G500" s="2699"/>
      <c r="H500" s="2699"/>
      <c r="I500" s="2699"/>
      <c r="J500" s="2699"/>
      <c r="K500" s="2699"/>
      <c r="L500" s="2699"/>
      <c r="M500" s="2699"/>
      <c r="N500" s="2699"/>
      <c r="O500" s="2699"/>
      <c r="P500" s="2699"/>
      <c r="Q500" s="2699"/>
      <c r="R500" s="2699"/>
      <c r="S500" s="2699"/>
      <c r="T500" s="1087"/>
    </row>
  </sheetData>
  <mergeCells count="201">
    <mergeCell ref="A1:S1"/>
    <mergeCell ref="A2:A499"/>
    <mergeCell ref="B2:L2"/>
    <mergeCell ref="M2:P2"/>
    <mergeCell ref="Q2:S2"/>
    <mergeCell ref="B3:L3"/>
    <mergeCell ref="M3:P3"/>
    <mergeCell ref="Q3:S3"/>
    <mergeCell ref="B4:L4"/>
    <mergeCell ref="M4:P4"/>
    <mergeCell ref="Q4:S4"/>
    <mergeCell ref="B5:L5"/>
    <mergeCell ref="M5:P5"/>
    <mergeCell ref="Q5:S5"/>
    <mergeCell ref="B6:S6"/>
    <mergeCell ref="B7:B8"/>
    <mergeCell ref="C7:E8"/>
    <mergeCell ref="F7:F8"/>
    <mergeCell ref="G7:G8"/>
    <mergeCell ref="H7:S7"/>
    <mergeCell ref="C9:S9"/>
    <mergeCell ref="C10:C24"/>
    <mergeCell ref="D10:S10"/>
    <mergeCell ref="D11:E12"/>
    <mergeCell ref="D13:E16"/>
    <mergeCell ref="D17:E17"/>
    <mergeCell ref="D18:E18"/>
    <mergeCell ref="D19:E19"/>
    <mergeCell ref="D20:E22"/>
    <mergeCell ref="D23:E24"/>
    <mergeCell ref="C25:C29"/>
    <mergeCell ref="D25:E29"/>
    <mergeCell ref="C30:S30"/>
    <mergeCell ref="C31:C47"/>
    <mergeCell ref="D31:S31"/>
    <mergeCell ref="D32:E34"/>
    <mergeCell ref="D35:E36"/>
    <mergeCell ref="D37:E37"/>
    <mergeCell ref="D38:E38"/>
    <mergeCell ref="D39:E39"/>
    <mergeCell ref="D40:E40"/>
    <mergeCell ref="D41:E41"/>
    <mergeCell ref="D42:E42"/>
    <mergeCell ref="D43:E45"/>
    <mergeCell ref="D46:E47"/>
    <mergeCell ref="C48:C82"/>
    <mergeCell ref="D48:S48"/>
    <mergeCell ref="D49:E52"/>
    <mergeCell ref="D53:E54"/>
    <mergeCell ref="D55:E55"/>
    <mergeCell ref="D66:E69"/>
    <mergeCell ref="D70:E70"/>
    <mergeCell ref="D71:E71"/>
    <mergeCell ref="D72:E73"/>
    <mergeCell ref="D74:E76"/>
    <mergeCell ref="D77:E77"/>
    <mergeCell ref="D56:E56"/>
    <mergeCell ref="D57:E57"/>
    <mergeCell ref="D58:E58"/>
    <mergeCell ref="D59:E59"/>
    <mergeCell ref="D60:E60"/>
    <mergeCell ref="D61:E65"/>
    <mergeCell ref="D78:E78"/>
    <mergeCell ref="D79:E80"/>
    <mergeCell ref="D81:E82"/>
    <mergeCell ref="C83:C121"/>
    <mergeCell ref="D83:S83"/>
    <mergeCell ref="D84:E97"/>
    <mergeCell ref="D98:E99"/>
    <mergeCell ref="D100:E119"/>
    <mergeCell ref="D120:E121"/>
    <mergeCell ref="C122:S122"/>
    <mergeCell ref="C123:C168"/>
    <mergeCell ref="D123:S123"/>
    <mergeCell ref="D124:E126"/>
    <mergeCell ref="D127:E130"/>
    <mergeCell ref="D131:E136"/>
    <mergeCell ref="D137:E138"/>
    <mergeCell ref="D139:S139"/>
    <mergeCell ref="D140:E153"/>
    <mergeCell ref="D154:E155"/>
    <mergeCell ref="D156:E166"/>
    <mergeCell ref="D167:E168"/>
    <mergeCell ref="C169:C172"/>
    <mergeCell ref="D169:E172"/>
    <mergeCell ref="B173:B454"/>
    <mergeCell ref="C173:S173"/>
    <mergeCell ref="C174:C390"/>
    <mergeCell ref="D174:S174"/>
    <mergeCell ref="D175:E228"/>
    <mergeCell ref="D229:E282"/>
    <mergeCell ref="D283:E336"/>
    <mergeCell ref="D337:E390"/>
    <mergeCell ref="C391:S391"/>
    <mergeCell ref="C392:C400"/>
    <mergeCell ref="D392:D400"/>
    <mergeCell ref="E392:F392"/>
    <mergeCell ref="E393:F393"/>
    <mergeCell ref="E394:F394"/>
    <mergeCell ref="E395:F395"/>
    <mergeCell ref="E396:F396"/>
    <mergeCell ref="E405:F405"/>
    <mergeCell ref="E406:F406"/>
    <mergeCell ref="E407:F407"/>
    <mergeCell ref="E408:F408"/>
    <mergeCell ref="E409:F409"/>
    <mergeCell ref="E410:F410"/>
    <mergeCell ref="E397:F397"/>
    <mergeCell ref="E398:F398"/>
    <mergeCell ref="E399:F399"/>
    <mergeCell ref="E400:F400"/>
    <mergeCell ref="C401:S401"/>
    <mergeCell ref="C402:C421"/>
    <mergeCell ref="D402:S402"/>
    <mergeCell ref="D403:D411"/>
    <mergeCell ref="E403:F403"/>
    <mergeCell ref="E404:F404"/>
    <mergeCell ref="E411:F411"/>
    <mergeCell ref="D412:S412"/>
    <mergeCell ref="D413:D421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C422:S422"/>
    <mergeCell ref="C423:C430"/>
    <mergeCell ref="D423:S423"/>
    <mergeCell ref="D424:D430"/>
    <mergeCell ref="E424:F424"/>
    <mergeCell ref="E425:F425"/>
    <mergeCell ref="E426:F426"/>
    <mergeCell ref="E427:F427"/>
    <mergeCell ref="E435:F435"/>
    <mergeCell ref="E436:F436"/>
    <mergeCell ref="E437:F437"/>
    <mergeCell ref="D438:D439"/>
    <mergeCell ref="E438:F438"/>
    <mergeCell ref="E439:F439"/>
    <mergeCell ref="E428:F428"/>
    <mergeCell ref="E429:F429"/>
    <mergeCell ref="E430:F430"/>
    <mergeCell ref="C431:S431"/>
    <mergeCell ref="C432:C454"/>
    <mergeCell ref="D432:D433"/>
    <mergeCell ref="E432:F432"/>
    <mergeCell ref="E433:F433"/>
    <mergeCell ref="D434:D436"/>
    <mergeCell ref="E434:F434"/>
    <mergeCell ref="D446:D451"/>
    <mergeCell ref="E446:F446"/>
    <mergeCell ref="E447:F447"/>
    <mergeCell ref="E448:F448"/>
    <mergeCell ref="E449:F449"/>
    <mergeCell ref="E450:F450"/>
    <mergeCell ref="E451:F451"/>
    <mergeCell ref="E440:F440"/>
    <mergeCell ref="D441:D442"/>
    <mergeCell ref="E441:F441"/>
    <mergeCell ref="E442:F442"/>
    <mergeCell ref="E443:F443"/>
    <mergeCell ref="D444:D445"/>
    <mergeCell ref="E444:F444"/>
    <mergeCell ref="E445:F445"/>
    <mergeCell ref="D452:D454"/>
    <mergeCell ref="E452:F452"/>
    <mergeCell ref="E453:F453"/>
    <mergeCell ref="E454:F454"/>
    <mergeCell ref="B455:B499"/>
    <mergeCell ref="C455:S455"/>
    <mergeCell ref="C456:C470"/>
    <mergeCell ref="D456:E456"/>
    <mergeCell ref="H456:J456"/>
    <mergeCell ref="K456:M456"/>
    <mergeCell ref="D458:E458"/>
    <mergeCell ref="H458:S458"/>
    <mergeCell ref="D459:E459"/>
    <mergeCell ref="H459:S459"/>
    <mergeCell ref="D460:E461"/>
    <mergeCell ref="D462:E463"/>
    <mergeCell ref="N456:P456"/>
    <mergeCell ref="Q456:S456"/>
    <mergeCell ref="D457:E457"/>
    <mergeCell ref="H457:J457"/>
    <mergeCell ref="K457:M457"/>
    <mergeCell ref="N457:P457"/>
    <mergeCell ref="Q457:S457"/>
    <mergeCell ref="C489:E499"/>
    <mergeCell ref="F489:S489"/>
    <mergeCell ref="A500:S500"/>
    <mergeCell ref="D464:E464"/>
    <mergeCell ref="D465:E465"/>
    <mergeCell ref="D466:E466"/>
    <mergeCell ref="D467:E470"/>
    <mergeCell ref="C471:S471"/>
    <mergeCell ref="C472:E488"/>
    <mergeCell ref="F472:S472"/>
  </mergeCells>
  <conditionalFormatting sqref="G400:S400">
    <cfRule type="cellIs" dxfId="254" priority="14" operator="equal">
      <formula>"REVISE PORQUE ESTE VALOR NO PUEDE SER NEGATIVO"</formula>
    </cfRule>
    <cfRule type="cellIs" dxfId="253" priority="18" operator="lessThan">
      <formula>0</formula>
    </cfRule>
  </conditionalFormatting>
  <conditionalFormatting sqref="G400:S400">
    <cfRule type="cellIs" dxfId="252" priority="17" operator="lessThan">
      <formula>0</formula>
    </cfRule>
  </conditionalFormatting>
  <conditionalFormatting sqref="G411:S411">
    <cfRule type="cellIs" dxfId="251" priority="13" operator="equal">
      <formula>"Revise porque este valor no puede ser negativo"</formula>
    </cfRule>
    <cfRule type="cellIs" dxfId="250" priority="16" operator="lessThan">
      <formula>0</formula>
    </cfRule>
  </conditionalFormatting>
  <conditionalFormatting sqref="G411:S411">
    <cfRule type="cellIs" dxfId="249" priority="15" operator="lessThan">
      <formula>0</formula>
    </cfRule>
  </conditionalFormatting>
  <conditionalFormatting sqref="G421:S421">
    <cfRule type="cellIs" dxfId="248" priority="10" operator="equal">
      <formula>"Revise porque este valor no puede ser negativo"</formula>
    </cfRule>
    <cfRule type="cellIs" dxfId="247" priority="12" operator="lessThan">
      <formula>0</formula>
    </cfRule>
  </conditionalFormatting>
  <conditionalFormatting sqref="G421:S421">
    <cfRule type="cellIs" dxfId="246" priority="11" operator="lessThan">
      <formula>0</formula>
    </cfRule>
  </conditionalFormatting>
  <conditionalFormatting sqref="G430 I430:S430">
    <cfRule type="cellIs" dxfId="245" priority="7" operator="equal">
      <formula>"Revise porque este valor no puede ser negativo"</formula>
    </cfRule>
    <cfRule type="cellIs" dxfId="244" priority="9" operator="lessThan">
      <formula>0</formula>
    </cfRule>
  </conditionalFormatting>
  <conditionalFormatting sqref="G430 I430:S430">
    <cfRule type="cellIs" dxfId="243" priority="8" operator="lessThan">
      <formula>0</formula>
    </cfRule>
  </conditionalFormatting>
  <conditionalFormatting sqref="H430">
    <cfRule type="cellIs" dxfId="242" priority="4" operator="equal">
      <formula>"Revise porque este valor no puede ser negativo"</formula>
    </cfRule>
    <cfRule type="cellIs" dxfId="241" priority="6" operator="lessThan">
      <formula>0</formula>
    </cfRule>
  </conditionalFormatting>
  <conditionalFormatting sqref="H430">
    <cfRule type="cellIs" dxfId="240" priority="5" operator="lessThan">
      <formula>0</formula>
    </cfRule>
  </conditionalFormatting>
  <conditionalFormatting sqref="G24:S24">
    <cfRule type="cellIs" dxfId="239" priority="1" operator="equal">
      <formula>"REVISE PORQUE ESTE VALOR NO PUEDE SER NEGATIVO"</formula>
    </cfRule>
    <cfRule type="cellIs" dxfId="238" priority="3" operator="lessThan">
      <formula>0</formula>
    </cfRule>
  </conditionalFormatting>
  <conditionalFormatting sqref="G24:S24">
    <cfRule type="cellIs" dxfId="237" priority="2" operator="lessThan">
      <formula>0</formula>
    </cfRule>
  </conditionalFormatting>
  <printOptions horizontalCentered="1" verticalCentered="1"/>
  <pageMargins left="0.78740157480314965" right="0" top="0" bottom="0" header="0" footer="0"/>
  <pageSetup paperSize="14" orientation="landscape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1" zoomScale="60" zoomScaleNormal="60" workbookViewId="0">
      <selection activeCell="G355" sqref="G355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0</v>
      </c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30</v>
      </c>
      <c r="H13" s="5">
        <v>0</v>
      </c>
      <c r="I13" s="5">
        <v>3</v>
      </c>
      <c r="J13" s="5">
        <v>3</v>
      </c>
      <c r="K13" s="5">
        <v>3</v>
      </c>
      <c r="L13" s="5">
        <v>3</v>
      </c>
      <c r="M13" s="5">
        <v>3</v>
      </c>
      <c r="N13" s="5">
        <v>3</v>
      </c>
      <c r="O13" s="5">
        <v>3</v>
      </c>
      <c r="P13" s="5">
        <v>3</v>
      </c>
      <c r="Q13" s="5">
        <v>3</v>
      </c>
      <c r="R13" s="5">
        <v>3</v>
      </c>
      <c r="S13" s="5">
        <v>0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40</v>
      </c>
      <c r="H14" s="5">
        <v>0</v>
      </c>
      <c r="I14" s="5">
        <v>4</v>
      </c>
      <c r="J14" s="5">
        <v>4</v>
      </c>
      <c r="K14" s="5">
        <v>4</v>
      </c>
      <c r="L14" s="5">
        <v>4</v>
      </c>
      <c r="M14" s="5">
        <v>4</v>
      </c>
      <c r="N14" s="5">
        <v>4</v>
      </c>
      <c r="O14" s="5">
        <v>4</v>
      </c>
      <c r="P14" s="5">
        <v>4</v>
      </c>
      <c r="Q14" s="5">
        <v>4</v>
      </c>
      <c r="R14" s="5">
        <v>4</v>
      </c>
      <c r="S14" s="5">
        <v>0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17</v>
      </c>
      <c r="H15" s="5">
        <v>0</v>
      </c>
      <c r="I15" s="5">
        <v>3</v>
      </c>
      <c r="J15" s="5">
        <v>0</v>
      </c>
      <c r="K15" s="5">
        <v>3</v>
      </c>
      <c r="L15" s="5">
        <v>0</v>
      </c>
      <c r="M15" s="5">
        <v>3</v>
      </c>
      <c r="N15" s="5">
        <v>1</v>
      </c>
      <c r="O15" s="5">
        <v>3</v>
      </c>
      <c r="P15" s="5">
        <v>1</v>
      </c>
      <c r="Q15" s="5">
        <v>3</v>
      </c>
      <c r="R15" s="5">
        <v>0</v>
      </c>
      <c r="S15" s="5">
        <v>0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30</v>
      </c>
      <c r="H16" s="5">
        <v>0</v>
      </c>
      <c r="I16" s="5">
        <v>3</v>
      </c>
      <c r="J16" s="5">
        <v>3</v>
      </c>
      <c r="K16" s="5">
        <v>3</v>
      </c>
      <c r="L16" s="5">
        <v>3</v>
      </c>
      <c r="M16" s="5">
        <v>3</v>
      </c>
      <c r="N16" s="5">
        <v>3</v>
      </c>
      <c r="O16" s="5">
        <v>3</v>
      </c>
      <c r="P16" s="5">
        <v>3</v>
      </c>
      <c r="Q16" s="5">
        <v>3</v>
      </c>
      <c r="R16" s="5">
        <v>3</v>
      </c>
      <c r="S16" s="5">
        <v>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36</v>
      </c>
      <c r="H17" s="5">
        <v>3</v>
      </c>
      <c r="I17" s="5">
        <v>3</v>
      </c>
      <c r="J17" s="5">
        <v>3</v>
      </c>
      <c r="K17" s="5">
        <v>3</v>
      </c>
      <c r="L17" s="5">
        <v>3</v>
      </c>
      <c r="M17" s="5">
        <v>3</v>
      </c>
      <c r="N17" s="5">
        <v>3</v>
      </c>
      <c r="O17" s="5">
        <v>3</v>
      </c>
      <c r="P17" s="5">
        <v>3</v>
      </c>
      <c r="Q17" s="5">
        <v>3</v>
      </c>
      <c r="R17" s="5">
        <v>3</v>
      </c>
      <c r="S17" s="5">
        <v>3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3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1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160</v>
      </c>
      <c r="H20" s="5">
        <v>5</v>
      </c>
      <c r="I20" s="5">
        <v>15</v>
      </c>
      <c r="J20" s="5">
        <v>15</v>
      </c>
      <c r="K20" s="5">
        <v>15</v>
      </c>
      <c r="L20" s="5">
        <v>15</v>
      </c>
      <c r="M20" s="5">
        <v>15</v>
      </c>
      <c r="N20" s="5">
        <v>15</v>
      </c>
      <c r="O20" s="5">
        <v>15</v>
      </c>
      <c r="P20" s="5">
        <v>15</v>
      </c>
      <c r="Q20" s="5">
        <v>15</v>
      </c>
      <c r="R20" s="5">
        <v>15</v>
      </c>
      <c r="S20" s="5">
        <v>5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2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1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160</v>
      </c>
      <c r="H33" s="118">
        <f t="shared" ref="H33:S33" si="2">H20</f>
        <v>5</v>
      </c>
      <c r="I33" s="118">
        <f t="shared" si="2"/>
        <v>15</v>
      </c>
      <c r="J33" s="118">
        <f t="shared" si="2"/>
        <v>15</v>
      </c>
      <c r="K33" s="118">
        <f t="shared" si="2"/>
        <v>15</v>
      </c>
      <c r="L33" s="118">
        <f t="shared" si="2"/>
        <v>15</v>
      </c>
      <c r="M33" s="118">
        <f t="shared" si="2"/>
        <v>15</v>
      </c>
      <c r="N33" s="118">
        <f t="shared" si="2"/>
        <v>15</v>
      </c>
      <c r="O33" s="118">
        <f t="shared" si="2"/>
        <v>15</v>
      </c>
      <c r="P33" s="118">
        <f t="shared" si="2"/>
        <v>15</v>
      </c>
      <c r="Q33" s="118">
        <f t="shared" si="2"/>
        <v>15</v>
      </c>
      <c r="R33" s="118">
        <f t="shared" si="2"/>
        <v>15</v>
      </c>
      <c r="S33" s="118">
        <f t="shared" si="2"/>
        <v>5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3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1</v>
      </c>
      <c r="Q35" s="5">
        <v>1</v>
      </c>
      <c r="R35" s="5">
        <v>1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1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170</v>
      </c>
      <c r="H37" s="5">
        <v>10</v>
      </c>
      <c r="I37" s="5">
        <v>15</v>
      </c>
      <c r="J37" s="5">
        <v>15</v>
      </c>
      <c r="K37" s="5">
        <v>15</v>
      </c>
      <c r="L37" s="5">
        <v>15</v>
      </c>
      <c r="M37" s="5">
        <v>15</v>
      </c>
      <c r="N37" s="5">
        <v>15</v>
      </c>
      <c r="O37" s="5">
        <v>15</v>
      </c>
      <c r="P37" s="5">
        <v>15</v>
      </c>
      <c r="Q37" s="5">
        <v>15</v>
      </c>
      <c r="R37" s="5">
        <v>15</v>
      </c>
      <c r="S37" s="5">
        <v>10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1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5</v>
      </c>
      <c r="H39" s="5">
        <v>0</v>
      </c>
      <c r="I39" s="5">
        <v>1</v>
      </c>
      <c r="J39" s="5">
        <v>0</v>
      </c>
      <c r="K39" s="5">
        <v>1</v>
      </c>
      <c r="L39" s="5">
        <v>0</v>
      </c>
      <c r="M39" s="5">
        <v>1</v>
      </c>
      <c r="N39" s="5">
        <v>0</v>
      </c>
      <c r="O39" s="5">
        <v>1</v>
      </c>
      <c r="P39" s="5">
        <v>0</v>
      </c>
      <c r="Q39" s="5">
        <v>1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30</v>
      </c>
      <c r="H40" s="5">
        <v>0</v>
      </c>
      <c r="I40" s="5">
        <v>3</v>
      </c>
      <c r="J40" s="5">
        <v>3</v>
      </c>
      <c r="K40" s="5">
        <v>3</v>
      </c>
      <c r="L40" s="5">
        <v>3</v>
      </c>
      <c r="M40" s="5">
        <v>3</v>
      </c>
      <c r="N40" s="5">
        <v>3</v>
      </c>
      <c r="O40" s="5">
        <v>3</v>
      </c>
      <c r="P40" s="5">
        <v>3</v>
      </c>
      <c r="Q40" s="5">
        <v>3</v>
      </c>
      <c r="R40" s="5">
        <v>3</v>
      </c>
      <c r="S40" s="5">
        <v>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5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1</v>
      </c>
      <c r="O41" s="5">
        <v>1</v>
      </c>
      <c r="P41" s="5">
        <v>1</v>
      </c>
      <c r="Q41" s="5">
        <v>1</v>
      </c>
      <c r="R41" s="5">
        <v>0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2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0</v>
      </c>
      <c r="L52" s="118">
        <f t="shared" si="4"/>
        <v>0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0</v>
      </c>
      <c r="Q52" s="118">
        <f t="shared" si="4"/>
        <v>0</v>
      </c>
      <c r="R52" s="118">
        <f t="shared" si="4"/>
        <v>1</v>
      </c>
      <c r="S52" s="118">
        <f t="shared" si="4"/>
        <v>1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30</v>
      </c>
      <c r="H53" s="118">
        <f t="shared" ref="H53:S53" si="5">H40</f>
        <v>0</v>
      </c>
      <c r="I53" s="118">
        <f t="shared" si="5"/>
        <v>3</v>
      </c>
      <c r="J53" s="118">
        <f t="shared" si="5"/>
        <v>3</v>
      </c>
      <c r="K53" s="118">
        <f t="shared" si="5"/>
        <v>3</v>
      </c>
      <c r="L53" s="118">
        <f t="shared" si="5"/>
        <v>3</v>
      </c>
      <c r="M53" s="118">
        <f t="shared" si="5"/>
        <v>3</v>
      </c>
      <c r="N53" s="118">
        <f t="shared" si="5"/>
        <v>3</v>
      </c>
      <c r="O53" s="118">
        <f t="shared" si="5"/>
        <v>3</v>
      </c>
      <c r="P53" s="118">
        <f t="shared" si="5"/>
        <v>3</v>
      </c>
      <c r="Q53" s="118">
        <f t="shared" si="5"/>
        <v>3</v>
      </c>
      <c r="R53" s="118">
        <f t="shared" si="5"/>
        <v>3</v>
      </c>
      <c r="S53" s="118">
        <f t="shared" si="5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15</v>
      </c>
      <c r="H57" s="5">
        <v>0</v>
      </c>
      <c r="I57" s="5">
        <v>1</v>
      </c>
      <c r="J57" s="5">
        <v>1</v>
      </c>
      <c r="K57" s="5">
        <v>2</v>
      </c>
      <c r="L57" s="5">
        <v>1</v>
      </c>
      <c r="M57" s="5">
        <v>2</v>
      </c>
      <c r="N57" s="5">
        <v>1</v>
      </c>
      <c r="O57" s="5">
        <v>2</v>
      </c>
      <c r="P57" s="5">
        <v>1</v>
      </c>
      <c r="Q57" s="5">
        <v>2</v>
      </c>
      <c r="R57" s="5">
        <v>1</v>
      </c>
      <c r="S57" s="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6</v>
      </c>
      <c r="H59" s="5">
        <v>0</v>
      </c>
      <c r="I59" s="5">
        <v>1</v>
      </c>
      <c r="J59" s="5">
        <v>0</v>
      </c>
      <c r="K59" s="5">
        <v>1</v>
      </c>
      <c r="L59" s="5">
        <v>1</v>
      </c>
      <c r="M59" s="5">
        <v>1</v>
      </c>
      <c r="N59" s="5">
        <v>0</v>
      </c>
      <c r="O59" s="5">
        <v>1</v>
      </c>
      <c r="P59" s="5">
        <v>0</v>
      </c>
      <c r="Q59" s="5">
        <v>1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15</v>
      </c>
      <c r="H61" s="5">
        <v>0</v>
      </c>
      <c r="I61" s="5">
        <v>1</v>
      </c>
      <c r="J61" s="5">
        <v>2</v>
      </c>
      <c r="K61" s="5">
        <v>1</v>
      </c>
      <c r="L61" s="5">
        <v>1</v>
      </c>
      <c r="M61" s="5">
        <v>1</v>
      </c>
      <c r="N61" s="5">
        <v>2</v>
      </c>
      <c r="O61" s="5">
        <v>1</v>
      </c>
      <c r="P61" s="5">
        <v>2</v>
      </c>
      <c r="Q61" s="5">
        <v>1</v>
      </c>
      <c r="R61" s="5">
        <v>2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3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1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1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1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5</v>
      </c>
      <c r="H89" s="118">
        <f t="shared" si="7"/>
        <v>0</v>
      </c>
      <c r="I89" s="118">
        <f t="shared" si="7"/>
        <v>0</v>
      </c>
      <c r="J89" s="118">
        <f t="shared" si="7"/>
        <v>0</v>
      </c>
      <c r="K89" s="118">
        <f t="shared" si="7"/>
        <v>0</v>
      </c>
      <c r="L89" s="118">
        <f t="shared" si="7"/>
        <v>1</v>
      </c>
      <c r="M89" s="118">
        <f t="shared" si="7"/>
        <v>0</v>
      </c>
      <c r="N89" s="118">
        <f t="shared" si="7"/>
        <v>1</v>
      </c>
      <c r="O89" s="118">
        <f t="shared" si="7"/>
        <v>1</v>
      </c>
      <c r="P89" s="118">
        <f t="shared" si="7"/>
        <v>1</v>
      </c>
      <c r="Q89" s="118">
        <f t="shared" si="7"/>
        <v>1</v>
      </c>
      <c r="R89" s="118">
        <f t="shared" si="7"/>
        <v>0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1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2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1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0</v>
      </c>
      <c r="H105" s="82">
        <v>0</v>
      </c>
      <c r="I105" s="82">
        <v>0</v>
      </c>
      <c r="J105" s="82">
        <v>0</v>
      </c>
      <c r="K105" s="82">
        <v>0</v>
      </c>
      <c r="L105" s="82">
        <v>0</v>
      </c>
      <c r="M105" s="82">
        <v>0</v>
      </c>
      <c r="N105" s="82">
        <v>0</v>
      </c>
      <c r="O105" s="82">
        <v>0</v>
      </c>
      <c r="P105" s="82">
        <v>0</v>
      </c>
      <c r="Q105" s="82">
        <v>0</v>
      </c>
      <c r="R105" s="82">
        <v>0</v>
      </c>
      <c r="S105" s="83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82">
        <v>0</v>
      </c>
      <c r="I108" s="82">
        <v>0</v>
      </c>
      <c r="J108" s="82">
        <v>0</v>
      </c>
      <c r="K108" s="82">
        <v>0</v>
      </c>
      <c r="L108" s="82">
        <v>0</v>
      </c>
      <c r="M108" s="82">
        <v>0</v>
      </c>
      <c r="N108" s="82">
        <v>0</v>
      </c>
      <c r="O108" s="82">
        <v>0</v>
      </c>
      <c r="P108" s="82">
        <v>0</v>
      </c>
      <c r="Q108" s="82">
        <v>0</v>
      </c>
      <c r="R108" s="82">
        <v>0</v>
      </c>
      <c r="S108" s="83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82">
        <v>0</v>
      </c>
      <c r="I111" s="82">
        <v>0</v>
      </c>
      <c r="J111" s="82">
        <v>0</v>
      </c>
      <c r="K111" s="82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0</v>
      </c>
      <c r="Q111" s="82">
        <v>0</v>
      </c>
      <c r="R111" s="82">
        <v>0</v>
      </c>
      <c r="S111" s="83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82">
        <v>0</v>
      </c>
      <c r="I114" s="82">
        <v>0</v>
      </c>
      <c r="J114" s="82">
        <v>0</v>
      </c>
      <c r="K114" s="82">
        <v>0</v>
      </c>
      <c r="L114" s="82">
        <v>0</v>
      </c>
      <c r="M114" s="82">
        <v>0</v>
      </c>
      <c r="N114" s="82">
        <v>0</v>
      </c>
      <c r="O114" s="82">
        <v>0</v>
      </c>
      <c r="P114" s="82">
        <v>0</v>
      </c>
      <c r="Q114" s="82">
        <v>0</v>
      </c>
      <c r="R114" s="82">
        <v>0</v>
      </c>
      <c r="S114" s="83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82">
        <v>0</v>
      </c>
      <c r="I117" s="82">
        <v>0</v>
      </c>
      <c r="J117" s="82">
        <v>0</v>
      </c>
      <c r="K117" s="82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2">
        <v>0</v>
      </c>
      <c r="R117" s="82">
        <v>0</v>
      </c>
      <c r="S117" s="83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82">
        <v>0</v>
      </c>
      <c r="I120" s="82">
        <v>0</v>
      </c>
      <c r="J120" s="82">
        <v>0</v>
      </c>
      <c r="K120" s="82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82">
        <v>0</v>
      </c>
      <c r="S120" s="83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82">
        <v>0</v>
      </c>
      <c r="I125" s="82">
        <v>0</v>
      </c>
      <c r="J125" s="82">
        <v>0</v>
      </c>
      <c r="K125" s="82">
        <v>0</v>
      </c>
      <c r="L125" s="82">
        <v>0</v>
      </c>
      <c r="M125" s="82">
        <v>0</v>
      </c>
      <c r="N125" s="82">
        <v>0</v>
      </c>
      <c r="O125" s="82">
        <v>0</v>
      </c>
      <c r="P125" s="82">
        <v>0</v>
      </c>
      <c r="Q125" s="82">
        <v>0</v>
      </c>
      <c r="R125" s="82">
        <v>0</v>
      </c>
      <c r="S125" s="83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82">
        <v>0</v>
      </c>
      <c r="I128" s="82">
        <v>0</v>
      </c>
      <c r="J128" s="82">
        <v>0</v>
      </c>
      <c r="K128" s="82">
        <v>0</v>
      </c>
      <c r="L128" s="82">
        <v>0</v>
      </c>
      <c r="M128" s="82">
        <v>0</v>
      </c>
      <c r="N128" s="82">
        <v>0</v>
      </c>
      <c r="O128" s="82">
        <v>0</v>
      </c>
      <c r="P128" s="82">
        <v>0</v>
      </c>
      <c r="Q128" s="82">
        <v>0</v>
      </c>
      <c r="R128" s="82">
        <v>0</v>
      </c>
      <c r="S128" s="83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82">
        <v>0</v>
      </c>
      <c r="I133" s="82">
        <v>0</v>
      </c>
      <c r="J133" s="82">
        <v>0</v>
      </c>
      <c r="K133" s="82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2">
        <v>0</v>
      </c>
      <c r="S133" s="83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82">
        <v>0</v>
      </c>
      <c r="I136" s="82">
        <v>0</v>
      </c>
      <c r="J136" s="82">
        <v>0</v>
      </c>
      <c r="K136" s="82">
        <v>0</v>
      </c>
      <c r="L136" s="82">
        <v>0</v>
      </c>
      <c r="M136" s="82">
        <v>0</v>
      </c>
      <c r="N136" s="82">
        <v>0</v>
      </c>
      <c r="O136" s="82">
        <v>0</v>
      </c>
      <c r="P136" s="82">
        <v>0</v>
      </c>
      <c r="Q136" s="82">
        <v>0</v>
      </c>
      <c r="R136" s="82">
        <v>0</v>
      </c>
      <c r="S136" s="83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82">
        <v>0</v>
      </c>
      <c r="I141" s="82">
        <v>0</v>
      </c>
      <c r="J141" s="82">
        <v>0</v>
      </c>
      <c r="K141" s="82">
        <v>0</v>
      </c>
      <c r="L141" s="82">
        <v>0</v>
      </c>
      <c r="M141" s="82">
        <v>0</v>
      </c>
      <c r="N141" s="82">
        <v>0</v>
      </c>
      <c r="O141" s="82">
        <v>0</v>
      </c>
      <c r="P141" s="82">
        <v>0</v>
      </c>
      <c r="Q141" s="82">
        <v>0</v>
      </c>
      <c r="R141" s="82">
        <v>0</v>
      </c>
      <c r="S141" s="83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82">
        <v>0</v>
      </c>
      <c r="I144" s="82">
        <v>0</v>
      </c>
      <c r="J144" s="82">
        <v>0</v>
      </c>
      <c r="K144" s="82">
        <v>0</v>
      </c>
      <c r="L144" s="82">
        <v>0</v>
      </c>
      <c r="M144" s="82">
        <v>0</v>
      </c>
      <c r="N144" s="82">
        <v>0</v>
      </c>
      <c r="O144" s="82">
        <v>0</v>
      </c>
      <c r="P144" s="82">
        <v>0</v>
      </c>
      <c r="Q144" s="82">
        <v>0</v>
      </c>
      <c r="R144" s="82">
        <v>0</v>
      </c>
      <c r="S144" s="83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0</v>
      </c>
      <c r="H149" s="82">
        <v>0</v>
      </c>
      <c r="I149" s="82">
        <v>0</v>
      </c>
      <c r="J149" s="82">
        <v>0</v>
      </c>
      <c r="K149" s="82">
        <v>0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2">
        <v>0</v>
      </c>
      <c r="R149" s="82">
        <v>0</v>
      </c>
      <c r="S149" s="83">
        <v>0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82">
        <v>0</v>
      </c>
      <c r="I152" s="82">
        <v>0</v>
      </c>
      <c r="J152" s="82">
        <v>0</v>
      </c>
      <c r="K152" s="82">
        <v>0</v>
      </c>
      <c r="L152" s="82">
        <v>0</v>
      </c>
      <c r="M152" s="82">
        <v>0</v>
      </c>
      <c r="N152" s="82">
        <v>0</v>
      </c>
      <c r="O152" s="82">
        <v>0</v>
      </c>
      <c r="P152" s="82">
        <v>0</v>
      </c>
      <c r="Q152" s="82">
        <v>0</v>
      </c>
      <c r="R152" s="82">
        <v>0</v>
      </c>
      <c r="S152" s="83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7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0</v>
      </c>
      <c r="H155" s="93">
        <f t="shared" ref="H155:S155" si="10">SUM(H102:H154)</f>
        <v>0</v>
      </c>
      <c r="I155" s="93">
        <f t="shared" si="10"/>
        <v>0</v>
      </c>
      <c r="J155" s="93">
        <f t="shared" si="10"/>
        <v>0</v>
      </c>
      <c r="K155" s="93">
        <f t="shared" si="10"/>
        <v>0</v>
      </c>
      <c r="L155" s="93">
        <f t="shared" si="10"/>
        <v>0</v>
      </c>
      <c r="M155" s="93">
        <f t="shared" si="10"/>
        <v>0</v>
      </c>
      <c r="N155" s="93">
        <f t="shared" si="10"/>
        <v>0</v>
      </c>
      <c r="O155" s="93">
        <f t="shared" si="10"/>
        <v>0</v>
      </c>
      <c r="P155" s="93">
        <f t="shared" si="10"/>
        <v>0</v>
      </c>
      <c r="Q155" s="93">
        <f t="shared" si="10"/>
        <v>0</v>
      </c>
      <c r="R155" s="93">
        <f t="shared" si="10"/>
        <v>0</v>
      </c>
      <c r="S155" s="94">
        <f t="shared" si="10"/>
        <v>0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7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82">
        <v>0</v>
      </c>
      <c r="I158" s="82">
        <v>0</v>
      </c>
      <c r="J158" s="82">
        <v>0</v>
      </c>
      <c r="K158" s="82">
        <v>0</v>
      </c>
      <c r="L158" s="82">
        <v>0</v>
      </c>
      <c r="M158" s="82">
        <v>0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3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18</v>
      </c>
      <c r="H160" s="36">
        <v>0</v>
      </c>
      <c r="I160" s="36">
        <v>2</v>
      </c>
      <c r="J160" s="36">
        <v>2</v>
      </c>
      <c r="K160" s="36">
        <v>2</v>
      </c>
      <c r="L160" s="36">
        <v>2</v>
      </c>
      <c r="M160" s="36">
        <v>2</v>
      </c>
      <c r="N160" s="36">
        <v>2</v>
      </c>
      <c r="O160" s="36">
        <v>2</v>
      </c>
      <c r="P160" s="36">
        <v>2</v>
      </c>
      <c r="Q160" s="36">
        <v>2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82">
        <v>0</v>
      </c>
      <c r="I161" s="82">
        <v>0</v>
      </c>
      <c r="J161" s="82">
        <v>0</v>
      </c>
      <c r="K161" s="82">
        <v>0</v>
      </c>
      <c r="L161" s="82">
        <v>0</v>
      </c>
      <c r="M161" s="82">
        <v>0</v>
      </c>
      <c r="N161" s="82">
        <v>0</v>
      </c>
      <c r="O161" s="82">
        <v>0</v>
      </c>
      <c r="P161" s="82">
        <v>0</v>
      </c>
      <c r="Q161" s="82">
        <v>0</v>
      </c>
      <c r="R161" s="82">
        <v>0</v>
      </c>
      <c r="S161" s="83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7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7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7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7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82">
        <v>0</v>
      </c>
      <c r="I166" s="82">
        <v>0</v>
      </c>
      <c r="J166" s="82">
        <v>0</v>
      </c>
      <c r="K166" s="82">
        <v>0</v>
      </c>
      <c r="L166" s="82">
        <v>0</v>
      </c>
      <c r="M166" s="82">
        <v>0</v>
      </c>
      <c r="N166" s="82">
        <v>0</v>
      </c>
      <c r="O166" s="82">
        <v>0</v>
      </c>
      <c r="P166" s="82">
        <v>0</v>
      </c>
      <c r="Q166" s="82">
        <v>0</v>
      </c>
      <c r="R166" s="82">
        <v>0</v>
      </c>
      <c r="S166" s="83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7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7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82">
        <v>0</v>
      </c>
      <c r="I169" s="82">
        <v>0</v>
      </c>
      <c r="J169" s="82">
        <v>0</v>
      </c>
      <c r="K169" s="82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2">
        <v>0</v>
      </c>
      <c r="R169" s="82">
        <v>0</v>
      </c>
      <c r="S169" s="83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7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7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82">
        <v>0</v>
      </c>
      <c r="I174" s="82">
        <v>0</v>
      </c>
      <c r="J174" s="82">
        <v>0</v>
      </c>
      <c r="K174" s="82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3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82">
        <v>0</v>
      </c>
      <c r="I177" s="82">
        <v>0</v>
      </c>
      <c r="J177" s="82">
        <v>0</v>
      </c>
      <c r="K177" s="82">
        <v>0</v>
      </c>
      <c r="L177" s="82">
        <v>0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3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7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7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7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7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82">
        <v>0</v>
      </c>
      <c r="I182" s="82">
        <v>0</v>
      </c>
      <c r="J182" s="82">
        <v>0</v>
      </c>
      <c r="K182" s="82">
        <v>0</v>
      </c>
      <c r="L182" s="82">
        <v>0</v>
      </c>
      <c r="M182" s="82">
        <v>0</v>
      </c>
      <c r="N182" s="82">
        <v>0</v>
      </c>
      <c r="O182" s="82">
        <v>0</v>
      </c>
      <c r="P182" s="82">
        <v>0</v>
      </c>
      <c r="Q182" s="82">
        <v>0</v>
      </c>
      <c r="R182" s="82">
        <v>0</v>
      </c>
      <c r="S182" s="83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7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7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82">
        <v>0</v>
      </c>
      <c r="I185" s="82">
        <v>0</v>
      </c>
      <c r="J185" s="82">
        <v>0</v>
      </c>
      <c r="K185" s="82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>
        <v>0</v>
      </c>
      <c r="S185" s="83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7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82">
        <v>0</v>
      </c>
      <c r="I190" s="82">
        <v>0</v>
      </c>
      <c r="J190" s="82">
        <v>0</v>
      </c>
      <c r="K190" s="82">
        <v>0</v>
      </c>
      <c r="L190" s="82">
        <v>0</v>
      </c>
      <c r="M190" s="82">
        <v>0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3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7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7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82">
        <v>0</v>
      </c>
      <c r="I193" s="82">
        <v>0</v>
      </c>
      <c r="J193" s="82">
        <v>0</v>
      </c>
      <c r="K193" s="82">
        <v>0</v>
      </c>
      <c r="L193" s="82">
        <v>0</v>
      </c>
      <c r="M193" s="82">
        <v>0</v>
      </c>
      <c r="N193" s="82">
        <v>0</v>
      </c>
      <c r="O193" s="82">
        <v>0</v>
      </c>
      <c r="P193" s="82">
        <v>0</v>
      </c>
      <c r="Q193" s="82">
        <v>0</v>
      </c>
      <c r="R193" s="82">
        <v>0</v>
      </c>
      <c r="S193" s="83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7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7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7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7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82">
        <v>0</v>
      </c>
      <c r="I198" s="82">
        <v>0</v>
      </c>
      <c r="J198" s="82">
        <v>0</v>
      </c>
      <c r="K198" s="82">
        <v>0</v>
      </c>
      <c r="L198" s="82">
        <v>0</v>
      </c>
      <c r="M198" s="82">
        <v>0</v>
      </c>
      <c r="N198" s="82">
        <v>0</v>
      </c>
      <c r="O198" s="82">
        <v>0</v>
      </c>
      <c r="P198" s="82">
        <v>0</v>
      </c>
      <c r="Q198" s="82">
        <v>0</v>
      </c>
      <c r="R198" s="82">
        <v>0</v>
      </c>
      <c r="S198" s="83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7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7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82">
        <v>0</v>
      </c>
      <c r="I201" s="82">
        <v>0</v>
      </c>
      <c r="J201" s="82">
        <v>0</v>
      </c>
      <c r="K201" s="82">
        <v>0</v>
      </c>
      <c r="L201" s="82">
        <v>0</v>
      </c>
      <c r="M201" s="82">
        <v>0</v>
      </c>
      <c r="N201" s="82">
        <v>0</v>
      </c>
      <c r="O201" s="82">
        <v>0</v>
      </c>
      <c r="P201" s="82">
        <v>0</v>
      </c>
      <c r="Q201" s="82">
        <v>0</v>
      </c>
      <c r="R201" s="82">
        <v>0</v>
      </c>
      <c r="S201" s="83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7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7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82">
        <v>0</v>
      </c>
      <c r="I204" s="82">
        <v>0</v>
      </c>
      <c r="J204" s="82">
        <v>0</v>
      </c>
      <c r="K204" s="82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2">
        <v>0</v>
      </c>
      <c r="R204" s="82">
        <v>0</v>
      </c>
      <c r="S204" s="83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7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82">
        <v>0</v>
      </c>
      <c r="I206" s="82">
        <v>0</v>
      </c>
      <c r="J206" s="82">
        <v>0</v>
      </c>
      <c r="K206" s="82">
        <v>0</v>
      </c>
      <c r="L206" s="82">
        <v>0</v>
      </c>
      <c r="M206" s="82">
        <v>0</v>
      </c>
      <c r="N206" s="82">
        <v>0</v>
      </c>
      <c r="O206" s="82">
        <v>0</v>
      </c>
      <c r="P206" s="82">
        <v>0</v>
      </c>
      <c r="Q206" s="82">
        <v>0</v>
      </c>
      <c r="R206" s="82">
        <v>0</v>
      </c>
      <c r="S206" s="83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7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7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18</v>
      </c>
      <c r="H209" s="93">
        <f t="shared" ref="H209:S209" si="12">SUM(H156:H208)</f>
        <v>0</v>
      </c>
      <c r="I209" s="93">
        <f t="shared" si="12"/>
        <v>2</v>
      </c>
      <c r="J209" s="93">
        <f t="shared" si="12"/>
        <v>2</v>
      </c>
      <c r="K209" s="93">
        <f t="shared" si="12"/>
        <v>2</v>
      </c>
      <c r="L209" s="93">
        <f t="shared" si="12"/>
        <v>2</v>
      </c>
      <c r="M209" s="93">
        <f t="shared" si="12"/>
        <v>2</v>
      </c>
      <c r="N209" s="93">
        <f t="shared" si="12"/>
        <v>2</v>
      </c>
      <c r="O209" s="93">
        <f t="shared" si="12"/>
        <v>2</v>
      </c>
      <c r="P209" s="93">
        <f t="shared" si="12"/>
        <v>2</v>
      </c>
      <c r="Q209" s="93">
        <f t="shared" si="12"/>
        <v>2</v>
      </c>
      <c r="R209" s="93">
        <f t="shared" si="12"/>
        <v>0</v>
      </c>
      <c r="S209" s="94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82">
        <v>0</v>
      </c>
      <c r="I210" s="82">
        <v>0</v>
      </c>
      <c r="J210" s="82">
        <v>0</v>
      </c>
      <c r="K210" s="82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0</v>
      </c>
      <c r="Q210" s="82">
        <v>0</v>
      </c>
      <c r="R210" s="82">
        <v>0</v>
      </c>
      <c r="S210" s="83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41</v>
      </c>
      <c r="H214" s="36">
        <v>0</v>
      </c>
      <c r="I214" s="36">
        <v>3</v>
      </c>
      <c r="J214" s="36">
        <v>3</v>
      </c>
      <c r="K214" s="36">
        <v>5</v>
      </c>
      <c r="L214" s="36">
        <v>3</v>
      </c>
      <c r="M214" s="36">
        <v>3</v>
      </c>
      <c r="N214" s="36">
        <v>5</v>
      </c>
      <c r="O214" s="36">
        <v>3</v>
      </c>
      <c r="P214" s="36">
        <v>6</v>
      </c>
      <c r="Q214" s="36">
        <v>7</v>
      </c>
      <c r="R214" s="36">
        <v>3</v>
      </c>
      <c r="S214" s="37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82">
        <v>0</v>
      </c>
      <c r="I215" s="82">
        <v>0</v>
      </c>
      <c r="J215" s="82">
        <v>0</v>
      </c>
      <c r="K215" s="82">
        <v>0</v>
      </c>
      <c r="L215" s="82">
        <v>0</v>
      </c>
      <c r="M215" s="82">
        <v>0</v>
      </c>
      <c r="N215" s="82">
        <v>0</v>
      </c>
      <c r="O215" s="82">
        <v>0</v>
      </c>
      <c r="P215" s="82">
        <v>0</v>
      </c>
      <c r="Q215" s="82">
        <v>0</v>
      </c>
      <c r="R215" s="82">
        <v>0</v>
      </c>
      <c r="S215" s="83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82">
        <v>0</v>
      </c>
      <c r="I218" s="82">
        <v>0</v>
      </c>
      <c r="J218" s="82">
        <v>0</v>
      </c>
      <c r="K218" s="82">
        <v>0</v>
      </c>
      <c r="L218" s="82">
        <v>0</v>
      </c>
      <c r="M218" s="82">
        <v>0</v>
      </c>
      <c r="N218" s="82">
        <v>0</v>
      </c>
      <c r="O218" s="82">
        <v>0</v>
      </c>
      <c r="P218" s="82">
        <v>0</v>
      </c>
      <c r="Q218" s="82">
        <v>0</v>
      </c>
      <c r="R218" s="82">
        <v>0</v>
      </c>
      <c r="S218" s="83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82">
        <v>0</v>
      </c>
      <c r="I221" s="82">
        <v>0</v>
      </c>
      <c r="J221" s="82">
        <v>0</v>
      </c>
      <c r="K221" s="82">
        <v>0</v>
      </c>
      <c r="L221" s="82">
        <v>0</v>
      </c>
      <c r="M221" s="82">
        <v>0</v>
      </c>
      <c r="N221" s="82">
        <v>0</v>
      </c>
      <c r="O221" s="82">
        <v>0</v>
      </c>
      <c r="P221" s="82">
        <v>0</v>
      </c>
      <c r="Q221" s="82">
        <v>0</v>
      </c>
      <c r="R221" s="82">
        <v>0</v>
      </c>
      <c r="S221" s="83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82">
        <v>0</v>
      </c>
      <c r="I223" s="82">
        <v>0</v>
      </c>
      <c r="J223" s="82">
        <v>0</v>
      </c>
      <c r="K223" s="82">
        <v>0</v>
      </c>
      <c r="L223" s="82">
        <v>0</v>
      </c>
      <c r="M223" s="82">
        <v>0</v>
      </c>
      <c r="N223" s="82">
        <v>0</v>
      </c>
      <c r="O223" s="82">
        <v>0</v>
      </c>
      <c r="P223" s="82">
        <v>0</v>
      </c>
      <c r="Q223" s="82">
        <v>0</v>
      </c>
      <c r="R223" s="82">
        <v>0</v>
      </c>
      <c r="S223" s="83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82">
        <v>0</v>
      </c>
      <c r="I226" s="82">
        <v>0</v>
      </c>
      <c r="J226" s="82">
        <v>0</v>
      </c>
      <c r="K226" s="82">
        <v>0</v>
      </c>
      <c r="L226" s="82">
        <v>0</v>
      </c>
      <c r="M226" s="82">
        <v>0</v>
      </c>
      <c r="N226" s="82">
        <v>0</v>
      </c>
      <c r="O226" s="82">
        <v>0</v>
      </c>
      <c r="P226" s="82">
        <v>0</v>
      </c>
      <c r="Q226" s="82">
        <v>0</v>
      </c>
      <c r="R226" s="82">
        <v>0</v>
      </c>
      <c r="S226" s="83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82">
        <v>0</v>
      </c>
      <c r="I231" s="82">
        <v>0</v>
      </c>
      <c r="J231" s="82">
        <v>0</v>
      </c>
      <c r="K231" s="82">
        <v>0</v>
      </c>
      <c r="L231" s="82">
        <v>0</v>
      </c>
      <c r="M231" s="82">
        <v>0</v>
      </c>
      <c r="N231" s="82">
        <v>0</v>
      </c>
      <c r="O231" s="82">
        <v>0</v>
      </c>
      <c r="P231" s="82">
        <v>0</v>
      </c>
      <c r="Q231" s="82">
        <v>0</v>
      </c>
      <c r="R231" s="82">
        <v>0</v>
      </c>
      <c r="S231" s="83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82">
        <v>0</v>
      </c>
      <c r="I234" s="82">
        <v>0</v>
      </c>
      <c r="J234" s="82">
        <v>0</v>
      </c>
      <c r="K234" s="82">
        <v>0</v>
      </c>
      <c r="L234" s="82">
        <v>0</v>
      </c>
      <c r="M234" s="82">
        <v>0</v>
      </c>
      <c r="N234" s="82">
        <v>0</v>
      </c>
      <c r="O234" s="82">
        <v>0</v>
      </c>
      <c r="P234" s="82">
        <v>0</v>
      </c>
      <c r="Q234" s="82">
        <v>0</v>
      </c>
      <c r="R234" s="82">
        <v>0</v>
      </c>
      <c r="S234" s="83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82">
        <v>0</v>
      </c>
      <c r="I237" s="82">
        <v>0</v>
      </c>
      <c r="J237" s="82">
        <v>0</v>
      </c>
      <c r="K237" s="82">
        <v>0</v>
      </c>
      <c r="L237" s="82">
        <v>0</v>
      </c>
      <c r="M237" s="82">
        <v>0</v>
      </c>
      <c r="N237" s="82">
        <v>0</v>
      </c>
      <c r="O237" s="82">
        <v>0</v>
      </c>
      <c r="P237" s="82">
        <v>0</v>
      </c>
      <c r="Q237" s="82">
        <v>0</v>
      </c>
      <c r="R237" s="82">
        <v>0</v>
      </c>
      <c r="S237" s="83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82">
        <v>0</v>
      </c>
      <c r="I239" s="82">
        <v>0</v>
      </c>
      <c r="J239" s="82">
        <v>0</v>
      </c>
      <c r="K239" s="82">
        <v>0</v>
      </c>
      <c r="L239" s="82">
        <v>0</v>
      </c>
      <c r="M239" s="82">
        <v>0</v>
      </c>
      <c r="N239" s="82">
        <v>0</v>
      </c>
      <c r="O239" s="82">
        <v>0</v>
      </c>
      <c r="P239" s="82">
        <v>0</v>
      </c>
      <c r="Q239" s="82">
        <v>0</v>
      </c>
      <c r="R239" s="82">
        <v>0</v>
      </c>
      <c r="S239" s="83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82">
        <v>0</v>
      </c>
      <c r="I242" s="82">
        <v>0</v>
      </c>
      <c r="J242" s="82">
        <v>0</v>
      </c>
      <c r="K242" s="82">
        <v>0</v>
      </c>
      <c r="L242" s="82">
        <v>0</v>
      </c>
      <c r="M242" s="82">
        <v>0</v>
      </c>
      <c r="N242" s="82">
        <v>0</v>
      </c>
      <c r="O242" s="82">
        <v>0</v>
      </c>
      <c r="P242" s="82">
        <v>0</v>
      </c>
      <c r="Q242" s="82">
        <v>0</v>
      </c>
      <c r="R242" s="82">
        <v>0</v>
      </c>
      <c r="S242" s="83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82">
        <v>0</v>
      </c>
      <c r="I247" s="82">
        <v>0</v>
      </c>
      <c r="J247" s="82">
        <v>0</v>
      </c>
      <c r="K247" s="82">
        <v>0</v>
      </c>
      <c r="L247" s="82">
        <v>0</v>
      </c>
      <c r="M247" s="82">
        <v>0</v>
      </c>
      <c r="N247" s="82">
        <v>0</v>
      </c>
      <c r="O247" s="82">
        <v>0</v>
      </c>
      <c r="P247" s="82">
        <v>0</v>
      </c>
      <c r="Q247" s="82">
        <v>0</v>
      </c>
      <c r="R247" s="82">
        <v>0</v>
      </c>
      <c r="S247" s="83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82">
        <v>0</v>
      </c>
      <c r="I250" s="82">
        <v>0</v>
      </c>
      <c r="J250" s="82">
        <v>0</v>
      </c>
      <c r="K250" s="82">
        <v>0</v>
      </c>
      <c r="L250" s="82">
        <v>0</v>
      </c>
      <c r="M250" s="82">
        <v>0</v>
      </c>
      <c r="N250" s="82">
        <v>0</v>
      </c>
      <c r="O250" s="82">
        <v>0</v>
      </c>
      <c r="P250" s="82">
        <v>0</v>
      </c>
      <c r="Q250" s="82">
        <v>0</v>
      </c>
      <c r="R250" s="82">
        <v>0</v>
      </c>
      <c r="S250" s="83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82">
        <v>0</v>
      </c>
      <c r="I253" s="82">
        <v>0</v>
      </c>
      <c r="J253" s="82">
        <v>0</v>
      </c>
      <c r="K253" s="82">
        <v>0</v>
      </c>
      <c r="L253" s="82">
        <v>0</v>
      </c>
      <c r="M253" s="82">
        <v>0</v>
      </c>
      <c r="N253" s="82">
        <v>0</v>
      </c>
      <c r="O253" s="82">
        <v>0</v>
      </c>
      <c r="P253" s="82">
        <v>0</v>
      </c>
      <c r="Q253" s="82">
        <v>0</v>
      </c>
      <c r="R253" s="82">
        <v>0</v>
      </c>
      <c r="S253" s="83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82">
        <v>0</v>
      </c>
      <c r="I255" s="82">
        <v>0</v>
      </c>
      <c r="J255" s="82">
        <v>0</v>
      </c>
      <c r="K255" s="82">
        <v>0</v>
      </c>
      <c r="L255" s="82">
        <v>0</v>
      </c>
      <c r="M255" s="82">
        <v>0</v>
      </c>
      <c r="N255" s="82">
        <v>0</v>
      </c>
      <c r="O255" s="82">
        <v>0</v>
      </c>
      <c r="P255" s="82">
        <v>0</v>
      </c>
      <c r="Q255" s="82">
        <v>0</v>
      </c>
      <c r="R255" s="82">
        <v>0</v>
      </c>
      <c r="S255" s="83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82">
        <v>0</v>
      </c>
      <c r="I258" s="82">
        <v>0</v>
      </c>
      <c r="J258" s="82">
        <v>0</v>
      </c>
      <c r="K258" s="82">
        <v>0</v>
      </c>
      <c r="L258" s="82">
        <v>0</v>
      </c>
      <c r="M258" s="82">
        <v>0</v>
      </c>
      <c r="N258" s="82">
        <v>0</v>
      </c>
      <c r="O258" s="82">
        <v>0</v>
      </c>
      <c r="P258" s="82">
        <v>0</v>
      </c>
      <c r="Q258" s="82">
        <v>0</v>
      </c>
      <c r="R258" s="82">
        <v>0</v>
      </c>
      <c r="S258" s="83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82">
        <v>0</v>
      </c>
      <c r="I260" s="82">
        <v>0</v>
      </c>
      <c r="J260" s="82">
        <v>0</v>
      </c>
      <c r="K260" s="82">
        <v>0</v>
      </c>
      <c r="L260" s="82">
        <v>0</v>
      </c>
      <c r="M260" s="82">
        <v>0</v>
      </c>
      <c r="N260" s="82">
        <v>0</v>
      </c>
      <c r="O260" s="82">
        <v>0</v>
      </c>
      <c r="P260" s="82">
        <v>0</v>
      </c>
      <c r="Q260" s="82">
        <v>0</v>
      </c>
      <c r="R260" s="82">
        <v>0</v>
      </c>
      <c r="S260" s="83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7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41</v>
      </c>
      <c r="H263" s="93">
        <f t="shared" ref="H263:S263" si="14">SUM(H210:H262)</f>
        <v>0</v>
      </c>
      <c r="I263" s="93">
        <f t="shared" si="14"/>
        <v>3</v>
      </c>
      <c r="J263" s="93">
        <f t="shared" si="14"/>
        <v>3</v>
      </c>
      <c r="K263" s="93">
        <f t="shared" si="14"/>
        <v>5</v>
      </c>
      <c r="L263" s="93">
        <f t="shared" si="14"/>
        <v>3</v>
      </c>
      <c r="M263" s="93">
        <f t="shared" si="14"/>
        <v>3</v>
      </c>
      <c r="N263" s="93">
        <f t="shared" si="14"/>
        <v>5</v>
      </c>
      <c r="O263" s="93">
        <f t="shared" si="14"/>
        <v>3</v>
      </c>
      <c r="P263" s="93">
        <f t="shared" si="14"/>
        <v>6</v>
      </c>
      <c r="Q263" s="93">
        <f t="shared" si="14"/>
        <v>7</v>
      </c>
      <c r="R263" s="93">
        <f t="shared" si="14"/>
        <v>3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82">
        <v>0</v>
      </c>
      <c r="I264" s="82">
        <v>0</v>
      </c>
      <c r="J264" s="82">
        <v>0</v>
      </c>
      <c r="K264" s="82">
        <v>0</v>
      </c>
      <c r="L264" s="82">
        <v>0</v>
      </c>
      <c r="M264" s="82">
        <v>0</v>
      </c>
      <c r="N264" s="82">
        <v>0</v>
      </c>
      <c r="O264" s="82">
        <v>0</v>
      </c>
      <c r="P264" s="82">
        <v>0</v>
      </c>
      <c r="Q264" s="82">
        <v>0</v>
      </c>
      <c r="R264" s="82">
        <v>0</v>
      </c>
      <c r="S264" s="83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7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82">
        <v>0</v>
      </c>
      <c r="I266" s="82">
        <v>0</v>
      </c>
      <c r="J266" s="82">
        <v>0</v>
      </c>
      <c r="K266" s="82">
        <v>0</v>
      </c>
      <c r="L266" s="82">
        <v>0</v>
      </c>
      <c r="M266" s="82">
        <v>0</v>
      </c>
      <c r="N266" s="82">
        <v>0</v>
      </c>
      <c r="O266" s="82">
        <v>0</v>
      </c>
      <c r="P266" s="82">
        <v>0</v>
      </c>
      <c r="Q266" s="82">
        <v>0</v>
      </c>
      <c r="R266" s="82">
        <v>0</v>
      </c>
      <c r="S266" s="83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7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7</v>
      </c>
      <c r="H268" s="36"/>
      <c r="I268" s="36">
        <v>1</v>
      </c>
      <c r="J268" s="36">
        <v>1</v>
      </c>
      <c r="K268" s="36">
        <v>1</v>
      </c>
      <c r="L268" s="36">
        <v>0</v>
      </c>
      <c r="M268" s="36">
        <v>1</v>
      </c>
      <c r="N268" s="36">
        <v>0</v>
      </c>
      <c r="O268" s="36">
        <v>1</v>
      </c>
      <c r="P268" s="36">
        <v>0</v>
      </c>
      <c r="Q268" s="36">
        <v>1</v>
      </c>
      <c r="R268" s="36">
        <v>1</v>
      </c>
      <c r="S268" s="37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82">
        <v>0</v>
      </c>
      <c r="I269" s="82">
        <v>0</v>
      </c>
      <c r="J269" s="82">
        <v>0</v>
      </c>
      <c r="K269" s="82">
        <v>0</v>
      </c>
      <c r="L269" s="82">
        <v>0</v>
      </c>
      <c r="M269" s="82">
        <v>0</v>
      </c>
      <c r="N269" s="82">
        <v>0</v>
      </c>
      <c r="O269" s="82">
        <v>0</v>
      </c>
      <c r="P269" s="82">
        <v>0</v>
      </c>
      <c r="Q269" s="82">
        <v>0</v>
      </c>
      <c r="R269" s="82">
        <v>0</v>
      </c>
      <c r="S269" s="83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7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82">
        <v>0</v>
      </c>
      <c r="I271" s="82">
        <v>0</v>
      </c>
      <c r="J271" s="82">
        <v>0</v>
      </c>
      <c r="K271" s="82">
        <v>0</v>
      </c>
      <c r="L271" s="82">
        <v>0</v>
      </c>
      <c r="M271" s="82">
        <v>0</v>
      </c>
      <c r="N271" s="82">
        <v>0</v>
      </c>
      <c r="O271" s="82">
        <v>0</v>
      </c>
      <c r="P271" s="82">
        <v>0</v>
      </c>
      <c r="Q271" s="82">
        <v>0</v>
      </c>
      <c r="R271" s="82">
        <v>0</v>
      </c>
      <c r="S271" s="83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7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7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82">
        <v>0</v>
      </c>
      <c r="I274" s="82">
        <v>0</v>
      </c>
      <c r="J274" s="82">
        <v>0</v>
      </c>
      <c r="K274" s="82">
        <v>0</v>
      </c>
      <c r="L274" s="82">
        <v>0</v>
      </c>
      <c r="M274" s="82">
        <v>0</v>
      </c>
      <c r="N274" s="82">
        <v>0</v>
      </c>
      <c r="O274" s="82">
        <v>0</v>
      </c>
      <c r="P274" s="82">
        <v>0</v>
      </c>
      <c r="Q274" s="82">
        <v>0</v>
      </c>
      <c r="R274" s="82">
        <v>0</v>
      </c>
      <c r="S274" s="83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7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82">
        <v>0</v>
      </c>
      <c r="I276" s="82">
        <v>0</v>
      </c>
      <c r="J276" s="82">
        <v>0</v>
      </c>
      <c r="K276" s="82">
        <v>0</v>
      </c>
      <c r="L276" s="82">
        <v>0</v>
      </c>
      <c r="M276" s="82">
        <v>0</v>
      </c>
      <c r="N276" s="82">
        <v>0</v>
      </c>
      <c r="O276" s="82">
        <v>0</v>
      </c>
      <c r="P276" s="82">
        <v>0</v>
      </c>
      <c r="Q276" s="82">
        <v>0</v>
      </c>
      <c r="R276" s="82">
        <v>0</v>
      </c>
      <c r="S276" s="83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7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7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82">
        <v>0</v>
      </c>
      <c r="I279" s="82">
        <v>0</v>
      </c>
      <c r="J279" s="82">
        <v>0</v>
      </c>
      <c r="K279" s="82">
        <v>0</v>
      </c>
      <c r="L279" s="82">
        <v>0</v>
      </c>
      <c r="M279" s="82">
        <v>0</v>
      </c>
      <c r="N279" s="82">
        <v>0</v>
      </c>
      <c r="O279" s="82">
        <v>0</v>
      </c>
      <c r="P279" s="82">
        <v>0</v>
      </c>
      <c r="Q279" s="82">
        <v>0</v>
      </c>
      <c r="R279" s="82">
        <v>0</v>
      </c>
      <c r="S279" s="83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7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82">
        <v>0</v>
      </c>
      <c r="I281" s="82">
        <v>0</v>
      </c>
      <c r="J281" s="82">
        <v>0</v>
      </c>
      <c r="K281" s="82">
        <v>0</v>
      </c>
      <c r="L281" s="82">
        <v>0</v>
      </c>
      <c r="M281" s="82">
        <v>0</v>
      </c>
      <c r="N281" s="82">
        <v>0</v>
      </c>
      <c r="O281" s="82">
        <v>0</v>
      </c>
      <c r="P281" s="82">
        <v>0</v>
      </c>
      <c r="Q281" s="82">
        <v>0</v>
      </c>
      <c r="R281" s="82">
        <v>0</v>
      </c>
      <c r="S281" s="83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7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7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82">
        <v>0</v>
      </c>
      <c r="I284" s="82">
        <v>0</v>
      </c>
      <c r="J284" s="82">
        <v>0</v>
      </c>
      <c r="K284" s="82">
        <v>0</v>
      </c>
      <c r="L284" s="82">
        <v>0</v>
      </c>
      <c r="M284" s="82">
        <v>0</v>
      </c>
      <c r="N284" s="82">
        <v>0</v>
      </c>
      <c r="O284" s="82">
        <v>0</v>
      </c>
      <c r="P284" s="82">
        <v>0</v>
      </c>
      <c r="Q284" s="82">
        <v>0</v>
      </c>
      <c r="R284" s="82">
        <v>0</v>
      </c>
      <c r="S284" s="83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7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82">
        <v>0</v>
      </c>
      <c r="I286" s="82">
        <v>0</v>
      </c>
      <c r="J286" s="82">
        <v>0</v>
      </c>
      <c r="K286" s="82">
        <v>0</v>
      </c>
      <c r="L286" s="82">
        <v>0</v>
      </c>
      <c r="M286" s="82">
        <v>0</v>
      </c>
      <c r="N286" s="82">
        <v>0</v>
      </c>
      <c r="O286" s="82">
        <v>0</v>
      </c>
      <c r="P286" s="82">
        <v>0</v>
      </c>
      <c r="Q286" s="82">
        <v>0</v>
      </c>
      <c r="R286" s="82">
        <v>0</v>
      </c>
      <c r="S286" s="83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7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7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82">
        <v>0</v>
      </c>
      <c r="I289" s="82">
        <v>0</v>
      </c>
      <c r="J289" s="82">
        <v>0</v>
      </c>
      <c r="K289" s="82">
        <v>0</v>
      </c>
      <c r="L289" s="82">
        <v>0</v>
      </c>
      <c r="M289" s="82">
        <v>0</v>
      </c>
      <c r="N289" s="82">
        <v>0</v>
      </c>
      <c r="O289" s="82">
        <v>0</v>
      </c>
      <c r="P289" s="82">
        <v>0</v>
      </c>
      <c r="Q289" s="82">
        <v>0</v>
      </c>
      <c r="R289" s="82">
        <v>0</v>
      </c>
      <c r="S289" s="83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7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82">
        <v>0</v>
      </c>
      <c r="I291" s="82">
        <v>0</v>
      </c>
      <c r="J291" s="82">
        <v>0</v>
      </c>
      <c r="K291" s="82">
        <v>0</v>
      </c>
      <c r="L291" s="82">
        <v>0</v>
      </c>
      <c r="M291" s="82">
        <v>0</v>
      </c>
      <c r="N291" s="82">
        <v>0</v>
      </c>
      <c r="O291" s="82">
        <v>0</v>
      </c>
      <c r="P291" s="82">
        <v>0</v>
      </c>
      <c r="Q291" s="82">
        <v>0</v>
      </c>
      <c r="R291" s="82">
        <v>0</v>
      </c>
      <c r="S291" s="83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7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7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82">
        <v>0</v>
      </c>
      <c r="I294" s="82">
        <v>0</v>
      </c>
      <c r="J294" s="82">
        <v>0</v>
      </c>
      <c r="K294" s="82">
        <v>0</v>
      </c>
      <c r="L294" s="82">
        <v>0</v>
      </c>
      <c r="M294" s="82">
        <v>0</v>
      </c>
      <c r="N294" s="82">
        <v>0</v>
      </c>
      <c r="O294" s="82">
        <v>0</v>
      </c>
      <c r="P294" s="82">
        <v>0</v>
      </c>
      <c r="Q294" s="82">
        <v>0</v>
      </c>
      <c r="R294" s="82">
        <v>0</v>
      </c>
      <c r="S294" s="83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7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82">
        <v>0</v>
      </c>
      <c r="I296" s="82">
        <v>0</v>
      </c>
      <c r="J296" s="82">
        <v>0</v>
      </c>
      <c r="K296" s="82">
        <v>0</v>
      </c>
      <c r="L296" s="82">
        <v>0</v>
      </c>
      <c r="M296" s="82">
        <v>0</v>
      </c>
      <c r="N296" s="82">
        <v>0</v>
      </c>
      <c r="O296" s="82">
        <v>0</v>
      </c>
      <c r="P296" s="82">
        <v>0</v>
      </c>
      <c r="Q296" s="82">
        <v>0</v>
      </c>
      <c r="R296" s="82">
        <v>0</v>
      </c>
      <c r="S296" s="83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7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7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82">
        <v>0</v>
      </c>
      <c r="I299" s="82">
        <v>0</v>
      </c>
      <c r="J299" s="82">
        <v>0</v>
      </c>
      <c r="K299" s="82">
        <v>0</v>
      </c>
      <c r="L299" s="82">
        <v>0</v>
      </c>
      <c r="M299" s="82">
        <v>0</v>
      </c>
      <c r="N299" s="82">
        <v>0</v>
      </c>
      <c r="O299" s="82">
        <v>0</v>
      </c>
      <c r="P299" s="82">
        <v>0</v>
      </c>
      <c r="Q299" s="82">
        <v>0</v>
      </c>
      <c r="R299" s="82">
        <v>0</v>
      </c>
      <c r="S299" s="83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7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82">
        <v>0</v>
      </c>
      <c r="I301" s="82">
        <v>0</v>
      </c>
      <c r="J301" s="82">
        <v>0</v>
      </c>
      <c r="K301" s="82">
        <v>0</v>
      </c>
      <c r="L301" s="82">
        <v>0</v>
      </c>
      <c r="M301" s="82">
        <v>0</v>
      </c>
      <c r="N301" s="82">
        <v>0</v>
      </c>
      <c r="O301" s="82">
        <v>0</v>
      </c>
      <c r="P301" s="82">
        <v>0</v>
      </c>
      <c r="Q301" s="82">
        <v>0</v>
      </c>
      <c r="R301" s="82">
        <v>0</v>
      </c>
      <c r="S301" s="83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7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7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82">
        <v>0</v>
      </c>
      <c r="I304" s="82">
        <v>0</v>
      </c>
      <c r="J304" s="82">
        <v>0</v>
      </c>
      <c r="K304" s="82">
        <v>0</v>
      </c>
      <c r="L304" s="82">
        <v>0</v>
      </c>
      <c r="M304" s="82">
        <v>0</v>
      </c>
      <c r="N304" s="82">
        <v>0</v>
      </c>
      <c r="O304" s="82">
        <v>0</v>
      </c>
      <c r="P304" s="82">
        <v>0</v>
      </c>
      <c r="Q304" s="82">
        <v>0</v>
      </c>
      <c r="R304" s="82">
        <v>0</v>
      </c>
      <c r="S304" s="83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7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82">
        <v>0</v>
      </c>
      <c r="I306" s="82">
        <v>0</v>
      </c>
      <c r="J306" s="82">
        <v>0</v>
      </c>
      <c r="K306" s="82">
        <v>0</v>
      </c>
      <c r="L306" s="82">
        <v>0</v>
      </c>
      <c r="M306" s="82">
        <v>0</v>
      </c>
      <c r="N306" s="82">
        <v>0</v>
      </c>
      <c r="O306" s="82">
        <v>0</v>
      </c>
      <c r="P306" s="82">
        <v>0</v>
      </c>
      <c r="Q306" s="82">
        <v>0</v>
      </c>
      <c r="R306" s="82">
        <v>0</v>
      </c>
      <c r="S306" s="83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7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7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82">
        <v>0</v>
      </c>
      <c r="I309" s="82">
        <v>0</v>
      </c>
      <c r="J309" s="82">
        <v>0</v>
      </c>
      <c r="K309" s="82">
        <v>0</v>
      </c>
      <c r="L309" s="82">
        <v>0</v>
      </c>
      <c r="M309" s="82">
        <v>0</v>
      </c>
      <c r="N309" s="82">
        <v>0</v>
      </c>
      <c r="O309" s="82">
        <v>0</v>
      </c>
      <c r="P309" s="82">
        <v>0</v>
      </c>
      <c r="Q309" s="82">
        <v>0</v>
      </c>
      <c r="R309" s="82">
        <v>0</v>
      </c>
      <c r="S309" s="83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7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82">
        <v>0</v>
      </c>
      <c r="I311" s="82">
        <v>0</v>
      </c>
      <c r="J311" s="82">
        <v>0</v>
      </c>
      <c r="K311" s="82">
        <v>0</v>
      </c>
      <c r="L311" s="82">
        <v>0</v>
      </c>
      <c r="M311" s="82">
        <v>0</v>
      </c>
      <c r="N311" s="82">
        <v>0</v>
      </c>
      <c r="O311" s="82">
        <v>0</v>
      </c>
      <c r="P311" s="82">
        <v>0</v>
      </c>
      <c r="Q311" s="82">
        <v>0</v>
      </c>
      <c r="R311" s="82">
        <v>0</v>
      </c>
      <c r="S311" s="83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7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7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82">
        <v>0</v>
      </c>
      <c r="I314" s="82">
        <v>0</v>
      </c>
      <c r="J314" s="82">
        <v>0</v>
      </c>
      <c r="K314" s="82">
        <v>0</v>
      </c>
      <c r="L314" s="82">
        <v>0</v>
      </c>
      <c r="M314" s="82">
        <v>0</v>
      </c>
      <c r="N314" s="82">
        <v>0</v>
      </c>
      <c r="O314" s="82">
        <v>0</v>
      </c>
      <c r="P314" s="82">
        <v>0</v>
      </c>
      <c r="Q314" s="82">
        <v>0</v>
      </c>
      <c r="R314" s="82">
        <v>0</v>
      </c>
      <c r="S314" s="83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7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7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7</v>
      </c>
      <c r="H317" s="95">
        <f t="shared" ref="H317:S317" si="16">SUM(H264:H316)</f>
        <v>0</v>
      </c>
      <c r="I317" s="78">
        <f t="shared" si="16"/>
        <v>1</v>
      </c>
      <c r="J317" s="78">
        <f t="shared" si="16"/>
        <v>1</v>
      </c>
      <c r="K317" s="78">
        <f t="shared" si="16"/>
        <v>1</v>
      </c>
      <c r="L317" s="78">
        <f t="shared" si="16"/>
        <v>0</v>
      </c>
      <c r="M317" s="78">
        <f t="shared" si="16"/>
        <v>1</v>
      </c>
      <c r="N317" s="78">
        <f t="shared" si="16"/>
        <v>0</v>
      </c>
      <c r="O317" s="78">
        <f t="shared" si="16"/>
        <v>1</v>
      </c>
      <c r="P317" s="78">
        <f t="shared" si="16"/>
        <v>0</v>
      </c>
      <c r="Q317" s="78">
        <f t="shared" si="16"/>
        <v>1</v>
      </c>
      <c r="R317" s="78">
        <f t="shared" si="16"/>
        <v>1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0</v>
      </c>
      <c r="H320" s="46">
        <f t="shared" ref="H320:S320" si="17">+H155</f>
        <v>0</v>
      </c>
      <c r="I320" s="46">
        <f t="shared" si="17"/>
        <v>0</v>
      </c>
      <c r="J320" s="46">
        <f t="shared" si="17"/>
        <v>0</v>
      </c>
      <c r="K320" s="46">
        <f t="shared" si="17"/>
        <v>0</v>
      </c>
      <c r="L320" s="46">
        <f t="shared" si="17"/>
        <v>0</v>
      </c>
      <c r="M320" s="46">
        <f t="shared" si="17"/>
        <v>0</v>
      </c>
      <c r="N320" s="46">
        <f t="shared" si="17"/>
        <v>0</v>
      </c>
      <c r="O320" s="46">
        <f t="shared" si="17"/>
        <v>0</v>
      </c>
      <c r="P320" s="46">
        <f t="shared" si="17"/>
        <v>0</v>
      </c>
      <c r="Q320" s="46">
        <f t="shared" si="17"/>
        <v>0</v>
      </c>
      <c r="R320" s="46">
        <f t="shared" si="17"/>
        <v>0</v>
      </c>
      <c r="S320" s="46">
        <f t="shared" si="17"/>
        <v>0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1444"/>
    </row>
    <row r="322" spans="1:20" ht="19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82">
        <v>0</v>
      </c>
      <c r="I322" s="82">
        <v>0</v>
      </c>
      <c r="J322" s="82">
        <v>0</v>
      </c>
      <c r="K322" s="82">
        <v>0</v>
      </c>
      <c r="L322" s="82">
        <v>0</v>
      </c>
      <c r="M322" s="82">
        <v>0</v>
      </c>
      <c r="N322" s="82">
        <v>0</v>
      </c>
      <c r="O322" s="82">
        <v>0</v>
      </c>
      <c r="P322" s="82">
        <v>0</v>
      </c>
      <c r="Q322" s="82">
        <v>0</v>
      </c>
      <c r="R322" s="82">
        <v>0</v>
      </c>
      <c r="S322" s="83">
        <v>0</v>
      </c>
      <c r="T322" s="1444"/>
    </row>
    <row r="323" spans="1:20" ht="19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7">
        <v>0</v>
      </c>
      <c r="T323" s="1444"/>
    </row>
    <row r="324" spans="1:20" ht="19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7">
        <v>0</v>
      </c>
      <c r="T324" s="1444"/>
    </row>
    <row r="325" spans="1:20" ht="19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7">
        <v>0</v>
      </c>
      <c r="T325" s="1444"/>
    </row>
    <row r="326" spans="1:20" ht="19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7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v>0</v>
      </c>
      <c r="I330" s="104">
        <v>0</v>
      </c>
      <c r="J330" s="104">
        <v>0</v>
      </c>
      <c r="K330" s="104">
        <v>0</v>
      </c>
      <c r="L330" s="104">
        <f t="shared" ref="L330:N330" si="21">+K338</f>
        <v>0</v>
      </c>
      <c r="M330" s="104">
        <v>0</v>
      </c>
      <c r="N330" s="104">
        <f t="shared" si="21"/>
        <v>0</v>
      </c>
      <c r="O330" s="104">
        <v>0</v>
      </c>
      <c r="P330" s="104">
        <v>0</v>
      </c>
      <c r="Q330" s="104">
        <v>0</v>
      </c>
      <c r="R330" s="104">
        <v>0</v>
      </c>
      <c r="S330" s="104"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18</v>
      </c>
      <c r="H331" s="46">
        <f t="shared" ref="H331:S331" si="22">+H209</f>
        <v>0</v>
      </c>
      <c r="I331" s="46">
        <f t="shared" si="22"/>
        <v>2</v>
      </c>
      <c r="J331" s="46">
        <f t="shared" si="22"/>
        <v>2</v>
      </c>
      <c r="K331" s="46">
        <f t="shared" si="22"/>
        <v>2</v>
      </c>
      <c r="L331" s="46">
        <f t="shared" si="22"/>
        <v>2</v>
      </c>
      <c r="M331" s="46">
        <f t="shared" si="22"/>
        <v>2</v>
      </c>
      <c r="N331" s="46">
        <f t="shared" si="22"/>
        <v>2</v>
      </c>
      <c r="O331" s="46">
        <f t="shared" si="22"/>
        <v>2</v>
      </c>
      <c r="P331" s="46">
        <f t="shared" si="22"/>
        <v>2</v>
      </c>
      <c r="Q331" s="46">
        <f t="shared" si="22"/>
        <v>2</v>
      </c>
      <c r="R331" s="46">
        <f t="shared" si="22"/>
        <v>0</v>
      </c>
      <c r="S331" s="46">
        <f t="shared" si="2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16</v>
      </c>
      <c r="H333" s="46">
        <f t="shared" ref="H333:S333" si="24">SUM(H334:H337)</f>
        <v>0</v>
      </c>
      <c r="I333" s="46">
        <f t="shared" si="24"/>
        <v>2</v>
      </c>
      <c r="J333" s="46">
        <f t="shared" si="24"/>
        <v>2</v>
      </c>
      <c r="K333" s="46">
        <f t="shared" si="24"/>
        <v>2</v>
      </c>
      <c r="L333" s="46">
        <f t="shared" si="24"/>
        <v>2</v>
      </c>
      <c r="M333" s="46">
        <f t="shared" si="24"/>
        <v>2</v>
      </c>
      <c r="N333" s="46">
        <f t="shared" si="24"/>
        <v>0</v>
      </c>
      <c r="O333" s="46">
        <f t="shared" si="24"/>
        <v>2</v>
      </c>
      <c r="P333" s="46">
        <f t="shared" si="24"/>
        <v>2</v>
      </c>
      <c r="Q333" s="46">
        <f t="shared" si="24"/>
        <v>2</v>
      </c>
      <c r="R333" s="46">
        <f t="shared" si="24"/>
        <v>0</v>
      </c>
      <c r="S333" s="46">
        <f t="shared" si="24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16</v>
      </c>
      <c r="H334" s="103">
        <v>0</v>
      </c>
      <c r="I334" s="103">
        <v>2</v>
      </c>
      <c r="J334" s="103">
        <v>2</v>
      </c>
      <c r="K334" s="103">
        <v>2</v>
      </c>
      <c r="L334" s="103">
        <v>2</v>
      </c>
      <c r="M334" s="103">
        <v>2</v>
      </c>
      <c r="N334" s="103">
        <v>0</v>
      </c>
      <c r="O334" s="103">
        <v>2</v>
      </c>
      <c r="P334" s="103">
        <v>2</v>
      </c>
      <c r="Q334" s="103">
        <v>2</v>
      </c>
      <c r="R334" s="103">
        <v>0</v>
      </c>
      <c r="S334" s="103">
        <v>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2</v>
      </c>
      <c r="H338" s="59">
        <f t="shared" ref="H338:S338" si="26">IF((H330+H331+H332-H333)&lt;0,"Revise porque este valor no puede ser negativo",H330+H331+H332-H333)</f>
        <v>0</v>
      </c>
      <c r="I338" s="59">
        <f t="shared" si="26"/>
        <v>0</v>
      </c>
      <c r="J338" s="59">
        <f t="shared" si="26"/>
        <v>0</v>
      </c>
      <c r="K338" s="59">
        <f t="shared" si="26"/>
        <v>0</v>
      </c>
      <c r="L338" s="59">
        <f t="shared" si="26"/>
        <v>0</v>
      </c>
      <c r="M338" s="59">
        <f t="shared" si="26"/>
        <v>0</v>
      </c>
      <c r="N338" s="59">
        <f t="shared" si="26"/>
        <v>2</v>
      </c>
      <c r="O338" s="59">
        <f t="shared" si="26"/>
        <v>0</v>
      </c>
      <c r="P338" s="59">
        <f t="shared" si="26"/>
        <v>0</v>
      </c>
      <c r="Q338" s="59">
        <f t="shared" si="26"/>
        <v>0</v>
      </c>
      <c r="R338" s="59">
        <f t="shared" si="26"/>
        <v>0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41</v>
      </c>
      <c r="H341" s="46">
        <f t="shared" ref="H341:S341" si="28">+H263</f>
        <v>0</v>
      </c>
      <c r="I341" s="46">
        <f t="shared" si="28"/>
        <v>3</v>
      </c>
      <c r="J341" s="46">
        <f t="shared" si="28"/>
        <v>3</v>
      </c>
      <c r="K341" s="46">
        <f t="shared" si="28"/>
        <v>5</v>
      </c>
      <c r="L341" s="46">
        <f t="shared" si="28"/>
        <v>3</v>
      </c>
      <c r="M341" s="46">
        <f t="shared" si="28"/>
        <v>3</v>
      </c>
      <c r="N341" s="46">
        <f t="shared" si="28"/>
        <v>5</v>
      </c>
      <c r="O341" s="46">
        <f t="shared" si="28"/>
        <v>3</v>
      </c>
      <c r="P341" s="46">
        <f t="shared" si="28"/>
        <v>6</v>
      </c>
      <c r="Q341" s="46">
        <f t="shared" si="28"/>
        <v>7</v>
      </c>
      <c r="R341" s="46">
        <f t="shared" si="28"/>
        <v>3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41</v>
      </c>
      <c r="H344" s="112">
        <f t="shared" ref="H344:S344" si="31">SUM(H345:H347)</f>
        <v>0</v>
      </c>
      <c r="I344" s="112">
        <f t="shared" si="31"/>
        <v>3</v>
      </c>
      <c r="J344" s="112">
        <f t="shared" si="31"/>
        <v>3</v>
      </c>
      <c r="K344" s="112">
        <f t="shared" si="31"/>
        <v>5</v>
      </c>
      <c r="L344" s="112">
        <f t="shared" si="31"/>
        <v>3</v>
      </c>
      <c r="M344" s="112">
        <f t="shared" si="31"/>
        <v>3</v>
      </c>
      <c r="N344" s="112">
        <f t="shared" si="31"/>
        <v>5</v>
      </c>
      <c r="O344" s="112">
        <f t="shared" si="31"/>
        <v>3</v>
      </c>
      <c r="P344" s="112">
        <f t="shared" si="31"/>
        <v>6</v>
      </c>
      <c r="Q344" s="112">
        <f t="shared" si="31"/>
        <v>7</v>
      </c>
      <c r="R344" s="112">
        <f t="shared" si="31"/>
        <v>3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41</v>
      </c>
      <c r="H345" s="103">
        <v>0</v>
      </c>
      <c r="I345" s="103">
        <v>3</v>
      </c>
      <c r="J345" s="103">
        <v>3</v>
      </c>
      <c r="K345" s="103">
        <v>5</v>
      </c>
      <c r="L345" s="103">
        <v>3</v>
      </c>
      <c r="M345" s="103">
        <v>3</v>
      </c>
      <c r="N345" s="103">
        <v>5</v>
      </c>
      <c r="O345" s="103">
        <v>3</v>
      </c>
      <c r="P345" s="103">
        <v>6</v>
      </c>
      <c r="Q345" s="103">
        <v>7</v>
      </c>
      <c r="R345" s="103">
        <v>3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>
        <v>0</v>
      </c>
      <c r="H351" s="111">
        <v>0</v>
      </c>
      <c r="I351" s="111">
        <f t="shared" ref="I351" si="34">+H357</f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1">
        <v>0</v>
      </c>
      <c r="S351" s="111"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7</v>
      </c>
      <c r="H352" s="112">
        <f t="shared" ref="H352:S352" si="35">SUM(H264:H317)</f>
        <v>0</v>
      </c>
      <c r="I352" s="112">
        <f t="shared" si="35"/>
        <v>2</v>
      </c>
      <c r="J352" s="112">
        <f t="shared" si="35"/>
        <v>2</v>
      </c>
      <c r="K352" s="112">
        <f t="shared" si="35"/>
        <v>2</v>
      </c>
      <c r="L352" s="112">
        <f t="shared" si="35"/>
        <v>0</v>
      </c>
      <c r="M352" s="112">
        <f t="shared" si="35"/>
        <v>2</v>
      </c>
      <c r="N352" s="112">
        <f t="shared" si="35"/>
        <v>0</v>
      </c>
      <c r="O352" s="112">
        <f t="shared" si="35"/>
        <v>2</v>
      </c>
      <c r="P352" s="112">
        <f t="shared" si="35"/>
        <v>0</v>
      </c>
      <c r="Q352" s="112">
        <f t="shared" si="35"/>
        <v>2</v>
      </c>
      <c r="R352" s="112">
        <f t="shared" si="35"/>
        <v>2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7</v>
      </c>
      <c r="H353" s="113">
        <f t="shared" ref="H353:S353" si="36">SUM(H354:H356)</f>
        <v>0</v>
      </c>
      <c r="I353" s="113">
        <f t="shared" si="36"/>
        <v>2</v>
      </c>
      <c r="J353" s="113">
        <f t="shared" si="36"/>
        <v>2</v>
      </c>
      <c r="K353" s="113">
        <f t="shared" si="36"/>
        <v>2</v>
      </c>
      <c r="L353" s="113">
        <f t="shared" si="36"/>
        <v>0</v>
      </c>
      <c r="M353" s="113">
        <f t="shared" si="36"/>
        <v>2</v>
      </c>
      <c r="N353" s="113">
        <f t="shared" si="36"/>
        <v>0</v>
      </c>
      <c r="O353" s="113">
        <f t="shared" si="36"/>
        <v>2</v>
      </c>
      <c r="P353" s="113">
        <f t="shared" si="36"/>
        <v>0</v>
      </c>
      <c r="Q353" s="113">
        <f t="shared" si="36"/>
        <v>2</v>
      </c>
      <c r="R353" s="113">
        <f t="shared" si="36"/>
        <v>2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v>7</v>
      </c>
      <c r="H354" s="103">
        <v>0</v>
      </c>
      <c r="I354" s="103">
        <v>2</v>
      </c>
      <c r="J354" s="103">
        <v>2</v>
      </c>
      <c r="K354" s="103">
        <v>2</v>
      </c>
      <c r="L354" s="103">
        <v>0</v>
      </c>
      <c r="M354" s="103">
        <v>2</v>
      </c>
      <c r="N354" s="103">
        <v>0</v>
      </c>
      <c r="O354" s="103">
        <v>2</v>
      </c>
      <c r="P354" s="103">
        <v>0</v>
      </c>
      <c r="Q354" s="103">
        <v>2</v>
      </c>
      <c r="R354" s="103">
        <v>2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0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0</v>
      </c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0</v>
      </c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0</v>
      </c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0</v>
      </c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0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0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0</v>
      </c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0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0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0</v>
      </c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0</v>
      </c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0</v>
      </c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0</v>
      </c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236" priority="14" operator="equal">
      <formula>"REVISE PORQUE ESTE VALOR NO PUEDE SER NEGATIVO"</formula>
    </cfRule>
    <cfRule type="cellIs" dxfId="235" priority="18" operator="lessThan">
      <formula>0</formula>
    </cfRule>
  </conditionalFormatting>
  <conditionalFormatting sqref="G327:S327">
    <cfRule type="cellIs" dxfId="234" priority="17" operator="lessThan">
      <formula>0</formula>
    </cfRule>
  </conditionalFormatting>
  <conditionalFormatting sqref="G338:S338">
    <cfRule type="cellIs" dxfId="233" priority="13" operator="equal">
      <formula>"Revise porque este valor no puede ser negativo"</formula>
    </cfRule>
    <cfRule type="cellIs" dxfId="232" priority="16" operator="lessThan">
      <formula>0</formula>
    </cfRule>
  </conditionalFormatting>
  <conditionalFormatting sqref="G338:S338">
    <cfRule type="cellIs" dxfId="231" priority="15" operator="lessThan">
      <formula>0</formula>
    </cfRule>
  </conditionalFormatting>
  <conditionalFormatting sqref="G348:S348">
    <cfRule type="cellIs" dxfId="230" priority="10" operator="equal">
      <formula>"Revise porque este valor no puede ser negativo"</formula>
    </cfRule>
    <cfRule type="cellIs" dxfId="229" priority="12" operator="lessThan">
      <formula>0</formula>
    </cfRule>
  </conditionalFormatting>
  <conditionalFormatting sqref="G348:S348">
    <cfRule type="cellIs" dxfId="228" priority="11" operator="lessThan">
      <formula>0</formula>
    </cfRule>
  </conditionalFormatting>
  <conditionalFormatting sqref="G357 I357:S357">
    <cfRule type="cellIs" dxfId="227" priority="7" operator="equal">
      <formula>"Revise porque este valor no puede ser negativo"</formula>
    </cfRule>
    <cfRule type="cellIs" dxfId="226" priority="9" operator="lessThan">
      <formula>0</formula>
    </cfRule>
  </conditionalFormatting>
  <conditionalFormatting sqref="G357 I357:S357">
    <cfRule type="cellIs" dxfId="225" priority="8" operator="lessThan">
      <formula>0</formula>
    </cfRule>
  </conditionalFormatting>
  <conditionalFormatting sqref="H357">
    <cfRule type="cellIs" dxfId="224" priority="4" operator="equal">
      <formula>"Revise porque este valor no puede ser negativo"</formula>
    </cfRule>
    <cfRule type="cellIs" dxfId="223" priority="6" operator="lessThan">
      <formula>0</formula>
    </cfRule>
  </conditionalFormatting>
  <conditionalFormatting sqref="H357">
    <cfRule type="cellIs" dxfId="222" priority="5" operator="lessThan">
      <formula>0</formula>
    </cfRule>
  </conditionalFormatting>
  <conditionalFormatting sqref="G24:S24">
    <cfRule type="cellIs" dxfId="221" priority="1" operator="equal">
      <formula>"REVISE PORQUE ESTE VALOR NO PUEDE SER NEGATIVO"</formula>
    </cfRule>
    <cfRule type="cellIs" dxfId="220" priority="3" operator="lessThan">
      <formula>0</formula>
    </cfRule>
  </conditionalFormatting>
  <conditionalFormatting sqref="G24:S24">
    <cfRule type="cellIs" dxfId="219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C1" zoomScale="60" zoomScaleNormal="60" workbookViewId="0">
      <selection activeCell="B3" sqref="B3:L3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144</v>
      </c>
      <c r="H12" s="69">
        <v>12</v>
      </c>
      <c r="I12" s="69">
        <v>12</v>
      </c>
      <c r="J12" s="69">
        <v>12</v>
      </c>
      <c r="K12" s="69">
        <v>12</v>
      </c>
      <c r="L12" s="69">
        <v>12</v>
      </c>
      <c r="M12" s="69">
        <v>12</v>
      </c>
      <c r="N12" s="69">
        <v>12</v>
      </c>
      <c r="O12" s="69">
        <v>12</v>
      </c>
      <c r="P12" s="69">
        <v>12</v>
      </c>
      <c r="Q12" s="69">
        <v>12</v>
      </c>
      <c r="R12" s="69">
        <v>12</v>
      </c>
      <c r="S12" s="69">
        <v>12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14</v>
      </c>
      <c r="H13" s="5">
        <v>1</v>
      </c>
      <c r="I13" s="5">
        <v>1</v>
      </c>
      <c r="J13" s="5">
        <v>1</v>
      </c>
      <c r="K13" s="5">
        <v>1</v>
      </c>
      <c r="L13" s="5">
        <v>1</v>
      </c>
      <c r="M13" s="5">
        <v>2</v>
      </c>
      <c r="N13" s="5">
        <v>2</v>
      </c>
      <c r="O13" s="5">
        <v>1</v>
      </c>
      <c r="P13" s="5">
        <v>1</v>
      </c>
      <c r="Q13" s="5">
        <v>1</v>
      </c>
      <c r="R13" s="5">
        <v>1</v>
      </c>
      <c r="S13" s="5">
        <v>1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5</v>
      </c>
      <c r="H14" s="5">
        <v>0</v>
      </c>
      <c r="I14" s="5">
        <v>0</v>
      </c>
      <c r="J14" s="5">
        <v>0</v>
      </c>
      <c r="K14" s="5">
        <v>1</v>
      </c>
      <c r="L14" s="5">
        <v>0</v>
      </c>
      <c r="M14" s="5">
        <v>1</v>
      </c>
      <c r="N14" s="5">
        <v>0</v>
      </c>
      <c r="O14" s="5">
        <v>1</v>
      </c>
      <c r="P14" s="5">
        <v>0</v>
      </c>
      <c r="Q14" s="5">
        <v>1</v>
      </c>
      <c r="R14" s="5">
        <v>0</v>
      </c>
      <c r="S14" s="5">
        <v>1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3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1</v>
      </c>
      <c r="O15" s="5">
        <v>1</v>
      </c>
      <c r="P15" s="5">
        <v>1</v>
      </c>
      <c r="Q15" s="5">
        <v>0</v>
      </c>
      <c r="R15" s="5">
        <v>0</v>
      </c>
      <c r="S15" s="5">
        <v>0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6</v>
      </c>
      <c r="H16" s="5">
        <v>0</v>
      </c>
      <c r="I16" s="5">
        <v>1</v>
      </c>
      <c r="J16" s="5">
        <v>1</v>
      </c>
      <c r="K16" s="5">
        <v>0</v>
      </c>
      <c r="L16" s="5">
        <v>1</v>
      </c>
      <c r="M16" s="5">
        <v>1</v>
      </c>
      <c r="N16" s="5">
        <v>1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12</v>
      </c>
      <c r="H17" s="5">
        <v>0</v>
      </c>
      <c r="I17" s="5">
        <v>1</v>
      </c>
      <c r="J17" s="5">
        <v>1</v>
      </c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2</v>
      </c>
      <c r="R17" s="5">
        <v>1</v>
      </c>
      <c r="S17" s="5">
        <v>1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1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/>
      <c r="P18" s="5">
        <v>0</v>
      </c>
      <c r="Q18" s="5">
        <v>1</v>
      </c>
      <c r="R18" s="5"/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4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1</v>
      </c>
      <c r="R19" s="5">
        <v>0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100</v>
      </c>
      <c r="H20" s="5">
        <v>6</v>
      </c>
      <c r="I20" s="5">
        <v>6</v>
      </c>
      <c r="J20" s="5">
        <v>7</v>
      </c>
      <c r="K20" s="5">
        <v>9</v>
      </c>
      <c r="L20" s="5">
        <v>9</v>
      </c>
      <c r="M20" s="5">
        <v>9</v>
      </c>
      <c r="N20" s="5">
        <v>9</v>
      </c>
      <c r="O20" s="5">
        <v>9</v>
      </c>
      <c r="P20" s="5">
        <v>9</v>
      </c>
      <c r="Q20" s="5">
        <v>9</v>
      </c>
      <c r="R20" s="5">
        <v>9</v>
      </c>
      <c r="S20" s="5">
        <v>9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2</v>
      </c>
      <c r="H21" s="5">
        <v>0</v>
      </c>
      <c r="I21" s="5">
        <v>0</v>
      </c>
      <c r="J21" s="5">
        <v>0</v>
      </c>
      <c r="K21" s="5">
        <v>1</v>
      </c>
      <c r="L21" s="5">
        <v>1</v>
      </c>
      <c r="M21" s="5">
        <v>1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1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3</v>
      </c>
      <c r="H25" s="14">
        <v>0</v>
      </c>
      <c r="I25" s="14">
        <v>0</v>
      </c>
      <c r="J25" s="14">
        <v>0</v>
      </c>
      <c r="K25" s="14">
        <v>1</v>
      </c>
      <c r="L25" s="14">
        <v>0</v>
      </c>
      <c r="M25" s="14">
        <v>1</v>
      </c>
      <c r="N25" s="14">
        <v>0</v>
      </c>
      <c r="O25" s="14">
        <v>0</v>
      </c>
      <c r="P25" s="14">
        <v>1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3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1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1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1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100</v>
      </c>
      <c r="H33" s="118">
        <f t="shared" ref="H33:S33" si="2">H20</f>
        <v>6</v>
      </c>
      <c r="I33" s="118">
        <f t="shared" si="2"/>
        <v>6</v>
      </c>
      <c r="J33" s="118">
        <f t="shared" si="2"/>
        <v>7</v>
      </c>
      <c r="K33" s="118">
        <f t="shared" si="2"/>
        <v>9</v>
      </c>
      <c r="L33" s="118">
        <f t="shared" si="2"/>
        <v>9</v>
      </c>
      <c r="M33" s="118">
        <f t="shared" si="2"/>
        <v>9</v>
      </c>
      <c r="N33" s="118">
        <f t="shared" si="2"/>
        <v>9</v>
      </c>
      <c r="O33" s="118">
        <f t="shared" si="2"/>
        <v>9</v>
      </c>
      <c r="P33" s="118">
        <f t="shared" si="2"/>
        <v>9</v>
      </c>
      <c r="Q33" s="118">
        <f t="shared" si="2"/>
        <v>9</v>
      </c>
      <c r="R33" s="118">
        <f t="shared" si="2"/>
        <v>9</v>
      </c>
      <c r="S33" s="118">
        <f t="shared" si="2"/>
        <v>9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4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1</v>
      </c>
      <c r="N36" s="5">
        <v>0</v>
      </c>
      <c r="O36" s="5">
        <v>0</v>
      </c>
      <c r="P36" s="5">
        <v>1</v>
      </c>
      <c r="Q36" s="5">
        <v>0</v>
      </c>
      <c r="R36" s="5">
        <v>1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100</v>
      </c>
      <c r="H37" s="5">
        <v>4</v>
      </c>
      <c r="I37" s="5">
        <v>6</v>
      </c>
      <c r="J37" s="5">
        <v>9</v>
      </c>
      <c r="K37" s="5">
        <v>9</v>
      </c>
      <c r="L37" s="5">
        <v>9</v>
      </c>
      <c r="M37" s="5">
        <v>9</v>
      </c>
      <c r="N37" s="5">
        <v>9</v>
      </c>
      <c r="O37" s="5">
        <v>9</v>
      </c>
      <c r="P37" s="5">
        <v>9</v>
      </c>
      <c r="Q37" s="5">
        <v>9</v>
      </c>
      <c r="R37" s="5">
        <v>9</v>
      </c>
      <c r="S37" s="5">
        <v>9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2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1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2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50</v>
      </c>
      <c r="H40" s="5">
        <v>0</v>
      </c>
      <c r="I40" s="5">
        <v>4</v>
      </c>
      <c r="J40" s="5">
        <v>4</v>
      </c>
      <c r="K40" s="5">
        <v>4</v>
      </c>
      <c r="L40" s="5">
        <v>5</v>
      </c>
      <c r="M40" s="5">
        <v>5</v>
      </c>
      <c r="N40" s="5">
        <v>4</v>
      </c>
      <c r="O40" s="5">
        <v>4</v>
      </c>
      <c r="P40" s="5">
        <v>5</v>
      </c>
      <c r="Q40" s="5">
        <v>5</v>
      </c>
      <c r="R40" s="5">
        <v>5</v>
      </c>
      <c r="S40" s="5">
        <v>5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6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1</v>
      </c>
      <c r="N41" s="5">
        <v>1</v>
      </c>
      <c r="O41" s="5">
        <v>1</v>
      </c>
      <c r="P41" s="5">
        <v>0</v>
      </c>
      <c r="Q41" s="5">
        <v>1</v>
      </c>
      <c r="R41" s="5">
        <v>0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4</v>
      </c>
      <c r="H42" s="5">
        <v>0</v>
      </c>
      <c r="I42" s="5">
        <v>1</v>
      </c>
      <c r="J42" s="5">
        <v>0</v>
      </c>
      <c r="K42" s="5">
        <v>1</v>
      </c>
      <c r="L42" s="5">
        <v>0</v>
      </c>
      <c r="M42" s="5">
        <v>1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25</v>
      </c>
      <c r="H47" s="5">
        <v>2</v>
      </c>
      <c r="I47" s="5">
        <v>2</v>
      </c>
      <c r="J47" s="5">
        <v>3</v>
      </c>
      <c r="K47" s="5">
        <v>2</v>
      </c>
      <c r="L47" s="5">
        <v>2</v>
      </c>
      <c r="M47" s="5">
        <v>2</v>
      </c>
      <c r="N47" s="5">
        <v>2</v>
      </c>
      <c r="O47" s="5">
        <v>2</v>
      </c>
      <c r="P47" s="5">
        <v>2</v>
      </c>
      <c r="Q47" s="5">
        <v>2</v>
      </c>
      <c r="R47" s="5">
        <v>2</v>
      </c>
      <c r="S47" s="5">
        <v>2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2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1</v>
      </c>
      <c r="L52" s="118">
        <f t="shared" si="4"/>
        <v>1</v>
      </c>
      <c r="M52" s="118">
        <f t="shared" si="4"/>
        <v>1</v>
      </c>
      <c r="N52" s="118">
        <f t="shared" si="4"/>
        <v>0</v>
      </c>
      <c r="O52" s="118">
        <f t="shared" si="4"/>
        <v>0</v>
      </c>
      <c r="P52" s="118">
        <f t="shared" si="4"/>
        <v>1</v>
      </c>
      <c r="Q52" s="118">
        <f t="shared" si="4"/>
        <v>0</v>
      </c>
      <c r="R52" s="118">
        <f t="shared" si="4"/>
        <v>1</v>
      </c>
      <c r="S52" s="118">
        <f t="shared" si="4"/>
        <v>1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50</v>
      </c>
      <c r="H53" s="118">
        <f t="shared" ref="H53:S53" si="5">H40</f>
        <v>0</v>
      </c>
      <c r="I53" s="118">
        <f t="shared" si="5"/>
        <v>4</v>
      </c>
      <c r="J53" s="118">
        <f t="shared" si="5"/>
        <v>4</v>
      </c>
      <c r="K53" s="118">
        <f t="shared" si="5"/>
        <v>4</v>
      </c>
      <c r="L53" s="118">
        <f t="shared" si="5"/>
        <v>5</v>
      </c>
      <c r="M53" s="118">
        <f t="shared" si="5"/>
        <v>5</v>
      </c>
      <c r="N53" s="118">
        <f t="shared" si="5"/>
        <v>4</v>
      </c>
      <c r="O53" s="118">
        <f t="shared" si="5"/>
        <v>4</v>
      </c>
      <c r="P53" s="118">
        <f t="shared" si="5"/>
        <v>5</v>
      </c>
      <c r="Q53" s="118">
        <f t="shared" si="5"/>
        <v>5</v>
      </c>
      <c r="R53" s="118">
        <f t="shared" si="5"/>
        <v>5</v>
      </c>
      <c r="S53" s="118">
        <f t="shared" si="5"/>
        <v>5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1</v>
      </c>
      <c r="H54" s="5">
        <v>0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/>
      <c r="O54" s="5"/>
      <c r="P54" s="5"/>
      <c r="Q54" s="5"/>
      <c r="R54" s="5"/>
      <c r="S54" s="5"/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1</v>
      </c>
      <c r="H56" s="5">
        <v>0</v>
      </c>
      <c r="I56" s="5"/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15</v>
      </c>
      <c r="H57" s="5">
        <v>1</v>
      </c>
      <c r="I57" s="5">
        <v>1</v>
      </c>
      <c r="J57" s="5">
        <v>1</v>
      </c>
      <c r="K57" s="5">
        <v>1</v>
      </c>
      <c r="L57" s="5">
        <v>2</v>
      </c>
      <c r="M57" s="5">
        <v>1</v>
      </c>
      <c r="N57" s="5">
        <v>2</v>
      </c>
      <c r="O57" s="5">
        <v>1</v>
      </c>
      <c r="P57" s="5">
        <v>2</v>
      </c>
      <c r="Q57" s="5">
        <v>1</v>
      </c>
      <c r="R57" s="5">
        <v>1</v>
      </c>
      <c r="S57" s="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4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1</v>
      </c>
      <c r="O59" s="5">
        <v>0</v>
      </c>
      <c r="P59" s="5">
        <v>1</v>
      </c>
      <c r="Q59" s="5">
        <v>0</v>
      </c>
      <c r="R59" s="5">
        <v>1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20</v>
      </c>
      <c r="H60" s="5">
        <v>0</v>
      </c>
      <c r="I60" s="5">
        <v>2</v>
      </c>
      <c r="J60" s="5">
        <v>3</v>
      </c>
      <c r="K60" s="5">
        <v>3</v>
      </c>
      <c r="L60" s="5">
        <v>3</v>
      </c>
      <c r="M60" s="5">
        <v>3</v>
      </c>
      <c r="N60" s="5">
        <v>0</v>
      </c>
      <c r="O60" s="5">
        <v>2</v>
      </c>
      <c r="P60" s="5">
        <v>0</v>
      </c>
      <c r="Q60" s="5">
        <v>2</v>
      </c>
      <c r="R60" s="5">
        <v>0</v>
      </c>
      <c r="S60" s="5">
        <v>2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18</v>
      </c>
      <c r="H61" s="5">
        <v>1</v>
      </c>
      <c r="I61" s="5">
        <v>1</v>
      </c>
      <c r="J61" s="5">
        <v>2</v>
      </c>
      <c r="K61" s="5">
        <v>2</v>
      </c>
      <c r="L61" s="5">
        <v>2</v>
      </c>
      <c r="M61" s="5">
        <v>2</v>
      </c>
      <c r="N61" s="5">
        <v>2</v>
      </c>
      <c r="O61" s="5">
        <v>1</v>
      </c>
      <c r="P61" s="5">
        <v>1</v>
      </c>
      <c r="Q61" s="5">
        <v>2</v>
      </c>
      <c r="R61" s="5">
        <v>2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15</v>
      </c>
      <c r="H63" s="5">
        <v>0</v>
      </c>
      <c r="I63" s="5">
        <v>0</v>
      </c>
      <c r="J63" s="5">
        <v>1</v>
      </c>
      <c r="K63" s="5">
        <v>2</v>
      </c>
      <c r="L63" s="5">
        <v>1</v>
      </c>
      <c r="M63" s="5">
        <v>2</v>
      </c>
      <c r="N63" s="5">
        <v>1</v>
      </c>
      <c r="O63" s="5">
        <v>2</v>
      </c>
      <c r="P63" s="5">
        <v>1</v>
      </c>
      <c r="Q63" s="5">
        <v>2</v>
      </c>
      <c r="R63" s="5">
        <v>1</v>
      </c>
      <c r="S63" s="5">
        <v>2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15</v>
      </c>
      <c r="H65" s="5">
        <v>0</v>
      </c>
      <c r="I65" s="5">
        <v>0</v>
      </c>
      <c r="J65" s="5">
        <v>1</v>
      </c>
      <c r="K65" s="5">
        <v>2</v>
      </c>
      <c r="L65" s="5">
        <v>1</v>
      </c>
      <c r="M65" s="5">
        <v>2</v>
      </c>
      <c r="N65" s="5">
        <v>1</v>
      </c>
      <c r="O65" s="5">
        <v>2</v>
      </c>
      <c r="P65" s="5">
        <v>1</v>
      </c>
      <c r="Q65" s="5">
        <v>2</v>
      </c>
      <c r="R65" s="5">
        <v>1</v>
      </c>
      <c r="S65" s="5">
        <v>2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15</v>
      </c>
      <c r="H66" s="5">
        <v>0</v>
      </c>
      <c r="I66" s="5">
        <v>0</v>
      </c>
      <c r="J66" s="5">
        <v>1</v>
      </c>
      <c r="K66" s="5">
        <v>2</v>
      </c>
      <c r="L66" s="5">
        <v>1</v>
      </c>
      <c r="M66" s="5">
        <v>2</v>
      </c>
      <c r="N66" s="5">
        <v>1</v>
      </c>
      <c r="O66" s="5">
        <v>2</v>
      </c>
      <c r="P66" s="5">
        <v>1</v>
      </c>
      <c r="Q66" s="5">
        <v>2</v>
      </c>
      <c r="R66" s="5">
        <v>1</v>
      </c>
      <c r="S66" s="5">
        <v>2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8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5">
        <v>1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7</v>
      </c>
      <c r="H68" s="5">
        <v>0</v>
      </c>
      <c r="I68" s="5">
        <v>0</v>
      </c>
      <c r="J68" s="5">
        <v>1</v>
      </c>
      <c r="K68" s="5">
        <v>0</v>
      </c>
      <c r="L68" s="5">
        <v>1</v>
      </c>
      <c r="M68" s="5">
        <v>1</v>
      </c>
      <c r="N68" s="5">
        <v>1</v>
      </c>
      <c r="O68" s="5">
        <v>1</v>
      </c>
      <c r="P68" s="5">
        <v>0</v>
      </c>
      <c r="Q68" s="5">
        <v>1</v>
      </c>
      <c r="R68" s="5">
        <v>0</v>
      </c>
      <c r="S68" s="5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8</v>
      </c>
      <c r="H69" s="5">
        <v>0</v>
      </c>
      <c r="I69" s="5">
        <v>0</v>
      </c>
      <c r="J69" s="5">
        <v>1</v>
      </c>
      <c r="K69" s="5">
        <v>1</v>
      </c>
      <c r="L69" s="5">
        <v>0</v>
      </c>
      <c r="M69" s="5">
        <v>0</v>
      </c>
      <c r="N69" s="5">
        <v>0</v>
      </c>
      <c r="O69" s="5">
        <v>1</v>
      </c>
      <c r="P69" s="5">
        <v>0</v>
      </c>
      <c r="Q69" s="5">
        <v>2</v>
      </c>
      <c r="R69" s="5">
        <v>1</v>
      </c>
      <c r="S69" s="5">
        <v>2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1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2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2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1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6</v>
      </c>
      <c r="H89" s="118">
        <f t="shared" si="7"/>
        <v>0</v>
      </c>
      <c r="I89" s="118">
        <f t="shared" si="7"/>
        <v>0</v>
      </c>
      <c r="J89" s="118">
        <f t="shared" si="7"/>
        <v>0</v>
      </c>
      <c r="K89" s="118">
        <f t="shared" si="7"/>
        <v>1</v>
      </c>
      <c r="L89" s="118">
        <f t="shared" si="7"/>
        <v>0</v>
      </c>
      <c r="M89" s="118">
        <f t="shared" si="7"/>
        <v>1</v>
      </c>
      <c r="N89" s="118">
        <f t="shared" si="7"/>
        <v>1</v>
      </c>
      <c r="O89" s="118">
        <f t="shared" si="7"/>
        <v>1</v>
      </c>
      <c r="P89" s="118">
        <f t="shared" si="7"/>
        <v>0</v>
      </c>
      <c r="Q89" s="118">
        <f t="shared" si="7"/>
        <v>1</v>
      </c>
      <c r="R89" s="118">
        <f t="shared" si="7"/>
        <v>0</v>
      </c>
      <c r="S89" s="118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3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1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3</v>
      </c>
      <c r="H92" s="5">
        <v>0</v>
      </c>
      <c r="I92" s="5">
        <v>0</v>
      </c>
      <c r="J92" s="5">
        <v>0</v>
      </c>
      <c r="K92" s="5">
        <v>1</v>
      </c>
      <c r="L92" s="5">
        <v>0</v>
      </c>
      <c r="M92" s="5">
        <v>0</v>
      </c>
      <c r="N92" s="5">
        <v>1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3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4</v>
      </c>
      <c r="H102" s="82">
        <v>0</v>
      </c>
      <c r="I102" s="82">
        <v>1</v>
      </c>
      <c r="J102" s="82">
        <v>0</v>
      </c>
      <c r="K102" s="82">
        <v>0</v>
      </c>
      <c r="L102" s="82">
        <v>1</v>
      </c>
      <c r="M102" s="82">
        <v>0</v>
      </c>
      <c r="N102" s="82">
        <v>0</v>
      </c>
      <c r="O102" s="82">
        <v>1</v>
      </c>
      <c r="P102" s="82">
        <v>0</v>
      </c>
      <c r="Q102" s="82">
        <v>1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2</v>
      </c>
      <c r="H103" s="36">
        <v>0</v>
      </c>
      <c r="I103" s="36">
        <v>0</v>
      </c>
      <c r="J103" s="36">
        <v>1</v>
      </c>
      <c r="K103" s="36">
        <v>0</v>
      </c>
      <c r="L103" s="36">
        <v>0</v>
      </c>
      <c r="M103" s="36">
        <v>0</v>
      </c>
      <c r="N103" s="36">
        <v>1</v>
      </c>
      <c r="O103" s="36">
        <v>0</v>
      </c>
      <c r="P103" s="36">
        <v>0</v>
      </c>
      <c r="Q103" s="36">
        <v>0</v>
      </c>
      <c r="R103" s="36">
        <v>0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1</v>
      </c>
      <c r="H104" s="36">
        <v>0</v>
      </c>
      <c r="I104" s="36">
        <v>0</v>
      </c>
      <c r="J104" s="36">
        <v>0</v>
      </c>
      <c r="K104" s="36">
        <v>0</v>
      </c>
      <c r="L104" s="36">
        <v>1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1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1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12</v>
      </c>
      <c r="H106" s="36">
        <v>1</v>
      </c>
      <c r="I106" s="36">
        <v>1</v>
      </c>
      <c r="J106" s="36">
        <v>1</v>
      </c>
      <c r="K106" s="36">
        <v>1</v>
      </c>
      <c r="L106" s="36">
        <v>1</v>
      </c>
      <c r="M106" s="36">
        <v>1</v>
      </c>
      <c r="N106" s="36">
        <v>1</v>
      </c>
      <c r="O106" s="36">
        <v>1</v>
      </c>
      <c r="P106" s="36">
        <v>1</v>
      </c>
      <c r="Q106" s="36">
        <v>1</v>
      </c>
      <c r="R106" s="36">
        <v>1</v>
      </c>
      <c r="S106" s="37">
        <v>1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3</v>
      </c>
      <c r="H107" s="36">
        <v>0</v>
      </c>
      <c r="I107" s="36">
        <v>0</v>
      </c>
      <c r="J107" s="36">
        <v>0</v>
      </c>
      <c r="K107" s="36">
        <v>1</v>
      </c>
      <c r="L107" s="36">
        <v>1</v>
      </c>
      <c r="M107" s="36">
        <v>1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1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2</v>
      </c>
      <c r="H118" s="36">
        <v>0</v>
      </c>
      <c r="I118" s="36">
        <v>0</v>
      </c>
      <c r="J118" s="36">
        <v>0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1</v>
      </c>
      <c r="H119" s="36">
        <v>0</v>
      </c>
      <c r="I119" s="36">
        <v>0</v>
      </c>
      <c r="J119" s="36">
        <v>1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1</v>
      </c>
      <c r="H122" s="36">
        <v>0</v>
      </c>
      <c r="I122" s="36">
        <v>0</v>
      </c>
      <c r="J122" s="36">
        <v>0</v>
      </c>
      <c r="K122" s="36">
        <v>0</v>
      </c>
      <c r="L122" s="36">
        <v>1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2</v>
      </c>
      <c r="H123" s="36">
        <v>0</v>
      </c>
      <c r="I123" s="36">
        <v>0</v>
      </c>
      <c r="J123" s="36">
        <v>0</v>
      </c>
      <c r="K123" s="36">
        <v>0</v>
      </c>
      <c r="L123" s="36">
        <v>1</v>
      </c>
      <c r="M123" s="36">
        <v>0</v>
      </c>
      <c r="N123" s="36">
        <v>0</v>
      </c>
      <c r="O123" s="36">
        <v>0</v>
      </c>
      <c r="P123" s="36">
        <v>1</v>
      </c>
      <c r="Q123" s="36">
        <v>0</v>
      </c>
      <c r="R123" s="36">
        <v>0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1</v>
      </c>
      <c r="H125" s="36">
        <v>0</v>
      </c>
      <c r="I125" s="36">
        <v>1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1</v>
      </c>
      <c r="H127" s="36">
        <v>0</v>
      </c>
      <c r="I127" s="36">
        <v>0</v>
      </c>
      <c r="J127" s="36">
        <v>0</v>
      </c>
      <c r="K127" s="36">
        <v>1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1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2</v>
      </c>
      <c r="H130" s="36">
        <v>0</v>
      </c>
      <c r="I130" s="36">
        <v>0</v>
      </c>
      <c r="J130" s="36">
        <v>1</v>
      </c>
      <c r="K130" s="36">
        <v>0</v>
      </c>
      <c r="L130" s="36">
        <v>0</v>
      </c>
      <c r="M130" s="36">
        <v>0</v>
      </c>
      <c r="N130" s="36">
        <v>0</v>
      </c>
      <c r="O130" s="36">
        <v>1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12</v>
      </c>
      <c r="H134" s="36">
        <v>1</v>
      </c>
      <c r="I134" s="36">
        <v>1</v>
      </c>
      <c r="J134" s="36">
        <v>1</v>
      </c>
      <c r="K134" s="36">
        <v>1</v>
      </c>
      <c r="L134" s="36">
        <v>1</v>
      </c>
      <c r="M134" s="36">
        <v>1</v>
      </c>
      <c r="N134" s="36">
        <v>1</v>
      </c>
      <c r="O134" s="36">
        <v>1</v>
      </c>
      <c r="P134" s="36">
        <v>1</v>
      </c>
      <c r="Q134" s="36">
        <v>1</v>
      </c>
      <c r="R134" s="36">
        <v>1</v>
      </c>
      <c r="S134" s="37">
        <v>1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4</v>
      </c>
      <c r="H139" s="36">
        <v>0</v>
      </c>
      <c r="I139" s="36">
        <v>0</v>
      </c>
      <c r="J139" s="36">
        <v>0</v>
      </c>
      <c r="K139" s="36">
        <v>0</v>
      </c>
      <c r="L139" s="36">
        <v>1</v>
      </c>
      <c r="M139" s="36">
        <v>1</v>
      </c>
      <c r="N139" s="36">
        <v>1</v>
      </c>
      <c r="O139" s="36">
        <v>1</v>
      </c>
      <c r="P139" s="36">
        <v>0</v>
      </c>
      <c r="Q139" s="36">
        <v>0</v>
      </c>
      <c r="R139" s="36">
        <v>0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2</v>
      </c>
      <c r="H140" s="36">
        <v>0</v>
      </c>
      <c r="I140" s="36">
        <v>0</v>
      </c>
      <c r="J140" s="36">
        <v>1</v>
      </c>
      <c r="K140" s="36">
        <v>0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1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1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1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4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1</v>
      </c>
      <c r="N149" s="36">
        <v>1</v>
      </c>
      <c r="O149" s="36">
        <v>1</v>
      </c>
      <c r="P149" s="36">
        <v>1</v>
      </c>
      <c r="Q149" s="36">
        <v>0</v>
      </c>
      <c r="R149" s="36">
        <v>0</v>
      </c>
      <c r="S149" s="37">
        <v>0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2</v>
      </c>
      <c r="H154" s="80">
        <v>0</v>
      </c>
      <c r="I154" s="80">
        <v>1</v>
      </c>
      <c r="J154" s="80">
        <v>0</v>
      </c>
      <c r="K154" s="80">
        <v>1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61</v>
      </c>
      <c r="H155" s="93">
        <f t="shared" ref="H155:S155" si="10">SUM(H102:H154)</f>
        <v>2</v>
      </c>
      <c r="I155" s="93">
        <f t="shared" si="10"/>
        <v>5</v>
      </c>
      <c r="J155" s="93">
        <f t="shared" si="10"/>
        <v>6</v>
      </c>
      <c r="K155" s="93">
        <f t="shared" si="10"/>
        <v>6</v>
      </c>
      <c r="L155" s="93">
        <f t="shared" si="10"/>
        <v>8</v>
      </c>
      <c r="M155" s="93">
        <f t="shared" si="10"/>
        <v>8</v>
      </c>
      <c r="N155" s="93">
        <f t="shared" si="10"/>
        <v>5</v>
      </c>
      <c r="O155" s="93">
        <f t="shared" si="10"/>
        <v>8</v>
      </c>
      <c r="P155" s="93">
        <f t="shared" si="10"/>
        <v>5</v>
      </c>
      <c r="Q155" s="93">
        <f t="shared" si="10"/>
        <v>3</v>
      </c>
      <c r="R155" s="93">
        <f t="shared" si="10"/>
        <v>3</v>
      </c>
      <c r="S155" s="94">
        <f t="shared" si="10"/>
        <v>2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12</v>
      </c>
      <c r="H156" s="82">
        <v>1</v>
      </c>
      <c r="I156" s="82">
        <v>1</v>
      </c>
      <c r="J156" s="82">
        <v>1</v>
      </c>
      <c r="K156" s="82">
        <v>1</v>
      </c>
      <c r="L156" s="82">
        <v>1</v>
      </c>
      <c r="M156" s="82">
        <v>1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3">
        <v>1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2</v>
      </c>
      <c r="H157" s="36">
        <v>0</v>
      </c>
      <c r="I157" s="36">
        <v>0</v>
      </c>
      <c r="J157" s="36">
        <v>0</v>
      </c>
      <c r="K157" s="36">
        <v>0</v>
      </c>
      <c r="L157" s="36">
        <v>1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1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12</v>
      </c>
      <c r="H160" s="36">
        <v>1</v>
      </c>
      <c r="I160" s="36">
        <v>1</v>
      </c>
      <c r="J160" s="36">
        <v>1</v>
      </c>
      <c r="K160" s="36">
        <v>1</v>
      </c>
      <c r="L160" s="36">
        <v>1</v>
      </c>
      <c r="M160" s="36">
        <v>1</v>
      </c>
      <c r="N160" s="36">
        <v>1</v>
      </c>
      <c r="O160" s="36">
        <v>1</v>
      </c>
      <c r="P160" s="36">
        <v>1</v>
      </c>
      <c r="Q160" s="36">
        <v>1</v>
      </c>
      <c r="R160" s="36">
        <v>1</v>
      </c>
      <c r="S160" s="37">
        <v>1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57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57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57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57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57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57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57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57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57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5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1</v>
      </c>
      <c r="H171" s="41">
        <v>0</v>
      </c>
      <c r="I171" s="41">
        <v>0</v>
      </c>
      <c r="J171" s="41">
        <v>0</v>
      </c>
      <c r="K171" s="41">
        <v>0</v>
      </c>
      <c r="L171" s="41">
        <v>1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5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2</v>
      </c>
      <c r="H172" s="41">
        <v>0</v>
      </c>
      <c r="I172" s="41">
        <v>0</v>
      </c>
      <c r="J172" s="41">
        <v>0</v>
      </c>
      <c r="K172" s="41">
        <v>0</v>
      </c>
      <c r="L172" s="41">
        <v>1</v>
      </c>
      <c r="M172" s="41">
        <v>0</v>
      </c>
      <c r="N172" s="41">
        <v>0</v>
      </c>
      <c r="O172" s="41">
        <v>1</v>
      </c>
      <c r="P172" s="41">
        <v>0</v>
      </c>
      <c r="Q172" s="41">
        <v>0</v>
      </c>
      <c r="R172" s="41">
        <v>0</v>
      </c>
      <c r="S172" s="57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57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57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5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1</v>
      </c>
      <c r="H176" s="41">
        <v>0</v>
      </c>
      <c r="I176" s="41">
        <v>0</v>
      </c>
      <c r="J176" s="41">
        <v>0</v>
      </c>
      <c r="K176" s="41">
        <v>1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5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2</v>
      </c>
      <c r="H177" s="41">
        <v>0</v>
      </c>
      <c r="I177" s="41">
        <v>0</v>
      </c>
      <c r="J177" s="41">
        <v>0</v>
      </c>
      <c r="K177" s="41">
        <v>0</v>
      </c>
      <c r="L177" s="41">
        <v>1</v>
      </c>
      <c r="M177" s="41">
        <v>0</v>
      </c>
      <c r="N177" s="41">
        <v>0</v>
      </c>
      <c r="O177" s="41">
        <v>0</v>
      </c>
      <c r="P177" s="41">
        <v>0</v>
      </c>
      <c r="Q177" s="41">
        <v>1</v>
      </c>
      <c r="R177" s="41">
        <v>0</v>
      </c>
      <c r="S177" s="57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57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1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1</v>
      </c>
      <c r="O179" s="41">
        <v>0</v>
      </c>
      <c r="P179" s="41">
        <v>0</v>
      </c>
      <c r="Q179" s="41">
        <v>0</v>
      </c>
      <c r="R179" s="41">
        <v>0</v>
      </c>
      <c r="S179" s="57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57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2</v>
      </c>
      <c r="H181" s="41">
        <v>0</v>
      </c>
      <c r="I181" s="41">
        <v>0</v>
      </c>
      <c r="J181" s="41">
        <v>0</v>
      </c>
      <c r="K181" s="41">
        <v>1</v>
      </c>
      <c r="L181" s="41">
        <v>0</v>
      </c>
      <c r="M181" s="41">
        <v>0</v>
      </c>
      <c r="N181" s="41">
        <v>0</v>
      </c>
      <c r="O181" s="41">
        <v>0</v>
      </c>
      <c r="P181" s="41">
        <v>1</v>
      </c>
      <c r="Q181" s="41">
        <v>0</v>
      </c>
      <c r="R181" s="41">
        <v>0</v>
      </c>
      <c r="S181" s="57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57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57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57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57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5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5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12</v>
      </c>
      <c r="H188" s="41">
        <v>1</v>
      </c>
      <c r="I188" s="41">
        <v>1</v>
      </c>
      <c r="J188" s="41">
        <v>1</v>
      </c>
      <c r="K188" s="41">
        <v>1</v>
      </c>
      <c r="L188" s="41">
        <v>1</v>
      </c>
      <c r="M188" s="41">
        <v>1</v>
      </c>
      <c r="N188" s="41">
        <v>1</v>
      </c>
      <c r="O188" s="41">
        <v>1</v>
      </c>
      <c r="P188" s="41">
        <v>1</v>
      </c>
      <c r="Q188" s="41">
        <v>1</v>
      </c>
      <c r="R188" s="41">
        <v>1</v>
      </c>
      <c r="S188" s="57">
        <v>1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5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57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57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57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5</v>
      </c>
      <c r="H193" s="41">
        <v>1</v>
      </c>
      <c r="I193" s="41">
        <v>1</v>
      </c>
      <c r="J193" s="41">
        <v>1</v>
      </c>
      <c r="K193" s="41">
        <v>0</v>
      </c>
      <c r="L193" s="41">
        <v>0</v>
      </c>
      <c r="M193" s="41">
        <v>0</v>
      </c>
      <c r="N193" s="41">
        <v>1</v>
      </c>
      <c r="O193" s="41">
        <v>0</v>
      </c>
      <c r="P193" s="41">
        <v>0</v>
      </c>
      <c r="Q193" s="41">
        <v>0</v>
      </c>
      <c r="R193" s="41">
        <v>1</v>
      </c>
      <c r="S193" s="57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1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1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57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1</v>
      </c>
      <c r="H195" s="41">
        <v>0</v>
      </c>
      <c r="I195" s="41">
        <v>0</v>
      </c>
      <c r="J195" s="41">
        <v>0</v>
      </c>
      <c r="K195" s="41">
        <v>0</v>
      </c>
      <c r="L195" s="41">
        <v>1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57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57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57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57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57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57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57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57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4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1</v>
      </c>
      <c r="N203" s="41">
        <v>1</v>
      </c>
      <c r="O203" s="41">
        <v>1</v>
      </c>
      <c r="P203" s="41">
        <v>1</v>
      </c>
      <c r="Q203" s="41">
        <v>0</v>
      </c>
      <c r="R203" s="41">
        <v>0</v>
      </c>
      <c r="S203" s="57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57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57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57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57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85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58</v>
      </c>
      <c r="H209" s="93">
        <f t="shared" ref="H209:S209" si="12">SUM(H156:H208)</f>
        <v>4</v>
      </c>
      <c r="I209" s="93">
        <f t="shared" si="12"/>
        <v>4</v>
      </c>
      <c r="J209" s="93">
        <f t="shared" si="12"/>
        <v>4</v>
      </c>
      <c r="K209" s="93">
        <f t="shared" si="12"/>
        <v>5</v>
      </c>
      <c r="L209" s="93">
        <f t="shared" si="12"/>
        <v>8</v>
      </c>
      <c r="M209" s="93">
        <f t="shared" si="12"/>
        <v>5</v>
      </c>
      <c r="N209" s="93">
        <f t="shared" si="12"/>
        <v>6</v>
      </c>
      <c r="O209" s="93">
        <f t="shared" si="12"/>
        <v>5</v>
      </c>
      <c r="P209" s="93">
        <f t="shared" si="12"/>
        <v>5</v>
      </c>
      <c r="Q209" s="93">
        <f t="shared" si="12"/>
        <v>4</v>
      </c>
      <c r="R209" s="93">
        <f t="shared" si="12"/>
        <v>4</v>
      </c>
      <c r="S209" s="94">
        <f t="shared" si="12"/>
        <v>4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8</v>
      </c>
      <c r="H210" s="56">
        <v>1</v>
      </c>
      <c r="I210" s="56">
        <v>1</v>
      </c>
      <c r="J210" s="56">
        <v>1</v>
      </c>
      <c r="K210" s="56">
        <v>0</v>
      </c>
      <c r="L210" s="56">
        <v>1</v>
      </c>
      <c r="M210" s="56">
        <v>1</v>
      </c>
      <c r="N210" s="56">
        <v>1</v>
      </c>
      <c r="O210" s="56">
        <v>0</v>
      </c>
      <c r="P210" s="56">
        <v>1</v>
      </c>
      <c r="Q210" s="56">
        <v>0</v>
      </c>
      <c r="R210" s="56">
        <v>1</v>
      </c>
      <c r="S210" s="87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1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1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5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12</v>
      </c>
      <c r="H214" s="41">
        <v>1</v>
      </c>
      <c r="I214" s="41">
        <v>1</v>
      </c>
      <c r="J214" s="41">
        <v>1</v>
      </c>
      <c r="K214" s="41">
        <v>1</v>
      </c>
      <c r="L214" s="41">
        <v>1</v>
      </c>
      <c r="M214" s="41">
        <v>1</v>
      </c>
      <c r="N214" s="41">
        <v>1</v>
      </c>
      <c r="O214" s="41">
        <v>1</v>
      </c>
      <c r="P214" s="41">
        <v>1</v>
      </c>
      <c r="Q214" s="41">
        <v>1</v>
      </c>
      <c r="R214" s="41">
        <v>1</v>
      </c>
      <c r="S214" s="57">
        <v>1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2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2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5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5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2</v>
      </c>
      <c r="H226" s="41">
        <v>0</v>
      </c>
      <c r="I226" s="41">
        <v>0</v>
      </c>
      <c r="J226" s="41">
        <v>0</v>
      </c>
      <c r="K226" s="41">
        <v>1</v>
      </c>
      <c r="L226" s="41">
        <v>0</v>
      </c>
      <c r="M226" s="41">
        <v>1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57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57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2</v>
      </c>
      <c r="H230" s="41">
        <v>0</v>
      </c>
      <c r="I230" s="41">
        <v>0</v>
      </c>
      <c r="J230" s="41">
        <v>0</v>
      </c>
      <c r="K230" s="41">
        <v>1</v>
      </c>
      <c r="L230" s="41">
        <v>0</v>
      </c>
      <c r="M230" s="41">
        <v>1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2</v>
      </c>
      <c r="H233" s="41">
        <v>0</v>
      </c>
      <c r="I233" s="41">
        <v>0</v>
      </c>
      <c r="J233" s="41">
        <v>0</v>
      </c>
      <c r="K233" s="41">
        <v>1</v>
      </c>
      <c r="L233" s="41">
        <v>0</v>
      </c>
      <c r="M233" s="41">
        <v>0</v>
      </c>
      <c r="N233" s="41">
        <v>1</v>
      </c>
      <c r="O233" s="41">
        <v>0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5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2</v>
      </c>
      <c r="H235" s="41">
        <v>0</v>
      </c>
      <c r="I235" s="41">
        <v>0</v>
      </c>
      <c r="J235" s="41">
        <v>0</v>
      </c>
      <c r="K235" s="41">
        <v>0</v>
      </c>
      <c r="L235" s="41">
        <v>1</v>
      </c>
      <c r="M235" s="41">
        <v>0</v>
      </c>
      <c r="N235" s="41">
        <v>0</v>
      </c>
      <c r="O235" s="41">
        <v>1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5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12</v>
      </c>
      <c r="H242" s="41">
        <v>1</v>
      </c>
      <c r="I242" s="41">
        <v>1</v>
      </c>
      <c r="J242" s="41">
        <v>1</v>
      </c>
      <c r="K242" s="41">
        <v>1</v>
      </c>
      <c r="L242" s="41">
        <v>1</v>
      </c>
      <c r="M242" s="41">
        <v>1</v>
      </c>
      <c r="N242" s="41">
        <v>1</v>
      </c>
      <c r="O242" s="41">
        <v>1</v>
      </c>
      <c r="P242" s="41">
        <v>1</v>
      </c>
      <c r="Q242" s="41">
        <v>1</v>
      </c>
      <c r="R242" s="41">
        <v>1</v>
      </c>
      <c r="S242" s="57">
        <v>1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5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3</v>
      </c>
      <c r="H247" s="41">
        <v>0</v>
      </c>
      <c r="I247" s="41">
        <v>0</v>
      </c>
      <c r="J247" s="41">
        <v>0</v>
      </c>
      <c r="K247" s="41">
        <v>1</v>
      </c>
      <c r="L247" s="41">
        <v>0</v>
      </c>
      <c r="M247" s="41">
        <v>1</v>
      </c>
      <c r="N247" s="41">
        <v>0</v>
      </c>
      <c r="O247" s="41">
        <v>1</v>
      </c>
      <c r="P247" s="41">
        <v>0</v>
      </c>
      <c r="Q247" s="41">
        <v>0</v>
      </c>
      <c r="R247" s="41">
        <v>0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1</v>
      </c>
      <c r="H248" s="41">
        <v>0</v>
      </c>
      <c r="I248" s="41">
        <v>0</v>
      </c>
      <c r="J248" s="41">
        <v>0</v>
      </c>
      <c r="K248" s="41">
        <v>0</v>
      </c>
      <c r="L248" s="41">
        <v>1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5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>
        <v>0</v>
      </c>
      <c r="S256" s="57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7</v>
      </c>
      <c r="H257" s="41">
        <v>0</v>
      </c>
      <c r="I257" s="41">
        <v>0</v>
      </c>
      <c r="J257" s="41">
        <v>0</v>
      </c>
      <c r="K257" s="41">
        <v>0</v>
      </c>
      <c r="L257" s="41">
        <v>1</v>
      </c>
      <c r="M257" s="41">
        <v>1</v>
      </c>
      <c r="N257" s="41">
        <v>1</v>
      </c>
      <c r="O257" s="41">
        <v>0</v>
      </c>
      <c r="P257" s="41">
        <v>1</v>
      </c>
      <c r="Q257" s="41">
        <v>1</v>
      </c>
      <c r="R257" s="41">
        <v>1</v>
      </c>
      <c r="S257" s="57">
        <v>1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85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54</v>
      </c>
      <c r="H263" s="93">
        <f t="shared" ref="H263:S263" si="14">SUM(H210:H262)</f>
        <v>3</v>
      </c>
      <c r="I263" s="93">
        <f t="shared" si="14"/>
        <v>3</v>
      </c>
      <c r="J263" s="93">
        <f t="shared" si="14"/>
        <v>3</v>
      </c>
      <c r="K263" s="93">
        <f t="shared" si="14"/>
        <v>6</v>
      </c>
      <c r="L263" s="93">
        <f t="shared" si="14"/>
        <v>6</v>
      </c>
      <c r="M263" s="93">
        <f t="shared" si="14"/>
        <v>10</v>
      </c>
      <c r="N263" s="93">
        <f t="shared" si="14"/>
        <v>5</v>
      </c>
      <c r="O263" s="93">
        <f t="shared" si="14"/>
        <v>4</v>
      </c>
      <c r="P263" s="93">
        <f t="shared" si="14"/>
        <v>4</v>
      </c>
      <c r="Q263" s="93">
        <f t="shared" si="14"/>
        <v>3</v>
      </c>
      <c r="R263" s="93">
        <f t="shared" si="14"/>
        <v>4</v>
      </c>
      <c r="S263" s="94">
        <f t="shared" si="14"/>
        <v>3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41"/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1</v>
      </c>
      <c r="H303" s="41">
        <v>1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1</v>
      </c>
      <c r="H317" s="95">
        <f t="shared" ref="H317:S317" si="16">SUM(H264:H316)</f>
        <v>1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61</v>
      </c>
      <c r="H320" s="46">
        <f t="shared" ref="H320:S320" si="17">+H155</f>
        <v>2</v>
      </c>
      <c r="I320" s="46">
        <f t="shared" si="17"/>
        <v>5</v>
      </c>
      <c r="J320" s="46">
        <f t="shared" si="17"/>
        <v>6</v>
      </c>
      <c r="K320" s="46">
        <f t="shared" si="17"/>
        <v>6</v>
      </c>
      <c r="L320" s="46">
        <f t="shared" si="17"/>
        <v>8</v>
      </c>
      <c r="M320" s="46">
        <f t="shared" si="17"/>
        <v>8</v>
      </c>
      <c r="N320" s="46">
        <f t="shared" si="17"/>
        <v>5</v>
      </c>
      <c r="O320" s="46">
        <f t="shared" si="17"/>
        <v>8</v>
      </c>
      <c r="P320" s="46">
        <f t="shared" si="17"/>
        <v>5</v>
      </c>
      <c r="Q320" s="46">
        <f t="shared" si="17"/>
        <v>3</v>
      </c>
      <c r="R320" s="46">
        <f t="shared" si="17"/>
        <v>3</v>
      </c>
      <c r="S320" s="46">
        <f t="shared" si="17"/>
        <v>2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61</v>
      </c>
      <c r="H321" s="46">
        <f t="shared" ref="H321:S321" si="18">SUM(H322:H326)</f>
        <v>2</v>
      </c>
      <c r="I321" s="46">
        <f t="shared" si="18"/>
        <v>5</v>
      </c>
      <c r="J321" s="46">
        <f t="shared" si="18"/>
        <v>6</v>
      </c>
      <c r="K321" s="46">
        <f t="shared" si="18"/>
        <v>6</v>
      </c>
      <c r="L321" s="46">
        <f t="shared" si="18"/>
        <v>8</v>
      </c>
      <c r="M321" s="46">
        <f t="shared" si="18"/>
        <v>8</v>
      </c>
      <c r="N321" s="46">
        <f t="shared" si="18"/>
        <v>5</v>
      </c>
      <c r="O321" s="46">
        <f t="shared" si="18"/>
        <v>8</v>
      </c>
      <c r="P321" s="46">
        <f t="shared" si="18"/>
        <v>5</v>
      </c>
      <c r="Q321" s="46">
        <f t="shared" si="18"/>
        <v>3</v>
      </c>
      <c r="R321" s="46">
        <f t="shared" si="18"/>
        <v>3</v>
      </c>
      <c r="S321" s="46">
        <f t="shared" si="18"/>
        <v>2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478">
        <v>0</v>
      </c>
      <c r="I322" s="478">
        <v>0</v>
      </c>
      <c r="J322" s="478">
        <v>0</v>
      </c>
      <c r="K322" s="478">
        <v>0</v>
      </c>
      <c r="L322" s="478">
        <v>0</v>
      </c>
      <c r="M322" s="478">
        <v>0</v>
      </c>
      <c r="N322" s="478">
        <v>0</v>
      </c>
      <c r="O322" s="478">
        <v>0</v>
      </c>
      <c r="P322" s="478">
        <v>0</v>
      </c>
      <c r="Q322" s="478">
        <v>0</v>
      </c>
      <c r="R322" s="478">
        <v>0</v>
      </c>
      <c r="S322" s="479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478">
        <v>0</v>
      </c>
      <c r="I323" s="478">
        <v>0</v>
      </c>
      <c r="J323" s="478">
        <v>0</v>
      </c>
      <c r="K323" s="478">
        <v>0</v>
      </c>
      <c r="L323" s="478">
        <v>0</v>
      </c>
      <c r="M323" s="478">
        <v>0</v>
      </c>
      <c r="N323" s="478">
        <v>0</v>
      </c>
      <c r="O323" s="478">
        <v>0</v>
      </c>
      <c r="P323" s="478">
        <v>0</v>
      </c>
      <c r="Q323" s="478">
        <v>0</v>
      </c>
      <c r="R323" s="478">
        <v>0</v>
      </c>
      <c r="S323" s="479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478">
        <v>0</v>
      </c>
      <c r="I324" s="478">
        <v>0</v>
      </c>
      <c r="J324" s="478">
        <v>0</v>
      </c>
      <c r="K324" s="478">
        <v>0</v>
      </c>
      <c r="L324" s="478">
        <v>0</v>
      </c>
      <c r="M324" s="478">
        <v>0</v>
      </c>
      <c r="N324" s="478">
        <v>0</v>
      </c>
      <c r="O324" s="478">
        <v>0</v>
      </c>
      <c r="P324" s="478">
        <v>0</v>
      </c>
      <c r="Q324" s="478">
        <v>0</v>
      </c>
      <c r="R324" s="478">
        <v>0</v>
      </c>
      <c r="S324" s="479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1218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61</v>
      </c>
      <c r="H326" s="478">
        <v>2</v>
      </c>
      <c r="I326" s="478">
        <v>5</v>
      </c>
      <c r="J326" s="478">
        <v>6</v>
      </c>
      <c r="K326" s="478">
        <v>6</v>
      </c>
      <c r="L326" s="478">
        <v>8</v>
      </c>
      <c r="M326" s="478">
        <v>8</v>
      </c>
      <c r="N326" s="478">
        <v>5</v>
      </c>
      <c r="O326" s="478">
        <v>8</v>
      </c>
      <c r="P326" s="478">
        <v>5</v>
      </c>
      <c r="Q326" s="478">
        <v>3</v>
      </c>
      <c r="R326" s="478">
        <v>3</v>
      </c>
      <c r="S326" s="479">
        <v>2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0</v>
      </c>
      <c r="J330" s="104">
        <f t="shared" si="21"/>
        <v>0</v>
      </c>
      <c r="K330" s="104">
        <f t="shared" si="21"/>
        <v>0</v>
      </c>
      <c r="L330" s="104">
        <f t="shared" si="21"/>
        <v>0</v>
      </c>
      <c r="M330" s="104">
        <f t="shared" si="21"/>
        <v>0</v>
      </c>
      <c r="N330" s="104">
        <f t="shared" si="21"/>
        <v>0</v>
      </c>
      <c r="O330" s="104">
        <f t="shared" si="21"/>
        <v>0</v>
      </c>
      <c r="P330" s="104">
        <f t="shared" si="21"/>
        <v>0</v>
      </c>
      <c r="Q330" s="104">
        <f t="shared" si="21"/>
        <v>0</v>
      </c>
      <c r="R330" s="104">
        <f t="shared" si="21"/>
        <v>0</v>
      </c>
      <c r="S330" s="104">
        <f t="shared" si="2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58</v>
      </c>
      <c r="H331" s="46">
        <f t="shared" ref="H331:S331" si="22">+H209</f>
        <v>4</v>
      </c>
      <c r="I331" s="46">
        <f t="shared" si="22"/>
        <v>4</v>
      </c>
      <c r="J331" s="46">
        <f t="shared" si="22"/>
        <v>4</v>
      </c>
      <c r="K331" s="46">
        <f t="shared" si="22"/>
        <v>5</v>
      </c>
      <c r="L331" s="46">
        <f t="shared" si="22"/>
        <v>8</v>
      </c>
      <c r="M331" s="46">
        <f t="shared" si="22"/>
        <v>5</v>
      </c>
      <c r="N331" s="46">
        <f t="shared" si="22"/>
        <v>6</v>
      </c>
      <c r="O331" s="46">
        <f t="shared" si="22"/>
        <v>5</v>
      </c>
      <c r="P331" s="46">
        <f t="shared" si="22"/>
        <v>5</v>
      </c>
      <c r="Q331" s="46">
        <f t="shared" si="22"/>
        <v>4</v>
      </c>
      <c r="R331" s="46">
        <f t="shared" si="22"/>
        <v>4</v>
      </c>
      <c r="S331" s="46">
        <f t="shared" si="22"/>
        <v>4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58</v>
      </c>
      <c r="H333" s="46">
        <f t="shared" ref="H333:S333" si="24">SUM(H334:H337)</f>
        <v>4</v>
      </c>
      <c r="I333" s="46">
        <f t="shared" si="24"/>
        <v>4</v>
      </c>
      <c r="J333" s="46">
        <f t="shared" si="24"/>
        <v>4</v>
      </c>
      <c r="K333" s="46">
        <f t="shared" si="24"/>
        <v>5</v>
      </c>
      <c r="L333" s="46">
        <f t="shared" si="24"/>
        <v>8</v>
      </c>
      <c r="M333" s="46">
        <f t="shared" si="24"/>
        <v>5</v>
      </c>
      <c r="N333" s="46">
        <f t="shared" si="24"/>
        <v>6</v>
      </c>
      <c r="O333" s="46">
        <f t="shared" si="24"/>
        <v>5</v>
      </c>
      <c r="P333" s="46">
        <f t="shared" si="24"/>
        <v>5</v>
      </c>
      <c r="Q333" s="46">
        <f t="shared" si="24"/>
        <v>4</v>
      </c>
      <c r="R333" s="46">
        <f t="shared" si="24"/>
        <v>4</v>
      </c>
      <c r="S333" s="46">
        <f t="shared" si="24"/>
        <v>4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58</v>
      </c>
      <c r="H334" s="30">
        <v>4</v>
      </c>
      <c r="I334" s="30">
        <v>4</v>
      </c>
      <c r="J334" s="30">
        <v>4</v>
      </c>
      <c r="K334" s="30">
        <v>5</v>
      </c>
      <c r="L334" s="30">
        <v>8</v>
      </c>
      <c r="M334" s="30">
        <v>5</v>
      </c>
      <c r="N334" s="30">
        <v>6</v>
      </c>
      <c r="O334" s="30">
        <v>5</v>
      </c>
      <c r="P334" s="30">
        <v>5</v>
      </c>
      <c r="Q334" s="30">
        <v>4</v>
      </c>
      <c r="R334" s="30">
        <v>4</v>
      </c>
      <c r="S334" s="30">
        <v>4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0</v>
      </c>
      <c r="I338" s="59">
        <f t="shared" si="26"/>
        <v>0</v>
      </c>
      <c r="J338" s="59">
        <f t="shared" si="26"/>
        <v>0</v>
      </c>
      <c r="K338" s="59">
        <f t="shared" si="26"/>
        <v>0</v>
      </c>
      <c r="L338" s="59">
        <f t="shared" si="26"/>
        <v>0</v>
      </c>
      <c r="M338" s="59">
        <f t="shared" si="26"/>
        <v>0</v>
      </c>
      <c r="N338" s="59">
        <f t="shared" si="26"/>
        <v>0</v>
      </c>
      <c r="O338" s="59">
        <f t="shared" si="26"/>
        <v>0</v>
      </c>
      <c r="P338" s="59">
        <f t="shared" si="26"/>
        <v>0</v>
      </c>
      <c r="Q338" s="59">
        <f t="shared" si="26"/>
        <v>0</v>
      </c>
      <c r="R338" s="59">
        <f t="shared" si="26"/>
        <v>0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17</v>
      </c>
      <c r="I340" s="111">
        <f t="shared" ref="I340:S340" si="27">+H348</f>
        <v>17</v>
      </c>
      <c r="J340" s="111">
        <f t="shared" si="27"/>
        <v>18</v>
      </c>
      <c r="K340" s="111">
        <f t="shared" si="27"/>
        <v>18</v>
      </c>
      <c r="L340" s="111">
        <f t="shared" si="27"/>
        <v>22</v>
      </c>
      <c r="M340" s="111">
        <f t="shared" si="27"/>
        <v>24</v>
      </c>
      <c r="N340" s="111">
        <f t="shared" si="27"/>
        <v>31</v>
      </c>
      <c r="O340" s="111">
        <f t="shared" si="27"/>
        <v>32</v>
      </c>
      <c r="P340" s="111">
        <f t="shared" si="27"/>
        <v>34</v>
      </c>
      <c r="Q340" s="111">
        <f t="shared" si="27"/>
        <v>34</v>
      </c>
      <c r="R340" s="111">
        <f t="shared" si="27"/>
        <v>34</v>
      </c>
      <c r="S340" s="111">
        <f t="shared" si="27"/>
        <v>34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54</v>
      </c>
      <c r="H341" s="46">
        <f t="shared" ref="H341:S341" si="28">+H263</f>
        <v>3</v>
      </c>
      <c r="I341" s="46">
        <f t="shared" si="28"/>
        <v>3</v>
      </c>
      <c r="J341" s="46">
        <f t="shared" si="28"/>
        <v>3</v>
      </c>
      <c r="K341" s="46">
        <f t="shared" si="28"/>
        <v>6</v>
      </c>
      <c r="L341" s="46">
        <f t="shared" si="28"/>
        <v>6</v>
      </c>
      <c r="M341" s="46">
        <f t="shared" si="28"/>
        <v>10</v>
      </c>
      <c r="N341" s="46">
        <f t="shared" si="28"/>
        <v>5</v>
      </c>
      <c r="O341" s="46">
        <f t="shared" si="28"/>
        <v>4</v>
      </c>
      <c r="P341" s="46">
        <f t="shared" si="28"/>
        <v>4</v>
      </c>
      <c r="Q341" s="46">
        <f t="shared" si="28"/>
        <v>3</v>
      </c>
      <c r="R341" s="46">
        <f t="shared" si="28"/>
        <v>4</v>
      </c>
      <c r="S341" s="46">
        <f t="shared" si="28"/>
        <v>3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37</v>
      </c>
      <c r="H344" s="112">
        <f t="shared" ref="H344:S344" si="31">SUM(H345:H347)</f>
        <v>3</v>
      </c>
      <c r="I344" s="112">
        <f t="shared" si="31"/>
        <v>2</v>
      </c>
      <c r="J344" s="112">
        <f t="shared" si="31"/>
        <v>3</v>
      </c>
      <c r="K344" s="112">
        <f t="shared" si="31"/>
        <v>2</v>
      </c>
      <c r="L344" s="112">
        <f t="shared" si="31"/>
        <v>4</v>
      </c>
      <c r="M344" s="112">
        <f t="shared" si="31"/>
        <v>3</v>
      </c>
      <c r="N344" s="112">
        <f t="shared" si="31"/>
        <v>4</v>
      </c>
      <c r="O344" s="112">
        <f t="shared" si="31"/>
        <v>2</v>
      </c>
      <c r="P344" s="112">
        <f t="shared" si="31"/>
        <v>4</v>
      </c>
      <c r="Q344" s="112">
        <f t="shared" si="31"/>
        <v>3</v>
      </c>
      <c r="R344" s="112">
        <f t="shared" si="31"/>
        <v>4</v>
      </c>
      <c r="S344" s="112">
        <f t="shared" si="31"/>
        <v>3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37</v>
      </c>
      <c r="H345" s="30">
        <v>3</v>
      </c>
      <c r="I345" s="30">
        <v>2</v>
      </c>
      <c r="J345" s="30">
        <v>3</v>
      </c>
      <c r="K345" s="30">
        <v>2</v>
      </c>
      <c r="L345" s="30">
        <v>4</v>
      </c>
      <c r="M345" s="30">
        <v>3</v>
      </c>
      <c r="N345" s="30">
        <v>4</v>
      </c>
      <c r="O345" s="30">
        <v>2</v>
      </c>
      <c r="P345" s="30">
        <v>4</v>
      </c>
      <c r="Q345" s="30">
        <v>3</v>
      </c>
      <c r="R345" s="30">
        <v>4</v>
      </c>
      <c r="S345" s="30">
        <v>3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17</v>
      </c>
      <c r="H348" s="110">
        <f t="shared" ref="H348:S348" si="33">IF((H340+H341+H342+H343-H344)&lt;0,"Revise porque este valor no puede ser negativo",H340+H341+H342+H343-H344)</f>
        <v>17</v>
      </c>
      <c r="I348" s="110">
        <f t="shared" si="33"/>
        <v>18</v>
      </c>
      <c r="J348" s="110">
        <f t="shared" si="33"/>
        <v>18</v>
      </c>
      <c r="K348" s="110">
        <f t="shared" si="33"/>
        <v>22</v>
      </c>
      <c r="L348" s="110">
        <f t="shared" si="33"/>
        <v>24</v>
      </c>
      <c r="M348" s="110">
        <f t="shared" si="33"/>
        <v>31</v>
      </c>
      <c r="N348" s="110">
        <f t="shared" si="33"/>
        <v>32</v>
      </c>
      <c r="O348" s="110">
        <f t="shared" si="33"/>
        <v>34</v>
      </c>
      <c r="P348" s="110">
        <f t="shared" si="33"/>
        <v>34</v>
      </c>
      <c r="Q348" s="110">
        <f t="shared" si="33"/>
        <v>34</v>
      </c>
      <c r="R348" s="110">
        <f t="shared" si="33"/>
        <v>34</v>
      </c>
      <c r="S348" s="110">
        <f t="shared" si="33"/>
        <v>34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1</v>
      </c>
      <c r="J351" s="111">
        <f t="shared" si="34"/>
        <v>1</v>
      </c>
      <c r="K351" s="111">
        <f t="shared" si="34"/>
        <v>1</v>
      </c>
      <c r="L351" s="111">
        <f t="shared" si="34"/>
        <v>1</v>
      </c>
      <c r="M351" s="111">
        <f t="shared" si="34"/>
        <v>1</v>
      </c>
      <c r="N351" s="111">
        <f t="shared" si="34"/>
        <v>1</v>
      </c>
      <c r="O351" s="111">
        <f t="shared" si="34"/>
        <v>1</v>
      </c>
      <c r="P351" s="111">
        <f t="shared" si="34"/>
        <v>1</v>
      </c>
      <c r="Q351" s="111">
        <f t="shared" si="34"/>
        <v>1</v>
      </c>
      <c r="R351" s="111">
        <f t="shared" si="34"/>
        <v>1</v>
      </c>
      <c r="S351" s="111">
        <f t="shared" si="34"/>
        <v>1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1</v>
      </c>
      <c r="H352" s="112">
        <f>SUM(G264,G317)</f>
        <v>1</v>
      </c>
      <c r="I352" s="112">
        <f>SUM(I264:I316)</f>
        <v>0</v>
      </c>
      <c r="J352" s="112">
        <f t="shared" ref="J352:S352" si="35">SUM(J264:J317)</f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1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1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1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1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1</v>
      </c>
      <c r="I357" s="110">
        <f t="shared" si="38"/>
        <v>1</v>
      </c>
      <c r="J357" s="110">
        <f t="shared" si="38"/>
        <v>1</v>
      </c>
      <c r="K357" s="110">
        <f t="shared" si="38"/>
        <v>1</v>
      </c>
      <c r="L357" s="110">
        <f t="shared" si="38"/>
        <v>1</v>
      </c>
      <c r="M357" s="110">
        <f t="shared" si="38"/>
        <v>1</v>
      </c>
      <c r="N357" s="110">
        <f t="shared" si="38"/>
        <v>1</v>
      </c>
      <c r="O357" s="110">
        <f t="shared" si="38"/>
        <v>1</v>
      </c>
      <c r="P357" s="110">
        <f t="shared" si="38"/>
        <v>1</v>
      </c>
      <c r="Q357" s="110">
        <f t="shared" si="38"/>
        <v>1</v>
      </c>
      <c r="R357" s="110">
        <f t="shared" si="38"/>
        <v>1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4</v>
      </c>
      <c r="H359" s="25">
        <v>0</v>
      </c>
      <c r="I359" s="25">
        <v>0</v>
      </c>
      <c r="J359" s="25">
        <v>0</v>
      </c>
      <c r="K359" s="25">
        <v>1</v>
      </c>
      <c r="L359" s="25">
        <v>0</v>
      </c>
      <c r="M359" s="25">
        <v>0</v>
      </c>
      <c r="N359" s="25">
        <v>1</v>
      </c>
      <c r="O359" s="25">
        <v>1</v>
      </c>
      <c r="P359" s="25">
        <v>0</v>
      </c>
      <c r="Q359" s="25">
        <v>0</v>
      </c>
      <c r="R359" s="25">
        <v>1</v>
      </c>
      <c r="S359" s="25">
        <v>0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23</v>
      </c>
      <c r="H360" s="31">
        <v>1</v>
      </c>
      <c r="I360" s="31">
        <v>2</v>
      </c>
      <c r="J360" s="31">
        <v>2</v>
      </c>
      <c r="K360" s="31">
        <v>2</v>
      </c>
      <c r="L360" s="31">
        <v>2</v>
      </c>
      <c r="M360" s="31">
        <v>2</v>
      </c>
      <c r="N360" s="31">
        <v>2</v>
      </c>
      <c r="O360" s="31">
        <v>2</v>
      </c>
      <c r="P360" s="31">
        <v>2</v>
      </c>
      <c r="Q360" s="31">
        <v>2</v>
      </c>
      <c r="R360" s="31">
        <v>2</v>
      </c>
      <c r="S360" s="31">
        <v>2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3</v>
      </c>
      <c r="H361" s="31">
        <v>0</v>
      </c>
      <c r="I361" s="31">
        <v>0</v>
      </c>
      <c r="J361" s="31">
        <v>1</v>
      </c>
      <c r="K361" s="31">
        <v>0</v>
      </c>
      <c r="L361" s="31">
        <v>0</v>
      </c>
      <c r="M361" s="31">
        <v>0</v>
      </c>
      <c r="N361" s="31">
        <v>1</v>
      </c>
      <c r="O361" s="31">
        <v>0</v>
      </c>
      <c r="P361" s="31">
        <v>0</v>
      </c>
      <c r="Q361" s="31">
        <v>1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30</v>
      </c>
      <c r="H362" s="31">
        <v>0</v>
      </c>
      <c r="I362" s="31">
        <v>0</v>
      </c>
      <c r="J362" s="31">
        <v>30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12</v>
      </c>
      <c r="H364" s="31">
        <v>1</v>
      </c>
      <c r="I364" s="31">
        <v>1</v>
      </c>
      <c r="J364" s="31">
        <v>1</v>
      </c>
      <c r="K364" s="31">
        <v>1</v>
      </c>
      <c r="L364" s="31">
        <v>1</v>
      </c>
      <c r="M364" s="31">
        <v>1</v>
      </c>
      <c r="N364" s="31">
        <v>1</v>
      </c>
      <c r="O364" s="31">
        <v>1</v>
      </c>
      <c r="P364" s="31">
        <v>1</v>
      </c>
      <c r="Q364" s="31">
        <v>1</v>
      </c>
      <c r="R364" s="31">
        <v>1</v>
      </c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194</v>
      </c>
      <c r="H365" s="5">
        <v>10</v>
      </c>
      <c r="I365" s="5">
        <v>14</v>
      </c>
      <c r="J365" s="5">
        <v>17</v>
      </c>
      <c r="K365" s="5">
        <v>17</v>
      </c>
      <c r="L365" s="5">
        <v>17</v>
      </c>
      <c r="M365" s="5">
        <v>17</v>
      </c>
      <c r="N365" s="5">
        <v>17</v>
      </c>
      <c r="O365" s="5">
        <v>17</v>
      </c>
      <c r="P365" s="5">
        <v>17</v>
      </c>
      <c r="Q365" s="5">
        <v>17</v>
      </c>
      <c r="R365" s="5">
        <v>17</v>
      </c>
      <c r="S365" s="5">
        <v>17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24</v>
      </c>
      <c r="H366" s="5">
        <v>2</v>
      </c>
      <c r="I366" s="5">
        <v>2</v>
      </c>
      <c r="J366" s="5">
        <v>2</v>
      </c>
      <c r="K366" s="5">
        <v>2</v>
      </c>
      <c r="L366" s="5">
        <v>2</v>
      </c>
      <c r="M366" s="5">
        <v>2</v>
      </c>
      <c r="N366" s="5">
        <v>2</v>
      </c>
      <c r="O366" s="5">
        <v>2</v>
      </c>
      <c r="P366" s="5">
        <v>2</v>
      </c>
      <c r="Q366" s="5">
        <v>2</v>
      </c>
      <c r="R366" s="5">
        <v>2</v>
      </c>
      <c r="S366" s="5">
        <v>2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3</v>
      </c>
      <c r="H367" s="5">
        <v>0</v>
      </c>
      <c r="I367" s="5">
        <v>0</v>
      </c>
      <c r="J367" s="5">
        <v>0</v>
      </c>
      <c r="K367" s="5">
        <v>0</v>
      </c>
      <c r="L367" s="5">
        <v>1</v>
      </c>
      <c r="M367" s="5">
        <v>0</v>
      </c>
      <c r="N367" s="5">
        <v>0</v>
      </c>
      <c r="O367" s="5">
        <v>0</v>
      </c>
      <c r="P367" s="5">
        <v>1</v>
      </c>
      <c r="Q367" s="5">
        <v>0</v>
      </c>
      <c r="R367" s="5">
        <v>1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12</v>
      </c>
      <c r="H368" s="5">
        <v>1</v>
      </c>
      <c r="I368" s="5">
        <v>1</v>
      </c>
      <c r="J368" s="5">
        <v>1</v>
      </c>
      <c r="K368" s="5">
        <v>1</v>
      </c>
      <c r="L368" s="5">
        <v>1</v>
      </c>
      <c r="M368" s="5">
        <v>1</v>
      </c>
      <c r="N368" s="5">
        <v>1</v>
      </c>
      <c r="O368" s="5">
        <v>1</v>
      </c>
      <c r="P368" s="5">
        <v>1</v>
      </c>
      <c r="Q368" s="5">
        <v>1</v>
      </c>
      <c r="R368" s="5">
        <v>1</v>
      </c>
      <c r="S368" s="5">
        <v>1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10</v>
      </c>
      <c r="H370" s="5">
        <v>0</v>
      </c>
      <c r="I370" s="5">
        <v>1</v>
      </c>
      <c r="J370" s="5">
        <v>0</v>
      </c>
      <c r="K370" s="5">
        <v>1</v>
      </c>
      <c r="L370" s="5">
        <v>2</v>
      </c>
      <c r="M370" s="5">
        <v>0</v>
      </c>
      <c r="N370" s="5">
        <v>1</v>
      </c>
      <c r="O370" s="5">
        <v>1</v>
      </c>
      <c r="P370" s="5">
        <v>2</v>
      </c>
      <c r="Q370" s="5">
        <v>0</v>
      </c>
      <c r="R370" s="5">
        <v>2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3</v>
      </c>
      <c r="H387" s="5">
        <v>0</v>
      </c>
      <c r="I387" s="5">
        <v>0</v>
      </c>
      <c r="J387" s="5">
        <v>1</v>
      </c>
      <c r="K387" s="5">
        <v>0</v>
      </c>
      <c r="L387" s="5">
        <v>0</v>
      </c>
      <c r="M387" s="5">
        <v>1</v>
      </c>
      <c r="N387" s="5">
        <v>0</v>
      </c>
      <c r="O387" s="5">
        <v>0</v>
      </c>
      <c r="P387" s="5">
        <v>0</v>
      </c>
      <c r="Q387" s="5">
        <v>1</v>
      </c>
      <c r="R387" s="5">
        <v>0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3</v>
      </c>
      <c r="H388" s="5">
        <v>0</v>
      </c>
      <c r="I388" s="5">
        <v>0</v>
      </c>
      <c r="J388" s="5">
        <v>1</v>
      </c>
      <c r="K388" s="5">
        <v>0</v>
      </c>
      <c r="L388" s="5">
        <v>0</v>
      </c>
      <c r="M388" s="5">
        <v>1</v>
      </c>
      <c r="N388" s="5">
        <v>0</v>
      </c>
      <c r="O388" s="5">
        <v>0</v>
      </c>
      <c r="P388" s="5">
        <v>0</v>
      </c>
      <c r="Q388" s="5">
        <v>1</v>
      </c>
      <c r="R388" s="5">
        <v>0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10</v>
      </c>
      <c r="H391" s="5">
        <v>1</v>
      </c>
      <c r="I391" s="5">
        <v>0</v>
      </c>
      <c r="J391" s="5">
        <v>0</v>
      </c>
      <c r="K391" s="5">
        <v>1</v>
      </c>
      <c r="L391" s="5">
        <v>1</v>
      </c>
      <c r="M391" s="5">
        <v>1</v>
      </c>
      <c r="N391" s="5">
        <v>1</v>
      </c>
      <c r="O391" s="5">
        <v>1</v>
      </c>
      <c r="P391" s="5">
        <v>1</v>
      </c>
      <c r="Q391" s="5">
        <v>1</v>
      </c>
      <c r="R391" s="5">
        <v>1</v>
      </c>
      <c r="S391" s="5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3</v>
      </c>
      <c r="H393" s="5">
        <v>1</v>
      </c>
      <c r="I393" s="5">
        <v>0</v>
      </c>
      <c r="J393" s="5">
        <v>0</v>
      </c>
      <c r="K393" s="5">
        <v>1</v>
      </c>
      <c r="L393" s="5">
        <v>0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0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60</v>
      </c>
      <c r="H394" s="52">
        <v>5</v>
      </c>
      <c r="I394" s="52">
        <v>5</v>
      </c>
      <c r="J394" s="52">
        <v>5</v>
      </c>
      <c r="K394" s="52">
        <v>5</v>
      </c>
      <c r="L394" s="52">
        <v>5</v>
      </c>
      <c r="M394" s="52">
        <v>5</v>
      </c>
      <c r="N394" s="52">
        <v>5</v>
      </c>
      <c r="O394" s="52">
        <v>5</v>
      </c>
      <c r="P394" s="52">
        <v>5</v>
      </c>
      <c r="Q394" s="52">
        <v>5</v>
      </c>
      <c r="R394" s="52">
        <v>5</v>
      </c>
      <c r="S394" s="52">
        <v>5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132</v>
      </c>
      <c r="H397" s="52">
        <v>11</v>
      </c>
      <c r="I397" s="52">
        <v>11</v>
      </c>
      <c r="J397" s="52">
        <v>11</v>
      </c>
      <c r="K397" s="52">
        <v>11</v>
      </c>
      <c r="L397" s="52">
        <v>11</v>
      </c>
      <c r="M397" s="52">
        <v>11</v>
      </c>
      <c r="N397" s="52">
        <v>11</v>
      </c>
      <c r="O397" s="52">
        <v>11</v>
      </c>
      <c r="P397" s="52">
        <v>11</v>
      </c>
      <c r="Q397" s="52">
        <v>11</v>
      </c>
      <c r="R397" s="52">
        <v>11</v>
      </c>
      <c r="S397" s="52">
        <v>11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218" priority="14" operator="equal">
      <formula>"REVISE PORQUE ESTE VALOR NO PUEDE SER NEGATIVO"</formula>
    </cfRule>
    <cfRule type="cellIs" dxfId="217" priority="18" operator="lessThan">
      <formula>0</formula>
    </cfRule>
  </conditionalFormatting>
  <conditionalFormatting sqref="G327:S327">
    <cfRule type="cellIs" dxfId="216" priority="17" operator="lessThan">
      <formula>0</formula>
    </cfRule>
  </conditionalFormatting>
  <conditionalFormatting sqref="G338:S338">
    <cfRule type="cellIs" dxfId="215" priority="13" operator="equal">
      <formula>"Revise porque este valor no puede ser negativo"</formula>
    </cfRule>
    <cfRule type="cellIs" dxfId="214" priority="16" operator="lessThan">
      <formula>0</formula>
    </cfRule>
  </conditionalFormatting>
  <conditionalFormatting sqref="G338:S338">
    <cfRule type="cellIs" dxfId="213" priority="15" operator="lessThan">
      <formula>0</formula>
    </cfRule>
  </conditionalFormatting>
  <conditionalFormatting sqref="G348:S348">
    <cfRule type="cellIs" dxfId="212" priority="10" operator="equal">
      <formula>"Revise porque este valor no puede ser negativo"</formula>
    </cfRule>
    <cfRule type="cellIs" dxfId="211" priority="12" operator="lessThan">
      <formula>0</formula>
    </cfRule>
  </conditionalFormatting>
  <conditionalFormatting sqref="G348:S348">
    <cfRule type="cellIs" dxfId="210" priority="11" operator="lessThan">
      <formula>0</formula>
    </cfRule>
  </conditionalFormatting>
  <conditionalFormatting sqref="G357 I357:S357">
    <cfRule type="cellIs" dxfId="209" priority="7" operator="equal">
      <formula>"Revise porque este valor no puede ser negativo"</formula>
    </cfRule>
    <cfRule type="cellIs" dxfId="208" priority="9" operator="lessThan">
      <formula>0</formula>
    </cfRule>
  </conditionalFormatting>
  <conditionalFormatting sqref="G357 I357:S357">
    <cfRule type="cellIs" dxfId="207" priority="8" operator="lessThan">
      <formula>0</formula>
    </cfRule>
  </conditionalFormatting>
  <conditionalFormatting sqref="H357">
    <cfRule type="cellIs" dxfId="206" priority="4" operator="equal">
      <formula>"Revise porque este valor no puede ser negativo"</formula>
    </cfRule>
    <cfRule type="cellIs" dxfId="205" priority="6" operator="lessThan">
      <formula>0</formula>
    </cfRule>
  </conditionalFormatting>
  <conditionalFormatting sqref="H357">
    <cfRule type="cellIs" dxfId="204" priority="5" operator="lessThan">
      <formula>0</formula>
    </cfRule>
  </conditionalFormatting>
  <conditionalFormatting sqref="G24:S24">
    <cfRule type="cellIs" dxfId="203" priority="1" operator="equal">
      <formula>"REVISE PORQUE ESTE VALOR NO PUEDE SER NEGATIVO"</formula>
    </cfRule>
    <cfRule type="cellIs" dxfId="202" priority="3" operator="lessThan">
      <formula>0</formula>
    </cfRule>
  </conditionalFormatting>
  <conditionalFormatting sqref="G24:S24">
    <cfRule type="cellIs" dxfId="201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27"/>
  <sheetViews>
    <sheetView topLeftCell="E1" zoomScale="80" zoomScaleNormal="80" workbookViewId="0">
      <selection activeCell="I90" sqref="I90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2.85546875" style="1" customWidth="1"/>
    <col min="4" max="4" width="35.42578125" style="53" customWidth="1"/>
    <col min="5" max="5" width="26.85546875" style="54" customWidth="1"/>
    <col min="6" max="6" width="75.5703125" style="1" customWidth="1"/>
    <col min="7" max="7" width="15.140625" style="55" customWidth="1"/>
    <col min="8" max="19" width="10.7109375" style="1" customWidth="1"/>
    <col min="20" max="20" width="1.140625" style="1" customWidth="1"/>
    <col min="21" max="16384" width="11.42578125" style="1"/>
  </cols>
  <sheetData>
    <row r="1" spans="1:20" x14ac:dyDescent="0.25">
      <c r="A1" s="1803"/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473"/>
    </row>
    <row r="2" spans="1:20" s="2" customFormat="1" ht="15.75" customHeight="1" x14ac:dyDescent="0.25">
      <c r="A2" s="474"/>
      <c r="B2" s="1886" t="s">
        <v>156</v>
      </c>
      <c r="C2" s="1887"/>
      <c r="D2" s="1887"/>
      <c r="E2" s="1887"/>
      <c r="F2" s="1887"/>
      <c r="G2" s="1887"/>
      <c r="H2" s="1887"/>
      <c r="I2" s="1887"/>
      <c r="J2" s="1887"/>
      <c r="K2" s="1887"/>
      <c r="L2" s="1887"/>
      <c r="M2" s="1450" t="s">
        <v>159</v>
      </c>
      <c r="N2" s="1451"/>
      <c r="O2" s="1451"/>
      <c r="P2" s="1451"/>
      <c r="Q2" s="1454">
        <v>40507</v>
      </c>
      <c r="R2" s="1454"/>
      <c r="S2" s="1454"/>
    </row>
    <row r="3" spans="1:20" s="2" customFormat="1" ht="15" customHeight="1" x14ac:dyDescent="0.25">
      <c r="A3" s="474"/>
      <c r="B3" s="1886" t="s">
        <v>157</v>
      </c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450" t="s">
        <v>160</v>
      </c>
      <c r="N3" s="1451"/>
      <c r="O3" s="1451"/>
      <c r="P3" s="1451"/>
      <c r="Q3" s="1454">
        <v>40522</v>
      </c>
      <c r="R3" s="1454"/>
      <c r="S3" s="1454"/>
    </row>
    <row r="4" spans="1:20" s="2" customFormat="1" ht="23.25" customHeight="1" x14ac:dyDescent="0.25">
      <c r="A4" s="474"/>
      <c r="B4" s="1886" t="s">
        <v>639</v>
      </c>
      <c r="C4" s="1887"/>
      <c r="D4" s="1887"/>
      <c r="E4" s="1887"/>
      <c r="F4" s="1887"/>
      <c r="G4" s="1887"/>
      <c r="H4" s="1887"/>
      <c r="I4" s="1887"/>
      <c r="J4" s="1887"/>
      <c r="K4" s="1887"/>
      <c r="L4" s="1887"/>
      <c r="M4" s="1450" t="s">
        <v>161</v>
      </c>
      <c r="N4" s="1451"/>
      <c r="O4" s="1451"/>
      <c r="P4" s="1451"/>
      <c r="Q4" s="1452">
        <v>1</v>
      </c>
      <c r="R4" s="1452"/>
      <c r="S4" s="1452"/>
    </row>
    <row r="5" spans="1:20" s="2" customFormat="1" ht="22.5" customHeight="1" thickBot="1" x14ac:dyDescent="0.3">
      <c r="A5" s="474"/>
      <c r="B5" s="1886" t="s">
        <v>158</v>
      </c>
      <c r="C5" s="1887"/>
      <c r="D5" s="1887"/>
      <c r="E5" s="1887"/>
      <c r="F5" s="1887"/>
      <c r="G5" s="1887"/>
      <c r="H5" s="1887"/>
      <c r="I5" s="1887"/>
      <c r="J5" s="1887"/>
      <c r="K5" s="1887"/>
      <c r="L5" s="1451"/>
      <c r="M5" s="1450" t="s">
        <v>162</v>
      </c>
      <c r="N5" s="1451"/>
      <c r="O5" s="1451"/>
      <c r="P5" s="1451"/>
      <c r="Q5" s="1452" t="s">
        <v>163</v>
      </c>
      <c r="R5" s="1452"/>
      <c r="S5" s="1452"/>
    </row>
    <row r="6" spans="1:20" ht="27" customHeight="1" thickBot="1" x14ac:dyDescent="0.3">
      <c r="A6" s="2868" t="s">
        <v>155</v>
      </c>
      <c r="B6" s="2870" t="s">
        <v>815</v>
      </c>
      <c r="C6" s="2870"/>
      <c r="D6" s="2870"/>
      <c r="E6" s="2870"/>
      <c r="F6" s="2870"/>
      <c r="G6" s="2870"/>
      <c r="H6" s="2870"/>
      <c r="I6" s="2870"/>
      <c r="J6" s="2870"/>
      <c r="K6" s="2870"/>
      <c r="L6" s="2870"/>
      <c r="M6" s="2870"/>
      <c r="N6" s="2870"/>
      <c r="O6" s="2870"/>
      <c r="P6" s="2870"/>
      <c r="Q6" s="2870"/>
      <c r="R6" s="2870"/>
      <c r="S6" s="2870"/>
      <c r="T6" s="473"/>
    </row>
    <row r="7" spans="1:20" ht="16.5" thickBot="1" x14ac:dyDescent="0.3">
      <c r="A7" s="2869"/>
      <c r="B7" s="2871" t="s">
        <v>0</v>
      </c>
      <c r="C7" s="2872" t="s">
        <v>1</v>
      </c>
      <c r="D7" s="2872"/>
      <c r="E7" s="2872"/>
      <c r="F7" s="2872" t="s">
        <v>2</v>
      </c>
      <c r="G7" s="2873" t="s">
        <v>122</v>
      </c>
      <c r="H7" s="2873" t="s">
        <v>123</v>
      </c>
      <c r="I7" s="2874"/>
      <c r="J7" s="2874"/>
      <c r="K7" s="2874"/>
      <c r="L7" s="2874"/>
      <c r="M7" s="2874"/>
      <c r="N7" s="2874"/>
      <c r="O7" s="2874"/>
      <c r="P7" s="2874"/>
      <c r="Q7" s="2874"/>
      <c r="R7" s="2874"/>
      <c r="S7" s="2874"/>
      <c r="T7" s="473"/>
    </row>
    <row r="8" spans="1:20" ht="16.5" thickBot="1" x14ac:dyDescent="0.3">
      <c r="A8" s="2869"/>
      <c r="B8" s="2871"/>
      <c r="C8" s="2872"/>
      <c r="D8" s="2872"/>
      <c r="E8" s="2872"/>
      <c r="F8" s="2872"/>
      <c r="G8" s="2873"/>
      <c r="H8" s="1219" t="s">
        <v>124</v>
      </c>
      <c r="I8" s="1219" t="s">
        <v>125</v>
      </c>
      <c r="J8" s="1219" t="s">
        <v>126</v>
      </c>
      <c r="K8" s="1219" t="s">
        <v>127</v>
      </c>
      <c r="L8" s="1219" t="s">
        <v>128</v>
      </c>
      <c r="M8" s="1219" t="s">
        <v>129</v>
      </c>
      <c r="N8" s="1219" t="s">
        <v>130</v>
      </c>
      <c r="O8" s="1219" t="s">
        <v>131</v>
      </c>
      <c r="P8" s="1219" t="s">
        <v>132</v>
      </c>
      <c r="Q8" s="1219" t="s">
        <v>133</v>
      </c>
      <c r="R8" s="1219" t="s">
        <v>134</v>
      </c>
      <c r="S8" s="1219" t="s">
        <v>135</v>
      </c>
      <c r="T8" s="473"/>
    </row>
    <row r="9" spans="1:20" ht="19.5" thickBot="1" x14ac:dyDescent="0.3">
      <c r="A9" s="2869"/>
      <c r="B9" s="2875" t="s">
        <v>3</v>
      </c>
      <c r="C9" s="2876" t="s">
        <v>170</v>
      </c>
      <c r="D9" s="2876"/>
      <c r="E9" s="2876"/>
      <c r="F9" s="2876"/>
      <c r="G9" s="2876"/>
      <c r="H9" s="2876"/>
      <c r="I9" s="2876"/>
      <c r="J9" s="2876"/>
      <c r="K9" s="2876"/>
      <c r="L9" s="2876"/>
      <c r="M9" s="2876"/>
      <c r="N9" s="2876"/>
      <c r="O9" s="2876"/>
      <c r="P9" s="2876"/>
      <c r="Q9" s="2876"/>
      <c r="R9" s="2876"/>
      <c r="S9" s="2876"/>
      <c r="T9" s="473"/>
    </row>
    <row r="10" spans="1:20" ht="19.5" thickBot="1" x14ac:dyDescent="0.3">
      <c r="A10" s="2869"/>
      <c r="B10" s="2875"/>
      <c r="C10" s="2854" t="s">
        <v>5</v>
      </c>
      <c r="D10" s="1870" t="s">
        <v>164</v>
      </c>
      <c r="E10" s="1870"/>
      <c r="F10" s="1870"/>
      <c r="G10" s="1870"/>
      <c r="H10" s="1870"/>
      <c r="I10" s="1870"/>
      <c r="J10" s="1870"/>
      <c r="K10" s="1870"/>
      <c r="L10" s="1870"/>
      <c r="M10" s="1870"/>
      <c r="N10" s="1870"/>
      <c r="O10" s="1870"/>
      <c r="P10" s="1870"/>
      <c r="Q10" s="1870"/>
      <c r="R10" s="1870"/>
      <c r="S10" s="1870"/>
      <c r="T10" s="473"/>
    </row>
    <row r="11" spans="1:20" ht="16.5" customHeight="1" thickBot="1" x14ac:dyDescent="0.3">
      <c r="A11" s="2869"/>
      <c r="B11" s="2875"/>
      <c r="C11" s="2854"/>
      <c r="D11" s="1431" t="s">
        <v>8</v>
      </c>
      <c r="E11" s="1431"/>
      <c r="F11" s="1220" t="s">
        <v>15</v>
      </c>
      <c r="G11" s="30"/>
      <c r="H11" s="1221"/>
      <c r="I11" s="1221"/>
      <c r="J11" s="1221"/>
      <c r="K11" s="1221"/>
      <c r="L11" s="1221"/>
      <c r="M11" s="1221"/>
      <c r="N11" s="1221"/>
      <c r="O11" s="1221"/>
      <c r="P11" s="1221"/>
      <c r="Q11" s="1221"/>
      <c r="R11" s="1221"/>
      <c r="S11" s="1221"/>
      <c r="T11" s="473"/>
    </row>
    <row r="12" spans="1:20" ht="16.5" customHeight="1" thickBot="1" x14ac:dyDescent="0.3">
      <c r="A12" s="2869"/>
      <c r="B12" s="2875"/>
      <c r="C12" s="2854"/>
      <c r="D12" s="1431"/>
      <c r="E12" s="1431"/>
      <c r="F12" s="959" t="s">
        <v>16</v>
      </c>
      <c r="G12" s="68">
        <f>SUM(H12:S12)</f>
        <v>402</v>
      </c>
      <c r="H12" s="69">
        <v>30</v>
      </c>
      <c r="I12" s="69">
        <v>30</v>
      </c>
      <c r="J12" s="69">
        <v>40</v>
      </c>
      <c r="K12" s="69">
        <v>40</v>
      </c>
      <c r="L12" s="69">
        <v>30</v>
      </c>
      <c r="M12" s="69">
        <v>30</v>
      </c>
      <c r="N12" s="69">
        <v>30</v>
      </c>
      <c r="O12" s="69">
        <v>40</v>
      </c>
      <c r="P12" s="69">
        <v>35</v>
      </c>
      <c r="Q12" s="69">
        <v>35</v>
      </c>
      <c r="R12" s="69">
        <v>35</v>
      </c>
      <c r="S12" s="69">
        <v>27</v>
      </c>
      <c r="T12" s="473"/>
    </row>
    <row r="13" spans="1:20" ht="16.5" customHeight="1" thickBot="1" x14ac:dyDescent="0.3">
      <c r="A13" s="2869"/>
      <c r="B13" s="2875"/>
      <c r="C13" s="2854"/>
      <c r="D13" s="1433" t="s">
        <v>9</v>
      </c>
      <c r="E13" s="1433"/>
      <c r="F13" s="1222" t="s">
        <v>17</v>
      </c>
      <c r="G13" s="68">
        <f t="shared" ref="G13:G22" si="0">SUM(H13:S13)</f>
        <v>21</v>
      </c>
      <c r="H13" s="5">
        <v>1</v>
      </c>
      <c r="I13" s="5">
        <v>2</v>
      </c>
      <c r="J13" s="5">
        <v>1</v>
      </c>
      <c r="K13" s="5">
        <v>2</v>
      </c>
      <c r="L13" s="5">
        <v>4</v>
      </c>
      <c r="M13" s="5">
        <v>1</v>
      </c>
      <c r="N13" s="5">
        <v>2</v>
      </c>
      <c r="O13" s="5">
        <v>1</v>
      </c>
      <c r="P13" s="5">
        <v>1</v>
      </c>
      <c r="Q13" s="5">
        <v>2</v>
      </c>
      <c r="R13" s="5">
        <v>1</v>
      </c>
      <c r="S13" s="5">
        <v>3</v>
      </c>
      <c r="T13" s="473"/>
    </row>
    <row r="14" spans="1:20" ht="16.5" customHeight="1" thickBot="1" x14ac:dyDescent="0.3">
      <c r="A14" s="2869"/>
      <c r="B14" s="2875"/>
      <c r="C14" s="2854"/>
      <c r="D14" s="1433"/>
      <c r="E14" s="1433"/>
      <c r="F14" s="1222" t="s">
        <v>18</v>
      </c>
      <c r="G14" s="68">
        <f t="shared" si="0"/>
        <v>47</v>
      </c>
      <c r="H14" s="5">
        <v>2</v>
      </c>
      <c r="I14" s="5">
        <v>5</v>
      </c>
      <c r="J14" s="5">
        <v>1</v>
      </c>
      <c r="K14" s="5">
        <v>5</v>
      </c>
      <c r="L14" s="5">
        <v>6</v>
      </c>
      <c r="M14" s="5">
        <v>5</v>
      </c>
      <c r="N14" s="5">
        <v>3</v>
      </c>
      <c r="O14" s="5">
        <v>5</v>
      </c>
      <c r="P14" s="5">
        <v>8</v>
      </c>
      <c r="Q14" s="5">
        <v>4</v>
      </c>
      <c r="R14" s="5">
        <v>0</v>
      </c>
      <c r="S14" s="5">
        <v>3</v>
      </c>
      <c r="T14" s="473"/>
    </row>
    <row r="15" spans="1:20" ht="16.5" customHeight="1" thickBot="1" x14ac:dyDescent="0.3">
      <c r="A15" s="2869"/>
      <c r="B15" s="2875"/>
      <c r="C15" s="2854"/>
      <c r="D15" s="1433"/>
      <c r="E15" s="1433"/>
      <c r="F15" s="1222" t="s">
        <v>19</v>
      </c>
      <c r="G15" s="68">
        <f t="shared" si="0"/>
        <v>53</v>
      </c>
      <c r="H15" s="5">
        <v>8</v>
      </c>
      <c r="I15" s="5">
        <v>6</v>
      </c>
      <c r="J15" s="5">
        <v>2</v>
      </c>
      <c r="K15" s="5">
        <v>2</v>
      </c>
      <c r="L15" s="5">
        <v>5</v>
      </c>
      <c r="M15" s="5">
        <v>5</v>
      </c>
      <c r="N15" s="5">
        <v>3</v>
      </c>
      <c r="O15" s="5">
        <v>7</v>
      </c>
      <c r="P15" s="5">
        <v>4</v>
      </c>
      <c r="Q15" s="5">
        <v>2</v>
      </c>
      <c r="R15" s="5">
        <v>5</v>
      </c>
      <c r="S15" s="5">
        <v>4</v>
      </c>
      <c r="T15" s="473"/>
    </row>
    <row r="16" spans="1:20" ht="16.5" customHeight="1" thickBot="1" x14ac:dyDescent="0.3">
      <c r="A16" s="2869"/>
      <c r="B16" s="2875"/>
      <c r="C16" s="2854"/>
      <c r="D16" s="1433"/>
      <c r="E16" s="1433"/>
      <c r="F16" s="1223" t="s">
        <v>20</v>
      </c>
      <c r="G16" s="68">
        <f t="shared" si="0"/>
        <v>55</v>
      </c>
      <c r="H16" s="5">
        <v>5</v>
      </c>
      <c r="I16" s="5">
        <v>3</v>
      </c>
      <c r="J16" s="5">
        <v>0</v>
      </c>
      <c r="K16" s="5">
        <v>3</v>
      </c>
      <c r="L16" s="5">
        <v>4</v>
      </c>
      <c r="M16" s="5">
        <v>6</v>
      </c>
      <c r="N16" s="5">
        <v>5</v>
      </c>
      <c r="O16" s="5">
        <v>4</v>
      </c>
      <c r="P16" s="5">
        <v>7</v>
      </c>
      <c r="Q16" s="5">
        <v>8</v>
      </c>
      <c r="R16" s="5">
        <v>4</v>
      </c>
      <c r="S16" s="5">
        <v>6</v>
      </c>
      <c r="T16" s="473"/>
    </row>
    <row r="17" spans="1:20" ht="16.5" customHeight="1" thickBot="1" x14ac:dyDescent="0.3">
      <c r="A17" s="2869"/>
      <c r="B17" s="2875"/>
      <c r="C17" s="2854"/>
      <c r="D17" s="1431" t="s">
        <v>10</v>
      </c>
      <c r="E17" s="1431"/>
      <c r="F17" s="1222" t="s">
        <v>21</v>
      </c>
      <c r="G17" s="68">
        <f t="shared" si="0"/>
        <v>31</v>
      </c>
      <c r="H17" s="5">
        <v>5</v>
      </c>
      <c r="I17" s="5">
        <v>3</v>
      </c>
      <c r="J17" s="5">
        <v>1</v>
      </c>
      <c r="K17" s="5">
        <v>1</v>
      </c>
      <c r="L17" s="5">
        <v>3</v>
      </c>
      <c r="M17" s="5">
        <v>4</v>
      </c>
      <c r="N17" s="5">
        <v>2</v>
      </c>
      <c r="O17" s="5">
        <v>5</v>
      </c>
      <c r="P17" s="5">
        <v>3</v>
      </c>
      <c r="Q17" s="5">
        <v>2</v>
      </c>
      <c r="R17" s="5">
        <v>1</v>
      </c>
      <c r="S17" s="5">
        <v>1</v>
      </c>
      <c r="T17" s="473"/>
    </row>
    <row r="18" spans="1:20" ht="16.5" customHeight="1" thickBot="1" x14ac:dyDescent="0.3">
      <c r="A18" s="2869"/>
      <c r="B18" s="2875"/>
      <c r="C18" s="2854"/>
      <c r="D18" s="1431" t="s">
        <v>11</v>
      </c>
      <c r="E18" s="1431"/>
      <c r="F18" s="1222" t="s">
        <v>22</v>
      </c>
      <c r="G18" s="68">
        <f t="shared" si="0"/>
        <v>60</v>
      </c>
      <c r="H18" s="5">
        <v>2</v>
      </c>
      <c r="I18" s="5">
        <v>8</v>
      </c>
      <c r="J18" s="5">
        <v>3</v>
      </c>
      <c r="K18" s="5">
        <v>12</v>
      </c>
      <c r="L18" s="5">
        <v>5</v>
      </c>
      <c r="M18" s="5">
        <v>4</v>
      </c>
      <c r="N18" s="5">
        <v>3</v>
      </c>
      <c r="O18" s="5">
        <v>5</v>
      </c>
      <c r="P18" s="5">
        <v>2</v>
      </c>
      <c r="Q18" s="5">
        <v>6</v>
      </c>
      <c r="R18" s="5">
        <v>5</v>
      </c>
      <c r="S18" s="5">
        <v>5</v>
      </c>
      <c r="T18" s="473"/>
    </row>
    <row r="19" spans="1:20" ht="16.5" customHeight="1" thickBot="1" x14ac:dyDescent="0.3">
      <c r="A19" s="2869"/>
      <c r="B19" s="2875"/>
      <c r="C19" s="2854"/>
      <c r="D19" s="1431" t="s">
        <v>12</v>
      </c>
      <c r="E19" s="1431"/>
      <c r="F19" s="1222" t="s">
        <v>23</v>
      </c>
      <c r="G19" s="68">
        <v>38</v>
      </c>
      <c r="H19" s="5">
        <v>3</v>
      </c>
      <c r="I19" s="5">
        <v>3</v>
      </c>
      <c r="J19" s="5">
        <v>3</v>
      </c>
      <c r="K19" s="5">
        <v>4</v>
      </c>
      <c r="L19" s="5">
        <v>5</v>
      </c>
      <c r="M19" s="5">
        <v>2</v>
      </c>
      <c r="N19" s="5">
        <v>2</v>
      </c>
      <c r="O19" s="5">
        <v>2</v>
      </c>
      <c r="P19" s="5">
        <v>2</v>
      </c>
      <c r="Q19" s="5">
        <v>3</v>
      </c>
      <c r="R19" s="5">
        <v>4</v>
      </c>
      <c r="S19" s="5">
        <v>5</v>
      </c>
      <c r="T19" s="473"/>
    </row>
    <row r="20" spans="1:20" ht="16.5" customHeight="1" thickBot="1" x14ac:dyDescent="0.3">
      <c r="A20" s="2869"/>
      <c r="B20" s="2875"/>
      <c r="C20" s="2854"/>
      <c r="D20" s="1434" t="s">
        <v>13</v>
      </c>
      <c r="E20" s="1434"/>
      <c r="F20" s="1224" t="s">
        <v>24</v>
      </c>
      <c r="G20" s="68">
        <f t="shared" si="0"/>
        <v>70</v>
      </c>
      <c r="H20" s="5">
        <v>5</v>
      </c>
      <c r="I20" s="5">
        <v>5</v>
      </c>
      <c r="J20" s="5">
        <v>10</v>
      </c>
      <c r="K20" s="5">
        <v>5</v>
      </c>
      <c r="L20" s="5">
        <v>5</v>
      </c>
      <c r="M20" s="5">
        <v>0</v>
      </c>
      <c r="N20" s="5">
        <v>5</v>
      </c>
      <c r="O20" s="5">
        <v>7</v>
      </c>
      <c r="P20" s="5">
        <v>5</v>
      </c>
      <c r="Q20" s="5">
        <v>9</v>
      </c>
      <c r="R20" s="5">
        <v>9</v>
      </c>
      <c r="S20" s="5">
        <v>5</v>
      </c>
      <c r="T20" s="473"/>
    </row>
    <row r="21" spans="1:20" ht="16.5" customHeight="1" thickBot="1" x14ac:dyDescent="0.3">
      <c r="A21" s="2869"/>
      <c r="B21" s="2875"/>
      <c r="C21" s="2854"/>
      <c r="D21" s="1434"/>
      <c r="E21" s="1434"/>
      <c r="F21" s="1224" t="s">
        <v>25</v>
      </c>
      <c r="G21" s="68">
        <f t="shared" si="0"/>
        <v>4</v>
      </c>
      <c r="H21" s="5">
        <v>0</v>
      </c>
      <c r="I21" s="5">
        <v>0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1</v>
      </c>
      <c r="T21" s="473"/>
    </row>
    <row r="22" spans="1:20" ht="16.5" customHeight="1" thickBot="1" x14ac:dyDescent="0.3">
      <c r="A22" s="2869"/>
      <c r="B22" s="2875"/>
      <c r="C22" s="2854"/>
      <c r="D22" s="1434"/>
      <c r="E22" s="1434"/>
      <c r="F22" s="1224" t="s">
        <v>113</v>
      </c>
      <c r="G22" s="68">
        <f t="shared" si="0"/>
        <v>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1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473"/>
    </row>
    <row r="23" spans="1:20" ht="16.5" customHeight="1" thickBot="1" x14ac:dyDescent="0.3">
      <c r="A23" s="2869"/>
      <c r="B23" s="2875"/>
      <c r="C23" s="2854"/>
      <c r="D23" s="1434" t="s">
        <v>14</v>
      </c>
      <c r="E23" s="1434"/>
      <c r="F23" s="33" t="s">
        <v>26</v>
      </c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473"/>
    </row>
    <row r="24" spans="1:20" ht="40.5" customHeight="1" thickBot="1" x14ac:dyDescent="0.3">
      <c r="A24" s="2869"/>
      <c r="B24" s="2875"/>
      <c r="C24" s="2854"/>
      <c r="D24" s="1434"/>
      <c r="E24" s="1434"/>
      <c r="F24" s="33" t="s">
        <v>27</v>
      </c>
      <c r="G24" s="1225"/>
      <c r="H24" s="1225"/>
      <c r="I24" s="1225"/>
      <c r="J24" s="1225"/>
      <c r="K24" s="1225"/>
      <c r="L24" s="1225"/>
      <c r="M24" s="1225"/>
      <c r="N24" s="1225"/>
      <c r="O24" s="1225"/>
      <c r="P24" s="1225"/>
      <c r="Q24" s="1225"/>
      <c r="R24" s="1225"/>
      <c r="S24" s="1225"/>
      <c r="T24" s="473"/>
    </row>
    <row r="25" spans="1:20" ht="16.5" thickBot="1" x14ac:dyDescent="0.3">
      <c r="A25" s="2869"/>
      <c r="B25" s="2875"/>
      <c r="C25" s="2865" t="s">
        <v>28</v>
      </c>
      <c r="D25" s="1412" t="s">
        <v>29</v>
      </c>
      <c r="E25" s="1412"/>
      <c r="F25" s="959" t="s">
        <v>30</v>
      </c>
      <c r="G25" s="4">
        <f>SUM(H25:S25)</f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473"/>
    </row>
    <row r="26" spans="1:20" ht="16.5" thickBot="1" x14ac:dyDescent="0.3">
      <c r="A26" s="2869"/>
      <c r="B26" s="2875"/>
      <c r="C26" s="2866"/>
      <c r="D26" s="1412"/>
      <c r="E26" s="1412"/>
      <c r="F26" s="29" t="s">
        <v>32</v>
      </c>
      <c r="G26" s="4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473"/>
    </row>
    <row r="27" spans="1:20" ht="16.5" thickBot="1" x14ac:dyDescent="0.3">
      <c r="A27" s="2869"/>
      <c r="B27" s="2875"/>
      <c r="C27" s="2866"/>
      <c r="D27" s="1412"/>
      <c r="E27" s="1412"/>
      <c r="F27" s="29" t="s">
        <v>31</v>
      </c>
      <c r="G27" s="4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473"/>
    </row>
    <row r="28" spans="1:20" ht="16.5" thickBot="1" x14ac:dyDescent="0.3">
      <c r="A28" s="2869"/>
      <c r="B28" s="2875"/>
      <c r="C28" s="2866"/>
      <c r="D28" s="1412"/>
      <c r="E28" s="1412"/>
      <c r="F28" s="29" t="s">
        <v>33</v>
      </c>
      <c r="G28" s="4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473"/>
    </row>
    <row r="29" spans="1:20" ht="16.5" thickBot="1" x14ac:dyDescent="0.3">
      <c r="A29" s="2869"/>
      <c r="B29" s="2875"/>
      <c r="C29" s="2866"/>
      <c r="D29" s="1412"/>
      <c r="E29" s="1412"/>
      <c r="F29" s="29" t="s">
        <v>34</v>
      </c>
      <c r="G29" s="4">
        <f t="shared" si="1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473"/>
    </row>
    <row r="30" spans="1:20" ht="19.5" thickBot="1" x14ac:dyDescent="0.3">
      <c r="A30" s="2869"/>
      <c r="B30" s="2875"/>
      <c r="C30" s="2857" t="s">
        <v>166</v>
      </c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473"/>
    </row>
    <row r="31" spans="1:20" ht="19.5" thickBot="1" x14ac:dyDescent="0.3">
      <c r="A31" s="2869"/>
      <c r="B31" s="2875"/>
      <c r="C31" s="2867" t="s">
        <v>35</v>
      </c>
      <c r="D31" s="2857" t="s">
        <v>167</v>
      </c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473"/>
    </row>
    <row r="32" spans="1:20" ht="16.5" customHeight="1" thickBot="1" x14ac:dyDescent="0.3">
      <c r="A32" s="2869"/>
      <c r="B32" s="2875"/>
      <c r="C32" s="2867"/>
      <c r="D32" s="1442" t="s">
        <v>38</v>
      </c>
      <c r="E32" s="1442"/>
      <c r="F32" s="1220" t="s">
        <v>44</v>
      </c>
      <c r="G32" s="478"/>
      <c r="H32" s="1221"/>
      <c r="I32" s="1221"/>
      <c r="J32" s="1221"/>
      <c r="K32" s="1221"/>
      <c r="L32" s="1221"/>
      <c r="M32" s="1221"/>
      <c r="N32" s="1221"/>
      <c r="O32" s="1221"/>
      <c r="P32" s="1221"/>
      <c r="Q32" s="1221"/>
      <c r="R32" s="1221"/>
      <c r="S32" s="1221"/>
      <c r="T32" s="473"/>
    </row>
    <row r="33" spans="1:20" ht="16.5" customHeight="1" thickBot="1" x14ac:dyDescent="0.3">
      <c r="A33" s="2869"/>
      <c r="B33" s="2875"/>
      <c r="C33" s="2867"/>
      <c r="D33" s="1442"/>
      <c r="E33" s="1442"/>
      <c r="F33" s="123" t="s">
        <v>114</v>
      </c>
      <c r="G33" s="118">
        <f>G20</f>
        <v>70</v>
      </c>
      <c r="H33" s="118">
        <f t="shared" ref="H33:S33" si="2">H20</f>
        <v>5</v>
      </c>
      <c r="I33" s="118">
        <f t="shared" si="2"/>
        <v>5</v>
      </c>
      <c r="J33" s="118">
        <f t="shared" si="2"/>
        <v>10</v>
      </c>
      <c r="K33" s="118">
        <f t="shared" si="2"/>
        <v>5</v>
      </c>
      <c r="L33" s="118">
        <f t="shared" si="2"/>
        <v>5</v>
      </c>
      <c r="M33" s="118">
        <f t="shared" si="2"/>
        <v>0</v>
      </c>
      <c r="N33" s="118">
        <f t="shared" si="2"/>
        <v>5</v>
      </c>
      <c r="O33" s="118">
        <f t="shared" si="2"/>
        <v>7</v>
      </c>
      <c r="P33" s="118">
        <f t="shared" si="2"/>
        <v>5</v>
      </c>
      <c r="Q33" s="118">
        <f t="shared" si="2"/>
        <v>9</v>
      </c>
      <c r="R33" s="118">
        <f t="shared" si="2"/>
        <v>9</v>
      </c>
      <c r="S33" s="118">
        <f t="shared" si="2"/>
        <v>5</v>
      </c>
      <c r="T33" s="473"/>
    </row>
    <row r="34" spans="1:20" ht="16.5" customHeight="1" thickBot="1" x14ac:dyDescent="0.3">
      <c r="A34" s="2869"/>
      <c r="B34" s="2875"/>
      <c r="C34" s="2867"/>
      <c r="D34" s="1442"/>
      <c r="E34" s="1442"/>
      <c r="F34" s="117" t="s">
        <v>115</v>
      </c>
      <c r="G34" s="30">
        <f t="shared" ref="G34:G47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473"/>
    </row>
    <row r="35" spans="1:20" ht="16.5" customHeight="1" thickBot="1" x14ac:dyDescent="0.3">
      <c r="A35" s="2869"/>
      <c r="B35" s="2875"/>
      <c r="C35" s="2867"/>
      <c r="D35" s="1442" t="s">
        <v>39</v>
      </c>
      <c r="E35" s="1442"/>
      <c r="F35" s="117" t="s">
        <v>45</v>
      </c>
      <c r="G35" s="30">
        <f t="shared" si="3"/>
        <v>2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473"/>
    </row>
    <row r="36" spans="1:20" ht="16.5" customHeight="1" thickBot="1" x14ac:dyDescent="0.3">
      <c r="A36" s="2869"/>
      <c r="B36" s="2875"/>
      <c r="C36" s="2867"/>
      <c r="D36" s="1442"/>
      <c r="E36" s="1442"/>
      <c r="F36" s="117" t="s">
        <v>46</v>
      </c>
      <c r="G36" s="30">
        <f t="shared" si="3"/>
        <v>2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473"/>
    </row>
    <row r="37" spans="1:20" ht="16.5" customHeight="1" thickBot="1" x14ac:dyDescent="0.3">
      <c r="A37" s="2869"/>
      <c r="B37" s="2875"/>
      <c r="C37" s="2867"/>
      <c r="D37" s="1431" t="s">
        <v>40</v>
      </c>
      <c r="E37" s="1431"/>
      <c r="F37" s="117" t="s">
        <v>47</v>
      </c>
      <c r="G37" s="30">
        <f t="shared" si="3"/>
        <v>72</v>
      </c>
      <c r="H37" s="5">
        <v>6</v>
      </c>
      <c r="I37" s="5">
        <v>6</v>
      </c>
      <c r="J37" s="5">
        <v>6</v>
      </c>
      <c r="K37" s="5">
        <v>6</v>
      </c>
      <c r="L37" s="5">
        <v>6</v>
      </c>
      <c r="M37" s="5">
        <v>6</v>
      </c>
      <c r="N37" s="5">
        <v>6</v>
      </c>
      <c r="O37" s="5">
        <v>6</v>
      </c>
      <c r="P37" s="5">
        <v>6</v>
      </c>
      <c r="Q37" s="5">
        <v>6</v>
      </c>
      <c r="R37" s="5">
        <v>6</v>
      </c>
      <c r="S37" s="5">
        <v>6</v>
      </c>
      <c r="T37" s="473"/>
    </row>
    <row r="38" spans="1:20" ht="16.5" customHeight="1" thickBot="1" x14ac:dyDescent="0.3">
      <c r="A38" s="2869"/>
      <c r="B38" s="2875"/>
      <c r="C38" s="2867"/>
      <c r="D38" s="1431" t="s">
        <v>41</v>
      </c>
      <c r="E38" s="1431"/>
      <c r="F38" s="117" t="s">
        <v>48</v>
      </c>
      <c r="G38" s="30">
        <f t="shared" si="3"/>
        <v>2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473"/>
    </row>
    <row r="39" spans="1:20" ht="16.5" customHeight="1" thickBot="1" x14ac:dyDescent="0.3">
      <c r="A39" s="2869"/>
      <c r="B39" s="2875"/>
      <c r="C39" s="2867"/>
      <c r="D39" s="1306" t="s">
        <v>42</v>
      </c>
      <c r="E39" s="1306"/>
      <c r="F39" s="117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473"/>
    </row>
    <row r="40" spans="1:20" ht="16.5" customHeight="1" thickBot="1" x14ac:dyDescent="0.3">
      <c r="A40" s="2869"/>
      <c r="B40" s="2875"/>
      <c r="C40" s="2867"/>
      <c r="D40" s="1432" t="s">
        <v>525</v>
      </c>
      <c r="E40" s="1432"/>
      <c r="F40" s="117" t="s">
        <v>514</v>
      </c>
      <c r="G40" s="30">
        <f t="shared" si="3"/>
        <v>4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1</v>
      </c>
      <c r="N40" s="5">
        <v>0</v>
      </c>
      <c r="O40" s="5">
        <v>1</v>
      </c>
      <c r="P40" s="5">
        <v>0</v>
      </c>
      <c r="Q40" s="5">
        <v>0</v>
      </c>
      <c r="R40" s="5">
        <v>1</v>
      </c>
      <c r="S40" s="5">
        <v>0</v>
      </c>
      <c r="T40" s="473"/>
    </row>
    <row r="41" spans="1:20" ht="16.5" customHeight="1" thickBot="1" x14ac:dyDescent="0.3">
      <c r="A41" s="2869"/>
      <c r="B41" s="2875"/>
      <c r="C41" s="2867"/>
      <c r="D41" s="1432" t="s">
        <v>524</v>
      </c>
      <c r="E41" s="1432"/>
      <c r="F41" s="117" t="s">
        <v>515</v>
      </c>
      <c r="G41" s="30">
        <f t="shared" si="3"/>
        <v>1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1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473"/>
    </row>
    <row r="42" spans="1:20" ht="16.5" customHeight="1" thickBot="1" x14ac:dyDescent="0.3">
      <c r="A42" s="2869"/>
      <c r="B42" s="2875"/>
      <c r="C42" s="2867"/>
      <c r="D42" s="1433" t="s">
        <v>523</v>
      </c>
      <c r="E42" s="1433"/>
      <c r="F42" s="117" t="s">
        <v>516</v>
      </c>
      <c r="G42" s="30">
        <f t="shared" si="3"/>
        <v>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1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473"/>
    </row>
    <row r="43" spans="1:20" ht="16.5" customHeight="1" thickBot="1" x14ac:dyDescent="0.3">
      <c r="A43" s="2869"/>
      <c r="B43" s="2875"/>
      <c r="C43" s="2867"/>
      <c r="D43" s="1433"/>
      <c r="E43" s="1433"/>
      <c r="F43" s="117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473"/>
    </row>
    <row r="44" spans="1:20" ht="16.5" customHeight="1" thickBot="1" x14ac:dyDescent="0.3">
      <c r="A44" s="2869"/>
      <c r="B44" s="2875"/>
      <c r="C44" s="2867"/>
      <c r="D44" s="1433"/>
      <c r="E44" s="1433"/>
      <c r="F44" s="117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473"/>
    </row>
    <row r="45" spans="1:20" ht="16.5" customHeight="1" thickBot="1" x14ac:dyDescent="0.3">
      <c r="A45" s="2869"/>
      <c r="B45" s="2875"/>
      <c r="C45" s="2867"/>
      <c r="D45" s="1433"/>
      <c r="E45" s="1433"/>
      <c r="F45" s="117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473"/>
    </row>
    <row r="46" spans="1:20" ht="16.5" customHeight="1" thickBot="1" x14ac:dyDescent="0.3">
      <c r="A46" s="2869"/>
      <c r="B46" s="2875"/>
      <c r="C46" s="2867"/>
      <c r="D46" s="1433"/>
      <c r="E46" s="1433"/>
      <c r="F46" s="117" t="s">
        <v>520</v>
      </c>
      <c r="G46" s="30">
        <f t="shared" si="3"/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473"/>
    </row>
    <row r="47" spans="1:20" ht="16.5" customHeight="1" thickBot="1" x14ac:dyDescent="0.3">
      <c r="A47" s="2869"/>
      <c r="B47" s="2875"/>
      <c r="C47" s="2867"/>
      <c r="D47" s="1431" t="s">
        <v>522</v>
      </c>
      <c r="E47" s="1431"/>
      <c r="F47" s="123" t="s">
        <v>521</v>
      </c>
      <c r="G47" s="30">
        <f t="shared" si="3"/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473"/>
    </row>
    <row r="48" spans="1:20" ht="16.5" customHeight="1" thickBot="1" x14ac:dyDescent="0.3">
      <c r="A48" s="2869"/>
      <c r="B48" s="2875"/>
      <c r="C48" s="2867"/>
      <c r="D48" s="1414" t="s">
        <v>43</v>
      </c>
      <c r="E48" s="1414"/>
      <c r="F48" s="33" t="s">
        <v>50</v>
      </c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473"/>
    </row>
    <row r="49" spans="1:20" ht="16.5" customHeight="1" thickBot="1" x14ac:dyDescent="0.3">
      <c r="A49" s="2869"/>
      <c r="B49" s="2875"/>
      <c r="C49" s="2867"/>
      <c r="D49" s="1414"/>
      <c r="E49" s="1414"/>
      <c r="F49" s="33" t="s">
        <v>51</v>
      </c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473"/>
    </row>
    <row r="50" spans="1:20" ht="19.5" thickBot="1" x14ac:dyDescent="0.3">
      <c r="A50" s="2869"/>
      <c r="B50" s="2875"/>
      <c r="C50" s="2856" t="s">
        <v>36</v>
      </c>
      <c r="D50" s="1870" t="s">
        <v>7</v>
      </c>
      <c r="E50" s="1870"/>
      <c r="F50" s="1870"/>
      <c r="G50" s="1870"/>
      <c r="H50" s="1870"/>
      <c r="I50" s="1870"/>
      <c r="J50" s="1870"/>
      <c r="K50" s="1870"/>
      <c r="L50" s="1870"/>
      <c r="M50" s="1870"/>
      <c r="N50" s="1870"/>
      <c r="O50" s="1870"/>
      <c r="P50" s="1870"/>
      <c r="Q50" s="1870"/>
      <c r="R50" s="1870"/>
      <c r="S50" s="1870"/>
      <c r="T50" s="473"/>
    </row>
    <row r="51" spans="1:20" ht="16.5" thickBot="1" x14ac:dyDescent="0.3">
      <c r="A51" s="2869"/>
      <c r="B51" s="2875"/>
      <c r="C51" s="2856"/>
      <c r="D51" s="1412" t="s">
        <v>52</v>
      </c>
      <c r="E51" s="1412"/>
      <c r="F51" s="1226" t="s">
        <v>68</v>
      </c>
      <c r="G51" s="478"/>
      <c r="H51" s="1221"/>
      <c r="I51" s="1221"/>
      <c r="J51" s="1221"/>
      <c r="K51" s="1221"/>
      <c r="L51" s="1221"/>
      <c r="M51" s="1221"/>
      <c r="N51" s="1221"/>
      <c r="O51" s="1221"/>
      <c r="P51" s="1221"/>
      <c r="Q51" s="1221"/>
      <c r="R51" s="1221"/>
      <c r="S51" s="1221"/>
      <c r="T51" s="473"/>
    </row>
    <row r="52" spans="1:20" ht="16.5" thickBot="1" x14ac:dyDescent="0.3">
      <c r="A52" s="2869"/>
      <c r="B52" s="2875"/>
      <c r="C52" s="2856"/>
      <c r="D52" s="1412"/>
      <c r="E52" s="1412"/>
      <c r="F52" s="1226" t="s">
        <v>116</v>
      </c>
      <c r="G52" s="118">
        <f>G21</f>
        <v>4</v>
      </c>
      <c r="H52" s="118">
        <f t="shared" ref="H52:S52" si="4">H21</f>
        <v>0</v>
      </c>
      <c r="I52" s="118">
        <f t="shared" si="4"/>
        <v>0</v>
      </c>
      <c r="J52" s="118">
        <f t="shared" si="4"/>
        <v>1</v>
      </c>
      <c r="K52" s="118">
        <f t="shared" si="4"/>
        <v>0</v>
      </c>
      <c r="L52" s="118">
        <f t="shared" si="4"/>
        <v>1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1</v>
      </c>
      <c r="Q52" s="118">
        <f t="shared" si="4"/>
        <v>0</v>
      </c>
      <c r="R52" s="118">
        <f t="shared" si="4"/>
        <v>0</v>
      </c>
      <c r="S52" s="118">
        <f t="shared" si="4"/>
        <v>1</v>
      </c>
      <c r="T52" s="473"/>
    </row>
    <row r="53" spans="1:20" ht="16.5" thickBot="1" x14ac:dyDescent="0.3">
      <c r="A53" s="2869"/>
      <c r="B53" s="2875"/>
      <c r="C53" s="2856"/>
      <c r="D53" s="1412"/>
      <c r="E53" s="1412"/>
      <c r="F53" s="1226" t="s">
        <v>117</v>
      </c>
      <c r="G53" s="118">
        <f>G40</f>
        <v>4</v>
      </c>
      <c r="H53" s="118">
        <f t="shared" ref="H53:S53" si="5">H40</f>
        <v>0</v>
      </c>
      <c r="I53" s="118">
        <f t="shared" si="5"/>
        <v>1</v>
      </c>
      <c r="J53" s="118">
        <f t="shared" si="5"/>
        <v>0</v>
      </c>
      <c r="K53" s="118">
        <f t="shared" si="5"/>
        <v>0</v>
      </c>
      <c r="L53" s="118">
        <f t="shared" si="5"/>
        <v>0</v>
      </c>
      <c r="M53" s="118">
        <f t="shared" si="5"/>
        <v>1</v>
      </c>
      <c r="N53" s="118">
        <f t="shared" si="5"/>
        <v>0</v>
      </c>
      <c r="O53" s="118">
        <f t="shared" si="5"/>
        <v>1</v>
      </c>
      <c r="P53" s="118">
        <f t="shared" si="5"/>
        <v>0</v>
      </c>
      <c r="Q53" s="118">
        <f t="shared" si="5"/>
        <v>0</v>
      </c>
      <c r="R53" s="118">
        <f t="shared" si="5"/>
        <v>1</v>
      </c>
      <c r="S53" s="118">
        <f t="shared" si="5"/>
        <v>0</v>
      </c>
      <c r="T53" s="473"/>
    </row>
    <row r="54" spans="1:20" ht="32.25" thickBot="1" x14ac:dyDescent="0.3">
      <c r="A54" s="2869"/>
      <c r="B54" s="2875"/>
      <c r="C54" s="2856"/>
      <c r="D54" s="1412"/>
      <c r="E54" s="1412"/>
      <c r="F54" s="29" t="s">
        <v>231</v>
      </c>
      <c r="G54" s="30">
        <f t="shared" ref="G54:G81" si="6">SUM(H54:S54)</f>
        <v>12</v>
      </c>
      <c r="H54" s="5">
        <v>0</v>
      </c>
      <c r="I54" s="5">
        <v>1</v>
      </c>
      <c r="J54" s="5">
        <v>2</v>
      </c>
      <c r="K54" s="5">
        <v>0</v>
      </c>
      <c r="L54" s="5">
        <v>2</v>
      </c>
      <c r="M54" s="5">
        <v>1</v>
      </c>
      <c r="N54" s="5">
        <v>1</v>
      </c>
      <c r="O54" s="5">
        <v>2</v>
      </c>
      <c r="P54" s="5">
        <v>0</v>
      </c>
      <c r="Q54" s="5">
        <v>1</v>
      </c>
      <c r="R54" s="5">
        <v>2</v>
      </c>
      <c r="S54" s="5">
        <v>0</v>
      </c>
      <c r="T54" s="473"/>
    </row>
    <row r="55" spans="1:20" ht="16.5" thickBot="1" x14ac:dyDescent="0.3">
      <c r="A55" s="2869"/>
      <c r="B55" s="2875"/>
      <c r="C55" s="2856"/>
      <c r="D55" s="1412" t="s">
        <v>53</v>
      </c>
      <c r="E55" s="1412"/>
      <c r="F55" s="117" t="s">
        <v>69</v>
      </c>
      <c r="G55" s="30">
        <f t="shared" si="6"/>
        <v>2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473"/>
    </row>
    <row r="56" spans="1:20" ht="16.5" thickBot="1" x14ac:dyDescent="0.3">
      <c r="A56" s="2869"/>
      <c r="B56" s="2875"/>
      <c r="C56" s="2856"/>
      <c r="D56" s="1412"/>
      <c r="E56" s="1412"/>
      <c r="F56" s="117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473"/>
    </row>
    <row r="57" spans="1:20" ht="16.5" thickBot="1" x14ac:dyDescent="0.3">
      <c r="A57" s="2869"/>
      <c r="B57" s="2875"/>
      <c r="C57" s="2856"/>
      <c r="D57" s="1413" t="s">
        <v>54</v>
      </c>
      <c r="E57" s="1413"/>
      <c r="F57" s="117" t="s">
        <v>71</v>
      </c>
      <c r="G57" s="30">
        <f t="shared" si="6"/>
        <v>10</v>
      </c>
      <c r="H57" s="5">
        <v>0</v>
      </c>
      <c r="I57" s="5">
        <v>2</v>
      </c>
      <c r="J57" s="5">
        <v>1</v>
      </c>
      <c r="K57" s="5">
        <v>1</v>
      </c>
      <c r="L57" s="5">
        <v>1</v>
      </c>
      <c r="M57" s="5">
        <v>0</v>
      </c>
      <c r="N57" s="5">
        <v>1</v>
      </c>
      <c r="O57" s="5">
        <v>0</v>
      </c>
      <c r="P57" s="5">
        <v>2</v>
      </c>
      <c r="Q57" s="5">
        <v>0</v>
      </c>
      <c r="R57" s="5">
        <v>1</v>
      </c>
      <c r="S57" s="5">
        <v>1</v>
      </c>
      <c r="T57" s="473"/>
    </row>
    <row r="58" spans="1:20" ht="16.5" thickBot="1" x14ac:dyDescent="0.3">
      <c r="A58" s="2869"/>
      <c r="B58" s="2875"/>
      <c r="C58" s="2856"/>
      <c r="D58" s="1413" t="s">
        <v>55</v>
      </c>
      <c r="E58" s="1413"/>
      <c r="F58" s="117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473"/>
    </row>
    <row r="59" spans="1:20" ht="16.5" thickBot="1" x14ac:dyDescent="0.3">
      <c r="A59" s="2869"/>
      <c r="B59" s="2875"/>
      <c r="C59" s="2856"/>
      <c r="D59" s="1413" t="s">
        <v>56</v>
      </c>
      <c r="E59" s="1413"/>
      <c r="F59" s="117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473"/>
    </row>
    <row r="60" spans="1:20" ht="16.5" thickBot="1" x14ac:dyDescent="0.3">
      <c r="A60" s="2869"/>
      <c r="B60" s="2875"/>
      <c r="C60" s="2856"/>
      <c r="D60" s="1413" t="s">
        <v>57</v>
      </c>
      <c r="E60" s="1413"/>
      <c r="F60" s="117" t="s">
        <v>74</v>
      </c>
      <c r="G60" s="30">
        <f t="shared" si="6"/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473"/>
    </row>
    <row r="61" spans="1:20" ht="16.5" thickBot="1" x14ac:dyDescent="0.3">
      <c r="A61" s="2869"/>
      <c r="B61" s="2875"/>
      <c r="C61" s="2856"/>
      <c r="D61" s="1413" t="s">
        <v>58</v>
      </c>
      <c r="E61" s="1413"/>
      <c r="F61" s="117" t="s">
        <v>75</v>
      </c>
      <c r="G61" s="30">
        <v>10</v>
      </c>
      <c r="H61" s="5">
        <v>0</v>
      </c>
      <c r="I61" s="5">
        <v>1</v>
      </c>
      <c r="J61" s="5">
        <v>2</v>
      </c>
      <c r="K61" s="5">
        <v>2</v>
      </c>
      <c r="L61" s="5">
        <v>1</v>
      </c>
      <c r="M61" s="5">
        <v>1</v>
      </c>
      <c r="N61" s="5">
        <v>0</v>
      </c>
      <c r="O61" s="5">
        <v>1</v>
      </c>
      <c r="P61" s="5">
        <v>1</v>
      </c>
      <c r="Q61" s="5">
        <v>0</v>
      </c>
      <c r="R61" s="5">
        <v>1</v>
      </c>
      <c r="S61" s="5">
        <v>0</v>
      </c>
      <c r="T61" s="473"/>
    </row>
    <row r="62" spans="1:20" ht="32.25" thickBot="1" x14ac:dyDescent="0.3">
      <c r="A62" s="2869"/>
      <c r="B62" s="2875"/>
      <c r="C62" s="2856"/>
      <c r="D62" s="1306" t="s">
        <v>118</v>
      </c>
      <c r="E62" s="1306"/>
      <c r="F62" s="117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473"/>
    </row>
    <row r="63" spans="1:20" ht="16.5" thickBot="1" x14ac:dyDescent="0.3">
      <c r="A63" s="2869"/>
      <c r="B63" s="2875"/>
      <c r="C63" s="2856"/>
      <c r="D63" s="1412" t="s">
        <v>59</v>
      </c>
      <c r="E63" s="1412"/>
      <c r="F63" s="117" t="s">
        <v>76</v>
      </c>
      <c r="G63" s="30">
        <f t="shared" si="6"/>
        <v>10</v>
      </c>
      <c r="H63" s="5">
        <v>0</v>
      </c>
      <c r="I63" s="5">
        <v>1</v>
      </c>
      <c r="J63" s="5">
        <v>0</v>
      </c>
      <c r="K63" s="5">
        <v>2</v>
      </c>
      <c r="L63" s="5">
        <v>1</v>
      </c>
      <c r="M63" s="5">
        <v>1</v>
      </c>
      <c r="N63" s="5">
        <v>2</v>
      </c>
      <c r="O63" s="5">
        <v>1</v>
      </c>
      <c r="P63" s="5">
        <v>1</v>
      </c>
      <c r="Q63" s="5">
        <v>1</v>
      </c>
      <c r="R63" s="5">
        <v>0</v>
      </c>
      <c r="S63" s="5">
        <v>0</v>
      </c>
      <c r="T63" s="473"/>
    </row>
    <row r="64" spans="1:20" ht="16.5" thickBot="1" x14ac:dyDescent="0.3">
      <c r="A64" s="2869"/>
      <c r="B64" s="2875"/>
      <c r="C64" s="2856"/>
      <c r="D64" s="1412"/>
      <c r="E64" s="1412"/>
      <c r="F64" s="117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473"/>
    </row>
    <row r="65" spans="1:20" ht="16.5" thickBot="1" x14ac:dyDescent="0.3">
      <c r="A65" s="2869"/>
      <c r="B65" s="2875"/>
      <c r="C65" s="2856"/>
      <c r="D65" s="1412"/>
      <c r="E65" s="1412"/>
      <c r="F65" s="117" t="s">
        <v>78</v>
      </c>
      <c r="G65" s="30">
        <f t="shared" si="6"/>
        <v>10</v>
      </c>
      <c r="H65" s="5">
        <v>0</v>
      </c>
      <c r="I65" s="5">
        <v>1</v>
      </c>
      <c r="J65" s="5">
        <v>0</v>
      </c>
      <c r="K65" s="5">
        <v>2</v>
      </c>
      <c r="L65" s="5">
        <v>1</v>
      </c>
      <c r="M65" s="5">
        <v>1</v>
      </c>
      <c r="N65" s="5">
        <v>2</v>
      </c>
      <c r="O65" s="5">
        <v>1</v>
      </c>
      <c r="P65" s="5">
        <v>1</v>
      </c>
      <c r="Q65" s="5">
        <v>1</v>
      </c>
      <c r="R65" s="5">
        <v>0</v>
      </c>
      <c r="S65" s="5">
        <v>0</v>
      </c>
      <c r="T65" s="473"/>
    </row>
    <row r="66" spans="1:20" ht="16.5" thickBot="1" x14ac:dyDescent="0.3">
      <c r="A66" s="2869"/>
      <c r="B66" s="2875"/>
      <c r="C66" s="2856"/>
      <c r="D66" s="1412"/>
      <c r="E66" s="1412"/>
      <c r="F66" s="117" t="s">
        <v>79</v>
      </c>
      <c r="G66" s="30">
        <f t="shared" si="6"/>
        <v>10</v>
      </c>
      <c r="H66" s="5">
        <v>0</v>
      </c>
      <c r="I66" s="5">
        <v>1</v>
      </c>
      <c r="J66" s="5">
        <v>0</v>
      </c>
      <c r="K66" s="5">
        <v>2</v>
      </c>
      <c r="L66" s="5">
        <v>1</v>
      </c>
      <c r="M66" s="5">
        <v>1</v>
      </c>
      <c r="N66" s="5">
        <v>2</v>
      </c>
      <c r="O66" s="5">
        <v>1</v>
      </c>
      <c r="P66" s="5">
        <v>1</v>
      </c>
      <c r="Q66" s="5">
        <v>1</v>
      </c>
      <c r="R66" s="5">
        <v>0</v>
      </c>
      <c r="S66" s="5">
        <v>0</v>
      </c>
      <c r="T66" s="473"/>
    </row>
    <row r="67" spans="1:20" ht="16.5" thickBot="1" x14ac:dyDescent="0.3">
      <c r="A67" s="2869"/>
      <c r="B67" s="2875"/>
      <c r="C67" s="2856"/>
      <c r="D67" s="2859" t="s">
        <v>119</v>
      </c>
      <c r="E67" s="2860"/>
      <c r="F67" s="117" t="s">
        <v>111</v>
      </c>
      <c r="G67" s="30">
        <f t="shared" si="6"/>
        <v>10</v>
      </c>
      <c r="H67" s="5">
        <v>0</v>
      </c>
      <c r="I67" s="5">
        <v>1</v>
      </c>
      <c r="J67" s="5">
        <v>0</v>
      </c>
      <c r="K67" s="5">
        <v>2</v>
      </c>
      <c r="L67" s="5">
        <v>1</v>
      </c>
      <c r="M67" s="5">
        <v>1</v>
      </c>
      <c r="N67" s="5">
        <v>2</v>
      </c>
      <c r="O67" s="5">
        <v>1</v>
      </c>
      <c r="P67" s="5">
        <v>1</v>
      </c>
      <c r="Q67" s="5">
        <v>1</v>
      </c>
      <c r="R67" s="5">
        <v>0</v>
      </c>
      <c r="S67" s="5">
        <v>0</v>
      </c>
      <c r="T67" s="473"/>
    </row>
    <row r="68" spans="1:20" ht="16.5" thickBot="1" x14ac:dyDescent="0.3">
      <c r="A68" s="2869"/>
      <c r="B68" s="2875"/>
      <c r="C68" s="2856"/>
      <c r="D68" s="2861"/>
      <c r="E68" s="2862"/>
      <c r="F68" s="117" t="s">
        <v>112</v>
      </c>
      <c r="G68" s="30">
        <f t="shared" si="6"/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473"/>
    </row>
    <row r="69" spans="1:20" ht="16.5" thickBot="1" x14ac:dyDescent="0.3">
      <c r="A69" s="2869"/>
      <c r="B69" s="2875"/>
      <c r="C69" s="2856"/>
      <c r="D69" s="2861"/>
      <c r="E69" s="2862"/>
      <c r="F69" s="117" t="s">
        <v>80</v>
      </c>
      <c r="G69" s="30">
        <f t="shared" si="6"/>
        <v>5</v>
      </c>
      <c r="H69" s="5">
        <v>0</v>
      </c>
      <c r="I69" s="5">
        <v>1</v>
      </c>
      <c r="J69" s="5">
        <v>0</v>
      </c>
      <c r="K69" s="5">
        <v>1</v>
      </c>
      <c r="L69" s="5">
        <v>0</v>
      </c>
      <c r="M69" s="5">
        <v>0</v>
      </c>
      <c r="N69" s="5">
        <v>1</v>
      </c>
      <c r="O69" s="5">
        <v>0</v>
      </c>
      <c r="P69" s="5">
        <v>1</v>
      </c>
      <c r="Q69" s="5">
        <v>1</v>
      </c>
      <c r="R69" s="5">
        <v>0</v>
      </c>
      <c r="S69" s="5">
        <v>0</v>
      </c>
      <c r="T69" s="473"/>
    </row>
    <row r="70" spans="1:20" ht="16.5" thickBot="1" x14ac:dyDescent="0.3">
      <c r="A70" s="2869"/>
      <c r="B70" s="2875"/>
      <c r="C70" s="2856"/>
      <c r="D70" s="2863"/>
      <c r="E70" s="2864"/>
      <c r="F70" s="117" t="s">
        <v>81</v>
      </c>
      <c r="G70" s="30">
        <f t="shared" si="6"/>
        <v>5</v>
      </c>
      <c r="H70" s="5">
        <v>0</v>
      </c>
      <c r="I70" s="5">
        <v>0</v>
      </c>
      <c r="J70" s="5">
        <v>0</v>
      </c>
      <c r="K70" s="5">
        <v>1</v>
      </c>
      <c r="L70" s="5">
        <v>1</v>
      </c>
      <c r="M70" s="5">
        <v>1</v>
      </c>
      <c r="N70" s="5">
        <v>1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473"/>
    </row>
    <row r="71" spans="1:20" ht="16.5" thickBot="1" x14ac:dyDescent="0.3">
      <c r="A71" s="2869"/>
      <c r="B71" s="2875"/>
      <c r="C71" s="2856"/>
      <c r="D71" s="1413" t="s">
        <v>60</v>
      </c>
      <c r="E71" s="1413"/>
      <c r="F71" s="117" t="s">
        <v>82</v>
      </c>
      <c r="G71" s="30">
        <f t="shared" si="6"/>
        <v>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473"/>
    </row>
    <row r="72" spans="1:20" ht="16.5" thickBot="1" x14ac:dyDescent="0.3">
      <c r="A72" s="2869"/>
      <c r="B72" s="2875"/>
      <c r="C72" s="2856"/>
      <c r="D72" s="1413" t="s">
        <v>61</v>
      </c>
      <c r="E72" s="1413"/>
      <c r="F72" s="117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473"/>
    </row>
    <row r="73" spans="1:20" ht="16.5" thickBot="1" x14ac:dyDescent="0.3">
      <c r="A73" s="2869"/>
      <c r="B73" s="2875"/>
      <c r="C73" s="2856"/>
      <c r="D73" s="1413"/>
      <c r="E73" s="1413"/>
      <c r="F73" s="117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473"/>
    </row>
    <row r="74" spans="1:20" ht="16.5" thickBot="1" x14ac:dyDescent="0.3">
      <c r="A74" s="2869"/>
      <c r="B74" s="2875"/>
      <c r="C74" s="2856"/>
      <c r="D74" s="1412" t="s">
        <v>62</v>
      </c>
      <c r="E74" s="1412"/>
      <c r="F74" s="117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473"/>
    </row>
    <row r="75" spans="1:20" ht="16.5" thickBot="1" x14ac:dyDescent="0.3">
      <c r="A75" s="2869"/>
      <c r="B75" s="2875"/>
      <c r="C75" s="2856"/>
      <c r="D75" s="1412"/>
      <c r="E75" s="1412"/>
      <c r="F75" s="117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473"/>
    </row>
    <row r="76" spans="1:20" ht="32.25" thickBot="1" x14ac:dyDescent="0.3">
      <c r="A76" s="2869"/>
      <c r="B76" s="2875"/>
      <c r="C76" s="2856"/>
      <c r="D76" s="1412" t="s">
        <v>63</v>
      </c>
      <c r="E76" s="1412"/>
      <c r="F76" s="117" t="s">
        <v>87</v>
      </c>
      <c r="G76" s="30">
        <f t="shared" si="6"/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473"/>
    </row>
    <row r="77" spans="1:20" ht="32.25" thickBot="1" x14ac:dyDescent="0.3">
      <c r="A77" s="2869"/>
      <c r="B77" s="2875"/>
      <c r="C77" s="2856"/>
      <c r="D77" s="1412"/>
      <c r="E77" s="1412"/>
      <c r="F77" s="117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473"/>
    </row>
    <row r="78" spans="1:20" ht="32.25" thickBot="1" x14ac:dyDescent="0.3">
      <c r="A78" s="2869"/>
      <c r="B78" s="2875"/>
      <c r="C78" s="2856"/>
      <c r="D78" s="1412"/>
      <c r="E78" s="1412"/>
      <c r="F78" s="117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473"/>
    </row>
    <row r="79" spans="1:20" ht="16.5" thickBot="1" x14ac:dyDescent="0.3">
      <c r="A79" s="2869"/>
      <c r="B79" s="2875"/>
      <c r="C79" s="2856"/>
      <c r="D79" s="1413" t="s">
        <v>64</v>
      </c>
      <c r="E79" s="1413"/>
      <c r="F79" s="117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473"/>
    </row>
    <row r="80" spans="1:20" ht="16.5" thickBot="1" x14ac:dyDescent="0.3">
      <c r="A80" s="2869"/>
      <c r="B80" s="2875"/>
      <c r="C80" s="2856"/>
      <c r="D80" s="1412" t="s">
        <v>65</v>
      </c>
      <c r="E80" s="1412"/>
      <c r="F80" s="117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473"/>
    </row>
    <row r="81" spans="1:20" ht="16.5" thickBot="1" x14ac:dyDescent="0.3">
      <c r="A81" s="2869"/>
      <c r="B81" s="2875"/>
      <c r="C81" s="2856"/>
      <c r="D81" s="1412"/>
      <c r="E81" s="1412"/>
      <c r="F81" s="117" t="s">
        <v>92</v>
      </c>
      <c r="G81" s="30">
        <f t="shared" si="6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473"/>
    </row>
    <row r="82" spans="1:20" ht="16.5" thickBot="1" x14ac:dyDescent="0.3">
      <c r="A82" s="2869"/>
      <c r="B82" s="2875"/>
      <c r="C82" s="2856"/>
      <c r="D82" s="1414" t="s">
        <v>66</v>
      </c>
      <c r="E82" s="1414"/>
      <c r="F82" s="117" t="s">
        <v>93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473"/>
    </row>
    <row r="83" spans="1:20" ht="16.5" thickBot="1" x14ac:dyDescent="0.3">
      <c r="A83" s="2869"/>
      <c r="B83" s="2875"/>
      <c r="C83" s="2856"/>
      <c r="D83" s="1414"/>
      <c r="E83" s="1414"/>
      <c r="F83" s="117" t="s">
        <v>94</v>
      </c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473"/>
    </row>
    <row r="84" spans="1:20" ht="16.5" thickBot="1" x14ac:dyDescent="0.3">
      <c r="A84" s="2869"/>
      <c r="B84" s="2875"/>
      <c r="C84" s="2856"/>
      <c r="D84" s="1414" t="s">
        <v>67</v>
      </c>
      <c r="E84" s="1414"/>
      <c r="F84" s="117" t="s">
        <v>95</v>
      </c>
      <c r="G84" s="30">
        <f>SUM(H84:S84)</f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473"/>
    </row>
    <row r="85" spans="1:20" ht="16.5" thickBot="1" x14ac:dyDescent="0.3">
      <c r="A85" s="2869"/>
      <c r="B85" s="2875"/>
      <c r="C85" s="2856"/>
      <c r="D85" s="1414"/>
      <c r="E85" s="1414"/>
      <c r="F85" s="117" t="s">
        <v>96</v>
      </c>
      <c r="G85" s="30">
        <f>SUM(H85:S85)</f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473"/>
    </row>
    <row r="86" spans="1:20" ht="19.5" thickBot="1" x14ac:dyDescent="0.3">
      <c r="A86" s="2869"/>
      <c r="B86" s="2875"/>
      <c r="C86" s="2858" t="s">
        <v>165</v>
      </c>
      <c r="D86" s="2858"/>
      <c r="E86" s="2858"/>
      <c r="F86" s="2858"/>
      <c r="G86" s="2858"/>
      <c r="H86" s="2858"/>
      <c r="I86" s="2858"/>
      <c r="J86" s="2858"/>
      <c r="K86" s="2858"/>
      <c r="L86" s="2858"/>
      <c r="M86" s="2858"/>
      <c r="N86" s="2858"/>
      <c r="O86" s="2858"/>
      <c r="P86" s="2858"/>
      <c r="Q86" s="2858"/>
      <c r="R86" s="2858"/>
      <c r="S86" s="2858"/>
      <c r="T86" s="473"/>
    </row>
    <row r="87" spans="1:20" ht="19.5" thickBot="1" x14ac:dyDescent="0.3">
      <c r="A87" s="2869"/>
      <c r="B87" s="2875"/>
      <c r="C87" s="2856" t="s">
        <v>37</v>
      </c>
      <c r="D87" s="2857" t="s">
        <v>7</v>
      </c>
      <c r="E87" s="2857"/>
      <c r="F87" s="2857"/>
      <c r="G87" s="2857"/>
      <c r="H87" s="2857"/>
      <c r="I87" s="2857"/>
      <c r="J87" s="2857"/>
      <c r="K87" s="2857"/>
      <c r="L87" s="2857"/>
      <c r="M87" s="2857"/>
      <c r="N87" s="2857"/>
      <c r="O87" s="2857"/>
      <c r="P87" s="2857"/>
      <c r="Q87" s="2857"/>
      <c r="R87" s="2857"/>
      <c r="S87" s="2857"/>
      <c r="T87" s="473"/>
    </row>
    <row r="88" spans="1:20" ht="16.5" customHeight="1" thickBot="1" x14ac:dyDescent="0.3">
      <c r="A88" s="2869"/>
      <c r="B88" s="2875"/>
      <c r="C88" s="2856"/>
      <c r="D88" s="1412" t="s">
        <v>97</v>
      </c>
      <c r="E88" s="1412"/>
      <c r="F88" s="29" t="s">
        <v>101</v>
      </c>
      <c r="G88" s="478"/>
      <c r="H88" s="1221"/>
      <c r="I88" s="1221"/>
      <c r="J88" s="1221"/>
      <c r="K88" s="1221"/>
      <c r="L88" s="1221"/>
      <c r="M88" s="1221"/>
      <c r="N88" s="1221"/>
      <c r="O88" s="1221"/>
      <c r="P88" s="1221"/>
      <c r="Q88" s="1221"/>
      <c r="R88" s="1221"/>
      <c r="S88" s="1221"/>
      <c r="T88" s="473"/>
    </row>
    <row r="89" spans="1:20" ht="16.5" customHeight="1" thickBot="1" x14ac:dyDescent="0.3">
      <c r="A89" s="2869"/>
      <c r="B89" s="2875"/>
      <c r="C89" s="2856"/>
      <c r="D89" s="1412"/>
      <c r="E89" s="1412"/>
      <c r="F89" s="29" t="s">
        <v>120</v>
      </c>
      <c r="G89" s="118">
        <v>2</v>
      </c>
      <c r="H89" s="1221">
        <f t="shared" ref="H89:S89" si="7">H22+H41+H62</f>
        <v>0</v>
      </c>
      <c r="I89" s="436">
        <f t="shared" si="7"/>
        <v>0</v>
      </c>
      <c r="J89" s="436">
        <v>0</v>
      </c>
      <c r="K89" s="436">
        <v>0</v>
      </c>
      <c r="L89" s="436">
        <f t="shared" si="7"/>
        <v>0</v>
      </c>
      <c r="M89" s="436">
        <f t="shared" si="7"/>
        <v>1</v>
      </c>
      <c r="N89" s="436">
        <v>0</v>
      </c>
      <c r="O89" s="436">
        <f t="shared" si="7"/>
        <v>0</v>
      </c>
      <c r="P89" s="436">
        <f t="shared" si="7"/>
        <v>1</v>
      </c>
      <c r="Q89" s="436">
        <f t="shared" si="7"/>
        <v>0</v>
      </c>
      <c r="R89" s="436">
        <f t="shared" si="7"/>
        <v>0</v>
      </c>
      <c r="S89" s="436">
        <f t="shared" si="7"/>
        <v>0</v>
      </c>
      <c r="T89" s="473"/>
    </row>
    <row r="90" spans="1:20" ht="16.5" customHeight="1" thickBot="1" x14ac:dyDescent="0.3">
      <c r="A90" s="2869"/>
      <c r="B90" s="2875"/>
      <c r="C90" s="2856"/>
      <c r="D90" s="1412"/>
      <c r="E90" s="1412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473"/>
    </row>
    <row r="91" spans="1:20" ht="16.5" customHeight="1" thickBot="1" x14ac:dyDescent="0.3">
      <c r="A91" s="2869"/>
      <c r="B91" s="2875"/>
      <c r="C91" s="2856"/>
      <c r="D91" s="1412" t="s">
        <v>98</v>
      </c>
      <c r="E91" s="1412"/>
      <c r="F91" s="29" t="s">
        <v>102</v>
      </c>
      <c r="G91" s="4">
        <f t="shared" ref="G91:G97" si="8">+H91+I91+J91+K91+L91+M91+N91+O91+P91+Q91+R91+S91</f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473"/>
    </row>
    <row r="92" spans="1:20" ht="16.5" customHeight="1" thickBot="1" x14ac:dyDescent="0.3">
      <c r="A92" s="2869"/>
      <c r="B92" s="2875"/>
      <c r="C92" s="2856"/>
      <c r="D92" s="1412"/>
      <c r="E92" s="1412"/>
      <c r="F92" s="29" t="s">
        <v>103</v>
      </c>
      <c r="G92" s="4">
        <f t="shared" si="8"/>
        <v>3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1</v>
      </c>
      <c r="S92" s="5">
        <v>0</v>
      </c>
      <c r="T92" s="473"/>
    </row>
    <row r="93" spans="1:20" ht="16.5" customHeight="1" thickBot="1" x14ac:dyDescent="0.3">
      <c r="A93" s="2869"/>
      <c r="B93" s="2875"/>
      <c r="C93" s="2856"/>
      <c r="D93" s="1412"/>
      <c r="E93" s="1412"/>
      <c r="F93" s="32" t="s">
        <v>104</v>
      </c>
      <c r="G93" s="4">
        <v>3</v>
      </c>
      <c r="H93" s="5">
        <v>0</v>
      </c>
      <c r="I93" s="5">
        <v>0</v>
      </c>
      <c r="J93" s="5">
        <v>1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473"/>
    </row>
    <row r="94" spans="1:20" ht="16.5" customHeight="1" thickBot="1" x14ac:dyDescent="0.3">
      <c r="A94" s="2869"/>
      <c r="B94" s="2875"/>
      <c r="C94" s="2856"/>
      <c r="D94" s="1412"/>
      <c r="E94" s="1412"/>
      <c r="F94" s="32" t="s">
        <v>105</v>
      </c>
      <c r="G94" s="4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473"/>
    </row>
    <row r="95" spans="1:20" ht="16.5" customHeight="1" thickBot="1" x14ac:dyDescent="0.3">
      <c r="A95" s="2869"/>
      <c r="B95" s="2875"/>
      <c r="C95" s="2856"/>
      <c r="D95" s="1412" t="s">
        <v>99</v>
      </c>
      <c r="E95" s="1412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473"/>
    </row>
    <row r="96" spans="1:20" ht="16.5" customHeight="1" thickBot="1" x14ac:dyDescent="0.3">
      <c r="A96" s="2869"/>
      <c r="B96" s="2875"/>
      <c r="C96" s="2856"/>
      <c r="D96" s="1412"/>
      <c r="E96" s="1412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473"/>
    </row>
    <row r="97" spans="1:20" ht="16.5" customHeight="1" thickBot="1" x14ac:dyDescent="0.3">
      <c r="A97" s="2869"/>
      <c r="B97" s="2875"/>
      <c r="C97" s="2856"/>
      <c r="D97" s="1412"/>
      <c r="E97" s="1412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473"/>
    </row>
    <row r="98" spans="1:20" ht="16.5" customHeight="1" thickBot="1" x14ac:dyDescent="0.3">
      <c r="A98" s="2869"/>
      <c r="B98" s="2875"/>
      <c r="C98" s="2856"/>
      <c r="D98" s="1412" t="s">
        <v>100</v>
      </c>
      <c r="E98" s="1412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473"/>
    </row>
    <row r="99" spans="1:20" ht="16.5" customHeight="1" thickBot="1" x14ac:dyDescent="0.3">
      <c r="A99" s="2869"/>
      <c r="B99" s="2875"/>
      <c r="C99" s="2856"/>
      <c r="D99" s="1412"/>
      <c r="E99" s="1412"/>
      <c r="F99" s="33" t="s">
        <v>110</v>
      </c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473"/>
    </row>
    <row r="100" spans="1:20" ht="19.5" thickBot="1" x14ac:dyDescent="0.3">
      <c r="A100" s="2869"/>
      <c r="B100" s="2848" t="s">
        <v>154</v>
      </c>
      <c r="C100" s="2849" t="s">
        <v>169</v>
      </c>
      <c r="D100" s="2849"/>
      <c r="E100" s="2849"/>
      <c r="F100" s="2849"/>
      <c r="G100" s="2849"/>
      <c r="H100" s="2849"/>
      <c r="I100" s="2849"/>
      <c r="J100" s="2849"/>
      <c r="K100" s="2849"/>
      <c r="L100" s="2849"/>
      <c r="M100" s="2849"/>
      <c r="N100" s="2849"/>
      <c r="O100" s="2849"/>
      <c r="P100" s="2849"/>
      <c r="Q100" s="2849"/>
      <c r="R100" s="2849"/>
      <c r="S100" s="2849"/>
      <c r="T100" s="473"/>
    </row>
    <row r="101" spans="1:20" ht="19.5" thickBot="1" x14ac:dyDescent="0.3">
      <c r="A101" s="2869"/>
      <c r="B101" s="2848"/>
      <c r="C101" s="2850" t="s">
        <v>136</v>
      </c>
      <c r="D101" s="2851" t="s">
        <v>171</v>
      </c>
      <c r="E101" s="2851"/>
      <c r="F101" s="2851"/>
      <c r="G101" s="2851"/>
      <c r="H101" s="2851"/>
      <c r="I101" s="2851"/>
      <c r="J101" s="2851"/>
      <c r="K101" s="2851"/>
      <c r="L101" s="2851"/>
      <c r="M101" s="2851"/>
      <c r="N101" s="2851"/>
      <c r="O101" s="2851"/>
      <c r="P101" s="2851"/>
      <c r="Q101" s="2851"/>
      <c r="R101" s="2851"/>
      <c r="S101" s="2851"/>
      <c r="T101" s="473"/>
    </row>
    <row r="102" spans="1:20" ht="19.5" thickBot="1" x14ac:dyDescent="0.3">
      <c r="A102" s="2869"/>
      <c r="B102" s="2848"/>
      <c r="C102" s="2850"/>
      <c r="D102" s="2852" t="s">
        <v>331</v>
      </c>
      <c r="E102" s="2853"/>
      <c r="F102" s="35" t="s">
        <v>280</v>
      </c>
      <c r="G102" s="79">
        <f>SUM(H102:S102)</f>
        <v>2</v>
      </c>
      <c r="H102" s="601">
        <v>1</v>
      </c>
      <c r="I102" s="601">
        <v>0</v>
      </c>
      <c r="J102" s="601">
        <v>0</v>
      </c>
      <c r="K102" s="601">
        <v>0</v>
      </c>
      <c r="L102" s="601">
        <v>0</v>
      </c>
      <c r="M102" s="601">
        <v>0</v>
      </c>
      <c r="N102" s="601">
        <v>1</v>
      </c>
      <c r="O102" s="601">
        <v>0</v>
      </c>
      <c r="P102" s="601">
        <v>0</v>
      </c>
      <c r="Q102" s="601">
        <v>0</v>
      </c>
      <c r="R102" s="601">
        <v>0</v>
      </c>
      <c r="S102" s="601">
        <v>0</v>
      </c>
      <c r="T102" s="473"/>
    </row>
    <row r="103" spans="1:20" ht="19.5" thickBot="1" x14ac:dyDescent="0.3">
      <c r="A103" s="2869"/>
      <c r="B103" s="2848"/>
      <c r="C103" s="2850"/>
      <c r="D103" s="2853"/>
      <c r="E103" s="2853"/>
      <c r="F103" s="35" t="s">
        <v>281</v>
      </c>
      <c r="G103" s="79">
        <f t="shared" ref="G103:G166" si="9">SUM(H103:S103)</f>
        <v>0</v>
      </c>
      <c r="H103" s="601">
        <v>0</v>
      </c>
      <c r="I103" s="601">
        <v>0</v>
      </c>
      <c r="J103" s="601">
        <v>0</v>
      </c>
      <c r="K103" s="601">
        <v>0</v>
      </c>
      <c r="L103" s="601">
        <v>0</v>
      </c>
      <c r="M103" s="601">
        <v>0</v>
      </c>
      <c r="N103" s="601">
        <v>0</v>
      </c>
      <c r="O103" s="601">
        <v>0</v>
      </c>
      <c r="P103" s="601">
        <v>0</v>
      </c>
      <c r="Q103" s="601">
        <v>0</v>
      </c>
      <c r="R103" s="601">
        <v>0</v>
      </c>
      <c r="S103" s="601">
        <v>0</v>
      </c>
      <c r="T103" s="473"/>
    </row>
    <row r="104" spans="1:20" ht="19.5" thickBot="1" x14ac:dyDescent="0.3">
      <c r="A104" s="2869"/>
      <c r="B104" s="2848"/>
      <c r="C104" s="2850"/>
      <c r="D104" s="2853"/>
      <c r="E104" s="2853"/>
      <c r="F104" s="35" t="s">
        <v>282</v>
      </c>
      <c r="G104" s="79">
        <f t="shared" si="9"/>
        <v>1</v>
      </c>
      <c r="H104" s="601">
        <v>0</v>
      </c>
      <c r="I104" s="601">
        <v>0</v>
      </c>
      <c r="J104" s="601">
        <v>1</v>
      </c>
      <c r="K104" s="601">
        <v>0</v>
      </c>
      <c r="L104" s="601">
        <v>0</v>
      </c>
      <c r="M104" s="601">
        <v>0</v>
      </c>
      <c r="N104" s="601">
        <v>0</v>
      </c>
      <c r="O104" s="601">
        <v>0</v>
      </c>
      <c r="P104" s="601">
        <v>0</v>
      </c>
      <c r="Q104" s="601">
        <v>0</v>
      </c>
      <c r="R104" s="601">
        <v>0</v>
      </c>
      <c r="S104" s="601">
        <v>0</v>
      </c>
      <c r="T104" s="473"/>
    </row>
    <row r="105" spans="1:20" ht="19.5" thickBot="1" x14ac:dyDescent="0.3">
      <c r="A105" s="2869"/>
      <c r="B105" s="2848"/>
      <c r="C105" s="2850"/>
      <c r="D105" s="2853"/>
      <c r="E105" s="2853"/>
      <c r="F105" s="35" t="s">
        <v>283</v>
      </c>
      <c r="G105" s="79">
        <f t="shared" si="9"/>
        <v>4</v>
      </c>
      <c r="H105" s="601">
        <v>0</v>
      </c>
      <c r="I105" s="601">
        <v>1</v>
      </c>
      <c r="J105" s="601">
        <v>0</v>
      </c>
      <c r="K105" s="601">
        <v>0</v>
      </c>
      <c r="L105" s="601">
        <v>1</v>
      </c>
      <c r="M105" s="601">
        <v>0</v>
      </c>
      <c r="N105" s="601">
        <v>1</v>
      </c>
      <c r="O105" s="601">
        <v>0</v>
      </c>
      <c r="P105" s="601">
        <v>1</v>
      </c>
      <c r="Q105" s="601">
        <v>0</v>
      </c>
      <c r="R105" s="601">
        <v>0</v>
      </c>
      <c r="S105" s="601">
        <v>0</v>
      </c>
      <c r="T105" s="473"/>
    </row>
    <row r="106" spans="1:20" ht="19.5" thickBot="1" x14ac:dyDescent="0.3">
      <c r="A106" s="2869"/>
      <c r="B106" s="2848"/>
      <c r="C106" s="2850"/>
      <c r="D106" s="2853"/>
      <c r="E106" s="2853"/>
      <c r="F106" s="35" t="s">
        <v>284</v>
      </c>
      <c r="G106" s="79">
        <f t="shared" si="9"/>
        <v>6</v>
      </c>
      <c r="H106" s="601">
        <v>0</v>
      </c>
      <c r="I106" s="601">
        <v>1</v>
      </c>
      <c r="J106" s="601">
        <v>0</v>
      </c>
      <c r="K106" s="601">
        <v>1</v>
      </c>
      <c r="L106" s="601">
        <v>0</v>
      </c>
      <c r="M106" s="601">
        <v>1</v>
      </c>
      <c r="N106" s="601">
        <v>0</v>
      </c>
      <c r="O106" s="601">
        <v>1</v>
      </c>
      <c r="P106" s="601">
        <v>0</v>
      </c>
      <c r="Q106" s="601">
        <v>1</v>
      </c>
      <c r="R106" s="601">
        <v>0</v>
      </c>
      <c r="S106" s="601">
        <v>1</v>
      </c>
      <c r="T106" s="473"/>
    </row>
    <row r="107" spans="1:20" ht="33.75" customHeight="1" thickBot="1" x14ac:dyDescent="0.3">
      <c r="A107" s="2869"/>
      <c r="B107" s="2848"/>
      <c r="C107" s="2850"/>
      <c r="D107" s="2853"/>
      <c r="E107" s="2853"/>
      <c r="F107" s="38" t="s">
        <v>285</v>
      </c>
      <c r="G107" s="79">
        <f t="shared" si="9"/>
        <v>3</v>
      </c>
      <c r="H107" s="601">
        <v>0</v>
      </c>
      <c r="I107" s="601">
        <v>0</v>
      </c>
      <c r="J107" s="601">
        <v>1</v>
      </c>
      <c r="K107" s="601">
        <v>0</v>
      </c>
      <c r="L107" s="601">
        <v>0</v>
      </c>
      <c r="M107" s="601">
        <v>1</v>
      </c>
      <c r="N107" s="601">
        <v>0</v>
      </c>
      <c r="O107" s="601">
        <v>0</v>
      </c>
      <c r="P107" s="601">
        <v>0</v>
      </c>
      <c r="Q107" s="601">
        <v>1</v>
      </c>
      <c r="R107" s="601">
        <v>0</v>
      </c>
      <c r="S107" s="601">
        <v>0</v>
      </c>
      <c r="T107" s="473"/>
    </row>
    <row r="108" spans="1:20" ht="30.75" thickBot="1" x14ac:dyDescent="0.3">
      <c r="A108" s="2869"/>
      <c r="B108" s="2848"/>
      <c r="C108" s="2850"/>
      <c r="D108" s="2853"/>
      <c r="E108" s="2853"/>
      <c r="F108" s="38" t="s">
        <v>286</v>
      </c>
      <c r="G108" s="79">
        <f t="shared" si="9"/>
        <v>0</v>
      </c>
      <c r="H108" s="601">
        <v>0</v>
      </c>
      <c r="I108" s="601">
        <v>0</v>
      </c>
      <c r="J108" s="601">
        <v>0</v>
      </c>
      <c r="K108" s="601">
        <v>0</v>
      </c>
      <c r="L108" s="601">
        <v>0</v>
      </c>
      <c r="M108" s="601">
        <v>0</v>
      </c>
      <c r="N108" s="601">
        <v>0</v>
      </c>
      <c r="O108" s="601">
        <v>0</v>
      </c>
      <c r="P108" s="601">
        <v>0</v>
      </c>
      <c r="Q108" s="601">
        <v>0</v>
      </c>
      <c r="R108" s="601">
        <v>0</v>
      </c>
      <c r="S108" s="601">
        <v>0</v>
      </c>
      <c r="T108" s="473"/>
    </row>
    <row r="109" spans="1:20" ht="19.5" thickBot="1" x14ac:dyDescent="0.3">
      <c r="A109" s="2869"/>
      <c r="B109" s="2848"/>
      <c r="C109" s="2850"/>
      <c r="D109" s="2853"/>
      <c r="E109" s="2853"/>
      <c r="F109" s="38" t="s">
        <v>287</v>
      </c>
      <c r="G109" s="79">
        <f t="shared" si="9"/>
        <v>0</v>
      </c>
      <c r="H109" s="601">
        <v>0</v>
      </c>
      <c r="I109" s="601">
        <v>0</v>
      </c>
      <c r="J109" s="601">
        <v>0</v>
      </c>
      <c r="K109" s="601">
        <v>0</v>
      </c>
      <c r="L109" s="601">
        <v>0</v>
      </c>
      <c r="M109" s="601">
        <v>0</v>
      </c>
      <c r="N109" s="601">
        <v>0</v>
      </c>
      <c r="O109" s="601">
        <v>0</v>
      </c>
      <c r="P109" s="601">
        <v>0</v>
      </c>
      <c r="Q109" s="601">
        <v>0</v>
      </c>
      <c r="R109" s="601">
        <v>0</v>
      </c>
      <c r="S109" s="601">
        <v>0</v>
      </c>
      <c r="T109" s="473"/>
    </row>
    <row r="110" spans="1:20" ht="30.75" thickBot="1" x14ac:dyDescent="0.3">
      <c r="A110" s="2869"/>
      <c r="B110" s="2848"/>
      <c r="C110" s="2850"/>
      <c r="D110" s="2853"/>
      <c r="E110" s="2853"/>
      <c r="F110" s="38" t="s">
        <v>288</v>
      </c>
      <c r="G110" s="79">
        <f t="shared" si="9"/>
        <v>1</v>
      </c>
      <c r="H110" s="601">
        <v>0</v>
      </c>
      <c r="I110" s="601">
        <v>0</v>
      </c>
      <c r="J110" s="601">
        <v>0</v>
      </c>
      <c r="K110" s="601">
        <v>0</v>
      </c>
      <c r="L110" s="601">
        <v>0</v>
      </c>
      <c r="M110" s="601">
        <v>0</v>
      </c>
      <c r="N110" s="601">
        <v>0</v>
      </c>
      <c r="O110" s="601">
        <v>0</v>
      </c>
      <c r="P110" s="601">
        <v>1</v>
      </c>
      <c r="Q110" s="601">
        <v>0</v>
      </c>
      <c r="R110" s="601">
        <v>0</v>
      </c>
      <c r="S110" s="601">
        <v>0</v>
      </c>
      <c r="T110" s="473"/>
    </row>
    <row r="111" spans="1:20" ht="19.5" thickBot="1" x14ac:dyDescent="0.3">
      <c r="A111" s="2869"/>
      <c r="B111" s="2848"/>
      <c r="C111" s="2850"/>
      <c r="D111" s="2853"/>
      <c r="E111" s="2853"/>
      <c r="F111" s="38" t="s">
        <v>289</v>
      </c>
      <c r="G111" s="79">
        <f t="shared" si="9"/>
        <v>0</v>
      </c>
      <c r="H111" s="601">
        <v>0</v>
      </c>
      <c r="I111" s="601">
        <v>0</v>
      </c>
      <c r="J111" s="601">
        <v>0</v>
      </c>
      <c r="K111" s="601">
        <v>0</v>
      </c>
      <c r="L111" s="601">
        <v>0</v>
      </c>
      <c r="M111" s="601">
        <v>0</v>
      </c>
      <c r="N111" s="601">
        <v>0</v>
      </c>
      <c r="O111" s="601">
        <v>0</v>
      </c>
      <c r="P111" s="601">
        <v>0</v>
      </c>
      <c r="Q111" s="601">
        <v>0</v>
      </c>
      <c r="R111" s="601">
        <v>0</v>
      </c>
      <c r="S111" s="601">
        <v>0</v>
      </c>
      <c r="T111" s="473"/>
    </row>
    <row r="112" spans="1:20" ht="45.75" thickBot="1" x14ac:dyDescent="0.3">
      <c r="A112" s="2869"/>
      <c r="B112" s="2848"/>
      <c r="C112" s="2850"/>
      <c r="D112" s="2853"/>
      <c r="E112" s="2853"/>
      <c r="F112" s="38" t="s">
        <v>290</v>
      </c>
      <c r="G112" s="79">
        <f t="shared" si="9"/>
        <v>0</v>
      </c>
      <c r="H112" s="601">
        <v>0</v>
      </c>
      <c r="I112" s="601">
        <v>0</v>
      </c>
      <c r="J112" s="601">
        <v>0</v>
      </c>
      <c r="K112" s="601">
        <v>0</v>
      </c>
      <c r="L112" s="601">
        <v>0</v>
      </c>
      <c r="M112" s="601">
        <v>0</v>
      </c>
      <c r="N112" s="601">
        <v>0</v>
      </c>
      <c r="O112" s="601">
        <v>0</v>
      </c>
      <c r="P112" s="601">
        <v>0</v>
      </c>
      <c r="Q112" s="601">
        <v>0</v>
      </c>
      <c r="R112" s="601">
        <v>0</v>
      </c>
      <c r="S112" s="601">
        <v>0</v>
      </c>
      <c r="T112" s="473"/>
    </row>
    <row r="113" spans="1:20" ht="30.75" thickBot="1" x14ac:dyDescent="0.3">
      <c r="A113" s="2869"/>
      <c r="B113" s="2848"/>
      <c r="C113" s="2850"/>
      <c r="D113" s="2853"/>
      <c r="E113" s="2853"/>
      <c r="F113" s="38" t="s">
        <v>291</v>
      </c>
      <c r="G113" s="79">
        <f t="shared" si="9"/>
        <v>0</v>
      </c>
      <c r="H113" s="601">
        <v>0</v>
      </c>
      <c r="I113" s="601">
        <v>0</v>
      </c>
      <c r="J113" s="601">
        <v>0</v>
      </c>
      <c r="K113" s="601">
        <v>0</v>
      </c>
      <c r="L113" s="601">
        <v>0</v>
      </c>
      <c r="M113" s="601">
        <v>0</v>
      </c>
      <c r="N113" s="601">
        <v>0</v>
      </c>
      <c r="O113" s="601">
        <v>0</v>
      </c>
      <c r="P113" s="601">
        <v>0</v>
      </c>
      <c r="Q113" s="601">
        <v>0</v>
      </c>
      <c r="R113" s="601">
        <v>0</v>
      </c>
      <c r="S113" s="601">
        <v>0</v>
      </c>
      <c r="T113" s="473"/>
    </row>
    <row r="114" spans="1:20" ht="19.5" thickBot="1" x14ac:dyDescent="0.3">
      <c r="A114" s="2869"/>
      <c r="B114" s="2848"/>
      <c r="C114" s="2850"/>
      <c r="D114" s="2853"/>
      <c r="E114" s="2853"/>
      <c r="F114" s="38" t="s">
        <v>292</v>
      </c>
      <c r="G114" s="79">
        <f t="shared" si="9"/>
        <v>0</v>
      </c>
      <c r="H114" s="601">
        <v>0</v>
      </c>
      <c r="I114" s="601">
        <v>0</v>
      </c>
      <c r="J114" s="601">
        <v>0</v>
      </c>
      <c r="K114" s="601">
        <v>0</v>
      </c>
      <c r="L114" s="601">
        <v>0</v>
      </c>
      <c r="M114" s="601">
        <v>0</v>
      </c>
      <c r="N114" s="601">
        <v>0</v>
      </c>
      <c r="O114" s="601">
        <v>0</v>
      </c>
      <c r="P114" s="601">
        <v>0</v>
      </c>
      <c r="Q114" s="601">
        <v>0</v>
      </c>
      <c r="R114" s="601">
        <v>0</v>
      </c>
      <c r="S114" s="601">
        <v>0</v>
      </c>
      <c r="T114" s="473"/>
    </row>
    <row r="115" spans="1:20" ht="30.75" thickBot="1" x14ac:dyDescent="0.3">
      <c r="A115" s="2869"/>
      <c r="B115" s="2848"/>
      <c r="C115" s="2850"/>
      <c r="D115" s="2853"/>
      <c r="E115" s="2853"/>
      <c r="F115" s="38" t="s">
        <v>293</v>
      </c>
      <c r="G115" s="79">
        <f t="shared" si="9"/>
        <v>1</v>
      </c>
      <c r="H115" s="601">
        <v>0</v>
      </c>
      <c r="I115" s="601">
        <v>0</v>
      </c>
      <c r="J115" s="601">
        <v>0</v>
      </c>
      <c r="K115" s="601">
        <v>0</v>
      </c>
      <c r="L115" s="601">
        <v>0</v>
      </c>
      <c r="M115" s="601">
        <v>1</v>
      </c>
      <c r="N115" s="601">
        <v>0</v>
      </c>
      <c r="O115" s="601">
        <v>0</v>
      </c>
      <c r="P115" s="601">
        <v>0</v>
      </c>
      <c r="Q115" s="601">
        <v>0</v>
      </c>
      <c r="R115" s="601">
        <v>0</v>
      </c>
      <c r="S115" s="601">
        <v>0</v>
      </c>
      <c r="T115" s="473"/>
    </row>
    <row r="116" spans="1:20" ht="30.75" thickBot="1" x14ac:dyDescent="0.3">
      <c r="A116" s="2869"/>
      <c r="B116" s="2848"/>
      <c r="C116" s="2850"/>
      <c r="D116" s="2853"/>
      <c r="E116" s="2853"/>
      <c r="F116" s="38" t="s">
        <v>294</v>
      </c>
      <c r="G116" s="79">
        <f t="shared" si="9"/>
        <v>1</v>
      </c>
      <c r="H116" s="601">
        <v>0</v>
      </c>
      <c r="I116" s="601">
        <v>0</v>
      </c>
      <c r="J116" s="601">
        <v>0</v>
      </c>
      <c r="K116" s="601">
        <v>0</v>
      </c>
      <c r="L116" s="601">
        <v>0</v>
      </c>
      <c r="M116" s="601">
        <v>0</v>
      </c>
      <c r="N116" s="601">
        <v>1</v>
      </c>
      <c r="O116" s="601">
        <v>0</v>
      </c>
      <c r="P116" s="601">
        <v>0</v>
      </c>
      <c r="Q116" s="601">
        <v>0</v>
      </c>
      <c r="R116" s="601">
        <v>0</v>
      </c>
      <c r="S116" s="601">
        <v>0</v>
      </c>
      <c r="T116" s="473"/>
    </row>
    <row r="117" spans="1:20" ht="31.5" customHeight="1" thickBot="1" x14ac:dyDescent="0.3">
      <c r="A117" s="2869"/>
      <c r="B117" s="2848"/>
      <c r="C117" s="2850"/>
      <c r="D117" s="2853"/>
      <c r="E117" s="2853"/>
      <c r="F117" s="38" t="s">
        <v>295</v>
      </c>
      <c r="G117" s="79">
        <f t="shared" si="9"/>
        <v>6</v>
      </c>
      <c r="H117" s="601">
        <v>0</v>
      </c>
      <c r="I117" s="601">
        <v>1</v>
      </c>
      <c r="J117" s="601">
        <v>0</v>
      </c>
      <c r="K117" s="601">
        <v>1</v>
      </c>
      <c r="L117" s="601">
        <v>0</v>
      </c>
      <c r="M117" s="601">
        <v>1</v>
      </c>
      <c r="N117" s="601">
        <v>0</v>
      </c>
      <c r="O117" s="601">
        <v>1</v>
      </c>
      <c r="P117" s="601">
        <v>0</v>
      </c>
      <c r="Q117" s="601">
        <v>1</v>
      </c>
      <c r="R117" s="601">
        <v>0</v>
      </c>
      <c r="S117" s="601">
        <v>1</v>
      </c>
      <c r="T117" s="473"/>
    </row>
    <row r="118" spans="1:20" ht="19.5" thickBot="1" x14ac:dyDescent="0.3">
      <c r="A118" s="2869"/>
      <c r="B118" s="2848"/>
      <c r="C118" s="2850"/>
      <c r="D118" s="2853"/>
      <c r="E118" s="2853"/>
      <c r="F118" s="38" t="s">
        <v>296</v>
      </c>
      <c r="G118" s="79">
        <f t="shared" si="9"/>
        <v>0</v>
      </c>
      <c r="H118" s="601">
        <v>0</v>
      </c>
      <c r="I118" s="601">
        <v>0</v>
      </c>
      <c r="J118" s="601">
        <v>0</v>
      </c>
      <c r="K118" s="601">
        <v>0</v>
      </c>
      <c r="L118" s="601">
        <v>0</v>
      </c>
      <c r="M118" s="601">
        <v>0</v>
      </c>
      <c r="N118" s="601">
        <v>0</v>
      </c>
      <c r="O118" s="601">
        <v>0</v>
      </c>
      <c r="P118" s="601">
        <v>0</v>
      </c>
      <c r="Q118" s="601">
        <v>0</v>
      </c>
      <c r="R118" s="601">
        <v>0</v>
      </c>
      <c r="S118" s="601">
        <v>0</v>
      </c>
      <c r="T118" s="473"/>
    </row>
    <row r="119" spans="1:20" ht="28.5" customHeight="1" thickBot="1" x14ac:dyDescent="0.3">
      <c r="A119" s="2869"/>
      <c r="B119" s="2848"/>
      <c r="C119" s="2850"/>
      <c r="D119" s="2853"/>
      <c r="E119" s="2853"/>
      <c r="F119" s="38" t="s">
        <v>297</v>
      </c>
      <c r="G119" s="79">
        <f t="shared" si="9"/>
        <v>0</v>
      </c>
      <c r="H119" s="601">
        <v>0</v>
      </c>
      <c r="I119" s="601">
        <v>0</v>
      </c>
      <c r="J119" s="601">
        <v>0</v>
      </c>
      <c r="K119" s="601">
        <v>0</v>
      </c>
      <c r="L119" s="601">
        <v>0</v>
      </c>
      <c r="M119" s="601">
        <v>0</v>
      </c>
      <c r="N119" s="601">
        <v>0</v>
      </c>
      <c r="O119" s="601">
        <v>0</v>
      </c>
      <c r="P119" s="601">
        <v>0</v>
      </c>
      <c r="Q119" s="601">
        <v>0</v>
      </c>
      <c r="R119" s="601">
        <v>0</v>
      </c>
      <c r="S119" s="601">
        <v>0</v>
      </c>
      <c r="T119" s="473"/>
    </row>
    <row r="120" spans="1:20" ht="19.5" thickBot="1" x14ac:dyDescent="0.3">
      <c r="A120" s="2869"/>
      <c r="B120" s="2848"/>
      <c r="C120" s="2850"/>
      <c r="D120" s="2853"/>
      <c r="E120" s="2853"/>
      <c r="F120" s="38" t="s">
        <v>298</v>
      </c>
      <c r="G120" s="79">
        <f t="shared" si="9"/>
        <v>0</v>
      </c>
      <c r="H120" s="601">
        <v>0</v>
      </c>
      <c r="I120" s="601">
        <v>0</v>
      </c>
      <c r="J120" s="601">
        <v>0</v>
      </c>
      <c r="K120" s="601">
        <v>0</v>
      </c>
      <c r="L120" s="601">
        <v>0</v>
      </c>
      <c r="M120" s="601">
        <v>0</v>
      </c>
      <c r="N120" s="601">
        <v>0</v>
      </c>
      <c r="O120" s="601">
        <v>0</v>
      </c>
      <c r="P120" s="601">
        <v>0</v>
      </c>
      <c r="Q120" s="601">
        <v>0</v>
      </c>
      <c r="R120" s="601">
        <v>0</v>
      </c>
      <c r="S120" s="601">
        <v>0</v>
      </c>
      <c r="T120" s="473"/>
    </row>
    <row r="121" spans="1:20" ht="19.5" thickBot="1" x14ac:dyDescent="0.3">
      <c r="A121" s="2869"/>
      <c r="B121" s="2848"/>
      <c r="C121" s="2850"/>
      <c r="D121" s="2853"/>
      <c r="E121" s="2853"/>
      <c r="F121" s="38" t="s">
        <v>299</v>
      </c>
      <c r="G121" s="79">
        <f t="shared" si="9"/>
        <v>0</v>
      </c>
      <c r="H121" s="601">
        <v>0</v>
      </c>
      <c r="I121" s="601">
        <v>0</v>
      </c>
      <c r="J121" s="601">
        <v>0</v>
      </c>
      <c r="K121" s="601">
        <v>0</v>
      </c>
      <c r="L121" s="601">
        <v>0</v>
      </c>
      <c r="M121" s="601">
        <v>0</v>
      </c>
      <c r="N121" s="601">
        <v>0</v>
      </c>
      <c r="O121" s="601">
        <v>0</v>
      </c>
      <c r="P121" s="601">
        <v>0</v>
      </c>
      <c r="Q121" s="601">
        <v>0</v>
      </c>
      <c r="R121" s="601">
        <v>0</v>
      </c>
      <c r="S121" s="601">
        <v>0</v>
      </c>
      <c r="T121" s="473"/>
    </row>
    <row r="122" spans="1:20" ht="19.5" thickBot="1" x14ac:dyDescent="0.3">
      <c r="A122" s="2869"/>
      <c r="B122" s="2848"/>
      <c r="C122" s="2850"/>
      <c r="D122" s="2853"/>
      <c r="E122" s="2853"/>
      <c r="F122" s="38" t="s">
        <v>300</v>
      </c>
      <c r="G122" s="79">
        <f t="shared" si="9"/>
        <v>1</v>
      </c>
      <c r="H122" s="601">
        <v>0</v>
      </c>
      <c r="I122" s="601">
        <v>0</v>
      </c>
      <c r="J122" s="601">
        <v>0</v>
      </c>
      <c r="K122" s="601">
        <v>0</v>
      </c>
      <c r="L122" s="601">
        <v>0</v>
      </c>
      <c r="M122" s="601">
        <v>1</v>
      </c>
      <c r="N122" s="601">
        <v>0</v>
      </c>
      <c r="O122" s="601">
        <v>0</v>
      </c>
      <c r="P122" s="601">
        <v>0</v>
      </c>
      <c r="Q122" s="601">
        <v>0</v>
      </c>
      <c r="R122" s="601">
        <v>0</v>
      </c>
      <c r="S122" s="601">
        <v>0</v>
      </c>
      <c r="T122" s="473"/>
    </row>
    <row r="123" spans="1:20" ht="19.5" thickBot="1" x14ac:dyDescent="0.3">
      <c r="A123" s="2869"/>
      <c r="B123" s="2848"/>
      <c r="C123" s="2850"/>
      <c r="D123" s="2853"/>
      <c r="E123" s="2853"/>
      <c r="F123" s="38" t="s">
        <v>301</v>
      </c>
      <c r="G123" s="79">
        <f t="shared" si="9"/>
        <v>6</v>
      </c>
      <c r="H123" s="601">
        <v>0</v>
      </c>
      <c r="I123" s="601">
        <v>1</v>
      </c>
      <c r="J123" s="601">
        <v>0</v>
      </c>
      <c r="K123" s="601">
        <v>1</v>
      </c>
      <c r="L123" s="601">
        <v>0</v>
      </c>
      <c r="M123" s="601">
        <v>1</v>
      </c>
      <c r="N123" s="601">
        <v>0</v>
      </c>
      <c r="O123" s="601">
        <v>1</v>
      </c>
      <c r="P123" s="601">
        <v>0</v>
      </c>
      <c r="Q123" s="601">
        <v>1</v>
      </c>
      <c r="R123" s="601">
        <v>0</v>
      </c>
      <c r="S123" s="601">
        <v>1</v>
      </c>
      <c r="T123" s="473"/>
    </row>
    <row r="124" spans="1:20" ht="19.5" thickBot="1" x14ac:dyDescent="0.3">
      <c r="A124" s="2869"/>
      <c r="B124" s="2848"/>
      <c r="C124" s="2850"/>
      <c r="D124" s="2853"/>
      <c r="E124" s="2853"/>
      <c r="F124" s="38" t="s">
        <v>302</v>
      </c>
      <c r="G124" s="79">
        <f t="shared" si="9"/>
        <v>0</v>
      </c>
      <c r="H124" s="601">
        <v>0</v>
      </c>
      <c r="I124" s="601">
        <v>0</v>
      </c>
      <c r="J124" s="601">
        <v>0</v>
      </c>
      <c r="K124" s="601">
        <v>0</v>
      </c>
      <c r="L124" s="601">
        <v>0</v>
      </c>
      <c r="M124" s="601">
        <v>0</v>
      </c>
      <c r="N124" s="601">
        <v>0</v>
      </c>
      <c r="O124" s="601">
        <v>0</v>
      </c>
      <c r="P124" s="601">
        <v>0</v>
      </c>
      <c r="Q124" s="601">
        <v>0</v>
      </c>
      <c r="R124" s="601">
        <v>0</v>
      </c>
      <c r="S124" s="601">
        <v>0</v>
      </c>
      <c r="T124" s="473"/>
    </row>
    <row r="125" spans="1:20" ht="19.5" thickBot="1" x14ac:dyDescent="0.3">
      <c r="A125" s="2869"/>
      <c r="B125" s="2848"/>
      <c r="C125" s="2850"/>
      <c r="D125" s="2853"/>
      <c r="E125" s="2853"/>
      <c r="F125" s="38" t="s">
        <v>303</v>
      </c>
      <c r="G125" s="79">
        <f t="shared" si="9"/>
        <v>0</v>
      </c>
      <c r="H125" s="601">
        <v>0</v>
      </c>
      <c r="I125" s="601">
        <v>0</v>
      </c>
      <c r="J125" s="601">
        <v>0</v>
      </c>
      <c r="K125" s="601">
        <v>0</v>
      </c>
      <c r="L125" s="601">
        <v>0</v>
      </c>
      <c r="M125" s="601">
        <v>0</v>
      </c>
      <c r="N125" s="601">
        <v>0</v>
      </c>
      <c r="O125" s="601">
        <v>0</v>
      </c>
      <c r="P125" s="601">
        <v>0</v>
      </c>
      <c r="Q125" s="601">
        <v>0</v>
      </c>
      <c r="R125" s="601">
        <v>0</v>
      </c>
      <c r="S125" s="601">
        <v>0</v>
      </c>
      <c r="T125" s="473"/>
    </row>
    <row r="126" spans="1:20" ht="19.5" thickBot="1" x14ac:dyDescent="0.3">
      <c r="A126" s="2869"/>
      <c r="B126" s="2848"/>
      <c r="C126" s="2850"/>
      <c r="D126" s="2853"/>
      <c r="E126" s="2853"/>
      <c r="F126" s="38" t="s">
        <v>304</v>
      </c>
      <c r="G126" s="79">
        <f t="shared" si="9"/>
        <v>0</v>
      </c>
      <c r="H126" s="601">
        <v>0</v>
      </c>
      <c r="I126" s="601">
        <v>0</v>
      </c>
      <c r="J126" s="601">
        <v>0</v>
      </c>
      <c r="K126" s="601">
        <v>0</v>
      </c>
      <c r="L126" s="601">
        <v>0</v>
      </c>
      <c r="M126" s="601">
        <v>0</v>
      </c>
      <c r="N126" s="601">
        <v>0</v>
      </c>
      <c r="O126" s="601">
        <v>0</v>
      </c>
      <c r="P126" s="601">
        <v>0</v>
      </c>
      <c r="Q126" s="601">
        <v>0</v>
      </c>
      <c r="R126" s="601">
        <v>0</v>
      </c>
      <c r="S126" s="601">
        <v>0</v>
      </c>
      <c r="T126" s="473"/>
    </row>
    <row r="127" spans="1:20" ht="19.5" thickBot="1" x14ac:dyDescent="0.3">
      <c r="A127" s="2869"/>
      <c r="B127" s="2848"/>
      <c r="C127" s="2850"/>
      <c r="D127" s="2853"/>
      <c r="E127" s="2853"/>
      <c r="F127" s="38" t="s">
        <v>305</v>
      </c>
      <c r="G127" s="79">
        <f t="shared" si="9"/>
        <v>0</v>
      </c>
      <c r="H127" s="601">
        <v>0</v>
      </c>
      <c r="I127" s="601">
        <v>0</v>
      </c>
      <c r="J127" s="601">
        <v>0</v>
      </c>
      <c r="K127" s="601">
        <v>0</v>
      </c>
      <c r="L127" s="601">
        <v>0</v>
      </c>
      <c r="M127" s="601">
        <v>0</v>
      </c>
      <c r="N127" s="601">
        <v>0</v>
      </c>
      <c r="O127" s="601">
        <v>0</v>
      </c>
      <c r="P127" s="601">
        <v>0</v>
      </c>
      <c r="Q127" s="601">
        <v>0</v>
      </c>
      <c r="R127" s="601">
        <v>0</v>
      </c>
      <c r="S127" s="601">
        <v>0</v>
      </c>
      <c r="T127" s="473"/>
    </row>
    <row r="128" spans="1:20" ht="19.5" thickBot="1" x14ac:dyDescent="0.3">
      <c r="A128" s="2869"/>
      <c r="B128" s="2848"/>
      <c r="C128" s="2850"/>
      <c r="D128" s="2853"/>
      <c r="E128" s="2853"/>
      <c r="F128" s="38" t="s">
        <v>306</v>
      </c>
      <c r="G128" s="79">
        <f t="shared" si="9"/>
        <v>0</v>
      </c>
      <c r="H128" s="601">
        <v>0</v>
      </c>
      <c r="I128" s="601">
        <v>0</v>
      </c>
      <c r="J128" s="601">
        <v>0</v>
      </c>
      <c r="K128" s="601">
        <v>0</v>
      </c>
      <c r="L128" s="601">
        <v>0</v>
      </c>
      <c r="M128" s="601">
        <v>0</v>
      </c>
      <c r="N128" s="601">
        <v>0</v>
      </c>
      <c r="O128" s="601">
        <v>0</v>
      </c>
      <c r="P128" s="601">
        <v>0</v>
      </c>
      <c r="Q128" s="601">
        <v>0</v>
      </c>
      <c r="R128" s="601">
        <v>0</v>
      </c>
      <c r="S128" s="601">
        <v>0</v>
      </c>
      <c r="T128" s="473"/>
    </row>
    <row r="129" spans="1:20" ht="19.5" thickBot="1" x14ac:dyDescent="0.3">
      <c r="A129" s="2869"/>
      <c r="B129" s="2848"/>
      <c r="C129" s="2850"/>
      <c r="D129" s="2853"/>
      <c r="E129" s="2853"/>
      <c r="F129" s="38" t="s">
        <v>307</v>
      </c>
      <c r="G129" s="79">
        <f t="shared" si="9"/>
        <v>0</v>
      </c>
      <c r="H129" s="601">
        <v>0</v>
      </c>
      <c r="I129" s="601">
        <v>0</v>
      </c>
      <c r="J129" s="601">
        <v>0</v>
      </c>
      <c r="K129" s="601">
        <v>0</v>
      </c>
      <c r="L129" s="601">
        <v>0</v>
      </c>
      <c r="M129" s="601">
        <v>0</v>
      </c>
      <c r="N129" s="601">
        <v>0</v>
      </c>
      <c r="O129" s="601">
        <v>0</v>
      </c>
      <c r="P129" s="601">
        <v>0</v>
      </c>
      <c r="Q129" s="601">
        <v>0</v>
      </c>
      <c r="R129" s="601">
        <v>0</v>
      </c>
      <c r="S129" s="601">
        <v>0</v>
      </c>
      <c r="T129" s="473"/>
    </row>
    <row r="130" spans="1:20" ht="19.5" thickBot="1" x14ac:dyDescent="0.3">
      <c r="A130" s="2869"/>
      <c r="B130" s="2848"/>
      <c r="C130" s="2850"/>
      <c r="D130" s="2853"/>
      <c r="E130" s="2853"/>
      <c r="F130" s="38" t="s">
        <v>308</v>
      </c>
      <c r="G130" s="79">
        <f t="shared" si="9"/>
        <v>0</v>
      </c>
      <c r="H130" s="601">
        <v>0</v>
      </c>
      <c r="I130" s="601">
        <v>0</v>
      </c>
      <c r="J130" s="601">
        <v>0</v>
      </c>
      <c r="K130" s="601">
        <v>0</v>
      </c>
      <c r="L130" s="601">
        <v>0</v>
      </c>
      <c r="M130" s="601">
        <v>0</v>
      </c>
      <c r="N130" s="601">
        <v>0</v>
      </c>
      <c r="O130" s="601">
        <v>0</v>
      </c>
      <c r="P130" s="601">
        <v>0</v>
      </c>
      <c r="Q130" s="601">
        <v>0</v>
      </c>
      <c r="R130" s="601">
        <v>0</v>
      </c>
      <c r="S130" s="601">
        <v>0</v>
      </c>
      <c r="T130" s="473"/>
    </row>
    <row r="131" spans="1:20" ht="19.5" thickBot="1" x14ac:dyDescent="0.3">
      <c r="A131" s="2869"/>
      <c r="B131" s="2848"/>
      <c r="C131" s="2850"/>
      <c r="D131" s="2853"/>
      <c r="E131" s="2853"/>
      <c r="F131" s="38" t="s">
        <v>309</v>
      </c>
      <c r="G131" s="79">
        <f t="shared" si="9"/>
        <v>0</v>
      </c>
      <c r="H131" s="601">
        <v>0</v>
      </c>
      <c r="I131" s="601">
        <v>0</v>
      </c>
      <c r="J131" s="601">
        <v>0</v>
      </c>
      <c r="K131" s="601">
        <v>0</v>
      </c>
      <c r="L131" s="601">
        <v>0</v>
      </c>
      <c r="M131" s="601">
        <v>0</v>
      </c>
      <c r="N131" s="601">
        <v>0</v>
      </c>
      <c r="O131" s="601">
        <v>0</v>
      </c>
      <c r="P131" s="601">
        <v>0</v>
      </c>
      <c r="Q131" s="601">
        <v>0</v>
      </c>
      <c r="R131" s="601">
        <v>0</v>
      </c>
      <c r="S131" s="601">
        <v>0</v>
      </c>
      <c r="T131" s="473"/>
    </row>
    <row r="132" spans="1:20" ht="33" customHeight="1" thickBot="1" x14ac:dyDescent="0.3">
      <c r="A132" s="2869"/>
      <c r="B132" s="2848"/>
      <c r="C132" s="2850"/>
      <c r="D132" s="2853"/>
      <c r="E132" s="2853"/>
      <c r="F132" s="38" t="s">
        <v>310</v>
      </c>
      <c r="G132" s="79">
        <f t="shared" si="9"/>
        <v>2</v>
      </c>
      <c r="H132" s="601">
        <v>0</v>
      </c>
      <c r="I132" s="601">
        <v>0</v>
      </c>
      <c r="J132" s="601">
        <v>0</v>
      </c>
      <c r="K132" s="601">
        <v>0</v>
      </c>
      <c r="L132" s="601">
        <v>1</v>
      </c>
      <c r="M132" s="601">
        <v>0</v>
      </c>
      <c r="N132" s="601">
        <v>0</v>
      </c>
      <c r="O132" s="601">
        <v>0</v>
      </c>
      <c r="P132" s="601">
        <v>0</v>
      </c>
      <c r="Q132" s="601">
        <v>1</v>
      </c>
      <c r="R132" s="601">
        <v>0</v>
      </c>
      <c r="S132" s="601">
        <v>0</v>
      </c>
      <c r="T132" s="473"/>
    </row>
    <row r="133" spans="1:20" ht="30.75" thickBot="1" x14ac:dyDescent="0.3">
      <c r="A133" s="2869"/>
      <c r="B133" s="2848"/>
      <c r="C133" s="2850"/>
      <c r="D133" s="2853"/>
      <c r="E133" s="2853"/>
      <c r="F133" s="38" t="s">
        <v>311</v>
      </c>
      <c r="G133" s="79">
        <f t="shared" si="9"/>
        <v>0</v>
      </c>
      <c r="H133" s="601">
        <v>0</v>
      </c>
      <c r="I133" s="601">
        <v>0</v>
      </c>
      <c r="J133" s="601">
        <v>0</v>
      </c>
      <c r="K133" s="601">
        <v>0</v>
      </c>
      <c r="L133" s="601">
        <v>0</v>
      </c>
      <c r="M133" s="601">
        <v>0</v>
      </c>
      <c r="N133" s="601">
        <v>0</v>
      </c>
      <c r="O133" s="601">
        <v>0</v>
      </c>
      <c r="P133" s="601">
        <v>0</v>
      </c>
      <c r="Q133" s="601">
        <v>0</v>
      </c>
      <c r="R133" s="601">
        <v>0</v>
      </c>
      <c r="S133" s="601">
        <v>0</v>
      </c>
      <c r="T133" s="473"/>
    </row>
    <row r="134" spans="1:20" ht="30.75" thickBot="1" x14ac:dyDescent="0.3">
      <c r="A134" s="2869"/>
      <c r="B134" s="2848"/>
      <c r="C134" s="2850"/>
      <c r="D134" s="2853"/>
      <c r="E134" s="2853"/>
      <c r="F134" s="38" t="s">
        <v>312</v>
      </c>
      <c r="G134" s="79">
        <f t="shared" si="9"/>
        <v>0</v>
      </c>
      <c r="H134" s="601">
        <v>0</v>
      </c>
      <c r="I134" s="601">
        <v>0</v>
      </c>
      <c r="J134" s="601">
        <v>0</v>
      </c>
      <c r="K134" s="601">
        <v>0</v>
      </c>
      <c r="L134" s="601">
        <v>0</v>
      </c>
      <c r="M134" s="601">
        <v>0</v>
      </c>
      <c r="N134" s="601">
        <v>0</v>
      </c>
      <c r="O134" s="601">
        <v>0</v>
      </c>
      <c r="P134" s="601">
        <v>0</v>
      </c>
      <c r="Q134" s="601">
        <v>0</v>
      </c>
      <c r="R134" s="601">
        <v>0</v>
      </c>
      <c r="S134" s="601">
        <v>0</v>
      </c>
      <c r="T134" s="473"/>
    </row>
    <row r="135" spans="1:20" ht="19.5" thickBot="1" x14ac:dyDescent="0.3">
      <c r="A135" s="2869"/>
      <c r="B135" s="2848"/>
      <c r="C135" s="2850"/>
      <c r="D135" s="2853"/>
      <c r="E135" s="2853"/>
      <c r="F135" s="38" t="s">
        <v>230</v>
      </c>
      <c r="G135" s="79">
        <f t="shared" si="9"/>
        <v>0</v>
      </c>
      <c r="H135" s="601">
        <v>0</v>
      </c>
      <c r="I135" s="601">
        <v>0</v>
      </c>
      <c r="J135" s="601">
        <v>0</v>
      </c>
      <c r="K135" s="601">
        <v>0</v>
      </c>
      <c r="L135" s="601">
        <v>0</v>
      </c>
      <c r="M135" s="601">
        <v>0</v>
      </c>
      <c r="N135" s="601">
        <v>0</v>
      </c>
      <c r="O135" s="601">
        <v>0</v>
      </c>
      <c r="P135" s="601">
        <v>0</v>
      </c>
      <c r="Q135" s="601">
        <v>0</v>
      </c>
      <c r="R135" s="601">
        <v>0</v>
      </c>
      <c r="S135" s="601">
        <v>0</v>
      </c>
      <c r="T135" s="473"/>
    </row>
    <row r="136" spans="1:20" ht="19.5" thickBot="1" x14ac:dyDescent="0.3">
      <c r="A136" s="2869"/>
      <c r="B136" s="2848"/>
      <c r="C136" s="2850"/>
      <c r="D136" s="2853"/>
      <c r="E136" s="2853"/>
      <c r="F136" s="38" t="s">
        <v>313</v>
      </c>
      <c r="G136" s="79">
        <f t="shared" si="9"/>
        <v>0</v>
      </c>
      <c r="H136" s="601">
        <v>0</v>
      </c>
      <c r="I136" s="601">
        <v>0</v>
      </c>
      <c r="J136" s="601">
        <v>0</v>
      </c>
      <c r="K136" s="601">
        <v>0</v>
      </c>
      <c r="L136" s="601">
        <v>0</v>
      </c>
      <c r="M136" s="601">
        <v>0</v>
      </c>
      <c r="N136" s="601">
        <v>0</v>
      </c>
      <c r="O136" s="601">
        <v>0</v>
      </c>
      <c r="P136" s="601">
        <v>0</v>
      </c>
      <c r="Q136" s="601">
        <v>0</v>
      </c>
      <c r="R136" s="601">
        <v>0</v>
      </c>
      <c r="S136" s="601">
        <v>0</v>
      </c>
      <c r="T136" s="473"/>
    </row>
    <row r="137" spans="1:20" ht="30.75" thickBot="1" x14ac:dyDescent="0.3">
      <c r="A137" s="2869"/>
      <c r="B137" s="2848"/>
      <c r="C137" s="2850"/>
      <c r="D137" s="2853"/>
      <c r="E137" s="2853"/>
      <c r="F137" s="38" t="s">
        <v>314</v>
      </c>
      <c r="G137" s="79">
        <f t="shared" si="9"/>
        <v>0</v>
      </c>
      <c r="H137" s="601">
        <v>0</v>
      </c>
      <c r="I137" s="601">
        <v>0</v>
      </c>
      <c r="J137" s="601">
        <v>0</v>
      </c>
      <c r="K137" s="601">
        <v>0</v>
      </c>
      <c r="L137" s="601">
        <v>0</v>
      </c>
      <c r="M137" s="601">
        <v>0</v>
      </c>
      <c r="N137" s="601">
        <v>0</v>
      </c>
      <c r="O137" s="601">
        <v>0</v>
      </c>
      <c r="P137" s="601">
        <v>0</v>
      </c>
      <c r="Q137" s="601">
        <v>0</v>
      </c>
      <c r="R137" s="601">
        <v>0</v>
      </c>
      <c r="S137" s="601">
        <v>0</v>
      </c>
      <c r="T137" s="473"/>
    </row>
    <row r="138" spans="1:20" ht="30.75" thickBot="1" x14ac:dyDescent="0.3">
      <c r="A138" s="2869"/>
      <c r="B138" s="2848"/>
      <c r="C138" s="2850"/>
      <c r="D138" s="2853"/>
      <c r="E138" s="2853"/>
      <c r="F138" s="38" t="s">
        <v>315</v>
      </c>
      <c r="G138" s="79">
        <f t="shared" si="9"/>
        <v>0</v>
      </c>
      <c r="H138" s="601">
        <v>0</v>
      </c>
      <c r="I138" s="601">
        <v>0</v>
      </c>
      <c r="J138" s="601">
        <v>0</v>
      </c>
      <c r="K138" s="601">
        <v>0</v>
      </c>
      <c r="L138" s="601">
        <v>0</v>
      </c>
      <c r="M138" s="601">
        <v>0</v>
      </c>
      <c r="N138" s="601">
        <v>0</v>
      </c>
      <c r="O138" s="601">
        <v>0</v>
      </c>
      <c r="P138" s="601">
        <v>0</v>
      </c>
      <c r="Q138" s="601">
        <v>0</v>
      </c>
      <c r="R138" s="601">
        <v>0</v>
      </c>
      <c r="S138" s="601">
        <v>0</v>
      </c>
      <c r="T138" s="473"/>
    </row>
    <row r="139" spans="1:20" ht="19.5" thickBot="1" x14ac:dyDescent="0.3">
      <c r="A139" s="2869"/>
      <c r="B139" s="2848"/>
      <c r="C139" s="2850"/>
      <c r="D139" s="2853"/>
      <c r="E139" s="2853"/>
      <c r="F139" s="38" t="s">
        <v>316</v>
      </c>
      <c r="G139" s="79">
        <f t="shared" si="9"/>
        <v>3</v>
      </c>
      <c r="H139" s="601">
        <v>0</v>
      </c>
      <c r="I139" s="601">
        <v>0</v>
      </c>
      <c r="J139" s="601">
        <v>1</v>
      </c>
      <c r="K139" s="601">
        <v>0</v>
      </c>
      <c r="L139" s="601">
        <v>0</v>
      </c>
      <c r="M139" s="601">
        <v>1</v>
      </c>
      <c r="N139" s="601">
        <v>0</v>
      </c>
      <c r="O139" s="601">
        <v>0</v>
      </c>
      <c r="P139" s="601">
        <v>0</v>
      </c>
      <c r="Q139" s="601">
        <v>1</v>
      </c>
      <c r="R139" s="601">
        <v>0</v>
      </c>
      <c r="S139" s="601">
        <v>0</v>
      </c>
      <c r="T139" s="473"/>
    </row>
    <row r="140" spans="1:20" ht="19.5" thickBot="1" x14ac:dyDescent="0.3">
      <c r="A140" s="2869"/>
      <c r="B140" s="2848"/>
      <c r="C140" s="2850"/>
      <c r="D140" s="2853"/>
      <c r="E140" s="2853"/>
      <c r="F140" s="38" t="s">
        <v>317</v>
      </c>
      <c r="G140" s="79">
        <f t="shared" si="9"/>
        <v>2</v>
      </c>
      <c r="H140" s="601">
        <v>0</v>
      </c>
      <c r="I140" s="601">
        <v>0</v>
      </c>
      <c r="J140" s="601">
        <v>0</v>
      </c>
      <c r="K140" s="601">
        <v>0</v>
      </c>
      <c r="L140" s="601">
        <v>1</v>
      </c>
      <c r="M140" s="601">
        <v>0</v>
      </c>
      <c r="N140" s="601">
        <v>0</v>
      </c>
      <c r="O140" s="601">
        <v>0</v>
      </c>
      <c r="P140" s="601">
        <v>0</v>
      </c>
      <c r="Q140" s="601">
        <v>0</v>
      </c>
      <c r="R140" s="601">
        <v>1</v>
      </c>
      <c r="S140" s="601">
        <v>0</v>
      </c>
      <c r="T140" s="473"/>
    </row>
    <row r="141" spans="1:20" ht="19.5" thickBot="1" x14ac:dyDescent="0.3">
      <c r="A141" s="2869"/>
      <c r="B141" s="2848"/>
      <c r="C141" s="2850"/>
      <c r="D141" s="2853"/>
      <c r="E141" s="2853"/>
      <c r="F141" s="38" t="s">
        <v>318</v>
      </c>
      <c r="G141" s="79">
        <f t="shared" si="9"/>
        <v>0</v>
      </c>
      <c r="H141" s="601">
        <v>0</v>
      </c>
      <c r="I141" s="601">
        <v>0</v>
      </c>
      <c r="J141" s="601">
        <v>0</v>
      </c>
      <c r="K141" s="601">
        <v>0</v>
      </c>
      <c r="L141" s="601">
        <v>0</v>
      </c>
      <c r="M141" s="601">
        <v>0</v>
      </c>
      <c r="N141" s="601">
        <v>0</v>
      </c>
      <c r="O141" s="601">
        <v>0</v>
      </c>
      <c r="P141" s="601">
        <v>0</v>
      </c>
      <c r="Q141" s="601">
        <v>0</v>
      </c>
      <c r="R141" s="601">
        <v>0</v>
      </c>
      <c r="S141" s="601">
        <v>0</v>
      </c>
      <c r="T141" s="473"/>
    </row>
    <row r="142" spans="1:20" ht="19.5" thickBot="1" x14ac:dyDescent="0.3">
      <c r="A142" s="2869"/>
      <c r="B142" s="2848"/>
      <c r="C142" s="2850"/>
      <c r="D142" s="2853"/>
      <c r="E142" s="2853"/>
      <c r="F142" s="38" t="s">
        <v>319</v>
      </c>
      <c r="G142" s="79">
        <f t="shared" si="9"/>
        <v>0</v>
      </c>
      <c r="H142" s="601">
        <v>0</v>
      </c>
      <c r="I142" s="601">
        <v>0</v>
      </c>
      <c r="J142" s="601">
        <v>0</v>
      </c>
      <c r="K142" s="601">
        <v>0</v>
      </c>
      <c r="L142" s="601">
        <v>0</v>
      </c>
      <c r="M142" s="601">
        <v>0</v>
      </c>
      <c r="N142" s="601">
        <v>0</v>
      </c>
      <c r="O142" s="601">
        <v>0</v>
      </c>
      <c r="P142" s="601">
        <v>0</v>
      </c>
      <c r="Q142" s="601">
        <v>0</v>
      </c>
      <c r="R142" s="601">
        <v>0</v>
      </c>
      <c r="S142" s="601">
        <v>0</v>
      </c>
      <c r="T142" s="473"/>
    </row>
    <row r="143" spans="1:20" ht="19.5" thickBot="1" x14ac:dyDescent="0.3">
      <c r="A143" s="2869"/>
      <c r="B143" s="2848"/>
      <c r="C143" s="2850"/>
      <c r="D143" s="2853"/>
      <c r="E143" s="2853"/>
      <c r="F143" s="38" t="s">
        <v>320</v>
      </c>
      <c r="G143" s="79">
        <f t="shared" si="9"/>
        <v>0</v>
      </c>
      <c r="H143" s="601">
        <v>0</v>
      </c>
      <c r="I143" s="601">
        <v>0</v>
      </c>
      <c r="J143" s="601">
        <v>0</v>
      </c>
      <c r="K143" s="601">
        <v>0</v>
      </c>
      <c r="L143" s="601">
        <v>0</v>
      </c>
      <c r="M143" s="601">
        <v>0</v>
      </c>
      <c r="N143" s="601">
        <v>0</v>
      </c>
      <c r="O143" s="601">
        <v>0</v>
      </c>
      <c r="P143" s="601">
        <v>0</v>
      </c>
      <c r="Q143" s="601">
        <v>0</v>
      </c>
      <c r="R143" s="601">
        <v>0</v>
      </c>
      <c r="S143" s="601">
        <v>0</v>
      </c>
      <c r="T143" s="473"/>
    </row>
    <row r="144" spans="1:20" ht="19.5" thickBot="1" x14ac:dyDescent="0.3">
      <c r="A144" s="2869"/>
      <c r="B144" s="2848"/>
      <c r="C144" s="2850"/>
      <c r="D144" s="2853"/>
      <c r="E144" s="2853"/>
      <c r="F144" s="38" t="s">
        <v>321</v>
      </c>
      <c r="G144" s="79">
        <f t="shared" si="9"/>
        <v>0</v>
      </c>
      <c r="H144" s="601">
        <v>0</v>
      </c>
      <c r="I144" s="601">
        <v>0</v>
      </c>
      <c r="J144" s="601">
        <v>0</v>
      </c>
      <c r="K144" s="601">
        <v>0</v>
      </c>
      <c r="L144" s="601">
        <v>0</v>
      </c>
      <c r="M144" s="601">
        <v>0</v>
      </c>
      <c r="N144" s="601">
        <v>0</v>
      </c>
      <c r="O144" s="601">
        <v>0</v>
      </c>
      <c r="P144" s="601">
        <v>0</v>
      </c>
      <c r="Q144" s="601">
        <v>0</v>
      </c>
      <c r="R144" s="601">
        <v>0</v>
      </c>
      <c r="S144" s="601">
        <v>0</v>
      </c>
      <c r="T144" s="473"/>
    </row>
    <row r="145" spans="1:20" ht="19.5" thickBot="1" x14ac:dyDescent="0.3">
      <c r="A145" s="2869"/>
      <c r="B145" s="2848"/>
      <c r="C145" s="2850"/>
      <c r="D145" s="2853"/>
      <c r="E145" s="2853"/>
      <c r="F145" s="38" t="s">
        <v>322</v>
      </c>
      <c r="G145" s="79">
        <f t="shared" si="9"/>
        <v>0</v>
      </c>
      <c r="H145" s="601">
        <v>0</v>
      </c>
      <c r="I145" s="601">
        <v>0</v>
      </c>
      <c r="J145" s="601">
        <v>0</v>
      </c>
      <c r="K145" s="601">
        <v>0</v>
      </c>
      <c r="L145" s="601">
        <v>0</v>
      </c>
      <c r="M145" s="601">
        <v>0</v>
      </c>
      <c r="N145" s="601">
        <v>0</v>
      </c>
      <c r="O145" s="601">
        <v>0</v>
      </c>
      <c r="P145" s="601">
        <v>0</v>
      </c>
      <c r="Q145" s="601">
        <v>0</v>
      </c>
      <c r="R145" s="601">
        <v>0</v>
      </c>
      <c r="S145" s="601">
        <v>0</v>
      </c>
      <c r="T145" s="473"/>
    </row>
    <row r="146" spans="1:20" ht="30.75" thickBot="1" x14ac:dyDescent="0.3">
      <c r="A146" s="2869"/>
      <c r="B146" s="2848"/>
      <c r="C146" s="2850"/>
      <c r="D146" s="2853"/>
      <c r="E146" s="2853"/>
      <c r="F146" s="38" t="s">
        <v>323</v>
      </c>
      <c r="G146" s="79">
        <f t="shared" si="9"/>
        <v>0</v>
      </c>
      <c r="H146" s="601">
        <v>0</v>
      </c>
      <c r="I146" s="601">
        <v>0</v>
      </c>
      <c r="J146" s="601">
        <v>0</v>
      </c>
      <c r="K146" s="601">
        <v>0</v>
      </c>
      <c r="L146" s="601">
        <v>0</v>
      </c>
      <c r="M146" s="601">
        <v>0</v>
      </c>
      <c r="N146" s="601">
        <v>0</v>
      </c>
      <c r="O146" s="601">
        <v>0</v>
      </c>
      <c r="P146" s="601">
        <v>0</v>
      </c>
      <c r="Q146" s="601">
        <v>0</v>
      </c>
      <c r="R146" s="601">
        <v>0</v>
      </c>
      <c r="S146" s="601">
        <v>0</v>
      </c>
      <c r="T146" s="473"/>
    </row>
    <row r="147" spans="1:20" ht="30.75" thickBot="1" x14ac:dyDescent="0.3">
      <c r="A147" s="2869"/>
      <c r="B147" s="2848"/>
      <c r="C147" s="2850"/>
      <c r="D147" s="2853"/>
      <c r="E147" s="2853"/>
      <c r="F147" s="38" t="s">
        <v>324</v>
      </c>
      <c r="G147" s="79">
        <f t="shared" si="9"/>
        <v>0</v>
      </c>
      <c r="H147" s="601">
        <v>0</v>
      </c>
      <c r="I147" s="601">
        <v>0</v>
      </c>
      <c r="J147" s="601">
        <v>0</v>
      </c>
      <c r="K147" s="601">
        <v>0</v>
      </c>
      <c r="L147" s="601">
        <v>0</v>
      </c>
      <c r="M147" s="601">
        <v>0</v>
      </c>
      <c r="N147" s="601">
        <v>0</v>
      </c>
      <c r="O147" s="601">
        <v>0</v>
      </c>
      <c r="P147" s="601">
        <v>0</v>
      </c>
      <c r="Q147" s="601">
        <v>0</v>
      </c>
      <c r="R147" s="601">
        <v>0</v>
      </c>
      <c r="S147" s="601">
        <v>0</v>
      </c>
      <c r="T147" s="473"/>
    </row>
    <row r="148" spans="1:20" ht="19.5" thickBot="1" x14ac:dyDescent="0.3">
      <c r="A148" s="2869"/>
      <c r="B148" s="2848"/>
      <c r="C148" s="2850"/>
      <c r="D148" s="2853"/>
      <c r="E148" s="2853"/>
      <c r="F148" s="38" t="s">
        <v>325</v>
      </c>
      <c r="G148" s="79">
        <f t="shared" si="9"/>
        <v>12</v>
      </c>
      <c r="H148" s="601">
        <v>1</v>
      </c>
      <c r="I148" s="601">
        <v>1</v>
      </c>
      <c r="J148" s="601">
        <v>1</v>
      </c>
      <c r="K148" s="601">
        <v>1</v>
      </c>
      <c r="L148" s="601">
        <v>1</v>
      </c>
      <c r="M148" s="601">
        <v>1</v>
      </c>
      <c r="N148" s="601">
        <v>1</v>
      </c>
      <c r="O148" s="601">
        <v>1</v>
      </c>
      <c r="P148" s="601">
        <v>1</v>
      </c>
      <c r="Q148" s="601">
        <v>1</v>
      </c>
      <c r="R148" s="601">
        <v>1</v>
      </c>
      <c r="S148" s="601">
        <v>1</v>
      </c>
      <c r="T148" s="473"/>
    </row>
    <row r="149" spans="1:20" ht="19.5" thickBot="1" x14ac:dyDescent="0.3">
      <c r="A149" s="2869"/>
      <c r="B149" s="2848"/>
      <c r="C149" s="2850"/>
      <c r="D149" s="2853"/>
      <c r="E149" s="2853"/>
      <c r="F149" s="38" t="s">
        <v>326</v>
      </c>
      <c r="G149" s="79">
        <f t="shared" si="9"/>
        <v>0</v>
      </c>
      <c r="H149" s="601">
        <v>0</v>
      </c>
      <c r="I149" s="601">
        <v>0</v>
      </c>
      <c r="J149" s="601">
        <v>0</v>
      </c>
      <c r="K149" s="601">
        <v>0</v>
      </c>
      <c r="L149" s="601">
        <v>0</v>
      </c>
      <c r="M149" s="601">
        <v>0</v>
      </c>
      <c r="N149" s="601">
        <v>0</v>
      </c>
      <c r="O149" s="601">
        <v>0</v>
      </c>
      <c r="P149" s="601">
        <v>0</v>
      </c>
      <c r="Q149" s="601">
        <v>0</v>
      </c>
      <c r="R149" s="601">
        <v>0</v>
      </c>
      <c r="S149" s="601">
        <v>0</v>
      </c>
      <c r="T149" s="473"/>
    </row>
    <row r="150" spans="1:20" ht="19.5" thickBot="1" x14ac:dyDescent="0.3">
      <c r="A150" s="2869"/>
      <c r="B150" s="2848"/>
      <c r="C150" s="2850"/>
      <c r="D150" s="2853"/>
      <c r="E150" s="2853"/>
      <c r="F150" s="38" t="s">
        <v>137</v>
      </c>
      <c r="G150" s="79">
        <f t="shared" si="9"/>
        <v>0</v>
      </c>
      <c r="H150" s="601">
        <v>0</v>
      </c>
      <c r="I150" s="601">
        <v>0</v>
      </c>
      <c r="J150" s="601">
        <v>0</v>
      </c>
      <c r="K150" s="601">
        <v>0</v>
      </c>
      <c r="L150" s="601">
        <v>0</v>
      </c>
      <c r="M150" s="601">
        <v>0</v>
      </c>
      <c r="N150" s="601">
        <v>0</v>
      </c>
      <c r="O150" s="601">
        <v>0</v>
      </c>
      <c r="P150" s="601">
        <v>0</v>
      </c>
      <c r="Q150" s="601">
        <v>0</v>
      </c>
      <c r="R150" s="601">
        <v>0</v>
      </c>
      <c r="S150" s="601">
        <v>0</v>
      </c>
      <c r="T150" s="473"/>
    </row>
    <row r="151" spans="1:20" ht="30" customHeight="1" thickBot="1" x14ac:dyDescent="0.3">
      <c r="A151" s="2869"/>
      <c r="B151" s="2848"/>
      <c r="C151" s="2850"/>
      <c r="D151" s="2853"/>
      <c r="E151" s="2853"/>
      <c r="F151" s="38" t="s">
        <v>327</v>
      </c>
      <c r="G151" s="79">
        <f t="shared" si="9"/>
        <v>0</v>
      </c>
      <c r="H151" s="601">
        <v>0</v>
      </c>
      <c r="I151" s="601">
        <v>0</v>
      </c>
      <c r="J151" s="601">
        <v>0</v>
      </c>
      <c r="K151" s="601">
        <v>0</v>
      </c>
      <c r="L151" s="601">
        <v>0</v>
      </c>
      <c r="M151" s="601">
        <v>0</v>
      </c>
      <c r="N151" s="601">
        <v>0</v>
      </c>
      <c r="O151" s="601">
        <v>0</v>
      </c>
      <c r="P151" s="601">
        <v>0</v>
      </c>
      <c r="Q151" s="601">
        <v>0</v>
      </c>
      <c r="R151" s="601">
        <v>0</v>
      </c>
      <c r="S151" s="601">
        <v>0</v>
      </c>
      <c r="T151" s="473"/>
    </row>
    <row r="152" spans="1:20" ht="30.75" thickBot="1" x14ac:dyDescent="0.3">
      <c r="A152" s="2869"/>
      <c r="B152" s="2848"/>
      <c r="C152" s="2850"/>
      <c r="D152" s="2853"/>
      <c r="E152" s="2853"/>
      <c r="F152" s="38" t="s">
        <v>328</v>
      </c>
      <c r="G152" s="79">
        <f t="shared" si="9"/>
        <v>0</v>
      </c>
      <c r="H152" s="601">
        <v>0</v>
      </c>
      <c r="I152" s="601">
        <v>0</v>
      </c>
      <c r="J152" s="601">
        <v>0</v>
      </c>
      <c r="K152" s="601">
        <v>0</v>
      </c>
      <c r="L152" s="601">
        <v>0</v>
      </c>
      <c r="M152" s="601">
        <v>0</v>
      </c>
      <c r="N152" s="601">
        <v>0</v>
      </c>
      <c r="O152" s="601">
        <v>0</v>
      </c>
      <c r="P152" s="601">
        <v>0</v>
      </c>
      <c r="Q152" s="601">
        <v>0</v>
      </c>
      <c r="R152" s="601">
        <v>0</v>
      </c>
      <c r="S152" s="601">
        <v>0</v>
      </c>
      <c r="T152" s="473"/>
    </row>
    <row r="153" spans="1:20" ht="19.5" customHeight="1" thickBot="1" x14ac:dyDescent="0.3">
      <c r="A153" s="2869"/>
      <c r="B153" s="2848"/>
      <c r="C153" s="2850"/>
      <c r="D153" s="2853"/>
      <c r="E153" s="2853"/>
      <c r="F153" s="38" t="s">
        <v>329</v>
      </c>
      <c r="G153" s="79">
        <f t="shared" si="9"/>
        <v>0</v>
      </c>
      <c r="H153" s="601">
        <v>0</v>
      </c>
      <c r="I153" s="601">
        <v>0</v>
      </c>
      <c r="J153" s="601">
        <v>0</v>
      </c>
      <c r="K153" s="601">
        <v>0</v>
      </c>
      <c r="L153" s="601">
        <v>0</v>
      </c>
      <c r="M153" s="601">
        <v>0</v>
      </c>
      <c r="N153" s="601">
        <v>0</v>
      </c>
      <c r="O153" s="601">
        <v>0</v>
      </c>
      <c r="P153" s="601">
        <v>0</v>
      </c>
      <c r="Q153" s="601">
        <v>0</v>
      </c>
      <c r="R153" s="601">
        <v>0</v>
      </c>
      <c r="S153" s="601">
        <v>0</v>
      </c>
      <c r="T153" s="473"/>
    </row>
    <row r="154" spans="1:20" ht="19.5" customHeight="1" thickBot="1" x14ac:dyDescent="0.3">
      <c r="A154" s="2869"/>
      <c r="B154" s="2848"/>
      <c r="C154" s="2850"/>
      <c r="D154" s="2853"/>
      <c r="E154" s="2853"/>
      <c r="F154" s="38" t="s">
        <v>330</v>
      </c>
      <c r="G154" s="79">
        <f t="shared" si="9"/>
        <v>0</v>
      </c>
      <c r="H154" s="601">
        <v>0</v>
      </c>
      <c r="I154" s="601">
        <v>0</v>
      </c>
      <c r="J154" s="601">
        <v>0</v>
      </c>
      <c r="K154" s="601">
        <v>0</v>
      </c>
      <c r="L154" s="601">
        <v>0</v>
      </c>
      <c r="M154" s="601">
        <v>0</v>
      </c>
      <c r="N154" s="601">
        <v>0</v>
      </c>
      <c r="O154" s="601">
        <v>0</v>
      </c>
      <c r="P154" s="601">
        <v>0</v>
      </c>
      <c r="Q154" s="601">
        <v>0</v>
      </c>
      <c r="R154" s="601">
        <v>0</v>
      </c>
      <c r="S154" s="601">
        <v>0</v>
      </c>
      <c r="T154" s="473"/>
    </row>
    <row r="155" spans="1:20" ht="16.5" thickBot="1" x14ac:dyDescent="0.3">
      <c r="A155" s="2869"/>
      <c r="B155" s="2848"/>
      <c r="C155" s="2850"/>
      <c r="D155" s="2853"/>
      <c r="E155" s="2853"/>
      <c r="F155" s="1227" t="s">
        <v>278</v>
      </c>
      <c r="G155" s="1228">
        <f>SUM(G102:G154)</f>
        <v>51</v>
      </c>
      <c r="H155" s="1229">
        <f t="shared" ref="H155:S155" si="10">SUM(H102:H154)</f>
        <v>2</v>
      </c>
      <c r="I155" s="1229">
        <f t="shared" si="10"/>
        <v>5</v>
      </c>
      <c r="J155" s="1229">
        <f t="shared" si="10"/>
        <v>4</v>
      </c>
      <c r="K155" s="1229">
        <f t="shared" si="10"/>
        <v>4</v>
      </c>
      <c r="L155" s="1229">
        <f t="shared" si="10"/>
        <v>4</v>
      </c>
      <c r="M155" s="1229">
        <f t="shared" si="10"/>
        <v>8</v>
      </c>
      <c r="N155" s="1229">
        <f t="shared" si="10"/>
        <v>4</v>
      </c>
      <c r="O155" s="1229">
        <f t="shared" si="10"/>
        <v>4</v>
      </c>
      <c r="P155" s="1229">
        <f t="shared" si="10"/>
        <v>3</v>
      </c>
      <c r="Q155" s="1229">
        <f t="shared" si="10"/>
        <v>7</v>
      </c>
      <c r="R155" s="1229">
        <f t="shared" si="10"/>
        <v>2</v>
      </c>
      <c r="S155" s="1229">
        <f t="shared" si="10"/>
        <v>4</v>
      </c>
      <c r="T155" s="473"/>
    </row>
    <row r="156" spans="1:20" ht="19.5" thickBot="1" x14ac:dyDescent="0.3">
      <c r="A156" s="2869"/>
      <c r="B156" s="2848"/>
      <c r="C156" s="2850"/>
      <c r="D156" s="2854" t="s">
        <v>177</v>
      </c>
      <c r="E156" s="2854"/>
      <c r="F156" s="1230" t="s">
        <v>355</v>
      </c>
      <c r="G156" s="79">
        <f t="shared" si="9"/>
        <v>0</v>
      </c>
      <c r="H156" s="601">
        <v>0</v>
      </c>
      <c r="I156" s="601">
        <v>0</v>
      </c>
      <c r="J156" s="601">
        <v>0</v>
      </c>
      <c r="K156" s="601">
        <v>0</v>
      </c>
      <c r="L156" s="601">
        <v>0</v>
      </c>
      <c r="M156" s="601">
        <v>0</v>
      </c>
      <c r="N156" s="601">
        <v>0</v>
      </c>
      <c r="O156" s="601">
        <v>0</v>
      </c>
      <c r="P156" s="601">
        <v>0</v>
      </c>
      <c r="Q156" s="601">
        <v>0</v>
      </c>
      <c r="R156" s="601">
        <v>0</v>
      </c>
      <c r="S156" s="601">
        <v>0</v>
      </c>
      <c r="T156" s="473"/>
    </row>
    <row r="157" spans="1:20" ht="19.5" thickBot="1" x14ac:dyDescent="0.3">
      <c r="A157" s="2869"/>
      <c r="B157" s="2848"/>
      <c r="C157" s="2850"/>
      <c r="D157" s="2854"/>
      <c r="E157" s="2854"/>
      <c r="F157" s="1230" t="s">
        <v>356</v>
      </c>
      <c r="G157" s="79">
        <f t="shared" si="9"/>
        <v>0</v>
      </c>
      <c r="H157" s="601">
        <v>0</v>
      </c>
      <c r="I157" s="601">
        <v>0</v>
      </c>
      <c r="J157" s="601">
        <v>0</v>
      </c>
      <c r="K157" s="601">
        <v>0</v>
      </c>
      <c r="L157" s="601">
        <v>0</v>
      </c>
      <c r="M157" s="601">
        <v>0</v>
      </c>
      <c r="N157" s="601">
        <v>0</v>
      </c>
      <c r="O157" s="601">
        <v>0</v>
      </c>
      <c r="P157" s="601">
        <v>0</v>
      </c>
      <c r="Q157" s="601">
        <v>0</v>
      </c>
      <c r="R157" s="601">
        <v>0</v>
      </c>
      <c r="S157" s="601">
        <v>0</v>
      </c>
      <c r="T157" s="473"/>
    </row>
    <row r="158" spans="1:20" ht="19.5" thickBot="1" x14ac:dyDescent="0.3">
      <c r="A158" s="2869"/>
      <c r="B158" s="2848"/>
      <c r="C158" s="2850"/>
      <c r="D158" s="2854"/>
      <c r="E158" s="2854"/>
      <c r="F158" s="1230" t="s">
        <v>357</v>
      </c>
      <c r="G158" s="79">
        <f t="shared" si="9"/>
        <v>0</v>
      </c>
      <c r="H158" s="601">
        <v>0</v>
      </c>
      <c r="I158" s="601">
        <v>0</v>
      </c>
      <c r="J158" s="601">
        <v>0</v>
      </c>
      <c r="K158" s="601">
        <v>0</v>
      </c>
      <c r="L158" s="601">
        <v>0</v>
      </c>
      <c r="M158" s="601">
        <v>0</v>
      </c>
      <c r="N158" s="601">
        <v>0</v>
      </c>
      <c r="O158" s="601">
        <v>0</v>
      </c>
      <c r="P158" s="601">
        <v>0</v>
      </c>
      <c r="Q158" s="601">
        <v>0</v>
      </c>
      <c r="R158" s="601">
        <v>0</v>
      </c>
      <c r="S158" s="601">
        <v>0</v>
      </c>
      <c r="T158" s="473"/>
    </row>
    <row r="159" spans="1:20" ht="19.5" thickBot="1" x14ac:dyDescent="0.3">
      <c r="A159" s="2869"/>
      <c r="B159" s="2848"/>
      <c r="C159" s="2850"/>
      <c r="D159" s="2854"/>
      <c r="E159" s="2854"/>
      <c r="F159" s="1230" t="s">
        <v>358</v>
      </c>
      <c r="G159" s="79">
        <f t="shared" si="9"/>
        <v>2</v>
      </c>
      <c r="H159" s="601">
        <v>0</v>
      </c>
      <c r="I159" s="601">
        <v>0</v>
      </c>
      <c r="J159" s="601">
        <v>0</v>
      </c>
      <c r="K159" s="601">
        <v>1</v>
      </c>
      <c r="L159" s="601">
        <v>0</v>
      </c>
      <c r="M159" s="601">
        <v>0</v>
      </c>
      <c r="N159" s="601">
        <v>0</v>
      </c>
      <c r="O159" s="601">
        <v>0</v>
      </c>
      <c r="P159" s="601">
        <v>1</v>
      </c>
      <c r="Q159" s="601">
        <v>0</v>
      </c>
      <c r="R159" s="601">
        <v>0</v>
      </c>
      <c r="S159" s="601">
        <v>0</v>
      </c>
      <c r="T159" s="473"/>
    </row>
    <row r="160" spans="1:20" ht="30.75" thickBot="1" x14ac:dyDescent="0.3">
      <c r="A160" s="2869"/>
      <c r="B160" s="2848"/>
      <c r="C160" s="2850"/>
      <c r="D160" s="2854"/>
      <c r="E160" s="2854"/>
      <c r="F160" s="1230" t="s">
        <v>359</v>
      </c>
      <c r="G160" s="79">
        <f t="shared" si="9"/>
        <v>2</v>
      </c>
      <c r="H160" s="601">
        <v>0</v>
      </c>
      <c r="I160" s="601">
        <v>0</v>
      </c>
      <c r="J160" s="601">
        <v>0</v>
      </c>
      <c r="K160" s="601">
        <v>1</v>
      </c>
      <c r="L160" s="601">
        <v>0</v>
      </c>
      <c r="M160" s="601">
        <v>0</v>
      </c>
      <c r="N160" s="601">
        <v>0</v>
      </c>
      <c r="O160" s="601">
        <v>0</v>
      </c>
      <c r="P160" s="601">
        <v>1</v>
      </c>
      <c r="Q160" s="601">
        <v>0</v>
      </c>
      <c r="R160" s="601">
        <v>0</v>
      </c>
      <c r="S160" s="601">
        <v>0</v>
      </c>
      <c r="T160" s="473"/>
    </row>
    <row r="161" spans="1:20" ht="31.5" customHeight="1" thickBot="1" x14ac:dyDescent="0.3">
      <c r="A161" s="2869"/>
      <c r="B161" s="2848"/>
      <c r="C161" s="2850"/>
      <c r="D161" s="2854"/>
      <c r="E161" s="2854"/>
      <c r="F161" s="1230" t="s">
        <v>360</v>
      </c>
      <c r="G161" s="79">
        <f t="shared" si="9"/>
        <v>2</v>
      </c>
      <c r="H161" s="601">
        <v>0</v>
      </c>
      <c r="I161" s="601">
        <v>0</v>
      </c>
      <c r="J161" s="601">
        <v>0</v>
      </c>
      <c r="K161" s="601">
        <v>1</v>
      </c>
      <c r="L161" s="601">
        <v>0</v>
      </c>
      <c r="M161" s="601">
        <v>0</v>
      </c>
      <c r="N161" s="601">
        <v>0</v>
      </c>
      <c r="O161" s="601">
        <v>0</v>
      </c>
      <c r="P161" s="601">
        <v>1</v>
      </c>
      <c r="Q161" s="601">
        <v>0</v>
      </c>
      <c r="R161" s="601">
        <v>0</v>
      </c>
      <c r="S161" s="601">
        <v>0</v>
      </c>
      <c r="T161" s="473"/>
    </row>
    <row r="162" spans="1:20" ht="35.25" customHeight="1" thickBot="1" x14ac:dyDescent="0.3">
      <c r="A162" s="2869"/>
      <c r="B162" s="2848"/>
      <c r="C162" s="2850"/>
      <c r="D162" s="2854"/>
      <c r="E162" s="2854"/>
      <c r="F162" s="1230" t="s">
        <v>361</v>
      </c>
      <c r="G162" s="79">
        <f t="shared" si="9"/>
        <v>0</v>
      </c>
      <c r="H162" s="601">
        <v>0</v>
      </c>
      <c r="I162" s="601">
        <v>0</v>
      </c>
      <c r="J162" s="601">
        <v>0</v>
      </c>
      <c r="K162" s="601">
        <v>0</v>
      </c>
      <c r="L162" s="601">
        <v>0</v>
      </c>
      <c r="M162" s="601">
        <v>0</v>
      </c>
      <c r="N162" s="601">
        <v>0</v>
      </c>
      <c r="O162" s="601">
        <v>0</v>
      </c>
      <c r="P162" s="601">
        <v>0</v>
      </c>
      <c r="Q162" s="601">
        <v>0</v>
      </c>
      <c r="R162" s="601">
        <v>0</v>
      </c>
      <c r="S162" s="601">
        <v>0</v>
      </c>
      <c r="T162" s="473"/>
    </row>
    <row r="163" spans="1:20" ht="15.75" customHeight="1" thickBot="1" x14ac:dyDescent="0.3">
      <c r="A163" s="2869"/>
      <c r="B163" s="2848"/>
      <c r="C163" s="2850"/>
      <c r="D163" s="2854"/>
      <c r="E163" s="2854"/>
      <c r="F163" s="1230" t="s">
        <v>362</v>
      </c>
      <c r="G163" s="79">
        <f t="shared" si="9"/>
        <v>0</v>
      </c>
      <c r="H163" s="601">
        <v>0</v>
      </c>
      <c r="I163" s="601">
        <v>0</v>
      </c>
      <c r="J163" s="601">
        <v>0</v>
      </c>
      <c r="K163" s="601">
        <v>0</v>
      </c>
      <c r="L163" s="601">
        <v>0</v>
      </c>
      <c r="M163" s="601">
        <v>0</v>
      </c>
      <c r="N163" s="601">
        <v>0</v>
      </c>
      <c r="O163" s="601">
        <v>0</v>
      </c>
      <c r="P163" s="601">
        <v>0</v>
      </c>
      <c r="Q163" s="601">
        <v>0</v>
      </c>
      <c r="R163" s="601">
        <v>0</v>
      </c>
      <c r="S163" s="601">
        <v>0</v>
      </c>
      <c r="T163" s="473"/>
    </row>
    <row r="164" spans="1:20" ht="33.75" customHeight="1" thickBot="1" x14ac:dyDescent="0.3">
      <c r="A164" s="2869"/>
      <c r="B164" s="2848"/>
      <c r="C164" s="2850"/>
      <c r="D164" s="2854"/>
      <c r="E164" s="2854"/>
      <c r="F164" s="1230" t="s">
        <v>363</v>
      </c>
      <c r="G164" s="79">
        <f t="shared" si="9"/>
        <v>3</v>
      </c>
      <c r="H164" s="1231">
        <v>0</v>
      </c>
      <c r="I164" s="1231">
        <v>0</v>
      </c>
      <c r="J164" s="1231">
        <v>0</v>
      </c>
      <c r="K164" s="1231">
        <v>1</v>
      </c>
      <c r="L164" s="1231">
        <v>0</v>
      </c>
      <c r="M164" s="1231">
        <v>0</v>
      </c>
      <c r="N164" s="1231">
        <v>1</v>
      </c>
      <c r="O164" s="1231">
        <v>0</v>
      </c>
      <c r="P164" s="1231">
        <v>0</v>
      </c>
      <c r="Q164" s="1231">
        <v>1</v>
      </c>
      <c r="R164" s="1231">
        <v>0</v>
      </c>
      <c r="S164" s="1231">
        <v>0</v>
      </c>
      <c r="T164" s="473"/>
    </row>
    <row r="165" spans="1:20" ht="15.75" customHeight="1" thickBot="1" x14ac:dyDescent="0.3">
      <c r="A165" s="2869"/>
      <c r="B165" s="2848"/>
      <c r="C165" s="2850"/>
      <c r="D165" s="2854"/>
      <c r="E165" s="2854"/>
      <c r="F165" s="1230" t="s">
        <v>364</v>
      </c>
      <c r="G165" s="79">
        <f t="shared" si="9"/>
        <v>0</v>
      </c>
      <c r="H165" s="1231">
        <v>0</v>
      </c>
      <c r="I165" s="1231">
        <v>0</v>
      </c>
      <c r="J165" s="1231">
        <v>0</v>
      </c>
      <c r="K165" s="1231">
        <v>0</v>
      </c>
      <c r="L165" s="1231">
        <v>0</v>
      </c>
      <c r="M165" s="1231">
        <v>0</v>
      </c>
      <c r="N165" s="1231">
        <v>0</v>
      </c>
      <c r="O165" s="1231">
        <v>0</v>
      </c>
      <c r="P165" s="1231">
        <v>0</v>
      </c>
      <c r="Q165" s="1231">
        <v>0</v>
      </c>
      <c r="R165" s="1231">
        <v>0</v>
      </c>
      <c r="S165" s="1231">
        <v>0</v>
      </c>
      <c r="T165" s="473"/>
    </row>
    <row r="166" spans="1:20" ht="31.5" customHeight="1" thickBot="1" x14ac:dyDescent="0.3">
      <c r="A166" s="2869"/>
      <c r="B166" s="2848"/>
      <c r="C166" s="2850"/>
      <c r="D166" s="2854"/>
      <c r="E166" s="2854"/>
      <c r="F166" s="1230" t="s">
        <v>365</v>
      </c>
      <c r="G166" s="79">
        <f t="shared" si="9"/>
        <v>0</v>
      </c>
      <c r="H166" s="1231">
        <v>0</v>
      </c>
      <c r="I166" s="1231">
        <v>0</v>
      </c>
      <c r="J166" s="1231">
        <v>0</v>
      </c>
      <c r="K166" s="1231">
        <v>0</v>
      </c>
      <c r="L166" s="1231">
        <v>0</v>
      </c>
      <c r="M166" s="1231">
        <v>0</v>
      </c>
      <c r="N166" s="1231">
        <v>0</v>
      </c>
      <c r="O166" s="1231">
        <v>0</v>
      </c>
      <c r="P166" s="1231">
        <v>0</v>
      </c>
      <c r="Q166" s="1231">
        <v>0</v>
      </c>
      <c r="R166" s="1231">
        <v>0</v>
      </c>
      <c r="S166" s="1231">
        <v>0</v>
      </c>
      <c r="T166" s="473"/>
    </row>
    <row r="167" spans="1:20" ht="31.5" customHeight="1" thickBot="1" x14ac:dyDescent="0.3">
      <c r="A167" s="2869"/>
      <c r="B167" s="2848"/>
      <c r="C167" s="2850"/>
      <c r="D167" s="2854"/>
      <c r="E167" s="2854"/>
      <c r="F167" s="1230" t="s">
        <v>366</v>
      </c>
      <c r="G167" s="79">
        <f t="shared" ref="G167:G230" si="11">SUM(H167:S167)</f>
        <v>0</v>
      </c>
      <c r="H167" s="1231">
        <v>0</v>
      </c>
      <c r="I167" s="1231">
        <v>0</v>
      </c>
      <c r="J167" s="1231">
        <v>0</v>
      </c>
      <c r="K167" s="1231">
        <v>0</v>
      </c>
      <c r="L167" s="1231">
        <v>0</v>
      </c>
      <c r="M167" s="1231">
        <v>0</v>
      </c>
      <c r="N167" s="1231">
        <v>0</v>
      </c>
      <c r="O167" s="1231">
        <v>0</v>
      </c>
      <c r="P167" s="1231">
        <v>0</v>
      </c>
      <c r="Q167" s="1231">
        <v>0</v>
      </c>
      <c r="R167" s="1231">
        <v>0</v>
      </c>
      <c r="S167" s="1231">
        <v>0</v>
      </c>
      <c r="T167" s="473"/>
    </row>
    <row r="168" spans="1:20" ht="15.75" customHeight="1" thickBot="1" x14ac:dyDescent="0.3">
      <c r="A168" s="2869"/>
      <c r="B168" s="2848"/>
      <c r="C168" s="2850"/>
      <c r="D168" s="2854"/>
      <c r="E168" s="2854"/>
      <c r="F168" s="1230" t="s">
        <v>367</v>
      </c>
      <c r="G168" s="79">
        <f t="shared" si="11"/>
        <v>0</v>
      </c>
      <c r="H168" s="1231">
        <v>0</v>
      </c>
      <c r="I168" s="1231">
        <v>0</v>
      </c>
      <c r="J168" s="1231">
        <v>0</v>
      </c>
      <c r="K168" s="1231">
        <v>0</v>
      </c>
      <c r="L168" s="1231">
        <v>0</v>
      </c>
      <c r="M168" s="1231">
        <v>0</v>
      </c>
      <c r="N168" s="1231">
        <v>0</v>
      </c>
      <c r="O168" s="1231">
        <v>0</v>
      </c>
      <c r="P168" s="1231">
        <v>0</v>
      </c>
      <c r="Q168" s="1231">
        <v>0</v>
      </c>
      <c r="R168" s="1231">
        <v>0</v>
      </c>
      <c r="S168" s="1231">
        <v>0</v>
      </c>
      <c r="T168" s="473"/>
    </row>
    <row r="169" spans="1:20" ht="15.75" customHeight="1" thickBot="1" x14ac:dyDescent="0.3">
      <c r="A169" s="2869"/>
      <c r="B169" s="2848"/>
      <c r="C169" s="2850"/>
      <c r="D169" s="2854"/>
      <c r="E169" s="2854"/>
      <c r="F169" s="1230" t="s">
        <v>368</v>
      </c>
      <c r="G169" s="79">
        <f t="shared" si="11"/>
        <v>0</v>
      </c>
      <c r="H169" s="1231">
        <v>0</v>
      </c>
      <c r="I169" s="1231">
        <v>0</v>
      </c>
      <c r="J169" s="1231">
        <v>0</v>
      </c>
      <c r="K169" s="1231">
        <v>0</v>
      </c>
      <c r="L169" s="1231">
        <v>0</v>
      </c>
      <c r="M169" s="1231">
        <v>0</v>
      </c>
      <c r="N169" s="1231">
        <v>0</v>
      </c>
      <c r="O169" s="1231">
        <v>0</v>
      </c>
      <c r="P169" s="1231">
        <v>0</v>
      </c>
      <c r="Q169" s="1231">
        <v>0</v>
      </c>
      <c r="R169" s="1231">
        <v>0</v>
      </c>
      <c r="S169" s="1231">
        <v>0</v>
      </c>
      <c r="T169" s="473"/>
    </row>
    <row r="170" spans="1:20" ht="31.5" customHeight="1" thickBot="1" x14ac:dyDescent="0.3">
      <c r="A170" s="2869"/>
      <c r="B170" s="2848"/>
      <c r="C170" s="2850"/>
      <c r="D170" s="2854"/>
      <c r="E170" s="2854"/>
      <c r="F170" s="1230" t="s">
        <v>369</v>
      </c>
      <c r="G170" s="79">
        <f t="shared" si="11"/>
        <v>0</v>
      </c>
      <c r="H170" s="1231">
        <v>0</v>
      </c>
      <c r="I170" s="1231">
        <v>0</v>
      </c>
      <c r="J170" s="1231">
        <v>0</v>
      </c>
      <c r="K170" s="1231">
        <v>0</v>
      </c>
      <c r="L170" s="1231">
        <v>0</v>
      </c>
      <c r="M170" s="1231">
        <v>0</v>
      </c>
      <c r="N170" s="1231">
        <v>0</v>
      </c>
      <c r="O170" s="1231">
        <v>0</v>
      </c>
      <c r="P170" s="1231">
        <v>0</v>
      </c>
      <c r="Q170" s="1231">
        <v>0</v>
      </c>
      <c r="R170" s="1231">
        <v>0</v>
      </c>
      <c r="S170" s="1231">
        <v>0</v>
      </c>
      <c r="T170" s="473"/>
    </row>
    <row r="171" spans="1:20" ht="20.25" customHeight="1" thickBot="1" x14ac:dyDescent="0.3">
      <c r="A171" s="2869"/>
      <c r="B171" s="2848"/>
      <c r="C171" s="2850"/>
      <c r="D171" s="2854"/>
      <c r="E171" s="2854"/>
      <c r="F171" s="1230" t="s">
        <v>370</v>
      </c>
      <c r="G171" s="79">
        <f t="shared" si="11"/>
        <v>2</v>
      </c>
      <c r="H171" s="1231">
        <v>0</v>
      </c>
      <c r="I171" s="1231">
        <v>0</v>
      </c>
      <c r="J171" s="1231">
        <v>0</v>
      </c>
      <c r="K171" s="1231">
        <v>0</v>
      </c>
      <c r="L171" s="1231">
        <v>1</v>
      </c>
      <c r="M171" s="1231">
        <v>0</v>
      </c>
      <c r="N171" s="1231">
        <v>0</v>
      </c>
      <c r="O171" s="1231">
        <v>0</v>
      </c>
      <c r="P171" s="1231">
        <v>1</v>
      </c>
      <c r="Q171" s="1231">
        <v>0</v>
      </c>
      <c r="R171" s="1231">
        <v>0</v>
      </c>
      <c r="S171" s="1231">
        <v>0</v>
      </c>
      <c r="T171" s="473"/>
    </row>
    <row r="172" spans="1:20" ht="15.75" customHeight="1" thickBot="1" x14ac:dyDescent="0.3">
      <c r="A172" s="2869"/>
      <c r="B172" s="2848"/>
      <c r="C172" s="2850"/>
      <c r="D172" s="2854"/>
      <c r="E172" s="2854"/>
      <c r="F172" s="1230" t="s">
        <v>371</v>
      </c>
      <c r="G172" s="79">
        <f t="shared" si="11"/>
        <v>0</v>
      </c>
      <c r="H172" s="1231">
        <v>0</v>
      </c>
      <c r="I172" s="1231">
        <v>0</v>
      </c>
      <c r="J172" s="1231">
        <v>0</v>
      </c>
      <c r="K172" s="1231">
        <v>0</v>
      </c>
      <c r="L172" s="1231">
        <v>0</v>
      </c>
      <c r="M172" s="1231">
        <v>0</v>
      </c>
      <c r="N172" s="1231">
        <v>0</v>
      </c>
      <c r="O172" s="1231">
        <v>0</v>
      </c>
      <c r="P172" s="1231">
        <v>0</v>
      </c>
      <c r="Q172" s="1231">
        <v>0</v>
      </c>
      <c r="R172" s="1231">
        <v>0</v>
      </c>
      <c r="S172" s="1231">
        <v>0</v>
      </c>
      <c r="T172" s="473"/>
    </row>
    <row r="173" spans="1:20" ht="18" customHeight="1" thickBot="1" x14ac:dyDescent="0.3">
      <c r="A173" s="2869"/>
      <c r="B173" s="2848"/>
      <c r="C173" s="2850"/>
      <c r="D173" s="2854"/>
      <c r="E173" s="2854"/>
      <c r="F173" s="1230" t="s">
        <v>372</v>
      </c>
      <c r="G173" s="79">
        <f t="shared" si="11"/>
        <v>0</v>
      </c>
      <c r="H173" s="1231">
        <v>0</v>
      </c>
      <c r="I173" s="1231">
        <v>0</v>
      </c>
      <c r="J173" s="1231">
        <v>0</v>
      </c>
      <c r="K173" s="1231">
        <v>0</v>
      </c>
      <c r="L173" s="1231">
        <v>0</v>
      </c>
      <c r="M173" s="1231">
        <v>0</v>
      </c>
      <c r="N173" s="1231">
        <v>0</v>
      </c>
      <c r="O173" s="1231">
        <v>0</v>
      </c>
      <c r="P173" s="1231">
        <v>0</v>
      </c>
      <c r="Q173" s="1231">
        <v>0</v>
      </c>
      <c r="R173" s="1231">
        <v>0</v>
      </c>
      <c r="S173" s="1231">
        <v>0</v>
      </c>
      <c r="T173" s="473"/>
    </row>
    <row r="174" spans="1:20" ht="15.75" customHeight="1" thickBot="1" x14ac:dyDescent="0.3">
      <c r="A174" s="2869"/>
      <c r="B174" s="2848"/>
      <c r="C174" s="2850"/>
      <c r="D174" s="2854"/>
      <c r="E174" s="2854"/>
      <c r="F174" s="1230" t="s">
        <v>373</v>
      </c>
      <c r="G174" s="79">
        <f t="shared" si="11"/>
        <v>0</v>
      </c>
      <c r="H174" s="1231">
        <v>0</v>
      </c>
      <c r="I174" s="1231">
        <v>0</v>
      </c>
      <c r="J174" s="1231">
        <v>0</v>
      </c>
      <c r="K174" s="1231">
        <v>0</v>
      </c>
      <c r="L174" s="1231">
        <v>0</v>
      </c>
      <c r="M174" s="1231">
        <v>0</v>
      </c>
      <c r="N174" s="1231">
        <v>0</v>
      </c>
      <c r="O174" s="1231">
        <v>0</v>
      </c>
      <c r="P174" s="1231">
        <v>0</v>
      </c>
      <c r="Q174" s="1231">
        <v>0</v>
      </c>
      <c r="R174" s="1231">
        <v>0</v>
      </c>
      <c r="S174" s="1231">
        <v>0</v>
      </c>
      <c r="T174" s="473"/>
    </row>
    <row r="175" spans="1:20" ht="15.75" customHeight="1" thickBot="1" x14ac:dyDescent="0.3">
      <c r="A175" s="2869"/>
      <c r="B175" s="2848"/>
      <c r="C175" s="2850"/>
      <c r="D175" s="2854"/>
      <c r="E175" s="2854"/>
      <c r="F175" s="1230" t="s">
        <v>374</v>
      </c>
      <c r="G175" s="79">
        <f t="shared" si="11"/>
        <v>0</v>
      </c>
      <c r="H175" s="1231">
        <v>0</v>
      </c>
      <c r="I175" s="1231">
        <v>0</v>
      </c>
      <c r="J175" s="1231">
        <v>0</v>
      </c>
      <c r="K175" s="1231">
        <v>0</v>
      </c>
      <c r="L175" s="1231">
        <v>0</v>
      </c>
      <c r="M175" s="1231">
        <v>0</v>
      </c>
      <c r="N175" s="1231">
        <v>0</v>
      </c>
      <c r="O175" s="1231">
        <v>0</v>
      </c>
      <c r="P175" s="1231">
        <v>0</v>
      </c>
      <c r="Q175" s="1231">
        <v>0</v>
      </c>
      <c r="R175" s="1231">
        <v>0</v>
      </c>
      <c r="S175" s="1231">
        <v>0</v>
      </c>
      <c r="T175" s="473"/>
    </row>
    <row r="176" spans="1:20" ht="16.5" customHeight="1" thickBot="1" x14ac:dyDescent="0.3">
      <c r="A176" s="2869"/>
      <c r="B176" s="2848"/>
      <c r="C176" s="2850"/>
      <c r="D176" s="2854"/>
      <c r="E176" s="2854"/>
      <c r="F176" s="1230" t="s">
        <v>375</v>
      </c>
      <c r="G176" s="79">
        <f t="shared" si="11"/>
        <v>2</v>
      </c>
      <c r="H176" s="1231">
        <v>0</v>
      </c>
      <c r="I176" s="1231">
        <v>0</v>
      </c>
      <c r="J176" s="1231">
        <v>1</v>
      </c>
      <c r="K176" s="1231">
        <v>0</v>
      </c>
      <c r="L176" s="1231">
        <v>0</v>
      </c>
      <c r="M176" s="1231">
        <v>0</v>
      </c>
      <c r="N176" s="1231">
        <v>0</v>
      </c>
      <c r="O176" s="1231">
        <v>1</v>
      </c>
      <c r="P176" s="1231">
        <v>0</v>
      </c>
      <c r="Q176" s="1231">
        <v>0</v>
      </c>
      <c r="R176" s="1231">
        <v>0</v>
      </c>
      <c r="S176" s="1231">
        <v>0</v>
      </c>
      <c r="T176" s="473"/>
    </row>
    <row r="177" spans="1:20" ht="22.5" customHeight="1" thickBot="1" x14ac:dyDescent="0.3">
      <c r="A177" s="2869"/>
      <c r="B177" s="2848"/>
      <c r="C177" s="2850"/>
      <c r="D177" s="2854"/>
      <c r="E177" s="2854"/>
      <c r="F177" s="1230" t="s">
        <v>376</v>
      </c>
      <c r="G177" s="79">
        <f t="shared" si="11"/>
        <v>2</v>
      </c>
      <c r="H177" s="1231">
        <v>0</v>
      </c>
      <c r="I177" s="1231">
        <v>0</v>
      </c>
      <c r="J177" s="1231">
        <v>0</v>
      </c>
      <c r="K177" s="1231">
        <v>1</v>
      </c>
      <c r="L177" s="1231">
        <v>0</v>
      </c>
      <c r="M177" s="1231">
        <v>0</v>
      </c>
      <c r="N177" s="1231">
        <v>1</v>
      </c>
      <c r="O177" s="1231">
        <v>0</v>
      </c>
      <c r="P177" s="1231">
        <v>0</v>
      </c>
      <c r="Q177" s="1231">
        <v>0</v>
      </c>
      <c r="R177" s="1231">
        <v>0</v>
      </c>
      <c r="S177" s="1231">
        <v>0</v>
      </c>
      <c r="T177" s="473"/>
    </row>
    <row r="178" spans="1:20" ht="19.5" customHeight="1" thickBot="1" x14ac:dyDescent="0.3">
      <c r="A178" s="2869"/>
      <c r="B178" s="2848"/>
      <c r="C178" s="2850"/>
      <c r="D178" s="2854"/>
      <c r="E178" s="2854"/>
      <c r="F178" s="1230" t="s">
        <v>377</v>
      </c>
      <c r="G178" s="79">
        <f t="shared" si="11"/>
        <v>0</v>
      </c>
      <c r="H178" s="1231">
        <v>0</v>
      </c>
      <c r="I178" s="1231">
        <v>0</v>
      </c>
      <c r="J178" s="1231">
        <v>0</v>
      </c>
      <c r="K178" s="1231">
        <v>0</v>
      </c>
      <c r="L178" s="1231">
        <v>0</v>
      </c>
      <c r="M178" s="1231">
        <v>0</v>
      </c>
      <c r="N178" s="1231">
        <v>0</v>
      </c>
      <c r="O178" s="1231">
        <v>0</v>
      </c>
      <c r="P178" s="1231">
        <v>0</v>
      </c>
      <c r="Q178" s="1231">
        <v>0</v>
      </c>
      <c r="R178" s="1231">
        <v>0</v>
      </c>
      <c r="S178" s="1231">
        <v>0</v>
      </c>
      <c r="T178" s="473"/>
    </row>
    <row r="179" spans="1:20" ht="16.5" customHeight="1" thickBot="1" x14ac:dyDescent="0.3">
      <c r="A179" s="2869"/>
      <c r="B179" s="2848"/>
      <c r="C179" s="2850"/>
      <c r="D179" s="2854"/>
      <c r="E179" s="2854"/>
      <c r="F179" s="1230" t="s">
        <v>378</v>
      </c>
      <c r="G179" s="79">
        <f t="shared" si="11"/>
        <v>0</v>
      </c>
      <c r="H179" s="1231">
        <v>0</v>
      </c>
      <c r="I179" s="1231">
        <v>0</v>
      </c>
      <c r="J179" s="1231">
        <v>0</v>
      </c>
      <c r="K179" s="1231">
        <v>0</v>
      </c>
      <c r="L179" s="1231">
        <v>0</v>
      </c>
      <c r="M179" s="1231">
        <v>0</v>
      </c>
      <c r="N179" s="1231">
        <v>0</v>
      </c>
      <c r="O179" s="1231">
        <v>0</v>
      </c>
      <c r="P179" s="1231">
        <v>0</v>
      </c>
      <c r="Q179" s="1231">
        <v>0</v>
      </c>
      <c r="R179" s="1231">
        <v>0</v>
      </c>
      <c r="S179" s="1231">
        <v>0</v>
      </c>
      <c r="T179" s="473"/>
    </row>
    <row r="180" spans="1:20" ht="15.75" customHeight="1" thickBot="1" x14ac:dyDescent="0.3">
      <c r="A180" s="2869"/>
      <c r="B180" s="2848"/>
      <c r="C180" s="2850"/>
      <c r="D180" s="2854"/>
      <c r="E180" s="2854"/>
      <c r="F180" s="1230" t="s">
        <v>379</v>
      </c>
      <c r="G180" s="79">
        <f t="shared" si="11"/>
        <v>0</v>
      </c>
      <c r="H180" s="1231">
        <v>0</v>
      </c>
      <c r="I180" s="1231">
        <v>0</v>
      </c>
      <c r="J180" s="1231">
        <v>0</v>
      </c>
      <c r="K180" s="1231">
        <v>0</v>
      </c>
      <c r="L180" s="1231">
        <v>0</v>
      </c>
      <c r="M180" s="1231">
        <v>0</v>
      </c>
      <c r="N180" s="1231">
        <v>0</v>
      </c>
      <c r="O180" s="1231">
        <v>0</v>
      </c>
      <c r="P180" s="1231">
        <v>0</v>
      </c>
      <c r="Q180" s="1231">
        <v>0</v>
      </c>
      <c r="R180" s="1231">
        <v>0</v>
      </c>
      <c r="S180" s="1231">
        <v>0</v>
      </c>
      <c r="T180" s="473"/>
    </row>
    <row r="181" spans="1:20" ht="15.75" customHeight="1" thickBot="1" x14ac:dyDescent="0.3">
      <c r="A181" s="2869"/>
      <c r="B181" s="2848"/>
      <c r="C181" s="2850"/>
      <c r="D181" s="2854"/>
      <c r="E181" s="2854"/>
      <c r="F181" s="1230" t="s">
        <v>380</v>
      </c>
      <c r="G181" s="79">
        <f t="shared" si="11"/>
        <v>0</v>
      </c>
      <c r="H181" s="1231">
        <v>0</v>
      </c>
      <c r="I181" s="1231">
        <v>0</v>
      </c>
      <c r="J181" s="1231">
        <v>0</v>
      </c>
      <c r="K181" s="1231">
        <v>0</v>
      </c>
      <c r="L181" s="1231">
        <v>0</v>
      </c>
      <c r="M181" s="1231">
        <v>0</v>
      </c>
      <c r="N181" s="1231">
        <v>0</v>
      </c>
      <c r="O181" s="1231">
        <v>0</v>
      </c>
      <c r="P181" s="1231">
        <v>0</v>
      </c>
      <c r="Q181" s="1231">
        <v>0</v>
      </c>
      <c r="R181" s="1231">
        <v>0</v>
      </c>
      <c r="S181" s="1231">
        <v>0</v>
      </c>
      <c r="T181" s="473"/>
    </row>
    <row r="182" spans="1:20" ht="16.5" customHeight="1" thickBot="1" x14ac:dyDescent="0.3">
      <c r="A182" s="2869"/>
      <c r="B182" s="2848"/>
      <c r="C182" s="2850"/>
      <c r="D182" s="2854"/>
      <c r="E182" s="2854"/>
      <c r="F182" s="1230" t="s">
        <v>381</v>
      </c>
      <c r="G182" s="79">
        <f t="shared" si="11"/>
        <v>0</v>
      </c>
      <c r="H182" s="1231">
        <v>0</v>
      </c>
      <c r="I182" s="1231">
        <v>0</v>
      </c>
      <c r="J182" s="1231">
        <v>0</v>
      </c>
      <c r="K182" s="1231">
        <v>0</v>
      </c>
      <c r="L182" s="1231">
        <v>0</v>
      </c>
      <c r="M182" s="1231">
        <v>0</v>
      </c>
      <c r="N182" s="1231">
        <v>0</v>
      </c>
      <c r="O182" s="1231">
        <v>0</v>
      </c>
      <c r="P182" s="1231">
        <v>0</v>
      </c>
      <c r="Q182" s="1231">
        <v>0</v>
      </c>
      <c r="R182" s="1231">
        <v>0</v>
      </c>
      <c r="S182" s="1231">
        <v>0</v>
      </c>
      <c r="T182" s="473"/>
    </row>
    <row r="183" spans="1:20" ht="15.75" customHeight="1" thickBot="1" x14ac:dyDescent="0.3">
      <c r="A183" s="2869"/>
      <c r="B183" s="2848"/>
      <c r="C183" s="2850"/>
      <c r="D183" s="2854"/>
      <c r="E183" s="2854"/>
      <c r="F183" s="1230" t="s">
        <v>382</v>
      </c>
      <c r="G183" s="79">
        <f t="shared" si="11"/>
        <v>0</v>
      </c>
      <c r="H183" s="1231">
        <v>0</v>
      </c>
      <c r="I183" s="1231">
        <v>0</v>
      </c>
      <c r="J183" s="1231">
        <v>0</v>
      </c>
      <c r="K183" s="1231">
        <v>0</v>
      </c>
      <c r="L183" s="1231">
        <v>0</v>
      </c>
      <c r="M183" s="1231">
        <v>0</v>
      </c>
      <c r="N183" s="1231">
        <v>0</v>
      </c>
      <c r="O183" s="1231">
        <v>0</v>
      </c>
      <c r="P183" s="1231">
        <v>0</v>
      </c>
      <c r="Q183" s="1231">
        <v>0</v>
      </c>
      <c r="R183" s="1231">
        <v>0</v>
      </c>
      <c r="S183" s="1231">
        <v>0</v>
      </c>
      <c r="T183" s="473"/>
    </row>
    <row r="184" spans="1:20" ht="15.75" customHeight="1" thickBot="1" x14ac:dyDescent="0.3">
      <c r="A184" s="2869"/>
      <c r="B184" s="2848"/>
      <c r="C184" s="2850"/>
      <c r="D184" s="2854"/>
      <c r="E184" s="2854"/>
      <c r="F184" s="1230" t="s">
        <v>383</v>
      </c>
      <c r="G184" s="79">
        <f t="shared" si="11"/>
        <v>0</v>
      </c>
      <c r="H184" s="1231">
        <v>0</v>
      </c>
      <c r="I184" s="1231">
        <v>0</v>
      </c>
      <c r="J184" s="1231">
        <v>0</v>
      </c>
      <c r="K184" s="1231">
        <v>0</v>
      </c>
      <c r="L184" s="1231">
        <v>0</v>
      </c>
      <c r="M184" s="1231">
        <v>0</v>
      </c>
      <c r="N184" s="1231">
        <v>0</v>
      </c>
      <c r="O184" s="1231">
        <v>0</v>
      </c>
      <c r="P184" s="1231">
        <v>0</v>
      </c>
      <c r="Q184" s="1231">
        <v>0</v>
      </c>
      <c r="R184" s="1231">
        <v>0</v>
      </c>
      <c r="S184" s="1231">
        <v>0</v>
      </c>
      <c r="T184" s="473"/>
    </row>
    <row r="185" spans="1:20" ht="16.5" customHeight="1" thickBot="1" x14ac:dyDescent="0.3">
      <c r="A185" s="2869"/>
      <c r="B185" s="2848"/>
      <c r="C185" s="2850"/>
      <c r="D185" s="2854"/>
      <c r="E185" s="2854"/>
      <c r="F185" s="1230" t="s">
        <v>384</v>
      </c>
      <c r="G185" s="79">
        <f t="shared" si="11"/>
        <v>0</v>
      </c>
      <c r="H185" s="1231">
        <v>0</v>
      </c>
      <c r="I185" s="1231">
        <v>0</v>
      </c>
      <c r="J185" s="1231">
        <v>0</v>
      </c>
      <c r="K185" s="1231">
        <v>0</v>
      </c>
      <c r="L185" s="1231">
        <v>0</v>
      </c>
      <c r="M185" s="1231">
        <v>0</v>
      </c>
      <c r="N185" s="1231">
        <v>0</v>
      </c>
      <c r="O185" s="1231">
        <v>0</v>
      </c>
      <c r="P185" s="1231">
        <v>0</v>
      </c>
      <c r="Q185" s="1231">
        <v>0</v>
      </c>
      <c r="R185" s="1231">
        <v>0</v>
      </c>
      <c r="S185" s="1231">
        <v>0</v>
      </c>
      <c r="T185" s="473"/>
    </row>
    <row r="186" spans="1:20" ht="33.75" customHeight="1" thickBot="1" x14ac:dyDescent="0.3">
      <c r="A186" s="2869"/>
      <c r="B186" s="2848"/>
      <c r="C186" s="2850"/>
      <c r="D186" s="2854"/>
      <c r="E186" s="2854"/>
      <c r="F186" s="1230" t="s">
        <v>385</v>
      </c>
      <c r="G186" s="79">
        <f t="shared" si="11"/>
        <v>0</v>
      </c>
      <c r="H186" s="1231">
        <v>0</v>
      </c>
      <c r="I186" s="1231">
        <v>0</v>
      </c>
      <c r="J186" s="1231">
        <v>0</v>
      </c>
      <c r="K186" s="1231">
        <v>0</v>
      </c>
      <c r="L186" s="1231">
        <v>0</v>
      </c>
      <c r="M186" s="1231">
        <v>0</v>
      </c>
      <c r="N186" s="1231">
        <v>0</v>
      </c>
      <c r="O186" s="1231">
        <v>0</v>
      </c>
      <c r="P186" s="1231">
        <v>0</v>
      </c>
      <c r="Q186" s="1231">
        <v>0</v>
      </c>
      <c r="R186" s="1231">
        <v>0</v>
      </c>
      <c r="S186" s="1231">
        <v>0</v>
      </c>
      <c r="T186" s="473"/>
    </row>
    <row r="187" spans="1:20" ht="31.5" customHeight="1" thickBot="1" x14ac:dyDescent="0.3">
      <c r="A187" s="2869"/>
      <c r="B187" s="2848"/>
      <c r="C187" s="2850"/>
      <c r="D187" s="2854"/>
      <c r="E187" s="2854"/>
      <c r="F187" s="1230" t="s">
        <v>386</v>
      </c>
      <c r="G187" s="79">
        <f t="shared" si="11"/>
        <v>0</v>
      </c>
      <c r="H187" s="1231">
        <v>0</v>
      </c>
      <c r="I187" s="1231">
        <v>0</v>
      </c>
      <c r="J187" s="1231">
        <v>0</v>
      </c>
      <c r="K187" s="1231">
        <v>0</v>
      </c>
      <c r="L187" s="1231">
        <v>0</v>
      </c>
      <c r="M187" s="1231">
        <v>0</v>
      </c>
      <c r="N187" s="1231">
        <v>0</v>
      </c>
      <c r="O187" s="1231">
        <v>0</v>
      </c>
      <c r="P187" s="1231">
        <v>0</v>
      </c>
      <c r="Q187" s="1231">
        <v>0</v>
      </c>
      <c r="R187" s="1231">
        <v>0</v>
      </c>
      <c r="S187" s="1231">
        <v>0</v>
      </c>
      <c r="T187" s="473"/>
    </row>
    <row r="188" spans="1:20" ht="34.5" customHeight="1" thickBot="1" x14ac:dyDescent="0.3">
      <c r="A188" s="2869"/>
      <c r="B188" s="2848"/>
      <c r="C188" s="2850"/>
      <c r="D188" s="2854"/>
      <c r="E188" s="2854"/>
      <c r="F188" s="1230" t="s">
        <v>387</v>
      </c>
      <c r="G188" s="79">
        <f t="shared" si="11"/>
        <v>4</v>
      </c>
      <c r="H188" s="1231">
        <v>0</v>
      </c>
      <c r="I188" s="1231">
        <v>1</v>
      </c>
      <c r="J188" s="1231">
        <v>0</v>
      </c>
      <c r="K188" s="1231">
        <v>0</v>
      </c>
      <c r="L188" s="1231">
        <v>1</v>
      </c>
      <c r="M188" s="1231">
        <v>0</v>
      </c>
      <c r="N188" s="1231">
        <v>0</v>
      </c>
      <c r="O188" s="1231">
        <v>1</v>
      </c>
      <c r="P188" s="1231">
        <v>0</v>
      </c>
      <c r="Q188" s="1231">
        <v>0</v>
      </c>
      <c r="R188" s="1231">
        <v>1</v>
      </c>
      <c r="S188" s="1231">
        <v>0</v>
      </c>
      <c r="T188" s="473"/>
    </row>
    <row r="189" spans="1:20" ht="15.75" customHeight="1" thickBot="1" x14ac:dyDescent="0.3">
      <c r="A189" s="2869"/>
      <c r="B189" s="2848"/>
      <c r="C189" s="2850"/>
      <c r="D189" s="2854"/>
      <c r="E189" s="2854"/>
      <c r="F189" s="1230" t="s">
        <v>388</v>
      </c>
      <c r="G189" s="79">
        <f t="shared" si="11"/>
        <v>0</v>
      </c>
      <c r="H189" s="1231">
        <v>0</v>
      </c>
      <c r="I189" s="1231">
        <v>0</v>
      </c>
      <c r="J189" s="1231">
        <v>0</v>
      </c>
      <c r="K189" s="1231">
        <v>0</v>
      </c>
      <c r="L189" s="1231">
        <v>0</v>
      </c>
      <c r="M189" s="1231">
        <v>0</v>
      </c>
      <c r="N189" s="1231">
        <v>0</v>
      </c>
      <c r="O189" s="1231">
        <v>0</v>
      </c>
      <c r="P189" s="1231">
        <v>0</v>
      </c>
      <c r="Q189" s="1231">
        <v>0</v>
      </c>
      <c r="R189" s="1231">
        <v>0</v>
      </c>
      <c r="S189" s="1231">
        <v>0</v>
      </c>
      <c r="T189" s="473"/>
    </row>
    <row r="190" spans="1:20" ht="15.75" customHeight="1" thickBot="1" x14ac:dyDescent="0.3">
      <c r="A190" s="2869"/>
      <c r="B190" s="2848"/>
      <c r="C190" s="2850"/>
      <c r="D190" s="2854"/>
      <c r="E190" s="2854"/>
      <c r="F190" s="1230" t="s">
        <v>389</v>
      </c>
      <c r="G190" s="79">
        <f t="shared" si="11"/>
        <v>0</v>
      </c>
      <c r="H190" s="1231">
        <v>0</v>
      </c>
      <c r="I190" s="1231">
        <v>0</v>
      </c>
      <c r="J190" s="1231">
        <v>0</v>
      </c>
      <c r="K190" s="1231">
        <v>0</v>
      </c>
      <c r="L190" s="1231">
        <v>0</v>
      </c>
      <c r="M190" s="1231">
        <v>0</v>
      </c>
      <c r="N190" s="1231">
        <v>0</v>
      </c>
      <c r="O190" s="1231">
        <v>0</v>
      </c>
      <c r="P190" s="1231">
        <v>0</v>
      </c>
      <c r="Q190" s="1231">
        <v>0</v>
      </c>
      <c r="R190" s="1231">
        <v>0</v>
      </c>
      <c r="S190" s="1231">
        <v>0</v>
      </c>
      <c r="T190" s="473"/>
    </row>
    <row r="191" spans="1:20" ht="34.5" customHeight="1" thickBot="1" x14ac:dyDescent="0.3">
      <c r="A191" s="2869"/>
      <c r="B191" s="2848"/>
      <c r="C191" s="2850"/>
      <c r="D191" s="2854"/>
      <c r="E191" s="2854"/>
      <c r="F191" s="1230" t="s">
        <v>390</v>
      </c>
      <c r="G191" s="79">
        <f t="shared" si="11"/>
        <v>0</v>
      </c>
      <c r="H191" s="1231">
        <v>0</v>
      </c>
      <c r="I191" s="1231">
        <v>0</v>
      </c>
      <c r="J191" s="1231">
        <v>0</v>
      </c>
      <c r="K191" s="1231">
        <v>0</v>
      </c>
      <c r="L191" s="1231">
        <v>0</v>
      </c>
      <c r="M191" s="1231">
        <v>0</v>
      </c>
      <c r="N191" s="1231">
        <v>0</v>
      </c>
      <c r="O191" s="1231">
        <v>0</v>
      </c>
      <c r="P191" s="1231">
        <v>0</v>
      </c>
      <c r="Q191" s="1231">
        <v>0</v>
      </c>
      <c r="R191" s="1231">
        <v>0</v>
      </c>
      <c r="S191" s="1231">
        <v>0</v>
      </c>
      <c r="T191" s="473"/>
    </row>
    <row r="192" spans="1:20" ht="35.25" customHeight="1" thickBot="1" x14ac:dyDescent="0.3">
      <c r="A192" s="2869"/>
      <c r="B192" s="2848"/>
      <c r="C192" s="2850"/>
      <c r="D192" s="2854"/>
      <c r="E192" s="2854"/>
      <c r="F192" s="1230" t="s">
        <v>391</v>
      </c>
      <c r="G192" s="79">
        <f t="shared" si="11"/>
        <v>0</v>
      </c>
      <c r="H192" s="1231">
        <v>0</v>
      </c>
      <c r="I192" s="1231">
        <v>0</v>
      </c>
      <c r="J192" s="1231">
        <v>0</v>
      </c>
      <c r="K192" s="1231">
        <v>0</v>
      </c>
      <c r="L192" s="1231">
        <v>0</v>
      </c>
      <c r="M192" s="1231">
        <v>0</v>
      </c>
      <c r="N192" s="1231">
        <v>0</v>
      </c>
      <c r="O192" s="1231">
        <v>0</v>
      </c>
      <c r="P192" s="1231">
        <v>0</v>
      </c>
      <c r="Q192" s="1231">
        <v>0</v>
      </c>
      <c r="R192" s="1231">
        <v>0</v>
      </c>
      <c r="S192" s="1231">
        <v>0</v>
      </c>
      <c r="T192" s="473"/>
    </row>
    <row r="193" spans="1:20" ht="18" customHeight="1" thickBot="1" x14ac:dyDescent="0.3">
      <c r="A193" s="2869"/>
      <c r="B193" s="2848"/>
      <c r="C193" s="2850"/>
      <c r="D193" s="2854"/>
      <c r="E193" s="2854"/>
      <c r="F193" s="1230" t="s">
        <v>392</v>
      </c>
      <c r="G193" s="79">
        <f t="shared" si="11"/>
        <v>6</v>
      </c>
      <c r="H193" s="1231">
        <v>1</v>
      </c>
      <c r="I193" s="1231">
        <v>0</v>
      </c>
      <c r="J193" s="1231">
        <v>1</v>
      </c>
      <c r="K193" s="1231">
        <v>0</v>
      </c>
      <c r="L193" s="1231">
        <v>1</v>
      </c>
      <c r="M193" s="1231">
        <v>0</v>
      </c>
      <c r="N193" s="1231">
        <v>1</v>
      </c>
      <c r="O193" s="1231">
        <v>0</v>
      </c>
      <c r="P193" s="1231">
        <v>1</v>
      </c>
      <c r="Q193" s="1231">
        <v>0</v>
      </c>
      <c r="R193" s="1231">
        <v>1</v>
      </c>
      <c r="S193" s="1231">
        <v>0</v>
      </c>
      <c r="T193" s="473"/>
    </row>
    <row r="194" spans="1:20" ht="16.5" customHeight="1" thickBot="1" x14ac:dyDescent="0.3">
      <c r="A194" s="2869"/>
      <c r="B194" s="2848"/>
      <c r="C194" s="2850"/>
      <c r="D194" s="2854"/>
      <c r="E194" s="2854"/>
      <c r="F194" s="1230" t="s">
        <v>393</v>
      </c>
      <c r="G194" s="79">
        <f t="shared" si="11"/>
        <v>3</v>
      </c>
      <c r="H194" s="1231">
        <v>0</v>
      </c>
      <c r="I194" s="1231">
        <v>0</v>
      </c>
      <c r="J194" s="1231">
        <v>1</v>
      </c>
      <c r="K194" s="1231">
        <v>0</v>
      </c>
      <c r="L194" s="1231">
        <v>0</v>
      </c>
      <c r="M194" s="1231">
        <v>1</v>
      </c>
      <c r="N194" s="1231">
        <v>0</v>
      </c>
      <c r="O194" s="1231">
        <v>0</v>
      </c>
      <c r="P194" s="1231">
        <v>0</v>
      </c>
      <c r="Q194" s="1231">
        <v>1</v>
      </c>
      <c r="R194" s="1231">
        <v>0</v>
      </c>
      <c r="S194" s="1231">
        <v>0</v>
      </c>
      <c r="T194" s="473"/>
    </row>
    <row r="195" spans="1:20" ht="15.75" customHeight="1" thickBot="1" x14ac:dyDescent="0.3">
      <c r="A195" s="2869"/>
      <c r="B195" s="2848"/>
      <c r="C195" s="2850"/>
      <c r="D195" s="2854"/>
      <c r="E195" s="2854"/>
      <c r="F195" s="1230" t="s">
        <v>394</v>
      </c>
      <c r="G195" s="79">
        <f t="shared" si="11"/>
        <v>0</v>
      </c>
      <c r="H195" s="1231">
        <v>0</v>
      </c>
      <c r="I195" s="1231">
        <v>0</v>
      </c>
      <c r="J195" s="1231">
        <v>0</v>
      </c>
      <c r="K195" s="1231">
        <v>0</v>
      </c>
      <c r="L195" s="1231">
        <v>0</v>
      </c>
      <c r="M195" s="1231">
        <v>0</v>
      </c>
      <c r="N195" s="1231">
        <v>0</v>
      </c>
      <c r="O195" s="1231">
        <v>0</v>
      </c>
      <c r="P195" s="1231">
        <v>0</v>
      </c>
      <c r="Q195" s="1231">
        <v>0</v>
      </c>
      <c r="R195" s="1231">
        <v>0</v>
      </c>
      <c r="S195" s="1231">
        <v>0</v>
      </c>
      <c r="T195" s="473"/>
    </row>
    <row r="196" spans="1:20" ht="15.75" customHeight="1" thickBot="1" x14ac:dyDescent="0.3">
      <c r="A196" s="2869"/>
      <c r="B196" s="2848"/>
      <c r="C196" s="2850"/>
      <c r="D196" s="2854"/>
      <c r="E196" s="2854"/>
      <c r="F196" s="1230" t="s">
        <v>395</v>
      </c>
      <c r="G196" s="79">
        <f t="shared" si="11"/>
        <v>0</v>
      </c>
      <c r="H196" s="1231">
        <v>0</v>
      </c>
      <c r="I196" s="1231">
        <v>0</v>
      </c>
      <c r="J196" s="1231">
        <v>0</v>
      </c>
      <c r="K196" s="1231">
        <v>0</v>
      </c>
      <c r="L196" s="1231">
        <v>0</v>
      </c>
      <c r="M196" s="1231">
        <v>0</v>
      </c>
      <c r="N196" s="1231">
        <v>0</v>
      </c>
      <c r="O196" s="1231">
        <v>0</v>
      </c>
      <c r="P196" s="1231">
        <v>0</v>
      </c>
      <c r="Q196" s="1231">
        <v>0</v>
      </c>
      <c r="R196" s="1231">
        <v>0</v>
      </c>
      <c r="S196" s="1231">
        <v>0</v>
      </c>
      <c r="T196" s="473"/>
    </row>
    <row r="197" spans="1:20" ht="16.5" customHeight="1" thickBot="1" x14ac:dyDescent="0.3">
      <c r="A197" s="2869"/>
      <c r="B197" s="2848"/>
      <c r="C197" s="2850"/>
      <c r="D197" s="2854"/>
      <c r="E197" s="2854"/>
      <c r="F197" s="1230" t="s">
        <v>396</v>
      </c>
      <c r="G197" s="79">
        <f t="shared" si="11"/>
        <v>0</v>
      </c>
      <c r="H197" s="1231">
        <v>0</v>
      </c>
      <c r="I197" s="1231">
        <v>0</v>
      </c>
      <c r="J197" s="1231">
        <v>0</v>
      </c>
      <c r="K197" s="1231">
        <v>0</v>
      </c>
      <c r="L197" s="1231">
        <v>0</v>
      </c>
      <c r="M197" s="1231">
        <v>0</v>
      </c>
      <c r="N197" s="1231">
        <v>0</v>
      </c>
      <c r="O197" s="1231">
        <v>0</v>
      </c>
      <c r="P197" s="1231">
        <v>0</v>
      </c>
      <c r="Q197" s="1231">
        <v>0</v>
      </c>
      <c r="R197" s="1231">
        <v>0</v>
      </c>
      <c r="S197" s="1231">
        <v>0</v>
      </c>
      <c r="T197" s="473"/>
    </row>
    <row r="198" spans="1:20" ht="15.75" customHeight="1" thickBot="1" x14ac:dyDescent="0.3">
      <c r="A198" s="2869"/>
      <c r="B198" s="2848"/>
      <c r="C198" s="2850"/>
      <c r="D198" s="2854"/>
      <c r="E198" s="2854"/>
      <c r="F198" s="1230" t="s">
        <v>397</v>
      </c>
      <c r="G198" s="79">
        <f t="shared" si="11"/>
        <v>0</v>
      </c>
      <c r="H198" s="1231">
        <v>0</v>
      </c>
      <c r="I198" s="1231">
        <v>0</v>
      </c>
      <c r="J198" s="1231">
        <v>0</v>
      </c>
      <c r="K198" s="1231">
        <v>0</v>
      </c>
      <c r="L198" s="1231">
        <v>0</v>
      </c>
      <c r="M198" s="1231">
        <v>0</v>
      </c>
      <c r="N198" s="1231">
        <v>0</v>
      </c>
      <c r="O198" s="1231">
        <v>0</v>
      </c>
      <c r="P198" s="1231">
        <v>0</v>
      </c>
      <c r="Q198" s="1231">
        <v>0</v>
      </c>
      <c r="R198" s="1231">
        <v>0</v>
      </c>
      <c r="S198" s="1231">
        <v>0</v>
      </c>
      <c r="T198" s="473"/>
    </row>
    <row r="199" spans="1:20" ht="15.75" customHeight="1" thickBot="1" x14ac:dyDescent="0.3">
      <c r="A199" s="2869"/>
      <c r="B199" s="2848"/>
      <c r="C199" s="2850"/>
      <c r="D199" s="2854"/>
      <c r="E199" s="2854"/>
      <c r="F199" s="1230" t="s">
        <v>398</v>
      </c>
      <c r="G199" s="79">
        <f t="shared" si="11"/>
        <v>0</v>
      </c>
      <c r="H199" s="1231">
        <v>0</v>
      </c>
      <c r="I199" s="1231">
        <v>0</v>
      </c>
      <c r="J199" s="1231">
        <v>0</v>
      </c>
      <c r="K199" s="1231">
        <v>0</v>
      </c>
      <c r="L199" s="1231">
        <v>0</v>
      </c>
      <c r="M199" s="1231">
        <v>0</v>
      </c>
      <c r="N199" s="1231">
        <v>0</v>
      </c>
      <c r="O199" s="1231">
        <v>0</v>
      </c>
      <c r="P199" s="1231">
        <v>0</v>
      </c>
      <c r="Q199" s="1231">
        <v>0</v>
      </c>
      <c r="R199" s="1231">
        <v>0</v>
      </c>
      <c r="S199" s="1231">
        <v>0</v>
      </c>
      <c r="T199" s="473"/>
    </row>
    <row r="200" spans="1:20" ht="32.25" customHeight="1" thickBot="1" x14ac:dyDescent="0.3">
      <c r="A200" s="2869"/>
      <c r="B200" s="2848"/>
      <c r="C200" s="2850"/>
      <c r="D200" s="2854"/>
      <c r="E200" s="2854"/>
      <c r="F200" s="1230" t="s">
        <v>399</v>
      </c>
      <c r="G200" s="79">
        <f t="shared" si="11"/>
        <v>0</v>
      </c>
      <c r="H200" s="1231">
        <v>0</v>
      </c>
      <c r="I200" s="1231">
        <v>0</v>
      </c>
      <c r="J200" s="1231">
        <v>0</v>
      </c>
      <c r="K200" s="1231">
        <v>0</v>
      </c>
      <c r="L200" s="1231">
        <v>0</v>
      </c>
      <c r="M200" s="1231">
        <v>0</v>
      </c>
      <c r="N200" s="1231">
        <v>0</v>
      </c>
      <c r="O200" s="1231">
        <v>0</v>
      </c>
      <c r="P200" s="1231">
        <v>0</v>
      </c>
      <c r="Q200" s="1231">
        <v>0</v>
      </c>
      <c r="R200" s="1231">
        <v>0</v>
      </c>
      <c r="S200" s="1231">
        <v>0</v>
      </c>
      <c r="T200" s="473"/>
    </row>
    <row r="201" spans="1:20" ht="31.5" customHeight="1" thickBot="1" x14ac:dyDescent="0.3">
      <c r="A201" s="2869"/>
      <c r="B201" s="2848"/>
      <c r="C201" s="2850"/>
      <c r="D201" s="2854"/>
      <c r="E201" s="2854"/>
      <c r="F201" s="1230" t="s">
        <v>400</v>
      </c>
      <c r="G201" s="79">
        <f t="shared" si="11"/>
        <v>0</v>
      </c>
      <c r="H201" s="1231">
        <v>0</v>
      </c>
      <c r="I201" s="1231">
        <v>0</v>
      </c>
      <c r="J201" s="1231">
        <v>0</v>
      </c>
      <c r="K201" s="1231">
        <v>0</v>
      </c>
      <c r="L201" s="1231">
        <v>0</v>
      </c>
      <c r="M201" s="1231">
        <v>0</v>
      </c>
      <c r="N201" s="1231">
        <v>0</v>
      </c>
      <c r="O201" s="1231">
        <v>0</v>
      </c>
      <c r="P201" s="1231">
        <v>0</v>
      </c>
      <c r="Q201" s="1231">
        <v>0</v>
      </c>
      <c r="R201" s="1231">
        <v>0</v>
      </c>
      <c r="S201" s="1231">
        <v>0</v>
      </c>
      <c r="T201" s="473"/>
    </row>
    <row r="202" spans="1:20" ht="15.75" customHeight="1" thickBot="1" x14ac:dyDescent="0.3">
      <c r="A202" s="2869"/>
      <c r="B202" s="2848"/>
      <c r="C202" s="2850"/>
      <c r="D202" s="2854"/>
      <c r="E202" s="2854"/>
      <c r="F202" s="1230" t="s">
        <v>401</v>
      </c>
      <c r="G202" s="79">
        <f t="shared" si="11"/>
        <v>2</v>
      </c>
      <c r="H202" s="1231">
        <v>0</v>
      </c>
      <c r="I202" s="1231">
        <v>0</v>
      </c>
      <c r="J202" s="1231">
        <v>0</v>
      </c>
      <c r="K202" s="1231">
        <v>1</v>
      </c>
      <c r="L202" s="1231">
        <v>0</v>
      </c>
      <c r="M202" s="1231">
        <v>0</v>
      </c>
      <c r="N202" s="1231">
        <v>0</v>
      </c>
      <c r="O202" s="1231">
        <v>0</v>
      </c>
      <c r="P202" s="1231">
        <v>1</v>
      </c>
      <c r="Q202" s="1231">
        <v>0</v>
      </c>
      <c r="R202" s="1231">
        <v>0</v>
      </c>
      <c r="S202" s="1231">
        <v>0</v>
      </c>
      <c r="T202" s="473"/>
    </row>
    <row r="203" spans="1:20" ht="16.5" customHeight="1" thickBot="1" x14ac:dyDescent="0.3">
      <c r="A203" s="2869"/>
      <c r="B203" s="2848"/>
      <c r="C203" s="2850"/>
      <c r="D203" s="2854"/>
      <c r="E203" s="2854"/>
      <c r="F203" s="1232" t="s">
        <v>402</v>
      </c>
      <c r="G203" s="79">
        <f t="shared" si="11"/>
        <v>2</v>
      </c>
      <c r="H203" s="1231">
        <v>0</v>
      </c>
      <c r="I203" s="1231">
        <v>0</v>
      </c>
      <c r="J203" s="1231">
        <v>0</v>
      </c>
      <c r="K203" s="1231">
        <v>0</v>
      </c>
      <c r="L203" s="1231">
        <v>1</v>
      </c>
      <c r="M203" s="1231">
        <v>0</v>
      </c>
      <c r="N203" s="1231">
        <v>0</v>
      </c>
      <c r="O203" s="1231">
        <v>0</v>
      </c>
      <c r="P203" s="1231">
        <v>0</v>
      </c>
      <c r="Q203" s="1231">
        <v>1</v>
      </c>
      <c r="R203" s="1231">
        <v>0</v>
      </c>
      <c r="S203" s="1231">
        <v>0</v>
      </c>
      <c r="T203" s="473"/>
    </row>
    <row r="204" spans="1:20" ht="15.75" customHeight="1" thickBot="1" x14ac:dyDescent="0.3">
      <c r="A204" s="2869"/>
      <c r="B204" s="2848"/>
      <c r="C204" s="2850"/>
      <c r="D204" s="2854"/>
      <c r="E204" s="2854"/>
      <c r="F204" s="1230" t="s">
        <v>403</v>
      </c>
      <c r="G204" s="79">
        <f t="shared" si="11"/>
        <v>0</v>
      </c>
      <c r="H204" s="1231">
        <v>0</v>
      </c>
      <c r="I204" s="1231">
        <v>0</v>
      </c>
      <c r="J204" s="1231">
        <v>0</v>
      </c>
      <c r="K204" s="1231">
        <v>0</v>
      </c>
      <c r="L204" s="1231">
        <v>0</v>
      </c>
      <c r="M204" s="1231">
        <v>0</v>
      </c>
      <c r="N204" s="1231">
        <v>0</v>
      </c>
      <c r="O204" s="1231">
        <v>0</v>
      </c>
      <c r="P204" s="1231">
        <v>0</v>
      </c>
      <c r="Q204" s="1231">
        <v>0</v>
      </c>
      <c r="R204" s="1231">
        <v>0</v>
      </c>
      <c r="S204" s="1231">
        <v>0</v>
      </c>
      <c r="T204" s="473"/>
    </row>
    <row r="205" spans="1:20" ht="16.5" customHeight="1" thickBot="1" x14ac:dyDescent="0.3">
      <c r="A205" s="2869"/>
      <c r="B205" s="2848"/>
      <c r="C205" s="2850"/>
      <c r="D205" s="2854"/>
      <c r="E205" s="2854"/>
      <c r="F205" s="43" t="s">
        <v>404</v>
      </c>
      <c r="G205" s="79">
        <f t="shared" si="11"/>
        <v>0</v>
      </c>
      <c r="H205" s="1231">
        <v>0</v>
      </c>
      <c r="I205" s="1231">
        <v>0</v>
      </c>
      <c r="J205" s="1231">
        <v>0</v>
      </c>
      <c r="K205" s="1231">
        <v>0</v>
      </c>
      <c r="L205" s="1231">
        <v>0</v>
      </c>
      <c r="M205" s="1231">
        <v>0</v>
      </c>
      <c r="N205" s="1231">
        <v>0</v>
      </c>
      <c r="O205" s="1231">
        <v>0</v>
      </c>
      <c r="P205" s="1231">
        <v>0</v>
      </c>
      <c r="Q205" s="1231">
        <v>0</v>
      </c>
      <c r="R205" s="1231">
        <v>0</v>
      </c>
      <c r="S205" s="1231">
        <v>0</v>
      </c>
      <c r="T205" s="473"/>
    </row>
    <row r="206" spans="1:20" ht="16.5" customHeight="1" thickBot="1" x14ac:dyDescent="0.3">
      <c r="A206" s="2869"/>
      <c r="B206" s="2848"/>
      <c r="C206" s="2850"/>
      <c r="D206" s="2854"/>
      <c r="E206" s="2854"/>
      <c r="F206" s="1230" t="s">
        <v>405</v>
      </c>
      <c r="G206" s="79">
        <f t="shared" si="11"/>
        <v>0</v>
      </c>
      <c r="H206" s="1231">
        <v>0</v>
      </c>
      <c r="I206" s="1231">
        <v>0</v>
      </c>
      <c r="J206" s="1231">
        <v>0</v>
      </c>
      <c r="K206" s="1231">
        <v>0</v>
      </c>
      <c r="L206" s="1231">
        <v>0</v>
      </c>
      <c r="M206" s="1231">
        <v>0</v>
      </c>
      <c r="N206" s="1231">
        <v>0</v>
      </c>
      <c r="O206" s="1231">
        <v>0</v>
      </c>
      <c r="P206" s="1231">
        <v>0</v>
      </c>
      <c r="Q206" s="1231">
        <v>0</v>
      </c>
      <c r="R206" s="1231">
        <v>0</v>
      </c>
      <c r="S206" s="1231">
        <v>0</v>
      </c>
      <c r="T206" s="473"/>
    </row>
    <row r="207" spans="1:20" ht="16.5" customHeight="1" thickBot="1" x14ac:dyDescent="0.3">
      <c r="A207" s="2869"/>
      <c r="B207" s="2848"/>
      <c r="C207" s="2850"/>
      <c r="D207" s="2854"/>
      <c r="E207" s="2854"/>
      <c r="F207" s="1230" t="s">
        <v>406</v>
      </c>
      <c r="G207" s="79">
        <f t="shared" si="11"/>
        <v>0</v>
      </c>
      <c r="H207" s="1231">
        <v>0</v>
      </c>
      <c r="I207" s="1231">
        <v>0</v>
      </c>
      <c r="J207" s="1231">
        <v>0</v>
      </c>
      <c r="K207" s="1231">
        <v>0</v>
      </c>
      <c r="L207" s="1231">
        <v>0</v>
      </c>
      <c r="M207" s="1231">
        <v>0</v>
      </c>
      <c r="N207" s="1231">
        <v>0</v>
      </c>
      <c r="O207" s="1231">
        <v>0</v>
      </c>
      <c r="P207" s="1231">
        <v>0</v>
      </c>
      <c r="Q207" s="1231">
        <v>0</v>
      </c>
      <c r="R207" s="1231">
        <v>0</v>
      </c>
      <c r="S207" s="1231">
        <v>0</v>
      </c>
      <c r="T207" s="473"/>
    </row>
    <row r="208" spans="1:20" ht="16.5" customHeight="1" thickBot="1" x14ac:dyDescent="0.3">
      <c r="A208" s="2869"/>
      <c r="B208" s="2848"/>
      <c r="C208" s="2850"/>
      <c r="D208" s="2854"/>
      <c r="E208" s="2854"/>
      <c r="F208" s="1230" t="s">
        <v>407</v>
      </c>
      <c r="G208" s="79">
        <f t="shared" si="11"/>
        <v>0</v>
      </c>
      <c r="H208" s="1231">
        <v>0</v>
      </c>
      <c r="I208" s="1231">
        <v>0</v>
      </c>
      <c r="J208" s="1231">
        <v>0</v>
      </c>
      <c r="K208" s="1231">
        <v>0</v>
      </c>
      <c r="L208" s="1231">
        <v>0</v>
      </c>
      <c r="M208" s="1231">
        <v>0</v>
      </c>
      <c r="N208" s="1231">
        <v>0</v>
      </c>
      <c r="O208" s="1231">
        <v>0</v>
      </c>
      <c r="P208" s="1231">
        <v>0</v>
      </c>
      <c r="Q208" s="1231">
        <v>0</v>
      </c>
      <c r="R208" s="1231">
        <v>0</v>
      </c>
      <c r="S208" s="1231">
        <v>0</v>
      </c>
      <c r="T208" s="473"/>
    </row>
    <row r="209" spans="1:20" ht="16.5" customHeight="1" thickBot="1" x14ac:dyDescent="0.3">
      <c r="A209" s="2869"/>
      <c r="B209" s="2848"/>
      <c r="C209" s="2850"/>
      <c r="D209" s="2854"/>
      <c r="E209" s="2854"/>
      <c r="F209" s="1227" t="s">
        <v>277</v>
      </c>
      <c r="G209" s="1228">
        <f>SUM(G156:G208)</f>
        <v>32</v>
      </c>
      <c r="H209" s="1229">
        <f t="shared" ref="H209:S209" si="12">SUM(H156:H208)</f>
        <v>1</v>
      </c>
      <c r="I209" s="1229">
        <f t="shared" si="12"/>
        <v>1</v>
      </c>
      <c r="J209" s="1229">
        <f t="shared" si="12"/>
        <v>3</v>
      </c>
      <c r="K209" s="1229">
        <f t="shared" si="12"/>
        <v>6</v>
      </c>
      <c r="L209" s="1229">
        <f t="shared" si="12"/>
        <v>4</v>
      </c>
      <c r="M209" s="1229">
        <f t="shared" si="12"/>
        <v>1</v>
      </c>
      <c r="N209" s="1229">
        <f t="shared" si="12"/>
        <v>3</v>
      </c>
      <c r="O209" s="1229">
        <f t="shared" si="12"/>
        <v>2</v>
      </c>
      <c r="P209" s="1229">
        <f t="shared" si="12"/>
        <v>6</v>
      </c>
      <c r="Q209" s="1229">
        <f t="shared" si="12"/>
        <v>3</v>
      </c>
      <c r="R209" s="1229">
        <f t="shared" si="12"/>
        <v>2</v>
      </c>
      <c r="S209" s="1229">
        <f t="shared" si="12"/>
        <v>0</v>
      </c>
      <c r="T209" s="473"/>
    </row>
    <row r="210" spans="1:20" ht="15.75" customHeight="1" thickBot="1" x14ac:dyDescent="0.3">
      <c r="A210" s="2869"/>
      <c r="B210" s="2848"/>
      <c r="C210" s="2850"/>
      <c r="D210" s="2853" t="s">
        <v>178</v>
      </c>
      <c r="E210" s="2853"/>
      <c r="F210" s="38" t="s">
        <v>408</v>
      </c>
      <c r="G210" s="79">
        <f t="shared" si="11"/>
        <v>0</v>
      </c>
      <c r="H210" s="1231">
        <v>0</v>
      </c>
      <c r="I210" s="1231">
        <v>0</v>
      </c>
      <c r="J210" s="1231">
        <v>0</v>
      </c>
      <c r="K210" s="1231">
        <v>0</v>
      </c>
      <c r="L210" s="1231">
        <v>0</v>
      </c>
      <c r="M210" s="1231">
        <v>0</v>
      </c>
      <c r="N210" s="1231">
        <v>0</v>
      </c>
      <c r="O210" s="1231">
        <v>0</v>
      </c>
      <c r="P210" s="1231">
        <v>0</v>
      </c>
      <c r="Q210" s="1231">
        <v>0</v>
      </c>
      <c r="R210" s="1231">
        <v>0</v>
      </c>
      <c r="S210" s="1231">
        <v>0</v>
      </c>
      <c r="T210" s="473"/>
    </row>
    <row r="211" spans="1:20" ht="15.75" customHeight="1" thickBot="1" x14ac:dyDescent="0.3">
      <c r="A211" s="2869"/>
      <c r="B211" s="2848"/>
      <c r="C211" s="2850"/>
      <c r="D211" s="2853"/>
      <c r="E211" s="2853"/>
      <c r="F211" s="38" t="s">
        <v>409</v>
      </c>
      <c r="G211" s="79">
        <f t="shared" si="11"/>
        <v>0</v>
      </c>
      <c r="H211" s="1231">
        <v>0</v>
      </c>
      <c r="I211" s="1231">
        <v>0</v>
      </c>
      <c r="J211" s="1231">
        <v>0</v>
      </c>
      <c r="K211" s="1231">
        <v>0</v>
      </c>
      <c r="L211" s="1231">
        <v>0</v>
      </c>
      <c r="M211" s="1231">
        <v>0</v>
      </c>
      <c r="N211" s="1231">
        <v>0</v>
      </c>
      <c r="O211" s="1231">
        <v>0</v>
      </c>
      <c r="P211" s="1231">
        <v>0</v>
      </c>
      <c r="Q211" s="1231">
        <v>0</v>
      </c>
      <c r="R211" s="1231">
        <v>0</v>
      </c>
      <c r="S211" s="1231">
        <v>0</v>
      </c>
      <c r="T211" s="473"/>
    </row>
    <row r="212" spans="1:20" ht="16.5" customHeight="1" thickBot="1" x14ac:dyDescent="0.3">
      <c r="A212" s="2869"/>
      <c r="B212" s="2848"/>
      <c r="C212" s="2850"/>
      <c r="D212" s="2853"/>
      <c r="E212" s="2853"/>
      <c r="F212" s="38" t="s">
        <v>410</v>
      </c>
      <c r="G212" s="79">
        <f t="shared" si="11"/>
        <v>0</v>
      </c>
      <c r="H212" s="1231">
        <v>0</v>
      </c>
      <c r="I212" s="1231">
        <v>0</v>
      </c>
      <c r="J212" s="1231">
        <v>0</v>
      </c>
      <c r="K212" s="1231">
        <v>0</v>
      </c>
      <c r="L212" s="1231">
        <v>0</v>
      </c>
      <c r="M212" s="1231">
        <v>0</v>
      </c>
      <c r="N212" s="1231">
        <v>0</v>
      </c>
      <c r="O212" s="1231">
        <v>0</v>
      </c>
      <c r="P212" s="1231">
        <v>0</v>
      </c>
      <c r="Q212" s="1231">
        <v>0</v>
      </c>
      <c r="R212" s="1231">
        <v>0</v>
      </c>
      <c r="S212" s="1231">
        <v>0</v>
      </c>
      <c r="T212" s="473"/>
    </row>
    <row r="213" spans="1:20" ht="15.75" customHeight="1" thickBot="1" x14ac:dyDescent="0.3">
      <c r="A213" s="2869"/>
      <c r="B213" s="2848"/>
      <c r="C213" s="2850"/>
      <c r="D213" s="2853"/>
      <c r="E213" s="2853"/>
      <c r="F213" s="38" t="s">
        <v>411</v>
      </c>
      <c r="G213" s="79">
        <f t="shared" si="11"/>
        <v>0</v>
      </c>
      <c r="H213" s="1231">
        <v>0</v>
      </c>
      <c r="I213" s="1231">
        <v>0</v>
      </c>
      <c r="J213" s="1231">
        <v>0</v>
      </c>
      <c r="K213" s="1231">
        <v>0</v>
      </c>
      <c r="L213" s="1231">
        <v>0</v>
      </c>
      <c r="M213" s="1231">
        <v>0</v>
      </c>
      <c r="N213" s="1231">
        <v>0</v>
      </c>
      <c r="O213" s="1231">
        <v>0</v>
      </c>
      <c r="P213" s="1231">
        <v>0</v>
      </c>
      <c r="Q213" s="1231">
        <v>0</v>
      </c>
      <c r="R213" s="1231">
        <v>0</v>
      </c>
      <c r="S213" s="1231">
        <v>0</v>
      </c>
      <c r="T213" s="473"/>
    </row>
    <row r="214" spans="1:20" ht="15.75" customHeight="1" thickBot="1" x14ac:dyDescent="0.3">
      <c r="A214" s="2869"/>
      <c r="B214" s="2848"/>
      <c r="C214" s="2850"/>
      <c r="D214" s="2853"/>
      <c r="E214" s="2853"/>
      <c r="F214" s="38" t="s">
        <v>412</v>
      </c>
      <c r="G214" s="79">
        <f t="shared" si="11"/>
        <v>0</v>
      </c>
      <c r="H214" s="1231">
        <v>0</v>
      </c>
      <c r="I214" s="1231">
        <v>0</v>
      </c>
      <c r="J214" s="1231">
        <v>0</v>
      </c>
      <c r="K214" s="1231">
        <v>0</v>
      </c>
      <c r="L214" s="1231">
        <v>0</v>
      </c>
      <c r="M214" s="1231">
        <v>0</v>
      </c>
      <c r="N214" s="1231">
        <v>0</v>
      </c>
      <c r="O214" s="1231">
        <v>0</v>
      </c>
      <c r="P214" s="1231">
        <v>0</v>
      </c>
      <c r="Q214" s="1231">
        <v>0</v>
      </c>
      <c r="R214" s="1231">
        <v>0</v>
      </c>
      <c r="S214" s="1231">
        <v>0</v>
      </c>
      <c r="T214" s="473"/>
    </row>
    <row r="215" spans="1:20" ht="32.25" customHeight="1" thickBot="1" x14ac:dyDescent="0.3">
      <c r="A215" s="2869"/>
      <c r="B215" s="2848"/>
      <c r="C215" s="2850"/>
      <c r="D215" s="2853"/>
      <c r="E215" s="2853"/>
      <c r="F215" s="38" t="s">
        <v>413</v>
      </c>
      <c r="G215" s="79">
        <f t="shared" si="11"/>
        <v>0</v>
      </c>
      <c r="H215" s="1231">
        <v>0</v>
      </c>
      <c r="I215" s="1231">
        <v>0</v>
      </c>
      <c r="J215" s="1231">
        <v>0</v>
      </c>
      <c r="K215" s="1231">
        <v>0</v>
      </c>
      <c r="L215" s="1231">
        <v>0</v>
      </c>
      <c r="M215" s="1231">
        <v>0</v>
      </c>
      <c r="N215" s="1231">
        <v>0</v>
      </c>
      <c r="O215" s="1231">
        <v>0</v>
      </c>
      <c r="P215" s="1231">
        <v>0</v>
      </c>
      <c r="Q215" s="1231">
        <v>0</v>
      </c>
      <c r="R215" s="1231">
        <v>0</v>
      </c>
      <c r="S215" s="1231">
        <v>0</v>
      </c>
      <c r="T215" s="473"/>
    </row>
    <row r="216" spans="1:20" ht="33" customHeight="1" thickBot="1" x14ac:dyDescent="0.3">
      <c r="A216" s="2869"/>
      <c r="B216" s="2848"/>
      <c r="C216" s="2850"/>
      <c r="D216" s="2853"/>
      <c r="E216" s="2853"/>
      <c r="F216" s="38" t="s">
        <v>414</v>
      </c>
      <c r="G216" s="79">
        <f t="shared" si="11"/>
        <v>0</v>
      </c>
      <c r="H216" s="1231">
        <v>0</v>
      </c>
      <c r="I216" s="1231">
        <v>0</v>
      </c>
      <c r="J216" s="1231">
        <v>0</v>
      </c>
      <c r="K216" s="1231">
        <v>0</v>
      </c>
      <c r="L216" s="1231">
        <v>0</v>
      </c>
      <c r="M216" s="1231">
        <v>0</v>
      </c>
      <c r="N216" s="1231">
        <v>0</v>
      </c>
      <c r="O216" s="1231">
        <v>0</v>
      </c>
      <c r="P216" s="1231">
        <v>0</v>
      </c>
      <c r="Q216" s="1231">
        <v>0</v>
      </c>
      <c r="R216" s="1231">
        <v>0</v>
      </c>
      <c r="S216" s="1231">
        <v>0</v>
      </c>
      <c r="T216" s="473"/>
    </row>
    <row r="217" spans="1:20" ht="15.75" customHeight="1" thickBot="1" x14ac:dyDescent="0.3">
      <c r="A217" s="2869"/>
      <c r="B217" s="2848"/>
      <c r="C217" s="2850"/>
      <c r="D217" s="2853"/>
      <c r="E217" s="2853"/>
      <c r="F217" s="38" t="s">
        <v>415</v>
      </c>
      <c r="G217" s="79">
        <f t="shared" si="11"/>
        <v>0</v>
      </c>
      <c r="H217" s="1231">
        <v>0</v>
      </c>
      <c r="I217" s="1231">
        <v>0</v>
      </c>
      <c r="J217" s="1231">
        <v>0</v>
      </c>
      <c r="K217" s="1231">
        <v>0</v>
      </c>
      <c r="L217" s="1231">
        <v>0</v>
      </c>
      <c r="M217" s="1231">
        <v>0</v>
      </c>
      <c r="N217" s="1231">
        <v>0</v>
      </c>
      <c r="O217" s="1231">
        <v>0</v>
      </c>
      <c r="P217" s="1231">
        <v>0</v>
      </c>
      <c r="Q217" s="1231">
        <v>0</v>
      </c>
      <c r="R217" s="1231">
        <v>0</v>
      </c>
      <c r="S217" s="1231">
        <v>0</v>
      </c>
      <c r="T217" s="473"/>
    </row>
    <row r="218" spans="1:20" ht="33.75" customHeight="1" thickBot="1" x14ac:dyDescent="0.3">
      <c r="A218" s="2869"/>
      <c r="B218" s="2848"/>
      <c r="C218" s="2850"/>
      <c r="D218" s="2853"/>
      <c r="E218" s="2853"/>
      <c r="F218" s="38" t="s">
        <v>416</v>
      </c>
      <c r="G218" s="79">
        <f t="shared" si="11"/>
        <v>0</v>
      </c>
      <c r="H218" s="1231">
        <v>0</v>
      </c>
      <c r="I218" s="1231">
        <v>0</v>
      </c>
      <c r="J218" s="1231">
        <v>0</v>
      </c>
      <c r="K218" s="1231">
        <v>0</v>
      </c>
      <c r="L218" s="1231">
        <v>0</v>
      </c>
      <c r="M218" s="1231">
        <v>0</v>
      </c>
      <c r="N218" s="1231">
        <v>0</v>
      </c>
      <c r="O218" s="1231">
        <v>0</v>
      </c>
      <c r="P218" s="1231">
        <v>0</v>
      </c>
      <c r="Q218" s="1231">
        <v>0</v>
      </c>
      <c r="R218" s="1231">
        <v>0</v>
      </c>
      <c r="S218" s="1231">
        <v>0</v>
      </c>
      <c r="T218" s="473"/>
    </row>
    <row r="219" spans="1:20" ht="15.75" customHeight="1" thickBot="1" x14ac:dyDescent="0.3">
      <c r="A219" s="2869"/>
      <c r="B219" s="2848"/>
      <c r="C219" s="2850"/>
      <c r="D219" s="2853"/>
      <c r="E219" s="2853"/>
      <c r="F219" s="38" t="s">
        <v>417</v>
      </c>
      <c r="G219" s="79">
        <f t="shared" si="11"/>
        <v>0</v>
      </c>
      <c r="H219" s="1231">
        <v>0</v>
      </c>
      <c r="I219" s="1231">
        <v>0</v>
      </c>
      <c r="J219" s="1231">
        <v>0</v>
      </c>
      <c r="K219" s="1231">
        <v>0</v>
      </c>
      <c r="L219" s="1231">
        <v>0</v>
      </c>
      <c r="M219" s="1231">
        <v>0</v>
      </c>
      <c r="N219" s="1231">
        <v>0</v>
      </c>
      <c r="O219" s="1231">
        <v>0</v>
      </c>
      <c r="P219" s="1231">
        <v>0</v>
      </c>
      <c r="Q219" s="1231">
        <v>0</v>
      </c>
      <c r="R219" s="1231">
        <v>0</v>
      </c>
      <c r="S219" s="1231">
        <v>0</v>
      </c>
      <c r="T219" s="473"/>
    </row>
    <row r="220" spans="1:20" ht="34.5" customHeight="1" thickBot="1" x14ac:dyDescent="0.3">
      <c r="A220" s="2869"/>
      <c r="B220" s="2848"/>
      <c r="C220" s="2850"/>
      <c r="D220" s="2853"/>
      <c r="E220" s="2853"/>
      <c r="F220" s="38" t="s">
        <v>418</v>
      </c>
      <c r="G220" s="79">
        <f t="shared" si="11"/>
        <v>0</v>
      </c>
      <c r="H220" s="1231">
        <v>0</v>
      </c>
      <c r="I220" s="1231">
        <v>0</v>
      </c>
      <c r="J220" s="1231">
        <v>0</v>
      </c>
      <c r="K220" s="1231">
        <v>0</v>
      </c>
      <c r="L220" s="1231">
        <v>0</v>
      </c>
      <c r="M220" s="1231">
        <v>0</v>
      </c>
      <c r="N220" s="1231">
        <v>0</v>
      </c>
      <c r="O220" s="1231">
        <v>0</v>
      </c>
      <c r="P220" s="1231">
        <v>0</v>
      </c>
      <c r="Q220" s="1231">
        <v>0</v>
      </c>
      <c r="R220" s="1231">
        <v>0</v>
      </c>
      <c r="S220" s="1231">
        <v>0</v>
      </c>
      <c r="T220" s="473"/>
    </row>
    <row r="221" spans="1:20" ht="33.75" customHeight="1" thickBot="1" x14ac:dyDescent="0.3">
      <c r="A221" s="2869"/>
      <c r="B221" s="2848"/>
      <c r="C221" s="2850"/>
      <c r="D221" s="2853"/>
      <c r="E221" s="2853"/>
      <c r="F221" s="38" t="s">
        <v>419</v>
      </c>
      <c r="G221" s="79">
        <f t="shared" si="11"/>
        <v>0</v>
      </c>
      <c r="H221" s="1231">
        <v>0</v>
      </c>
      <c r="I221" s="1231">
        <v>0</v>
      </c>
      <c r="J221" s="1231">
        <v>0</v>
      </c>
      <c r="K221" s="1231">
        <v>0</v>
      </c>
      <c r="L221" s="1231">
        <v>0</v>
      </c>
      <c r="M221" s="1231">
        <v>0</v>
      </c>
      <c r="N221" s="1231">
        <v>0</v>
      </c>
      <c r="O221" s="1231">
        <v>0</v>
      </c>
      <c r="P221" s="1231">
        <v>0</v>
      </c>
      <c r="Q221" s="1231">
        <v>0</v>
      </c>
      <c r="R221" s="1231">
        <v>0</v>
      </c>
      <c r="S221" s="1231">
        <v>0</v>
      </c>
      <c r="T221" s="473"/>
    </row>
    <row r="222" spans="1:20" ht="15.75" customHeight="1" thickBot="1" x14ac:dyDescent="0.3">
      <c r="A222" s="2869"/>
      <c r="B222" s="2848"/>
      <c r="C222" s="2850"/>
      <c r="D222" s="2853"/>
      <c r="E222" s="2853"/>
      <c r="F222" s="38" t="s">
        <v>420</v>
      </c>
      <c r="G222" s="79">
        <f t="shared" si="11"/>
        <v>0</v>
      </c>
      <c r="H222" s="1231">
        <v>0</v>
      </c>
      <c r="I222" s="1231">
        <v>0</v>
      </c>
      <c r="J222" s="1231">
        <v>0</v>
      </c>
      <c r="K222" s="1231">
        <v>0</v>
      </c>
      <c r="L222" s="1231">
        <v>0</v>
      </c>
      <c r="M222" s="1231">
        <v>0</v>
      </c>
      <c r="N222" s="1231">
        <v>0</v>
      </c>
      <c r="O222" s="1231">
        <v>0</v>
      </c>
      <c r="P222" s="1231">
        <v>0</v>
      </c>
      <c r="Q222" s="1231">
        <v>0</v>
      </c>
      <c r="R222" s="1231">
        <v>0</v>
      </c>
      <c r="S222" s="1231">
        <v>0</v>
      </c>
      <c r="T222" s="473"/>
    </row>
    <row r="223" spans="1:20" ht="15.75" customHeight="1" thickBot="1" x14ac:dyDescent="0.3">
      <c r="A223" s="2869"/>
      <c r="B223" s="2848"/>
      <c r="C223" s="2850"/>
      <c r="D223" s="2853"/>
      <c r="E223" s="2853"/>
      <c r="F223" s="38" t="s">
        <v>421</v>
      </c>
      <c r="G223" s="79">
        <f t="shared" si="11"/>
        <v>0</v>
      </c>
      <c r="H223" s="1231">
        <v>0</v>
      </c>
      <c r="I223" s="1231">
        <v>0</v>
      </c>
      <c r="J223" s="1231">
        <v>0</v>
      </c>
      <c r="K223" s="1231">
        <v>0</v>
      </c>
      <c r="L223" s="1231">
        <v>0</v>
      </c>
      <c r="M223" s="1231">
        <v>0</v>
      </c>
      <c r="N223" s="1231">
        <v>0</v>
      </c>
      <c r="O223" s="1231">
        <v>0</v>
      </c>
      <c r="P223" s="1231">
        <v>0</v>
      </c>
      <c r="Q223" s="1231">
        <v>0</v>
      </c>
      <c r="R223" s="1231">
        <v>0</v>
      </c>
      <c r="S223" s="1231">
        <v>0</v>
      </c>
      <c r="T223" s="473"/>
    </row>
    <row r="224" spans="1:20" ht="33.75" customHeight="1" thickBot="1" x14ac:dyDescent="0.3">
      <c r="A224" s="2869"/>
      <c r="B224" s="2848"/>
      <c r="C224" s="2850"/>
      <c r="D224" s="2853"/>
      <c r="E224" s="2853"/>
      <c r="F224" s="38" t="s">
        <v>422</v>
      </c>
      <c r="G224" s="79">
        <f t="shared" si="11"/>
        <v>0</v>
      </c>
      <c r="H224" s="1231">
        <v>0</v>
      </c>
      <c r="I224" s="1231">
        <v>0</v>
      </c>
      <c r="J224" s="1231">
        <v>0</v>
      </c>
      <c r="K224" s="1231">
        <v>0</v>
      </c>
      <c r="L224" s="1231">
        <v>0</v>
      </c>
      <c r="M224" s="1231">
        <v>0</v>
      </c>
      <c r="N224" s="1231">
        <v>0</v>
      </c>
      <c r="O224" s="1231">
        <v>0</v>
      </c>
      <c r="P224" s="1231">
        <v>0</v>
      </c>
      <c r="Q224" s="1231">
        <v>0</v>
      </c>
      <c r="R224" s="1231">
        <v>0</v>
      </c>
      <c r="S224" s="1231">
        <v>0</v>
      </c>
      <c r="T224" s="473"/>
    </row>
    <row r="225" spans="1:20" ht="16.5" customHeight="1" thickBot="1" x14ac:dyDescent="0.3">
      <c r="A225" s="2869"/>
      <c r="B225" s="2848"/>
      <c r="C225" s="2850"/>
      <c r="D225" s="2853"/>
      <c r="E225" s="2853"/>
      <c r="F225" s="38" t="s">
        <v>423</v>
      </c>
      <c r="G225" s="79">
        <f t="shared" si="11"/>
        <v>0</v>
      </c>
      <c r="H225" s="1231">
        <v>0</v>
      </c>
      <c r="I225" s="1231">
        <v>0</v>
      </c>
      <c r="J225" s="1231">
        <v>0</v>
      </c>
      <c r="K225" s="1231">
        <v>0</v>
      </c>
      <c r="L225" s="1231">
        <v>0</v>
      </c>
      <c r="M225" s="1231">
        <v>0</v>
      </c>
      <c r="N225" s="1231">
        <v>0</v>
      </c>
      <c r="O225" s="1231">
        <v>0</v>
      </c>
      <c r="P225" s="1231">
        <v>0</v>
      </c>
      <c r="Q225" s="1231">
        <v>0</v>
      </c>
      <c r="R225" s="1231">
        <v>0</v>
      </c>
      <c r="S225" s="1231">
        <v>0</v>
      </c>
      <c r="T225" s="473"/>
    </row>
    <row r="226" spans="1:20" ht="15.75" customHeight="1" thickBot="1" x14ac:dyDescent="0.3">
      <c r="A226" s="2869"/>
      <c r="B226" s="2848"/>
      <c r="C226" s="2850"/>
      <c r="D226" s="2853"/>
      <c r="E226" s="2853"/>
      <c r="F226" s="38" t="s">
        <v>424</v>
      </c>
      <c r="G226" s="79">
        <f t="shared" si="11"/>
        <v>0</v>
      </c>
      <c r="H226" s="1231">
        <v>0</v>
      </c>
      <c r="I226" s="1231">
        <v>0</v>
      </c>
      <c r="J226" s="1231">
        <v>0</v>
      </c>
      <c r="K226" s="1231">
        <v>0</v>
      </c>
      <c r="L226" s="1231">
        <v>0</v>
      </c>
      <c r="M226" s="1231">
        <v>0</v>
      </c>
      <c r="N226" s="1231">
        <v>0</v>
      </c>
      <c r="O226" s="1231">
        <v>0</v>
      </c>
      <c r="P226" s="1231">
        <v>0</v>
      </c>
      <c r="Q226" s="1231">
        <v>0</v>
      </c>
      <c r="R226" s="1231">
        <v>0</v>
      </c>
      <c r="S226" s="1231">
        <v>0</v>
      </c>
      <c r="T226" s="473"/>
    </row>
    <row r="227" spans="1:20" ht="17.25" customHeight="1" thickBot="1" x14ac:dyDescent="0.3">
      <c r="A227" s="2869"/>
      <c r="B227" s="2848"/>
      <c r="C227" s="2850"/>
      <c r="D227" s="2853"/>
      <c r="E227" s="2853"/>
      <c r="F227" s="38" t="s">
        <v>426</v>
      </c>
      <c r="G227" s="79">
        <f t="shared" si="11"/>
        <v>0</v>
      </c>
      <c r="H227" s="1231">
        <v>0</v>
      </c>
      <c r="I227" s="1231">
        <v>0</v>
      </c>
      <c r="J227" s="1231">
        <v>0</v>
      </c>
      <c r="K227" s="1231">
        <v>0</v>
      </c>
      <c r="L227" s="1231">
        <v>0</v>
      </c>
      <c r="M227" s="1231">
        <v>0</v>
      </c>
      <c r="N227" s="1231">
        <v>0</v>
      </c>
      <c r="O227" s="1231">
        <v>0</v>
      </c>
      <c r="P227" s="1231">
        <v>0</v>
      </c>
      <c r="Q227" s="1231">
        <v>0</v>
      </c>
      <c r="R227" s="1231">
        <v>0</v>
      </c>
      <c r="S227" s="1231">
        <v>0</v>
      </c>
      <c r="T227" s="473"/>
    </row>
    <row r="228" spans="1:20" ht="15.75" customHeight="1" thickBot="1" x14ac:dyDescent="0.3">
      <c r="A228" s="2869"/>
      <c r="B228" s="2848"/>
      <c r="C228" s="2850"/>
      <c r="D228" s="2853"/>
      <c r="E228" s="2853"/>
      <c r="F228" s="38" t="s">
        <v>425</v>
      </c>
      <c r="G228" s="79">
        <f t="shared" si="11"/>
        <v>0</v>
      </c>
      <c r="H228" s="1231">
        <v>0</v>
      </c>
      <c r="I228" s="1231">
        <v>0</v>
      </c>
      <c r="J228" s="1231">
        <v>0</v>
      </c>
      <c r="K228" s="1231">
        <v>0</v>
      </c>
      <c r="L228" s="1231">
        <v>0</v>
      </c>
      <c r="M228" s="1231">
        <v>0</v>
      </c>
      <c r="N228" s="1231">
        <v>0</v>
      </c>
      <c r="O228" s="1231">
        <v>0</v>
      </c>
      <c r="P228" s="1231">
        <v>0</v>
      </c>
      <c r="Q228" s="1231">
        <v>0</v>
      </c>
      <c r="R228" s="1231">
        <v>0</v>
      </c>
      <c r="S228" s="1231">
        <v>0</v>
      </c>
      <c r="T228" s="473"/>
    </row>
    <row r="229" spans="1:20" ht="15.75" customHeight="1" thickBot="1" x14ac:dyDescent="0.3">
      <c r="A229" s="2869"/>
      <c r="B229" s="2848"/>
      <c r="C229" s="2850"/>
      <c r="D229" s="2853"/>
      <c r="E229" s="2853"/>
      <c r="F229" s="38" t="s">
        <v>427</v>
      </c>
      <c r="G229" s="79">
        <f t="shared" si="11"/>
        <v>0</v>
      </c>
      <c r="H229" s="1231">
        <v>0</v>
      </c>
      <c r="I229" s="1231">
        <v>0</v>
      </c>
      <c r="J229" s="1231">
        <v>0</v>
      </c>
      <c r="K229" s="1231">
        <v>0</v>
      </c>
      <c r="L229" s="1231">
        <v>0</v>
      </c>
      <c r="M229" s="1231">
        <v>0</v>
      </c>
      <c r="N229" s="1231">
        <v>0</v>
      </c>
      <c r="O229" s="1231">
        <v>0</v>
      </c>
      <c r="P229" s="1231">
        <v>0</v>
      </c>
      <c r="Q229" s="1231">
        <v>0</v>
      </c>
      <c r="R229" s="1231">
        <v>0</v>
      </c>
      <c r="S229" s="1231">
        <v>0</v>
      </c>
      <c r="T229" s="473"/>
    </row>
    <row r="230" spans="1:20" ht="16.5" customHeight="1" thickBot="1" x14ac:dyDescent="0.3">
      <c r="A230" s="2869"/>
      <c r="B230" s="2848"/>
      <c r="C230" s="2850"/>
      <c r="D230" s="2853"/>
      <c r="E230" s="2853"/>
      <c r="F230" s="38" t="s">
        <v>428</v>
      </c>
      <c r="G230" s="79">
        <f t="shared" si="11"/>
        <v>0</v>
      </c>
      <c r="H230" s="1231">
        <v>0</v>
      </c>
      <c r="I230" s="1231">
        <v>0</v>
      </c>
      <c r="J230" s="1231">
        <v>0</v>
      </c>
      <c r="K230" s="1231">
        <v>0</v>
      </c>
      <c r="L230" s="1231">
        <v>0</v>
      </c>
      <c r="M230" s="1231">
        <v>0</v>
      </c>
      <c r="N230" s="1231">
        <v>0</v>
      </c>
      <c r="O230" s="1231">
        <v>0</v>
      </c>
      <c r="P230" s="1231">
        <v>0</v>
      </c>
      <c r="Q230" s="1231">
        <v>0</v>
      </c>
      <c r="R230" s="1231">
        <v>0</v>
      </c>
      <c r="S230" s="1231">
        <v>0</v>
      </c>
      <c r="T230" s="473"/>
    </row>
    <row r="231" spans="1:20" ht="15.75" customHeight="1" thickBot="1" x14ac:dyDescent="0.3">
      <c r="A231" s="2869"/>
      <c r="B231" s="2848"/>
      <c r="C231" s="2850"/>
      <c r="D231" s="2853"/>
      <c r="E231" s="2853"/>
      <c r="F231" s="38" t="s">
        <v>429</v>
      </c>
      <c r="G231" s="79">
        <f t="shared" ref="G231:G262" si="13">SUM(H231:S231)</f>
        <v>0</v>
      </c>
      <c r="H231" s="1231">
        <v>0</v>
      </c>
      <c r="I231" s="1231">
        <v>0</v>
      </c>
      <c r="J231" s="1231">
        <v>0</v>
      </c>
      <c r="K231" s="1231">
        <v>0</v>
      </c>
      <c r="L231" s="1231">
        <v>0</v>
      </c>
      <c r="M231" s="1231">
        <v>0</v>
      </c>
      <c r="N231" s="1231">
        <v>0</v>
      </c>
      <c r="O231" s="1231">
        <v>0</v>
      </c>
      <c r="P231" s="1231">
        <v>0</v>
      </c>
      <c r="Q231" s="1231">
        <v>0</v>
      </c>
      <c r="R231" s="1231">
        <v>0</v>
      </c>
      <c r="S231" s="1231">
        <v>0</v>
      </c>
      <c r="T231" s="473"/>
    </row>
    <row r="232" spans="1:20" ht="15.75" customHeight="1" thickBot="1" x14ac:dyDescent="0.3">
      <c r="A232" s="2869"/>
      <c r="B232" s="2848"/>
      <c r="C232" s="2850"/>
      <c r="D232" s="2853"/>
      <c r="E232" s="2853"/>
      <c r="F232" s="38" t="s">
        <v>430</v>
      </c>
      <c r="G232" s="79">
        <f t="shared" si="13"/>
        <v>0</v>
      </c>
      <c r="H232" s="1231">
        <v>0</v>
      </c>
      <c r="I232" s="1231">
        <v>0</v>
      </c>
      <c r="J232" s="1231">
        <v>0</v>
      </c>
      <c r="K232" s="1231">
        <v>0</v>
      </c>
      <c r="L232" s="1231">
        <v>0</v>
      </c>
      <c r="M232" s="1231">
        <v>0</v>
      </c>
      <c r="N232" s="1231">
        <v>0</v>
      </c>
      <c r="O232" s="1231">
        <v>0</v>
      </c>
      <c r="P232" s="1231">
        <v>0</v>
      </c>
      <c r="Q232" s="1231">
        <v>0</v>
      </c>
      <c r="R232" s="1231">
        <v>0</v>
      </c>
      <c r="S232" s="1231">
        <v>0</v>
      </c>
      <c r="T232" s="473"/>
    </row>
    <row r="233" spans="1:20" ht="16.5" customHeight="1" thickBot="1" x14ac:dyDescent="0.3">
      <c r="A233" s="2869"/>
      <c r="B233" s="2848"/>
      <c r="C233" s="2850"/>
      <c r="D233" s="2853"/>
      <c r="E233" s="2853"/>
      <c r="F233" s="38" t="s">
        <v>431</v>
      </c>
      <c r="G233" s="79">
        <f t="shared" si="13"/>
        <v>0</v>
      </c>
      <c r="H233" s="1231">
        <v>0</v>
      </c>
      <c r="I233" s="1231">
        <v>0</v>
      </c>
      <c r="J233" s="1231">
        <v>0</v>
      </c>
      <c r="K233" s="1231">
        <v>0</v>
      </c>
      <c r="L233" s="1231">
        <v>0</v>
      </c>
      <c r="M233" s="1231">
        <v>0</v>
      </c>
      <c r="N233" s="1231">
        <v>0</v>
      </c>
      <c r="O233" s="1231">
        <v>0</v>
      </c>
      <c r="P233" s="1231">
        <v>0</v>
      </c>
      <c r="Q233" s="1231">
        <v>0</v>
      </c>
      <c r="R233" s="1231">
        <v>0</v>
      </c>
      <c r="S233" s="1231">
        <v>0</v>
      </c>
      <c r="T233" s="473"/>
    </row>
    <row r="234" spans="1:20" ht="15.75" customHeight="1" thickBot="1" x14ac:dyDescent="0.3">
      <c r="A234" s="2869"/>
      <c r="B234" s="2848"/>
      <c r="C234" s="2850"/>
      <c r="D234" s="2853"/>
      <c r="E234" s="2853"/>
      <c r="F234" s="38" t="s">
        <v>432</v>
      </c>
      <c r="G234" s="79">
        <f t="shared" si="13"/>
        <v>0</v>
      </c>
      <c r="H234" s="1231">
        <v>0</v>
      </c>
      <c r="I234" s="1231">
        <v>0</v>
      </c>
      <c r="J234" s="1231">
        <v>0</v>
      </c>
      <c r="K234" s="1231">
        <v>0</v>
      </c>
      <c r="L234" s="1231">
        <v>0</v>
      </c>
      <c r="M234" s="1231">
        <v>0</v>
      </c>
      <c r="N234" s="1231">
        <v>0</v>
      </c>
      <c r="O234" s="1231">
        <v>0</v>
      </c>
      <c r="P234" s="1231">
        <v>0</v>
      </c>
      <c r="Q234" s="1231">
        <v>0</v>
      </c>
      <c r="R234" s="1231">
        <v>0</v>
      </c>
      <c r="S234" s="1231">
        <v>0</v>
      </c>
      <c r="T234" s="473"/>
    </row>
    <row r="235" spans="1:20" ht="15.75" customHeight="1" thickBot="1" x14ac:dyDescent="0.3">
      <c r="A235" s="2869"/>
      <c r="B235" s="2848"/>
      <c r="C235" s="2850"/>
      <c r="D235" s="2853"/>
      <c r="E235" s="2853"/>
      <c r="F235" s="38" t="s">
        <v>433</v>
      </c>
      <c r="G235" s="79">
        <f t="shared" si="13"/>
        <v>0</v>
      </c>
      <c r="H235" s="1231">
        <v>0</v>
      </c>
      <c r="I235" s="1231">
        <v>0</v>
      </c>
      <c r="J235" s="1231">
        <v>0</v>
      </c>
      <c r="K235" s="1231">
        <v>0</v>
      </c>
      <c r="L235" s="1231">
        <v>0</v>
      </c>
      <c r="M235" s="1231">
        <v>0</v>
      </c>
      <c r="N235" s="1231">
        <v>0</v>
      </c>
      <c r="O235" s="1231">
        <v>0</v>
      </c>
      <c r="P235" s="1231">
        <v>0</v>
      </c>
      <c r="Q235" s="1231">
        <v>0</v>
      </c>
      <c r="R235" s="1231">
        <v>0</v>
      </c>
      <c r="S235" s="1231">
        <v>0</v>
      </c>
      <c r="T235" s="473"/>
    </row>
    <row r="236" spans="1:20" ht="15.75" customHeight="1" thickBot="1" x14ac:dyDescent="0.3">
      <c r="A236" s="2869"/>
      <c r="B236" s="2848"/>
      <c r="C236" s="2850"/>
      <c r="D236" s="2853"/>
      <c r="E236" s="2853"/>
      <c r="F236" s="38" t="s">
        <v>434</v>
      </c>
      <c r="G236" s="79">
        <f t="shared" si="13"/>
        <v>0</v>
      </c>
      <c r="H236" s="1231">
        <v>0</v>
      </c>
      <c r="I236" s="1231">
        <v>0</v>
      </c>
      <c r="J236" s="1231">
        <v>0</v>
      </c>
      <c r="K236" s="1231">
        <v>0</v>
      </c>
      <c r="L236" s="1231">
        <v>0</v>
      </c>
      <c r="M236" s="1231">
        <v>0</v>
      </c>
      <c r="N236" s="1231">
        <v>0</v>
      </c>
      <c r="O236" s="1231">
        <v>0</v>
      </c>
      <c r="P236" s="1231">
        <v>0</v>
      </c>
      <c r="Q236" s="1231">
        <v>0</v>
      </c>
      <c r="R236" s="1231">
        <v>0</v>
      </c>
      <c r="S236" s="1231">
        <v>0</v>
      </c>
      <c r="T236" s="473"/>
    </row>
    <row r="237" spans="1:20" ht="15.75" customHeight="1" thickBot="1" x14ac:dyDescent="0.3">
      <c r="A237" s="2869"/>
      <c r="B237" s="2848"/>
      <c r="C237" s="2850"/>
      <c r="D237" s="2853"/>
      <c r="E237" s="2853"/>
      <c r="F237" s="38" t="s">
        <v>435</v>
      </c>
      <c r="G237" s="79">
        <f t="shared" si="13"/>
        <v>0</v>
      </c>
      <c r="H237" s="1231">
        <v>0</v>
      </c>
      <c r="I237" s="1231">
        <v>0</v>
      </c>
      <c r="J237" s="1231">
        <v>0</v>
      </c>
      <c r="K237" s="1231">
        <v>0</v>
      </c>
      <c r="L237" s="1231">
        <v>0</v>
      </c>
      <c r="M237" s="1231">
        <v>0</v>
      </c>
      <c r="N237" s="1231">
        <v>0</v>
      </c>
      <c r="O237" s="1231">
        <v>0</v>
      </c>
      <c r="P237" s="1231">
        <v>0</v>
      </c>
      <c r="Q237" s="1231">
        <v>0</v>
      </c>
      <c r="R237" s="1231">
        <v>0</v>
      </c>
      <c r="S237" s="1231">
        <v>0</v>
      </c>
      <c r="T237" s="473"/>
    </row>
    <row r="238" spans="1:20" ht="15.75" customHeight="1" thickBot="1" x14ac:dyDescent="0.3">
      <c r="A238" s="2869"/>
      <c r="B238" s="2848"/>
      <c r="C238" s="2850"/>
      <c r="D238" s="2853"/>
      <c r="E238" s="2853"/>
      <c r="F238" s="38" t="s">
        <v>436</v>
      </c>
      <c r="G238" s="79">
        <f t="shared" si="13"/>
        <v>0</v>
      </c>
      <c r="H238" s="1231">
        <v>0</v>
      </c>
      <c r="I238" s="1231">
        <v>0</v>
      </c>
      <c r="J238" s="1231">
        <v>0</v>
      </c>
      <c r="K238" s="1231">
        <v>0</v>
      </c>
      <c r="L238" s="1231">
        <v>0</v>
      </c>
      <c r="M238" s="1231">
        <v>0</v>
      </c>
      <c r="N238" s="1231">
        <v>0</v>
      </c>
      <c r="O238" s="1231">
        <v>0</v>
      </c>
      <c r="P238" s="1231">
        <v>0</v>
      </c>
      <c r="Q238" s="1231">
        <v>0</v>
      </c>
      <c r="R238" s="1231">
        <v>0</v>
      </c>
      <c r="S238" s="1231">
        <v>0</v>
      </c>
      <c r="T238" s="473"/>
    </row>
    <row r="239" spans="1:20" ht="15.75" customHeight="1" thickBot="1" x14ac:dyDescent="0.3">
      <c r="A239" s="2869"/>
      <c r="B239" s="2848"/>
      <c r="C239" s="2850"/>
      <c r="D239" s="2853"/>
      <c r="E239" s="2853"/>
      <c r="F239" s="38" t="s">
        <v>437</v>
      </c>
      <c r="G239" s="79">
        <f t="shared" si="13"/>
        <v>0</v>
      </c>
      <c r="H239" s="1231">
        <v>0</v>
      </c>
      <c r="I239" s="1231">
        <v>0</v>
      </c>
      <c r="J239" s="1231">
        <v>0</v>
      </c>
      <c r="K239" s="1231">
        <v>0</v>
      </c>
      <c r="L239" s="1231">
        <v>0</v>
      </c>
      <c r="M239" s="1231">
        <v>0</v>
      </c>
      <c r="N239" s="1231">
        <v>0</v>
      </c>
      <c r="O239" s="1231">
        <v>0</v>
      </c>
      <c r="P239" s="1231">
        <v>0</v>
      </c>
      <c r="Q239" s="1231">
        <v>0</v>
      </c>
      <c r="R239" s="1231">
        <v>0</v>
      </c>
      <c r="S239" s="1231">
        <v>0</v>
      </c>
      <c r="T239" s="473"/>
    </row>
    <row r="240" spans="1:20" ht="31.5" customHeight="1" thickBot="1" x14ac:dyDescent="0.3">
      <c r="A240" s="2869"/>
      <c r="B240" s="2848"/>
      <c r="C240" s="2850"/>
      <c r="D240" s="2853"/>
      <c r="E240" s="2853"/>
      <c r="F240" s="38" t="s">
        <v>438</v>
      </c>
      <c r="G240" s="79">
        <f t="shared" si="13"/>
        <v>0</v>
      </c>
      <c r="H240" s="1231">
        <v>0</v>
      </c>
      <c r="I240" s="1231">
        <v>0</v>
      </c>
      <c r="J240" s="1231">
        <v>0</v>
      </c>
      <c r="K240" s="1231">
        <v>0</v>
      </c>
      <c r="L240" s="1231">
        <v>0</v>
      </c>
      <c r="M240" s="1231">
        <v>0</v>
      </c>
      <c r="N240" s="1231">
        <v>0</v>
      </c>
      <c r="O240" s="1231">
        <v>0</v>
      </c>
      <c r="P240" s="1231">
        <v>0</v>
      </c>
      <c r="Q240" s="1231">
        <v>0</v>
      </c>
      <c r="R240" s="1231">
        <v>0</v>
      </c>
      <c r="S240" s="1231">
        <v>0</v>
      </c>
      <c r="T240" s="473"/>
    </row>
    <row r="241" spans="1:20" ht="30.75" customHeight="1" thickBot="1" x14ac:dyDescent="0.3">
      <c r="A241" s="2869"/>
      <c r="B241" s="2848"/>
      <c r="C241" s="2850"/>
      <c r="D241" s="2853"/>
      <c r="E241" s="2853"/>
      <c r="F241" s="38" t="s">
        <v>439</v>
      </c>
      <c r="G241" s="79">
        <f t="shared" si="13"/>
        <v>0</v>
      </c>
      <c r="H241" s="1231">
        <v>0</v>
      </c>
      <c r="I241" s="1231">
        <v>0</v>
      </c>
      <c r="J241" s="1231">
        <v>0</v>
      </c>
      <c r="K241" s="1231">
        <v>0</v>
      </c>
      <c r="L241" s="1231">
        <v>0</v>
      </c>
      <c r="M241" s="1231">
        <v>0</v>
      </c>
      <c r="N241" s="1231">
        <v>0</v>
      </c>
      <c r="O241" s="1231">
        <v>0</v>
      </c>
      <c r="P241" s="1231">
        <v>0</v>
      </c>
      <c r="Q241" s="1231">
        <v>0</v>
      </c>
      <c r="R241" s="1231">
        <v>0</v>
      </c>
      <c r="S241" s="1231">
        <v>0</v>
      </c>
      <c r="T241" s="473"/>
    </row>
    <row r="242" spans="1:20" ht="33.75" customHeight="1" thickBot="1" x14ac:dyDescent="0.3">
      <c r="A242" s="2869"/>
      <c r="B242" s="2848"/>
      <c r="C242" s="2850"/>
      <c r="D242" s="2853"/>
      <c r="E242" s="2853"/>
      <c r="F242" s="38" t="s">
        <v>440</v>
      </c>
      <c r="G242" s="79">
        <f t="shared" si="13"/>
        <v>0</v>
      </c>
      <c r="H242" s="1231">
        <v>0</v>
      </c>
      <c r="I242" s="1231">
        <v>0</v>
      </c>
      <c r="J242" s="1231">
        <v>0</v>
      </c>
      <c r="K242" s="1231">
        <v>0</v>
      </c>
      <c r="L242" s="1231">
        <v>0</v>
      </c>
      <c r="M242" s="1231">
        <v>0</v>
      </c>
      <c r="N242" s="1231">
        <v>0</v>
      </c>
      <c r="O242" s="1231">
        <v>0</v>
      </c>
      <c r="P242" s="1231">
        <v>0</v>
      </c>
      <c r="Q242" s="1231">
        <v>0</v>
      </c>
      <c r="R242" s="1231">
        <v>0</v>
      </c>
      <c r="S242" s="1231">
        <v>0</v>
      </c>
      <c r="T242" s="473"/>
    </row>
    <row r="243" spans="1:20" ht="15.75" customHeight="1" thickBot="1" x14ac:dyDescent="0.3">
      <c r="A243" s="2869"/>
      <c r="B243" s="2848"/>
      <c r="C243" s="2850"/>
      <c r="D243" s="2853"/>
      <c r="E243" s="2853"/>
      <c r="F243" s="38" t="s">
        <v>441</v>
      </c>
      <c r="G243" s="79">
        <f t="shared" si="13"/>
        <v>0</v>
      </c>
      <c r="H243" s="1231">
        <v>0</v>
      </c>
      <c r="I243" s="1231">
        <v>0</v>
      </c>
      <c r="J243" s="1231">
        <v>0</v>
      </c>
      <c r="K243" s="1231">
        <v>0</v>
      </c>
      <c r="L243" s="1231">
        <v>0</v>
      </c>
      <c r="M243" s="1231">
        <v>0</v>
      </c>
      <c r="N243" s="1231">
        <v>0</v>
      </c>
      <c r="O243" s="1231">
        <v>0</v>
      </c>
      <c r="P243" s="1231">
        <v>0</v>
      </c>
      <c r="Q243" s="1231">
        <v>0</v>
      </c>
      <c r="R243" s="1231">
        <v>0</v>
      </c>
      <c r="S243" s="1231">
        <v>0</v>
      </c>
      <c r="T243" s="473"/>
    </row>
    <row r="244" spans="1:20" ht="15.75" customHeight="1" thickBot="1" x14ac:dyDescent="0.3">
      <c r="A244" s="2869"/>
      <c r="B244" s="2848"/>
      <c r="C244" s="2850"/>
      <c r="D244" s="2853"/>
      <c r="E244" s="2853"/>
      <c r="F244" s="38" t="s">
        <v>442</v>
      </c>
      <c r="G244" s="79">
        <f t="shared" si="13"/>
        <v>0</v>
      </c>
      <c r="H244" s="1231">
        <v>0</v>
      </c>
      <c r="I244" s="1231">
        <v>0</v>
      </c>
      <c r="J244" s="1231">
        <v>0</v>
      </c>
      <c r="K244" s="1231">
        <v>0</v>
      </c>
      <c r="L244" s="1231">
        <v>0</v>
      </c>
      <c r="M244" s="1231">
        <v>0</v>
      </c>
      <c r="N244" s="1231">
        <v>0</v>
      </c>
      <c r="O244" s="1231">
        <v>0</v>
      </c>
      <c r="P244" s="1231">
        <v>0</v>
      </c>
      <c r="Q244" s="1231">
        <v>0</v>
      </c>
      <c r="R244" s="1231">
        <v>0</v>
      </c>
      <c r="S244" s="1231">
        <v>0</v>
      </c>
      <c r="T244" s="473"/>
    </row>
    <row r="245" spans="1:20" ht="31.5" customHeight="1" thickBot="1" x14ac:dyDescent="0.3">
      <c r="A245" s="2869"/>
      <c r="B245" s="2848"/>
      <c r="C245" s="2850"/>
      <c r="D245" s="2853"/>
      <c r="E245" s="2853"/>
      <c r="F245" s="38" t="s">
        <v>443</v>
      </c>
      <c r="G245" s="79">
        <f t="shared" si="13"/>
        <v>0</v>
      </c>
      <c r="H245" s="1231">
        <v>0</v>
      </c>
      <c r="I245" s="1231">
        <v>0</v>
      </c>
      <c r="J245" s="1231">
        <v>0</v>
      </c>
      <c r="K245" s="1231">
        <v>0</v>
      </c>
      <c r="L245" s="1231">
        <v>0</v>
      </c>
      <c r="M245" s="1231">
        <v>0</v>
      </c>
      <c r="N245" s="1231">
        <v>0</v>
      </c>
      <c r="O245" s="1231">
        <v>0</v>
      </c>
      <c r="P245" s="1231">
        <v>0</v>
      </c>
      <c r="Q245" s="1231">
        <v>0</v>
      </c>
      <c r="R245" s="1231">
        <v>0</v>
      </c>
      <c r="S245" s="1231">
        <v>0</v>
      </c>
      <c r="T245" s="473"/>
    </row>
    <row r="246" spans="1:20" ht="30" customHeight="1" thickBot="1" x14ac:dyDescent="0.3">
      <c r="A246" s="2869"/>
      <c r="B246" s="2848"/>
      <c r="C246" s="2850"/>
      <c r="D246" s="2853"/>
      <c r="E246" s="2853"/>
      <c r="F246" s="38" t="s">
        <v>444</v>
      </c>
      <c r="G246" s="79">
        <f t="shared" si="13"/>
        <v>0</v>
      </c>
      <c r="H246" s="1231">
        <v>0</v>
      </c>
      <c r="I246" s="1231">
        <v>0</v>
      </c>
      <c r="J246" s="1231">
        <v>0</v>
      </c>
      <c r="K246" s="1231">
        <v>0</v>
      </c>
      <c r="L246" s="1231">
        <v>0</v>
      </c>
      <c r="M246" s="1231">
        <v>0</v>
      </c>
      <c r="N246" s="1231">
        <v>0</v>
      </c>
      <c r="O246" s="1231">
        <v>0</v>
      </c>
      <c r="P246" s="1231">
        <v>0</v>
      </c>
      <c r="Q246" s="1231">
        <v>0</v>
      </c>
      <c r="R246" s="1231">
        <v>0</v>
      </c>
      <c r="S246" s="1231">
        <v>0</v>
      </c>
      <c r="T246" s="473"/>
    </row>
    <row r="247" spans="1:20" ht="15.75" customHeight="1" thickBot="1" x14ac:dyDescent="0.3">
      <c r="A247" s="2869"/>
      <c r="B247" s="2848"/>
      <c r="C247" s="2850"/>
      <c r="D247" s="2853"/>
      <c r="E247" s="2853"/>
      <c r="F247" s="38" t="s">
        <v>445</v>
      </c>
      <c r="G247" s="79">
        <f t="shared" si="13"/>
        <v>0</v>
      </c>
      <c r="H247" s="1231">
        <v>0</v>
      </c>
      <c r="I247" s="1231">
        <v>0</v>
      </c>
      <c r="J247" s="1231">
        <v>0</v>
      </c>
      <c r="K247" s="1231">
        <v>0</v>
      </c>
      <c r="L247" s="1231">
        <v>0</v>
      </c>
      <c r="M247" s="1231">
        <v>0</v>
      </c>
      <c r="N247" s="1231">
        <v>0</v>
      </c>
      <c r="O247" s="1231">
        <v>0</v>
      </c>
      <c r="P247" s="1231">
        <v>0</v>
      </c>
      <c r="Q247" s="1231">
        <v>0</v>
      </c>
      <c r="R247" s="1231">
        <v>0</v>
      </c>
      <c r="S247" s="1231">
        <v>0</v>
      </c>
      <c r="T247" s="473"/>
    </row>
    <row r="248" spans="1:20" ht="15.75" customHeight="1" thickBot="1" x14ac:dyDescent="0.3">
      <c r="A248" s="2869"/>
      <c r="B248" s="2848"/>
      <c r="C248" s="2850"/>
      <c r="D248" s="2853"/>
      <c r="E248" s="2853"/>
      <c r="F248" s="38" t="s">
        <v>446</v>
      </c>
      <c r="G248" s="79">
        <f t="shared" si="13"/>
        <v>0</v>
      </c>
      <c r="H248" s="1231">
        <v>0</v>
      </c>
      <c r="I248" s="1231">
        <v>0</v>
      </c>
      <c r="J248" s="1231">
        <v>0</v>
      </c>
      <c r="K248" s="1231">
        <v>0</v>
      </c>
      <c r="L248" s="1231">
        <v>0</v>
      </c>
      <c r="M248" s="1231">
        <v>0</v>
      </c>
      <c r="N248" s="1231">
        <v>0</v>
      </c>
      <c r="O248" s="1231">
        <v>0</v>
      </c>
      <c r="P248" s="1231">
        <v>0</v>
      </c>
      <c r="Q248" s="1231">
        <v>0</v>
      </c>
      <c r="R248" s="1231">
        <v>0</v>
      </c>
      <c r="S248" s="1231">
        <v>0</v>
      </c>
      <c r="T248" s="473"/>
    </row>
    <row r="249" spans="1:20" ht="15.75" customHeight="1" thickBot="1" x14ac:dyDescent="0.3">
      <c r="A249" s="2869"/>
      <c r="B249" s="2848"/>
      <c r="C249" s="2850"/>
      <c r="D249" s="2853"/>
      <c r="E249" s="2853"/>
      <c r="F249" s="38" t="s">
        <v>447</v>
      </c>
      <c r="G249" s="79">
        <f t="shared" si="13"/>
        <v>0</v>
      </c>
      <c r="H249" s="1231">
        <v>0</v>
      </c>
      <c r="I249" s="1231">
        <v>0</v>
      </c>
      <c r="J249" s="1231">
        <v>0</v>
      </c>
      <c r="K249" s="1231">
        <v>0</v>
      </c>
      <c r="L249" s="1231">
        <v>0</v>
      </c>
      <c r="M249" s="1231">
        <v>0</v>
      </c>
      <c r="N249" s="1231">
        <v>0</v>
      </c>
      <c r="O249" s="1231">
        <v>0</v>
      </c>
      <c r="P249" s="1231">
        <v>0</v>
      </c>
      <c r="Q249" s="1231">
        <v>0</v>
      </c>
      <c r="R249" s="1231">
        <v>0</v>
      </c>
      <c r="S249" s="1231">
        <v>0</v>
      </c>
      <c r="T249" s="473"/>
    </row>
    <row r="250" spans="1:20" ht="15.75" customHeight="1" thickBot="1" x14ac:dyDescent="0.3">
      <c r="A250" s="2869"/>
      <c r="B250" s="2848"/>
      <c r="C250" s="2850"/>
      <c r="D250" s="2853"/>
      <c r="E250" s="2853"/>
      <c r="F250" s="38" t="s">
        <v>448</v>
      </c>
      <c r="G250" s="79">
        <f t="shared" si="13"/>
        <v>0</v>
      </c>
      <c r="H250" s="1231">
        <v>0</v>
      </c>
      <c r="I250" s="1231">
        <v>0</v>
      </c>
      <c r="J250" s="1231">
        <v>0</v>
      </c>
      <c r="K250" s="1231">
        <v>0</v>
      </c>
      <c r="L250" s="1231">
        <v>0</v>
      </c>
      <c r="M250" s="1231">
        <v>0</v>
      </c>
      <c r="N250" s="1231">
        <v>0</v>
      </c>
      <c r="O250" s="1231">
        <v>0</v>
      </c>
      <c r="P250" s="1231">
        <v>0</v>
      </c>
      <c r="Q250" s="1231">
        <v>0</v>
      </c>
      <c r="R250" s="1231">
        <v>0</v>
      </c>
      <c r="S250" s="1231">
        <v>0</v>
      </c>
      <c r="T250" s="473"/>
    </row>
    <row r="251" spans="1:20" ht="16.5" customHeight="1" thickBot="1" x14ac:dyDescent="0.3">
      <c r="A251" s="2869"/>
      <c r="B251" s="2848"/>
      <c r="C251" s="2850"/>
      <c r="D251" s="2853"/>
      <c r="E251" s="2853"/>
      <c r="F251" s="38" t="s">
        <v>449</v>
      </c>
      <c r="G251" s="79">
        <f t="shared" si="13"/>
        <v>0</v>
      </c>
      <c r="H251" s="1231">
        <v>0</v>
      </c>
      <c r="I251" s="1231">
        <v>0</v>
      </c>
      <c r="J251" s="1231">
        <v>0</v>
      </c>
      <c r="K251" s="1231">
        <v>0</v>
      </c>
      <c r="L251" s="1231">
        <v>0</v>
      </c>
      <c r="M251" s="1231">
        <v>0</v>
      </c>
      <c r="N251" s="1231">
        <v>0</v>
      </c>
      <c r="O251" s="1231">
        <v>0</v>
      </c>
      <c r="P251" s="1231">
        <v>0</v>
      </c>
      <c r="Q251" s="1231">
        <v>0</v>
      </c>
      <c r="R251" s="1231">
        <v>0</v>
      </c>
      <c r="S251" s="1231">
        <v>0</v>
      </c>
      <c r="T251" s="473"/>
    </row>
    <row r="252" spans="1:20" ht="15.75" customHeight="1" thickBot="1" x14ac:dyDescent="0.3">
      <c r="A252" s="2869"/>
      <c r="B252" s="2848"/>
      <c r="C252" s="2850"/>
      <c r="D252" s="2853"/>
      <c r="E252" s="2853"/>
      <c r="F252" s="38" t="s">
        <v>450</v>
      </c>
      <c r="G252" s="79">
        <f t="shared" si="13"/>
        <v>0</v>
      </c>
      <c r="H252" s="1231">
        <v>0</v>
      </c>
      <c r="I252" s="1231">
        <v>0</v>
      </c>
      <c r="J252" s="1231">
        <v>0</v>
      </c>
      <c r="K252" s="1231">
        <v>0</v>
      </c>
      <c r="L252" s="1231">
        <v>0</v>
      </c>
      <c r="M252" s="1231">
        <v>0</v>
      </c>
      <c r="N252" s="1231">
        <v>0</v>
      </c>
      <c r="O252" s="1231">
        <v>0</v>
      </c>
      <c r="P252" s="1231">
        <v>0</v>
      </c>
      <c r="Q252" s="1231">
        <v>0</v>
      </c>
      <c r="R252" s="1231">
        <v>0</v>
      </c>
      <c r="S252" s="1231">
        <v>0</v>
      </c>
      <c r="T252" s="473"/>
    </row>
    <row r="253" spans="1:20" ht="15.75" customHeight="1" thickBot="1" x14ac:dyDescent="0.3">
      <c r="A253" s="2869"/>
      <c r="B253" s="2848"/>
      <c r="C253" s="2850"/>
      <c r="D253" s="2853"/>
      <c r="E253" s="2853"/>
      <c r="F253" s="38" t="s">
        <v>451</v>
      </c>
      <c r="G253" s="79">
        <f t="shared" si="13"/>
        <v>0</v>
      </c>
      <c r="H253" s="1231">
        <v>0</v>
      </c>
      <c r="I253" s="1231">
        <v>0</v>
      </c>
      <c r="J253" s="1231">
        <v>0</v>
      </c>
      <c r="K253" s="1231">
        <v>0</v>
      </c>
      <c r="L253" s="1231">
        <v>0</v>
      </c>
      <c r="M253" s="1231">
        <v>0</v>
      </c>
      <c r="N253" s="1231">
        <v>0</v>
      </c>
      <c r="O253" s="1231">
        <v>0</v>
      </c>
      <c r="P253" s="1231">
        <v>0</v>
      </c>
      <c r="Q253" s="1231">
        <v>0</v>
      </c>
      <c r="R253" s="1231">
        <v>0</v>
      </c>
      <c r="S253" s="1231">
        <v>0</v>
      </c>
      <c r="T253" s="473"/>
    </row>
    <row r="254" spans="1:20" ht="34.5" customHeight="1" thickBot="1" x14ac:dyDescent="0.3">
      <c r="A254" s="2869"/>
      <c r="B254" s="2848"/>
      <c r="C254" s="2850"/>
      <c r="D254" s="2853"/>
      <c r="E254" s="2853"/>
      <c r="F254" s="38" t="s">
        <v>452</v>
      </c>
      <c r="G254" s="79">
        <f t="shared" si="13"/>
        <v>0</v>
      </c>
      <c r="H254" s="1231">
        <v>0</v>
      </c>
      <c r="I254" s="1231">
        <v>0</v>
      </c>
      <c r="J254" s="1231">
        <v>0</v>
      </c>
      <c r="K254" s="1231">
        <v>0</v>
      </c>
      <c r="L254" s="1231">
        <v>0</v>
      </c>
      <c r="M254" s="1231">
        <v>0</v>
      </c>
      <c r="N254" s="1231">
        <v>0</v>
      </c>
      <c r="O254" s="1231">
        <v>0</v>
      </c>
      <c r="P254" s="1231">
        <v>0</v>
      </c>
      <c r="Q254" s="1231">
        <v>0</v>
      </c>
      <c r="R254" s="1231">
        <v>0</v>
      </c>
      <c r="S254" s="1231">
        <v>0</v>
      </c>
      <c r="T254" s="473"/>
    </row>
    <row r="255" spans="1:20" ht="33.75" customHeight="1" thickBot="1" x14ac:dyDescent="0.3">
      <c r="A255" s="2869"/>
      <c r="B255" s="2848"/>
      <c r="C255" s="2850"/>
      <c r="D255" s="2853"/>
      <c r="E255" s="2853"/>
      <c r="F255" s="38" t="s">
        <v>453</v>
      </c>
      <c r="G255" s="79">
        <f t="shared" si="13"/>
        <v>0</v>
      </c>
      <c r="H255" s="1231">
        <v>0</v>
      </c>
      <c r="I255" s="1231">
        <v>0</v>
      </c>
      <c r="J255" s="1231">
        <v>0</v>
      </c>
      <c r="K255" s="1231">
        <v>0</v>
      </c>
      <c r="L255" s="1231">
        <v>0</v>
      </c>
      <c r="M255" s="1231">
        <v>0</v>
      </c>
      <c r="N255" s="1231">
        <v>0</v>
      </c>
      <c r="O255" s="1231">
        <v>0</v>
      </c>
      <c r="P255" s="1231">
        <v>0</v>
      </c>
      <c r="Q255" s="1231">
        <v>0</v>
      </c>
      <c r="R255" s="1231">
        <v>0</v>
      </c>
      <c r="S255" s="1231">
        <v>0</v>
      </c>
      <c r="T255" s="473"/>
    </row>
    <row r="256" spans="1:20" ht="15.75" customHeight="1" thickBot="1" x14ac:dyDescent="0.3">
      <c r="A256" s="2869"/>
      <c r="B256" s="2848"/>
      <c r="C256" s="2850"/>
      <c r="D256" s="2853"/>
      <c r="E256" s="2853"/>
      <c r="F256" s="38" t="s">
        <v>454</v>
      </c>
      <c r="G256" s="79">
        <f t="shared" si="13"/>
        <v>0</v>
      </c>
      <c r="H256" s="1231">
        <v>0</v>
      </c>
      <c r="I256" s="1231">
        <v>0</v>
      </c>
      <c r="J256" s="1231">
        <v>0</v>
      </c>
      <c r="K256" s="1231">
        <v>0</v>
      </c>
      <c r="L256" s="1231">
        <v>0</v>
      </c>
      <c r="M256" s="1231">
        <v>0</v>
      </c>
      <c r="N256" s="1231">
        <v>0</v>
      </c>
      <c r="O256" s="1231">
        <v>0</v>
      </c>
      <c r="P256" s="1231">
        <v>0</v>
      </c>
      <c r="Q256" s="1231">
        <v>0</v>
      </c>
      <c r="R256" s="1231">
        <v>0</v>
      </c>
      <c r="S256" s="1231">
        <v>0</v>
      </c>
      <c r="T256" s="473"/>
    </row>
    <row r="257" spans="1:20" ht="16.5" customHeight="1" thickBot="1" x14ac:dyDescent="0.3">
      <c r="A257" s="2869"/>
      <c r="B257" s="2848"/>
      <c r="C257" s="2850"/>
      <c r="D257" s="2853"/>
      <c r="E257" s="2853"/>
      <c r="F257" s="38" t="s">
        <v>455</v>
      </c>
      <c r="G257" s="79">
        <f t="shared" si="13"/>
        <v>0</v>
      </c>
      <c r="H257" s="1231">
        <v>0</v>
      </c>
      <c r="I257" s="1231">
        <v>0</v>
      </c>
      <c r="J257" s="1231">
        <v>0</v>
      </c>
      <c r="K257" s="1231">
        <v>0</v>
      </c>
      <c r="L257" s="1231">
        <v>0</v>
      </c>
      <c r="M257" s="1231">
        <v>0</v>
      </c>
      <c r="N257" s="1231">
        <v>0</v>
      </c>
      <c r="O257" s="1231">
        <v>0</v>
      </c>
      <c r="P257" s="1231">
        <v>0</v>
      </c>
      <c r="Q257" s="1231">
        <v>0</v>
      </c>
      <c r="R257" s="1231">
        <v>0</v>
      </c>
      <c r="S257" s="1231">
        <v>0</v>
      </c>
      <c r="T257" s="473"/>
    </row>
    <row r="258" spans="1:20" ht="15.75" customHeight="1" thickBot="1" x14ac:dyDescent="0.3">
      <c r="A258" s="2869"/>
      <c r="B258" s="2848"/>
      <c r="C258" s="2850"/>
      <c r="D258" s="2853"/>
      <c r="E258" s="2853"/>
      <c r="F258" s="38" t="s">
        <v>456</v>
      </c>
      <c r="G258" s="79">
        <f t="shared" si="13"/>
        <v>0</v>
      </c>
      <c r="H258" s="1231">
        <v>0</v>
      </c>
      <c r="I258" s="1231">
        <v>0</v>
      </c>
      <c r="J258" s="1231">
        <v>0</v>
      </c>
      <c r="K258" s="1231">
        <v>0</v>
      </c>
      <c r="L258" s="1231">
        <v>0</v>
      </c>
      <c r="M258" s="1231">
        <v>0</v>
      </c>
      <c r="N258" s="1231">
        <v>0</v>
      </c>
      <c r="O258" s="1231">
        <v>0</v>
      </c>
      <c r="P258" s="1231">
        <v>0</v>
      </c>
      <c r="Q258" s="1231">
        <v>0</v>
      </c>
      <c r="R258" s="1231">
        <v>0</v>
      </c>
      <c r="S258" s="1231">
        <v>0</v>
      </c>
      <c r="T258" s="473"/>
    </row>
    <row r="259" spans="1:20" ht="17.25" customHeight="1" thickBot="1" x14ac:dyDescent="0.3">
      <c r="A259" s="2869"/>
      <c r="B259" s="2848"/>
      <c r="C259" s="2850"/>
      <c r="D259" s="2853"/>
      <c r="E259" s="2853"/>
      <c r="F259" s="38" t="s">
        <v>457</v>
      </c>
      <c r="G259" s="79">
        <f t="shared" si="13"/>
        <v>0</v>
      </c>
      <c r="H259" s="1231">
        <v>0</v>
      </c>
      <c r="I259" s="1231">
        <v>0</v>
      </c>
      <c r="J259" s="1231">
        <v>0</v>
      </c>
      <c r="K259" s="1231">
        <v>0</v>
      </c>
      <c r="L259" s="1231">
        <v>0</v>
      </c>
      <c r="M259" s="1231">
        <v>0</v>
      </c>
      <c r="N259" s="1231">
        <v>0</v>
      </c>
      <c r="O259" s="1231">
        <v>0</v>
      </c>
      <c r="P259" s="1231">
        <v>0</v>
      </c>
      <c r="Q259" s="1231">
        <v>0</v>
      </c>
      <c r="R259" s="1231">
        <v>0</v>
      </c>
      <c r="S259" s="1231">
        <v>0</v>
      </c>
      <c r="T259" s="473"/>
    </row>
    <row r="260" spans="1:20" ht="16.5" customHeight="1" thickBot="1" x14ac:dyDescent="0.3">
      <c r="A260" s="2869"/>
      <c r="B260" s="2848"/>
      <c r="C260" s="2850"/>
      <c r="D260" s="2853"/>
      <c r="E260" s="2853"/>
      <c r="F260" s="38" t="s">
        <v>458</v>
      </c>
      <c r="G260" s="79">
        <f t="shared" si="13"/>
        <v>0</v>
      </c>
      <c r="H260" s="1231">
        <v>0</v>
      </c>
      <c r="I260" s="1231">
        <v>0</v>
      </c>
      <c r="J260" s="1231">
        <v>0</v>
      </c>
      <c r="K260" s="1231">
        <v>0</v>
      </c>
      <c r="L260" s="1231">
        <v>0</v>
      </c>
      <c r="M260" s="1231">
        <v>0</v>
      </c>
      <c r="N260" s="1231">
        <v>0</v>
      </c>
      <c r="O260" s="1231">
        <v>0</v>
      </c>
      <c r="P260" s="1231">
        <v>0</v>
      </c>
      <c r="Q260" s="1231">
        <v>0</v>
      </c>
      <c r="R260" s="1231">
        <v>0</v>
      </c>
      <c r="S260" s="1231">
        <v>0</v>
      </c>
      <c r="T260" s="473"/>
    </row>
    <row r="261" spans="1:20" ht="21" customHeight="1" thickBot="1" x14ac:dyDescent="0.3">
      <c r="A261" s="2869"/>
      <c r="B261" s="2848"/>
      <c r="C261" s="2850"/>
      <c r="D261" s="2853"/>
      <c r="E261" s="2853"/>
      <c r="F261" s="38" t="s">
        <v>459</v>
      </c>
      <c r="G261" s="79">
        <f t="shared" si="13"/>
        <v>0</v>
      </c>
      <c r="H261" s="1231">
        <v>0</v>
      </c>
      <c r="I261" s="1231">
        <v>0</v>
      </c>
      <c r="J261" s="1231">
        <v>0</v>
      </c>
      <c r="K261" s="1231">
        <v>0</v>
      </c>
      <c r="L261" s="1231">
        <v>0</v>
      </c>
      <c r="M261" s="1231">
        <v>0</v>
      </c>
      <c r="N261" s="1231">
        <v>0</v>
      </c>
      <c r="O261" s="1231">
        <v>0</v>
      </c>
      <c r="P261" s="1231">
        <v>0</v>
      </c>
      <c r="Q261" s="1231">
        <v>0</v>
      </c>
      <c r="R261" s="1231">
        <v>0</v>
      </c>
      <c r="S261" s="1231">
        <v>0</v>
      </c>
      <c r="T261" s="473"/>
    </row>
    <row r="262" spans="1:20" ht="21" customHeight="1" thickBot="1" x14ac:dyDescent="0.3">
      <c r="A262" s="2869"/>
      <c r="B262" s="2848"/>
      <c r="C262" s="2850"/>
      <c r="D262" s="2853"/>
      <c r="E262" s="2853"/>
      <c r="F262" s="38" t="s">
        <v>460</v>
      </c>
      <c r="G262" s="79">
        <f t="shared" si="13"/>
        <v>0</v>
      </c>
      <c r="H262" s="1231">
        <v>0</v>
      </c>
      <c r="I262" s="1231">
        <v>0</v>
      </c>
      <c r="J262" s="1231">
        <v>0</v>
      </c>
      <c r="K262" s="1231">
        <v>0</v>
      </c>
      <c r="L262" s="1231">
        <v>0</v>
      </c>
      <c r="M262" s="1231">
        <v>0</v>
      </c>
      <c r="N262" s="1231">
        <v>0</v>
      </c>
      <c r="O262" s="1231">
        <v>0</v>
      </c>
      <c r="P262" s="1231">
        <v>0</v>
      </c>
      <c r="Q262" s="1231">
        <v>0</v>
      </c>
      <c r="R262" s="1231">
        <v>0</v>
      </c>
      <c r="S262" s="1231">
        <v>0</v>
      </c>
      <c r="T262" s="473"/>
    </row>
    <row r="263" spans="1:20" ht="16.5" customHeight="1" thickBot="1" x14ac:dyDescent="0.3">
      <c r="A263" s="2869"/>
      <c r="B263" s="2848"/>
      <c r="C263" s="2850"/>
      <c r="D263" s="2853"/>
      <c r="E263" s="2853"/>
      <c r="F263" s="1227" t="s">
        <v>279</v>
      </c>
      <c r="G263" s="1228">
        <f>SUM(G210:G262)</f>
        <v>0</v>
      </c>
      <c r="H263" s="1229">
        <f t="shared" ref="H263:S263" si="14">SUM(H210:H262)</f>
        <v>0</v>
      </c>
      <c r="I263" s="1229">
        <f t="shared" si="14"/>
        <v>0</v>
      </c>
      <c r="J263" s="1229">
        <f t="shared" si="14"/>
        <v>0</v>
      </c>
      <c r="K263" s="1229">
        <f t="shared" si="14"/>
        <v>0</v>
      </c>
      <c r="L263" s="1229">
        <f t="shared" si="14"/>
        <v>0</v>
      </c>
      <c r="M263" s="1229">
        <f t="shared" si="14"/>
        <v>0</v>
      </c>
      <c r="N263" s="1229">
        <f t="shared" si="14"/>
        <v>0</v>
      </c>
      <c r="O263" s="1229">
        <f t="shared" si="14"/>
        <v>0</v>
      </c>
      <c r="P263" s="1229">
        <f t="shared" si="14"/>
        <v>0</v>
      </c>
      <c r="Q263" s="1229">
        <f t="shared" si="14"/>
        <v>0</v>
      </c>
      <c r="R263" s="1229">
        <f t="shared" si="14"/>
        <v>0</v>
      </c>
      <c r="S263" s="1229">
        <f t="shared" si="14"/>
        <v>0</v>
      </c>
      <c r="T263" s="473"/>
    </row>
    <row r="264" spans="1:20" ht="15.75" customHeight="1" thickBot="1" x14ac:dyDescent="0.3">
      <c r="A264" s="2869"/>
      <c r="B264" s="2848"/>
      <c r="C264" s="2850"/>
      <c r="D264" s="2854" t="s">
        <v>179</v>
      </c>
      <c r="E264" s="2854"/>
      <c r="F264" s="1230" t="s">
        <v>461</v>
      </c>
      <c r="G264" s="79">
        <f t="shared" ref="G264:G316" si="15">SUM(H264:S264)</f>
        <v>0</v>
      </c>
      <c r="H264" s="1231">
        <v>0</v>
      </c>
      <c r="I264" s="1231">
        <v>0</v>
      </c>
      <c r="J264" s="1231">
        <v>0</v>
      </c>
      <c r="K264" s="1231">
        <v>0</v>
      </c>
      <c r="L264" s="1231">
        <v>0</v>
      </c>
      <c r="M264" s="1231">
        <v>0</v>
      </c>
      <c r="N264" s="1231">
        <v>0</v>
      </c>
      <c r="O264" s="1231">
        <v>0</v>
      </c>
      <c r="P264" s="1231">
        <v>0</v>
      </c>
      <c r="Q264" s="1231">
        <v>0</v>
      </c>
      <c r="R264" s="1231">
        <v>0</v>
      </c>
      <c r="S264" s="1231">
        <v>0</v>
      </c>
      <c r="T264" s="473"/>
    </row>
    <row r="265" spans="1:20" ht="15.75" customHeight="1" thickBot="1" x14ac:dyDescent="0.3">
      <c r="A265" s="2869"/>
      <c r="B265" s="2848"/>
      <c r="C265" s="2850"/>
      <c r="D265" s="2854"/>
      <c r="E265" s="2854"/>
      <c r="F265" s="1230" t="s">
        <v>462</v>
      </c>
      <c r="G265" s="79">
        <f t="shared" si="15"/>
        <v>0</v>
      </c>
      <c r="H265" s="1231">
        <v>0</v>
      </c>
      <c r="I265" s="1231">
        <v>0</v>
      </c>
      <c r="J265" s="1231">
        <v>0</v>
      </c>
      <c r="K265" s="1231">
        <v>0</v>
      </c>
      <c r="L265" s="1231">
        <v>0</v>
      </c>
      <c r="M265" s="1231">
        <v>0</v>
      </c>
      <c r="N265" s="1231">
        <v>0</v>
      </c>
      <c r="O265" s="1231">
        <v>0</v>
      </c>
      <c r="P265" s="1231">
        <v>0</v>
      </c>
      <c r="Q265" s="1231">
        <v>0</v>
      </c>
      <c r="R265" s="1231">
        <v>0</v>
      </c>
      <c r="S265" s="1231">
        <v>0</v>
      </c>
      <c r="T265" s="473"/>
    </row>
    <row r="266" spans="1:20" ht="16.5" customHeight="1" thickBot="1" x14ac:dyDescent="0.3">
      <c r="A266" s="2869"/>
      <c r="B266" s="2848"/>
      <c r="C266" s="2850"/>
      <c r="D266" s="2854"/>
      <c r="E266" s="2854"/>
      <c r="F266" s="1230" t="s">
        <v>463</v>
      </c>
      <c r="G266" s="79">
        <f t="shared" si="15"/>
        <v>0</v>
      </c>
      <c r="H266" s="1231">
        <v>0</v>
      </c>
      <c r="I266" s="1231">
        <v>0</v>
      </c>
      <c r="J266" s="1231">
        <v>0</v>
      </c>
      <c r="K266" s="1231">
        <v>0</v>
      </c>
      <c r="L266" s="1231">
        <v>0</v>
      </c>
      <c r="M266" s="1231">
        <v>0</v>
      </c>
      <c r="N266" s="1231">
        <v>0</v>
      </c>
      <c r="O266" s="1231">
        <v>0</v>
      </c>
      <c r="P266" s="1231">
        <v>0</v>
      </c>
      <c r="Q266" s="1231">
        <v>0</v>
      </c>
      <c r="R266" s="1231">
        <v>0</v>
      </c>
      <c r="S266" s="1231">
        <v>0</v>
      </c>
      <c r="T266" s="473"/>
    </row>
    <row r="267" spans="1:20" ht="18" customHeight="1" thickBot="1" x14ac:dyDescent="0.3">
      <c r="A267" s="2869"/>
      <c r="B267" s="2848"/>
      <c r="C267" s="2850"/>
      <c r="D267" s="2854"/>
      <c r="E267" s="2854"/>
      <c r="F267" s="1230" t="s">
        <v>464</v>
      </c>
      <c r="G267" s="79">
        <f t="shared" si="15"/>
        <v>0</v>
      </c>
      <c r="H267" s="1231">
        <v>0</v>
      </c>
      <c r="I267" s="1231">
        <v>0</v>
      </c>
      <c r="J267" s="1231">
        <v>0</v>
      </c>
      <c r="K267" s="1231">
        <v>0</v>
      </c>
      <c r="L267" s="1231">
        <v>0</v>
      </c>
      <c r="M267" s="1231">
        <v>0</v>
      </c>
      <c r="N267" s="1231">
        <v>0</v>
      </c>
      <c r="O267" s="1231">
        <v>0</v>
      </c>
      <c r="P267" s="1231">
        <v>0</v>
      </c>
      <c r="Q267" s="1231">
        <v>0</v>
      </c>
      <c r="R267" s="1231">
        <v>0</v>
      </c>
      <c r="S267" s="1231">
        <v>0</v>
      </c>
      <c r="T267" s="473"/>
    </row>
    <row r="268" spans="1:20" ht="18.75" customHeight="1" thickBot="1" x14ac:dyDescent="0.3">
      <c r="A268" s="2869"/>
      <c r="B268" s="2848"/>
      <c r="C268" s="2850"/>
      <c r="D268" s="2854"/>
      <c r="E268" s="2854"/>
      <c r="F268" s="1230" t="s">
        <v>465</v>
      </c>
      <c r="G268" s="79">
        <f t="shared" si="15"/>
        <v>0</v>
      </c>
      <c r="H268" s="1231">
        <v>0</v>
      </c>
      <c r="I268" s="1231">
        <v>0</v>
      </c>
      <c r="J268" s="1231">
        <v>0</v>
      </c>
      <c r="K268" s="1231">
        <v>0</v>
      </c>
      <c r="L268" s="1231">
        <v>0</v>
      </c>
      <c r="M268" s="1231">
        <v>0</v>
      </c>
      <c r="N268" s="1231">
        <v>0</v>
      </c>
      <c r="O268" s="1231">
        <v>0</v>
      </c>
      <c r="P268" s="1231">
        <v>0</v>
      </c>
      <c r="Q268" s="1231">
        <v>0</v>
      </c>
      <c r="R268" s="1231">
        <v>0</v>
      </c>
      <c r="S268" s="1231">
        <v>0</v>
      </c>
      <c r="T268" s="473"/>
    </row>
    <row r="269" spans="1:20" ht="30.75" customHeight="1" thickBot="1" x14ac:dyDescent="0.3">
      <c r="A269" s="2869"/>
      <c r="B269" s="2848"/>
      <c r="C269" s="2850"/>
      <c r="D269" s="2854"/>
      <c r="E269" s="2854"/>
      <c r="F269" s="1230" t="s">
        <v>466</v>
      </c>
      <c r="G269" s="79">
        <f t="shared" si="15"/>
        <v>0</v>
      </c>
      <c r="H269" s="1231">
        <v>0</v>
      </c>
      <c r="I269" s="1231">
        <v>0</v>
      </c>
      <c r="J269" s="1231">
        <v>0</v>
      </c>
      <c r="K269" s="1231">
        <v>0</v>
      </c>
      <c r="L269" s="1231">
        <v>0</v>
      </c>
      <c r="M269" s="1231">
        <v>0</v>
      </c>
      <c r="N269" s="1231">
        <v>0</v>
      </c>
      <c r="O269" s="1231">
        <v>0</v>
      </c>
      <c r="P269" s="1231">
        <v>0</v>
      </c>
      <c r="Q269" s="1231">
        <v>0</v>
      </c>
      <c r="R269" s="1231">
        <v>0</v>
      </c>
      <c r="S269" s="1231">
        <v>0</v>
      </c>
      <c r="T269" s="473"/>
    </row>
    <row r="270" spans="1:20" ht="33" customHeight="1" thickBot="1" x14ac:dyDescent="0.3">
      <c r="A270" s="2869"/>
      <c r="B270" s="2848"/>
      <c r="C270" s="2850"/>
      <c r="D270" s="2854"/>
      <c r="E270" s="2854"/>
      <c r="F270" s="1230" t="s">
        <v>467</v>
      </c>
      <c r="G270" s="79">
        <f t="shared" si="15"/>
        <v>0</v>
      </c>
      <c r="H270" s="1231">
        <v>0</v>
      </c>
      <c r="I270" s="1231">
        <v>0</v>
      </c>
      <c r="J270" s="1231">
        <v>0</v>
      </c>
      <c r="K270" s="1231">
        <v>0</v>
      </c>
      <c r="L270" s="1231">
        <v>0</v>
      </c>
      <c r="M270" s="1231">
        <v>0</v>
      </c>
      <c r="N270" s="1231">
        <v>0</v>
      </c>
      <c r="O270" s="1231">
        <v>0</v>
      </c>
      <c r="P270" s="1231">
        <v>0</v>
      </c>
      <c r="Q270" s="1231">
        <v>0</v>
      </c>
      <c r="R270" s="1231">
        <v>0</v>
      </c>
      <c r="S270" s="1231">
        <v>0</v>
      </c>
      <c r="T270" s="473"/>
    </row>
    <row r="271" spans="1:20" ht="15.75" customHeight="1" thickBot="1" x14ac:dyDescent="0.3">
      <c r="A271" s="2869"/>
      <c r="B271" s="2848"/>
      <c r="C271" s="2850"/>
      <c r="D271" s="2854"/>
      <c r="E271" s="2854"/>
      <c r="F271" s="1230" t="s">
        <v>468</v>
      </c>
      <c r="G271" s="79">
        <f t="shared" si="15"/>
        <v>0</v>
      </c>
      <c r="H271" s="1231">
        <v>0</v>
      </c>
      <c r="I271" s="1231">
        <v>0</v>
      </c>
      <c r="J271" s="1231">
        <v>0</v>
      </c>
      <c r="K271" s="1231">
        <v>0</v>
      </c>
      <c r="L271" s="1231">
        <v>0</v>
      </c>
      <c r="M271" s="1231">
        <v>0</v>
      </c>
      <c r="N271" s="1231">
        <v>0</v>
      </c>
      <c r="O271" s="1231">
        <v>0</v>
      </c>
      <c r="P271" s="1231">
        <v>0</v>
      </c>
      <c r="Q271" s="1231">
        <v>0</v>
      </c>
      <c r="R271" s="1231">
        <v>0</v>
      </c>
      <c r="S271" s="1231">
        <v>0</v>
      </c>
      <c r="T271" s="473"/>
    </row>
    <row r="272" spans="1:20" ht="33.75" customHeight="1" thickBot="1" x14ac:dyDescent="0.3">
      <c r="A272" s="2869"/>
      <c r="B272" s="2848"/>
      <c r="C272" s="2850"/>
      <c r="D272" s="2854"/>
      <c r="E272" s="2854"/>
      <c r="F272" s="1230" t="s">
        <v>469</v>
      </c>
      <c r="G272" s="79">
        <f t="shared" si="15"/>
        <v>0</v>
      </c>
      <c r="H272" s="1231">
        <v>0</v>
      </c>
      <c r="I272" s="1231">
        <v>0</v>
      </c>
      <c r="J272" s="1231">
        <v>0</v>
      </c>
      <c r="K272" s="1231">
        <v>0</v>
      </c>
      <c r="L272" s="1231">
        <v>0</v>
      </c>
      <c r="M272" s="1231">
        <v>0</v>
      </c>
      <c r="N272" s="1231">
        <v>0</v>
      </c>
      <c r="O272" s="1231">
        <v>0</v>
      </c>
      <c r="P272" s="1231">
        <v>0</v>
      </c>
      <c r="Q272" s="1231">
        <v>0</v>
      </c>
      <c r="R272" s="1231">
        <v>0</v>
      </c>
      <c r="S272" s="1231">
        <v>0</v>
      </c>
      <c r="T272" s="473"/>
    </row>
    <row r="273" spans="1:20" ht="15.75" customHeight="1" thickBot="1" x14ac:dyDescent="0.3">
      <c r="A273" s="2869"/>
      <c r="B273" s="2848"/>
      <c r="C273" s="2850"/>
      <c r="D273" s="2854"/>
      <c r="E273" s="2854"/>
      <c r="F273" s="1230" t="s">
        <v>470</v>
      </c>
      <c r="G273" s="79">
        <f t="shared" si="15"/>
        <v>0</v>
      </c>
      <c r="H273" s="1231">
        <v>0</v>
      </c>
      <c r="I273" s="1231">
        <v>0</v>
      </c>
      <c r="J273" s="1231">
        <v>0</v>
      </c>
      <c r="K273" s="1231">
        <v>0</v>
      </c>
      <c r="L273" s="1231">
        <v>0</v>
      </c>
      <c r="M273" s="1231">
        <v>0</v>
      </c>
      <c r="N273" s="1231">
        <v>0</v>
      </c>
      <c r="O273" s="1231">
        <v>0</v>
      </c>
      <c r="P273" s="1231">
        <v>0</v>
      </c>
      <c r="Q273" s="1231">
        <v>0</v>
      </c>
      <c r="R273" s="1231">
        <v>0</v>
      </c>
      <c r="S273" s="1231">
        <v>0</v>
      </c>
      <c r="T273" s="473"/>
    </row>
    <row r="274" spans="1:20" ht="33.75" customHeight="1" thickBot="1" x14ac:dyDescent="0.3">
      <c r="A274" s="2869"/>
      <c r="B274" s="2848"/>
      <c r="C274" s="2850"/>
      <c r="D274" s="2854"/>
      <c r="E274" s="2854"/>
      <c r="F274" s="1230" t="s">
        <v>471</v>
      </c>
      <c r="G274" s="79">
        <f t="shared" si="15"/>
        <v>0</v>
      </c>
      <c r="H274" s="1231">
        <v>0</v>
      </c>
      <c r="I274" s="1231">
        <v>0</v>
      </c>
      <c r="J274" s="1231">
        <v>0</v>
      </c>
      <c r="K274" s="1231">
        <v>0</v>
      </c>
      <c r="L274" s="1231">
        <v>0</v>
      </c>
      <c r="M274" s="1231">
        <v>0</v>
      </c>
      <c r="N274" s="1231">
        <v>0</v>
      </c>
      <c r="O274" s="1231">
        <v>0</v>
      </c>
      <c r="P274" s="1231">
        <v>0</v>
      </c>
      <c r="Q274" s="1231">
        <v>0</v>
      </c>
      <c r="R274" s="1231">
        <v>0</v>
      </c>
      <c r="S274" s="1231">
        <v>0</v>
      </c>
      <c r="T274" s="473"/>
    </row>
    <row r="275" spans="1:20" ht="33" customHeight="1" thickBot="1" x14ac:dyDescent="0.3">
      <c r="A275" s="2869"/>
      <c r="B275" s="2848"/>
      <c r="C275" s="2850"/>
      <c r="D275" s="2854"/>
      <c r="E275" s="2854"/>
      <c r="F275" s="1230" t="s">
        <v>472</v>
      </c>
      <c r="G275" s="79">
        <f t="shared" si="15"/>
        <v>0</v>
      </c>
      <c r="H275" s="1231">
        <v>0</v>
      </c>
      <c r="I275" s="1231">
        <v>0</v>
      </c>
      <c r="J275" s="1231">
        <v>0</v>
      </c>
      <c r="K275" s="1231">
        <v>0</v>
      </c>
      <c r="L275" s="1231">
        <v>0</v>
      </c>
      <c r="M275" s="1231">
        <v>0</v>
      </c>
      <c r="N275" s="1231">
        <v>0</v>
      </c>
      <c r="O275" s="1231">
        <v>0</v>
      </c>
      <c r="P275" s="1231">
        <v>0</v>
      </c>
      <c r="Q275" s="1231">
        <v>0</v>
      </c>
      <c r="R275" s="1231">
        <v>0</v>
      </c>
      <c r="S275" s="1231">
        <v>0</v>
      </c>
      <c r="T275" s="473"/>
    </row>
    <row r="276" spans="1:20" ht="15.75" customHeight="1" thickBot="1" x14ac:dyDescent="0.3">
      <c r="A276" s="2869"/>
      <c r="B276" s="2848"/>
      <c r="C276" s="2850"/>
      <c r="D276" s="2854"/>
      <c r="E276" s="2854"/>
      <c r="F276" s="1230" t="s">
        <v>509</v>
      </c>
      <c r="G276" s="79">
        <f t="shared" si="15"/>
        <v>0</v>
      </c>
      <c r="H276" s="1231">
        <v>0</v>
      </c>
      <c r="I276" s="1231">
        <v>0</v>
      </c>
      <c r="J276" s="1231">
        <v>0</v>
      </c>
      <c r="K276" s="1231">
        <v>0</v>
      </c>
      <c r="L276" s="1231">
        <v>0</v>
      </c>
      <c r="M276" s="1231">
        <v>0</v>
      </c>
      <c r="N276" s="1231">
        <v>0</v>
      </c>
      <c r="O276" s="1231">
        <v>0</v>
      </c>
      <c r="P276" s="1231">
        <v>0</v>
      </c>
      <c r="Q276" s="1231">
        <v>0</v>
      </c>
      <c r="R276" s="1231">
        <v>0</v>
      </c>
      <c r="S276" s="1231">
        <v>0</v>
      </c>
      <c r="T276" s="473"/>
    </row>
    <row r="277" spans="1:20" ht="15.75" customHeight="1" thickBot="1" x14ac:dyDescent="0.3">
      <c r="A277" s="2869"/>
      <c r="B277" s="2848"/>
      <c r="C277" s="2850"/>
      <c r="D277" s="2854"/>
      <c r="E277" s="2854"/>
      <c r="F277" s="1230" t="s">
        <v>473</v>
      </c>
      <c r="G277" s="79">
        <f t="shared" si="15"/>
        <v>0</v>
      </c>
      <c r="H277" s="1231">
        <v>0</v>
      </c>
      <c r="I277" s="1231">
        <v>0</v>
      </c>
      <c r="J277" s="1231">
        <v>0</v>
      </c>
      <c r="K277" s="1231">
        <v>0</v>
      </c>
      <c r="L277" s="1231">
        <v>0</v>
      </c>
      <c r="M277" s="1231">
        <v>0</v>
      </c>
      <c r="N277" s="1231">
        <v>0</v>
      </c>
      <c r="O277" s="1231">
        <v>0</v>
      </c>
      <c r="P277" s="1231">
        <v>0</v>
      </c>
      <c r="Q277" s="1231">
        <v>0</v>
      </c>
      <c r="R277" s="1231">
        <v>0</v>
      </c>
      <c r="S277" s="1231">
        <v>0</v>
      </c>
      <c r="T277" s="473"/>
    </row>
    <row r="278" spans="1:20" ht="33.75" customHeight="1" thickBot="1" x14ac:dyDescent="0.3">
      <c r="A278" s="2869"/>
      <c r="B278" s="2848"/>
      <c r="C278" s="2850"/>
      <c r="D278" s="2854"/>
      <c r="E278" s="2854"/>
      <c r="F278" s="1230" t="s">
        <v>474</v>
      </c>
      <c r="G278" s="79">
        <f t="shared" si="15"/>
        <v>0</v>
      </c>
      <c r="H278" s="1231">
        <v>0</v>
      </c>
      <c r="I278" s="1231">
        <v>0</v>
      </c>
      <c r="J278" s="1231">
        <v>0</v>
      </c>
      <c r="K278" s="1231">
        <v>0</v>
      </c>
      <c r="L278" s="1231">
        <v>0</v>
      </c>
      <c r="M278" s="1231">
        <v>0</v>
      </c>
      <c r="N278" s="1231">
        <v>0</v>
      </c>
      <c r="O278" s="1231">
        <v>0</v>
      </c>
      <c r="P278" s="1231">
        <v>0</v>
      </c>
      <c r="Q278" s="1231">
        <v>0</v>
      </c>
      <c r="R278" s="1231">
        <v>0</v>
      </c>
      <c r="S278" s="1231">
        <v>0</v>
      </c>
      <c r="T278" s="473"/>
    </row>
    <row r="279" spans="1:20" ht="18.75" customHeight="1" thickBot="1" x14ac:dyDescent="0.3">
      <c r="A279" s="2869"/>
      <c r="B279" s="2848"/>
      <c r="C279" s="2850"/>
      <c r="D279" s="2854"/>
      <c r="E279" s="2854"/>
      <c r="F279" s="1230" t="s">
        <v>475</v>
      </c>
      <c r="G279" s="79">
        <f t="shared" si="15"/>
        <v>0</v>
      </c>
      <c r="H279" s="1231">
        <v>0</v>
      </c>
      <c r="I279" s="1231">
        <v>0</v>
      </c>
      <c r="J279" s="1231">
        <v>0</v>
      </c>
      <c r="K279" s="1231">
        <v>0</v>
      </c>
      <c r="L279" s="1231">
        <v>0</v>
      </c>
      <c r="M279" s="1231">
        <v>0</v>
      </c>
      <c r="N279" s="1231">
        <v>0</v>
      </c>
      <c r="O279" s="1231">
        <v>0</v>
      </c>
      <c r="P279" s="1231">
        <v>0</v>
      </c>
      <c r="Q279" s="1231">
        <v>0</v>
      </c>
      <c r="R279" s="1231">
        <v>0</v>
      </c>
      <c r="S279" s="1231">
        <v>0</v>
      </c>
      <c r="T279" s="473"/>
    </row>
    <row r="280" spans="1:20" ht="15.75" customHeight="1" thickBot="1" x14ac:dyDescent="0.3">
      <c r="A280" s="2869"/>
      <c r="B280" s="2848"/>
      <c r="C280" s="2850"/>
      <c r="D280" s="2854"/>
      <c r="E280" s="2854"/>
      <c r="F280" s="1230" t="s">
        <v>476</v>
      </c>
      <c r="G280" s="79">
        <f t="shared" si="15"/>
        <v>0</v>
      </c>
      <c r="H280" s="1231">
        <v>0</v>
      </c>
      <c r="I280" s="1231">
        <v>0</v>
      </c>
      <c r="J280" s="1231">
        <v>0</v>
      </c>
      <c r="K280" s="1231">
        <v>0</v>
      </c>
      <c r="L280" s="1231">
        <v>0</v>
      </c>
      <c r="M280" s="1231">
        <v>0</v>
      </c>
      <c r="N280" s="1231">
        <v>0</v>
      </c>
      <c r="O280" s="1231">
        <v>0</v>
      </c>
      <c r="P280" s="1231">
        <v>0</v>
      </c>
      <c r="Q280" s="1231">
        <v>0</v>
      </c>
      <c r="R280" s="1231">
        <v>0</v>
      </c>
      <c r="S280" s="1231">
        <v>0</v>
      </c>
      <c r="T280" s="473"/>
    </row>
    <row r="281" spans="1:20" ht="18" customHeight="1" thickBot="1" x14ac:dyDescent="0.3">
      <c r="A281" s="2869"/>
      <c r="B281" s="2848"/>
      <c r="C281" s="2850"/>
      <c r="D281" s="2854"/>
      <c r="E281" s="2854"/>
      <c r="F281" s="1230" t="s">
        <v>477</v>
      </c>
      <c r="G281" s="79">
        <f t="shared" si="15"/>
        <v>0</v>
      </c>
      <c r="H281" s="1231">
        <v>0</v>
      </c>
      <c r="I281" s="1231">
        <v>0</v>
      </c>
      <c r="J281" s="1231">
        <v>0</v>
      </c>
      <c r="K281" s="1231">
        <v>0</v>
      </c>
      <c r="L281" s="1231">
        <v>0</v>
      </c>
      <c r="M281" s="1231">
        <v>0</v>
      </c>
      <c r="N281" s="1231">
        <v>0</v>
      </c>
      <c r="O281" s="1231">
        <v>0</v>
      </c>
      <c r="P281" s="1231">
        <v>0</v>
      </c>
      <c r="Q281" s="1231">
        <v>0</v>
      </c>
      <c r="R281" s="1231">
        <v>0</v>
      </c>
      <c r="S281" s="1231">
        <v>0</v>
      </c>
      <c r="T281" s="473"/>
    </row>
    <row r="282" spans="1:20" ht="15.75" customHeight="1" thickBot="1" x14ac:dyDescent="0.3">
      <c r="A282" s="2869"/>
      <c r="B282" s="2848"/>
      <c r="C282" s="2850"/>
      <c r="D282" s="2854"/>
      <c r="E282" s="2854"/>
      <c r="F282" s="1230" t="s">
        <v>478</v>
      </c>
      <c r="G282" s="79">
        <f t="shared" si="15"/>
        <v>0</v>
      </c>
      <c r="H282" s="1231">
        <v>0</v>
      </c>
      <c r="I282" s="1231">
        <v>0</v>
      </c>
      <c r="J282" s="1231">
        <v>0</v>
      </c>
      <c r="K282" s="1231">
        <v>0</v>
      </c>
      <c r="L282" s="1231">
        <v>0</v>
      </c>
      <c r="M282" s="1231">
        <v>0</v>
      </c>
      <c r="N282" s="1231">
        <v>0</v>
      </c>
      <c r="O282" s="1231">
        <v>0</v>
      </c>
      <c r="P282" s="1231">
        <v>0</v>
      </c>
      <c r="Q282" s="1231">
        <v>0</v>
      </c>
      <c r="R282" s="1231">
        <v>0</v>
      </c>
      <c r="S282" s="1231">
        <v>0</v>
      </c>
      <c r="T282" s="473"/>
    </row>
    <row r="283" spans="1:20" ht="15.75" customHeight="1" thickBot="1" x14ac:dyDescent="0.3">
      <c r="A283" s="2869"/>
      <c r="B283" s="2848"/>
      <c r="C283" s="2850"/>
      <c r="D283" s="2854"/>
      <c r="E283" s="2854"/>
      <c r="F283" s="1230" t="s">
        <v>479</v>
      </c>
      <c r="G283" s="79">
        <f t="shared" si="15"/>
        <v>0</v>
      </c>
      <c r="H283" s="1231">
        <v>0</v>
      </c>
      <c r="I283" s="1231">
        <v>0</v>
      </c>
      <c r="J283" s="1231">
        <v>0</v>
      </c>
      <c r="K283" s="1231">
        <v>0</v>
      </c>
      <c r="L283" s="1231">
        <v>0</v>
      </c>
      <c r="M283" s="1231">
        <v>0</v>
      </c>
      <c r="N283" s="1231">
        <v>0</v>
      </c>
      <c r="O283" s="1231">
        <v>0</v>
      </c>
      <c r="P283" s="1231">
        <v>0</v>
      </c>
      <c r="Q283" s="1231">
        <v>0</v>
      </c>
      <c r="R283" s="1231">
        <v>0</v>
      </c>
      <c r="S283" s="1231">
        <v>0</v>
      </c>
      <c r="T283" s="473"/>
    </row>
    <row r="284" spans="1:20" ht="16.5" customHeight="1" thickBot="1" x14ac:dyDescent="0.3">
      <c r="A284" s="2869"/>
      <c r="B284" s="2848"/>
      <c r="C284" s="2850"/>
      <c r="D284" s="2854"/>
      <c r="E284" s="2854"/>
      <c r="F284" s="1230" t="s">
        <v>480</v>
      </c>
      <c r="G284" s="79">
        <f t="shared" si="15"/>
        <v>0</v>
      </c>
      <c r="H284" s="1231">
        <v>0</v>
      </c>
      <c r="I284" s="1231">
        <v>0</v>
      </c>
      <c r="J284" s="1231">
        <v>0</v>
      </c>
      <c r="K284" s="1231">
        <v>0</v>
      </c>
      <c r="L284" s="1231">
        <v>0</v>
      </c>
      <c r="M284" s="1231">
        <v>0</v>
      </c>
      <c r="N284" s="1231">
        <v>0</v>
      </c>
      <c r="O284" s="1231">
        <v>0</v>
      </c>
      <c r="P284" s="1231">
        <v>0</v>
      </c>
      <c r="Q284" s="1231">
        <v>0</v>
      </c>
      <c r="R284" s="1231">
        <v>0</v>
      </c>
      <c r="S284" s="1231">
        <v>0</v>
      </c>
      <c r="T284" s="473"/>
    </row>
    <row r="285" spans="1:20" ht="15.75" customHeight="1" thickBot="1" x14ac:dyDescent="0.3">
      <c r="A285" s="2869"/>
      <c r="B285" s="2848"/>
      <c r="C285" s="2850"/>
      <c r="D285" s="2854"/>
      <c r="E285" s="2854"/>
      <c r="F285" s="1230" t="s">
        <v>481</v>
      </c>
      <c r="G285" s="79">
        <f t="shared" si="15"/>
        <v>0</v>
      </c>
      <c r="H285" s="1231">
        <v>0</v>
      </c>
      <c r="I285" s="1231">
        <v>0</v>
      </c>
      <c r="J285" s="1231">
        <v>0</v>
      </c>
      <c r="K285" s="1231">
        <v>0</v>
      </c>
      <c r="L285" s="1231">
        <v>0</v>
      </c>
      <c r="M285" s="1231">
        <v>0</v>
      </c>
      <c r="N285" s="1231">
        <v>0</v>
      </c>
      <c r="O285" s="1231">
        <v>0</v>
      </c>
      <c r="P285" s="1231">
        <v>0</v>
      </c>
      <c r="Q285" s="1231">
        <v>0</v>
      </c>
      <c r="R285" s="1231">
        <v>0</v>
      </c>
      <c r="S285" s="1231">
        <v>0</v>
      </c>
      <c r="T285" s="473"/>
    </row>
    <row r="286" spans="1:20" ht="15.75" customHeight="1" thickBot="1" x14ac:dyDescent="0.3">
      <c r="A286" s="2869"/>
      <c r="B286" s="2848"/>
      <c r="C286" s="2850"/>
      <c r="D286" s="2854"/>
      <c r="E286" s="2854"/>
      <c r="F286" s="1230" t="s">
        <v>482</v>
      </c>
      <c r="G286" s="79">
        <f t="shared" si="15"/>
        <v>0</v>
      </c>
      <c r="H286" s="1231">
        <v>0</v>
      </c>
      <c r="I286" s="1231">
        <v>0</v>
      </c>
      <c r="J286" s="1231">
        <v>0</v>
      </c>
      <c r="K286" s="1231">
        <v>0</v>
      </c>
      <c r="L286" s="1231">
        <v>0</v>
      </c>
      <c r="M286" s="1231">
        <v>0</v>
      </c>
      <c r="N286" s="1231">
        <v>0</v>
      </c>
      <c r="O286" s="1231">
        <v>0</v>
      </c>
      <c r="P286" s="1231">
        <v>0</v>
      </c>
      <c r="Q286" s="1231">
        <v>0</v>
      </c>
      <c r="R286" s="1231">
        <v>0</v>
      </c>
      <c r="S286" s="1231">
        <v>0</v>
      </c>
      <c r="T286" s="473"/>
    </row>
    <row r="287" spans="1:20" ht="16.5" customHeight="1" thickBot="1" x14ac:dyDescent="0.3">
      <c r="A287" s="2869"/>
      <c r="B287" s="2848"/>
      <c r="C287" s="2850"/>
      <c r="D287" s="2854"/>
      <c r="E287" s="2854"/>
      <c r="F287" s="1230" t="s">
        <v>483</v>
      </c>
      <c r="G287" s="79">
        <f t="shared" si="15"/>
        <v>0</v>
      </c>
      <c r="H287" s="1231">
        <v>0</v>
      </c>
      <c r="I287" s="1231">
        <v>0</v>
      </c>
      <c r="J287" s="1231">
        <v>0</v>
      </c>
      <c r="K287" s="1231">
        <v>0</v>
      </c>
      <c r="L287" s="1231">
        <v>0</v>
      </c>
      <c r="M287" s="1231">
        <v>0</v>
      </c>
      <c r="N287" s="1231">
        <v>0</v>
      </c>
      <c r="O287" s="1231">
        <v>0</v>
      </c>
      <c r="P287" s="1231">
        <v>0</v>
      </c>
      <c r="Q287" s="1231">
        <v>0</v>
      </c>
      <c r="R287" s="1231">
        <v>0</v>
      </c>
      <c r="S287" s="1231">
        <v>0</v>
      </c>
      <c r="T287" s="473"/>
    </row>
    <row r="288" spans="1:20" ht="15.75" customHeight="1" thickBot="1" x14ac:dyDescent="0.3">
      <c r="A288" s="2869"/>
      <c r="B288" s="2848"/>
      <c r="C288" s="2850"/>
      <c r="D288" s="2854"/>
      <c r="E288" s="2854"/>
      <c r="F288" s="1230" t="s">
        <v>484</v>
      </c>
      <c r="G288" s="79">
        <f t="shared" si="15"/>
        <v>0</v>
      </c>
      <c r="H288" s="1231">
        <v>0</v>
      </c>
      <c r="I288" s="1231">
        <v>0</v>
      </c>
      <c r="J288" s="1231">
        <v>0</v>
      </c>
      <c r="K288" s="1231">
        <v>0</v>
      </c>
      <c r="L288" s="1231">
        <v>0</v>
      </c>
      <c r="M288" s="1231">
        <v>0</v>
      </c>
      <c r="N288" s="1231">
        <v>0</v>
      </c>
      <c r="O288" s="1231">
        <v>0</v>
      </c>
      <c r="P288" s="1231">
        <v>0</v>
      </c>
      <c r="Q288" s="1231">
        <v>0</v>
      </c>
      <c r="R288" s="1231">
        <v>0</v>
      </c>
      <c r="S288" s="1231">
        <v>0</v>
      </c>
      <c r="T288" s="473"/>
    </row>
    <row r="289" spans="1:20" ht="15.75" customHeight="1" thickBot="1" x14ac:dyDescent="0.3">
      <c r="A289" s="2869"/>
      <c r="B289" s="2848"/>
      <c r="C289" s="2850"/>
      <c r="D289" s="2854"/>
      <c r="E289" s="2854"/>
      <c r="F289" s="1230" t="s">
        <v>485</v>
      </c>
      <c r="G289" s="79">
        <f t="shared" si="15"/>
        <v>0</v>
      </c>
      <c r="H289" s="1231">
        <v>0</v>
      </c>
      <c r="I289" s="1231">
        <v>0</v>
      </c>
      <c r="J289" s="1231">
        <v>0</v>
      </c>
      <c r="K289" s="1231">
        <v>0</v>
      </c>
      <c r="L289" s="1231">
        <v>0</v>
      </c>
      <c r="M289" s="1231">
        <v>0</v>
      </c>
      <c r="N289" s="1231">
        <v>0</v>
      </c>
      <c r="O289" s="1231">
        <v>0</v>
      </c>
      <c r="P289" s="1231">
        <v>0</v>
      </c>
      <c r="Q289" s="1231">
        <v>0</v>
      </c>
      <c r="R289" s="1231">
        <v>0</v>
      </c>
      <c r="S289" s="1231">
        <v>0</v>
      </c>
      <c r="T289" s="473"/>
    </row>
    <row r="290" spans="1:20" ht="16.5" customHeight="1" thickBot="1" x14ac:dyDescent="0.3">
      <c r="A290" s="2869"/>
      <c r="B290" s="2848"/>
      <c r="C290" s="2850"/>
      <c r="D290" s="2854"/>
      <c r="E290" s="2854"/>
      <c r="F290" s="1230" t="s">
        <v>510</v>
      </c>
      <c r="G290" s="79">
        <f t="shared" si="15"/>
        <v>0</v>
      </c>
      <c r="H290" s="1231">
        <v>0</v>
      </c>
      <c r="I290" s="1231">
        <v>0</v>
      </c>
      <c r="J290" s="1231">
        <v>0</v>
      </c>
      <c r="K290" s="1231">
        <v>0</v>
      </c>
      <c r="L290" s="1231">
        <v>0</v>
      </c>
      <c r="M290" s="1231">
        <v>0</v>
      </c>
      <c r="N290" s="1231">
        <v>0</v>
      </c>
      <c r="O290" s="1231">
        <v>0</v>
      </c>
      <c r="P290" s="1231">
        <v>0</v>
      </c>
      <c r="Q290" s="1231">
        <v>0</v>
      </c>
      <c r="R290" s="1231">
        <v>0</v>
      </c>
      <c r="S290" s="1231">
        <v>0</v>
      </c>
      <c r="T290" s="473"/>
    </row>
    <row r="291" spans="1:20" ht="15.75" customHeight="1" thickBot="1" x14ac:dyDescent="0.3">
      <c r="A291" s="2869"/>
      <c r="B291" s="2848"/>
      <c r="C291" s="2850"/>
      <c r="D291" s="2854"/>
      <c r="E291" s="2854"/>
      <c r="F291" s="1230" t="s">
        <v>511</v>
      </c>
      <c r="G291" s="79">
        <f t="shared" si="15"/>
        <v>0</v>
      </c>
      <c r="H291" s="1231">
        <v>0</v>
      </c>
      <c r="I291" s="1231">
        <v>0</v>
      </c>
      <c r="J291" s="1231">
        <v>0</v>
      </c>
      <c r="K291" s="1231">
        <v>0</v>
      </c>
      <c r="L291" s="1231">
        <v>0</v>
      </c>
      <c r="M291" s="1231">
        <v>0</v>
      </c>
      <c r="N291" s="1231">
        <v>0</v>
      </c>
      <c r="O291" s="1231">
        <v>0</v>
      </c>
      <c r="P291" s="1231">
        <v>0</v>
      </c>
      <c r="Q291" s="1231">
        <v>0</v>
      </c>
      <c r="R291" s="1231">
        <v>0</v>
      </c>
      <c r="S291" s="1231">
        <v>0</v>
      </c>
      <c r="T291" s="473"/>
    </row>
    <row r="292" spans="1:20" ht="15.75" customHeight="1" thickBot="1" x14ac:dyDescent="0.3">
      <c r="A292" s="2869"/>
      <c r="B292" s="2848"/>
      <c r="C292" s="2850"/>
      <c r="D292" s="2854"/>
      <c r="E292" s="2854"/>
      <c r="F292" s="1230" t="s">
        <v>512</v>
      </c>
      <c r="G292" s="79">
        <f t="shared" si="15"/>
        <v>0</v>
      </c>
      <c r="H292" s="1231">
        <v>0</v>
      </c>
      <c r="I292" s="1231">
        <v>0</v>
      </c>
      <c r="J292" s="1231">
        <v>0</v>
      </c>
      <c r="K292" s="1231">
        <v>0</v>
      </c>
      <c r="L292" s="1231">
        <v>0</v>
      </c>
      <c r="M292" s="1231">
        <v>0</v>
      </c>
      <c r="N292" s="1231">
        <v>0</v>
      </c>
      <c r="O292" s="1231">
        <v>0</v>
      </c>
      <c r="P292" s="1231">
        <v>0</v>
      </c>
      <c r="Q292" s="1231">
        <v>0</v>
      </c>
      <c r="R292" s="1231">
        <v>0</v>
      </c>
      <c r="S292" s="1231">
        <v>0</v>
      </c>
      <c r="T292" s="473"/>
    </row>
    <row r="293" spans="1:20" ht="16.5" customHeight="1" thickBot="1" x14ac:dyDescent="0.3">
      <c r="A293" s="2869"/>
      <c r="B293" s="2848"/>
      <c r="C293" s="2850"/>
      <c r="D293" s="2854"/>
      <c r="E293" s="2854"/>
      <c r="F293" s="1230" t="s">
        <v>513</v>
      </c>
      <c r="G293" s="79">
        <f t="shared" si="15"/>
        <v>0</v>
      </c>
      <c r="H293" s="1231">
        <v>0</v>
      </c>
      <c r="I293" s="1231">
        <v>0</v>
      </c>
      <c r="J293" s="1231">
        <v>0</v>
      </c>
      <c r="K293" s="1231">
        <v>0</v>
      </c>
      <c r="L293" s="1231">
        <v>0</v>
      </c>
      <c r="M293" s="1231">
        <v>0</v>
      </c>
      <c r="N293" s="1231">
        <v>0</v>
      </c>
      <c r="O293" s="1231">
        <v>0</v>
      </c>
      <c r="P293" s="1231">
        <v>0</v>
      </c>
      <c r="Q293" s="1231">
        <v>0</v>
      </c>
      <c r="R293" s="1231">
        <v>0</v>
      </c>
      <c r="S293" s="1231">
        <v>0</v>
      </c>
      <c r="T293" s="473"/>
    </row>
    <row r="294" spans="1:20" ht="17.25" customHeight="1" thickBot="1" x14ac:dyDescent="0.3">
      <c r="A294" s="2869"/>
      <c r="B294" s="2848"/>
      <c r="C294" s="2850"/>
      <c r="D294" s="2854"/>
      <c r="E294" s="2854"/>
      <c r="F294" s="1230" t="s">
        <v>508</v>
      </c>
      <c r="G294" s="79">
        <f t="shared" si="15"/>
        <v>0</v>
      </c>
      <c r="H294" s="1231">
        <v>0</v>
      </c>
      <c r="I294" s="1231">
        <v>0</v>
      </c>
      <c r="J294" s="1231">
        <v>0</v>
      </c>
      <c r="K294" s="1231">
        <v>0</v>
      </c>
      <c r="L294" s="1231">
        <v>0</v>
      </c>
      <c r="M294" s="1231">
        <v>0</v>
      </c>
      <c r="N294" s="1231">
        <v>0</v>
      </c>
      <c r="O294" s="1231">
        <v>0</v>
      </c>
      <c r="P294" s="1231">
        <v>0</v>
      </c>
      <c r="Q294" s="1231">
        <v>0</v>
      </c>
      <c r="R294" s="1231">
        <v>0</v>
      </c>
      <c r="S294" s="1231">
        <v>0</v>
      </c>
      <c r="T294" s="473"/>
    </row>
    <row r="295" spans="1:20" ht="31.5" customHeight="1" thickBot="1" x14ac:dyDescent="0.3">
      <c r="A295" s="2869"/>
      <c r="B295" s="2848"/>
      <c r="C295" s="2850"/>
      <c r="D295" s="2854"/>
      <c r="E295" s="2854"/>
      <c r="F295" s="1230" t="s">
        <v>507</v>
      </c>
      <c r="G295" s="79">
        <f t="shared" si="15"/>
        <v>0</v>
      </c>
      <c r="H295" s="1231">
        <v>0</v>
      </c>
      <c r="I295" s="1231">
        <v>0</v>
      </c>
      <c r="J295" s="1231">
        <v>0</v>
      </c>
      <c r="K295" s="1231">
        <v>0</v>
      </c>
      <c r="L295" s="1231">
        <v>0</v>
      </c>
      <c r="M295" s="1231">
        <v>0</v>
      </c>
      <c r="N295" s="1231">
        <v>0</v>
      </c>
      <c r="O295" s="1231">
        <v>0</v>
      </c>
      <c r="P295" s="1231">
        <v>0</v>
      </c>
      <c r="Q295" s="1231">
        <v>0</v>
      </c>
      <c r="R295" s="1231">
        <v>0</v>
      </c>
      <c r="S295" s="1231">
        <v>0</v>
      </c>
      <c r="T295" s="473"/>
    </row>
    <row r="296" spans="1:20" ht="33.75" customHeight="1" thickBot="1" x14ac:dyDescent="0.3">
      <c r="A296" s="2869"/>
      <c r="B296" s="2848"/>
      <c r="C296" s="2850"/>
      <c r="D296" s="2854"/>
      <c r="E296" s="2854"/>
      <c r="F296" s="1230" t="s">
        <v>506</v>
      </c>
      <c r="G296" s="79">
        <f t="shared" si="15"/>
        <v>0</v>
      </c>
      <c r="H296" s="1231">
        <v>0</v>
      </c>
      <c r="I296" s="1231">
        <v>0</v>
      </c>
      <c r="J296" s="1231">
        <v>0</v>
      </c>
      <c r="K296" s="1231">
        <v>0</v>
      </c>
      <c r="L296" s="1231">
        <v>0</v>
      </c>
      <c r="M296" s="1231">
        <v>0</v>
      </c>
      <c r="N296" s="1231">
        <v>0</v>
      </c>
      <c r="O296" s="1231">
        <v>0</v>
      </c>
      <c r="P296" s="1231">
        <v>0</v>
      </c>
      <c r="Q296" s="1231">
        <v>0</v>
      </c>
      <c r="R296" s="1231">
        <v>0</v>
      </c>
      <c r="S296" s="1231">
        <v>0</v>
      </c>
      <c r="T296" s="473"/>
    </row>
    <row r="297" spans="1:20" ht="15.75" customHeight="1" thickBot="1" x14ac:dyDescent="0.3">
      <c r="A297" s="2869"/>
      <c r="B297" s="2848"/>
      <c r="C297" s="2850"/>
      <c r="D297" s="2854"/>
      <c r="E297" s="2854"/>
      <c r="F297" s="1230" t="s">
        <v>505</v>
      </c>
      <c r="G297" s="79">
        <f t="shared" si="15"/>
        <v>0</v>
      </c>
      <c r="H297" s="1231">
        <v>0</v>
      </c>
      <c r="I297" s="1231">
        <v>0</v>
      </c>
      <c r="J297" s="1231">
        <v>0</v>
      </c>
      <c r="K297" s="1231">
        <v>0</v>
      </c>
      <c r="L297" s="1231">
        <v>0</v>
      </c>
      <c r="M297" s="1231">
        <v>0</v>
      </c>
      <c r="N297" s="1231">
        <v>0</v>
      </c>
      <c r="O297" s="1231">
        <v>0</v>
      </c>
      <c r="P297" s="1231">
        <v>0</v>
      </c>
      <c r="Q297" s="1231">
        <v>0</v>
      </c>
      <c r="R297" s="1231">
        <v>0</v>
      </c>
      <c r="S297" s="1231">
        <v>0</v>
      </c>
      <c r="T297" s="473"/>
    </row>
    <row r="298" spans="1:20" ht="15.75" customHeight="1" thickBot="1" x14ac:dyDescent="0.3">
      <c r="A298" s="2869"/>
      <c r="B298" s="2848"/>
      <c r="C298" s="2850"/>
      <c r="D298" s="2854"/>
      <c r="E298" s="2854"/>
      <c r="F298" s="1230" t="s">
        <v>504</v>
      </c>
      <c r="G298" s="79">
        <f t="shared" si="15"/>
        <v>0</v>
      </c>
      <c r="H298" s="1231">
        <v>0</v>
      </c>
      <c r="I298" s="1231">
        <v>0</v>
      </c>
      <c r="J298" s="1231">
        <v>0</v>
      </c>
      <c r="K298" s="1231">
        <v>0</v>
      </c>
      <c r="L298" s="1231">
        <v>0</v>
      </c>
      <c r="M298" s="1231">
        <v>0</v>
      </c>
      <c r="N298" s="1231">
        <v>0</v>
      </c>
      <c r="O298" s="1231">
        <v>0</v>
      </c>
      <c r="P298" s="1231">
        <v>0</v>
      </c>
      <c r="Q298" s="1231">
        <v>0</v>
      </c>
      <c r="R298" s="1231">
        <v>0</v>
      </c>
      <c r="S298" s="1231">
        <v>0</v>
      </c>
      <c r="T298" s="473"/>
    </row>
    <row r="299" spans="1:20" ht="31.5" customHeight="1" thickBot="1" x14ac:dyDescent="0.3">
      <c r="A299" s="2869"/>
      <c r="B299" s="2848"/>
      <c r="C299" s="2850"/>
      <c r="D299" s="2854"/>
      <c r="E299" s="2854"/>
      <c r="F299" s="1230" t="s">
        <v>503</v>
      </c>
      <c r="G299" s="79">
        <f t="shared" si="15"/>
        <v>0</v>
      </c>
      <c r="H299" s="1231">
        <v>0</v>
      </c>
      <c r="I299" s="1231">
        <v>0</v>
      </c>
      <c r="J299" s="1231">
        <v>0</v>
      </c>
      <c r="K299" s="1231">
        <v>0</v>
      </c>
      <c r="L299" s="1231">
        <v>0</v>
      </c>
      <c r="M299" s="1231">
        <v>0</v>
      </c>
      <c r="N299" s="1231">
        <v>0</v>
      </c>
      <c r="O299" s="1231">
        <v>0</v>
      </c>
      <c r="P299" s="1231">
        <v>0</v>
      </c>
      <c r="Q299" s="1231">
        <v>0</v>
      </c>
      <c r="R299" s="1231">
        <v>0</v>
      </c>
      <c r="S299" s="1231">
        <v>0</v>
      </c>
      <c r="T299" s="473"/>
    </row>
    <row r="300" spans="1:20" ht="33" customHeight="1" thickBot="1" x14ac:dyDescent="0.3">
      <c r="A300" s="2869"/>
      <c r="B300" s="2848"/>
      <c r="C300" s="2850"/>
      <c r="D300" s="2854"/>
      <c r="E300" s="2854"/>
      <c r="F300" s="1230" t="s">
        <v>502</v>
      </c>
      <c r="G300" s="79">
        <f t="shared" si="15"/>
        <v>0</v>
      </c>
      <c r="H300" s="1231">
        <v>0</v>
      </c>
      <c r="I300" s="1231">
        <v>0</v>
      </c>
      <c r="J300" s="1231">
        <v>0</v>
      </c>
      <c r="K300" s="1231">
        <v>0</v>
      </c>
      <c r="L300" s="1231">
        <v>0</v>
      </c>
      <c r="M300" s="1231">
        <v>0</v>
      </c>
      <c r="N300" s="1231">
        <v>0</v>
      </c>
      <c r="O300" s="1231">
        <v>0</v>
      </c>
      <c r="P300" s="1231">
        <v>0</v>
      </c>
      <c r="Q300" s="1231">
        <v>0</v>
      </c>
      <c r="R300" s="1231">
        <v>0</v>
      </c>
      <c r="S300" s="1231">
        <v>0</v>
      </c>
      <c r="T300" s="473"/>
    </row>
    <row r="301" spans="1:20" ht="15.75" customHeight="1" thickBot="1" x14ac:dyDescent="0.3">
      <c r="A301" s="2869"/>
      <c r="B301" s="2848"/>
      <c r="C301" s="2850"/>
      <c r="D301" s="2854"/>
      <c r="E301" s="2854"/>
      <c r="F301" s="1230" t="s">
        <v>501</v>
      </c>
      <c r="G301" s="79">
        <f t="shared" si="15"/>
        <v>0</v>
      </c>
      <c r="H301" s="1231">
        <v>0</v>
      </c>
      <c r="I301" s="1231">
        <v>0</v>
      </c>
      <c r="J301" s="1231">
        <v>0</v>
      </c>
      <c r="K301" s="1231">
        <v>0</v>
      </c>
      <c r="L301" s="1231">
        <v>0</v>
      </c>
      <c r="M301" s="1231">
        <v>0</v>
      </c>
      <c r="N301" s="1231">
        <v>0</v>
      </c>
      <c r="O301" s="1231">
        <v>0</v>
      </c>
      <c r="P301" s="1231">
        <v>0</v>
      </c>
      <c r="Q301" s="1231">
        <v>0</v>
      </c>
      <c r="R301" s="1231">
        <v>0</v>
      </c>
      <c r="S301" s="1231">
        <v>0</v>
      </c>
      <c r="T301" s="473"/>
    </row>
    <row r="302" spans="1:20" ht="16.5" customHeight="1" thickBot="1" x14ac:dyDescent="0.3">
      <c r="A302" s="2869"/>
      <c r="B302" s="2848"/>
      <c r="C302" s="2850"/>
      <c r="D302" s="2854"/>
      <c r="E302" s="2854"/>
      <c r="F302" s="1230" t="s">
        <v>500</v>
      </c>
      <c r="G302" s="79">
        <f t="shared" si="15"/>
        <v>0</v>
      </c>
      <c r="H302" s="1231">
        <v>0</v>
      </c>
      <c r="I302" s="1231">
        <v>0</v>
      </c>
      <c r="J302" s="1231">
        <v>0</v>
      </c>
      <c r="K302" s="1231">
        <v>0</v>
      </c>
      <c r="L302" s="1231">
        <v>0</v>
      </c>
      <c r="M302" s="1231">
        <v>0</v>
      </c>
      <c r="N302" s="1231">
        <v>0</v>
      </c>
      <c r="O302" s="1231">
        <v>0</v>
      </c>
      <c r="P302" s="1231">
        <v>0</v>
      </c>
      <c r="Q302" s="1231">
        <v>0</v>
      </c>
      <c r="R302" s="1231">
        <v>0</v>
      </c>
      <c r="S302" s="1231">
        <v>0</v>
      </c>
      <c r="T302" s="473"/>
    </row>
    <row r="303" spans="1:20" ht="15.75" customHeight="1" thickBot="1" x14ac:dyDescent="0.3">
      <c r="A303" s="2869"/>
      <c r="B303" s="2848"/>
      <c r="C303" s="2850"/>
      <c r="D303" s="2854"/>
      <c r="E303" s="2854"/>
      <c r="F303" s="1230" t="s">
        <v>499</v>
      </c>
      <c r="G303" s="79">
        <f t="shared" si="15"/>
        <v>0</v>
      </c>
      <c r="H303" s="1231">
        <v>0</v>
      </c>
      <c r="I303" s="1231">
        <v>0</v>
      </c>
      <c r="J303" s="1231">
        <v>0</v>
      </c>
      <c r="K303" s="1231">
        <v>0</v>
      </c>
      <c r="L303" s="1231">
        <v>0</v>
      </c>
      <c r="M303" s="1231">
        <v>0</v>
      </c>
      <c r="N303" s="1231">
        <v>0</v>
      </c>
      <c r="O303" s="1231">
        <v>0</v>
      </c>
      <c r="P303" s="1231">
        <v>0</v>
      </c>
      <c r="Q303" s="1231">
        <v>0</v>
      </c>
      <c r="R303" s="1231">
        <v>0</v>
      </c>
      <c r="S303" s="1231">
        <v>0</v>
      </c>
      <c r="T303" s="473"/>
    </row>
    <row r="304" spans="1:20" ht="15.75" customHeight="1" thickBot="1" x14ac:dyDescent="0.3">
      <c r="A304" s="2869"/>
      <c r="B304" s="2848"/>
      <c r="C304" s="2850"/>
      <c r="D304" s="2854"/>
      <c r="E304" s="2854"/>
      <c r="F304" s="1230" t="s">
        <v>498</v>
      </c>
      <c r="G304" s="79">
        <f t="shared" si="15"/>
        <v>0</v>
      </c>
      <c r="H304" s="1231">
        <v>0</v>
      </c>
      <c r="I304" s="1231">
        <v>0</v>
      </c>
      <c r="J304" s="1231">
        <v>0</v>
      </c>
      <c r="K304" s="1231">
        <v>0</v>
      </c>
      <c r="L304" s="1231">
        <v>0</v>
      </c>
      <c r="M304" s="1231">
        <v>0</v>
      </c>
      <c r="N304" s="1231">
        <v>0</v>
      </c>
      <c r="O304" s="1231">
        <v>0</v>
      </c>
      <c r="P304" s="1231">
        <v>0</v>
      </c>
      <c r="Q304" s="1231">
        <v>0</v>
      </c>
      <c r="R304" s="1231">
        <v>0</v>
      </c>
      <c r="S304" s="1231">
        <v>0</v>
      </c>
      <c r="T304" s="473"/>
    </row>
    <row r="305" spans="1:20" ht="16.5" customHeight="1" thickBot="1" x14ac:dyDescent="0.3">
      <c r="A305" s="2869"/>
      <c r="B305" s="2848"/>
      <c r="C305" s="2850"/>
      <c r="D305" s="2854"/>
      <c r="E305" s="2854"/>
      <c r="F305" s="1230" t="s">
        <v>497</v>
      </c>
      <c r="G305" s="79">
        <f t="shared" si="15"/>
        <v>0</v>
      </c>
      <c r="H305" s="1231">
        <v>0</v>
      </c>
      <c r="I305" s="1231">
        <v>0</v>
      </c>
      <c r="J305" s="1231">
        <v>0</v>
      </c>
      <c r="K305" s="1231">
        <v>0</v>
      </c>
      <c r="L305" s="1231">
        <v>0</v>
      </c>
      <c r="M305" s="1231">
        <v>0</v>
      </c>
      <c r="N305" s="1231">
        <v>0</v>
      </c>
      <c r="O305" s="1231">
        <v>0</v>
      </c>
      <c r="P305" s="1231">
        <v>0</v>
      </c>
      <c r="Q305" s="1231">
        <v>0</v>
      </c>
      <c r="R305" s="1231">
        <v>0</v>
      </c>
      <c r="S305" s="1231">
        <v>0</v>
      </c>
      <c r="T305" s="473"/>
    </row>
    <row r="306" spans="1:20" ht="15.75" customHeight="1" thickBot="1" x14ac:dyDescent="0.3">
      <c r="A306" s="2869"/>
      <c r="B306" s="2848"/>
      <c r="C306" s="2850"/>
      <c r="D306" s="2854"/>
      <c r="E306" s="2854"/>
      <c r="F306" s="1230" t="s">
        <v>496</v>
      </c>
      <c r="G306" s="79">
        <f t="shared" si="15"/>
        <v>0</v>
      </c>
      <c r="H306" s="1231">
        <v>0</v>
      </c>
      <c r="I306" s="1231">
        <v>0</v>
      </c>
      <c r="J306" s="1231">
        <v>0</v>
      </c>
      <c r="K306" s="1231">
        <v>0</v>
      </c>
      <c r="L306" s="1231">
        <v>0</v>
      </c>
      <c r="M306" s="1231">
        <v>0</v>
      </c>
      <c r="N306" s="1231">
        <v>0</v>
      </c>
      <c r="O306" s="1231">
        <v>0</v>
      </c>
      <c r="P306" s="1231">
        <v>0</v>
      </c>
      <c r="Q306" s="1231">
        <v>0</v>
      </c>
      <c r="R306" s="1231">
        <v>0</v>
      </c>
      <c r="S306" s="1231">
        <v>0</v>
      </c>
      <c r="T306" s="473"/>
    </row>
    <row r="307" spans="1:20" ht="15.75" customHeight="1" thickBot="1" x14ac:dyDescent="0.3">
      <c r="A307" s="2869"/>
      <c r="B307" s="2848"/>
      <c r="C307" s="2850"/>
      <c r="D307" s="2854"/>
      <c r="E307" s="2854"/>
      <c r="F307" s="1230" t="s">
        <v>495</v>
      </c>
      <c r="G307" s="79">
        <f t="shared" si="15"/>
        <v>0</v>
      </c>
      <c r="H307" s="1231">
        <v>0</v>
      </c>
      <c r="I307" s="1231">
        <v>0</v>
      </c>
      <c r="J307" s="1231">
        <v>0</v>
      </c>
      <c r="K307" s="1231">
        <v>0</v>
      </c>
      <c r="L307" s="1231">
        <v>0</v>
      </c>
      <c r="M307" s="1231">
        <v>0</v>
      </c>
      <c r="N307" s="1231">
        <v>0</v>
      </c>
      <c r="O307" s="1231">
        <v>0</v>
      </c>
      <c r="P307" s="1231">
        <v>0</v>
      </c>
      <c r="Q307" s="1231">
        <v>0</v>
      </c>
      <c r="R307" s="1231">
        <v>0</v>
      </c>
      <c r="S307" s="1231">
        <v>0</v>
      </c>
      <c r="T307" s="473"/>
    </row>
    <row r="308" spans="1:20" ht="33.75" customHeight="1" thickBot="1" x14ac:dyDescent="0.3">
      <c r="A308" s="2869"/>
      <c r="B308" s="2848"/>
      <c r="C308" s="2850"/>
      <c r="D308" s="2854"/>
      <c r="E308" s="2854"/>
      <c r="F308" s="1230" t="s">
        <v>494</v>
      </c>
      <c r="G308" s="79">
        <f t="shared" si="15"/>
        <v>0</v>
      </c>
      <c r="H308" s="1231">
        <v>0</v>
      </c>
      <c r="I308" s="1231">
        <v>0</v>
      </c>
      <c r="J308" s="1231">
        <v>0</v>
      </c>
      <c r="K308" s="1231">
        <v>0</v>
      </c>
      <c r="L308" s="1231">
        <v>0</v>
      </c>
      <c r="M308" s="1231">
        <v>0</v>
      </c>
      <c r="N308" s="1231">
        <v>0</v>
      </c>
      <c r="O308" s="1231">
        <v>0</v>
      </c>
      <c r="P308" s="1231">
        <v>0</v>
      </c>
      <c r="Q308" s="1231">
        <v>0</v>
      </c>
      <c r="R308" s="1231">
        <v>0</v>
      </c>
      <c r="S308" s="1231">
        <v>0</v>
      </c>
      <c r="T308" s="473"/>
    </row>
    <row r="309" spans="1:20" ht="31.5" customHeight="1" thickBot="1" x14ac:dyDescent="0.3">
      <c r="A309" s="2869"/>
      <c r="B309" s="2848"/>
      <c r="C309" s="2850"/>
      <c r="D309" s="2854"/>
      <c r="E309" s="2854"/>
      <c r="F309" s="1230" t="s">
        <v>493</v>
      </c>
      <c r="G309" s="79">
        <f t="shared" si="15"/>
        <v>0</v>
      </c>
      <c r="H309" s="1231">
        <v>0</v>
      </c>
      <c r="I309" s="1231">
        <v>0</v>
      </c>
      <c r="J309" s="1231">
        <v>0</v>
      </c>
      <c r="K309" s="1231">
        <v>0</v>
      </c>
      <c r="L309" s="1231">
        <v>0</v>
      </c>
      <c r="M309" s="1231">
        <v>0</v>
      </c>
      <c r="N309" s="1231">
        <v>0</v>
      </c>
      <c r="O309" s="1231">
        <v>0</v>
      </c>
      <c r="P309" s="1231">
        <v>0</v>
      </c>
      <c r="Q309" s="1231">
        <v>0</v>
      </c>
      <c r="R309" s="1231">
        <v>0</v>
      </c>
      <c r="S309" s="1231">
        <v>0</v>
      </c>
      <c r="T309" s="473"/>
    </row>
    <row r="310" spans="1:20" ht="15.75" customHeight="1" thickBot="1" x14ac:dyDescent="0.3">
      <c r="A310" s="2869"/>
      <c r="B310" s="2848"/>
      <c r="C310" s="2850"/>
      <c r="D310" s="2854"/>
      <c r="E310" s="2854"/>
      <c r="F310" s="1230" t="s">
        <v>492</v>
      </c>
      <c r="G310" s="79">
        <f t="shared" si="15"/>
        <v>0</v>
      </c>
      <c r="H310" s="1231">
        <v>0</v>
      </c>
      <c r="I310" s="1231">
        <v>0</v>
      </c>
      <c r="J310" s="1231">
        <v>0</v>
      </c>
      <c r="K310" s="1231">
        <v>0</v>
      </c>
      <c r="L310" s="1231">
        <v>0</v>
      </c>
      <c r="M310" s="1231">
        <v>0</v>
      </c>
      <c r="N310" s="1231">
        <v>0</v>
      </c>
      <c r="O310" s="1231">
        <v>0</v>
      </c>
      <c r="P310" s="1231">
        <v>0</v>
      </c>
      <c r="Q310" s="1231">
        <v>0</v>
      </c>
      <c r="R310" s="1231">
        <v>0</v>
      </c>
      <c r="S310" s="1231">
        <v>0</v>
      </c>
      <c r="T310" s="473"/>
    </row>
    <row r="311" spans="1:20" ht="16.5" customHeight="1" thickBot="1" x14ac:dyDescent="0.3">
      <c r="A311" s="2869"/>
      <c r="B311" s="2848"/>
      <c r="C311" s="2850"/>
      <c r="D311" s="2854"/>
      <c r="E311" s="2854"/>
      <c r="F311" s="1232" t="s">
        <v>491</v>
      </c>
      <c r="G311" s="79">
        <f t="shared" si="15"/>
        <v>0</v>
      </c>
      <c r="H311" s="1231">
        <v>0</v>
      </c>
      <c r="I311" s="1231">
        <v>0</v>
      </c>
      <c r="J311" s="1231">
        <v>0</v>
      </c>
      <c r="K311" s="1231">
        <v>0</v>
      </c>
      <c r="L311" s="1231">
        <v>0</v>
      </c>
      <c r="M311" s="1231">
        <v>0</v>
      </c>
      <c r="N311" s="1231">
        <v>0</v>
      </c>
      <c r="O311" s="1231">
        <v>0</v>
      </c>
      <c r="P311" s="1231">
        <v>0</v>
      </c>
      <c r="Q311" s="1231">
        <v>0</v>
      </c>
      <c r="R311" s="1231">
        <v>0</v>
      </c>
      <c r="S311" s="1231">
        <v>0</v>
      </c>
      <c r="T311" s="473"/>
    </row>
    <row r="312" spans="1:20" ht="15.75" customHeight="1" thickBot="1" x14ac:dyDescent="0.3">
      <c r="A312" s="2869"/>
      <c r="B312" s="2848"/>
      <c r="C312" s="2850"/>
      <c r="D312" s="2854"/>
      <c r="E312" s="2854"/>
      <c r="F312" s="1230" t="s">
        <v>490</v>
      </c>
      <c r="G312" s="79">
        <f t="shared" si="15"/>
        <v>0</v>
      </c>
      <c r="H312" s="1231">
        <v>0</v>
      </c>
      <c r="I312" s="1231">
        <v>0</v>
      </c>
      <c r="J312" s="1231">
        <v>0</v>
      </c>
      <c r="K312" s="1231">
        <v>0</v>
      </c>
      <c r="L312" s="1231">
        <v>0</v>
      </c>
      <c r="M312" s="1231">
        <v>0</v>
      </c>
      <c r="N312" s="1231">
        <v>0</v>
      </c>
      <c r="O312" s="1231">
        <v>0</v>
      </c>
      <c r="P312" s="1231">
        <v>0</v>
      </c>
      <c r="Q312" s="1231">
        <v>0</v>
      </c>
      <c r="R312" s="1231">
        <v>0</v>
      </c>
      <c r="S312" s="1231">
        <v>0</v>
      </c>
      <c r="T312" s="473"/>
    </row>
    <row r="313" spans="1:20" ht="19.5" customHeight="1" thickBot="1" x14ac:dyDescent="0.3">
      <c r="A313" s="2869"/>
      <c r="B313" s="2848"/>
      <c r="C313" s="2850"/>
      <c r="D313" s="2854"/>
      <c r="E313" s="2854"/>
      <c r="F313" s="1230" t="s">
        <v>489</v>
      </c>
      <c r="G313" s="79">
        <f t="shared" si="15"/>
        <v>0</v>
      </c>
      <c r="H313" s="1231">
        <v>0</v>
      </c>
      <c r="I313" s="1231">
        <v>0</v>
      </c>
      <c r="J313" s="1231">
        <v>0</v>
      </c>
      <c r="K313" s="1231">
        <v>0</v>
      </c>
      <c r="L313" s="1231">
        <v>0</v>
      </c>
      <c r="M313" s="1231">
        <v>0</v>
      </c>
      <c r="N313" s="1231">
        <v>0</v>
      </c>
      <c r="O313" s="1231">
        <v>0</v>
      </c>
      <c r="P313" s="1231">
        <v>0</v>
      </c>
      <c r="Q313" s="1231">
        <v>0</v>
      </c>
      <c r="R313" s="1231">
        <v>0</v>
      </c>
      <c r="S313" s="1231">
        <v>0</v>
      </c>
      <c r="T313" s="473"/>
    </row>
    <row r="314" spans="1:20" ht="16.5" customHeight="1" thickBot="1" x14ac:dyDescent="0.3">
      <c r="A314" s="2869"/>
      <c r="B314" s="2848"/>
      <c r="C314" s="2850"/>
      <c r="D314" s="2854"/>
      <c r="E314" s="2854"/>
      <c r="F314" s="1230" t="s">
        <v>488</v>
      </c>
      <c r="G314" s="79">
        <f t="shared" si="15"/>
        <v>0</v>
      </c>
      <c r="H314" s="1231">
        <v>0</v>
      </c>
      <c r="I314" s="1231">
        <v>0</v>
      </c>
      <c r="J314" s="1231">
        <v>0</v>
      </c>
      <c r="K314" s="1231">
        <v>0</v>
      </c>
      <c r="L314" s="1231">
        <v>0</v>
      </c>
      <c r="M314" s="1231">
        <v>0</v>
      </c>
      <c r="N314" s="1231">
        <v>0</v>
      </c>
      <c r="O314" s="1231">
        <v>0</v>
      </c>
      <c r="P314" s="1231">
        <v>0</v>
      </c>
      <c r="Q314" s="1231">
        <v>0</v>
      </c>
      <c r="R314" s="1231">
        <v>0</v>
      </c>
      <c r="S314" s="1231">
        <v>0</v>
      </c>
      <c r="T314" s="473"/>
    </row>
    <row r="315" spans="1:20" ht="21" customHeight="1" thickBot="1" x14ac:dyDescent="0.3">
      <c r="A315" s="2869"/>
      <c r="B315" s="2848"/>
      <c r="C315" s="2850"/>
      <c r="D315" s="2854"/>
      <c r="E315" s="2854"/>
      <c r="F315" s="1230" t="s">
        <v>487</v>
      </c>
      <c r="G315" s="79">
        <f t="shared" si="15"/>
        <v>0</v>
      </c>
      <c r="H315" s="1231">
        <v>0</v>
      </c>
      <c r="I315" s="1231">
        <v>0</v>
      </c>
      <c r="J315" s="1231">
        <v>0</v>
      </c>
      <c r="K315" s="1231">
        <v>0</v>
      </c>
      <c r="L315" s="1231">
        <v>0</v>
      </c>
      <c r="M315" s="1231">
        <v>0</v>
      </c>
      <c r="N315" s="1231">
        <v>0</v>
      </c>
      <c r="O315" s="1231">
        <v>0</v>
      </c>
      <c r="P315" s="1231">
        <v>0</v>
      </c>
      <c r="Q315" s="1231">
        <v>0</v>
      </c>
      <c r="R315" s="1231">
        <v>0</v>
      </c>
      <c r="S315" s="1231">
        <v>0</v>
      </c>
      <c r="T315" s="473"/>
    </row>
    <row r="316" spans="1:20" ht="19.5" customHeight="1" thickBot="1" x14ac:dyDescent="0.3">
      <c r="A316" s="2869"/>
      <c r="B316" s="2848"/>
      <c r="C316" s="2850"/>
      <c r="D316" s="2854"/>
      <c r="E316" s="2854"/>
      <c r="F316" s="1230" t="s">
        <v>486</v>
      </c>
      <c r="G316" s="79">
        <f t="shared" si="15"/>
        <v>0</v>
      </c>
      <c r="H316" s="1231">
        <v>0</v>
      </c>
      <c r="I316" s="1231">
        <v>0</v>
      </c>
      <c r="J316" s="1231">
        <v>0</v>
      </c>
      <c r="K316" s="1231">
        <v>0</v>
      </c>
      <c r="L316" s="1231">
        <v>0</v>
      </c>
      <c r="M316" s="1231">
        <v>0</v>
      </c>
      <c r="N316" s="1231">
        <v>0</v>
      </c>
      <c r="O316" s="1231">
        <v>0</v>
      </c>
      <c r="P316" s="1231">
        <v>0</v>
      </c>
      <c r="Q316" s="1231">
        <v>0</v>
      </c>
      <c r="R316" s="1231">
        <v>0</v>
      </c>
      <c r="S316" s="1231">
        <v>0</v>
      </c>
      <c r="T316" s="473"/>
    </row>
    <row r="317" spans="1:20" ht="16.5" customHeight="1" thickBot="1" x14ac:dyDescent="0.3">
      <c r="A317" s="2869"/>
      <c r="B317" s="2848"/>
      <c r="C317" s="2850"/>
      <c r="D317" s="2854"/>
      <c r="E317" s="2854"/>
      <c r="F317" s="1227" t="s">
        <v>338</v>
      </c>
      <c r="G317" s="1228">
        <f>SUM(G264:G316)</f>
        <v>0</v>
      </c>
      <c r="H317" s="1228">
        <f t="shared" ref="H317:S317" si="16">SUM(H264:H316)</f>
        <v>0</v>
      </c>
      <c r="I317" s="1228">
        <f t="shared" si="16"/>
        <v>0</v>
      </c>
      <c r="J317" s="1228">
        <f t="shared" si="16"/>
        <v>0</v>
      </c>
      <c r="K317" s="1228">
        <f t="shared" si="16"/>
        <v>0</v>
      </c>
      <c r="L317" s="1228">
        <f t="shared" si="16"/>
        <v>0</v>
      </c>
      <c r="M317" s="1228">
        <f t="shared" si="16"/>
        <v>0</v>
      </c>
      <c r="N317" s="1228">
        <f t="shared" si="16"/>
        <v>0</v>
      </c>
      <c r="O317" s="1228">
        <f t="shared" si="16"/>
        <v>0</v>
      </c>
      <c r="P317" s="1228">
        <f t="shared" si="16"/>
        <v>0</v>
      </c>
      <c r="Q317" s="1228">
        <f t="shared" si="16"/>
        <v>0</v>
      </c>
      <c r="R317" s="1228">
        <f t="shared" si="16"/>
        <v>0</v>
      </c>
      <c r="S317" s="1228">
        <f t="shared" si="16"/>
        <v>0</v>
      </c>
      <c r="T317" s="473"/>
    </row>
    <row r="318" spans="1:20" ht="19.5" thickBot="1" x14ac:dyDescent="0.3">
      <c r="A318" s="2869"/>
      <c r="B318" s="2848"/>
      <c r="C318" s="2844" t="s">
        <v>334</v>
      </c>
      <c r="D318" s="2844"/>
      <c r="E318" s="2844"/>
      <c r="F318" s="2844"/>
      <c r="G318" s="2844"/>
      <c r="H318" s="2844"/>
      <c r="I318" s="2844"/>
      <c r="J318" s="2844"/>
      <c r="K318" s="2844"/>
      <c r="L318" s="2844"/>
      <c r="M318" s="2844"/>
      <c r="N318" s="2844"/>
      <c r="O318" s="2844"/>
      <c r="P318" s="2844"/>
      <c r="Q318" s="2844"/>
      <c r="R318" s="2844"/>
      <c r="S318" s="2844"/>
      <c r="T318" s="473"/>
    </row>
    <row r="319" spans="1:20" ht="16.5" thickBot="1" x14ac:dyDescent="0.3">
      <c r="A319" s="2869"/>
      <c r="B319" s="2848"/>
      <c r="C319" s="2855" t="s">
        <v>138</v>
      </c>
      <c r="D319" s="2845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473"/>
    </row>
    <row r="320" spans="1:20" ht="16.5" thickBot="1" x14ac:dyDescent="0.3">
      <c r="A320" s="2869"/>
      <c r="B320" s="2848"/>
      <c r="C320" s="2855"/>
      <c r="D320" s="2845"/>
      <c r="E320" s="1339" t="s">
        <v>268</v>
      </c>
      <c r="F320" s="1339"/>
      <c r="G320" s="46">
        <f>+G155</f>
        <v>51</v>
      </c>
      <c r="H320" s="46">
        <f t="shared" ref="H320:S320" si="17">+H155</f>
        <v>2</v>
      </c>
      <c r="I320" s="46">
        <f t="shared" si="17"/>
        <v>5</v>
      </c>
      <c r="J320" s="46">
        <f t="shared" si="17"/>
        <v>4</v>
      </c>
      <c r="K320" s="46">
        <f t="shared" si="17"/>
        <v>4</v>
      </c>
      <c r="L320" s="46">
        <f t="shared" si="17"/>
        <v>4</v>
      </c>
      <c r="M320" s="46">
        <f t="shared" si="17"/>
        <v>8</v>
      </c>
      <c r="N320" s="46">
        <f t="shared" si="17"/>
        <v>4</v>
      </c>
      <c r="O320" s="46">
        <f t="shared" si="17"/>
        <v>4</v>
      </c>
      <c r="P320" s="46">
        <f t="shared" si="17"/>
        <v>3</v>
      </c>
      <c r="Q320" s="46">
        <f t="shared" si="17"/>
        <v>7</v>
      </c>
      <c r="R320" s="46">
        <f t="shared" si="17"/>
        <v>2</v>
      </c>
      <c r="S320" s="46">
        <f t="shared" si="17"/>
        <v>4</v>
      </c>
      <c r="T320" s="473"/>
    </row>
    <row r="321" spans="1:20" ht="16.5" thickBot="1" x14ac:dyDescent="0.3">
      <c r="A321" s="2869"/>
      <c r="B321" s="2848"/>
      <c r="C321" s="2855"/>
      <c r="D321" s="2845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473"/>
    </row>
    <row r="322" spans="1:20" ht="16.5" thickBot="1" x14ac:dyDescent="0.3">
      <c r="A322" s="2869"/>
      <c r="B322" s="2848"/>
      <c r="C322" s="2855"/>
      <c r="D322" s="2845"/>
      <c r="E322" s="1338" t="s">
        <v>265</v>
      </c>
      <c r="F322" s="1338"/>
      <c r="G322" s="478">
        <f>SUM(H322:S322)</f>
        <v>0</v>
      </c>
      <c r="H322" s="478"/>
      <c r="I322" s="478"/>
      <c r="J322" s="478"/>
      <c r="K322" s="478"/>
      <c r="L322" s="478"/>
      <c r="M322" s="478"/>
      <c r="N322" s="478"/>
      <c r="O322" s="478"/>
      <c r="P322" s="478"/>
      <c r="Q322" s="478"/>
      <c r="R322" s="478"/>
      <c r="S322" s="478"/>
      <c r="T322" s="473"/>
    </row>
    <row r="323" spans="1:20" ht="16.5" thickBot="1" x14ac:dyDescent="0.3">
      <c r="A323" s="2869"/>
      <c r="B323" s="2848"/>
      <c r="C323" s="2855"/>
      <c r="D323" s="2845"/>
      <c r="E323" s="2846" t="s">
        <v>526</v>
      </c>
      <c r="F323" s="2846"/>
      <c r="G323" s="478">
        <f t="shared" ref="G323:G326" si="19">SUM(H323:S323)</f>
        <v>0</v>
      </c>
      <c r="H323" s="478"/>
      <c r="I323" s="478"/>
      <c r="J323" s="478"/>
      <c r="K323" s="478"/>
      <c r="L323" s="478"/>
      <c r="M323" s="478"/>
      <c r="N323" s="478"/>
      <c r="O323" s="478"/>
      <c r="P323" s="478"/>
      <c r="Q323" s="478"/>
      <c r="R323" s="478"/>
      <c r="S323" s="478"/>
      <c r="T323" s="473"/>
    </row>
    <row r="324" spans="1:20" ht="16.5" thickBot="1" x14ac:dyDescent="0.3">
      <c r="A324" s="2869"/>
      <c r="B324" s="2848"/>
      <c r="C324" s="2855"/>
      <c r="D324" s="2845"/>
      <c r="E324" s="2846" t="s">
        <v>266</v>
      </c>
      <c r="F324" s="2846"/>
      <c r="G324" s="478">
        <f t="shared" si="19"/>
        <v>0</v>
      </c>
      <c r="H324" s="478"/>
      <c r="I324" s="478"/>
      <c r="J324" s="478"/>
      <c r="K324" s="478"/>
      <c r="L324" s="478"/>
      <c r="M324" s="478"/>
      <c r="N324" s="478"/>
      <c r="O324" s="478"/>
      <c r="P324" s="478"/>
      <c r="Q324" s="478"/>
      <c r="R324" s="478"/>
      <c r="S324" s="478"/>
      <c r="T324" s="473"/>
    </row>
    <row r="325" spans="1:20" ht="16.5" thickBot="1" x14ac:dyDescent="0.3">
      <c r="A325" s="2869"/>
      <c r="B325" s="2848"/>
      <c r="C325" s="2855"/>
      <c r="D325" s="2845"/>
      <c r="E325" s="2846" t="s">
        <v>267</v>
      </c>
      <c r="F325" s="2846"/>
      <c r="G325" s="478">
        <f t="shared" si="19"/>
        <v>0</v>
      </c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473"/>
    </row>
    <row r="326" spans="1:20" ht="16.5" thickBot="1" x14ac:dyDescent="0.3">
      <c r="A326" s="2869"/>
      <c r="B326" s="2848"/>
      <c r="C326" s="2855"/>
      <c r="D326" s="2845"/>
      <c r="E326" s="2846" t="s">
        <v>335</v>
      </c>
      <c r="F326" s="2846"/>
      <c r="G326" s="478">
        <f t="shared" si="19"/>
        <v>0</v>
      </c>
      <c r="H326" s="478"/>
      <c r="I326" s="478"/>
      <c r="J326" s="478"/>
      <c r="K326" s="478"/>
      <c r="L326" s="478"/>
      <c r="M326" s="478"/>
      <c r="N326" s="478"/>
      <c r="O326" s="478"/>
      <c r="P326" s="478"/>
      <c r="Q326" s="478"/>
      <c r="R326" s="478"/>
      <c r="S326" s="478"/>
      <c r="T326" s="473"/>
    </row>
    <row r="327" spans="1:20" s="60" customFormat="1" ht="60.75" customHeight="1" thickBot="1" x14ac:dyDescent="0.3">
      <c r="A327" s="2869"/>
      <c r="B327" s="2848"/>
      <c r="C327" s="2855"/>
      <c r="D327" s="2845"/>
      <c r="E327" s="2847" t="s">
        <v>333</v>
      </c>
      <c r="F327" s="2847"/>
      <c r="G327" s="1233">
        <f>IF((G319+G320-G321)&lt;0,"Revise porque este valor no puede ser negativo",G319+G320-G321)</f>
        <v>51</v>
      </c>
      <c r="H327" s="1233">
        <f t="shared" ref="H327:S327" si="20">IF((H319+H320-H321)&lt;0,"Revise porque este valor no puede ser negativo",H319+H320-H321)</f>
        <v>2</v>
      </c>
      <c r="I327" s="1233">
        <f t="shared" si="20"/>
        <v>5</v>
      </c>
      <c r="J327" s="1233">
        <f t="shared" si="20"/>
        <v>4</v>
      </c>
      <c r="K327" s="1233">
        <f t="shared" si="20"/>
        <v>4</v>
      </c>
      <c r="L327" s="1233">
        <f t="shared" si="20"/>
        <v>4</v>
      </c>
      <c r="M327" s="1233">
        <f t="shared" si="20"/>
        <v>8</v>
      </c>
      <c r="N327" s="1233">
        <f t="shared" si="20"/>
        <v>4</v>
      </c>
      <c r="O327" s="1233">
        <f t="shared" si="20"/>
        <v>4</v>
      </c>
      <c r="P327" s="1233">
        <f t="shared" si="20"/>
        <v>3</v>
      </c>
      <c r="Q327" s="1233">
        <f t="shared" si="20"/>
        <v>7</v>
      </c>
      <c r="R327" s="1233">
        <f t="shared" si="20"/>
        <v>2</v>
      </c>
      <c r="S327" s="1233">
        <f t="shared" si="20"/>
        <v>4</v>
      </c>
      <c r="T327" s="480"/>
    </row>
    <row r="328" spans="1:20" ht="19.5" thickBot="1" x14ac:dyDescent="0.3">
      <c r="A328" s="2869"/>
      <c r="B328" s="2848"/>
      <c r="C328" s="2844" t="s">
        <v>172</v>
      </c>
      <c r="D328" s="2844"/>
      <c r="E328" s="2844"/>
      <c r="F328" s="2844"/>
      <c r="G328" s="2844"/>
      <c r="H328" s="2844"/>
      <c r="I328" s="2844"/>
      <c r="J328" s="2844"/>
      <c r="K328" s="2844"/>
      <c r="L328" s="2844"/>
      <c r="M328" s="2844"/>
      <c r="N328" s="2844"/>
      <c r="O328" s="2844"/>
      <c r="P328" s="2844"/>
      <c r="Q328" s="2844"/>
      <c r="R328" s="2844"/>
      <c r="S328" s="2844"/>
      <c r="T328" s="473"/>
    </row>
    <row r="329" spans="1:20" ht="19.5" thickBot="1" x14ac:dyDescent="0.3">
      <c r="A329" s="2869"/>
      <c r="B329" s="2848"/>
      <c r="C329" s="2841" t="s">
        <v>139</v>
      </c>
      <c r="D329" s="2842" t="s">
        <v>140</v>
      </c>
      <c r="E329" s="2842"/>
      <c r="F329" s="2842"/>
      <c r="G329" s="2842"/>
      <c r="H329" s="2842"/>
      <c r="I329" s="2842"/>
      <c r="J329" s="2842"/>
      <c r="K329" s="2842"/>
      <c r="L329" s="2842"/>
      <c r="M329" s="2842"/>
      <c r="N329" s="2842"/>
      <c r="O329" s="2842"/>
      <c r="P329" s="2842"/>
      <c r="Q329" s="2842"/>
      <c r="R329" s="2842"/>
      <c r="S329" s="2842"/>
      <c r="T329" s="473"/>
    </row>
    <row r="330" spans="1:20" ht="16.5" thickBot="1" x14ac:dyDescent="0.3">
      <c r="A330" s="2869"/>
      <c r="B330" s="2848"/>
      <c r="C330" s="2841"/>
      <c r="D330" s="2843" t="s">
        <v>141</v>
      </c>
      <c r="E330" s="1339" t="s">
        <v>271</v>
      </c>
      <c r="F330" s="1339"/>
      <c r="G330" s="1234"/>
      <c r="H330" s="118">
        <f>+G338</f>
        <v>32</v>
      </c>
      <c r="I330" s="118">
        <f t="shared" ref="I330:S330" si="21">+H338</f>
        <v>33</v>
      </c>
      <c r="J330" s="118">
        <f t="shared" si="21"/>
        <v>34</v>
      </c>
      <c r="K330" s="118">
        <f t="shared" si="21"/>
        <v>37</v>
      </c>
      <c r="L330" s="118">
        <f t="shared" si="21"/>
        <v>43</v>
      </c>
      <c r="M330" s="118">
        <f t="shared" si="21"/>
        <v>47</v>
      </c>
      <c r="N330" s="118">
        <f t="shared" si="21"/>
        <v>48</v>
      </c>
      <c r="O330" s="118">
        <f t="shared" si="21"/>
        <v>51</v>
      </c>
      <c r="P330" s="118">
        <f t="shared" si="21"/>
        <v>53</v>
      </c>
      <c r="Q330" s="118">
        <f t="shared" si="21"/>
        <v>59</v>
      </c>
      <c r="R330" s="118">
        <f t="shared" si="21"/>
        <v>62</v>
      </c>
      <c r="S330" s="118">
        <f t="shared" si="21"/>
        <v>64</v>
      </c>
      <c r="T330" s="473"/>
    </row>
    <row r="331" spans="1:20" ht="16.5" thickBot="1" x14ac:dyDescent="0.3">
      <c r="A331" s="2869"/>
      <c r="B331" s="2848"/>
      <c r="C331" s="2841"/>
      <c r="D331" s="2843"/>
      <c r="E331" s="1339" t="s">
        <v>269</v>
      </c>
      <c r="F331" s="1339"/>
      <c r="G331" s="46">
        <f>+G209</f>
        <v>32</v>
      </c>
      <c r="H331" s="46">
        <f t="shared" ref="H331:S331" si="22">+H209</f>
        <v>1</v>
      </c>
      <c r="I331" s="46">
        <f t="shared" si="22"/>
        <v>1</v>
      </c>
      <c r="J331" s="46">
        <f t="shared" si="22"/>
        <v>3</v>
      </c>
      <c r="K331" s="46">
        <f t="shared" si="22"/>
        <v>6</v>
      </c>
      <c r="L331" s="46">
        <f t="shared" si="22"/>
        <v>4</v>
      </c>
      <c r="M331" s="46">
        <f t="shared" si="22"/>
        <v>1</v>
      </c>
      <c r="N331" s="46">
        <f t="shared" si="22"/>
        <v>3</v>
      </c>
      <c r="O331" s="46">
        <f t="shared" si="22"/>
        <v>2</v>
      </c>
      <c r="P331" s="46">
        <f t="shared" si="22"/>
        <v>6</v>
      </c>
      <c r="Q331" s="46">
        <f t="shared" si="22"/>
        <v>3</v>
      </c>
      <c r="R331" s="46">
        <f t="shared" si="22"/>
        <v>2</v>
      </c>
      <c r="S331" s="46">
        <f t="shared" si="22"/>
        <v>0</v>
      </c>
      <c r="T331" s="473"/>
    </row>
    <row r="332" spans="1:20" ht="16.5" thickBot="1" x14ac:dyDescent="0.3">
      <c r="A332" s="2869"/>
      <c r="B332" s="2848"/>
      <c r="C332" s="2841"/>
      <c r="D332" s="284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473"/>
    </row>
    <row r="333" spans="1:20" ht="16.5" thickBot="1" x14ac:dyDescent="0.3">
      <c r="A333" s="2869"/>
      <c r="B333" s="2848"/>
      <c r="C333" s="2841"/>
      <c r="D333" s="2843"/>
      <c r="E333" s="1339" t="s">
        <v>336</v>
      </c>
      <c r="F333" s="1339"/>
      <c r="G333" s="46">
        <f>SUM(G334:G337)</f>
        <v>0</v>
      </c>
      <c r="H333" s="46">
        <f t="shared" ref="H333:S333" si="24">SUM(H334:H337)</f>
        <v>0</v>
      </c>
      <c r="I333" s="46">
        <f t="shared" si="24"/>
        <v>0</v>
      </c>
      <c r="J333" s="46">
        <f t="shared" si="24"/>
        <v>0</v>
      </c>
      <c r="K333" s="46">
        <f t="shared" si="24"/>
        <v>0</v>
      </c>
      <c r="L333" s="46">
        <f t="shared" si="24"/>
        <v>0</v>
      </c>
      <c r="M333" s="46">
        <f t="shared" si="24"/>
        <v>0</v>
      </c>
      <c r="N333" s="46">
        <f t="shared" si="24"/>
        <v>0</v>
      </c>
      <c r="O333" s="46">
        <f t="shared" si="24"/>
        <v>0</v>
      </c>
      <c r="P333" s="46">
        <f t="shared" si="24"/>
        <v>0</v>
      </c>
      <c r="Q333" s="46">
        <f t="shared" si="24"/>
        <v>0</v>
      </c>
      <c r="R333" s="46">
        <f t="shared" si="24"/>
        <v>0</v>
      </c>
      <c r="S333" s="46">
        <f t="shared" si="24"/>
        <v>0</v>
      </c>
      <c r="T333" s="473"/>
    </row>
    <row r="334" spans="1:20" ht="16.5" thickBot="1" x14ac:dyDescent="0.3">
      <c r="A334" s="2869"/>
      <c r="B334" s="2848"/>
      <c r="C334" s="2841"/>
      <c r="D334" s="2843"/>
      <c r="E334" s="1338" t="s">
        <v>340</v>
      </c>
      <c r="F334" s="1338"/>
      <c r="G334" s="30">
        <f>SUM(H334:S334)</f>
        <v>0</v>
      </c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473"/>
    </row>
    <row r="335" spans="1:20" ht="16.5" thickBot="1" x14ac:dyDescent="0.3">
      <c r="A335" s="2869"/>
      <c r="B335" s="2848"/>
      <c r="C335" s="2841"/>
      <c r="D335" s="2843"/>
      <c r="E335" s="1338" t="s">
        <v>341</v>
      </c>
      <c r="F335" s="1338"/>
      <c r="G335" s="30">
        <f t="shared" ref="G335:G337" si="25">SUM(H335:S335)</f>
        <v>0</v>
      </c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473"/>
    </row>
    <row r="336" spans="1:20" ht="16.5" thickBot="1" x14ac:dyDescent="0.3">
      <c r="A336" s="2869"/>
      <c r="B336" s="2848"/>
      <c r="C336" s="2841"/>
      <c r="D336" s="2843"/>
      <c r="E336" s="1338" t="s">
        <v>342</v>
      </c>
      <c r="F336" s="1338"/>
      <c r="G336" s="30">
        <f t="shared" si="25"/>
        <v>0</v>
      </c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473"/>
    </row>
    <row r="337" spans="1:20" ht="16.5" thickBot="1" x14ac:dyDescent="0.3">
      <c r="A337" s="2869"/>
      <c r="B337" s="2848"/>
      <c r="C337" s="2841"/>
      <c r="D337" s="2843"/>
      <c r="E337" s="1338" t="s">
        <v>343</v>
      </c>
      <c r="F337" s="1338"/>
      <c r="G337" s="30">
        <f t="shared" si="25"/>
        <v>0</v>
      </c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473"/>
    </row>
    <row r="338" spans="1:20" ht="58.5" customHeight="1" thickBot="1" x14ac:dyDescent="0.3">
      <c r="A338" s="2869"/>
      <c r="B338" s="2848"/>
      <c r="C338" s="2841"/>
      <c r="D338" s="2843"/>
      <c r="E338" s="1339" t="s">
        <v>344</v>
      </c>
      <c r="F338" s="1339"/>
      <c r="G338" s="1233">
        <f>IF((G330+G331+G332-G333)&lt;0,"Revise porque este valor no puede ser negativo",G330+G331+G332-G333)</f>
        <v>32</v>
      </c>
      <c r="H338" s="1233">
        <f t="shared" ref="H338:S338" si="26">IF((H330+H331+H332-H333)&lt;0,"Revise porque este valor no puede ser negativo",H330+H331+H332-H333)</f>
        <v>33</v>
      </c>
      <c r="I338" s="1233">
        <f t="shared" si="26"/>
        <v>34</v>
      </c>
      <c r="J338" s="1233">
        <f t="shared" si="26"/>
        <v>37</v>
      </c>
      <c r="K338" s="1233">
        <f t="shared" si="26"/>
        <v>43</v>
      </c>
      <c r="L338" s="1233">
        <f t="shared" si="26"/>
        <v>47</v>
      </c>
      <c r="M338" s="1233">
        <f t="shared" si="26"/>
        <v>48</v>
      </c>
      <c r="N338" s="1233">
        <f t="shared" si="26"/>
        <v>51</v>
      </c>
      <c r="O338" s="1233">
        <f t="shared" si="26"/>
        <v>53</v>
      </c>
      <c r="P338" s="1233">
        <f t="shared" si="26"/>
        <v>59</v>
      </c>
      <c r="Q338" s="1233">
        <f t="shared" si="26"/>
        <v>62</v>
      </c>
      <c r="R338" s="1233">
        <f t="shared" si="26"/>
        <v>64</v>
      </c>
      <c r="S338" s="1233">
        <f t="shared" si="26"/>
        <v>64</v>
      </c>
      <c r="T338" s="473"/>
    </row>
    <row r="339" spans="1:20" ht="19.5" thickBot="1" x14ac:dyDescent="0.3">
      <c r="A339" s="2869"/>
      <c r="B339" s="2848"/>
      <c r="C339" s="2841"/>
      <c r="D339" s="2842" t="s">
        <v>142</v>
      </c>
      <c r="E339" s="2842"/>
      <c r="F339" s="2842"/>
      <c r="G339" s="2842"/>
      <c r="H339" s="2842"/>
      <c r="I339" s="2842"/>
      <c r="J339" s="2842"/>
      <c r="K339" s="2842"/>
      <c r="L339" s="2842"/>
      <c r="M339" s="2842"/>
      <c r="N339" s="2842"/>
      <c r="O339" s="2842"/>
      <c r="P339" s="2842"/>
      <c r="Q339" s="2842"/>
      <c r="R339" s="2842"/>
      <c r="S339" s="2842"/>
      <c r="T339" s="473"/>
    </row>
    <row r="340" spans="1:20" ht="16.5" thickBot="1" x14ac:dyDescent="0.3">
      <c r="A340" s="2869"/>
      <c r="B340" s="2848"/>
      <c r="C340" s="2841"/>
      <c r="D340" s="2843" t="s">
        <v>263</v>
      </c>
      <c r="E340" s="1339" t="s">
        <v>273</v>
      </c>
      <c r="F340" s="1339"/>
      <c r="G340" s="1234"/>
      <c r="H340" s="483">
        <f>+G348</f>
        <v>0</v>
      </c>
      <c r="I340" s="483">
        <f t="shared" ref="I340:S340" si="27">+H348</f>
        <v>0</v>
      </c>
      <c r="J340" s="483">
        <f t="shared" si="27"/>
        <v>0</v>
      </c>
      <c r="K340" s="483">
        <f t="shared" si="27"/>
        <v>0</v>
      </c>
      <c r="L340" s="483">
        <f t="shared" si="27"/>
        <v>0</v>
      </c>
      <c r="M340" s="483">
        <f t="shared" si="27"/>
        <v>0</v>
      </c>
      <c r="N340" s="483">
        <f t="shared" si="27"/>
        <v>0</v>
      </c>
      <c r="O340" s="483">
        <f t="shared" si="27"/>
        <v>0</v>
      </c>
      <c r="P340" s="483">
        <f t="shared" si="27"/>
        <v>0</v>
      </c>
      <c r="Q340" s="483">
        <f t="shared" si="27"/>
        <v>0</v>
      </c>
      <c r="R340" s="483">
        <f t="shared" si="27"/>
        <v>0</v>
      </c>
      <c r="S340" s="483">
        <f t="shared" si="27"/>
        <v>0</v>
      </c>
      <c r="T340" s="473"/>
    </row>
    <row r="341" spans="1:20" ht="16.5" thickBot="1" x14ac:dyDescent="0.3">
      <c r="A341" s="2869"/>
      <c r="B341" s="2848"/>
      <c r="C341" s="2841"/>
      <c r="D341" s="2843"/>
      <c r="E341" s="1339" t="s">
        <v>274</v>
      </c>
      <c r="F341" s="1339"/>
      <c r="G341" s="46">
        <f>+G263</f>
        <v>0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473"/>
    </row>
    <row r="342" spans="1:20" ht="16.5" thickBot="1" x14ac:dyDescent="0.3">
      <c r="A342" s="2869"/>
      <c r="B342" s="2848"/>
      <c r="C342" s="2841"/>
      <c r="D342" s="284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473"/>
    </row>
    <row r="343" spans="1:20" ht="16.5" thickBot="1" x14ac:dyDescent="0.3">
      <c r="A343" s="2869"/>
      <c r="B343" s="2848"/>
      <c r="C343" s="2841"/>
      <c r="D343" s="284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473"/>
    </row>
    <row r="344" spans="1:20" ht="16.5" thickBot="1" x14ac:dyDescent="0.3">
      <c r="A344" s="2869"/>
      <c r="B344" s="2848"/>
      <c r="C344" s="2841"/>
      <c r="D344" s="2843"/>
      <c r="E344" s="1339" t="s">
        <v>350</v>
      </c>
      <c r="F344" s="1339"/>
      <c r="G344" s="483">
        <f>SUM(G345:G347)</f>
        <v>0</v>
      </c>
      <c r="H344" s="483">
        <f t="shared" ref="H344:S344" si="31">SUM(H345:H347)</f>
        <v>0</v>
      </c>
      <c r="I344" s="483">
        <f t="shared" si="31"/>
        <v>0</v>
      </c>
      <c r="J344" s="483">
        <f t="shared" si="31"/>
        <v>0</v>
      </c>
      <c r="K344" s="483">
        <f t="shared" si="31"/>
        <v>0</v>
      </c>
      <c r="L344" s="483">
        <f t="shared" si="31"/>
        <v>0</v>
      </c>
      <c r="M344" s="483">
        <f t="shared" si="31"/>
        <v>0</v>
      </c>
      <c r="N344" s="483">
        <f t="shared" si="31"/>
        <v>0</v>
      </c>
      <c r="O344" s="483">
        <f t="shared" si="31"/>
        <v>0</v>
      </c>
      <c r="P344" s="483">
        <f t="shared" si="31"/>
        <v>0</v>
      </c>
      <c r="Q344" s="483">
        <f t="shared" si="31"/>
        <v>0</v>
      </c>
      <c r="R344" s="483">
        <f t="shared" si="31"/>
        <v>0</v>
      </c>
      <c r="S344" s="483">
        <f t="shared" si="31"/>
        <v>0</v>
      </c>
      <c r="T344" s="473"/>
    </row>
    <row r="345" spans="1:20" ht="16.5" thickBot="1" x14ac:dyDescent="0.3">
      <c r="A345" s="2869"/>
      <c r="B345" s="2848"/>
      <c r="C345" s="2841"/>
      <c r="D345" s="2843"/>
      <c r="E345" s="1338" t="s">
        <v>351</v>
      </c>
      <c r="F345" s="1338"/>
      <c r="G345" s="30">
        <f>SUM(H345:S345)</f>
        <v>0</v>
      </c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473"/>
    </row>
    <row r="346" spans="1:20" ht="16.5" thickBot="1" x14ac:dyDescent="0.3">
      <c r="A346" s="2869"/>
      <c r="B346" s="2848"/>
      <c r="C346" s="2841"/>
      <c r="D346" s="2843"/>
      <c r="E346" s="1338" t="s">
        <v>352</v>
      </c>
      <c r="F346" s="1338"/>
      <c r="G346" s="30">
        <f t="shared" ref="G346:G347" si="32">SUM(H346:S346)</f>
        <v>0</v>
      </c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473"/>
    </row>
    <row r="347" spans="1:20" ht="16.5" thickBot="1" x14ac:dyDescent="0.3">
      <c r="A347" s="2869"/>
      <c r="B347" s="2848"/>
      <c r="C347" s="2841"/>
      <c r="D347" s="2843"/>
      <c r="E347" s="1338" t="s">
        <v>353</v>
      </c>
      <c r="F347" s="1338"/>
      <c r="G347" s="30">
        <f t="shared" si="32"/>
        <v>0</v>
      </c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473"/>
    </row>
    <row r="348" spans="1:20" ht="16.5" thickBot="1" x14ac:dyDescent="0.3">
      <c r="A348" s="2869"/>
      <c r="B348" s="2848"/>
      <c r="C348" s="2841"/>
      <c r="D348" s="2843"/>
      <c r="E348" s="1339" t="s">
        <v>354</v>
      </c>
      <c r="F348" s="1339"/>
      <c r="G348" s="1233">
        <f>IF((G340+G341+G342+G343-G344)&lt;0,"Revise porque este valor no puede ser negativo",G340+G341+G342+G343-G344)</f>
        <v>0</v>
      </c>
      <c r="H348" s="1233">
        <f t="shared" ref="H348:S348" si="33">IF((H340+H341+H342+H343-H344)&lt;0,"Revise porque este valor no puede ser negativo",H340+H341+H342+H343-H344)</f>
        <v>0</v>
      </c>
      <c r="I348" s="1233">
        <f t="shared" si="33"/>
        <v>0</v>
      </c>
      <c r="J348" s="1233">
        <f t="shared" si="33"/>
        <v>0</v>
      </c>
      <c r="K348" s="1233">
        <f t="shared" si="33"/>
        <v>0</v>
      </c>
      <c r="L348" s="1233">
        <f t="shared" si="33"/>
        <v>0</v>
      </c>
      <c r="M348" s="1233">
        <f t="shared" si="33"/>
        <v>0</v>
      </c>
      <c r="N348" s="1233">
        <f t="shared" si="33"/>
        <v>0</v>
      </c>
      <c r="O348" s="1233">
        <f t="shared" si="33"/>
        <v>0</v>
      </c>
      <c r="P348" s="1233">
        <f t="shared" si="33"/>
        <v>0</v>
      </c>
      <c r="Q348" s="1233">
        <f t="shared" si="33"/>
        <v>0</v>
      </c>
      <c r="R348" s="1233">
        <f t="shared" si="33"/>
        <v>0</v>
      </c>
      <c r="S348" s="1233">
        <f t="shared" si="33"/>
        <v>0</v>
      </c>
      <c r="T348" s="473"/>
    </row>
    <row r="349" spans="1:20" ht="19.5" thickBot="1" x14ac:dyDescent="0.3">
      <c r="A349" s="2869"/>
      <c r="B349" s="2848"/>
      <c r="C349" s="2840" t="s">
        <v>173</v>
      </c>
      <c r="D349" s="2840"/>
      <c r="E349" s="2840"/>
      <c r="F349" s="2840"/>
      <c r="G349" s="2840"/>
      <c r="H349" s="2840"/>
      <c r="I349" s="2840"/>
      <c r="J349" s="2840"/>
      <c r="K349" s="2840"/>
      <c r="L349" s="2840"/>
      <c r="M349" s="2840"/>
      <c r="N349" s="2840"/>
      <c r="O349" s="2840"/>
      <c r="P349" s="2840"/>
      <c r="Q349" s="2840"/>
      <c r="R349" s="2840"/>
      <c r="S349" s="2840"/>
      <c r="T349" s="473"/>
    </row>
    <row r="350" spans="1:20" ht="19.5" thickBot="1" x14ac:dyDescent="0.3">
      <c r="A350" s="2869"/>
      <c r="B350" s="2848"/>
      <c r="C350" s="2841" t="s">
        <v>143</v>
      </c>
      <c r="D350" s="2842" t="s">
        <v>144</v>
      </c>
      <c r="E350" s="2842"/>
      <c r="F350" s="2842"/>
      <c r="G350" s="2842"/>
      <c r="H350" s="2842"/>
      <c r="I350" s="2842"/>
      <c r="J350" s="2842"/>
      <c r="K350" s="2842"/>
      <c r="L350" s="2842"/>
      <c r="M350" s="2842"/>
      <c r="N350" s="2842"/>
      <c r="O350" s="2842"/>
      <c r="P350" s="2842"/>
      <c r="Q350" s="2842"/>
      <c r="R350" s="2842"/>
      <c r="S350" s="2842"/>
      <c r="T350" s="473"/>
    </row>
    <row r="351" spans="1:20" ht="16.5" thickBot="1" x14ac:dyDescent="0.3">
      <c r="A351" s="2869"/>
      <c r="B351" s="2848"/>
      <c r="C351" s="2841"/>
      <c r="D351" s="2843" t="s">
        <v>182</v>
      </c>
      <c r="E351" s="1339" t="s">
        <v>232</v>
      </c>
      <c r="F351" s="1339"/>
      <c r="G351" s="1234"/>
      <c r="H351" s="483"/>
      <c r="I351" s="483">
        <f t="shared" ref="I351:S351" si="34">+H357</f>
        <v>0</v>
      </c>
      <c r="J351" s="483">
        <f t="shared" si="34"/>
        <v>0</v>
      </c>
      <c r="K351" s="483">
        <f t="shared" si="34"/>
        <v>0</v>
      </c>
      <c r="L351" s="483">
        <f t="shared" si="34"/>
        <v>0</v>
      </c>
      <c r="M351" s="483">
        <f t="shared" si="34"/>
        <v>0</v>
      </c>
      <c r="N351" s="483">
        <f t="shared" si="34"/>
        <v>0</v>
      </c>
      <c r="O351" s="483">
        <f t="shared" si="34"/>
        <v>0</v>
      </c>
      <c r="P351" s="483">
        <f t="shared" si="34"/>
        <v>0</v>
      </c>
      <c r="Q351" s="483">
        <f t="shared" si="34"/>
        <v>0</v>
      </c>
      <c r="R351" s="483">
        <f t="shared" si="34"/>
        <v>0</v>
      </c>
      <c r="S351" s="483">
        <f t="shared" si="34"/>
        <v>0</v>
      </c>
      <c r="T351" s="473"/>
    </row>
    <row r="352" spans="1:20" ht="16.5" thickBot="1" x14ac:dyDescent="0.3">
      <c r="A352" s="2869"/>
      <c r="B352" s="2848"/>
      <c r="C352" s="2841"/>
      <c r="D352" s="2843"/>
      <c r="E352" s="1339" t="s">
        <v>337</v>
      </c>
      <c r="F352" s="1339"/>
      <c r="G352" s="483"/>
      <c r="H352" s="483">
        <f t="shared" ref="H352:S352" si="35">SUM(H264:H317)</f>
        <v>0</v>
      </c>
      <c r="I352" s="483">
        <f t="shared" si="35"/>
        <v>0</v>
      </c>
      <c r="J352" s="483">
        <f t="shared" si="35"/>
        <v>0</v>
      </c>
      <c r="K352" s="483">
        <f t="shared" si="35"/>
        <v>0</v>
      </c>
      <c r="L352" s="483">
        <f t="shared" si="35"/>
        <v>0</v>
      </c>
      <c r="M352" s="483">
        <f t="shared" si="35"/>
        <v>0</v>
      </c>
      <c r="N352" s="483">
        <f t="shared" si="35"/>
        <v>0</v>
      </c>
      <c r="O352" s="483">
        <f t="shared" si="35"/>
        <v>0</v>
      </c>
      <c r="P352" s="483">
        <f t="shared" si="35"/>
        <v>0</v>
      </c>
      <c r="Q352" s="483">
        <f t="shared" si="35"/>
        <v>0</v>
      </c>
      <c r="R352" s="483">
        <f t="shared" si="35"/>
        <v>0</v>
      </c>
      <c r="S352" s="483">
        <f t="shared" si="35"/>
        <v>0</v>
      </c>
      <c r="T352" s="473"/>
    </row>
    <row r="353" spans="1:20" ht="16.5" thickBot="1" x14ac:dyDescent="0.3">
      <c r="A353" s="2869"/>
      <c r="B353" s="2848"/>
      <c r="C353" s="2841"/>
      <c r="D353" s="2843"/>
      <c r="E353" s="1339" t="s">
        <v>345</v>
      </c>
      <c r="F353" s="1339"/>
      <c r="G353" s="483">
        <f>SUM(G354:G356)</f>
        <v>0</v>
      </c>
      <c r="H353" s="483">
        <f t="shared" ref="H353:S353" si="36">SUM(H354:H356)</f>
        <v>0</v>
      </c>
      <c r="I353" s="483">
        <f t="shared" si="36"/>
        <v>0</v>
      </c>
      <c r="J353" s="483">
        <f t="shared" si="36"/>
        <v>0</v>
      </c>
      <c r="K353" s="483">
        <f t="shared" si="36"/>
        <v>0</v>
      </c>
      <c r="L353" s="483">
        <f t="shared" si="36"/>
        <v>0</v>
      </c>
      <c r="M353" s="483">
        <f t="shared" si="36"/>
        <v>0</v>
      </c>
      <c r="N353" s="483">
        <f t="shared" si="36"/>
        <v>0</v>
      </c>
      <c r="O353" s="483">
        <f t="shared" si="36"/>
        <v>0</v>
      </c>
      <c r="P353" s="483">
        <f t="shared" si="36"/>
        <v>0</v>
      </c>
      <c r="Q353" s="483">
        <f t="shared" si="36"/>
        <v>0</v>
      </c>
      <c r="R353" s="483">
        <f t="shared" si="36"/>
        <v>0</v>
      </c>
      <c r="S353" s="483">
        <f t="shared" si="36"/>
        <v>0</v>
      </c>
      <c r="T353" s="473"/>
    </row>
    <row r="354" spans="1:20" ht="16.5" thickBot="1" x14ac:dyDescent="0.3">
      <c r="A354" s="2869"/>
      <c r="B354" s="2848"/>
      <c r="C354" s="2841"/>
      <c r="D354" s="2843"/>
      <c r="E354" s="1338" t="s">
        <v>346</v>
      </c>
      <c r="F354" s="1338"/>
      <c r="G354" s="30">
        <f>SUM(H354:S354)</f>
        <v>0</v>
      </c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473"/>
    </row>
    <row r="355" spans="1:20" ht="16.5" thickBot="1" x14ac:dyDescent="0.3">
      <c r="A355" s="2869"/>
      <c r="B355" s="2848"/>
      <c r="C355" s="2841"/>
      <c r="D355" s="2843"/>
      <c r="E355" s="1338" t="s">
        <v>347</v>
      </c>
      <c r="F355" s="1338"/>
      <c r="G355" s="30">
        <f t="shared" ref="G355:G356" si="37">SUM(H355:S355)</f>
        <v>0</v>
      </c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473"/>
    </row>
    <row r="356" spans="1:20" ht="16.5" thickBot="1" x14ac:dyDescent="0.3">
      <c r="A356" s="2869"/>
      <c r="B356" s="2848"/>
      <c r="C356" s="2841"/>
      <c r="D356" s="2843"/>
      <c r="E356" s="1338" t="s">
        <v>348</v>
      </c>
      <c r="F356" s="1338"/>
      <c r="G356" s="30">
        <f t="shared" si="37"/>
        <v>0</v>
      </c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473"/>
    </row>
    <row r="357" spans="1:20" ht="16.5" thickBot="1" x14ac:dyDescent="0.3">
      <c r="A357" s="2869"/>
      <c r="B357" s="2848"/>
      <c r="C357" s="2841"/>
      <c r="D357" s="2843"/>
      <c r="E357" s="1339" t="s">
        <v>349</v>
      </c>
      <c r="F357" s="1339"/>
      <c r="G357" s="1233">
        <f>IF((G351+G352-G353)&lt;0,"Revise porque este valor no puede ser negativo",G351+G352-G353)</f>
        <v>0</v>
      </c>
      <c r="H357" s="1233">
        <f t="shared" ref="H357:S357" si="38">IF((H351+H352-H353)&lt;0,"Revise porque este valor no puede ser negativo",H351+H352-H353)</f>
        <v>0</v>
      </c>
      <c r="I357" s="1233">
        <f t="shared" si="38"/>
        <v>0</v>
      </c>
      <c r="J357" s="1233">
        <f t="shared" si="38"/>
        <v>0</v>
      </c>
      <c r="K357" s="1233">
        <f t="shared" si="38"/>
        <v>0</v>
      </c>
      <c r="L357" s="1233">
        <f t="shared" si="38"/>
        <v>0</v>
      </c>
      <c r="M357" s="1233">
        <f t="shared" si="38"/>
        <v>0</v>
      </c>
      <c r="N357" s="1233">
        <f t="shared" si="38"/>
        <v>0</v>
      </c>
      <c r="O357" s="1233">
        <f t="shared" si="38"/>
        <v>0</v>
      </c>
      <c r="P357" s="1233">
        <f t="shared" si="38"/>
        <v>0</v>
      </c>
      <c r="Q357" s="1233">
        <f t="shared" si="38"/>
        <v>0</v>
      </c>
      <c r="R357" s="1233">
        <f t="shared" si="38"/>
        <v>0</v>
      </c>
      <c r="S357" s="1233">
        <f t="shared" si="38"/>
        <v>0</v>
      </c>
      <c r="T357" s="473"/>
    </row>
    <row r="358" spans="1:20" s="2" customFormat="1" ht="19.5" thickBot="1" x14ac:dyDescent="0.3">
      <c r="A358" s="2869"/>
      <c r="B358" s="2848"/>
      <c r="C358" s="2839" t="s">
        <v>174</v>
      </c>
      <c r="D358" s="2839"/>
      <c r="E358" s="2839"/>
      <c r="F358" s="2839"/>
      <c r="G358" s="2839"/>
      <c r="H358" s="2839"/>
      <c r="I358" s="2839"/>
      <c r="J358" s="2839"/>
      <c r="K358" s="2839"/>
      <c r="L358" s="2839"/>
      <c r="M358" s="2839"/>
      <c r="N358" s="2839"/>
      <c r="O358" s="2839"/>
      <c r="P358" s="2839"/>
      <c r="Q358" s="2839"/>
      <c r="R358" s="2839"/>
      <c r="S358" s="2839"/>
      <c r="T358" s="473"/>
    </row>
    <row r="359" spans="1:20" s="2" customFormat="1" ht="27" customHeight="1" thickBot="1" x14ac:dyDescent="0.3">
      <c r="A359" s="2869"/>
      <c r="B359" s="2848"/>
      <c r="C359" s="2837" t="s">
        <v>145</v>
      </c>
      <c r="D359" s="1330" t="s">
        <v>180</v>
      </c>
      <c r="E359" s="1331" t="s">
        <v>183</v>
      </c>
      <c r="F359" s="1331"/>
      <c r="G359" s="30">
        <f>+H359+I359+J359+K359+L359+M359+N359+O359+P359+Q359+R359+S359</f>
        <v>1</v>
      </c>
      <c r="H359" s="31">
        <v>0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1</v>
      </c>
      <c r="P359" s="31">
        <v>0</v>
      </c>
      <c r="Q359" s="31">
        <v>0</v>
      </c>
      <c r="R359" s="31">
        <v>0</v>
      </c>
      <c r="S359" s="31">
        <v>0</v>
      </c>
      <c r="T359" s="473"/>
    </row>
    <row r="360" spans="1:20" s="2" customFormat="1" ht="16.5" thickBot="1" x14ac:dyDescent="0.3">
      <c r="A360" s="2869"/>
      <c r="B360" s="2848"/>
      <c r="C360" s="2838"/>
      <c r="D360" s="1330"/>
      <c r="E360" s="1331" t="s">
        <v>184</v>
      </c>
      <c r="F360" s="1331"/>
      <c r="G360" s="30">
        <f t="shared" ref="G360:G381" si="39">+H360+I360+J360+K360+L360+M360+N360+O360+P360+Q360+R360+S360</f>
        <v>79</v>
      </c>
      <c r="H360" s="31">
        <v>5</v>
      </c>
      <c r="I360" s="31">
        <v>8</v>
      </c>
      <c r="J360" s="31">
        <v>9</v>
      </c>
      <c r="K360" s="31">
        <v>5</v>
      </c>
      <c r="L360" s="31">
        <v>6</v>
      </c>
      <c r="M360" s="31">
        <v>9</v>
      </c>
      <c r="N360" s="31">
        <v>4</v>
      </c>
      <c r="O360" s="31">
        <v>7</v>
      </c>
      <c r="P360" s="31">
        <v>8</v>
      </c>
      <c r="Q360" s="31">
        <v>8</v>
      </c>
      <c r="R360" s="31">
        <v>6</v>
      </c>
      <c r="S360" s="31">
        <v>4</v>
      </c>
      <c r="T360" s="473"/>
    </row>
    <row r="361" spans="1:20" s="2" customFormat="1" ht="16.5" thickBot="1" x14ac:dyDescent="0.3">
      <c r="A361" s="2869"/>
      <c r="B361" s="2848"/>
      <c r="C361" s="2838"/>
      <c r="D361" s="1346" t="s">
        <v>146</v>
      </c>
      <c r="E361" s="1331" t="s">
        <v>185</v>
      </c>
      <c r="F361" s="1331"/>
      <c r="G361" s="30">
        <f t="shared" si="39"/>
        <v>1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1</v>
      </c>
      <c r="P361" s="31">
        <v>0</v>
      </c>
      <c r="Q361" s="31">
        <v>0</v>
      </c>
      <c r="R361" s="31">
        <v>0</v>
      </c>
      <c r="S361" s="31">
        <v>0</v>
      </c>
      <c r="T361" s="473"/>
    </row>
    <row r="362" spans="1:20" s="2" customFormat="1" ht="16.5" thickBot="1" x14ac:dyDescent="0.3">
      <c r="A362" s="2869"/>
      <c r="B362" s="2848"/>
      <c r="C362" s="2838"/>
      <c r="D362" s="1346"/>
      <c r="E362" s="1331" t="s">
        <v>186</v>
      </c>
      <c r="F362" s="1331"/>
      <c r="G362" s="30">
        <f t="shared" si="39"/>
        <v>20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20</v>
      </c>
      <c r="P362" s="31">
        <v>0</v>
      </c>
      <c r="Q362" s="31">
        <v>0</v>
      </c>
      <c r="R362" s="31">
        <v>0</v>
      </c>
      <c r="S362" s="31">
        <v>0</v>
      </c>
      <c r="T362" s="473"/>
    </row>
    <row r="363" spans="1:20" s="2" customFormat="1" ht="16.5" thickBot="1" x14ac:dyDescent="0.3">
      <c r="A363" s="2869"/>
      <c r="B363" s="2848"/>
      <c r="C363" s="2838"/>
      <c r="D363" s="1346"/>
      <c r="E363" s="1331" t="s">
        <v>187</v>
      </c>
      <c r="F363" s="1331"/>
      <c r="G363" s="30">
        <f t="shared" si="39"/>
        <v>10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10</v>
      </c>
      <c r="P363" s="31">
        <v>0</v>
      </c>
      <c r="Q363" s="31">
        <v>0</v>
      </c>
      <c r="R363" s="31">
        <v>0</v>
      </c>
      <c r="S363" s="31">
        <v>0</v>
      </c>
      <c r="T363" s="473"/>
    </row>
    <row r="364" spans="1:20" s="2" customFormat="1" ht="16.5" thickBot="1" x14ac:dyDescent="0.3">
      <c r="A364" s="2869"/>
      <c r="B364" s="2848"/>
      <c r="C364" s="2838"/>
      <c r="D364" s="119" t="s">
        <v>181</v>
      </c>
      <c r="E364" s="1331" t="s">
        <v>188</v>
      </c>
      <c r="F364" s="1331"/>
      <c r="G364" s="30">
        <f t="shared" si="39"/>
        <v>3</v>
      </c>
      <c r="H364" s="31">
        <v>0</v>
      </c>
      <c r="I364" s="31">
        <v>0</v>
      </c>
      <c r="J364" s="31">
        <v>0</v>
      </c>
      <c r="K364" s="31">
        <v>1</v>
      </c>
      <c r="L364" s="31">
        <v>0</v>
      </c>
      <c r="M364" s="31">
        <v>0</v>
      </c>
      <c r="N364" s="31">
        <v>0</v>
      </c>
      <c r="O364" s="31">
        <v>1</v>
      </c>
      <c r="P364" s="31">
        <v>0</v>
      </c>
      <c r="Q364" s="31">
        <v>0</v>
      </c>
      <c r="R364" s="31">
        <v>0</v>
      </c>
      <c r="S364" s="31">
        <v>1</v>
      </c>
      <c r="T364" s="473"/>
    </row>
    <row r="365" spans="1:20" ht="16.5" thickBot="1" x14ac:dyDescent="0.3">
      <c r="A365" s="2869"/>
      <c r="B365" s="2848"/>
      <c r="C365" s="2838"/>
      <c r="D365" s="1330" t="s">
        <v>147</v>
      </c>
      <c r="E365" s="1331" t="s">
        <v>189</v>
      </c>
      <c r="F365" s="1331"/>
      <c r="G365" s="30">
        <f t="shared" si="39"/>
        <v>324</v>
      </c>
      <c r="H365" s="5">
        <v>15</v>
      </c>
      <c r="I365" s="5">
        <v>25</v>
      </c>
      <c r="J365" s="5">
        <v>35</v>
      </c>
      <c r="K365" s="5">
        <v>25</v>
      </c>
      <c r="L365" s="5">
        <v>30</v>
      </c>
      <c r="M365" s="5">
        <v>15</v>
      </c>
      <c r="N365" s="5">
        <v>39</v>
      </c>
      <c r="O365" s="5">
        <v>29</v>
      </c>
      <c r="P365" s="5">
        <v>31</v>
      </c>
      <c r="Q365" s="5">
        <v>25</v>
      </c>
      <c r="R365" s="5">
        <v>35</v>
      </c>
      <c r="S365" s="5">
        <v>20</v>
      </c>
      <c r="T365" s="473"/>
    </row>
    <row r="366" spans="1:20" ht="16.5" thickBot="1" x14ac:dyDescent="0.3">
      <c r="A366" s="2869"/>
      <c r="B366" s="2848"/>
      <c r="C366" s="2838"/>
      <c r="D366" s="1330"/>
      <c r="E366" s="1331" t="s">
        <v>190</v>
      </c>
      <c r="F366" s="1331"/>
      <c r="G366" s="30">
        <f t="shared" si="39"/>
        <v>57</v>
      </c>
      <c r="H366" s="5">
        <v>5</v>
      </c>
      <c r="I366" s="5">
        <v>3</v>
      </c>
      <c r="J366" s="5">
        <v>5</v>
      </c>
      <c r="K366" s="5">
        <v>4</v>
      </c>
      <c r="L366" s="5">
        <v>6</v>
      </c>
      <c r="M366" s="5">
        <v>5</v>
      </c>
      <c r="N366" s="5">
        <v>4</v>
      </c>
      <c r="O366" s="5">
        <v>4</v>
      </c>
      <c r="P366" s="5">
        <v>8</v>
      </c>
      <c r="Q366" s="5">
        <v>5</v>
      </c>
      <c r="R366" s="5">
        <v>4</v>
      </c>
      <c r="S366" s="5">
        <v>4</v>
      </c>
      <c r="T366" s="473"/>
    </row>
    <row r="367" spans="1:20" ht="16.5" thickBot="1" x14ac:dyDescent="0.3">
      <c r="A367" s="2869"/>
      <c r="B367" s="2848"/>
      <c r="C367" s="2838"/>
      <c r="D367" s="119" t="s">
        <v>148</v>
      </c>
      <c r="E367" s="1331" t="s">
        <v>191</v>
      </c>
      <c r="F367" s="1331"/>
      <c r="G367" s="30">
        <f t="shared" si="39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473"/>
    </row>
    <row r="368" spans="1:20" ht="16.5" thickBot="1" x14ac:dyDescent="0.3">
      <c r="A368" s="2869"/>
      <c r="B368" s="2848"/>
      <c r="C368" s="2838"/>
      <c r="D368" s="1330" t="s">
        <v>149</v>
      </c>
      <c r="E368" s="1331" t="s">
        <v>192</v>
      </c>
      <c r="F368" s="1331"/>
      <c r="G368" s="30">
        <f t="shared" si="39"/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473"/>
    </row>
    <row r="369" spans="1:20" ht="16.5" thickBot="1" x14ac:dyDescent="0.3">
      <c r="A369" s="2869"/>
      <c r="B369" s="2848"/>
      <c r="C369" s="2838"/>
      <c r="D369" s="1330"/>
      <c r="E369" s="1331" t="s">
        <v>193</v>
      </c>
      <c r="F369" s="1331"/>
      <c r="G369" s="30">
        <f t="shared" si="39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473"/>
    </row>
    <row r="370" spans="1:20" ht="16.5" customHeight="1" thickBot="1" x14ac:dyDescent="0.3">
      <c r="A370" s="2869"/>
      <c r="B370" s="2848"/>
      <c r="C370" s="2838"/>
      <c r="D370" s="119" t="s">
        <v>150</v>
      </c>
      <c r="E370" s="1331" t="s">
        <v>194</v>
      </c>
      <c r="F370" s="1331"/>
      <c r="G370" s="30">
        <f t="shared" si="39"/>
        <v>12</v>
      </c>
      <c r="H370" s="5">
        <v>1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473"/>
    </row>
    <row r="371" spans="1:20" ht="16.5" thickBot="1" x14ac:dyDescent="0.3">
      <c r="A371" s="2869"/>
      <c r="B371" s="2848"/>
      <c r="C371" s="2838"/>
      <c r="D371" s="1330" t="s">
        <v>151</v>
      </c>
      <c r="E371" s="1331" t="s">
        <v>195</v>
      </c>
      <c r="F371" s="1331"/>
      <c r="G371" s="30">
        <f t="shared" si="39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473"/>
    </row>
    <row r="372" spans="1:20" ht="16.5" thickBot="1" x14ac:dyDescent="0.3">
      <c r="A372" s="2869"/>
      <c r="B372" s="2848"/>
      <c r="C372" s="2838"/>
      <c r="D372" s="1330"/>
      <c r="E372" s="1331" t="s">
        <v>196</v>
      </c>
      <c r="F372" s="1331"/>
      <c r="G372" s="30">
        <f t="shared" si="39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473"/>
    </row>
    <row r="373" spans="1:20" ht="16.5" thickBot="1" x14ac:dyDescent="0.3">
      <c r="A373" s="2869"/>
      <c r="B373" s="2848"/>
      <c r="C373" s="2838"/>
      <c r="D373" s="1347" t="s">
        <v>152</v>
      </c>
      <c r="E373" s="1331" t="s">
        <v>197</v>
      </c>
      <c r="F373" s="1331"/>
      <c r="G373" s="30">
        <f t="shared" si="39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473"/>
    </row>
    <row r="374" spans="1:20" ht="16.5" thickBot="1" x14ac:dyDescent="0.3">
      <c r="A374" s="2869"/>
      <c r="B374" s="2848"/>
      <c r="C374" s="2838"/>
      <c r="D374" s="1347"/>
      <c r="E374" s="1331" t="s">
        <v>233</v>
      </c>
      <c r="F374" s="1331"/>
      <c r="G374" s="30">
        <f t="shared" si="39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473"/>
    </row>
    <row r="375" spans="1:20" ht="16.5" thickBot="1" x14ac:dyDescent="0.3">
      <c r="A375" s="2869"/>
      <c r="B375" s="2848"/>
      <c r="C375" s="2838"/>
      <c r="D375" s="1347"/>
      <c r="E375" s="1331" t="s">
        <v>234</v>
      </c>
      <c r="F375" s="1331"/>
      <c r="G375" s="30">
        <f t="shared" si="39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473"/>
    </row>
    <row r="376" spans="1:20" ht="16.5" thickBot="1" x14ac:dyDescent="0.3">
      <c r="A376" s="2869"/>
      <c r="B376" s="2848"/>
      <c r="C376" s="2838"/>
      <c r="D376" s="1347"/>
      <c r="E376" s="1331" t="s">
        <v>235</v>
      </c>
      <c r="F376" s="1331"/>
      <c r="G376" s="30">
        <f t="shared" si="39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473"/>
    </row>
    <row r="377" spans="1:20" ht="16.5" thickBot="1" x14ac:dyDescent="0.3">
      <c r="A377" s="2869"/>
      <c r="B377" s="2848"/>
      <c r="C377" s="2838"/>
      <c r="D377" s="1347"/>
      <c r="E377" s="1331" t="s">
        <v>236</v>
      </c>
      <c r="F377" s="1331"/>
      <c r="G377" s="30">
        <f t="shared" si="39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473"/>
    </row>
    <row r="378" spans="1:20" ht="16.5" thickBot="1" x14ac:dyDescent="0.3">
      <c r="A378" s="2869"/>
      <c r="B378" s="2848"/>
      <c r="C378" s="2838"/>
      <c r="D378" s="1347"/>
      <c r="E378" s="1331" t="s">
        <v>237</v>
      </c>
      <c r="F378" s="1331"/>
      <c r="G378" s="30">
        <f t="shared" si="39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473"/>
    </row>
    <row r="379" spans="1:20" ht="16.5" thickBot="1" x14ac:dyDescent="0.3">
      <c r="A379" s="2869"/>
      <c r="B379" s="2848"/>
      <c r="C379" s="2838"/>
      <c r="D379" s="1330" t="s">
        <v>153</v>
      </c>
      <c r="E379" s="1331" t="s">
        <v>198</v>
      </c>
      <c r="F379" s="1331"/>
      <c r="G379" s="30">
        <f t="shared" si="39"/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473"/>
    </row>
    <row r="380" spans="1:20" ht="16.5" thickBot="1" x14ac:dyDescent="0.3">
      <c r="A380" s="2869"/>
      <c r="B380" s="2848"/>
      <c r="C380" s="2838"/>
      <c r="D380" s="1330"/>
      <c r="E380" s="1331" t="s">
        <v>199</v>
      </c>
      <c r="F380" s="1331"/>
      <c r="G380" s="30">
        <v>60</v>
      </c>
      <c r="H380" s="5">
        <v>5</v>
      </c>
      <c r="I380" s="5">
        <v>5</v>
      </c>
      <c r="J380" s="5">
        <v>5</v>
      </c>
      <c r="K380" s="5">
        <v>5</v>
      </c>
      <c r="L380" s="5">
        <v>5</v>
      </c>
      <c r="M380" s="5">
        <v>5</v>
      </c>
      <c r="N380" s="5">
        <v>5</v>
      </c>
      <c r="O380" s="5">
        <v>5</v>
      </c>
      <c r="P380" s="5">
        <v>5</v>
      </c>
      <c r="Q380" s="5">
        <v>5</v>
      </c>
      <c r="R380" s="5">
        <v>5</v>
      </c>
      <c r="S380" s="5">
        <v>5</v>
      </c>
      <c r="T380" s="473"/>
    </row>
    <row r="381" spans="1:20" ht="16.5" thickBot="1" x14ac:dyDescent="0.3">
      <c r="A381" s="2869"/>
      <c r="B381" s="2848"/>
      <c r="C381" s="2838"/>
      <c r="D381" s="1330"/>
      <c r="E381" s="1331" t="s">
        <v>200</v>
      </c>
      <c r="F381" s="1331"/>
      <c r="G381" s="30">
        <f t="shared" si="39"/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473"/>
    </row>
    <row r="382" spans="1:20" ht="19.5" thickBot="1" x14ac:dyDescent="0.3">
      <c r="A382" s="2869"/>
      <c r="B382" s="2836" t="s">
        <v>4</v>
      </c>
      <c r="C382" s="1809" t="s">
        <v>168</v>
      </c>
      <c r="D382" s="1809"/>
      <c r="E382" s="1809"/>
      <c r="F382" s="1809"/>
      <c r="G382" s="1809"/>
      <c r="H382" s="1809"/>
      <c r="I382" s="1809"/>
      <c r="J382" s="1809"/>
      <c r="K382" s="1809"/>
      <c r="L382" s="1809"/>
      <c r="M382" s="1809"/>
      <c r="N382" s="1809"/>
      <c r="O382" s="1809"/>
      <c r="P382" s="1809"/>
      <c r="Q382" s="1809"/>
      <c r="R382" s="1809"/>
      <c r="S382" s="1809"/>
      <c r="T382" s="473"/>
    </row>
    <row r="383" spans="1:20" ht="16.5" customHeight="1" thickBot="1" x14ac:dyDescent="0.3">
      <c r="A383" s="2869"/>
      <c r="B383" s="2836"/>
      <c r="C383" s="181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473"/>
    </row>
    <row r="384" spans="1:20" ht="16.5" thickBot="1" x14ac:dyDescent="0.3">
      <c r="A384" s="2869"/>
      <c r="B384" s="2836"/>
      <c r="C384" s="181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473"/>
    </row>
    <row r="385" spans="1:20" ht="16.5" thickBot="1" x14ac:dyDescent="0.3">
      <c r="A385" s="2869"/>
      <c r="B385" s="2836"/>
      <c r="C385" s="181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473"/>
    </row>
    <row r="386" spans="1:20" ht="16.5" customHeight="1" thickBot="1" x14ac:dyDescent="0.3">
      <c r="A386" s="2869"/>
      <c r="B386" s="2836"/>
      <c r="C386" s="181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473"/>
    </row>
    <row r="387" spans="1:20" ht="16.5" customHeight="1" thickBot="1" x14ac:dyDescent="0.3">
      <c r="A387" s="2869"/>
      <c r="B387" s="2836"/>
      <c r="C387" s="1816"/>
      <c r="D387" s="1306" t="s">
        <v>205</v>
      </c>
      <c r="E387" s="1306"/>
      <c r="F387" s="29" t="s">
        <v>242</v>
      </c>
      <c r="G387" s="4">
        <f>+H387+I387+J387+K387+L387+M387+N387+O387+P387+Q387+R387+S387</f>
        <v>4</v>
      </c>
      <c r="H387" s="5">
        <v>0</v>
      </c>
      <c r="I387" s="5">
        <v>1</v>
      </c>
      <c r="J387" s="5">
        <v>0</v>
      </c>
      <c r="K387" s="5">
        <v>0</v>
      </c>
      <c r="L387" s="5">
        <v>1</v>
      </c>
      <c r="M387" s="5">
        <v>0</v>
      </c>
      <c r="N387" s="5">
        <v>0</v>
      </c>
      <c r="O387" s="5">
        <v>1</v>
      </c>
      <c r="P387" s="5">
        <v>0</v>
      </c>
      <c r="Q387" s="5">
        <v>0</v>
      </c>
      <c r="R387" s="5">
        <v>1</v>
      </c>
      <c r="S387" s="5">
        <v>0</v>
      </c>
      <c r="T387" s="473"/>
    </row>
    <row r="388" spans="1:20" ht="16.5" thickBot="1" x14ac:dyDescent="0.3">
      <c r="A388" s="2869"/>
      <c r="B388" s="2836"/>
      <c r="C388" s="1816"/>
      <c r="D388" s="1306"/>
      <c r="E388" s="1306"/>
      <c r="F388" s="29" t="s">
        <v>243</v>
      </c>
      <c r="G388" s="4">
        <f t="shared" ref="G388:G396" si="40">+H388+I388+J388+K388+L388+M388+N388+O388+P388+Q388+R388+S388</f>
        <v>4</v>
      </c>
      <c r="H388" s="5">
        <v>0</v>
      </c>
      <c r="I388" s="5">
        <v>1</v>
      </c>
      <c r="J388" s="5">
        <v>0</v>
      </c>
      <c r="K388" s="5">
        <v>0</v>
      </c>
      <c r="L388" s="5">
        <v>1</v>
      </c>
      <c r="M388" s="5">
        <v>0</v>
      </c>
      <c r="N388" s="5">
        <v>0</v>
      </c>
      <c r="O388" s="5">
        <v>1</v>
      </c>
      <c r="P388" s="5">
        <v>0</v>
      </c>
      <c r="Q388" s="5">
        <v>0</v>
      </c>
      <c r="R388" s="5">
        <v>1</v>
      </c>
      <c r="S388" s="5">
        <v>0</v>
      </c>
      <c r="T388" s="473"/>
    </row>
    <row r="389" spans="1:20" ht="16.5" customHeight="1" thickBot="1" x14ac:dyDescent="0.3">
      <c r="A389" s="2869"/>
      <c r="B389" s="2836"/>
      <c r="C389" s="181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473"/>
    </row>
    <row r="390" spans="1:20" ht="16.5" thickBot="1" x14ac:dyDescent="0.3">
      <c r="A390" s="2869"/>
      <c r="B390" s="2836"/>
      <c r="C390" s="181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473"/>
    </row>
    <row r="391" spans="1:20" ht="16.5" thickBot="1" x14ac:dyDescent="0.3">
      <c r="A391" s="2869"/>
      <c r="B391" s="2836"/>
      <c r="C391" s="1816"/>
      <c r="D391" s="1306" t="s">
        <v>207</v>
      </c>
      <c r="E391" s="1306"/>
      <c r="F391" s="121" t="s">
        <v>246</v>
      </c>
      <c r="G391" s="4">
        <f t="shared" si="40"/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473"/>
    </row>
    <row r="392" spans="1:20" ht="16.5" customHeight="1" thickBot="1" x14ac:dyDescent="0.3">
      <c r="A392" s="2869"/>
      <c r="B392" s="2836"/>
      <c r="C392" s="1816"/>
      <c r="D392" s="1306" t="s">
        <v>208</v>
      </c>
      <c r="E392" s="1306"/>
      <c r="F392" s="51" t="s">
        <v>247</v>
      </c>
      <c r="G392" s="4">
        <f t="shared" si="40"/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473"/>
    </row>
    <row r="393" spans="1:20" ht="16.5" customHeight="1" thickBot="1" x14ac:dyDescent="0.3">
      <c r="A393" s="2869"/>
      <c r="B393" s="2836"/>
      <c r="C393" s="1816"/>
      <c r="D393" s="1306" t="s">
        <v>209</v>
      </c>
      <c r="E393" s="1306"/>
      <c r="F393" s="121" t="s">
        <v>248</v>
      </c>
      <c r="G393" s="4">
        <f t="shared" si="40"/>
        <v>4</v>
      </c>
      <c r="H393" s="5">
        <v>0</v>
      </c>
      <c r="I393" s="5">
        <v>0</v>
      </c>
      <c r="J393" s="5">
        <v>1</v>
      </c>
      <c r="K393" s="5">
        <v>0</v>
      </c>
      <c r="L393" s="5">
        <v>0</v>
      </c>
      <c r="M393" s="5">
        <v>1</v>
      </c>
      <c r="N393" s="5">
        <v>0</v>
      </c>
      <c r="O393" s="5">
        <v>0</v>
      </c>
      <c r="P393" s="5">
        <v>1</v>
      </c>
      <c r="Q393" s="5">
        <v>0</v>
      </c>
      <c r="R393" s="5">
        <v>0</v>
      </c>
      <c r="S393" s="5">
        <v>1</v>
      </c>
      <c r="T393" s="473"/>
    </row>
    <row r="394" spans="1:20" ht="16.5" thickBot="1" x14ac:dyDescent="0.3">
      <c r="A394" s="2869"/>
      <c r="B394" s="2836"/>
      <c r="C394" s="1816"/>
      <c r="D394" s="1306" t="s">
        <v>229</v>
      </c>
      <c r="E394" s="1306"/>
      <c r="F394" s="51" t="s">
        <v>249</v>
      </c>
      <c r="G394" s="4">
        <v>3</v>
      </c>
      <c r="H394" s="5">
        <v>3</v>
      </c>
      <c r="I394" s="5">
        <v>3</v>
      </c>
      <c r="J394" s="5">
        <v>3</v>
      </c>
      <c r="K394" s="5">
        <v>3</v>
      </c>
      <c r="L394" s="5">
        <v>3</v>
      </c>
      <c r="M394" s="5">
        <v>3</v>
      </c>
      <c r="N394" s="5">
        <v>3</v>
      </c>
      <c r="O394" s="5">
        <v>3</v>
      </c>
      <c r="P394" s="5">
        <v>3</v>
      </c>
      <c r="Q394" s="5">
        <v>3</v>
      </c>
      <c r="R394" s="5">
        <v>3</v>
      </c>
      <c r="S394" s="5">
        <v>3</v>
      </c>
      <c r="T394" s="473"/>
    </row>
    <row r="395" spans="1:20" ht="16.5" thickBot="1" x14ac:dyDescent="0.3">
      <c r="A395" s="2869"/>
      <c r="B395" s="2836"/>
      <c r="C395" s="1816"/>
      <c r="D395" s="1306"/>
      <c r="E395" s="1306"/>
      <c r="F395" s="51" t="s">
        <v>250</v>
      </c>
      <c r="G395" s="4">
        <v>1</v>
      </c>
      <c r="H395" s="5">
        <v>1</v>
      </c>
      <c r="I395" s="5">
        <v>1</v>
      </c>
      <c r="J395" s="5">
        <v>1</v>
      </c>
      <c r="K395" s="5">
        <v>1</v>
      </c>
      <c r="L395" s="5">
        <v>1</v>
      </c>
      <c r="M395" s="5">
        <v>1</v>
      </c>
      <c r="N395" s="5">
        <v>1</v>
      </c>
      <c r="O395" s="5">
        <v>1</v>
      </c>
      <c r="P395" s="5">
        <v>1</v>
      </c>
      <c r="Q395" s="5">
        <v>1</v>
      </c>
      <c r="R395" s="5">
        <v>1</v>
      </c>
      <c r="S395" s="5">
        <v>1</v>
      </c>
      <c r="T395" s="473"/>
    </row>
    <row r="396" spans="1:20" ht="16.5" thickBot="1" x14ac:dyDescent="0.3">
      <c r="A396" s="2869"/>
      <c r="B396" s="2836"/>
      <c r="C396" s="1816"/>
      <c r="D396" s="1306"/>
      <c r="E396" s="1306"/>
      <c r="F396" s="51" t="s">
        <v>251</v>
      </c>
      <c r="G396" s="4">
        <f t="shared" si="40"/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473"/>
    </row>
    <row r="397" spans="1:20" ht="16.5" thickBot="1" x14ac:dyDescent="0.3">
      <c r="A397" s="2869"/>
      <c r="B397" s="2836"/>
      <c r="C397" s="1816"/>
      <c r="D397" s="1306"/>
      <c r="E397" s="1306"/>
      <c r="F397" s="51" t="s">
        <v>252</v>
      </c>
      <c r="G397" s="4">
        <v>7</v>
      </c>
      <c r="H397" s="5">
        <v>7</v>
      </c>
      <c r="I397" s="5">
        <v>7</v>
      </c>
      <c r="J397" s="5">
        <v>7</v>
      </c>
      <c r="K397" s="5">
        <v>7</v>
      </c>
      <c r="L397" s="5">
        <v>7</v>
      </c>
      <c r="M397" s="5">
        <v>7</v>
      </c>
      <c r="N397" s="5">
        <v>7</v>
      </c>
      <c r="O397" s="5">
        <v>7</v>
      </c>
      <c r="P397" s="5">
        <v>7</v>
      </c>
      <c r="Q397" s="5">
        <v>7</v>
      </c>
      <c r="R397" s="5">
        <v>7</v>
      </c>
      <c r="S397" s="5">
        <v>7</v>
      </c>
      <c r="T397" s="473"/>
    </row>
    <row r="398" spans="1:20" ht="19.5" thickBot="1" x14ac:dyDescent="0.3">
      <c r="A398" s="2869"/>
      <c r="B398" s="2836"/>
      <c r="C398" s="1809" t="s">
        <v>6</v>
      </c>
      <c r="D398" s="1809"/>
      <c r="E398" s="1809"/>
      <c r="F398" s="1809"/>
      <c r="G398" s="1809"/>
      <c r="H398" s="1809"/>
      <c r="I398" s="1809"/>
      <c r="J398" s="1809"/>
      <c r="K398" s="1809"/>
      <c r="L398" s="1809"/>
      <c r="M398" s="1809"/>
      <c r="N398" s="1809"/>
      <c r="O398" s="1809"/>
      <c r="P398" s="1809"/>
      <c r="Q398" s="1809"/>
      <c r="R398" s="1809"/>
      <c r="S398" s="1809"/>
      <c r="T398" s="473"/>
    </row>
    <row r="399" spans="1:20" ht="19.5" thickBot="1" x14ac:dyDescent="0.3">
      <c r="A399" s="2869"/>
      <c r="B399" s="2836"/>
      <c r="C399" s="2835" t="s">
        <v>210</v>
      </c>
      <c r="D399" s="2835"/>
      <c r="E399" s="2835"/>
      <c r="F399" s="1809" t="s">
        <v>175</v>
      </c>
      <c r="G399" s="1809"/>
      <c r="H399" s="1809"/>
      <c r="I399" s="1809"/>
      <c r="J399" s="1809"/>
      <c r="K399" s="1809"/>
      <c r="L399" s="1809"/>
      <c r="M399" s="1809"/>
      <c r="N399" s="1809"/>
      <c r="O399" s="1809"/>
      <c r="P399" s="1809"/>
      <c r="Q399" s="1809"/>
      <c r="R399" s="1809"/>
      <c r="S399" s="1809"/>
      <c r="T399" s="473"/>
    </row>
    <row r="400" spans="1:20" ht="16.5" customHeight="1" thickBot="1" x14ac:dyDescent="0.3">
      <c r="A400" s="2869"/>
      <c r="B400" s="2836"/>
      <c r="C400" s="2835"/>
      <c r="D400" s="2835"/>
      <c r="E400" s="2835"/>
      <c r="F400" s="1235" t="s">
        <v>212</v>
      </c>
      <c r="G400" s="491"/>
      <c r="H400" s="492"/>
      <c r="I400" s="492"/>
      <c r="J400" s="492"/>
      <c r="K400" s="492"/>
      <c r="L400" s="492"/>
      <c r="M400" s="492"/>
      <c r="N400" s="492"/>
      <c r="O400" s="492"/>
      <c r="P400" s="492"/>
      <c r="Q400" s="492"/>
      <c r="R400" s="492"/>
      <c r="S400" s="492"/>
      <c r="T400" s="473"/>
    </row>
    <row r="401" spans="1:20" ht="16.5" customHeight="1" thickBot="1" x14ac:dyDescent="0.3">
      <c r="A401" s="2869"/>
      <c r="B401" s="2836"/>
      <c r="C401" s="2835"/>
      <c r="D401" s="2835"/>
      <c r="E401" s="2835"/>
      <c r="F401" s="1235" t="s">
        <v>213</v>
      </c>
      <c r="G401" s="491"/>
      <c r="H401" s="492"/>
      <c r="I401" s="492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73"/>
    </row>
    <row r="402" spans="1:20" ht="16.5" customHeight="1" thickBot="1" x14ac:dyDescent="0.3">
      <c r="A402" s="2869"/>
      <c r="B402" s="2836"/>
      <c r="C402" s="2835"/>
      <c r="D402" s="2835"/>
      <c r="E402" s="2835"/>
      <c r="F402" s="1235" t="s">
        <v>214</v>
      </c>
      <c r="G402" s="491"/>
      <c r="H402" s="492"/>
      <c r="I402" s="492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73"/>
    </row>
    <row r="403" spans="1:20" ht="16.5" customHeight="1" thickBot="1" x14ac:dyDescent="0.3">
      <c r="A403" s="2869"/>
      <c r="B403" s="2836"/>
      <c r="C403" s="2835"/>
      <c r="D403" s="2835"/>
      <c r="E403" s="2835"/>
      <c r="F403" s="1235" t="s">
        <v>215</v>
      </c>
      <c r="G403" s="491"/>
      <c r="H403" s="492"/>
      <c r="I403" s="492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73"/>
    </row>
    <row r="404" spans="1:20" ht="16.5" customHeight="1" thickBot="1" x14ac:dyDescent="0.3">
      <c r="A404" s="2869"/>
      <c r="B404" s="2836"/>
      <c r="C404" s="2835"/>
      <c r="D404" s="2835"/>
      <c r="E404" s="2835"/>
      <c r="F404" s="1235" t="s">
        <v>216</v>
      </c>
      <c r="G404" s="491"/>
      <c r="H404" s="492"/>
      <c r="I404" s="492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73"/>
    </row>
    <row r="405" spans="1:20" ht="16.5" customHeight="1" thickBot="1" x14ac:dyDescent="0.3">
      <c r="A405" s="2869"/>
      <c r="B405" s="2836"/>
      <c r="C405" s="2835"/>
      <c r="D405" s="2835"/>
      <c r="E405" s="2835"/>
      <c r="F405" s="1235" t="s">
        <v>217</v>
      </c>
      <c r="G405" s="491"/>
      <c r="H405" s="492"/>
      <c r="I405" s="492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73"/>
    </row>
    <row r="406" spans="1:20" ht="16.5" customHeight="1" thickBot="1" x14ac:dyDescent="0.3">
      <c r="A406" s="2869"/>
      <c r="B406" s="2836"/>
      <c r="C406" s="2835"/>
      <c r="D406" s="2835"/>
      <c r="E406" s="2835"/>
      <c r="F406" s="1235" t="s">
        <v>218</v>
      </c>
      <c r="G406" s="491"/>
      <c r="H406" s="492"/>
      <c r="I406" s="492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73"/>
    </row>
    <row r="407" spans="1:20" ht="16.5" customHeight="1" thickBot="1" x14ac:dyDescent="0.3">
      <c r="A407" s="2869"/>
      <c r="B407" s="2836"/>
      <c r="C407" s="2835"/>
      <c r="D407" s="2835"/>
      <c r="E407" s="2835"/>
      <c r="F407" s="1235" t="s">
        <v>219</v>
      </c>
      <c r="G407" s="491"/>
      <c r="H407" s="492"/>
      <c r="I407" s="492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73"/>
    </row>
    <row r="408" spans="1:20" ht="16.5" customHeight="1" thickBot="1" x14ac:dyDescent="0.3">
      <c r="A408" s="2869"/>
      <c r="B408" s="2836"/>
      <c r="C408" s="2835"/>
      <c r="D408" s="2835"/>
      <c r="E408" s="2835"/>
      <c r="F408" s="1235" t="s">
        <v>220</v>
      </c>
      <c r="G408" s="491"/>
      <c r="H408" s="492"/>
      <c r="I408" s="492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73"/>
    </row>
    <row r="409" spans="1:20" ht="16.5" customHeight="1" thickBot="1" x14ac:dyDescent="0.3">
      <c r="A409" s="2869"/>
      <c r="B409" s="2836"/>
      <c r="C409" s="2835"/>
      <c r="D409" s="2835"/>
      <c r="E409" s="2835"/>
      <c r="F409" s="1235" t="s">
        <v>221</v>
      </c>
      <c r="G409" s="491"/>
      <c r="H409" s="492"/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73"/>
    </row>
    <row r="410" spans="1:20" ht="16.5" customHeight="1" thickBot="1" x14ac:dyDescent="0.3">
      <c r="A410" s="2869"/>
      <c r="B410" s="2836"/>
      <c r="C410" s="2835"/>
      <c r="D410" s="2835"/>
      <c r="E410" s="2835"/>
      <c r="F410" s="1235" t="s">
        <v>222</v>
      </c>
      <c r="G410" s="491"/>
      <c r="H410" s="492"/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73"/>
    </row>
    <row r="411" spans="1:20" ht="16.5" customHeight="1" thickBot="1" x14ac:dyDescent="0.3">
      <c r="A411" s="2869"/>
      <c r="B411" s="2836"/>
      <c r="C411" s="2835"/>
      <c r="D411" s="2835"/>
      <c r="E411" s="2835"/>
      <c r="F411" s="1235" t="s">
        <v>223</v>
      </c>
      <c r="G411" s="491"/>
      <c r="H411" s="492"/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73"/>
    </row>
    <row r="412" spans="1:20" ht="16.5" customHeight="1" thickBot="1" x14ac:dyDescent="0.3">
      <c r="A412" s="2869"/>
      <c r="B412" s="2836"/>
      <c r="C412" s="2835"/>
      <c r="D412" s="2835"/>
      <c r="E412" s="2835"/>
      <c r="F412" s="1235" t="s">
        <v>224</v>
      </c>
      <c r="G412" s="491"/>
      <c r="H412" s="492"/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73"/>
    </row>
    <row r="413" spans="1:20" ht="16.5" customHeight="1" thickBot="1" x14ac:dyDescent="0.3">
      <c r="A413" s="2869"/>
      <c r="B413" s="2836"/>
      <c r="C413" s="2835"/>
      <c r="D413" s="2835"/>
      <c r="E413" s="2835"/>
      <c r="F413" s="1235" t="s">
        <v>225</v>
      </c>
      <c r="G413" s="491"/>
      <c r="H413" s="492"/>
      <c r="I413" s="492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73"/>
    </row>
    <row r="414" spans="1:20" ht="16.5" customHeight="1" thickBot="1" x14ac:dyDescent="0.3">
      <c r="A414" s="2869"/>
      <c r="B414" s="2836"/>
      <c r="C414" s="2835"/>
      <c r="D414" s="2835"/>
      <c r="E414" s="2835"/>
      <c r="F414" s="1235" t="s">
        <v>226</v>
      </c>
      <c r="G414" s="491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73"/>
    </row>
    <row r="415" spans="1:20" ht="16.5" customHeight="1" thickBot="1" x14ac:dyDescent="0.3">
      <c r="A415" s="2869"/>
      <c r="B415" s="2836"/>
      <c r="C415" s="2835"/>
      <c r="D415" s="2835"/>
      <c r="E415" s="2835"/>
      <c r="F415" s="1235" t="s">
        <v>227</v>
      </c>
      <c r="G415" s="491"/>
      <c r="H415" s="492"/>
      <c r="I415" s="492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73"/>
    </row>
    <row r="416" spans="1:20" ht="16.5" customHeight="1" thickBot="1" x14ac:dyDescent="0.3">
      <c r="A416" s="2869"/>
      <c r="B416" s="2836"/>
      <c r="C416" s="2835" t="s">
        <v>211</v>
      </c>
      <c r="D416" s="2835"/>
      <c r="E416" s="2835"/>
      <c r="F416" s="1802" t="s">
        <v>176</v>
      </c>
      <c r="G416" s="1802"/>
      <c r="H416" s="1802"/>
      <c r="I416" s="1802"/>
      <c r="J416" s="1802"/>
      <c r="K416" s="1802"/>
      <c r="L416" s="1802"/>
      <c r="M416" s="1802"/>
      <c r="N416" s="1802"/>
      <c r="O416" s="1802"/>
      <c r="P416" s="1802"/>
      <c r="Q416" s="1802"/>
      <c r="R416" s="1802"/>
      <c r="S416" s="1802"/>
      <c r="T416" s="473"/>
    </row>
    <row r="417" spans="1:20" ht="16.5" customHeight="1" thickBot="1" x14ac:dyDescent="0.3">
      <c r="A417" s="2869"/>
      <c r="B417" s="2836"/>
      <c r="C417" s="2835"/>
      <c r="D417" s="2835"/>
      <c r="E417" s="2835"/>
      <c r="F417" s="1235" t="s">
        <v>253</v>
      </c>
      <c r="G417" s="491"/>
      <c r="H417" s="492"/>
      <c r="I417" s="492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73"/>
    </row>
    <row r="418" spans="1:20" ht="16.5" customHeight="1" thickBot="1" x14ac:dyDescent="0.3">
      <c r="A418" s="2869"/>
      <c r="B418" s="2836"/>
      <c r="C418" s="2835"/>
      <c r="D418" s="2835"/>
      <c r="E418" s="2835"/>
      <c r="F418" s="1235" t="s">
        <v>254</v>
      </c>
      <c r="G418" s="491"/>
      <c r="H418" s="492"/>
      <c r="I418" s="492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73"/>
    </row>
    <row r="419" spans="1:20" ht="16.5" customHeight="1" thickBot="1" x14ac:dyDescent="0.3">
      <c r="A419" s="2869"/>
      <c r="B419" s="2836"/>
      <c r="C419" s="2835"/>
      <c r="D419" s="2835"/>
      <c r="E419" s="2835"/>
      <c r="F419" s="1235" t="s">
        <v>255</v>
      </c>
      <c r="G419" s="491"/>
      <c r="H419" s="492"/>
      <c r="I419" s="492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73"/>
    </row>
    <row r="420" spans="1:20" ht="16.5" customHeight="1" thickBot="1" x14ac:dyDescent="0.3">
      <c r="A420" s="2869"/>
      <c r="B420" s="2836"/>
      <c r="C420" s="2835"/>
      <c r="D420" s="2835"/>
      <c r="E420" s="2835"/>
      <c r="F420" s="1235" t="s">
        <v>256</v>
      </c>
      <c r="G420" s="491"/>
      <c r="H420" s="492"/>
      <c r="I420" s="492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73"/>
    </row>
    <row r="421" spans="1:20" ht="16.5" customHeight="1" thickBot="1" x14ac:dyDescent="0.3">
      <c r="A421" s="2869"/>
      <c r="B421" s="2836"/>
      <c r="C421" s="2835"/>
      <c r="D421" s="2835"/>
      <c r="E421" s="2835"/>
      <c r="F421" s="1235" t="s">
        <v>257</v>
      </c>
      <c r="G421" s="491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73"/>
    </row>
    <row r="422" spans="1:20" ht="16.5" customHeight="1" thickBot="1" x14ac:dyDescent="0.3">
      <c r="A422" s="2869"/>
      <c r="B422" s="2836"/>
      <c r="C422" s="2835"/>
      <c r="D422" s="2835"/>
      <c r="E422" s="2835"/>
      <c r="F422" s="1235" t="s">
        <v>258</v>
      </c>
      <c r="G422" s="491"/>
      <c r="H422" s="492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73"/>
    </row>
    <row r="423" spans="1:20" ht="16.5" customHeight="1" thickBot="1" x14ac:dyDescent="0.3">
      <c r="A423" s="2869"/>
      <c r="B423" s="2836"/>
      <c r="C423" s="2835"/>
      <c r="D423" s="2835"/>
      <c r="E423" s="2835"/>
      <c r="F423" s="1235" t="s">
        <v>259</v>
      </c>
      <c r="G423" s="491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73"/>
    </row>
    <row r="424" spans="1:20" ht="16.5" customHeight="1" thickBot="1" x14ac:dyDescent="0.3">
      <c r="A424" s="2869"/>
      <c r="B424" s="2836"/>
      <c r="C424" s="2835"/>
      <c r="D424" s="2835"/>
      <c r="E424" s="2835"/>
      <c r="F424" s="1235" t="s">
        <v>260</v>
      </c>
      <c r="G424" s="491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73"/>
    </row>
    <row r="425" spans="1:20" ht="16.5" customHeight="1" thickBot="1" x14ac:dyDescent="0.3">
      <c r="A425" s="2869"/>
      <c r="B425" s="2836"/>
      <c r="C425" s="2835"/>
      <c r="D425" s="2835"/>
      <c r="E425" s="2835"/>
      <c r="F425" s="1235" t="s">
        <v>261</v>
      </c>
      <c r="G425" s="491"/>
      <c r="H425" s="492"/>
      <c r="I425" s="492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73"/>
    </row>
    <row r="426" spans="1:20" ht="16.5" customHeight="1" thickBot="1" x14ac:dyDescent="0.3">
      <c r="A426" s="2869"/>
      <c r="B426" s="2836"/>
      <c r="C426" s="2835"/>
      <c r="D426" s="2835"/>
      <c r="E426" s="2835"/>
      <c r="F426" s="1235" t="s">
        <v>262</v>
      </c>
      <c r="G426" s="491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73"/>
    </row>
    <row r="427" spans="1:20" ht="6.75" customHeight="1" x14ac:dyDescent="0.25">
      <c r="A427" s="1803"/>
      <c r="B427" s="1804"/>
      <c r="C427" s="1804"/>
      <c r="D427" s="1804"/>
      <c r="E427" s="1804"/>
      <c r="F427" s="1804"/>
      <c r="G427" s="1804"/>
      <c r="H427" s="1804"/>
      <c r="I427" s="1804"/>
      <c r="J427" s="1804"/>
      <c r="K427" s="1804"/>
      <c r="L427" s="1804"/>
      <c r="M427" s="1804"/>
      <c r="N427" s="1804"/>
      <c r="O427" s="1804"/>
      <c r="P427" s="1804"/>
      <c r="Q427" s="1804"/>
      <c r="R427" s="1804"/>
      <c r="S427" s="1804"/>
      <c r="T427" s="473"/>
    </row>
  </sheetData>
  <mergeCells count="189">
    <mergeCell ref="B4:L4"/>
    <mergeCell ref="M4:P4"/>
    <mergeCell ref="Q4:S4"/>
    <mergeCell ref="B5:L5"/>
    <mergeCell ref="M5:P5"/>
    <mergeCell ref="Q5:S5"/>
    <mergeCell ref="A1:S1"/>
    <mergeCell ref="B2:L2"/>
    <mergeCell ref="M2:P2"/>
    <mergeCell ref="Q2:S2"/>
    <mergeCell ref="B3:L3"/>
    <mergeCell ref="M3:P3"/>
    <mergeCell ref="Q3:S3"/>
    <mergeCell ref="D10:S10"/>
    <mergeCell ref="D11:E12"/>
    <mergeCell ref="D13:E16"/>
    <mergeCell ref="D17:E17"/>
    <mergeCell ref="D18:E18"/>
    <mergeCell ref="D19:E19"/>
    <mergeCell ref="A6:A426"/>
    <mergeCell ref="B6:S6"/>
    <mergeCell ref="B7:B8"/>
    <mergeCell ref="C7:E8"/>
    <mergeCell ref="F7:F8"/>
    <mergeCell ref="G7:G8"/>
    <mergeCell ref="H7:S7"/>
    <mergeCell ref="B9:B99"/>
    <mergeCell ref="C9:S9"/>
    <mergeCell ref="C10:C24"/>
    <mergeCell ref="D38:E38"/>
    <mergeCell ref="D39:E39"/>
    <mergeCell ref="D40:E40"/>
    <mergeCell ref="D41:E41"/>
    <mergeCell ref="D42:E46"/>
    <mergeCell ref="D47:E47"/>
    <mergeCell ref="D20:E22"/>
    <mergeCell ref="D23:E24"/>
    <mergeCell ref="C25:C29"/>
    <mergeCell ref="D25:E29"/>
    <mergeCell ref="C30:S30"/>
    <mergeCell ref="C31:C49"/>
    <mergeCell ref="D31:S31"/>
    <mergeCell ref="D32:E34"/>
    <mergeCell ref="D35:E36"/>
    <mergeCell ref="D37:E37"/>
    <mergeCell ref="D62:E62"/>
    <mergeCell ref="D63:E66"/>
    <mergeCell ref="D67:E70"/>
    <mergeCell ref="D71:E71"/>
    <mergeCell ref="D72:E73"/>
    <mergeCell ref="D74:E75"/>
    <mergeCell ref="D48:E49"/>
    <mergeCell ref="C50:C85"/>
    <mergeCell ref="D50:S50"/>
    <mergeCell ref="D51:E54"/>
    <mergeCell ref="D55:E56"/>
    <mergeCell ref="D57:E57"/>
    <mergeCell ref="D58:E58"/>
    <mergeCell ref="D59:E59"/>
    <mergeCell ref="D60:E60"/>
    <mergeCell ref="D61:E61"/>
    <mergeCell ref="C87:C99"/>
    <mergeCell ref="D87:S87"/>
    <mergeCell ref="D88:E90"/>
    <mergeCell ref="D91:E94"/>
    <mergeCell ref="D95:E97"/>
    <mergeCell ref="D98:E99"/>
    <mergeCell ref="D76:E78"/>
    <mergeCell ref="D79:E79"/>
    <mergeCell ref="D80:E81"/>
    <mergeCell ref="D82:E83"/>
    <mergeCell ref="D84:E85"/>
    <mergeCell ref="C86:S86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200" priority="14" operator="equal">
      <formula>"REVISE PORQUE ESTE VALOR NO PUEDE SER NEGATIVO"</formula>
    </cfRule>
    <cfRule type="cellIs" dxfId="199" priority="18" operator="lessThan">
      <formula>0</formula>
    </cfRule>
  </conditionalFormatting>
  <conditionalFormatting sqref="G327:S327">
    <cfRule type="cellIs" dxfId="198" priority="17" operator="lessThan">
      <formula>0</formula>
    </cfRule>
  </conditionalFormatting>
  <conditionalFormatting sqref="G338:S338">
    <cfRule type="cellIs" dxfId="197" priority="13" operator="equal">
      <formula>"Revise porque este valor no puede ser negativo"</formula>
    </cfRule>
    <cfRule type="cellIs" dxfId="196" priority="16" operator="lessThan">
      <formula>0</formula>
    </cfRule>
  </conditionalFormatting>
  <conditionalFormatting sqref="G338:S338">
    <cfRule type="cellIs" dxfId="195" priority="15" operator="lessThan">
      <formula>0</formula>
    </cfRule>
  </conditionalFormatting>
  <conditionalFormatting sqref="G348:S348">
    <cfRule type="cellIs" dxfId="194" priority="10" operator="equal">
      <formula>"Revise porque este valor no puede ser negativo"</formula>
    </cfRule>
    <cfRule type="cellIs" dxfId="193" priority="12" operator="lessThan">
      <formula>0</formula>
    </cfRule>
  </conditionalFormatting>
  <conditionalFormatting sqref="G348:S348">
    <cfRule type="cellIs" dxfId="192" priority="11" operator="lessThan">
      <formula>0</formula>
    </cfRule>
  </conditionalFormatting>
  <conditionalFormatting sqref="G357 I357:S357">
    <cfRule type="cellIs" dxfId="191" priority="7" operator="equal">
      <formula>"Revise porque este valor no puede ser negativo"</formula>
    </cfRule>
    <cfRule type="cellIs" dxfId="190" priority="9" operator="lessThan">
      <formula>0</formula>
    </cfRule>
  </conditionalFormatting>
  <conditionalFormatting sqref="G357 I357:S357">
    <cfRule type="cellIs" dxfId="189" priority="8" operator="lessThan">
      <formula>0</formula>
    </cfRule>
  </conditionalFormatting>
  <conditionalFormatting sqref="H357">
    <cfRule type="cellIs" dxfId="188" priority="4" operator="equal">
      <formula>"Revise porque este valor no puede ser negativo"</formula>
    </cfRule>
    <cfRule type="cellIs" dxfId="187" priority="6" operator="lessThan">
      <formula>0</formula>
    </cfRule>
  </conditionalFormatting>
  <conditionalFormatting sqref="H357">
    <cfRule type="cellIs" dxfId="186" priority="5" operator="lessThan">
      <formula>0</formula>
    </cfRule>
  </conditionalFormatting>
  <conditionalFormatting sqref="G24:S24">
    <cfRule type="cellIs" dxfId="185" priority="1" operator="equal">
      <formula>"REVISE PORQUE ESTE VALOR NO PUEDE SER NEGATIVO"</formula>
    </cfRule>
    <cfRule type="cellIs" dxfId="184" priority="3" operator="lessThan">
      <formula>0</formula>
    </cfRule>
  </conditionalFormatting>
  <conditionalFormatting sqref="G24:S24">
    <cfRule type="cellIs" dxfId="183" priority="2" operator="lessThan">
      <formula>0</formula>
    </cfRule>
  </conditionalFormatting>
  <printOptions horizontalCentered="1" verticalCentered="1"/>
  <pageMargins left="0" right="0" top="0.23622047244094491" bottom="0.23622047244094491" header="0" footer="0"/>
  <pageSetup paperSize="14" scale="48" fitToHeight="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7"/>
  <sheetViews>
    <sheetView topLeftCell="A79" zoomScaleNormal="100" workbookViewId="0">
      <selection activeCell="F17" sqref="F17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26.85546875" style="1" customWidth="1"/>
    <col min="4" max="4" width="39" style="53" customWidth="1"/>
    <col min="5" max="5" width="4.2851562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1" x14ac:dyDescent="0.25">
      <c r="A1" s="1803"/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473"/>
    </row>
    <row r="2" spans="1:21" s="2" customFormat="1" ht="15.75" customHeight="1" x14ac:dyDescent="0.25">
      <c r="A2" s="474"/>
      <c r="B2" s="1886" t="s">
        <v>156</v>
      </c>
      <c r="C2" s="1887"/>
      <c r="D2" s="1887"/>
      <c r="E2" s="1887"/>
      <c r="F2" s="1887"/>
      <c r="G2" s="1887"/>
      <c r="H2" s="1887"/>
      <c r="I2" s="1887"/>
      <c r="J2" s="1887"/>
      <c r="K2" s="1887"/>
      <c r="L2" s="1887"/>
      <c r="M2" s="1450" t="s">
        <v>159</v>
      </c>
      <c r="N2" s="1451"/>
      <c r="O2" s="1451"/>
      <c r="P2" s="1451"/>
      <c r="Q2" s="1454">
        <v>40507</v>
      </c>
      <c r="R2" s="1454"/>
      <c r="S2" s="1454"/>
    </row>
    <row r="3" spans="1:21" s="2" customFormat="1" ht="15" customHeight="1" x14ac:dyDescent="0.25">
      <c r="A3" s="474"/>
      <c r="B3" s="1886" t="s">
        <v>157</v>
      </c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450" t="s">
        <v>160</v>
      </c>
      <c r="N3" s="1451"/>
      <c r="O3" s="1451"/>
      <c r="P3" s="1451"/>
      <c r="Q3" s="1454">
        <v>40522</v>
      </c>
      <c r="R3" s="1454"/>
      <c r="S3" s="1454"/>
    </row>
    <row r="4" spans="1:21" s="2" customFormat="1" ht="23.25" customHeight="1" x14ac:dyDescent="0.25">
      <c r="A4" s="474"/>
      <c r="B4" s="1886" t="s">
        <v>639</v>
      </c>
      <c r="C4" s="1887"/>
      <c r="D4" s="1887"/>
      <c r="E4" s="1887"/>
      <c r="F4" s="1887"/>
      <c r="G4" s="1887"/>
      <c r="H4" s="1887"/>
      <c r="I4" s="1887"/>
      <c r="J4" s="1887"/>
      <c r="K4" s="1887"/>
      <c r="L4" s="1887"/>
      <c r="M4" s="1450" t="s">
        <v>161</v>
      </c>
      <c r="N4" s="1451"/>
      <c r="O4" s="1451"/>
      <c r="P4" s="1451"/>
      <c r="Q4" s="1452">
        <v>1</v>
      </c>
      <c r="R4" s="1452"/>
      <c r="S4" s="1452"/>
    </row>
    <row r="5" spans="1:21" s="2" customFormat="1" ht="22.5" customHeight="1" thickBot="1" x14ac:dyDescent="0.3">
      <c r="A5" s="474"/>
      <c r="B5" s="1886" t="s">
        <v>158</v>
      </c>
      <c r="C5" s="1887"/>
      <c r="D5" s="1887"/>
      <c r="E5" s="1887"/>
      <c r="F5" s="1887"/>
      <c r="G5" s="1887"/>
      <c r="H5" s="1887"/>
      <c r="I5" s="1887"/>
      <c r="J5" s="1887"/>
      <c r="K5" s="1887"/>
      <c r="L5" s="1451"/>
      <c r="M5" s="1450" t="s">
        <v>162</v>
      </c>
      <c r="N5" s="1451"/>
      <c r="O5" s="1451"/>
      <c r="P5" s="1451"/>
      <c r="Q5" s="1452" t="s">
        <v>163</v>
      </c>
      <c r="R5" s="1452"/>
      <c r="S5" s="1452"/>
      <c r="U5" s="2" t="s">
        <v>529</v>
      </c>
    </row>
    <row r="6" spans="1:21" ht="27" customHeight="1" thickBot="1" x14ac:dyDescent="0.3">
      <c r="A6" s="1871" t="s">
        <v>155</v>
      </c>
      <c r="B6" s="1873" t="s">
        <v>534</v>
      </c>
      <c r="C6" s="1874"/>
      <c r="D6" s="1874"/>
      <c r="E6" s="1874"/>
      <c r="F6" s="1874"/>
      <c r="G6" s="1874"/>
      <c r="H6" s="1874"/>
      <c r="I6" s="1874"/>
      <c r="J6" s="1874"/>
      <c r="K6" s="1874"/>
      <c r="L6" s="1874"/>
      <c r="M6" s="1874"/>
      <c r="N6" s="1874"/>
      <c r="O6" s="1874"/>
      <c r="P6" s="1874"/>
      <c r="Q6" s="1874"/>
      <c r="R6" s="1874"/>
      <c r="S6" s="1874"/>
      <c r="T6" s="473"/>
    </row>
    <row r="7" spans="1:21" ht="16.5" thickBot="1" x14ac:dyDescent="0.3">
      <c r="A7" s="1872"/>
      <c r="B7" s="1875" t="s">
        <v>0</v>
      </c>
      <c r="C7" s="1876" t="s">
        <v>1</v>
      </c>
      <c r="D7" s="1876"/>
      <c r="E7" s="1876"/>
      <c r="F7" s="1877" t="s">
        <v>2</v>
      </c>
      <c r="G7" s="1879" t="s">
        <v>122</v>
      </c>
      <c r="H7" s="1879" t="s">
        <v>123</v>
      </c>
      <c r="I7" s="1880"/>
      <c r="J7" s="1880"/>
      <c r="K7" s="1880"/>
      <c r="L7" s="1880"/>
      <c r="M7" s="1880"/>
      <c r="N7" s="1880"/>
      <c r="O7" s="1880"/>
      <c r="P7" s="1880"/>
      <c r="Q7" s="1880"/>
      <c r="R7" s="1880"/>
      <c r="S7" s="1880"/>
      <c r="T7" s="473"/>
    </row>
    <row r="8" spans="1:21" ht="16.5" thickBot="1" x14ac:dyDescent="0.3">
      <c r="A8" s="1872"/>
      <c r="B8" s="1875"/>
      <c r="C8" s="1876"/>
      <c r="D8" s="1876"/>
      <c r="E8" s="1876"/>
      <c r="F8" s="1878"/>
      <c r="G8" s="1879"/>
      <c r="H8" s="475" t="s">
        <v>124</v>
      </c>
      <c r="I8" s="475" t="s">
        <v>125</v>
      </c>
      <c r="J8" s="475" t="s">
        <v>126</v>
      </c>
      <c r="K8" s="475" t="s">
        <v>127</v>
      </c>
      <c r="L8" s="475" t="s">
        <v>128</v>
      </c>
      <c r="M8" s="475" t="s">
        <v>129</v>
      </c>
      <c r="N8" s="475" t="s">
        <v>130</v>
      </c>
      <c r="O8" s="475" t="s">
        <v>131</v>
      </c>
      <c r="P8" s="475" t="s">
        <v>132</v>
      </c>
      <c r="Q8" s="475" t="s">
        <v>133</v>
      </c>
      <c r="R8" s="475" t="s">
        <v>134</v>
      </c>
      <c r="S8" s="475" t="s">
        <v>135</v>
      </c>
      <c r="T8" s="473"/>
    </row>
    <row r="9" spans="1:21" ht="19.5" thickBot="1" x14ac:dyDescent="0.3">
      <c r="A9" s="1872"/>
      <c r="B9" s="1881" t="s">
        <v>3</v>
      </c>
      <c r="C9" s="1883" t="s">
        <v>170</v>
      </c>
      <c r="D9" s="1884"/>
      <c r="E9" s="1884"/>
      <c r="F9" s="1884"/>
      <c r="G9" s="1884"/>
      <c r="H9" s="1884"/>
      <c r="I9" s="1884"/>
      <c r="J9" s="1884"/>
      <c r="K9" s="1884"/>
      <c r="L9" s="1884"/>
      <c r="M9" s="1884"/>
      <c r="N9" s="1884"/>
      <c r="O9" s="1884"/>
      <c r="P9" s="1884"/>
      <c r="Q9" s="1884"/>
      <c r="R9" s="1884"/>
      <c r="S9" s="1885"/>
      <c r="T9" s="473"/>
    </row>
    <row r="10" spans="1:21" ht="19.5" thickBot="1" x14ac:dyDescent="0.3">
      <c r="A10" s="1872"/>
      <c r="B10" s="1881"/>
      <c r="C10" s="1367" t="s">
        <v>5</v>
      </c>
      <c r="D10" s="1870" t="s">
        <v>164</v>
      </c>
      <c r="E10" s="1870"/>
      <c r="F10" s="1870"/>
      <c r="G10" s="1870"/>
      <c r="H10" s="1870"/>
      <c r="I10" s="1870"/>
      <c r="J10" s="1870"/>
      <c r="K10" s="1870"/>
      <c r="L10" s="1870"/>
      <c r="M10" s="1870"/>
      <c r="N10" s="1870"/>
      <c r="O10" s="1870"/>
      <c r="P10" s="1870"/>
      <c r="Q10" s="1870"/>
      <c r="R10" s="1870"/>
      <c r="S10" s="1870"/>
      <c r="T10" s="473"/>
    </row>
    <row r="11" spans="1:21" ht="16.5" customHeight="1" thickBot="1" x14ac:dyDescent="0.3">
      <c r="A11" s="1872"/>
      <c r="B11" s="1882"/>
      <c r="C11" s="136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473"/>
    </row>
    <row r="12" spans="1:21" ht="16.5" customHeight="1" thickBot="1" x14ac:dyDescent="0.3">
      <c r="A12" s="1872"/>
      <c r="B12" s="1882"/>
      <c r="C12" s="1369"/>
      <c r="D12" s="1431"/>
      <c r="E12" s="1431"/>
      <c r="F12" s="6" t="s">
        <v>16</v>
      </c>
      <c r="G12" s="68">
        <f>SUM(H12:S12)</f>
        <v>290</v>
      </c>
      <c r="H12" s="69">
        <v>20</v>
      </c>
      <c r="I12" s="69">
        <v>20</v>
      </c>
      <c r="J12" s="69">
        <v>20</v>
      </c>
      <c r="K12" s="69">
        <v>30</v>
      </c>
      <c r="L12" s="69">
        <v>20</v>
      </c>
      <c r="M12" s="69">
        <v>30</v>
      </c>
      <c r="N12" s="69">
        <v>20</v>
      </c>
      <c r="O12" s="69">
        <v>20</v>
      </c>
      <c r="P12" s="69">
        <v>30</v>
      </c>
      <c r="Q12" s="69">
        <v>30</v>
      </c>
      <c r="R12" s="69">
        <v>30</v>
      </c>
      <c r="S12" s="69">
        <v>20</v>
      </c>
      <c r="T12" s="473"/>
    </row>
    <row r="13" spans="1:21" ht="16.5" customHeight="1" thickBot="1" x14ac:dyDescent="0.3">
      <c r="A13" s="1872"/>
      <c r="B13" s="1882"/>
      <c r="C13" s="1369"/>
      <c r="D13" s="1433" t="s">
        <v>9</v>
      </c>
      <c r="E13" s="1433"/>
      <c r="F13" s="61" t="s">
        <v>17</v>
      </c>
      <c r="G13" s="68">
        <f t="shared" ref="G13:G22" si="0">SUM(H13:S13)</f>
        <v>7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1</v>
      </c>
      <c r="N13" s="5">
        <v>1</v>
      </c>
      <c r="O13" s="5">
        <v>2</v>
      </c>
      <c r="P13" s="5">
        <v>1</v>
      </c>
      <c r="Q13" s="5">
        <v>0</v>
      </c>
      <c r="R13" s="5">
        <v>1</v>
      </c>
      <c r="S13" s="5">
        <v>0</v>
      </c>
      <c r="T13" s="473"/>
    </row>
    <row r="14" spans="1:21" ht="16.5" customHeight="1" thickBot="1" x14ac:dyDescent="0.3">
      <c r="A14" s="1872"/>
      <c r="B14" s="1882"/>
      <c r="C14" s="1369"/>
      <c r="D14" s="1433"/>
      <c r="E14" s="1433"/>
      <c r="F14" s="61" t="s">
        <v>18</v>
      </c>
      <c r="G14" s="68">
        <f t="shared" si="0"/>
        <v>3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1</v>
      </c>
      <c r="N14" s="5">
        <v>0</v>
      </c>
      <c r="O14" s="5">
        <v>1</v>
      </c>
      <c r="P14" s="5">
        <v>0</v>
      </c>
      <c r="Q14" s="5">
        <v>1</v>
      </c>
      <c r="R14" s="5">
        <v>0</v>
      </c>
      <c r="S14" s="5">
        <v>0</v>
      </c>
      <c r="T14" s="473"/>
    </row>
    <row r="15" spans="1:21" ht="16.5" customHeight="1" thickBot="1" x14ac:dyDescent="0.3">
      <c r="A15" s="1872"/>
      <c r="B15" s="1882"/>
      <c r="C15" s="1369"/>
      <c r="D15" s="1433"/>
      <c r="E15" s="1433"/>
      <c r="F15" s="61" t="s">
        <v>19</v>
      </c>
      <c r="G15" s="68">
        <f t="shared" si="0"/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473"/>
    </row>
    <row r="16" spans="1:21" ht="16.5" customHeight="1" thickBot="1" x14ac:dyDescent="0.3">
      <c r="A16" s="1872"/>
      <c r="B16" s="1882"/>
      <c r="C16" s="1369"/>
      <c r="D16" s="1433"/>
      <c r="E16" s="1433"/>
      <c r="F16" s="66" t="s">
        <v>20</v>
      </c>
      <c r="G16" s="68">
        <f t="shared" si="0"/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473"/>
    </row>
    <row r="17" spans="1:27" ht="16.5" customHeight="1" thickBot="1" x14ac:dyDescent="0.3">
      <c r="A17" s="1872"/>
      <c r="B17" s="1882"/>
      <c r="C17" s="1369"/>
      <c r="D17" s="1431" t="s">
        <v>10</v>
      </c>
      <c r="E17" s="1431"/>
      <c r="F17" s="61" t="s">
        <v>21</v>
      </c>
      <c r="G17" s="68">
        <f t="shared" si="0"/>
        <v>60</v>
      </c>
      <c r="H17" s="5">
        <v>0</v>
      </c>
      <c r="I17" s="5">
        <v>3</v>
      </c>
      <c r="J17" s="5">
        <v>6</v>
      </c>
      <c r="K17" s="5">
        <v>6</v>
      </c>
      <c r="L17" s="5">
        <v>6</v>
      </c>
      <c r="M17" s="5">
        <v>6</v>
      </c>
      <c r="N17" s="5">
        <v>6</v>
      </c>
      <c r="O17" s="5">
        <v>6</v>
      </c>
      <c r="P17" s="5">
        <v>6</v>
      </c>
      <c r="Q17" s="5">
        <v>5</v>
      </c>
      <c r="R17" s="5">
        <v>5</v>
      </c>
      <c r="S17" s="5">
        <v>5</v>
      </c>
      <c r="T17" s="473"/>
    </row>
    <row r="18" spans="1:27" ht="16.5" customHeight="1" thickBot="1" x14ac:dyDescent="0.3">
      <c r="A18" s="1872"/>
      <c r="B18" s="1882"/>
      <c r="C18" s="136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473"/>
    </row>
    <row r="19" spans="1:27" ht="16.5" customHeight="1" thickBot="1" x14ac:dyDescent="0.3">
      <c r="A19" s="1872"/>
      <c r="B19" s="1882"/>
      <c r="C19" s="1369"/>
      <c r="D19" s="1431" t="s">
        <v>12</v>
      </c>
      <c r="E19" s="1431"/>
      <c r="F19" s="61" t="s">
        <v>23</v>
      </c>
      <c r="G19" s="68">
        <f t="shared" si="0"/>
        <v>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0</v>
      </c>
      <c r="T19" s="473"/>
    </row>
    <row r="20" spans="1:27" ht="16.5" customHeight="1" thickBot="1" x14ac:dyDescent="0.3">
      <c r="A20" s="1872"/>
      <c r="B20" s="1882"/>
      <c r="C20" s="1369"/>
      <c r="D20" s="1434" t="s">
        <v>13</v>
      </c>
      <c r="E20" s="1434"/>
      <c r="F20" s="62" t="s">
        <v>24</v>
      </c>
      <c r="G20" s="68">
        <f t="shared" si="0"/>
        <v>44</v>
      </c>
      <c r="H20" s="5">
        <v>0</v>
      </c>
      <c r="I20" s="5">
        <v>4</v>
      </c>
      <c r="J20" s="5">
        <v>4</v>
      </c>
      <c r="K20" s="5">
        <v>4</v>
      </c>
      <c r="L20" s="5">
        <v>4</v>
      </c>
      <c r="M20" s="5">
        <v>4</v>
      </c>
      <c r="N20" s="5">
        <v>4</v>
      </c>
      <c r="O20" s="5">
        <v>4</v>
      </c>
      <c r="P20" s="5">
        <v>4</v>
      </c>
      <c r="Q20" s="5">
        <v>4</v>
      </c>
      <c r="R20" s="5">
        <v>4</v>
      </c>
      <c r="S20" s="5">
        <v>4</v>
      </c>
      <c r="T20" s="473"/>
    </row>
    <row r="21" spans="1:27" ht="16.5" customHeight="1" thickBot="1" x14ac:dyDescent="0.3">
      <c r="A21" s="1872"/>
      <c r="B21" s="1882"/>
      <c r="C21" s="1369"/>
      <c r="D21" s="1434"/>
      <c r="E21" s="1434"/>
      <c r="F21" s="62" t="s">
        <v>25</v>
      </c>
      <c r="G21" s="68">
        <f t="shared" si="0"/>
        <v>171</v>
      </c>
      <c r="H21" s="5">
        <v>0</v>
      </c>
      <c r="I21" s="5">
        <v>16</v>
      </c>
      <c r="J21" s="5">
        <v>16</v>
      </c>
      <c r="K21" s="5">
        <v>16</v>
      </c>
      <c r="L21" s="5">
        <v>16</v>
      </c>
      <c r="M21" s="5">
        <v>16</v>
      </c>
      <c r="N21" s="5">
        <v>16</v>
      </c>
      <c r="O21" s="5">
        <v>16</v>
      </c>
      <c r="P21" s="5">
        <v>16</v>
      </c>
      <c r="Q21" s="5">
        <v>16</v>
      </c>
      <c r="R21" s="5">
        <v>16</v>
      </c>
      <c r="S21" s="5">
        <v>11</v>
      </c>
      <c r="T21" s="473"/>
    </row>
    <row r="22" spans="1:27" ht="16.5" customHeight="1" thickBot="1" x14ac:dyDescent="0.3">
      <c r="A22" s="1872"/>
      <c r="B22" s="1882"/>
      <c r="C22" s="136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473"/>
    </row>
    <row r="23" spans="1:27" ht="16.5" customHeight="1" thickBot="1" x14ac:dyDescent="0.3">
      <c r="A23" s="1872"/>
      <c r="B23" s="1882"/>
      <c r="C23" s="1369"/>
      <c r="D23" s="1434" t="s">
        <v>14</v>
      </c>
      <c r="E23" s="1434"/>
      <c r="F23" s="8" t="s">
        <v>26</v>
      </c>
      <c r="G23" s="9">
        <f t="shared" ref="G23:S23" si="1">SUM(G13:G22)</f>
        <v>290</v>
      </c>
      <c r="H23" s="9">
        <f t="shared" si="1"/>
        <v>0</v>
      </c>
      <c r="I23" s="9">
        <f t="shared" si="1"/>
        <v>23</v>
      </c>
      <c r="J23" s="9">
        <f t="shared" si="1"/>
        <v>26</v>
      </c>
      <c r="K23" s="9">
        <f t="shared" si="1"/>
        <v>26</v>
      </c>
      <c r="L23" s="9">
        <f t="shared" si="1"/>
        <v>27</v>
      </c>
      <c r="M23" s="9">
        <f t="shared" si="1"/>
        <v>28</v>
      </c>
      <c r="N23" s="9">
        <f t="shared" si="1"/>
        <v>28</v>
      </c>
      <c r="O23" s="9">
        <f t="shared" si="1"/>
        <v>30</v>
      </c>
      <c r="P23" s="9">
        <f t="shared" si="1"/>
        <v>28</v>
      </c>
      <c r="Q23" s="9">
        <f t="shared" si="1"/>
        <v>27</v>
      </c>
      <c r="R23" s="9">
        <f t="shared" si="1"/>
        <v>27</v>
      </c>
      <c r="S23" s="9">
        <f t="shared" si="1"/>
        <v>20</v>
      </c>
      <c r="T23" s="473"/>
    </row>
    <row r="24" spans="1:27" ht="40.5" customHeight="1" thickBot="1" x14ac:dyDescent="0.3">
      <c r="A24" s="1872"/>
      <c r="B24" s="1882"/>
      <c r="C24" s="1371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473"/>
    </row>
    <row r="25" spans="1:27" ht="16.5" thickBot="1" x14ac:dyDescent="0.3">
      <c r="A25" s="1872"/>
      <c r="B25" s="1882"/>
      <c r="C25" s="1863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473"/>
    </row>
    <row r="26" spans="1:27" ht="16.5" thickBot="1" x14ac:dyDescent="0.3">
      <c r="A26" s="1872"/>
      <c r="B26" s="1882"/>
      <c r="C26" s="1864"/>
      <c r="D26" s="1406"/>
      <c r="E26" s="1407"/>
      <c r="F26" s="15" t="s">
        <v>32</v>
      </c>
      <c r="G26" s="13">
        <f t="shared" ref="G26:G29" si="2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473"/>
    </row>
    <row r="27" spans="1:27" ht="16.5" thickBot="1" x14ac:dyDescent="0.3">
      <c r="A27" s="1872"/>
      <c r="B27" s="1882"/>
      <c r="C27" s="1864"/>
      <c r="D27" s="1406"/>
      <c r="E27" s="1407"/>
      <c r="F27" s="15" t="s">
        <v>31</v>
      </c>
      <c r="G27" s="13">
        <f t="shared" si="2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473"/>
      <c r="AA27" s="1" t="s">
        <v>529</v>
      </c>
    </row>
    <row r="28" spans="1:27" ht="16.5" thickBot="1" x14ac:dyDescent="0.3">
      <c r="A28" s="1872"/>
      <c r="B28" s="1882"/>
      <c r="C28" s="1864"/>
      <c r="D28" s="1406"/>
      <c r="E28" s="1407"/>
      <c r="F28" s="15" t="s">
        <v>33</v>
      </c>
      <c r="G28" s="13">
        <f t="shared" si="2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473"/>
    </row>
    <row r="29" spans="1:27" ht="16.5" thickBot="1" x14ac:dyDescent="0.3">
      <c r="A29" s="1872"/>
      <c r="B29" s="1882"/>
      <c r="C29" s="1864"/>
      <c r="D29" s="1406"/>
      <c r="E29" s="1407"/>
      <c r="F29" s="16" t="s">
        <v>34</v>
      </c>
      <c r="G29" s="13">
        <f t="shared" si="2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473"/>
    </row>
    <row r="30" spans="1:27" ht="19.5" thickBot="1" x14ac:dyDescent="0.3">
      <c r="A30" s="1872"/>
      <c r="B30" s="1882"/>
      <c r="C30" s="1853" t="s">
        <v>166</v>
      </c>
      <c r="D30" s="1854"/>
      <c r="E30" s="1854"/>
      <c r="F30" s="1854"/>
      <c r="G30" s="1854"/>
      <c r="H30" s="1854"/>
      <c r="I30" s="1854"/>
      <c r="J30" s="1854"/>
      <c r="K30" s="1854"/>
      <c r="L30" s="1854"/>
      <c r="M30" s="1854"/>
      <c r="N30" s="1854"/>
      <c r="O30" s="1854"/>
      <c r="P30" s="1854"/>
      <c r="Q30" s="1854"/>
      <c r="R30" s="1854"/>
      <c r="S30" s="1855"/>
      <c r="T30" s="473"/>
    </row>
    <row r="31" spans="1:27" ht="19.5" thickBot="1" x14ac:dyDescent="0.3">
      <c r="A31" s="1872"/>
      <c r="B31" s="1882"/>
      <c r="C31" s="1865" t="s">
        <v>35</v>
      </c>
      <c r="D31" s="1867" t="s">
        <v>167</v>
      </c>
      <c r="E31" s="1868"/>
      <c r="F31" s="1868"/>
      <c r="G31" s="1868"/>
      <c r="H31" s="1868"/>
      <c r="I31" s="1868"/>
      <c r="J31" s="1868"/>
      <c r="K31" s="1868"/>
      <c r="L31" s="1868"/>
      <c r="M31" s="1868"/>
      <c r="N31" s="1868"/>
      <c r="O31" s="1868"/>
      <c r="P31" s="1868"/>
      <c r="Q31" s="1868"/>
      <c r="R31" s="1868"/>
      <c r="S31" s="1869"/>
      <c r="T31" s="473"/>
    </row>
    <row r="32" spans="1:27" ht="16.5" customHeight="1" thickBot="1" x14ac:dyDescent="0.3">
      <c r="A32" s="1872"/>
      <c r="B32" s="1882"/>
      <c r="C32" s="1865"/>
      <c r="D32" s="1442" t="s">
        <v>38</v>
      </c>
      <c r="E32" s="1442"/>
      <c r="F32" s="65" t="s">
        <v>44</v>
      </c>
      <c r="G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473"/>
    </row>
    <row r="33" spans="1:20" ht="16.5" customHeight="1" thickBot="1" x14ac:dyDescent="0.3">
      <c r="A33" s="1872"/>
      <c r="B33" s="1882"/>
      <c r="C33" s="1865"/>
      <c r="D33" s="1442"/>
      <c r="E33" s="1442"/>
      <c r="F33" s="17" t="s">
        <v>114</v>
      </c>
      <c r="G33" s="118">
        <f>G20</f>
        <v>44</v>
      </c>
      <c r="H33" s="118">
        <f t="shared" ref="H33:S33" si="3">H20</f>
        <v>0</v>
      </c>
      <c r="I33" s="118">
        <f t="shared" si="3"/>
        <v>4</v>
      </c>
      <c r="J33" s="118">
        <f t="shared" si="3"/>
        <v>4</v>
      </c>
      <c r="K33" s="118">
        <f t="shared" si="3"/>
        <v>4</v>
      </c>
      <c r="L33" s="118">
        <f t="shared" si="3"/>
        <v>4</v>
      </c>
      <c r="M33" s="118">
        <f t="shared" si="3"/>
        <v>4</v>
      </c>
      <c r="N33" s="118">
        <f t="shared" si="3"/>
        <v>4</v>
      </c>
      <c r="O33" s="118">
        <f t="shared" si="3"/>
        <v>4</v>
      </c>
      <c r="P33" s="118">
        <f t="shared" si="3"/>
        <v>4</v>
      </c>
      <c r="Q33" s="118">
        <f t="shared" si="3"/>
        <v>4</v>
      </c>
      <c r="R33" s="118">
        <f t="shared" si="3"/>
        <v>4</v>
      </c>
      <c r="S33" s="118">
        <f t="shared" si="3"/>
        <v>4</v>
      </c>
      <c r="T33" s="473"/>
    </row>
    <row r="34" spans="1:20" ht="16.5" customHeight="1" thickBot="1" x14ac:dyDescent="0.3">
      <c r="A34" s="1872"/>
      <c r="B34" s="1882"/>
      <c r="C34" s="1865"/>
      <c r="D34" s="1442"/>
      <c r="E34" s="1442"/>
      <c r="F34" s="17" t="s">
        <v>115</v>
      </c>
      <c r="G34" s="30">
        <f t="shared" ref="G34:G47" si="4">SUM(H34:S34)</f>
        <v>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473"/>
    </row>
    <row r="35" spans="1:20" ht="16.5" customHeight="1" thickBot="1" x14ac:dyDescent="0.3">
      <c r="A35" s="1872"/>
      <c r="B35" s="1882"/>
      <c r="C35" s="1865"/>
      <c r="D35" s="1442" t="s">
        <v>39</v>
      </c>
      <c r="E35" s="1442"/>
      <c r="F35" s="70" t="s">
        <v>45</v>
      </c>
      <c r="G35" s="30">
        <f t="shared" si="4"/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473"/>
    </row>
    <row r="36" spans="1:20" ht="16.5" customHeight="1" thickBot="1" x14ac:dyDescent="0.3">
      <c r="A36" s="1872"/>
      <c r="B36" s="1882"/>
      <c r="C36" s="1865"/>
      <c r="D36" s="1442"/>
      <c r="E36" s="1442"/>
      <c r="F36" s="70" t="s">
        <v>46</v>
      </c>
      <c r="G36" s="30">
        <f t="shared" si="4"/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473"/>
    </row>
    <row r="37" spans="1:20" ht="16.5" customHeight="1" thickBot="1" x14ac:dyDescent="0.3">
      <c r="A37" s="1872"/>
      <c r="B37" s="1882"/>
      <c r="C37" s="1865"/>
      <c r="D37" s="1431" t="s">
        <v>40</v>
      </c>
      <c r="E37" s="1431"/>
      <c r="F37" s="70" t="s">
        <v>47</v>
      </c>
      <c r="G37" s="30">
        <f t="shared" si="4"/>
        <v>40</v>
      </c>
      <c r="H37" s="5">
        <v>0</v>
      </c>
      <c r="I37" s="5">
        <v>0</v>
      </c>
      <c r="J37" s="5">
        <v>4</v>
      </c>
      <c r="K37" s="5">
        <v>4</v>
      </c>
      <c r="L37" s="5">
        <v>4</v>
      </c>
      <c r="M37" s="5">
        <v>4</v>
      </c>
      <c r="N37" s="5">
        <v>4</v>
      </c>
      <c r="O37" s="5">
        <v>4</v>
      </c>
      <c r="P37" s="5">
        <v>4</v>
      </c>
      <c r="Q37" s="5">
        <v>4</v>
      </c>
      <c r="R37" s="5">
        <v>4</v>
      </c>
      <c r="S37" s="5">
        <v>4</v>
      </c>
      <c r="T37" s="473"/>
    </row>
    <row r="38" spans="1:20" ht="16.5" customHeight="1" thickBot="1" x14ac:dyDescent="0.3">
      <c r="A38" s="1872"/>
      <c r="B38" s="1882"/>
      <c r="C38" s="1865"/>
      <c r="D38" s="1431" t="s">
        <v>41</v>
      </c>
      <c r="E38" s="1431"/>
      <c r="F38" s="70" t="s">
        <v>48</v>
      </c>
      <c r="G38" s="30">
        <f t="shared" si="4"/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473"/>
    </row>
    <row r="39" spans="1:20" ht="16.5" customHeight="1" thickBot="1" x14ac:dyDescent="0.3">
      <c r="A39" s="1872"/>
      <c r="B39" s="1882"/>
      <c r="C39" s="1865"/>
      <c r="D39" s="1306" t="s">
        <v>42</v>
      </c>
      <c r="E39" s="1306"/>
      <c r="F39" s="70" t="s">
        <v>49</v>
      </c>
      <c r="G39" s="30">
        <f t="shared" si="4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473"/>
    </row>
    <row r="40" spans="1:20" ht="16.5" customHeight="1" thickBot="1" x14ac:dyDescent="0.3">
      <c r="A40" s="1872"/>
      <c r="B40" s="1882"/>
      <c r="C40" s="1865"/>
      <c r="D40" s="1432" t="s">
        <v>525</v>
      </c>
      <c r="E40" s="1432"/>
      <c r="F40" s="71" t="s">
        <v>514</v>
      </c>
      <c r="G40" s="30">
        <f t="shared" si="4"/>
        <v>40</v>
      </c>
      <c r="H40" s="5">
        <v>0</v>
      </c>
      <c r="I40" s="5">
        <v>0</v>
      </c>
      <c r="J40" s="5">
        <v>4</v>
      </c>
      <c r="K40" s="5">
        <v>4</v>
      </c>
      <c r="L40" s="5">
        <v>4</v>
      </c>
      <c r="M40" s="5">
        <v>4</v>
      </c>
      <c r="N40" s="5">
        <v>4</v>
      </c>
      <c r="O40" s="5">
        <v>4</v>
      </c>
      <c r="P40" s="5">
        <v>4</v>
      </c>
      <c r="Q40" s="5">
        <v>4</v>
      </c>
      <c r="R40" s="5">
        <v>4</v>
      </c>
      <c r="S40" s="5">
        <v>4</v>
      </c>
      <c r="T40" s="473"/>
    </row>
    <row r="41" spans="1:20" ht="16.5" customHeight="1" thickBot="1" x14ac:dyDescent="0.3">
      <c r="A41" s="1872"/>
      <c r="B41" s="1882"/>
      <c r="C41" s="1865"/>
      <c r="D41" s="1432" t="s">
        <v>524</v>
      </c>
      <c r="E41" s="1432"/>
      <c r="F41" s="71" t="s">
        <v>515</v>
      </c>
      <c r="G41" s="30">
        <f t="shared" si="4"/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473"/>
    </row>
    <row r="42" spans="1:20" ht="16.5" customHeight="1" thickBot="1" x14ac:dyDescent="0.3">
      <c r="A42" s="1872"/>
      <c r="B42" s="1882"/>
      <c r="C42" s="1865"/>
      <c r="D42" s="1433" t="s">
        <v>523</v>
      </c>
      <c r="E42" s="1433"/>
      <c r="F42" s="72" t="s">
        <v>516</v>
      </c>
      <c r="G42" s="30">
        <f t="shared" si="4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473"/>
    </row>
    <row r="43" spans="1:20" ht="16.5" customHeight="1" thickBot="1" x14ac:dyDescent="0.3">
      <c r="A43" s="1872"/>
      <c r="B43" s="1882"/>
      <c r="C43" s="1865"/>
      <c r="D43" s="1433"/>
      <c r="E43" s="1433"/>
      <c r="F43" s="72" t="s">
        <v>517</v>
      </c>
      <c r="G43" s="30">
        <f t="shared" si="4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473"/>
    </row>
    <row r="44" spans="1:20" ht="16.5" customHeight="1" thickBot="1" x14ac:dyDescent="0.3">
      <c r="A44" s="1872"/>
      <c r="B44" s="1882"/>
      <c r="C44" s="1865"/>
      <c r="D44" s="1433"/>
      <c r="E44" s="1433"/>
      <c r="F44" s="72" t="s">
        <v>518</v>
      </c>
      <c r="G44" s="30">
        <f t="shared" si="4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473"/>
    </row>
    <row r="45" spans="1:20" ht="16.5" customHeight="1" thickBot="1" x14ac:dyDescent="0.3">
      <c r="A45" s="1872"/>
      <c r="B45" s="1882"/>
      <c r="C45" s="1865"/>
      <c r="D45" s="1433"/>
      <c r="E45" s="1433"/>
      <c r="F45" s="72" t="s">
        <v>519</v>
      </c>
      <c r="G45" s="30">
        <f t="shared" si="4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473"/>
    </row>
    <row r="46" spans="1:20" ht="16.5" customHeight="1" thickBot="1" x14ac:dyDescent="0.3">
      <c r="A46" s="1872"/>
      <c r="B46" s="1882"/>
      <c r="C46" s="1865"/>
      <c r="D46" s="1433"/>
      <c r="E46" s="1433"/>
      <c r="F46" s="73" t="s">
        <v>520</v>
      </c>
      <c r="G46" s="30">
        <f t="shared" si="4"/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473"/>
    </row>
    <row r="47" spans="1:20" ht="16.5" customHeight="1" thickBot="1" x14ac:dyDescent="0.3">
      <c r="A47" s="1872"/>
      <c r="B47" s="1882"/>
      <c r="C47" s="1865"/>
      <c r="D47" s="1431" t="s">
        <v>522</v>
      </c>
      <c r="E47" s="1431"/>
      <c r="F47" s="17" t="s">
        <v>521</v>
      </c>
      <c r="G47" s="30">
        <f t="shared" si="4"/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473"/>
    </row>
    <row r="48" spans="1:20" ht="16.5" customHeight="1" thickBot="1" x14ac:dyDescent="0.3">
      <c r="A48" s="1872"/>
      <c r="B48" s="1882"/>
      <c r="C48" s="1865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473"/>
    </row>
    <row r="49" spans="1:20" ht="16.5" customHeight="1" thickBot="1" x14ac:dyDescent="0.3">
      <c r="A49" s="1872"/>
      <c r="B49" s="1882"/>
      <c r="C49" s="1866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473"/>
    </row>
    <row r="50" spans="1:20" ht="19.5" thickBot="1" x14ac:dyDescent="0.3">
      <c r="A50" s="1872"/>
      <c r="B50" s="1882"/>
      <c r="C50" s="2877" t="s">
        <v>36</v>
      </c>
      <c r="D50" s="1860" t="s">
        <v>7</v>
      </c>
      <c r="E50" s="1861"/>
      <c r="F50" s="1861"/>
      <c r="G50" s="1861"/>
      <c r="H50" s="1861"/>
      <c r="I50" s="1861"/>
      <c r="J50" s="1861"/>
      <c r="K50" s="1861"/>
      <c r="L50" s="1861"/>
      <c r="M50" s="1861"/>
      <c r="N50" s="1861"/>
      <c r="O50" s="1861"/>
      <c r="P50" s="1861"/>
      <c r="Q50" s="1861"/>
      <c r="R50" s="1861"/>
      <c r="S50" s="1862"/>
      <c r="T50" s="473"/>
    </row>
    <row r="51" spans="1:20" ht="16.5" thickBot="1" x14ac:dyDescent="0.3">
      <c r="A51" s="1872"/>
      <c r="B51" s="1882"/>
      <c r="C51" s="2878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473"/>
    </row>
    <row r="52" spans="1:20" ht="16.5" thickBot="1" x14ac:dyDescent="0.3">
      <c r="A52" s="1872"/>
      <c r="B52" s="1882"/>
      <c r="C52" s="2878"/>
      <c r="D52" s="1412"/>
      <c r="E52" s="1412"/>
      <c r="F52" s="21" t="s">
        <v>116</v>
      </c>
      <c r="G52" s="118">
        <f>G21</f>
        <v>171</v>
      </c>
      <c r="H52" s="118">
        <f t="shared" ref="H52:S52" si="5">H21</f>
        <v>0</v>
      </c>
      <c r="I52" s="118">
        <f t="shared" si="5"/>
        <v>16</v>
      </c>
      <c r="J52" s="118">
        <f t="shared" si="5"/>
        <v>16</v>
      </c>
      <c r="K52" s="118">
        <f t="shared" si="5"/>
        <v>16</v>
      </c>
      <c r="L52" s="118">
        <f t="shared" si="5"/>
        <v>16</v>
      </c>
      <c r="M52" s="118">
        <f t="shared" si="5"/>
        <v>16</v>
      </c>
      <c r="N52" s="118">
        <f t="shared" si="5"/>
        <v>16</v>
      </c>
      <c r="O52" s="118">
        <f t="shared" si="5"/>
        <v>16</v>
      </c>
      <c r="P52" s="118">
        <f t="shared" si="5"/>
        <v>16</v>
      </c>
      <c r="Q52" s="118">
        <f t="shared" si="5"/>
        <v>16</v>
      </c>
      <c r="R52" s="118">
        <f t="shared" si="5"/>
        <v>16</v>
      </c>
      <c r="S52" s="118">
        <f t="shared" si="5"/>
        <v>11</v>
      </c>
      <c r="T52" s="473"/>
    </row>
    <row r="53" spans="1:20" ht="16.5" thickBot="1" x14ac:dyDescent="0.3">
      <c r="A53" s="1872"/>
      <c r="B53" s="1882"/>
      <c r="C53" s="2878"/>
      <c r="D53" s="1412"/>
      <c r="E53" s="1412"/>
      <c r="F53" s="21" t="s">
        <v>117</v>
      </c>
      <c r="G53" s="118">
        <f>G40</f>
        <v>40</v>
      </c>
      <c r="H53" s="118">
        <f t="shared" ref="H53:S53" si="6">H40</f>
        <v>0</v>
      </c>
      <c r="I53" s="118">
        <f t="shared" si="6"/>
        <v>0</v>
      </c>
      <c r="J53" s="118">
        <f t="shared" si="6"/>
        <v>4</v>
      </c>
      <c r="K53" s="118">
        <f t="shared" si="6"/>
        <v>4</v>
      </c>
      <c r="L53" s="118">
        <f t="shared" si="6"/>
        <v>4</v>
      </c>
      <c r="M53" s="118">
        <f t="shared" si="6"/>
        <v>4</v>
      </c>
      <c r="N53" s="118">
        <f t="shared" si="6"/>
        <v>4</v>
      </c>
      <c r="O53" s="118">
        <f t="shared" si="6"/>
        <v>4</v>
      </c>
      <c r="P53" s="118">
        <f t="shared" si="6"/>
        <v>4</v>
      </c>
      <c r="Q53" s="118">
        <f t="shared" si="6"/>
        <v>4</v>
      </c>
      <c r="R53" s="118">
        <f t="shared" si="6"/>
        <v>4</v>
      </c>
      <c r="S53" s="118">
        <f t="shared" si="6"/>
        <v>4</v>
      </c>
      <c r="T53" s="473"/>
    </row>
    <row r="54" spans="1:20" ht="16.5" thickBot="1" x14ac:dyDescent="0.3">
      <c r="A54" s="1872"/>
      <c r="B54" s="1882"/>
      <c r="C54" s="2878"/>
      <c r="D54" s="1412"/>
      <c r="E54" s="1412"/>
      <c r="F54" s="15" t="s">
        <v>231</v>
      </c>
      <c r="G54" s="30">
        <f t="shared" ref="G54:G81" si="7">SUM(H54:S54)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73"/>
    </row>
    <row r="55" spans="1:20" ht="16.5" thickBot="1" x14ac:dyDescent="0.3">
      <c r="A55" s="1872"/>
      <c r="B55" s="1882"/>
      <c r="C55" s="2878"/>
      <c r="D55" s="1412" t="s">
        <v>53</v>
      </c>
      <c r="E55" s="1412"/>
      <c r="F55" s="72" t="s">
        <v>69</v>
      </c>
      <c r="G55" s="30">
        <f t="shared" si="7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473"/>
    </row>
    <row r="56" spans="1:20" ht="16.5" thickBot="1" x14ac:dyDescent="0.3">
      <c r="A56" s="1872"/>
      <c r="B56" s="1882"/>
      <c r="C56" s="2878"/>
      <c r="D56" s="1412"/>
      <c r="E56" s="1412"/>
      <c r="F56" s="72" t="s">
        <v>70</v>
      </c>
      <c r="G56" s="30">
        <f t="shared" si="7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473"/>
    </row>
    <row r="57" spans="1:20" ht="16.5" thickBot="1" x14ac:dyDescent="0.3">
      <c r="A57" s="1872"/>
      <c r="B57" s="1882"/>
      <c r="C57" s="2878"/>
      <c r="D57" s="1413" t="s">
        <v>54</v>
      </c>
      <c r="E57" s="1413"/>
      <c r="F57" s="72" t="s">
        <v>71</v>
      </c>
      <c r="G57" s="30">
        <f t="shared" si="7"/>
        <v>44</v>
      </c>
      <c r="H57" s="5">
        <v>0</v>
      </c>
      <c r="I57" s="5">
        <v>4</v>
      </c>
      <c r="J57" s="5">
        <v>4</v>
      </c>
      <c r="K57" s="5">
        <v>4</v>
      </c>
      <c r="L57" s="5">
        <v>4</v>
      </c>
      <c r="M57" s="5">
        <v>4</v>
      </c>
      <c r="N57" s="5">
        <v>4</v>
      </c>
      <c r="O57" s="5">
        <v>4</v>
      </c>
      <c r="P57" s="5">
        <v>4</v>
      </c>
      <c r="Q57" s="5">
        <v>4</v>
      </c>
      <c r="R57" s="5">
        <v>4</v>
      </c>
      <c r="S57" s="5">
        <v>4</v>
      </c>
      <c r="T57" s="473"/>
    </row>
    <row r="58" spans="1:20" ht="16.5" thickBot="1" x14ac:dyDescent="0.3">
      <c r="A58" s="1872"/>
      <c r="B58" s="1882"/>
      <c r="C58" s="2878"/>
      <c r="D58" s="1413" t="s">
        <v>55</v>
      </c>
      <c r="E58" s="1413"/>
      <c r="F58" s="72" t="s">
        <v>72</v>
      </c>
      <c r="G58" s="30">
        <f t="shared" si="7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473"/>
    </row>
    <row r="59" spans="1:20" ht="16.5" thickBot="1" x14ac:dyDescent="0.3">
      <c r="A59" s="1872"/>
      <c r="B59" s="1882"/>
      <c r="C59" s="2878"/>
      <c r="D59" s="1413" t="s">
        <v>56</v>
      </c>
      <c r="E59" s="1413"/>
      <c r="F59" s="72" t="s">
        <v>73</v>
      </c>
      <c r="G59" s="30">
        <f t="shared" si="7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473"/>
    </row>
    <row r="60" spans="1:20" ht="16.5" thickBot="1" x14ac:dyDescent="0.3">
      <c r="A60" s="1872"/>
      <c r="B60" s="1882"/>
      <c r="C60" s="2878"/>
      <c r="D60" s="1413" t="s">
        <v>57</v>
      </c>
      <c r="E60" s="1413"/>
      <c r="F60" s="15" t="s">
        <v>74</v>
      </c>
      <c r="G60" s="30">
        <f t="shared" si="7"/>
        <v>10</v>
      </c>
      <c r="H60" s="5">
        <v>0</v>
      </c>
      <c r="I60" s="5">
        <v>0</v>
      </c>
      <c r="J60" s="5">
        <v>0</v>
      </c>
      <c r="K60" s="5">
        <v>1</v>
      </c>
      <c r="L60" s="5">
        <v>1</v>
      </c>
      <c r="M60" s="5">
        <v>1</v>
      </c>
      <c r="N60" s="5">
        <v>2</v>
      </c>
      <c r="O60" s="5">
        <v>1</v>
      </c>
      <c r="P60" s="5">
        <v>1</v>
      </c>
      <c r="Q60" s="5">
        <v>2</v>
      </c>
      <c r="R60" s="5">
        <v>1</v>
      </c>
      <c r="S60" s="5">
        <v>0</v>
      </c>
      <c r="T60" s="473"/>
    </row>
    <row r="61" spans="1:20" ht="16.5" thickBot="1" x14ac:dyDescent="0.3">
      <c r="A61" s="1872"/>
      <c r="B61" s="1882"/>
      <c r="C61" s="2878"/>
      <c r="D61" s="1413" t="s">
        <v>58</v>
      </c>
      <c r="E61" s="1413"/>
      <c r="F61" s="15" t="s">
        <v>75</v>
      </c>
      <c r="G61" s="30">
        <f t="shared" si="7"/>
        <v>30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4</v>
      </c>
      <c r="N61" s="5">
        <v>4</v>
      </c>
      <c r="O61" s="5">
        <v>4</v>
      </c>
      <c r="P61" s="5">
        <v>4</v>
      </c>
      <c r="Q61" s="5">
        <v>4</v>
      </c>
      <c r="R61" s="5">
        <v>4</v>
      </c>
      <c r="S61" s="5">
        <v>4</v>
      </c>
      <c r="T61" s="473"/>
    </row>
    <row r="62" spans="1:20" ht="16.5" thickBot="1" x14ac:dyDescent="0.3">
      <c r="A62" s="1872"/>
      <c r="B62" s="1882"/>
      <c r="C62" s="2878"/>
      <c r="D62" s="1306" t="s">
        <v>118</v>
      </c>
      <c r="E62" s="1306"/>
      <c r="F62" s="74" t="s">
        <v>228</v>
      </c>
      <c r="G62" s="30">
        <f t="shared" si="7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473"/>
    </row>
    <row r="63" spans="1:20" ht="16.5" thickBot="1" x14ac:dyDescent="0.3">
      <c r="A63" s="1872"/>
      <c r="B63" s="1882"/>
      <c r="C63" s="2878"/>
      <c r="D63" s="1412" t="s">
        <v>59</v>
      </c>
      <c r="E63" s="1412"/>
      <c r="F63" s="15" t="s">
        <v>76</v>
      </c>
      <c r="G63" s="30">
        <f t="shared" si="7"/>
        <v>12</v>
      </c>
      <c r="H63" s="5">
        <v>0</v>
      </c>
      <c r="I63" s="5">
        <v>1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2</v>
      </c>
      <c r="Q63" s="5">
        <v>1</v>
      </c>
      <c r="R63" s="5">
        <v>1</v>
      </c>
      <c r="S63" s="5">
        <v>1</v>
      </c>
      <c r="T63" s="473"/>
    </row>
    <row r="64" spans="1:20" ht="16.5" thickBot="1" x14ac:dyDescent="0.3">
      <c r="A64" s="1872"/>
      <c r="B64" s="1882"/>
      <c r="C64" s="2878"/>
      <c r="D64" s="1412"/>
      <c r="E64" s="1412"/>
      <c r="F64" s="15" t="s">
        <v>77</v>
      </c>
      <c r="G64" s="30">
        <f t="shared" si="7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473"/>
    </row>
    <row r="65" spans="1:20" ht="16.5" thickBot="1" x14ac:dyDescent="0.3">
      <c r="A65" s="1872"/>
      <c r="B65" s="1882"/>
      <c r="C65" s="2878"/>
      <c r="D65" s="1412"/>
      <c r="E65" s="1412"/>
      <c r="F65" s="15" t="s">
        <v>78</v>
      </c>
      <c r="G65" s="30">
        <f t="shared" si="7"/>
        <v>12</v>
      </c>
      <c r="H65" s="5">
        <v>0</v>
      </c>
      <c r="I65" s="5">
        <v>1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2</v>
      </c>
      <c r="Q65" s="5">
        <v>1</v>
      </c>
      <c r="R65" s="5">
        <v>1</v>
      </c>
      <c r="S65" s="5">
        <v>1</v>
      </c>
      <c r="T65" s="473"/>
    </row>
    <row r="66" spans="1:20" ht="16.5" thickBot="1" x14ac:dyDescent="0.3">
      <c r="A66" s="1872"/>
      <c r="B66" s="1882"/>
      <c r="C66" s="2878"/>
      <c r="D66" s="1412"/>
      <c r="E66" s="1412"/>
      <c r="F66" s="15" t="s">
        <v>79</v>
      </c>
      <c r="G66" s="30">
        <f t="shared" si="7"/>
        <v>10</v>
      </c>
      <c r="H66" s="5">
        <v>0</v>
      </c>
      <c r="I66" s="5">
        <v>0</v>
      </c>
      <c r="J66" s="5">
        <v>0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2</v>
      </c>
      <c r="Q66" s="5">
        <v>1</v>
      </c>
      <c r="R66" s="5">
        <v>1</v>
      </c>
      <c r="S66" s="5">
        <v>1</v>
      </c>
      <c r="T66" s="473"/>
    </row>
    <row r="67" spans="1:20" ht="16.5" thickBot="1" x14ac:dyDescent="0.3">
      <c r="A67" s="1872"/>
      <c r="B67" s="1882"/>
      <c r="C67" s="2878"/>
      <c r="D67" s="1416" t="s">
        <v>119</v>
      </c>
      <c r="E67" s="1416"/>
      <c r="F67" s="72" t="s">
        <v>111</v>
      </c>
      <c r="G67" s="30">
        <f t="shared" si="7"/>
        <v>10</v>
      </c>
      <c r="H67" s="5">
        <v>0</v>
      </c>
      <c r="I67" s="5">
        <v>0</v>
      </c>
      <c r="J67" s="5">
        <v>1</v>
      </c>
      <c r="K67" s="5">
        <v>1</v>
      </c>
      <c r="L67" s="5">
        <v>1</v>
      </c>
      <c r="M67" s="5">
        <v>1</v>
      </c>
      <c r="N67" s="5">
        <v>1</v>
      </c>
      <c r="O67" s="5">
        <v>1</v>
      </c>
      <c r="P67" s="5">
        <v>0</v>
      </c>
      <c r="Q67" s="5">
        <v>1</v>
      </c>
      <c r="R67" s="5">
        <v>2</v>
      </c>
      <c r="S67" s="5">
        <v>1</v>
      </c>
      <c r="T67" s="473"/>
    </row>
    <row r="68" spans="1:20" ht="16.5" thickBot="1" x14ac:dyDescent="0.3">
      <c r="A68" s="1872"/>
      <c r="B68" s="1882"/>
      <c r="C68" s="2878"/>
      <c r="D68" s="1416"/>
      <c r="E68" s="1416"/>
      <c r="F68" s="72" t="s">
        <v>112</v>
      </c>
      <c r="G68" s="30">
        <f t="shared" si="7"/>
        <v>2</v>
      </c>
      <c r="H68" s="5">
        <v>0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473"/>
    </row>
    <row r="69" spans="1:20" ht="16.5" thickBot="1" x14ac:dyDescent="0.3">
      <c r="A69" s="1872"/>
      <c r="B69" s="1882"/>
      <c r="C69" s="2878"/>
      <c r="D69" s="1416"/>
      <c r="E69" s="1416"/>
      <c r="F69" s="22" t="s">
        <v>80</v>
      </c>
      <c r="G69" s="30">
        <f t="shared" si="7"/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473"/>
    </row>
    <row r="70" spans="1:20" ht="16.5" thickBot="1" x14ac:dyDescent="0.3">
      <c r="A70" s="1872"/>
      <c r="B70" s="1882"/>
      <c r="C70" s="2878"/>
      <c r="D70" s="1416"/>
      <c r="E70" s="1416"/>
      <c r="F70" s="22" t="s">
        <v>81</v>
      </c>
      <c r="G70" s="30">
        <f t="shared" si="7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473"/>
    </row>
    <row r="71" spans="1:20" ht="16.5" thickBot="1" x14ac:dyDescent="0.3">
      <c r="A71" s="1872"/>
      <c r="B71" s="1882"/>
      <c r="C71" s="2878"/>
      <c r="D71" s="1413" t="s">
        <v>60</v>
      </c>
      <c r="E71" s="1413"/>
      <c r="F71" s="15" t="s">
        <v>82</v>
      </c>
      <c r="G71" s="30">
        <f t="shared" si="7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473"/>
    </row>
    <row r="72" spans="1:20" ht="16.5" thickBot="1" x14ac:dyDescent="0.3">
      <c r="A72" s="1872"/>
      <c r="B72" s="1882"/>
      <c r="C72" s="2878"/>
      <c r="D72" s="1413" t="s">
        <v>61</v>
      </c>
      <c r="E72" s="1413"/>
      <c r="F72" s="72" t="s">
        <v>83</v>
      </c>
      <c r="G72" s="30">
        <f t="shared" si="7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473"/>
    </row>
    <row r="73" spans="1:20" ht="16.5" thickBot="1" x14ac:dyDescent="0.3">
      <c r="A73" s="1872"/>
      <c r="B73" s="1882"/>
      <c r="C73" s="2878"/>
      <c r="D73" s="1413"/>
      <c r="E73" s="1413"/>
      <c r="F73" s="72" t="s">
        <v>84</v>
      </c>
      <c r="G73" s="30">
        <f t="shared" si="7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473"/>
    </row>
    <row r="74" spans="1:20" ht="16.5" thickBot="1" x14ac:dyDescent="0.3">
      <c r="A74" s="1872"/>
      <c r="B74" s="1882"/>
      <c r="C74" s="2878"/>
      <c r="D74" s="1412" t="s">
        <v>62</v>
      </c>
      <c r="E74" s="1412"/>
      <c r="F74" s="72" t="s">
        <v>85</v>
      </c>
      <c r="G74" s="30">
        <f t="shared" si="7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473"/>
    </row>
    <row r="75" spans="1:20" ht="16.5" thickBot="1" x14ac:dyDescent="0.3">
      <c r="A75" s="1872"/>
      <c r="B75" s="1882"/>
      <c r="C75" s="2878"/>
      <c r="D75" s="1412"/>
      <c r="E75" s="1412"/>
      <c r="F75" s="72" t="s">
        <v>86</v>
      </c>
      <c r="G75" s="30">
        <f t="shared" si="7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473"/>
    </row>
    <row r="76" spans="1:20" ht="16.5" thickBot="1" x14ac:dyDescent="0.3">
      <c r="A76" s="1872"/>
      <c r="B76" s="1882"/>
      <c r="C76" s="2878"/>
      <c r="D76" s="1412" t="s">
        <v>63</v>
      </c>
      <c r="E76" s="1412"/>
      <c r="F76" s="72" t="s">
        <v>87</v>
      </c>
      <c r="G76" s="30">
        <f t="shared" si="7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473"/>
    </row>
    <row r="77" spans="1:20" ht="16.5" thickBot="1" x14ac:dyDescent="0.3">
      <c r="A77" s="1872"/>
      <c r="B77" s="1882"/>
      <c r="C77" s="2878"/>
      <c r="D77" s="1412"/>
      <c r="E77" s="1412"/>
      <c r="F77" s="15" t="s">
        <v>88</v>
      </c>
      <c r="G77" s="30">
        <f t="shared" si="7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473"/>
    </row>
    <row r="78" spans="1:20" ht="16.5" thickBot="1" x14ac:dyDescent="0.3">
      <c r="A78" s="1872"/>
      <c r="B78" s="1882"/>
      <c r="C78" s="2878"/>
      <c r="D78" s="1412"/>
      <c r="E78" s="1412"/>
      <c r="F78" s="15" t="s">
        <v>89</v>
      </c>
      <c r="G78" s="30">
        <f t="shared" si="7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473"/>
    </row>
    <row r="79" spans="1:20" ht="16.5" thickBot="1" x14ac:dyDescent="0.3">
      <c r="A79" s="1872"/>
      <c r="B79" s="1882"/>
      <c r="C79" s="2878"/>
      <c r="D79" s="1413" t="s">
        <v>64</v>
      </c>
      <c r="E79" s="1413"/>
      <c r="F79" s="72" t="s">
        <v>90</v>
      </c>
      <c r="G79" s="30">
        <f t="shared" si="7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473"/>
    </row>
    <row r="80" spans="1:20" ht="16.5" thickBot="1" x14ac:dyDescent="0.3">
      <c r="A80" s="1872"/>
      <c r="B80" s="1882"/>
      <c r="C80" s="2878"/>
      <c r="D80" s="1412" t="s">
        <v>65</v>
      </c>
      <c r="E80" s="1412"/>
      <c r="F80" s="72" t="s">
        <v>91</v>
      </c>
      <c r="G80" s="30">
        <f t="shared" si="7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473"/>
    </row>
    <row r="81" spans="1:20" ht="16.5" thickBot="1" x14ac:dyDescent="0.3">
      <c r="A81" s="1872"/>
      <c r="B81" s="1882"/>
      <c r="C81" s="2878"/>
      <c r="D81" s="1412"/>
      <c r="E81" s="1412"/>
      <c r="F81" s="73" t="s">
        <v>92</v>
      </c>
      <c r="G81" s="30">
        <f t="shared" si="7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473"/>
    </row>
    <row r="82" spans="1:20" ht="16.5" thickBot="1" x14ac:dyDescent="0.3">
      <c r="A82" s="1872"/>
      <c r="B82" s="1882"/>
      <c r="C82" s="2878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473"/>
    </row>
    <row r="83" spans="1:20" ht="16.5" thickBot="1" x14ac:dyDescent="0.3">
      <c r="A83" s="1872"/>
      <c r="B83" s="1882"/>
      <c r="C83" s="2878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473"/>
    </row>
    <row r="84" spans="1:20" ht="16.5" thickBot="1" x14ac:dyDescent="0.3">
      <c r="A84" s="1872"/>
      <c r="B84" s="1882"/>
      <c r="C84" s="2878"/>
      <c r="D84" s="1414" t="s">
        <v>67</v>
      </c>
      <c r="E84" s="1414"/>
      <c r="F84" s="23" t="s">
        <v>95</v>
      </c>
      <c r="G84" s="24">
        <f>SUM(H84:S84)</f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473"/>
    </row>
    <row r="85" spans="1:20" ht="16.5" thickBot="1" x14ac:dyDescent="0.3">
      <c r="A85" s="1872"/>
      <c r="B85" s="1882"/>
      <c r="C85" s="2879"/>
      <c r="D85" s="1415"/>
      <c r="E85" s="1415"/>
      <c r="F85" s="26" t="s">
        <v>96</v>
      </c>
      <c r="G85" s="24">
        <f>SUM(H85:S85)</f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473"/>
    </row>
    <row r="86" spans="1:20" ht="19.5" thickBot="1" x14ac:dyDescent="0.3">
      <c r="A86" s="1872"/>
      <c r="B86" s="1882"/>
      <c r="C86" s="1856" t="s">
        <v>165</v>
      </c>
      <c r="D86" s="1857"/>
      <c r="E86" s="1857"/>
      <c r="F86" s="1857"/>
      <c r="G86" s="1857"/>
      <c r="H86" s="1857"/>
      <c r="I86" s="1857"/>
      <c r="J86" s="1857"/>
      <c r="K86" s="1857"/>
      <c r="L86" s="1857"/>
      <c r="M86" s="1857"/>
      <c r="N86" s="1857"/>
      <c r="O86" s="1857"/>
      <c r="P86" s="1857"/>
      <c r="Q86" s="1857"/>
      <c r="R86" s="1857"/>
      <c r="S86" s="1858"/>
      <c r="T86" s="473"/>
    </row>
    <row r="87" spans="1:20" ht="19.5" thickBot="1" x14ac:dyDescent="0.3">
      <c r="A87" s="1872"/>
      <c r="B87" s="1882"/>
      <c r="C87" s="1400" t="s">
        <v>37</v>
      </c>
      <c r="D87" s="1853" t="s">
        <v>7</v>
      </c>
      <c r="E87" s="1854"/>
      <c r="F87" s="1854"/>
      <c r="G87" s="1854"/>
      <c r="H87" s="1854"/>
      <c r="I87" s="1854"/>
      <c r="J87" s="1854"/>
      <c r="K87" s="1854"/>
      <c r="L87" s="1854"/>
      <c r="M87" s="1854"/>
      <c r="N87" s="1854"/>
      <c r="O87" s="1854"/>
      <c r="P87" s="1854"/>
      <c r="Q87" s="1854"/>
      <c r="R87" s="1854"/>
      <c r="S87" s="1855"/>
      <c r="T87" s="473"/>
    </row>
    <row r="88" spans="1:20" ht="16.5" customHeight="1" thickBot="1" x14ac:dyDescent="0.3">
      <c r="A88" s="1872"/>
      <c r="B88" s="1882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473"/>
    </row>
    <row r="89" spans="1:20" ht="16.5" customHeight="1" thickBot="1" x14ac:dyDescent="0.3">
      <c r="A89" s="1872"/>
      <c r="B89" s="1882"/>
      <c r="C89" s="1400"/>
      <c r="D89" s="1406"/>
      <c r="E89" s="1407"/>
      <c r="F89" s="29" t="s">
        <v>120</v>
      </c>
      <c r="G89" s="118">
        <f t="shared" ref="G89:S89" si="8">G22+G41+G62</f>
        <v>0</v>
      </c>
      <c r="H89" s="118">
        <f t="shared" si="8"/>
        <v>0</v>
      </c>
      <c r="I89" s="118">
        <f t="shared" si="8"/>
        <v>0</v>
      </c>
      <c r="J89" s="118">
        <f t="shared" si="8"/>
        <v>0</v>
      </c>
      <c r="K89" s="118">
        <f t="shared" si="8"/>
        <v>0</v>
      </c>
      <c r="L89" s="118">
        <f t="shared" si="8"/>
        <v>0</v>
      </c>
      <c r="M89" s="118">
        <f t="shared" si="8"/>
        <v>0</v>
      </c>
      <c r="N89" s="118">
        <f t="shared" si="8"/>
        <v>0</v>
      </c>
      <c r="O89" s="118">
        <f t="shared" si="8"/>
        <v>0</v>
      </c>
      <c r="P89" s="118">
        <f t="shared" si="8"/>
        <v>0</v>
      </c>
      <c r="Q89" s="118">
        <f t="shared" si="8"/>
        <v>0</v>
      </c>
      <c r="R89" s="118">
        <f t="shared" si="8"/>
        <v>0</v>
      </c>
      <c r="S89" s="118">
        <f t="shared" si="8"/>
        <v>0</v>
      </c>
      <c r="T89" s="473"/>
    </row>
    <row r="90" spans="1:20" ht="16.5" customHeight="1" thickBot="1" x14ac:dyDescent="0.3">
      <c r="A90" s="1872"/>
      <c r="B90" s="1882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473"/>
    </row>
    <row r="91" spans="1:20" ht="16.5" customHeight="1" thickBot="1" x14ac:dyDescent="0.3">
      <c r="A91" s="1872"/>
      <c r="B91" s="1882"/>
      <c r="C91" s="1400"/>
      <c r="D91" s="1410" t="s">
        <v>98</v>
      </c>
      <c r="E91" s="1411"/>
      <c r="F91" s="29" t="s">
        <v>102</v>
      </c>
      <c r="G91" s="4">
        <f t="shared" ref="G91:G97" si="9">+H91+I91+J91+K91+L91+M91+N91+O91+P91+Q91+R91+S91</f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473"/>
    </row>
    <row r="92" spans="1:20" ht="16.5" customHeight="1" thickBot="1" x14ac:dyDescent="0.3">
      <c r="A92" s="1872"/>
      <c r="B92" s="1882"/>
      <c r="C92" s="1400"/>
      <c r="D92" s="1406"/>
      <c r="E92" s="1407"/>
      <c r="F92" s="29" t="s">
        <v>103</v>
      </c>
      <c r="G92" s="4">
        <f t="shared" si="9"/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473"/>
    </row>
    <row r="93" spans="1:20" ht="16.5" customHeight="1" thickBot="1" x14ac:dyDescent="0.3">
      <c r="A93" s="1872"/>
      <c r="B93" s="1882"/>
      <c r="C93" s="1400"/>
      <c r="D93" s="1406"/>
      <c r="E93" s="1407"/>
      <c r="F93" s="32" t="s">
        <v>104</v>
      </c>
      <c r="G93" s="4">
        <f t="shared" si="9"/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473"/>
    </row>
    <row r="94" spans="1:20" ht="16.5" customHeight="1" thickBot="1" x14ac:dyDescent="0.3">
      <c r="A94" s="1872"/>
      <c r="B94" s="1882"/>
      <c r="C94" s="1400"/>
      <c r="D94" s="1408"/>
      <c r="E94" s="1409"/>
      <c r="F94" s="32" t="s">
        <v>105</v>
      </c>
      <c r="G94" s="4">
        <f t="shared" si="9"/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473"/>
    </row>
    <row r="95" spans="1:20" ht="16.5" customHeight="1" thickBot="1" x14ac:dyDescent="0.3">
      <c r="A95" s="1872"/>
      <c r="B95" s="1882"/>
      <c r="C95" s="1400"/>
      <c r="D95" s="1410" t="s">
        <v>99</v>
      </c>
      <c r="E95" s="1411"/>
      <c r="F95" s="29" t="s">
        <v>106</v>
      </c>
      <c r="G95" s="4">
        <f t="shared" si="9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473"/>
    </row>
    <row r="96" spans="1:20" ht="16.5" customHeight="1" thickBot="1" x14ac:dyDescent="0.3">
      <c r="A96" s="1872"/>
      <c r="B96" s="1882"/>
      <c r="C96" s="1400"/>
      <c r="D96" s="1406"/>
      <c r="E96" s="1407"/>
      <c r="F96" s="29" t="s">
        <v>107</v>
      </c>
      <c r="G96" s="4">
        <f t="shared" si="9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473"/>
    </row>
    <row r="97" spans="1:20" ht="16.5" customHeight="1" thickBot="1" x14ac:dyDescent="0.3">
      <c r="A97" s="1872"/>
      <c r="B97" s="1882"/>
      <c r="C97" s="1400"/>
      <c r="D97" s="1408"/>
      <c r="E97" s="1409"/>
      <c r="F97" s="29" t="s">
        <v>108</v>
      </c>
      <c r="G97" s="4">
        <f t="shared" si="9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473"/>
    </row>
    <row r="98" spans="1:20" ht="16.5" customHeight="1" thickBot="1" x14ac:dyDescent="0.3">
      <c r="A98" s="1872"/>
      <c r="B98" s="1882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473"/>
    </row>
    <row r="99" spans="1:20" ht="16.5" customHeight="1" thickBot="1" x14ac:dyDescent="0.3">
      <c r="A99" s="1872"/>
      <c r="B99" s="1882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473"/>
    </row>
    <row r="100" spans="1:20" ht="19.5" thickBot="1" x14ac:dyDescent="0.3">
      <c r="A100" s="1872"/>
      <c r="B100" s="1836" t="s">
        <v>154</v>
      </c>
      <c r="C100" s="1838" t="s">
        <v>169</v>
      </c>
      <c r="D100" s="1839"/>
      <c r="E100" s="1839"/>
      <c r="F100" s="1839"/>
      <c r="G100" s="1839"/>
      <c r="H100" s="1839"/>
      <c r="I100" s="1839"/>
      <c r="J100" s="1839"/>
      <c r="K100" s="1839"/>
      <c r="L100" s="1839"/>
      <c r="M100" s="1839"/>
      <c r="N100" s="1839"/>
      <c r="O100" s="1839"/>
      <c r="P100" s="1839"/>
      <c r="Q100" s="1839"/>
      <c r="R100" s="1839"/>
      <c r="S100" s="1840"/>
      <c r="T100" s="473"/>
    </row>
    <row r="101" spans="1:20" ht="19.5" thickBot="1" x14ac:dyDescent="0.3">
      <c r="A101" s="1872"/>
      <c r="B101" s="1836"/>
      <c r="C101" s="1841" t="s">
        <v>136</v>
      </c>
      <c r="D101" s="1842" t="s">
        <v>171</v>
      </c>
      <c r="E101" s="1843"/>
      <c r="F101" s="1843"/>
      <c r="G101" s="1843"/>
      <c r="H101" s="1843"/>
      <c r="I101" s="1843"/>
      <c r="J101" s="1843"/>
      <c r="K101" s="1843"/>
      <c r="L101" s="1843"/>
      <c r="M101" s="1843"/>
      <c r="N101" s="1843"/>
      <c r="O101" s="1843"/>
      <c r="P101" s="1843"/>
      <c r="Q101" s="1843"/>
      <c r="R101" s="1843"/>
      <c r="S101" s="1844"/>
      <c r="T101" s="473"/>
    </row>
    <row r="102" spans="1:20" ht="19.5" thickBot="1" x14ac:dyDescent="0.3">
      <c r="A102" s="1872"/>
      <c r="B102" s="1836"/>
      <c r="C102" s="1841"/>
      <c r="D102" s="1396" t="s">
        <v>331</v>
      </c>
      <c r="E102" s="1376"/>
      <c r="F102" s="89" t="s">
        <v>280</v>
      </c>
      <c r="G102" s="86">
        <f>SUM(H102:S102)</f>
        <v>0</v>
      </c>
      <c r="H102" s="601">
        <v>0</v>
      </c>
      <c r="I102" s="601">
        <v>0</v>
      </c>
      <c r="J102" s="601">
        <v>0</v>
      </c>
      <c r="K102" s="601">
        <v>0</v>
      </c>
      <c r="L102" s="601">
        <v>0</v>
      </c>
      <c r="M102" s="601">
        <v>0</v>
      </c>
      <c r="N102" s="601">
        <v>0</v>
      </c>
      <c r="O102" s="601">
        <v>0</v>
      </c>
      <c r="P102" s="601">
        <v>0</v>
      </c>
      <c r="Q102" s="601">
        <v>0</v>
      </c>
      <c r="R102" s="601">
        <v>0</v>
      </c>
      <c r="S102" s="602">
        <v>0</v>
      </c>
      <c r="T102" s="473"/>
    </row>
    <row r="103" spans="1:20" ht="19.5" thickBot="1" x14ac:dyDescent="0.3">
      <c r="A103" s="1872"/>
      <c r="B103" s="1836"/>
      <c r="C103" s="1841"/>
      <c r="D103" s="1375"/>
      <c r="E103" s="1376"/>
      <c r="F103" s="35" t="s">
        <v>281</v>
      </c>
      <c r="G103" s="79">
        <f t="shared" ref="G103:G166" si="10">SUM(H103:S103)</f>
        <v>0</v>
      </c>
      <c r="H103" s="601">
        <v>0</v>
      </c>
      <c r="I103" s="601">
        <v>0</v>
      </c>
      <c r="J103" s="601">
        <v>0</v>
      </c>
      <c r="K103" s="601">
        <v>0</v>
      </c>
      <c r="L103" s="601">
        <v>0</v>
      </c>
      <c r="M103" s="601">
        <v>0</v>
      </c>
      <c r="N103" s="601">
        <v>0</v>
      </c>
      <c r="O103" s="601">
        <v>0</v>
      </c>
      <c r="P103" s="601">
        <v>0</v>
      </c>
      <c r="Q103" s="601">
        <v>0</v>
      </c>
      <c r="R103" s="601">
        <v>0</v>
      </c>
      <c r="S103" s="602">
        <v>0</v>
      </c>
      <c r="T103" s="473"/>
    </row>
    <row r="104" spans="1:20" ht="19.5" thickBot="1" x14ac:dyDescent="0.3">
      <c r="A104" s="1872"/>
      <c r="B104" s="1836"/>
      <c r="C104" s="1841"/>
      <c r="D104" s="1375"/>
      <c r="E104" s="1376"/>
      <c r="F104" s="35" t="s">
        <v>282</v>
      </c>
      <c r="G104" s="79">
        <f t="shared" si="10"/>
        <v>0</v>
      </c>
      <c r="H104" s="601">
        <v>0</v>
      </c>
      <c r="I104" s="601">
        <v>0</v>
      </c>
      <c r="J104" s="601">
        <v>0</v>
      </c>
      <c r="K104" s="601">
        <v>0</v>
      </c>
      <c r="L104" s="601">
        <v>0</v>
      </c>
      <c r="M104" s="601">
        <v>0</v>
      </c>
      <c r="N104" s="601">
        <v>0</v>
      </c>
      <c r="O104" s="601">
        <v>0</v>
      </c>
      <c r="P104" s="601">
        <v>0</v>
      </c>
      <c r="Q104" s="601">
        <v>0</v>
      </c>
      <c r="R104" s="601">
        <v>0</v>
      </c>
      <c r="S104" s="602">
        <v>0</v>
      </c>
      <c r="T104" s="473"/>
    </row>
    <row r="105" spans="1:20" ht="19.5" thickBot="1" x14ac:dyDescent="0.3">
      <c r="A105" s="1872"/>
      <c r="B105" s="1836"/>
      <c r="C105" s="1841"/>
      <c r="D105" s="1375"/>
      <c r="E105" s="1376"/>
      <c r="F105" s="35" t="s">
        <v>283</v>
      </c>
      <c r="G105" s="79">
        <f t="shared" si="10"/>
        <v>0</v>
      </c>
      <c r="H105" s="601">
        <v>0</v>
      </c>
      <c r="I105" s="601">
        <v>0</v>
      </c>
      <c r="J105" s="601">
        <v>0</v>
      </c>
      <c r="K105" s="601">
        <v>0</v>
      </c>
      <c r="L105" s="601">
        <v>0</v>
      </c>
      <c r="M105" s="601">
        <v>0</v>
      </c>
      <c r="N105" s="601">
        <v>0</v>
      </c>
      <c r="O105" s="601">
        <v>0</v>
      </c>
      <c r="P105" s="601">
        <v>0</v>
      </c>
      <c r="Q105" s="601">
        <v>0</v>
      </c>
      <c r="R105" s="601">
        <v>0</v>
      </c>
      <c r="S105" s="602">
        <v>0</v>
      </c>
      <c r="T105" s="473"/>
    </row>
    <row r="106" spans="1:20" ht="19.5" thickBot="1" x14ac:dyDescent="0.3">
      <c r="A106" s="1872"/>
      <c r="B106" s="1836"/>
      <c r="C106" s="1841"/>
      <c r="D106" s="1375"/>
      <c r="E106" s="1376"/>
      <c r="F106" s="35" t="s">
        <v>284</v>
      </c>
      <c r="G106" s="79">
        <f t="shared" si="10"/>
        <v>0</v>
      </c>
      <c r="H106" s="601">
        <v>0</v>
      </c>
      <c r="I106" s="601">
        <v>0</v>
      </c>
      <c r="J106" s="601">
        <v>0</v>
      </c>
      <c r="K106" s="601">
        <v>0</v>
      </c>
      <c r="L106" s="601">
        <v>0</v>
      </c>
      <c r="M106" s="601">
        <v>0</v>
      </c>
      <c r="N106" s="601">
        <v>0</v>
      </c>
      <c r="O106" s="601">
        <v>0</v>
      </c>
      <c r="P106" s="601">
        <v>0</v>
      </c>
      <c r="Q106" s="601">
        <v>0</v>
      </c>
      <c r="R106" s="601">
        <v>0</v>
      </c>
      <c r="S106" s="602">
        <v>0</v>
      </c>
      <c r="T106" s="473"/>
    </row>
    <row r="107" spans="1:20" ht="33.75" customHeight="1" thickBot="1" x14ac:dyDescent="0.3">
      <c r="A107" s="1872"/>
      <c r="B107" s="1836"/>
      <c r="C107" s="1841"/>
      <c r="D107" s="1375"/>
      <c r="E107" s="1376"/>
      <c r="F107" s="38" t="s">
        <v>285</v>
      </c>
      <c r="G107" s="79">
        <v>0</v>
      </c>
      <c r="H107" s="601">
        <v>0</v>
      </c>
      <c r="I107" s="601">
        <v>0</v>
      </c>
      <c r="J107" s="601">
        <v>0</v>
      </c>
      <c r="K107" s="601">
        <v>0</v>
      </c>
      <c r="L107" s="601">
        <v>0</v>
      </c>
      <c r="M107" s="601">
        <v>0</v>
      </c>
      <c r="N107" s="601">
        <v>0</v>
      </c>
      <c r="O107" s="601">
        <v>0</v>
      </c>
      <c r="P107" s="601">
        <v>0</v>
      </c>
      <c r="Q107" s="601">
        <v>0</v>
      </c>
      <c r="R107" s="601">
        <v>0</v>
      </c>
      <c r="S107" s="602">
        <v>0</v>
      </c>
      <c r="T107" s="473"/>
    </row>
    <row r="108" spans="1:20" ht="30.75" thickBot="1" x14ac:dyDescent="0.3">
      <c r="A108" s="1872"/>
      <c r="B108" s="1836"/>
      <c r="C108" s="1841"/>
      <c r="D108" s="1375"/>
      <c r="E108" s="1376"/>
      <c r="F108" s="38" t="s">
        <v>286</v>
      </c>
      <c r="G108" s="79">
        <f t="shared" si="10"/>
        <v>0</v>
      </c>
      <c r="H108" s="601">
        <v>0</v>
      </c>
      <c r="I108" s="601">
        <v>0</v>
      </c>
      <c r="J108" s="601">
        <v>0</v>
      </c>
      <c r="K108" s="601">
        <v>0</v>
      </c>
      <c r="L108" s="601">
        <v>0</v>
      </c>
      <c r="M108" s="601">
        <v>0</v>
      </c>
      <c r="N108" s="601">
        <v>0</v>
      </c>
      <c r="O108" s="601">
        <v>0</v>
      </c>
      <c r="P108" s="601">
        <v>0</v>
      </c>
      <c r="Q108" s="601">
        <v>0</v>
      </c>
      <c r="R108" s="601">
        <v>0</v>
      </c>
      <c r="S108" s="602">
        <v>0</v>
      </c>
      <c r="T108" s="473"/>
    </row>
    <row r="109" spans="1:20" ht="19.5" thickBot="1" x14ac:dyDescent="0.3">
      <c r="A109" s="1872"/>
      <c r="B109" s="1836"/>
      <c r="C109" s="1841"/>
      <c r="D109" s="1375"/>
      <c r="E109" s="1376"/>
      <c r="F109" s="38" t="s">
        <v>287</v>
      </c>
      <c r="G109" s="79">
        <f t="shared" si="10"/>
        <v>0</v>
      </c>
      <c r="H109" s="601">
        <v>0</v>
      </c>
      <c r="I109" s="601">
        <v>0</v>
      </c>
      <c r="J109" s="601">
        <v>0</v>
      </c>
      <c r="K109" s="601">
        <v>0</v>
      </c>
      <c r="L109" s="601">
        <v>0</v>
      </c>
      <c r="M109" s="601">
        <v>0</v>
      </c>
      <c r="N109" s="601">
        <v>0</v>
      </c>
      <c r="O109" s="601">
        <v>0</v>
      </c>
      <c r="P109" s="601">
        <v>0</v>
      </c>
      <c r="Q109" s="601">
        <v>0</v>
      </c>
      <c r="R109" s="601">
        <v>0</v>
      </c>
      <c r="S109" s="602">
        <v>0</v>
      </c>
      <c r="T109" s="473"/>
    </row>
    <row r="110" spans="1:20" ht="30.75" thickBot="1" x14ac:dyDescent="0.3">
      <c r="A110" s="1872"/>
      <c r="B110" s="1836"/>
      <c r="C110" s="1841"/>
      <c r="D110" s="1375"/>
      <c r="E110" s="1376"/>
      <c r="F110" s="38" t="s">
        <v>288</v>
      </c>
      <c r="G110" s="79">
        <f t="shared" si="10"/>
        <v>0</v>
      </c>
      <c r="H110" s="601">
        <v>0</v>
      </c>
      <c r="I110" s="601">
        <v>0</v>
      </c>
      <c r="J110" s="601">
        <v>0</v>
      </c>
      <c r="K110" s="601">
        <v>0</v>
      </c>
      <c r="L110" s="601">
        <v>0</v>
      </c>
      <c r="M110" s="601">
        <v>0</v>
      </c>
      <c r="N110" s="601">
        <v>0</v>
      </c>
      <c r="O110" s="601">
        <v>0</v>
      </c>
      <c r="P110" s="601">
        <v>0</v>
      </c>
      <c r="Q110" s="601">
        <v>0</v>
      </c>
      <c r="R110" s="601">
        <v>0</v>
      </c>
      <c r="S110" s="602">
        <v>0</v>
      </c>
      <c r="T110" s="473"/>
    </row>
    <row r="111" spans="1:20" ht="19.5" thickBot="1" x14ac:dyDescent="0.3">
      <c r="A111" s="1872"/>
      <c r="B111" s="1836"/>
      <c r="C111" s="1841"/>
      <c r="D111" s="1375"/>
      <c r="E111" s="1376"/>
      <c r="F111" s="38" t="s">
        <v>289</v>
      </c>
      <c r="G111" s="79">
        <f t="shared" si="10"/>
        <v>0</v>
      </c>
      <c r="H111" s="601">
        <v>0</v>
      </c>
      <c r="I111" s="601">
        <v>0</v>
      </c>
      <c r="J111" s="601">
        <v>0</v>
      </c>
      <c r="K111" s="601">
        <v>0</v>
      </c>
      <c r="L111" s="601">
        <v>0</v>
      </c>
      <c r="M111" s="601">
        <v>0</v>
      </c>
      <c r="N111" s="601">
        <v>0</v>
      </c>
      <c r="O111" s="601">
        <v>0</v>
      </c>
      <c r="P111" s="601">
        <v>0</v>
      </c>
      <c r="Q111" s="601">
        <v>0</v>
      </c>
      <c r="R111" s="601">
        <v>0</v>
      </c>
      <c r="S111" s="602">
        <v>0</v>
      </c>
      <c r="T111" s="473"/>
    </row>
    <row r="112" spans="1:20" ht="30.75" thickBot="1" x14ac:dyDescent="0.3">
      <c r="A112" s="1872"/>
      <c r="B112" s="1836"/>
      <c r="C112" s="1841"/>
      <c r="D112" s="1375"/>
      <c r="E112" s="1376"/>
      <c r="F112" s="38" t="s">
        <v>290</v>
      </c>
      <c r="G112" s="79">
        <f t="shared" si="10"/>
        <v>0</v>
      </c>
      <c r="H112" s="601">
        <v>0</v>
      </c>
      <c r="I112" s="601">
        <v>0</v>
      </c>
      <c r="J112" s="601">
        <v>0</v>
      </c>
      <c r="K112" s="601">
        <v>0</v>
      </c>
      <c r="L112" s="601">
        <v>0</v>
      </c>
      <c r="M112" s="601">
        <v>0</v>
      </c>
      <c r="N112" s="601">
        <v>0</v>
      </c>
      <c r="O112" s="601">
        <v>0</v>
      </c>
      <c r="P112" s="601">
        <v>0</v>
      </c>
      <c r="Q112" s="601">
        <v>0</v>
      </c>
      <c r="R112" s="601">
        <v>0</v>
      </c>
      <c r="S112" s="602">
        <v>0</v>
      </c>
      <c r="T112" s="473"/>
    </row>
    <row r="113" spans="1:20" ht="30.75" thickBot="1" x14ac:dyDescent="0.3">
      <c r="A113" s="1872"/>
      <c r="B113" s="1836"/>
      <c r="C113" s="1841"/>
      <c r="D113" s="1375"/>
      <c r="E113" s="1376"/>
      <c r="F113" s="38" t="s">
        <v>291</v>
      </c>
      <c r="G113" s="79">
        <f t="shared" si="10"/>
        <v>0</v>
      </c>
      <c r="H113" s="601">
        <v>0</v>
      </c>
      <c r="I113" s="601">
        <v>0</v>
      </c>
      <c r="J113" s="601">
        <v>0</v>
      </c>
      <c r="K113" s="601">
        <v>0</v>
      </c>
      <c r="L113" s="601">
        <v>0</v>
      </c>
      <c r="M113" s="601">
        <v>0</v>
      </c>
      <c r="N113" s="601">
        <v>0</v>
      </c>
      <c r="O113" s="601">
        <v>0</v>
      </c>
      <c r="P113" s="601">
        <v>0</v>
      </c>
      <c r="Q113" s="601">
        <v>0</v>
      </c>
      <c r="R113" s="601">
        <v>0</v>
      </c>
      <c r="S113" s="602">
        <v>0</v>
      </c>
      <c r="T113" s="473"/>
    </row>
    <row r="114" spans="1:20" ht="19.5" thickBot="1" x14ac:dyDescent="0.3">
      <c r="A114" s="1872"/>
      <c r="B114" s="1836"/>
      <c r="C114" s="1841"/>
      <c r="D114" s="1375"/>
      <c r="E114" s="1376"/>
      <c r="F114" s="38" t="s">
        <v>292</v>
      </c>
      <c r="G114" s="79">
        <f t="shared" si="10"/>
        <v>0</v>
      </c>
      <c r="H114" s="601">
        <v>0</v>
      </c>
      <c r="I114" s="601">
        <v>0</v>
      </c>
      <c r="J114" s="601">
        <v>0</v>
      </c>
      <c r="K114" s="601">
        <v>0</v>
      </c>
      <c r="L114" s="601">
        <v>0</v>
      </c>
      <c r="M114" s="601">
        <v>0</v>
      </c>
      <c r="N114" s="601">
        <v>0</v>
      </c>
      <c r="O114" s="601">
        <v>0</v>
      </c>
      <c r="P114" s="601">
        <v>0</v>
      </c>
      <c r="Q114" s="601">
        <v>0</v>
      </c>
      <c r="R114" s="601">
        <v>0</v>
      </c>
      <c r="S114" s="602">
        <v>0</v>
      </c>
      <c r="T114" s="473"/>
    </row>
    <row r="115" spans="1:20" ht="19.5" thickBot="1" x14ac:dyDescent="0.3">
      <c r="A115" s="1872"/>
      <c r="B115" s="1836"/>
      <c r="C115" s="1841"/>
      <c r="D115" s="1375"/>
      <c r="E115" s="1376"/>
      <c r="F115" s="38" t="s">
        <v>293</v>
      </c>
      <c r="G115" s="79">
        <f t="shared" si="10"/>
        <v>0</v>
      </c>
      <c r="H115" s="601">
        <v>0</v>
      </c>
      <c r="I115" s="601">
        <v>0</v>
      </c>
      <c r="J115" s="601">
        <v>0</v>
      </c>
      <c r="K115" s="601">
        <v>0</v>
      </c>
      <c r="L115" s="601">
        <v>0</v>
      </c>
      <c r="M115" s="601">
        <v>0</v>
      </c>
      <c r="N115" s="601">
        <v>0</v>
      </c>
      <c r="O115" s="601">
        <v>0</v>
      </c>
      <c r="P115" s="601">
        <v>0</v>
      </c>
      <c r="Q115" s="601">
        <v>0</v>
      </c>
      <c r="R115" s="601">
        <v>0</v>
      </c>
      <c r="S115" s="602">
        <v>0</v>
      </c>
      <c r="T115" s="473"/>
    </row>
    <row r="116" spans="1:20" ht="30.75" thickBot="1" x14ac:dyDescent="0.3">
      <c r="A116" s="1872"/>
      <c r="B116" s="1836"/>
      <c r="C116" s="1841"/>
      <c r="D116" s="1375"/>
      <c r="E116" s="1376"/>
      <c r="F116" s="38" t="s">
        <v>294</v>
      </c>
      <c r="G116" s="79">
        <f t="shared" si="10"/>
        <v>0</v>
      </c>
      <c r="H116" s="601">
        <v>0</v>
      </c>
      <c r="I116" s="601">
        <v>0</v>
      </c>
      <c r="J116" s="601">
        <v>0</v>
      </c>
      <c r="K116" s="601">
        <v>0</v>
      </c>
      <c r="L116" s="601">
        <v>0</v>
      </c>
      <c r="M116" s="601">
        <v>0</v>
      </c>
      <c r="N116" s="601">
        <v>0</v>
      </c>
      <c r="O116" s="601">
        <v>0</v>
      </c>
      <c r="P116" s="601">
        <v>0</v>
      </c>
      <c r="Q116" s="601">
        <v>0</v>
      </c>
      <c r="R116" s="601">
        <v>0</v>
      </c>
      <c r="S116" s="602">
        <v>0</v>
      </c>
      <c r="T116" s="473"/>
    </row>
    <row r="117" spans="1:20" ht="31.5" customHeight="1" thickBot="1" x14ac:dyDescent="0.3">
      <c r="A117" s="1872"/>
      <c r="B117" s="1836"/>
      <c r="C117" s="1841"/>
      <c r="D117" s="1375"/>
      <c r="E117" s="1376"/>
      <c r="F117" s="38" t="s">
        <v>295</v>
      </c>
      <c r="G117" s="79">
        <f t="shared" si="10"/>
        <v>0</v>
      </c>
      <c r="H117" s="601">
        <v>0</v>
      </c>
      <c r="I117" s="601">
        <v>0</v>
      </c>
      <c r="J117" s="601">
        <v>0</v>
      </c>
      <c r="K117" s="601">
        <v>0</v>
      </c>
      <c r="L117" s="601">
        <v>0</v>
      </c>
      <c r="M117" s="601">
        <v>0</v>
      </c>
      <c r="N117" s="601">
        <v>0</v>
      </c>
      <c r="O117" s="601">
        <v>0</v>
      </c>
      <c r="P117" s="601">
        <v>0</v>
      </c>
      <c r="Q117" s="601">
        <v>0</v>
      </c>
      <c r="R117" s="601">
        <v>0</v>
      </c>
      <c r="S117" s="602">
        <v>0</v>
      </c>
      <c r="T117" s="473"/>
    </row>
    <row r="118" spans="1:20" ht="19.5" thickBot="1" x14ac:dyDescent="0.3">
      <c r="A118" s="1872"/>
      <c r="B118" s="1836"/>
      <c r="C118" s="1841"/>
      <c r="D118" s="1375"/>
      <c r="E118" s="1376"/>
      <c r="F118" s="38" t="s">
        <v>296</v>
      </c>
      <c r="G118" s="79">
        <f t="shared" si="10"/>
        <v>0</v>
      </c>
      <c r="H118" s="601">
        <v>0</v>
      </c>
      <c r="I118" s="601">
        <v>0</v>
      </c>
      <c r="J118" s="601">
        <v>0</v>
      </c>
      <c r="K118" s="601">
        <v>0</v>
      </c>
      <c r="L118" s="601">
        <v>0</v>
      </c>
      <c r="M118" s="601">
        <v>0</v>
      </c>
      <c r="N118" s="601">
        <v>0</v>
      </c>
      <c r="O118" s="601">
        <v>0</v>
      </c>
      <c r="P118" s="601">
        <v>0</v>
      </c>
      <c r="Q118" s="601">
        <v>0</v>
      </c>
      <c r="R118" s="601">
        <v>0</v>
      </c>
      <c r="S118" s="602">
        <v>0</v>
      </c>
      <c r="T118" s="473"/>
    </row>
    <row r="119" spans="1:20" ht="22.5" customHeight="1" thickBot="1" x14ac:dyDescent="0.3">
      <c r="A119" s="1872"/>
      <c r="B119" s="1836"/>
      <c r="C119" s="1841"/>
      <c r="D119" s="1375"/>
      <c r="E119" s="1376"/>
      <c r="F119" s="38" t="s">
        <v>297</v>
      </c>
      <c r="G119" s="79">
        <f t="shared" si="10"/>
        <v>0</v>
      </c>
      <c r="H119" s="601">
        <v>0</v>
      </c>
      <c r="I119" s="601">
        <v>0</v>
      </c>
      <c r="J119" s="601">
        <v>0</v>
      </c>
      <c r="K119" s="601">
        <v>0</v>
      </c>
      <c r="L119" s="601">
        <v>0</v>
      </c>
      <c r="M119" s="601">
        <v>0</v>
      </c>
      <c r="N119" s="601">
        <v>0</v>
      </c>
      <c r="O119" s="601">
        <v>0</v>
      </c>
      <c r="P119" s="601">
        <v>0</v>
      </c>
      <c r="Q119" s="601">
        <v>0</v>
      </c>
      <c r="R119" s="601">
        <v>0</v>
      </c>
      <c r="S119" s="602">
        <v>0</v>
      </c>
      <c r="T119" s="473"/>
    </row>
    <row r="120" spans="1:20" ht="19.5" thickBot="1" x14ac:dyDescent="0.3">
      <c r="A120" s="1872"/>
      <c r="B120" s="1836"/>
      <c r="C120" s="1841"/>
      <c r="D120" s="1375"/>
      <c r="E120" s="1376"/>
      <c r="F120" s="38" t="s">
        <v>298</v>
      </c>
      <c r="G120" s="79">
        <f t="shared" si="10"/>
        <v>0</v>
      </c>
      <c r="H120" s="601">
        <v>0</v>
      </c>
      <c r="I120" s="601">
        <v>0</v>
      </c>
      <c r="J120" s="601">
        <v>0</v>
      </c>
      <c r="K120" s="601">
        <v>0</v>
      </c>
      <c r="L120" s="601">
        <v>0</v>
      </c>
      <c r="M120" s="601">
        <v>0</v>
      </c>
      <c r="N120" s="601">
        <v>0</v>
      </c>
      <c r="O120" s="601">
        <v>0</v>
      </c>
      <c r="P120" s="601">
        <v>0</v>
      </c>
      <c r="Q120" s="601">
        <v>0</v>
      </c>
      <c r="R120" s="601">
        <v>0</v>
      </c>
      <c r="S120" s="602">
        <v>0</v>
      </c>
      <c r="T120" s="473"/>
    </row>
    <row r="121" spans="1:20" ht="19.5" thickBot="1" x14ac:dyDescent="0.3">
      <c r="A121" s="1872"/>
      <c r="B121" s="1836"/>
      <c r="C121" s="1841"/>
      <c r="D121" s="1375"/>
      <c r="E121" s="1376"/>
      <c r="F121" s="38" t="s">
        <v>299</v>
      </c>
      <c r="G121" s="79">
        <f t="shared" si="10"/>
        <v>0</v>
      </c>
      <c r="H121" s="601">
        <v>0</v>
      </c>
      <c r="I121" s="601">
        <v>0</v>
      </c>
      <c r="J121" s="601">
        <v>0</v>
      </c>
      <c r="K121" s="601">
        <v>0</v>
      </c>
      <c r="L121" s="601">
        <v>0</v>
      </c>
      <c r="M121" s="601">
        <v>0</v>
      </c>
      <c r="N121" s="601">
        <v>0</v>
      </c>
      <c r="O121" s="601">
        <v>0</v>
      </c>
      <c r="P121" s="601">
        <v>0</v>
      </c>
      <c r="Q121" s="601">
        <v>0</v>
      </c>
      <c r="R121" s="601">
        <v>0</v>
      </c>
      <c r="S121" s="602">
        <v>0</v>
      </c>
      <c r="T121" s="473"/>
    </row>
    <row r="122" spans="1:20" ht="19.5" thickBot="1" x14ac:dyDescent="0.3">
      <c r="A122" s="1872"/>
      <c r="B122" s="1836"/>
      <c r="C122" s="1841"/>
      <c r="D122" s="1375"/>
      <c r="E122" s="1376"/>
      <c r="F122" s="38" t="s">
        <v>300</v>
      </c>
      <c r="G122" s="79">
        <f t="shared" si="10"/>
        <v>0</v>
      </c>
      <c r="H122" s="601">
        <v>0</v>
      </c>
      <c r="I122" s="601">
        <v>0</v>
      </c>
      <c r="J122" s="601">
        <v>0</v>
      </c>
      <c r="K122" s="601">
        <v>0</v>
      </c>
      <c r="L122" s="601">
        <v>0</v>
      </c>
      <c r="M122" s="601">
        <v>0</v>
      </c>
      <c r="N122" s="601">
        <v>0</v>
      </c>
      <c r="O122" s="601">
        <v>0</v>
      </c>
      <c r="P122" s="601">
        <v>0</v>
      </c>
      <c r="Q122" s="601">
        <v>0</v>
      </c>
      <c r="R122" s="601">
        <v>0</v>
      </c>
      <c r="S122" s="602">
        <v>0</v>
      </c>
      <c r="T122" s="473"/>
    </row>
    <row r="123" spans="1:20" ht="19.5" thickBot="1" x14ac:dyDescent="0.3">
      <c r="A123" s="1872"/>
      <c r="B123" s="1836"/>
      <c r="C123" s="1841"/>
      <c r="D123" s="1375"/>
      <c r="E123" s="1376"/>
      <c r="F123" s="38" t="s">
        <v>301</v>
      </c>
      <c r="G123" s="79">
        <f t="shared" si="10"/>
        <v>0</v>
      </c>
      <c r="H123" s="601">
        <v>0</v>
      </c>
      <c r="I123" s="601">
        <v>0</v>
      </c>
      <c r="J123" s="601">
        <v>0</v>
      </c>
      <c r="K123" s="601">
        <v>0</v>
      </c>
      <c r="L123" s="601">
        <v>0</v>
      </c>
      <c r="M123" s="601">
        <v>0</v>
      </c>
      <c r="N123" s="601">
        <v>0</v>
      </c>
      <c r="O123" s="601">
        <v>0</v>
      </c>
      <c r="P123" s="601">
        <v>0</v>
      </c>
      <c r="Q123" s="601">
        <v>0</v>
      </c>
      <c r="R123" s="601">
        <v>0</v>
      </c>
      <c r="S123" s="602">
        <v>0</v>
      </c>
      <c r="T123" s="473"/>
    </row>
    <row r="124" spans="1:20" ht="19.5" thickBot="1" x14ac:dyDescent="0.3">
      <c r="A124" s="1872"/>
      <c r="B124" s="1836"/>
      <c r="C124" s="1841"/>
      <c r="D124" s="1375"/>
      <c r="E124" s="1376"/>
      <c r="F124" s="38" t="s">
        <v>302</v>
      </c>
      <c r="G124" s="79">
        <f t="shared" si="10"/>
        <v>0</v>
      </c>
      <c r="H124" s="601">
        <v>0</v>
      </c>
      <c r="I124" s="601">
        <v>0</v>
      </c>
      <c r="J124" s="601">
        <v>0</v>
      </c>
      <c r="K124" s="601">
        <v>0</v>
      </c>
      <c r="L124" s="601">
        <v>0</v>
      </c>
      <c r="M124" s="601">
        <v>0</v>
      </c>
      <c r="N124" s="601">
        <v>0</v>
      </c>
      <c r="O124" s="601">
        <v>0</v>
      </c>
      <c r="P124" s="601">
        <v>0</v>
      </c>
      <c r="Q124" s="601">
        <v>0</v>
      </c>
      <c r="R124" s="601">
        <v>0</v>
      </c>
      <c r="S124" s="602">
        <v>0</v>
      </c>
      <c r="T124" s="473"/>
    </row>
    <row r="125" spans="1:20" ht="19.5" thickBot="1" x14ac:dyDescent="0.3">
      <c r="A125" s="1872"/>
      <c r="B125" s="1836"/>
      <c r="C125" s="1841"/>
      <c r="D125" s="1375"/>
      <c r="E125" s="1376"/>
      <c r="F125" s="38" t="s">
        <v>303</v>
      </c>
      <c r="G125" s="79">
        <f t="shared" si="10"/>
        <v>0</v>
      </c>
      <c r="H125" s="601">
        <v>0</v>
      </c>
      <c r="I125" s="601">
        <v>0</v>
      </c>
      <c r="J125" s="601">
        <v>0</v>
      </c>
      <c r="K125" s="601">
        <v>0</v>
      </c>
      <c r="L125" s="601">
        <v>0</v>
      </c>
      <c r="M125" s="601">
        <v>0</v>
      </c>
      <c r="N125" s="601">
        <v>0</v>
      </c>
      <c r="O125" s="601">
        <v>0</v>
      </c>
      <c r="P125" s="601">
        <v>0</v>
      </c>
      <c r="Q125" s="601">
        <v>0</v>
      </c>
      <c r="R125" s="601">
        <v>0</v>
      </c>
      <c r="S125" s="602">
        <v>0</v>
      </c>
      <c r="T125" s="473"/>
    </row>
    <row r="126" spans="1:20" ht="19.5" thickBot="1" x14ac:dyDescent="0.3">
      <c r="A126" s="1872"/>
      <c r="B126" s="1836"/>
      <c r="C126" s="1841"/>
      <c r="D126" s="1375"/>
      <c r="E126" s="1376"/>
      <c r="F126" s="38" t="s">
        <v>304</v>
      </c>
      <c r="G126" s="79">
        <f t="shared" si="10"/>
        <v>0</v>
      </c>
      <c r="H126" s="601">
        <v>0</v>
      </c>
      <c r="I126" s="601">
        <v>0</v>
      </c>
      <c r="J126" s="601">
        <v>0</v>
      </c>
      <c r="K126" s="601">
        <v>0</v>
      </c>
      <c r="L126" s="601">
        <v>0</v>
      </c>
      <c r="M126" s="601">
        <v>0</v>
      </c>
      <c r="N126" s="601">
        <v>0</v>
      </c>
      <c r="O126" s="601">
        <v>0</v>
      </c>
      <c r="P126" s="601">
        <v>0</v>
      </c>
      <c r="Q126" s="601">
        <v>0</v>
      </c>
      <c r="R126" s="601">
        <v>0</v>
      </c>
      <c r="S126" s="602">
        <v>0</v>
      </c>
      <c r="T126" s="473"/>
    </row>
    <row r="127" spans="1:20" ht="19.5" thickBot="1" x14ac:dyDescent="0.3">
      <c r="A127" s="1872"/>
      <c r="B127" s="1836"/>
      <c r="C127" s="1841"/>
      <c r="D127" s="1375"/>
      <c r="E127" s="1376"/>
      <c r="F127" s="38" t="s">
        <v>305</v>
      </c>
      <c r="G127" s="79">
        <f t="shared" si="10"/>
        <v>0</v>
      </c>
      <c r="H127" s="601">
        <v>0</v>
      </c>
      <c r="I127" s="601">
        <v>0</v>
      </c>
      <c r="J127" s="601">
        <v>0</v>
      </c>
      <c r="K127" s="601">
        <v>0</v>
      </c>
      <c r="L127" s="601">
        <v>0</v>
      </c>
      <c r="M127" s="601">
        <v>0</v>
      </c>
      <c r="N127" s="601">
        <v>0</v>
      </c>
      <c r="O127" s="601">
        <v>0</v>
      </c>
      <c r="P127" s="601">
        <v>0</v>
      </c>
      <c r="Q127" s="601">
        <v>0</v>
      </c>
      <c r="R127" s="601">
        <v>0</v>
      </c>
      <c r="S127" s="602">
        <v>0</v>
      </c>
      <c r="T127" s="473"/>
    </row>
    <row r="128" spans="1:20" ht="19.5" thickBot="1" x14ac:dyDescent="0.3">
      <c r="A128" s="1872"/>
      <c r="B128" s="1836"/>
      <c r="C128" s="1841"/>
      <c r="D128" s="1375"/>
      <c r="E128" s="1376"/>
      <c r="F128" s="38" t="s">
        <v>306</v>
      </c>
      <c r="G128" s="79">
        <f t="shared" si="10"/>
        <v>0</v>
      </c>
      <c r="H128" s="601">
        <v>0</v>
      </c>
      <c r="I128" s="601">
        <v>0</v>
      </c>
      <c r="J128" s="601">
        <v>0</v>
      </c>
      <c r="K128" s="601">
        <v>0</v>
      </c>
      <c r="L128" s="601">
        <v>0</v>
      </c>
      <c r="M128" s="601">
        <v>0</v>
      </c>
      <c r="N128" s="601">
        <v>0</v>
      </c>
      <c r="O128" s="601">
        <v>0</v>
      </c>
      <c r="P128" s="601">
        <v>0</v>
      </c>
      <c r="Q128" s="601">
        <v>0</v>
      </c>
      <c r="R128" s="601">
        <v>0</v>
      </c>
      <c r="S128" s="602">
        <v>0</v>
      </c>
      <c r="T128" s="473"/>
    </row>
    <row r="129" spans="1:20" ht="19.5" thickBot="1" x14ac:dyDescent="0.3">
      <c r="A129" s="1872"/>
      <c r="B129" s="1836"/>
      <c r="C129" s="1841"/>
      <c r="D129" s="1375"/>
      <c r="E129" s="1376"/>
      <c r="F129" s="38" t="s">
        <v>307</v>
      </c>
      <c r="G129" s="79">
        <f t="shared" si="10"/>
        <v>0</v>
      </c>
      <c r="H129" s="601">
        <v>0</v>
      </c>
      <c r="I129" s="601">
        <v>0</v>
      </c>
      <c r="J129" s="601">
        <v>0</v>
      </c>
      <c r="K129" s="601">
        <v>0</v>
      </c>
      <c r="L129" s="601">
        <v>0</v>
      </c>
      <c r="M129" s="601">
        <v>0</v>
      </c>
      <c r="N129" s="601">
        <v>0</v>
      </c>
      <c r="O129" s="601">
        <v>0</v>
      </c>
      <c r="P129" s="601">
        <v>0</v>
      </c>
      <c r="Q129" s="601">
        <v>0</v>
      </c>
      <c r="R129" s="601">
        <v>0</v>
      </c>
      <c r="S129" s="602">
        <v>0</v>
      </c>
      <c r="T129" s="473"/>
    </row>
    <row r="130" spans="1:20" ht="19.5" thickBot="1" x14ac:dyDescent="0.3">
      <c r="A130" s="1872"/>
      <c r="B130" s="1836"/>
      <c r="C130" s="1841"/>
      <c r="D130" s="1375"/>
      <c r="E130" s="1376"/>
      <c r="F130" s="38" t="s">
        <v>308</v>
      </c>
      <c r="G130" s="79">
        <f t="shared" si="10"/>
        <v>0</v>
      </c>
      <c r="H130" s="601">
        <v>0</v>
      </c>
      <c r="I130" s="601">
        <v>0</v>
      </c>
      <c r="J130" s="601">
        <v>0</v>
      </c>
      <c r="K130" s="601">
        <v>0</v>
      </c>
      <c r="L130" s="601">
        <v>0</v>
      </c>
      <c r="M130" s="601">
        <v>0</v>
      </c>
      <c r="N130" s="601">
        <v>0</v>
      </c>
      <c r="O130" s="601">
        <v>0</v>
      </c>
      <c r="P130" s="601">
        <v>0</v>
      </c>
      <c r="Q130" s="601">
        <v>0</v>
      </c>
      <c r="R130" s="601">
        <v>0</v>
      </c>
      <c r="S130" s="602">
        <v>0</v>
      </c>
      <c r="T130" s="473"/>
    </row>
    <row r="131" spans="1:20" ht="19.5" thickBot="1" x14ac:dyDescent="0.3">
      <c r="A131" s="1872"/>
      <c r="B131" s="1836"/>
      <c r="C131" s="1841"/>
      <c r="D131" s="1375"/>
      <c r="E131" s="1376"/>
      <c r="F131" s="38" t="s">
        <v>309</v>
      </c>
      <c r="G131" s="79">
        <f t="shared" si="10"/>
        <v>0</v>
      </c>
      <c r="H131" s="601">
        <v>0</v>
      </c>
      <c r="I131" s="601">
        <v>0</v>
      </c>
      <c r="J131" s="601">
        <v>0</v>
      </c>
      <c r="K131" s="601">
        <v>0</v>
      </c>
      <c r="L131" s="601">
        <v>0</v>
      </c>
      <c r="M131" s="601">
        <v>0</v>
      </c>
      <c r="N131" s="601">
        <v>0</v>
      </c>
      <c r="O131" s="601">
        <v>0</v>
      </c>
      <c r="P131" s="601">
        <v>0</v>
      </c>
      <c r="Q131" s="601">
        <v>0</v>
      </c>
      <c r="R131" s="601">
        <v>0</v>
      </c>
      <c r="S131" s="602">
        <v>0</v>
      </c>
      <c r="T131" s="473"/>
    </row>
    <row r="132" spans="1:20" ht="33" customHeight="1" thickBot="1" x14ac:dyDescent="0.3">
      <c r="A132" s="1872"/>
      <c r="B132" s="1836"/>
      <c r="C132" s="1841"/>
      <c r="D132" s="1375"/>
      <c r="E132" s="1376"/>
      <c r="F132" s="38" t="s">
        <v>310</v>
      </c>
      <c r="G132" s="79">
        <f t="shared" si="10"/>
        <v>0</v>
      </c>
      <c r="H132" s="601">
        <v>0</v>
      </c>
      <c r="I132" s="601">
        <v>0</v>
      </c>
      <c r="J132" s="601">
        <v>0</v>
      </c>
      <c r="K132" s="601">
        <v>0</v>
      </c>
      <c r="L132" s="601">
        <v>0</v>
      </c>
      <c r="M132" s="601">
        <v>0</v>
      </c>
      <c r="N132" s="601">
        <v>0</v>
      </c>
      <c r="O132" s="601">
        <v>0</v>
      </c>
      <c r="P132" s="601">
        <v>0</v>
      </c>
      <c r="Q132" s="601">
        <v>0</v>
      </c>
      <c r="R132" s="601">
        <v>0</v>
      </c>
      <c r="S132" s="602">
        <v>0</v>
      </c>
      <c r="T132" s="473"/>
    </row>
    <row r="133" spans="1:20" ht="30.75" thickBot="1" x14ac:dyDescent="0.3">
      <c r="A133" s="1872"/>
      <c r="B133" s="1836"/>
      <c r="C133" s="1841"/>
      <c r="D133" s="1375"/>
      <c r="E133" s="1376"/>
      <c r="F133" s="38" t="s">
        <v>311</v>
      </c>
      <c r="G133" s="79">
        <f t="shared" si="10"/>
        <v>0</v>
      </c>
      <c r="H133" s="601">
        <v>0</v>
      </c>
      <c r="I133" s="601">
        <v>0</v>
      </c>
      <c r="J133" s="601">
        <v>0</v>
      </c>
      <c r="K133" s="601">
        <v>0</v>
      </c>
      <c r="L133" s="601">
        <v>0</v>
      </c>
      <c r="M133" s="601">
        <v>0</v>
      </c>
      <c r="N133" s="601">
        <v>0</v>
      </c>
      <c r="O133" s="601">
        <v>0</v>
      </c>
      <c r="P133" s="601">
        <v>0</v>
      </c>
      <c r="Q133" s="601">
        <v>0</v>
      </c>
      <c r="R133" s="601">
        <v>0</v>
      </c>
      <c r="S133" s="602">
        <v>0</v>
      </c>
      <c r="T133" s="473"/>
    </row>
    <row r="134" spans="1:20" ht="30.75" thickBot="1" x14ac:dyDescent="0.3">
      <c r="A134" s="1872"/>
      <c r="B134" s="1836"/>
      <c r="C134" s="1841"/>
      <c r="D134" s="1375"/>
      <c r="E134" s="1376"/>
      <c r="F134" s="38" t="s">
        <v>312</v>
      </c>
      <c r="G134" s="79">
        <f t="shared" si="10"/>
        <v>0</v>
      </c>
      <c r="H134" s="601">
        <v>0</v>
      </c>
      <c r="I134" s="601">
        <v>0</v>
      </c>
      <c r="J134" s="601">
        <v>0</v>
      </c>
      <c r="K134" s="601">
        <v>0</v>
      </c>
      <c r="L134" s="601">
        <v>0</v>
      </c>
      <c r="M134" s="601">
        <v>0</v>
      </c>
      <c r="N134" s="601">
        <v>0</v>
      </c>
      <c r="O134" s="601">
        <v>0</v>
      </c>
      <c r="P134" s="601">
        <v>0</v>
      </c>
      <c r="Q134" s="601">
        <v>0</v>
      </c>
      <c r="R134" s="601">
        <v>0</v>
      </c>
      <c r="S134" s="602">
        <v>0</v>
      </c>
      <c r="T134" s="473"/>
    </row>
    <row r="135" spans="1:20" ht="19.5" thickBot="1" x14ac:dyDescent="0.3">
      <c r="A135" s="1872"/>
      <c r="B135" s="1836"/>
      <c r="C135" s="1841"/>
      <c r="D135" s="1375"/>
      <c r="E135" s="1376"/>
      <c r="F135" s="38" t="s">
        <v>230</v>
      </c>
      <c r="G135" s="79">
        <f t="shared" si="10"/>
        <v>0</v>
      </c>
      <c r="H135" s="601">
        <v>0</v>
      </c>
      <c r="I135" s="601">
        <v>0</v>
      </c>
      <c r="J135" s="601">
        <v>0</v>
      </c>
      <c r="K135" s="601">
        <v>0</v>
      </c>
      <c r="L135" s="601">
        <v>0</v>
      </c>
      <c r="M135" s="601">
        <v>0</v>
      </c>
      <c r="N135" s="601">
        <v>0</v>
      </c>
      <c r="O135" s="601">
        <v>0</v>
      </c>
      <c r="P135" s="601">
        <v>0</v>
      </c>
      <c r="Q135" s="601">
        <v>0</v>
      </c>
      <c r="R135" s="601">
        <v>0</v>
      </c>
      <c r="S135" s="602">
        <v>0</v>
      </c>
      <c r="T135" s="473"/>
    </row>
    <row r="136" spans="1:20" ht="19.5" thickBot="1" x14ac:dyDescent="0.3">
      <c r="A136" s="1872"/>
      <c r="B136" s="1836"/>
      <c r="C136" s="1841"/>
      <c r="D136" s="1375"/>
      <c r="E136" s="1376"/>
      <c r="F136" s="38" t="s">
        <v>313</v>
      </c>
      <c r="G136" s="79">
        <f t="shared" si="10"/>
        <v>0</v>
      </c>
      <c r="H136" s="601">
        <v>0</v>
      </c>
      <c r="I136" s="601">
        <v>0</v>
      </c>
      <c r="J136" s="601">
        <v>0</v>
      </c>
      <c r="K136" s="601">
        <v>0</v>
      </c>
      <c r="L136" s="601">
        <v>0</v>
      </c>
      <c r="M136" s="601">
        <v>0</v>
      </c>
      <c r="N136" s="601">
        <v>0</v>
      </c>
      <c r="O136" s="601">
        <v>0</v>
      </c>
      <c r="P136" s="601">
        <v>0</v>
      </c>
      <c r="Q136" s="601">
        <v>0</v>
      </c>
      <c r="R136" s="601">
        <v>0</v>
      </c>
      <c r="S136" s="602">
        <v>0</v>
      </c>
      <c r="T136" s="473"/>
    </row>
    <row r="137" spans="1:20" ht="30.75" thickBot="1" x14ac:dyDescent="0.3">
      <c r="A137" s="1872"/>
      <c r="B137" s="1836"/>
      <c r="C137" s="1841"/>
      <c r="D137" s="1375"/>
      <c r="E137" s="1376"/>
      <c r="F137" s="38" t="s">
        <v>314</v>
      </c>
      <c r="G137" s="79">
        <f t="shared" si="10"/>
        <v>0</v>
      </c>
      <c r="H137" s="601">
        <v>0</v>
      </c>
      <c r="I137" s="601">
        <v>0</v>
      </c>
      <c r="J137" s="601">
        <v>0</v>
      </c>
      <c r="K137" s="601">
        <v>0</v>
      </c>
      <c r="L137" s="601">
        <v>0</v>
      </c>
      <c r="M137" s="601">
        <v>0</v>
      </c>
      <c r="N137" s="601">
        <v>0</v>
      </c>
      <c r="O137" s="601">
        <v>0</v>
      </c>
      <c r="P137" s="601">
        <v>0</v>
      </c>
      <c r="Q137" s="601">
        <v>0</v>
      </c>
      <c r="R137" s="601">
        <v>0</v>
      </c>
      <c r="S137" s="602">
        <v>0</v>
      </c>
      <c r="T137" s="473"/>
    </row>
    <row r="138" spans="1:20" ht="30.75" thickBot="1" x14ac:dyDescent="0.3">
      <c r="A138" s="1872"/>
      <c r="B138" s="1836"/>
      <c r="C138" s="1841"/>
      <c r="D138" s="1375"/>
      <c r="E138" s="1376"/>
      <c r="F138" s="38" t="s">
        <v>315</v>
      </c>
      <c r="G138" s="79">
        <f t="shared" si="10"/>
        <v>0</v>
      </c>
      <c r="H138" s="601">
        <v>0</v>
      </c>
      <c r="I138" s="601">
        <v>0</v>
      </c>
      <c r="J138" s="601">
        <v>0</v>
      </c>
      <c r="K138" s="601">
        <v>0</v>
      </c>
      <c r="L138" s="601">
        <v>0</v>
      </c>
      <c r="M138" s="601">
        <v>0</v>
      </c>
      <c r="N138" s="601">
        <v>0</v>
      </c>
      <c r="O138" s="601">
        <v>0</v>
      </c>
      <c r="P138" s="601">
        <v>0</v>
      </c>
      <c r="Q138" s="601">
        <v>0</v>
      </c>
      <c r="R138" s="601">
        <v>0</v>
      </c>
      <c r="S138" s="602">
        <v>0</v>
      </c>
      <c r="T138" s="473"/>
    </row>
    <row r="139" spans="1:20" ht="19.5" thickBot="1" x14ac:dyDescent="0.3">
      <c r="A139" s="1872"/>
      <c r="B139" s="1836"/>
      <c r="C139" s="1841"/>
      <c r="D139" s="1375"/>
      <c r="E139" s="1376"/>
      <c r="F139" s="38" t="s">
        <v>316</v>
      </c>
      <c r="G139" s="79">
        <f t="shared" si="10"/>
        <v>0</v>
      </c>
      <c r="H139" s="601">
        <v>0</v>
      </c>
      <c r="I139" s="601">
        <v>0</v>
      </c>
      <c r="J139" s="601">
        <v>0</v>
      </c>
      <c r="K139" s="601">
        <v>0</v>
      </c>
      <c r="L139" s="601">
        <v>0</v>
      </c>
      <c r="M139" s="601">
        <v>0</v>
      </c>
      <c r="N139" s="601">
        <v>0</v>
      </c>
      <c r="O139" s="601">
        <v>0</v>
      </c>
      <c r="P139" s="601">
        <v>0</v>
      </c>
      <c r="Q139" s="601">
        <v>0</v>
      </c>
      <c r="R139" s="601">
        <v>0</v>
      </c>
      <c r="S139" s="602">
        <v>0</v>
      </c>
      <c r="T139" s="473"/>
    </row>
    <row r="140" spans="1:20" ht="19.5" thickBot="1" x14ac:dyDescent="0.3">
      <c r="A140" s="1872"/>
      <c r="B140" s="1836"/>
      <c r="C140" s="1841"/>
      <c r="D140" s="1375"/>
      <c r="E140" s="1376"/>
      <c r="F140" s="38" t="s">
        <v>317</v>
      </c>
      <c r="G140" s="79">
        <f t="shared" si="10"/>
        <v>0</v>
      </c>
      <c r="H140" s="601">
        <v>0</v>
      </c>
      <c r="I140" s="601">
        <v>0</v>
      </c>
      <c r="J140" s="601">
        <v>0</v>
      </c>
      <c r="K140" s="601">
        <v>0</v>
      </c>
      <c r="L140" s="601">
        <v>0</v>
      </c>
      <c r="M140" s="601">
        <v>0</v>
      </c>
      <c r="N140" s="601">
        <v>0</v>
      </c>
      <c r="O140" s="601">
        <v>0</v>
      </c>
      <c r="P140" s="601">
        <v>0</v>
      </c>
      <c r="Q140" s="601">
        <v>0</v>
      </c>
      <c r="R140" s="601">
        <v>0</v>
      </c>
      <c r="S140" s="602">
        <v>0</v>
      </c>
      <c r="T140" s="473"/>
    </row>
    <row r="141" spans="1:20" ht="19.5" thickBot="1" x14ac:dyDescent="0.3">
      <c r="A141" s="1872"/>
      <c r="B141" s="1836"/>
      <c r="C141" s="1841"/>
      <c r="D141" s="1375"/>
      <c r="E141" s="1376"/>
      <c r="F141" s="38" t="s">
        <v>318</v>
      </c>
      <c r="G141" s="79">
        <f t="shared" si="10"/>
        <v>0</v>
      </c>
      <c r="H141" s="601">
        <v>0</v>
      </c>
      <c r="I141" s="601">
        <v>0</v>
      </c>
      <c r="J141" s="601">
        <v>0</v>
      </c>
      <c r="K141" s="601">
        <v>0</v>
      </c>
      <c r="L141" s="601">
        <v>0</v>
      </c>
      <c r="M141" s="601">
        <v>0</v>
      </c>
      <c r="N141" s="601">
        <v>0</v>
      </c>
      <c r="O141" s="601">
        <v>0</v>
      </c>
      <c r="P141" s="601">
        <v>0</v>
      </c>
      <c r="Q141" s="601">
        <v>0</v>
      </c>
      <c r="R141" s="601">
        <v>0</v>
      </c>
      <c r="S141" s="602">
        <v>0</v>
      </c>
      <c r="T141" s="473"/>
    </row>
    <row r="142" spans="1:20" ht="19.5" thickBot="1" x14ac:dyDescent="0.3">
      <c r="A142" s="1872"/>
      <c r="B142" s="1836"/>
      <c r="C142" s="1841"/>
      <c r="D142" s="1375"/>
      <c r="E142" s="1376"/>
      <c r="F142" s="38" t="s">
        <v>319</v>
      </c>
      <c r="G142" s="79">
        <f t="shared" si="10"/>
        <v>0</v>
      </c>
      <c r="H142" s="601">
        <v>0</v>
      </c>
      <c r="I142" s="601">
        <v>0</v>
      </c>
      <c r="J142" s="601">
        <v>0</v>
      </c>
      <c r="K142" s="601">
        <v>0</v>
      </c>
      <c r="L142" s="601">
        <v>0</v>
      </c>
      <c r="M142" s="601">
        <v>0</v>
      </c>
      <c r="N142" s="601">
        <v>0</v>
      </c>
      <c r="O142" s="601">
        <v>0</v>
      </c>
      <c r="P142" s="601">
        <v>0</v>
      </c>
      <c r="Q142" s="601">
        <v>0</v>
      </c>
      <c r="R142" s="601">
        <v>0</v>
      </c>
      <c r="S142" s="602">
        <v>0</v>
      </c>
      <c r="T142" s="473"/>
    </row>
    <row r="143" spans="1:20" ht="19.5" thickBot="1" x14ac:dyDescent="0.3">
      <c r="A143" s="1872"/>
      <c r="B143" s="1836"/>
      <c r="C143" s="1841"/>
      <c r="D143" s="1375"/>
      <c r="E143" s="1376"/>
      <c r="F143" s="38" t="s">
        <v>320</v>
      </c>
      <c r="G143" s="79">
        <f t="shared" si="10"/>
        <v>0</v>
      </c>
      <c r="H143" s="601">
        <v>0</v>
      </c>
      <c r="I143" s="601">
        <v>0</v>
      </c>
      <c r="J143" s="601">
        <v>0</v>
      </c>
      <c r="K143" s="601">
        <v>0</v>
      </c>
      <c r="L143" s="601">
        <v>0</v>
      </c>
      <c r="M143" s="601">
        <v>0</v>
      </c>
      <c r="N143" s="601">
        <v>0</v>
      </c>
      <c r="O143" s="601">
        <v>0</v>
      </c>
      <c r="P143" s="601">
        <v>0</v>
      </c>
      <c r="Q143" s="601">
        <v>0</v>
      </c>
      <c r="R143" s="601">
        <v>0</v>
      </c>
      <c r="S143" s="602">
        <v>0</v>
      </c>
      <c r="T143" s="473"/>
    </row>
    <row r="144" spans="1:20" ht="19.5" thickBot="1" x14ac:dyDescent="0.3">
      <c r="A144" s="1872"/>
      <c r="B144" s="1836"/>
      <c r="C144" s="1841"/>
      <c r="D144" s="1375"/>
      <c r="E144" s="1376"/>
      <c r="F144" s="38" t="s">
        <v>321</v>
      </c>
      <c r="G144" s="79">
        <f t="shared" si="10"/>
        <v>0</v>
      </c>
      <c r="H144" s="601">
        <v>0</v>
      </c>
      <c r="I144" s="601">
        <v>0</v>
      </c>
      <c r="J144" s="601">
        <v>0</v>
      </c>
      <c r="K144" s="601">
        <v>0</v>
      </c>
      <c r="L144" s="601">
        <v>0</v>
      </c>
      <c r="M144" s="601">
        <v>0</v>
      </c>
      <c r="N144" s="601">
        <v>0</v>
      </c>
      <c r="O144" s="601">
        <v>0</v>
      </c>
      <c r="P144" s="601">
        <v>0</v>
      </c>
      <c r="Q144" s="601">
        <v>0</v>
      </c>
      <c r="R144" s="601">
        <v>0</v>
      </c>
      <c r="S144" s="602">
        <v>0</v>
      </c>
      <c r="T144" s="473"/>
    </row>
    <row r="145" spans="1:20" ht="19.5" thickBot="1" x14ac:dyDescent="0.3">
      <c r="A145" s="1872"/>
      <c r="B145" s="1836"/>
      <c r="C145" s="1841"/>
      <c r="D145" s="1375"/>
      <c r="E145" s="1376"/>
      <c r="F145" s="38" t="s">
        <v>322</v>
      </c>
      <c r="G145" s="79">
        <f t="shared" si="10"/>
        <v>0</v>
      </c>
      <c r="H145" s="601">
        <v>0</v>
      </c>
      <c r="I145" s="601">
        <v>0</v>
      </c>
      <c r="J145" s="601">
        <v>0</v>
      </c>
      <c r="K145" s="601">
        <v>0</v>
      </c>
      <c r="L145" s="601">
        <v>0</v>
      </c>
      <c r="M145" s="601">
        <v>0</v>
      </c>
      <c r="N145" s="601">
        <v>0</v>
      </c>
      <c r="O145" s="601">
        <v>0</v>
      </c>
      <c r="P145" s="601">
        <v>0</v>
      </c>
      <c r="Q145" s="601">
        <v>0</v>
      </c>
      <c r="R145" s="601">
        <v>0</v>
      </c>
      <c r="S145" s="602">
        <v>0</v>
      </c>
      <c r="T145" s="473"/>
    </row>
    <row r="146" spans="1:20" ht="30.75" thickBot="1" x14ac:dyDescent="0.3">
      <c r="A146" s="1872"/>
      <c r="B146" s="1836"/>
      <c r="C146" s="1841"/>
      <c r="D146" s="1375"/>
      <c r="E146" s="1376"/>
      <c r="F146" s="38" t="s">
        <v>323</v>
      </c>
      <c r="G146" s="79">
        <f t="shared" si="10"/>
        <v>0</v>
      </c>
      <c r="H146" s="601">
        <v>0</v>
      </c>
      <c r="I146" s="601">
        <v>0</v>
      </c>
      <c r="J146" s="601">
        <v>0</v>
      </c>
      <c r="K146" s="601">
        <v>0</v>
      </c>
      <c r="L146" s="601">
        <v>0</v>
      </c>
      <c r="M146" s="601">
        <v>0</v>
      </c>
      <c r="N146" s="601">
        <v>0</v>
      </c>
      <c r="O146" s="601">
        <v>0</v>
      </c>
      <c r="P146" s="601">
        <v>0</v>
      </c>
      <c r="Q146" s="601">
        <v>0</v>
      </c>
      <c r="R146" s="601">
        <v>0</v>
      </c>
      <c r="S146" s="602">
        <v>0</v>
      </c>
      <c r="T146" s="473"/>
    </row>
    <row r="147" spans="1:20" ht="30.75" thickBot="1" x14ac:dyDescent="0.3">
      <c r="A147" s="1872"/>
      <c r="B147" s="1836"/>
      <c r="C147" s="1841"/>
      <c r="D147" s="1375"/>
      <c r="E147" s="1376"/>
      <c r="F147" s="38" t="s">
        <v>324</v>
      </c>
      <c r="G147" s="79">
        <f t="shared" si="10"/>
        <v>0</v>
      </c>
      <c r="H147" s="601">
        <v>0</v>
      </c>
      <c r="I147" s="601">
        <v>0</v>
      </c>
      <c r="J147" s="601">
        <v>0</v>
      </c>
      <c r="K147" s="601">
        <v>0</v>
      </c>
      <c r="L147" s="601">
        <v>0</v>
      </c>
      <c r="M147" s="601">
        <v>0</v>
      </c>
      <c r="N147" s="601">
        <v>0</v>
      </c>
      <c r="O147" s="601">
        <v>0</v>
      </c>
      <c r="P147" s="601">
        <v>0</v>
      </c>
      <c r="Q147" s="601">
        <v>0</v>
      </c>
      <c r="R147" s="601">
        <v>0</v>
      </c>
      <c r="S147" s="602">
        <v>0</v>
      </c>
      <c r="T147" s="473"/>
    </row>
    <row r="148" spans="1:20" ht="19.5" thickBot="1" x14ac:dyDescent="0.3">
      <c r="A148" s="1872"/>
      <c r="B148" s="1836"/>
      <c r="C148" s="1841"/>
      <c r="D148" s="1375"/>
      <c r="E148" s="1376"/>
      <c r="F148" s="38" t="s">
        <v>325</v>
      </c>
      <c r="G148" s="79">
        <f t="shared" si="10"/>
        <v>0</v>
      </c>
      <c r="H148" s="601">
        <v>0</v>
      </c>
      <c r="I148" s="601">
        <v>0</v>
      </c>
      <c r="J148" s="601">
        <v>0</v>
      </c>
      <c r="K148" s="601">
        <v>0</v>
      </c>
      <c r="L148" s="601">
        <v>0</v>
      </c>
      <c r="M148" s="601">
        <v>0</v>
      </c>
      <c r="N148" s="601">
        <v>0</v>
      </c>
      <c r="O148" s="601">
        <v>0</v>
      </c>
      <c r="P148" s="601">
        <v>0</v>
      </c>
      <c r="Q148" s="601">
        <v>0</v>
      </c>
      <c r="R148" s="601">
        <v>0</v>
      </c>
      <c r="S148" s="602">
        <v>0</v>
      </c>
      <c r="T148" s="473"/>
    </row>
    <row r="149" spans="1:20" ht="19.5" thickBot="1" x14ac:dyDescent="0.3">
      <c r="A149" s="1872"/>
      <c r="B149" s="1836"/>
      <c r="C149" s="1841"/>
      <c r="D149" s="1375"/>
      <c r="E149" s="1376"/>
      <c r="F149" s="38" t="s">
        <v>326</v>
      </c>
      <c r="G149" s="79">
        <f t="shared" si="10"/>
        <v>50</v>
      </c>
      <c r="H149" s="601">
        <v>2</v>
      </c>
      <c r="I149" s="601">
        <v>4</v>
      </c>
      <c r="J149" s="601">
        <v>4</v>
      </c>
      <c r="K149" s="601">
        <v>4</v>
      </c>
      <c r="L149" s="601">
        <v>4</v>
      </c>
      <c r="M149" s="601">
        <v>6</v>
      </c>
      <c r="N149" s="601">
        <v>4</v>
      </c>
      <c r="O149" s="601">
        <v>6</v>
      </c>
      <c r="P149" s="601">
        <v>4</v>
      </c>
      <c r="Q149" s="601">
        <v>4</v>
      </c>
      <c r="R149" s="601">
        <v>6</v>
      </c>
      <c r="S149" s="602">
        <v>2</v>
      </c>
      <c r="T149" s="473"/>
    </row>
    <row r="150" spans="1:20" ht="19.5" thickBot="1" x14ac:dyDescent="0.3">
      <c r="A150" s="1872"/>
      <c r="B150" s="1836"/>
      <c r="C150" s="1841"/>
      <c r="D150" s="1375"/>
      <c r="E150" s="1376"/>
      <c r="F150" s="38" t="s">
        <v>137</v>
      </c>
      <c r="G150" s="79">
        <f t="shared" si="10"/>
        <v>0</v>
      </c>
      <c r="H150" s="601">
        <v>0</v>
      </c>
      <c r="I150" s="601">
        <v>0</v>
      </c>
      <c r="J150" s="601">
        <v>0</v>
      </c>
      <c r="K150" s="601">
        <v>0</v>
      </c>
      <c r="L150" s="601">
        <v>0</v>
      </c>
      <c r="M150" s="601">
        <v>0</v>
      </c>
      <c r="N150" s="601">
        <v>0</v>
      </c>
      <c r="O150" s="601">
        <v>0</v>
      </c>
      <c r="P150" s="601">
        <v>0</v>
      </c>
      <c r="Q150" s="601">
        <v>0</v>
      </c>
      <c r="R150" s="601">
        <v>0</v>
      </c>
      <c r="S150" s="602">
        <v>0</v>
      </c>
      <c r="T150" s="473"/>
    </row>
    <row r="151" spans="1:20" ht="30" customHeight="1" thickBot="1" x14ac:dyDescent="0.3">
      <c r="A151" s="1872"/>
      <c r="B151" s="1836"/>
      <c r="C151" s="1841"/>
      <c r="D151" s="1375"/>
      <c r="E151" s="1376"/>
      <c r="F151" s="38" t="s">
        <v>327</v>
      </c>
      <c r="G151" s="79">
        <f t="shared" si="10"/>
        <v>0</v>
      </c>
      <c r="H151" s="601">
        <v>0</v>
      </c>
      <c r="I151" s="601">
        <v>0</v>
      </c>
      <c r="J151" s="601">
        <v>0</v>
      </c>
      <c r="K151" s="601">
        <v>0</v>
      </c>
      <c r="L151" s="601">
        <v>0</v>
      </c>
      <c r="M151" s="601">
        <v>0</v>
      </c>
      <c r="N151" s="601">
        <v>0</v>
      </c>
      <c r="O151" s="601">
        <v>0</v>
      </c>
      <c r="P151" s="601">
        <v>0</v>
      </c>
      <c r="Q151" s="601">
        <v>0</v>
      </c>
      <c r="R151" s="601">
        <v>0</v>
      </c>
      <c r="S151" s="602">
        <v>0</v>
      </c>
      <c r="T151" s="473"/>
    </row>
    <row r="152" spans="1:20" ht="19.5" thickBot="1" x14ac:dyDescent="0.3">
      <c r="A152" s="1872"/>
      <c r="B152" s="1836"/>
      <c r="C152" s="1841"/>
      <c r="D152" s="1375"/>
      <c r="E152" s="1376"/>
      <c r="F152" s="38" t="s">
        <v>328</v>
      </c>
      <c r="G152" s="79">
        <f t="shared" si="10"/>
        <v>0</v>
      </c>
      <c r="H152" s="601">
        <v>0</v>
      </c>
      <c r="I152" s="601">
        <v>0</v>
      </c>
      <c r="J152" s="601">
        <v>0</v>
      </c>
      <c r="K152" s="601">
        <v>0</v>
      </c>
      <c r="L152" s="601">
        <v>0</v>
      </c>
      <c r="M152" s="601">
        <v>0</v>
      </c>
      <c r="N152" s="601">
        <v>0</v>
      </c>
      <c r="O152" s="601">
        <v>0</v>
      </c>
      <c r="P152" s="601">
        <v>0</v>
      </c>
      <c r="Q152" s="601">
        <v>0</v>
      </c>
      <c r="R152" s="601">
        <v>0</v>
      </c>
      <c r="S152" s="602">
        <v>0</v>
      </c>
      <c r="T152" s="473"/>
    </row>
    <row r="153" spans="1:20" ht="19.5" customHeight="1" thickBot="1" x14ac:dyDescent="0.3">
      <c r="A153" s="1872"/>
      <c r="B153" s="1836"/>
      <c r="C153" s="1841"/>
      <c r="D153" s="1375"/>
      <c r="E153" s="1376"/>
      <c r="F153" s="38" t="s">
        <v>329</v>
      </c>
      <c r="G153" s="79">
        <f t="shared" si="10"/>
        <v>0</v>
      </c>
      <c r="H153" s="601">
        <v>0</v>
      </c>
      <c r="I153" s="601">
        <v>0</v>
      </c>
      <c r="J153" s="601">
        <v>0</v>
      </c>
      <c r="K153" s="601">
        <v>0</v>
      </c>
      <c r="L153" s="601">
        <v>0</v>
      </c>
      <c r="M153" s="601">
        <v>0</v>
      </c>
      <c r="N153" s="601">
        <v>0</v>
      </c>
      <c r="O153" s="601">
        <v>0</v>
      </c>
      <c r="P153" s="601">
        <v>0</v>
      </c>
      <c r="Q153" s="601">
        <v>0</v>
      </c>
      <c r="R153" s="601">
        <v>0</v>
      </c>
      <c r="S153" s="602">
        <v>0</v>
      </c>
      <c r="T153" s="473"/>
    </row>
    <row r="154" spans="1:20" ht="19.5" customHeight="1" thickBot="1" x14ac:dyDescent="0.3">
      <c r="A154" s="1872"/>
      <c r="B154" s="1836"/>
      <c r="C154" s="1841"/>
      <c r="D154" s="1375"/>
      <c r="E154" s="1376"/>
      <c r="F154" s="90" t="s">
        <v>330</v>
      </c>
      <c r="G154" s="84">
        <f t="shared" si="10"/>
        <v>0</v>
      </c>
      <c r="H154" s="601">
        <v>0</v>
      </c>
      <c r="I154" s="601">
        <v>0</v>
      </c>
      <c r="J154" s="601">
        <v>0</v>
      </c>
      <c r="K154" s="601">
        <v>0</v>
      </c>
      <c r="L154" s="601">
        <v>0</v>
      </c>
      <c r="M154" s="601">
        <v>0</v>
      </c>
      <c r="N154" s="601">
        <v>0</v>
      </c>
      <c r="O154" s="601">
        <v>0</v>
      </c>
      <c r="P154" s="601">
        <v>0</v>
      </c>
      <c r="Q154" s="601">
        <v>0</v>
      </c>
      <c r="R154" s="601">
        <v>0</v>
      </c>
      <c r="S154" s="602">
        <v>0</v>
      </c>
      <c r="T154" s="473"/>
    </row>
    <row r="155" spans="1:20" ht="16.5" thickBot="1" x14ac:dyDescent="0.3">
      <c r="A155" s="1872"/>
      <c r="B155" s="1836"/>
      <c r="C155" s="1841"/>
      <c r="D155" s="1377"/>
      <c r="E155" s="1378"/>
      <c r="F155" s="91" t="s">
        <v>278</v>
      </c>
      <c r="G155" s="93">
        <f>SUM(G102:G154)</f>
        <v>50</v>
      </c>
      <c r="H155" s="93">
        <f t="shared" ref="H155:S155" si="11">SUM(H102:H154)</f>
        <v>2</v>
      </c>
      <c r="I155" s="93">
        <f t="shared" si="11"/>
        <v>4</v>
      </c>
      <c r="J155" s="93">
        <f t="shared" si="11"/>
        <v>4</v>
      </c>
      <c r="K155" s="93">
        <f t="shared" si="11"/>
        <v>4</v>
      </c>
      <c r="L155" s="93">
        <f t="shared" si="11"/>
        <v>4</v>
      </c>
      <c r="M155" s="93">
        <f t="shared" si="11"/>
        <v>6</v>
      </c>
      <c r="N155" s="93">
        <f t="shared" si="11"/>
        <v>4</v>
      </c>
      <c r="O155" s="93">
        <f t="shared" si="11"/>
        <v>6</v>
      </c>
      <c r="P155" s="93">
        <f t="shared" si="11"/>
        <v>4</v>
      </c>
      <c r="Q155" s="93">
        <f t="shared" si="11"/>
        <v>4</v>
      </c>
      <c r="R155" s="93">
        <f t="shared" si="11"/>
        <v>6</v>
      </c>
      <c r="S155" s="94">
        <f t="shared" si="11"/>
        <v>2</v>
      </c>
      <c r="T155" s="473"/>
    </row>
    <row r="156" spans="1:20" ht="19.5" thickBot="1" x14ac:dyDescent="0.3">
      <c r="A156" s="1872"/>
      <c r="B156" s="1836"/>
      <c r="C156" s="1841"/>
      <c r="D156" s="1367" t="s">
        <v>177</v>
      </c>
      <c r="E156" s="1368"/>
      <c r="F156" s="39" t="s">
        <v>355</v>
      </c>
      <c r="G156" s="86">
        <f t="shared" si="10"/>
        <v>15</v>
      </c>
      <c r="H156" s="598">
        <v>0</v>
      </c>
      <c r="I156" s="598">
        <v>0</v>
      </c>
      <c r="J156" s="598">
        <v>0</v>
      </c>
      <c r="K156" s="598">
        <v>0</v>
      </c>
      <c r="L156" s="598">
        <v>1</v>
      </c>
      <c r="M156" s="598">
        <v>1</v>
      </c>
      <c r="N156" s="598">
        <v>2</v>
      </c>
      <c r="O156" s="598">
        <v>2</v>
      </c>
      <c r="P156" s="598">
        <v>2</v>
      </c>
      <c r="Q156" s="598">
        <v>3</v>
      </c>
      <c r="R156" s="598">
        <v>2</v>
      </c>
      <c r="S156" s="599">
        <v>2</v>
      </c>
      <c r="T156" s="473"/>
    </row>
    <row r="157" spans="1:20" ht="19.5" thickBot="1" x14ac:dyDescent="0.3">
      <c r="A157" s="1872"/>
      <c r="B157" s="1836"/>
      <c r="C157" s="1841"/>
      <c r="D157" s="1369"/>
      <c r="E157" s="1370"/>
      <c r="F157" s="40" t="s">
        <v>356</v>
      </c>
      <c r="G157" s="79">
        <f t="shared" si="10"/>
        <v>0</v>
      </c>
      <c r="H157" s="601">
        <v>0</v>
      </c>
      <c r="I157" s="601">
        <v>0</v>
      </c>
      <c r="J157" s="601">
        <v>0</v>
      </c>
      <c r="K157" s="601">
        <v>0</v>
      </c>
      <c r="L157" s="601">
        <v>0</v>
      </c>
      <c r="M157" s="601">
        <v>0</v>
      </c>
      <c r="N157" s="601">
        <v>0</v>
      </c>
      <c r="O157" s="601">
        <v>0</v>
      </c>
      <c r="P157" s="601">
        <v>0</v>
      </c>
      <c r="Q157" s="601">
        <v>0</v>
      </c>
      <c r="R157" s="601">
        <v>0</v>
      </c>
      <c r="S157" s="602">
        <v>0</v>
      </c>
      <c r="T157" s="473"/>
    </row>
    <row r="158" spans="1:20" ht="19.5" thickBot="1" x14ac:dyDescent="0.3">
      <c r="A158" s="1872"/>
      <c r="B158" s="1836"/>
      <c r="C158" s="1841"/>
      <c r="D158" s="1369"/>
      <c r="E158" s="1370"/>
      <c r="F158" s="40" t="s">
        <v>357</v>
      </c>
      <c r="G158" s="79">
        <f t="shared" si="10"/>
        <v>0</v>
      </c>
      <c r="H158" s="601">
        <v>0</v>
      </c>
      <c r="I158" s="601">
        <v>0</v>
      </c>
      <c r="J158" s="601">
        <v>0</v>
      </c>
      <c r="K158" s="601">
        <v>0</v>
      </c>
      <c r="L158" s="601">
        <v>0</v>
      </c>
      <c r="M158" s="601">
        <v>0</v>
      </c>
      <c r="N158" s="601">
        <v>0</v>
      </c>
      <c r="O158" s="601">
        <v>0</v>
      </c>
      <c r="P158" s="601">
        <v>0</v>
      </c>
      <c r="Q158" s="601">
        <v>0</v>
      </c>
      <c r="R158" s="601">
        <v>0</v>
      </c>
      <c r="S158" s="602">
        <v>0</v>
      </c>
      <c r="T158" s="473"/>
    </row>
    <row r="159" spans="1:20" ht="19.5" thickBot="1" x14ac:dyDescent="0.3">
      <c r="A159" s="1872"/>
      <c r="B159" s="1836"/>
      <c r="C159" s="1841"/>
      <c r="D159" s="1369"/>
      <c r="E159" s="1370"/>
      <c r="F159" s="40" t="s">
        <v>358</v>
      </c>
      <c r="G159" s="79">
        <f t="shared" si="10"/>
        <v>6</v>
      </c>
      <c r="H159" s="601">
        <v>0</v>
      </c>
      <c r="I159" s="601">
        <v>0</v>
      </c>
      <c r="J159" s="601">
        <v>0</v>
      </c>
      <c r="K159" s="601">
        <v>0</v>
      </c>
      <c r="L159" s="601">
        <v>0</v>
      </c>
      <c r="M159" s="601">
        <v>0</v>
      </c>
      <c r="N159" s="601">
        <v>1</v>
      </c>
      <c r="O159" s="601">
        <v>1</v>
      </c>
      <c r="P159" s="601">
        <v>1</v>
      </c>
      <c r="Q159" s="601">
        <v>2</v>
      </c>
      <c r="R159" s="601">
        <v>1</v>
      </c>
      <c r="S159" s="602">
        <v>0</v>
      </c>
      <c r="T159" s="473"/>
    </row>
    <row r="160" spans="1:20" ht="19.5" thickBot="1" x14ac:dyDescent="0.3">
      <c r="A160" s="1872"/>
      <c r="B160" s="1836"/>
      <c r="C160" s="1841"/>
      <c r="D160" s="1369"/>
      <c r="E160" s="1370"/>
      <c r="F160" s="40" t="s">
        <v>359</v>
      </c>
      <c r="G160" s="79">
        <f t="shared" si="10"/>
        <v>0</v>
      </c>
      <c r="H160" s="601">
        <v>0</v>
      </c>
      <c r="I160" s="601">
        <v>0</v>
      </c>
      <c r="J160" s="601">
        <v>0</v>
      </c>
      <c r="K160" s="601">
        <v>0</v>
      </c>
      <c r="L160" s="601">
        <v>0</v>
      </c>
      <c r="M160" s="601">
        <v>0</v>
      </c>
      <c r="N160" s="601">
        <v>0</v>
      </c>
      <c r="O160" s="601">
        <v>0</v>
      </c>
      <c r="P160" s="601">
        <v>0</v>
      </c>
      <c r="Q160" s="601">
        <v>0</v>
      </c>
      <c r="R160" s="601">
        <v>0</v>
      </c>
      <c r="S160" s="602">
        <v>0</v>
      </c>
      <c r="T160" s="473"/>
    </row>
    <row r="161" spans="1:20" ht="30" customHeight="1" thickBot="1" x14ac:dyDescent="0.3">
      <c r="A161" s="1872"/>
      <c r="B161" s="1837"/>
      <c r="C161" s="1841"/>
      <c r="D161" s="1369"/>
      <c r="E161" s="1370"/>
      <c r="F161" s="40" t="s">
        <v>360</v>
      </c>
      <c r="G161" s="79">
        <f t="shared" si="10"/>
        <v>0</v>
      </c>
      <c r="H161" s="601">
        <v>0</v>
      </c>
      <c r="I161" s="601">
        <v>0</v>
      </c>
      <c r="J161" s="601">
        <v>0</v>
      </c>
      <c r="K161" s="601">
        <v>0</v>
      </c>
      <c r="L161" s="601">
        <v>0</v>
      </c>
      <c r="M161" s="601">
        <v>0</v>
      </c>
      <c r="N161" s="601">
        <v>0</v>
      </c>
      <c r="O161" s="601">
        <v>0</v>
      </c>
      <c r="P161" s="601">
        <v>0</v>
      </c>
      <c r="Q161" s="601">
        <v>0</v>
      </c>
      <c r="R161" s="601">
        <v>0</v>
      </c>
      <c r="S161" s="602">
        <v>0</v>
      </c>
      <c r="T161" s="473"/>
    </row>
    <row r="162" spans="1:20" ht="35.25" customHeight="1" thickBot="1" x14ac:dyDescent="0.3">
      <c r="A162" s="1872"/>
      <c r="B162" s="1837"/>
      <c r="C162" s="1841"/>
      <c r="D162" s="1369"/>
      <c r="E162" s="1370"/>
      <c r="F162" s="40" t="s">
        <v>361</v>
      </c>
      <c r="G162" s="79">
        <f t="shared" si="10"/>
        <v>0</v>
      </c>
      <c r="H162" s="601">
        <v>0</v>
      </c>
      <c r="I162" s="601">
        <v>0</v>
      </c>
      <c r="J162" s="601">
        <v>0</v>
      </c>
      <c r="K162" s="601">
        <v>0</v>
      </c>
      <c r="L162" s="601">
        <v>0</v>
      </c>
      <c r="M162" s="601">
        <v>0</v>
      </c>
      <c r="N162" s="601">
        <v>0</v>
      </c>
      <c r="O162" s="601">
        <v>0</v>
      </c>
      <c r="P162" s="601">
        <v>0</v>
      </c>
      <c r="Q162" s="601">
        <v>0</v>
      </c>
      <c r="R162" s="601">
        <v>0</v>
      </c>
      <c r="S162" s="602">
        <v>0</v>
      </c>
      <c r="T162" s="473"/>
    </row>
    <row r="163" spans="1:20" ht="15.75" customHeight="1" thickBot="1" x14ac:dyDescent="0.3">
      <c r="A163" s="1872"/>
      <c r="B163" s="1837"/>
      <c r="C163" s="1841"/>
      <c r="D163" s="1369"/>
      <c r="E163" s="1370"/>
      <c r="F163" s="40" t="s">
        <v>362</v>
      </c>
      <c r="G163" s="79">
        <f t="shared" si="10"/>
        <v>0</v>
      </c>
      <c r="H163" s="601">
        <v>0</v>
      </c>
      <c r="I163" s="601">
        <v>0</v>
      </c>
      <c r="J163" s="601">
        <v>0</v>
      </c>
      <c r="K163" s="601">
        <v>0</v>
      </c>
      <c r="L163" s="601">
        <v>0</v>
      </c>
      <c r="M163" s="601">
        <v>0</v>
      </c>
      <c r="N163" s="601">
        <v>0</v>
      </c>
      <c r="O163" s="601">
        <v>0</v>
      </c>
      <c r="P163" s="601">
        <v>0</v>
      </c>
      <c r="Q163" s="601">
        <v>0</v>
      </c>
      <c r="R163" s="601">
        <v>0</v>
      </c>
      <c r="S163" s="602">
        <v>0</v>
      </c>
      <c r="T163" s="473"/>
    </row>
    <row r="164" spans="1:20" ht="33.75" customHeight="1" thickBot="1" x14ac:dyDescent="0.3">
      <c r="A164" s="1872"/>
      <c r="B164" s="1837"/>
      <c r="C164" s="1841"/>
      <c r="D164" s="1369"/>
      <c r="E164" s="1370"/>
      <c r="F164" s="40" t="s">
        <v>363</v>
      </c>
      <c r="G164" s="79">
        <f t="shared" si="10"/>
        <v>0</v>
      </c>
      <c r="H164" s="601">
        <v>0</v>
      </c>
      <c r="I164" s="601">
        <v>0</v>
      </c>
      <c r="J164" s="601">
        <v>0</v>
      </c>
      <c r="K164" s="601">
        <v>0</v>
      </c>
      <c r="L164" s="601">
        <v>0</v>
      </c>
      <c r="M164" s="601">
        <v>0</v>
      </c>
      <c r="N164" s="601">
        <v>0</v>
      </c>
      <c r="O164" s="601">
        <v>0</v>
      </c>
      <c r="P164" s="601">
        <v>0</v>
      </c>
      <c r="Q164" s="601">
        <v>0</v>
      </c>
      <c r="R164" s="601">
        <v>0</v>
      </c>
      <c r="S164" s="602">
        <v>0</v>
      </c>
      <c r="T164" s="473"/>
    </row>
    <row r="165" spans="1:20" ht="15.75" customHeight="1" thickBot="1" x14ac:dyDescent="0.3">
      <c r="A165" s="1872"/>
      <c r="B165" s="1837"/>
      <c r="C165" s="1841"/>
      <c r="D165" s="1369"/>
      <c r="E165" s="1370"/>
      <c r="F165" s="40" t="s">
        <v>364</v>
      </c>
      <c r="G165" s="79">
        <f t="shared" si="10"/>
        <v>0</v>
      </c>
      <c r="H165" s="601">
        <v>0</v>
      </c>
      <c r="I165" s="601">
        <v>0</v>
      </c>
      <c r="J165" s="601">
        <v>0</v>
      </c>
      <c r="K165" s="601">
        <v>0</v>
      </c>
      <c r="L165" s="601">
        <v>0</v>
      </c>
      <c r="M165" s="601">
        <v>0</v>
      </c>
      <c r="N165" s="601">
        <v>0</v>
      </c>
      <c r="O165" s="601">
        <v>0</v>
      </c>
      <c r="P165" s="601">
        <v>0</v>
      </c>
      <c r="Q165" s="601">
        <v>0</v>
      </c>
      <c r="R165" s="601">
        <v>0</v>
      </c>
      <c r="S165" s="602">
        <v>0</v>
      </c>
      <c r="T165" s="473"/>
    </row>
    <row r="166" spans="1:20" ht="31.5" customHeight="1" thickBot="1" x14ac:dyDescent="0.3">
      <c r="A166" s="1872"/>
      <c r="B166" s="1837"/>
      <c r="C166" s="1841"/>
      <c r="D166" s="1369"/>
      <c r="E166" s="1370"/>
      <c r="F166" s="40" t="s">
        <v>365</v>
      </c>
      <c r="G166" s="79">
        <f t="shared" si="10"/>
        <v>0</v>
      </c>
      <c r="H166" s="601">
        <v>0</v>
      </c>
      <c r="I166" s="601">
        <v>0</v>
      </c>
      <c r="J166" s="601">
        <v>0</v>
      </c>
      <c r="K166" s="601">
        <v>0</v>
      </c>
      <c r="L166" s="601">
        <v>0</v>
      </c>
      <c r="M166" s="601">
        <v>0</v>
      </c>
      <c r="N166" s="601">
        <v>0</v>
      </c>
      <c r="O166" s="601">
        <v>0</v>
      </c>
      <c r="P166" s="601">
        <v>0</v>
      </c>
      <c r="Q166" s="601">
        <v>0</v>
      </c>
      <c r="R166" s="601">
        <v>0</v>
      </c>
      <c r="S166" s="602">
        <v>0</v>
      </c>
      <c r="T166" s="473"/>
    </row>
    <row r="167" spans="1:20" ht="31.5" customHeight="1" thickBot="1" x14ac:dyDescent="0.3">
      <c r="A167" s="1872"/>
      <c r="B167" s="1837"/>
      <c r="C167" s="1841"/>
      <c r="D167" s="1369"/>
      <c r="E167" s="1370"/>
      <c r="F167" s="40" t="s">
        <v>366</v>
      </c>
      <c r="G167" s="79">
        <f t="shared" ref="G167:G230" si="12">SUM(H167:S167)</f>
        <v>0</v>
      </c>
      <c r="H167" s="601">
        <v>0</v>
      </c>
      <c r="I167" s="601">
        <v>0</v>
      </c>
      <c r="J167" s="601">
        <v>0</v>
      </c>
      <c r="K167" s="601">
        <v>0</v>
      </c>
      <c r="L167" s="601">
        <v>0</v>
      </c>
      <c r="M167" s="601">
        <v>0</v>
      </c>
      <c r="N167" s="601">
        <v>0</v>
      </c>
      <c r="O167" s="601">
        <v>0</v>
      </c>
      <c r="P167" s="601">
        <v>0</v>
      </c>
      <c r="Q167" s="601">
        <v>0</v>
      </c>
      <c r="R167" s="601">
        <v>0</v>
      </c>
      <c r="S167" s="602">
        <v>0</v>
      </c>
      <c r="T167" s="473"/>
    </row>
    <row r="168" spans="1:20" ht="15.75" customHeight="1" thickBot="1" x14ac:dyDescent="0.3">
      <c r="A168" s="1872"/>
      <c r="B168" s="1837"/>
      <c r="C168" s="1841"/>
      <c r="D168" s="1369"/>
      <c r="E168" s="1370"/>
      <c r="F168" s="40" t="s">
        <v>367</v>
      </c>
      <c r="G168" s="79">
        <f t="shared" si="12"/>
        <v>0</v>
      </c>
      <c r="H168" s="601">
        <v>0</v>
      </c>
      <c r="I168" s="601">
        <v>0</v>
      </c>
      <c r="J168" s="601">
        <v>0</v>
      </c>
      <c r="K168" s="601">
        <v>0</v>
      </c>
      <c r="L168" s="601">
        <v>0</v>
      </c>
      <c r="M168" s="601">
        <v>0</v>
      </c>
      <c r="N168" s="601">
        <v>0</v>
      </c>
      <c r="O168" s="601">
        <v>0</v>
      </c>
      <c r="P168" s="601">
        <v>0</v>
      </c>
      <c r="Q168" s="601">
        <v>0</v>
      </c>
      <c r="R168" s="601">
        <v>0</v>
      </c>
      <c r="S168" s="602">
        <v>0</v>
      </c>
      <c r="T168" s="473"/>
    </row>
    <row r="169" spans="1:20" ht="15.75" customHeight="1" thickBot="1" x14ac:dyDescent="0.3">
      <c r="A169" s="1872"/>
      <c r="B169" s="1837"/>
      <c r="C169" s="1841"/>
      <c r="D169" s="1369"/>
      <c r="E169" s="1370"/>
      <c r="F169" s="40" t="s">
        <v>368</v>
      </c>
      <c r="G169" s="79">
        <f t="shared" si="12"/>
        <v>0</v>
      </c>
      <c r="H169" s="601">
        <v>0</v>
      </c>
      <c r="I169" s="601">
        <v>0</v>
      </c>
      <c r="J169" s="601">
        <v>0</v>
      </c>
      <c r="K169" s="601">
        <v>0</v>
      </c>
      <c r="L169" s="601">
        <v>0</v>
      </c>
      <c r="M169" s="601">
        <v>0</v>
      </c>
      <c r="N169" s="601">
        <v>0</v>
      </c>
      <c r="O169" s="601">
        <v>0</v>
      </c>
      <c r="P169" s="601">
        <v>0</v>
      </c>
      <c r="Q169" s="601">
        <v>0</v>
      </c>
      <c r="R169" s="601">
        <v>0</v>
      </c>
      <c r="S169" s="602">
        <v>0</v>
      </c>
      <c r="T169" s="473"/>
    </row>
    <row r="170" spans="1:20" ht="31.5" customHeight="1" thickBot="1" x14ac:dyDescent="0.3">
      <c r="A170" s="1872"/>
      <c r="B170" s="1837"/>
      <c r="C170" s="1841"/>
      <c r="D170" s="1369"/>
      <c r="E170" s="1370"/>
      <c r="F170" s="40" t="s">
        <v>369</v>
      </c>
      <c r="G170" s="79">
        <f t="shared" si="12"/>
        <v>0</v>
      </c>
      <c r="H170" s="601">
        <v>0</v>
      </c>
      <c r="I170" s="601">
        <v>0</v>
      </c>
      <c r="J170" s="601">
        <v>0</v>
      </c>
      <c r="K170" s="601">
        <v>0</v>
      </c>
      <c r="L170" s="601">
        <v>0</v>
      </c>
      <c r="M170" s="601">
        <v>0</v>
      </c>
      <c r="N170" s="601">
        <v>0</v>
      </c>
      <c r="O170" s="601">
        <v>0</v>
      </c>
      <c r="P170" s="601">
        <v>0</v>
      </c>
      <c r="Q170" s="601">
        <v>0</v>
      </c>
      <c r="R170" s="601">
        <v>0</v>
      </c>
      <c r="S170" s="602">
        <v>0</v>
      </c>
      <c r="T170" s="473"/>
    </row>
    <row r="171" spans="1:20" ht="20.25" customHeight="1" thickBot="1" x14ac:dyDescent="0.3">
      <c r="A171" s="1872"/>
      <c r="B171" s="1837"/>
      <c r="C171" s="1841"/>
      <c r="D171" s="1369"/>
      <c r="E171" s="1370"/>
      <c r="F171" s="40" t="s">
        <v>370</v>
      </c>
      <c r="G171" s="79">
        <f t="shared" si="12"/>
        <v>0</v>
      </c>
      <c r="H171" s="601">
        <v>0</v>
      </c>
      <c r="I171" s="601">
        <v>0</v>
      </c>
      <c r="J171" s="601">
        <v>0</v>
      </c>
      <c r="K171" s="601">
        <v>0</v>
      </c>
      <c r="L171" s="601">
        <v>0</v>
      </c>
      <c r="M171" s="601">
        <v>0</v>
      </c>
      <c r="N171" s="601">
        <v>0</v>
      </c>
      <c r="O171" s="601">
        <v>0</v>
      </c>
      <c r="P171" s="601">
        <v>0</v>
      </c>
      <c r="Q171" s="601">
        <v>0</v>
      </c>
      <c r="R171" s="601">
        <v>0</v>
      </c>
      <c r="S171" s="602">
        <v>0</v>
      </c>
      <c r="T171" s="473"/>
    </row>
    <row r="172" spans="1:20" ht="15.75" customHeight="1" thickBot="1" x14ac:dyDescent="0.3">
      <c r="A172" s="1872"/>
      <c r="B172" s="1837"/>
      <c r="C172" s="1841"/>
      <c r="D172" s="1369"/>
      <c r="E172" s="1370"/>
      <c r="F172" s="40" t="s">
        <v>371</v>
      </c>
      <c r="G172" s="79">
        <f t="shared" si="12"/>
        <v>0</v>
      </c>
      <c r="H172" s="601">
        <v>0</v>
      </c>
      <c r="I172" s="601">
        <v>0</v>
      </c>
      <c r="J172" s="601">
        <v>0</v>
      </c>
      <c r="K172" s="601">
        <v>0</v>
      </c>
      <c r="L172" s="601">
        <v>0</v>
      </c>
      <c r="M172" s="601">
        <v>0</v>
      </c>
      <c r="N172" s="601">
        <v>0</v>
      </c>
      <c r="O172" s="601">
        <v>0</v>
      </c>
      <c r="P172" s="601">
        <v>0</v>
      </c>
      <c r="Q172" s="601">
        <v>0</v>
      </c>
      <c r="R172" s="601">
        <v>0</v>
      </c>
      <c r="S172" s="602">
        <v>0</v>
      </c>
      <c r="T172" s="473"/>
    </row>
    <row r="173" spans="1:20" ht="18" customHeight="1" thickBot="1" x14ac:dyDescent="0.3">
      <c r="A173" s="1872"/>
      <c r="B173" s="1837"/>
      <c r="C173" s="1841"/>
      <c r="D173" s="1369"/>
      <c r="E173" s="1370"/>
      <c r="F173" s="40" t="s">
        <v>372</v>
      </c>
      <c r="G173" s="79">
        <f t="shared" si="12"/>
        <v>12</v>
      </c>
      <c r="H173" s="601">
        <v>0</v>
      </c>
      <c r="I173" s="601">
        <v>0</v>
      </c>
      <c r="J173" s="601">
        <v>0</v>
      </c>
      <c r="K173" s="601">
        <v>2</v>
      </c>
      <c r="L173" s="601">
        <v>1</v>
      </c>
      <c r="M173" s="601">
        <v>0</v>
      </c>
      <c r="N173" s="601">
        <v>2</v>
      </c>
      <c r="O173" s="601">
        <v>3</v>
      </c>
      <c r="P173" s="601">
        <v>1</v>
      </c>
      <c r="Q173" s="601">
        <v>1</v>
      </c>
      <c r="R173" s="601">
        <v>2</v>
      </c>
      <c r="S173" s="602">
        <v>0</v>
      </c>
      <c r="T173" s="473"/>
    </row>
    <row r="174" spans="1:20" ht="15.75" customHeight="1" thickBot="1" x14ac:dyDescent="0.3">
      <c r="A174" s="1872"/>
      <c r="B174" s="1837"/>
      <c r="C174" s="1841"/>
      <c r="D174" s="1369"/>
      <c r="E174" s="1370"/>
      <c r="F174" s="40" t="s">
        <v>373</v>
      </c>
      <c r="G174" s="79">
        <f t="shared" si="12"/>
        <v>0</v>
      </c>
      <c r="H174" s="601">
        <v>0</v>
      </c>
      <c r="I174" s="601">
        <v>0</v>
      </c>
      <c r="J174" s="601">
        <v>0</v>
      </c>
      <c r="K174" s="601">
        <v>0</v>
      </c>
      <c r="L174" s="601">
        <v>0</v>
      </c>
      <c r="M174" s="601">
        <v>0</v>
      </c>
      <c r="N174" s="601">
        <v>0</v>
      </c>
      <c r="O174" s="601">
        <v>0</v>
      </c>
      <c r="P174" s="601">
        <v>0</v>
      </c>
      <c r="Q174" s="601">
        <v>0</v>
      </c>
      <c r="R174" s="601">
        <v>0</v>
      </c>
      <c r="S174" s="602">
        <v>0</v>
      </c>
      <c r="T174" s="473"/>
    </row>
    <row r="175" spans="1:20" ht="15.75" customHeight="1" thickBot="1" x14ac:dyDescent="0.3">
      <c r="A175" s="1872"/>
      <c r="B175" s="1837"/>
      <c r="C175" s="1841"/>
      <c r="D175" s="1369"/>
      <c r="E175" s="1370"/>
      <c r="F175" s="40" t="s">
        <v>374</v>
      </c>
      <c r="G175" s="79">
        <f t="shared" si="12"/>
        <v>0</v>
      </c>
      <c r="H175" s="601">
        <v>0</v>
      </c>
      <c r="I175" s="601">
        <v>0</v>
      </c>
      <c r="J175" s="601">
        <v>0</v>
      </c>
      <c r="K175" s="601">
        <v>0</v>
      </c>
      <c r="L175" s="601">
        <v>0</v>
      </c>
      <c r="M175" s="601">
        <v>0</v>
      </c>
      <c r="N175" s="601">
        <v>0</v>
      </c>
      <c r="O175" s="601">
        <v>0</v>
      </c>
      <c r="P175" s="601">
        <v>0</v>
      </c>
      <c r="Q175" s="601">
        <v>0</v>
      </c>
      <c r="R175" s="601">
        <v>0</v>
      </c>
      <c r="S175" s="602">
        <v>0</v>
      </c>
      <c r="T175" s="473"/>
    </row>
    <row r="176" spans="1:20" ht="16.5" customHeight="1" thickBot="1" x14ac:dyDescent="0.3">
      <c r="A176" s="1872"/>
      <c r="B176" s="1837"/>
      <c r="C176" s="1841"/>
      <c r="D176" s="1369"/>
      <c r="E176" s="1370"/>
      <c r="F176" s="40" t="s">
        <v>375</v>
      </c>
      <c r="G176" s="79">
        <f t="shared" si="12"/>
        <v>0</v>
      </c>
      <c r="H176" s="601">
        <v>0</v>
      </c>
      <c r="I176" s="601">
        <v>0</v>
      </c>
      <c r="J176" s="601">
        <v>0</v>
      </c>
      <c r="K176" s="601">
        <v>0</v>
      </c>
      <c r="L176" s="601">
        <v>0</v>
      </c>
      <c r="M176" s="601">
        <v>0</v>
      </c>
      <c r="N176" s="601">
        <v>0</v>
      </c>
      <c r="O176" s="601">
        <v>0</v>
      </c>
      <c r="P176" s="601">
        <v>0</v>
      </c>
      <c r="Q176" s="601">
        <v>0</v>
      </c>
      <c r="R176" s="601">
        <v>0</v>
      </c>
      <c r="S176" s="602">
        <v>0</v>
      </c>
      <c r="T176" s="473"/>
    </row>
    <row r="177" spans="1:20" ht="22.5" customHeight="1" thickBot="1" x14ac:dyDescent="0.3">
      <c r="A177" s="1872"/>
      <c r="B177" s="1837"/>
      <c r="C177" s="1841"/>
      <c r="D177" s="1369"/>
      <c r="E177" s="1370"/>
      <c r="F177" s="40" t="s">
        <v>376</v>
      </c>
      <c r="G177" s="79">
        <f t="shared" si="12"/>
        <v>0</v>
      </c>
      <c r="H177" s="601">
        <v>0</v>
      </c>
      <c r="I177" s="601">
        <v>0</v>
      </c>
      <c r="J177" s="601">
        <v>0</v>
      </c>
      <c r="K177" s="601">
        <v>0</v>
      </c>
      <c r="L177" s="601">
        <v>0</v>
      </c>
      <c r="M177" s="601">
        <v>0</v>
      </c>
      <c r="N177" s="601">
        <v>0</v>
      </c>
      <c r="O177" s="601">
        <v>0</v>
      </c>
      <c r="P177" s="601">
        <v>0</v>
      </c>
      <c r="Q177" s="601">
        <v>0</v>
      </c>
      <c r="R177" s="601">
        <v>0</v>
      </c>
      <c r="S177" s="602">
        <v>0</v>
      </c>
      <c r="T177" s="473"/>
    </row>
    <row r="178" spans="1:20" ht="19.5" customHeight="1" thickBot="1" x14ac:dyDescent="0.3">
      <c r="A178" s="1872"/>
      <c r="B178" s="1837"/>
      <c r="C178" s="1841"/>
      <c r="D178" s="1369"/>
      <c r="E178" s="1370"/>
      <c r="F178" s="40" t="s">
        <v>377</v>
      </c>
      <c r="G178" s="79">
        <f t="shared" si="12"/>
        <v>0</v>
      </c>
      <c r="H178" s="601">
        <v>0</v>
      </c>
      <c r="I178" s="601">
        <v>0</v>
      </c>
      <c r="J178" s="601">
        <v>0</v>
      </c>
      <c r="K178" s="601">
        <v>0</v>
      </c>
      <c r="L178" s="601">
        <v>0</v>
      </c>
      <c r="M178" s="601">
        <v>0</v>
      </c>
      <c r="N178" s="601">
        <v>0</v>
      </c>
      <c r="O178" s="601">
        <v>0</v>
      </c>
      <c r="P178" s="601">
        <v>0</v>
      </c>
      <c r="Q178" s="601">
        <v>0</v>
      </c>
      <c r="R178" s="601">
        <v>0</v>
      </c>
      <c r="S178" s="602">
        <v>0</v>
      </c>
      <c r="T178" s="473"/>
    </row>
    <row r="179" spans="1:20" ht="16.5" customHeight="1" thickBot="1" x14ac:dyDescent="0.3">
      <c r="A179" s="1872"/>
      <c r="B179" s="1837"/>
      <c r="C179" s="1841"/>
      <c r="D179" s="1369"/>
      <c r="E179" s="1370"/>
      <c r="F179" s="40" t="s">
        <v>378</v>
      </c>
      <c r="G179" s="79">
        <f t="shared" si="12"/>
        <v>5</v>
      </c>
      <c r="H179" s="601">
        <v>0</v>
      </c>
      <c r="I179" s="601">
        <v>0</v>
      </c>
      <c r="J179" s="601">
        <v>0</v>
      </c>
      <c r="K179" s="601">
        <v>0</v>
      </c>
      <c r="L179" s="601">
        <v>0</v>
      </c>
      <c r="M179" s="601">
        <v>0</v>
      </c>
      <c r="N179" s="601">
        <v>1</v>
      </c>
      <c r="O179" s="601">
        <v>1</v>
      </c>
      <c r="P179" s="601">
        <v>1</v>
      </c>
      <c r="Q179" s="601">
        <v>1</v>
      </c>
      <c r="R179" s="601">
        <v>1</v>
      </c>
      <c r="S179" s="602">
        <v>0</v>
      </c>
      <c r="T179" s="473"/>
    </row>
    <row r="180" spans="1:20" ht="15.75" customHeight="1" thickBot="1" x14ac:dyDescent="0.3">
      <c r="A180" s="1872"/>
      <c r="B180" s="1837"/>
      <c r="C180" s="1841"/>
      <c r="D180" s="1369"/>
      <c r="E180" s="1370"/>
      <c r="F180" s="40" t="s">
        <v>379</v>
      </c>
      <c r="G180" s="79">
        <f t="shared" si="12"/>
        <v>0</v>
      </c>
      <c r="H180" s="601">
        <v>0</v>
      </c>
      <c r="I180" s="601">
        <v>0</v>
      </c>
      <c r="J180" s="601">
        <v>0</v>
      </c>
      <c r="K180" s="601">
        <v>0</v>
      </c>
      <c r="L180" s="601">
        <v>0</v>
      </c>
      <c r="M180" s="601">
        <v>0</v>
      </c>
      <c r="N180" s="601">
        <v>0</v>
      </c>
      <c r="O180" s="601">
        <v>0</v>
      </c>
      <c r="P180" s="601">
        <v>0</v>
      </c>
      <c r="Q180" s="601">
        <v>0</v>
      </c>
      <c r="R180" s="601">
        <v>0</v>
      </c>
      <c r="S180" s="602">
        <v>0</v>
      </c>
      <c r="T180" s="473"/>
    </row>
    <row r="181" spans="1:20" ht="15.75" customHeight="1" thickBot="1" x14ac:dyDescent="0.3">
      <c r="A181" s="1872"/>
      <c r="B181" s="1837"/>
      <c r="C181" s="1841"/>
      <c r="D181" s="1369"/>
      <c r="E181" s="1370"/>
      <c r="F181" s="40" t="s">
        <v>380</v>
      </c>
      <c r="G181" s="79">
        <f t="shared" si="12"/>
        <v>0</v>
      </c>
      <c r="H181" s="601">
        <v>0</v>
      </c>
      <c r="I181" s="601">
        <v>0</v>
      </c>
      <c r="J181" s="601">
        <v>0</v>
      </c>
      <c r="K181" s="601">
        <v>0</v>
      </c>
      <c r="L181" s="601">
        <v>0</v>
      </c>
      <c r="M181" s="601">
        <v>0</v>
      </c>
      <c r="N181" s="601">
        <v>0</v>
      </c>
      <c r="O181" s="601">
        <v>0</v>
      </c>
      <c r="P181" s="601">
        <v>0</v>
      </c>
      <c r="Q181" s="601">
        <v>0</v>
      </c>
      <c r="R181" s="601">
        <v>0</v>
      </c>
      <c r="S181" s="602">
        <v>0</v>
      </c>
      <c r="T181" s="473"/>
    </row>
    <row r="182" spans="1:20" ht="16.5" customHeight="1" thickBot="1" x14ac:dyDescent="0.3">
      <c r="A182" s="1872"/>
      <c r="B182" s="1837"/>
      <c r="C182" s="1841"/>
      <c r="D182" s="1369"/>
      <c r="E182" s="1370"/>
      <c r="F182" s="40" t="s">
        <v>381</v>
      </c>
      <c r="G182" s="79">
        <f t="shared" si="12"/>
        <v>0</v>
      </c>
      <c r="H182" s="601">
        <v>0</v>
      </c>
      <c r="I182" s="601">
        <v>0</v>
      </c>
      <c r="J182" s="601">
        <v>0</v>
      </c>
      <c r="K182" s="601">
        <v>0</v>
      </c>
      <c r="L182" s="601">
        <v>0</v>
      </c>
      <c r="M182" s="601">
        <v>0</v>
      </c>
      <c r="N182" s="601">
        <v>0</v>
      </c>
      <c r="O182" s="601">
        <v>0</v>
      </c>
      <c r="P182" s="601">
        <v>0</v>
      </c>
      <c r="Q182" s="601">
        <v>0</v>
      </c>
      <c r="R182" s="601">
        <v>0</v>
      </c>
      <c r="S182" s="602">
        <v>0</v>
      </c>
      <c r="T182" s="473"/>
    </row>
    <row r="183" spans="1:20" ht="15.75" customHeight="1" thickBot="1" x14ac:dyDescent="0.3">
      <c r="A183" s="1872"/>
      <c r="B183" s="1837"/>
      <c r="C183" s="1841"/>
      <c r="D183" s="1369"/>
      <c r="E183" s="1370"/>
      <c r="F183" s="40" t="s">
        <v>382</v>
      </c>
      <c r="G183" s="79">
        <f t="shared" si="12"/>
        <v>0</v>
      </c>
      <c r="H183" s="601">
        <v>0</v>
      </c>
      <c r="I183" s="601">
        <v>0</v>
      </c>
      <c r="J183" s="601">
        <v>0</v>
      </c>
      <c r="K183" s="601">
        <v>0</v>
      </c>
      <c r="L183" s="601">
        <v>0</v>
      </c>
      <c r="M183" s="601">
        <v>0</v>
      </c>
      <c r="N183" s="601">
        <v>0</v>
      </c>
      <c r="O183" s="601">
        <v>0</v>
      </c>
      <c r="P183" s="601">
        <v>0</v>
      </c>
      <c r="Q183" s="601">
        <v>0</v>
      </c>
      <c r="R183" s="601">
        <v>0</v>
      </c>
      <c r="S183" s="602">
        <v>0</v>
      </c>
      <c r="T183" s="473"/>
    </row>
    <row r="184" spans="1:20" ht="15.75" customHeight="1" thickBot="1" x14ac:dyDescent="0.3">
      <c r="A184" s="1872"/>
      <c r="B184" s="1837"/>
      <c r="C184" s="1841"/>
      <c r="D184" s="1369"/>
      <c r="E184" s="1370"/>
      <c r="F184" s="40" t="s">
        <v>383</v>
      </c>
      <c r="G184" s="79">
        <f t="shared" si="12"/>
        <v>0</v>
      </c>
      <c r="H184" s="601">
        <v>0</v>
      </c>
      <c r="I184" s="601">
        <v>0</v>
      </c>
      <c r="J184" s="601">
        <v>0</v>
      </c>
      <c r="K184" s="601">
        <v>0</v>
      </c>
      <c r="L184" s="601">
        <v>0</v>
      </c>
      <c r="M184" s="601">
        <v>0</v>
      </c>
      <c r="N184" s="601">
        <v>0</v>
      </c>
      <c r="O184" s="601">
        <v>0</v>
      </c>
      <c r="P184" s="601">
        <v>0</v>
      </c>
      <c r="Q184" s="601">
        <v>0</v>
      </c>
      <c r="R184" s="601">
        <v>0</v>
      </c>
      <c r="S184" s="602">
        <v>0</v>
      </c>
      <c r="T184" s="473"/>
    </row>
    <row r="185" spans="1:20" ht="16.5" customHeight="1" thickBot="1" x14ac:dyDescent="0.3">
      <c r="A185" s="1872"/>
      <c r="B185" s="1837"/>
      <c r="C185" s="1841"/>
      <c r="D185" s="1369"/>
      <c r="E185" s="1370"/>
      <c r="F185" s="40" t="s">
        <v>384</v>
      </c>
      <c r="G185" s="79">
        <f t="shared" si="12"/>
        <v>0</v>
      </c>
      <c r="H185" s="601">
        <v>0</v>
      </c>
      <c r="I185" s="601">
        <v>0</v>
      </c>
      <c r="J185" s="601">
        <v>0</v>
      </c>
      <c r="K185" s="601">
        <v>0</v>
      </c>
      <c r="L185" s="601">
        <v>0</v>
      </c>
      <c r="M185" s="601">
        <v>0</v>
      </c>
      <c r="N185" s="601">
        <v>0</v>
      </c>
      <c r="O185" s="601">
        <v>0</v>
      </c>
      <c r="P185" s="601">
        <v>0</v>
      </c>
      <c r="Q185" s="601">
        <v>0</v>
      </c>
      <c r="R185" s="601">
        <v>0</v>
      </c>
      <c r="S185" s="602">
        <v>0</v>
      </c>
      <c r="T185" s="473"/>
    </row>
    <row r="186" spans="1:20" ht="33.75" customHeight="1" thickBot="1" x14ac:dyDescent="0.3">
      <c r="A186" s="1872"/>
      <c r="B186" s="1837"/>
      <c r="C186" s="1841"/>
      <c r="D186" s="1369"/>
      <c r="E186" s="1370"/>
      <c r="F186" s="40" t="s">
        <v>385</v>
      </c>
      <c r="G186" s="79">
        <f t="shared" si="12"/>
        <v>3</v>
      </c>
      <c r="H186" s="601">
        <v>0</v>
      </c>
      <c r="I186" s="601">
        <v>0</v>
      </c>
      <c r="J186" s="601">
        <v>0</v>
      </c>
      <c r="K186" s="601">
        <v>0</v>
      </c>
      <c r="L186" s="601">
        <v>0</v>
      </c>
      <c r="M186" s="601">
        <v>0</v>
      </c>
      <c r="N186" s="601">
        <v>1</v>
      </c>
      <c r="O186" s="601">
        <v>0</v>
      </c>
      <c r="P186" s="601">
        <v>1</v>
      </c>
      <c r="Q186" s="601">
        <v>0</v>
      </c>
      <c r="R186" s="601">
        <v>1</v>
      </c>
      <c r="S186" s="602">
        <v>0</v>
      </c>
      <c r="T186" s="473"/>
    </row>
    <row r="187" spans="1:20" ht="31.5" customHeight="1" thickBot="1" x14ac:dyDescent="0.3">
      <c r="A187" s="1872"/>
      <c r="B187" s="1837"/>
      <c r="C187" s="1841"/>
      <c r="D187" s="1369"/>
      <c r="E187" s="1370"/>
      <c r="F187" s="40" t="s">
        <v>386</v>
      </c>
      <c r="G187" s="79">
        <f t="shared" si="12"/>
        <v>0</v>
      </c>
      <c r="H187" s="601">
        <v>0</v>
      </c>
      <c r="I187" s="601">
        <v>0</v>
      </c>
      <c r="J187" s="601">
        <v>0</v>
      </c>
      <c r="K187" s="601">
        <v>0</v>
      </c>
      <c r="L187" s="601">
        <v>0</v>
      </c>
      <c r="M187" s="601">
        <v>0</v>
      </c>
      <c r="N187" s="601">
        <v>0</v>
      </c>
      <c r="O187" s="601">
        <v>0</v>
      </c>
      <c r="P187" s="601">
        <v>0</v>
      </c>
      <c r="Q187" s="601">
        <v>0</v>
      </c>
      <c r="R187" s="601">
        <v>0</v>
      </c>
      <c r="S187" s="602">
        <v>0</v>
      </c>
      <c r="T187" s="473"/>
    </row>
    <row r="188" spans="1:20" ht="34.5" customHeight="1" thickBot="1" x14ac:dyDescent="0.3">
      <c r="A188" s="1872"/>
      <c r="B188" s="1837"/>
      <c r="C188" s="1841"/>
      <c r="D188" s="1369"/>
      <c r="E188" s="1370"/>
      <c r="F188" s="40" t="s">
        <v>387</v>
      </c>
      <c r="G188" s="79">
        <f t="shared" si="12"/>
        <v>0</v>
      </c>
      <c r="H188" s="601">
        <v>0</v>
      </c>
      <c r="I188" s="601">
        <v>0</v>
      </c>
      <c r="J188" s="601">
        <v>0</v>
      </c>
      <c r="K188" s="601">
        <v>0</v>
      </c>
      <c r="L188" s="601">
        <v>0</v>
      </c>
      <c r="M188" s="601">
        <v>0</v>
      </c>
      <c r="N188" s="601">
        <v>0</v>
      </c>
      <c r="O188" s="601">
        <v>0</v>
      </c>
      <c r="P188" s="601">
        <v>0</v>
      </c>
      <c r="Q188" s="601">
        <v>0</v>
      </c>
      <c r="R188" s="601">
        <v>0</v>
      </c>
      <c r="S188" s="602">
        <v>0</v>
      </c>
      <c r="T188" s="473"/>
    </row>
    <row r="189" spans="1:20" ht="15.75" customHeight="1" thickBot="1" x14ac:dyDescent="0.3">
      <c r="A189" s="1872"/>
      <c r="B189" s="1837"/>
      <c r="C189" s="1841"/>
      <c r="D189" s="1369"/>
      <c r="E189" s="1370"/>
      <c r="F189" s="40" t="s">
        <v>388</v>
      </c>
      <c r="G189" s="79">
        <f t="shared" si="12"/>
        <v>0</v>
      </c>
      <c r="H189" s="601">
        <v>0</v>
      </c>
      <c r="I189" s="601">
        <v>0</v>
      </c>
      <c r="J189" s="601">
        <v>0</v>
      </c>
      <c r="K189" s="601">
        <v>0</v>
      </c>
      <c r="L189" s="601">
        <v>0</v>
      </c>
      <c r="M189" s="601">
        <v>0</v>
      </c>
      <c r="N189" s="601">
        <v>0</v>
      </c>
      <c r="O189" s="601">
        <v>0</v>
      </c>
      <c r="P189" s="601">
        <v>0</v>
      </c>
      <c r="Q189" s="601">
        <v>0</v>
      </c>
      <c r="R189" s="601">
        <v>0</v>
      </c>
      <c r="S189" s="602">
        <v>0</v>
      </c>
      <c r="T189" s="473"/>
    </row>
    <row r="190" spans="1:20" ht="15.75" customHeight="1" thickBot="1" x14ac:dyDescent="0.3">
      <c r="A190" s="1872"/>
      <c r="B190" s="1837"/>
      <c r="C190" s="1841"/>
      <c r="D190" s="1369"/>
      <c r="E190" s="1370"/>
      <c r="F190" s="40" t="s">
        <v>389</v>
      </c>
      <c r="G190" s="79">
        <f t="shared" si="12"/>
        <v>0</v>
      </c>
      <c r="H190" s="601">
        <v>0</v>
      </c>
      <c r="I190" s="601">
        <v>0</v>
      </c>
      <c r="J190" s="601">
        <v>0</v>
      </c>
      <c r="K190" s="601">
        <v>0</v>
      </c>
      <c r="L190" s="601">
        <v>0</v>
      </c>
      <c r="M190" s="601">
        <v>0</v>
      </c>
      <c r="N190" s="601">
        <v>0</v>
      </c>
      <c r="O190" s="601">
        <v>0</v>
      </c>
      <c r="P190" s="601">
        <v>0</v>
      </c>
      <c r="Q190" s="601">
        <v>0</v>
      </c>
      <c r="R190" s="601">
        <v>0</v>
      </c>
      <c r="S190" s="602">
        <v>0</v>
      </c>
      <c r="T190" s="473"/>
    </row>
    <row r="191" spans="1:20" ht="34.5" customHeight="1" thickBot="1" x14ac:dyDescent="0.3">
      <c r="A191" s="1872"/>
      <c r="B191" s="1837"/>
      <c r="C191" s="1841"/>
      <c r="D191" s="1369"/>
      <c r="E191" s="1370"/>
      <c r="F191" s="40" t="s">
        <v>390</v>
      </c>
      <c r="G191" s="79">
        <f t="shared" si="12"/>
        <v>0</v>
      </c>
      <c r="H191" s="601">
        <v>0</v>
      </c>
      <c r="I191" s="601">
        <v>0</v>
      </c>
      <c r="J191" s="601">
        <v>0</v>
      </c>
      <c r="K191" s="601">
        <v>0</v>
      </c>
      <c r="L191" s="601">
        <v>0</v>
      </c>
      <c r="M191" s="601">
        <v>0</v>
      </c>
      <c r="N191" s="601">
        <v>0</v>
      </c>
      <c r="O191" s="601">
        <v>0</v>
      </c>
      <c r="P191" s="601">
        <v>0</v>
      </c>
      <c r="Q191" s="601">
        <v>0</v>
      </c>
      <c r="R191" s="601">
        <v>0</v>
      </c>
      <c r="S191" s="602">
        <v>0</v>
      </c>
      <c r="T191" s="473"/>
    </row>
    <row r="192" spans="1:20" ht="35.25" customHeight="1" thickBot="1" x14ac:dyDescent="0.3">
      <c r="A192" s="1872"/>
      <c r="B192" s="1837"/>
      <c r="C192" s="1841"/>
      <c r="D192" s="1369"/>
      <c r="E192" s="1370"/>
      <c r="F192" s="40" t="s">
        <v>391</v>
      </c>
      <c r="G192" s="79">
        <f t="shared" si="12"/>
        <v>0</v>
      </c>
      <c r="H192" s="601">
        <v>0</v>
      </c>
      <c r="I192" s="601">
        <v>0</v>
      </c>
      <c r="J192" s="601">
        <v>0</v>
      </c>
      <c r="K192" s="601">
        <v>0</v>
      </c>
      <c r="L192" s="601">
        <v>0</v>
      </c>
      <c r="M192" s="601">
        <v>0</v>
      </c>
      <c r="N192" s="601">
        <v>0</v>
      </c>
      <c r="O192" s="601">
        <v>0</v>
      </c>
      <c r="P192" s="601">
        <v>0</v>
      </c>
      <c r="Q192" s="601">
        <v>0</v>
      </c>
      <c r="R192" s="601">
        <v>0</v>
      </c>
      <c r="S192" s="602">
        <v>0</v>
      </c>
      <c r="T192" s="473"/>
    </row>
    <row r="193" spans="1:20" ht="18" customHeight="1" thickBot="1" x14ac:dyDescent="0.3">
      <c r="A193" s="1872"/>
      <c r="B193" s="1837"/>
      <c r="C193" s="1841"/>
      <c r="D193" s="1369"/>
      <c r="E193" s="1370"/>
      <c r="F193" s="40" t="s">
        <v>392</v>
      </c>
      <c r="G193" s="79">
        <f t="shared" si="12"/>
        <v>2</v>
      </c>
      <c r="H193" s="601">
        <v>0</v>
      </c>
      <c r="I193" s="601">
        <v>0</v>
      </c>
      <c r="J193" s="601">
        <v>0</v>
      </c>
      <c r="K193" s="601">
        <v>0</v>
      </c>
      <c r="L193" s="601">
        <v>0</v>
      </c>
      <c r="M193" s="601">
        <v>0</v>
      </c>
      <c r="N193" s="601">
        <v>0</v>
      </c>
      <c r="O193" s="601">
        <v>1</v>
      </c>
      <c r="P193" s="601">
        <v>1</v>
      </c>
      <c r="Q193" s="601">
        <v>0</v>
      </c>
      <c r="R193" s="601">
        <v>0</v>
      </c>
      <c r="S193" s="602">
        <v>0</v>
      </c>
      <c r="T193" s="473"/>
    </row>
    <row r="194" spans="1:20" ht="16.5" customHeight="1" thickBot="1" x14ac:dyDescent="0.3">
      <c r="A194" s="1872"/>
      <c r="B194" s="1837"/>
      <c r="C194" s="1841"/>
      <c r="D194" s="1369"/>
      <c r="E194" s="1370"/>
      <c r="F194" s="40" t="s">
        <v>393</v>
      </c>
      <c r="G194" s="79">
        <f t="shared" si="12"/>
        <v>0</v>
      </c>
      <c r="H194" s="601">
        <v>0</v>
      </c>
      <c r="I194" s="601">
        <v>0</v>
      </c>
      <c r="J194" s="601">
        <v>0</v>
      </c>
      <c r="K194" s="601">
        <v>0</v>
      </c>
      <c r="L194" s="601">
        <v>0</v>
      </c>
      <c r="M194" s="601">
        <v>0</v>
      </c>
      <c r="N194" s="601">
        <v>0</v>
      </c>
      <c r="O194" s="601">
        <v>0</v>
      </c>
      <c r="P194" s="601">
        <v>0</v>
      </c>
      <c r="Q194" s="601">
        <v>0</v>
      </c>
      <c r="R194" s="601">
        <v>0</v>
      </c>
      <c r="S194" s="602">
        <v>0</v>
      </c>
      <c r="T194" s="473"/>
    </row>
    <row r="195" spans="1:20" ht="15.75" customHeight="1" thickBot="1" x14ac:dyDescent="0.3">
      <c r="A195" s="1872"/>
      <c r="B195" s="1837"/>
      <c r="C195" s="1841"/>
      <c r="D195" s="1369"/>
      <c r="E195" s="1370"/>
      <c r="F195" s="40" t="s">
        <v>394</v>
      </c>
      <c r="G195" s="79">
        <f t="shared" si="12"/>
        <v>0</v>
      </c>
      <c r="H195" s="601">
        <v>0</v>
      </c>
      <c r="I195" s="601">
        <v>0</v>
      </c>
      <c r="J195" s="601">
        <v>0</v>
      </c>
      <c r="K195" s="601">
        <v>0</v>
      </c>
      <c r="L195" s="601">
        <v>0</v>
      </c>
      <c r="M195" s="601">
        <v>0</v>
      </c>
      <c r="N195" s="601">
        <v>0</v>
      </c>
      <c r="O195" s="601">
        <v>0</v>
      </c>
      <c r="P195" s="601">
        <v>0</v>
      </c>
      <c r="Q195" s="601">
        <v>0</v>
      </c>
      <c r="R195" s="601">
        <v>0</v>
      </c>
      <c r="S195" s="602">
        <v>0</v>
      </c>
      <c r="T195" s="473"/>
    </row>
    <row r="196" spans="1:20" ht="15.75" customHeight="1" thickBot="1" x14ac:dyDescent="0.3">
      <c r="A196" s="1872"/>
      <c r="B196" s="1837"/>
      <c r="C196" s="1841"/>
      <c r="D196" s="1369"/>
      <c r="E196" s="1370"/>
      <c r="F196" s="40" t="s">
        <v>395</v>
      </c>
      <c r="G196" s="79">
        <f t="shared" si="12"/>
        <v>0</v>
      </c>
      <c r="H196" s="601">
        <v>0</v>
      </c>
      <c r="I196" s="601">
        <v>0</v>
      </c>
      <c r="J196" s="601">
        <v>0</v>
      </c>
      <c r="K196" s="601">
        <v>0</v>
      </c>
      <c r="L196" s="601">
        <v>0</v>
      </c>
      <c r="M196" s="601">
        <v>0</v>
      </c>
      <c r="N196" s="601">
        <v>0</v>
      </c>
      <c r="O196" s="601">
        <v>0</v>
      </c>
      <c r="P196" s="601">
        <v>0</v>
      </c>
      <c r="Q196" s="601">
        <v>0</v>
      </c>
      <c r="R196" s="601">
        <v>0</v>
      </c>
      <c r="S196" s="602">
        <v>0</v>
      </c>
      <c r="T196" s="473"/>
    </row>
    <row r="197" spans="1:20" ht="16.5" customHeight="1" thickBot="1" x14ac:dyDescent="0.3">
      <c r="A197" s="1872"/>
      <c r="B197" s="1837"/>
      <c r="C197" s="1841"/>
      <c r="D197" s="1369"/>
      <c r="E197" s="1370"/>
      <c r="F197" s="40" t="s">
        <v>396</v>
      </c>
      <c r="G197" s="79">
        <f t="shared" si="12"/>
        <v>0</v>
      </c>
      <c r="H197" s="601">
        <v>0</v>
      </c>
      <c r="I197" s="601">
        <v>0</v>
      </c>
      <c r="J197" s="601">
        <v>0</v>
      </c>
      <c r="K197" s="601">
        <v>0</v>
      </c>
      <c r="L197" s="601">
        <v>0</v>
      </c>
      <c r="M197" s="601">
        <v>0</v>
      </c>
      <c r="N197" s="601">
        <v>0</v>
      </c>
      <c r="O197" s="601">
        <v>0</v>
      </c>
      <c r="P197" s="601">
        <v>0</v>
      </c>
      <c r="Q197" s="601">
        <v>0</v>
      </c>
      <c r="R197" s="601">
        <v>0</v>
      </c>
      <c r="S197" s="602">
        <v>0</v>
      </c>
      <c r="T197" s="473"/>
    </row>
    <row r="198" spans="1:20" ht="15.75" customHeight="1" thickBot="1" x14ac:dyDescent="0.3">
      <c r="A198" s="1872"/>
      <c r="B198" s="1837"/>
      <c r="C198" s="1841"/>
      <c r="D198" s="1369"/>
      <c r="E198" s="1370"/>
      <c r="F198" s="40" t="s">
        <v>397</v>
      </c>
      <c r="G198" s="79">
        <f t="shared" si="12"/>
        <v>0</v>
      </c>
      <c r="H198" s="601">
        <v>0</v>
      </c>
      <c r="I198" s="601">
        <v>0</v>
      </c>
      <c r="J198" s="601">
        <v>0</v>
      </c>
      <c r="K198" s="601">
        <v>0</v>
      </c>
      <c r="L198" s="601">
        <v>0</v>
      </c>
      <c r="M198" s="601">
        <v>0</v>
      </c>
      <c r="N198" s="601">
        <v>0</v>
      </c>
      <c r="O198" s="601">
        <v>0</v>
      </c>
      <c r="P198" s="601">
        <v>0</v>
      </c>
      <c r="Q198" s="601">
        <v>0</v>
      </c>
      <c r="R198" s="601">
        <v>0</v>
      </c>
      <c r="S198" s="602">
        <v>0</v>
      </c>
      <c r="T198" s="473"/>
    </row>
    <row r="199" spans="1:20" ht="15.75" customHeight="1" thickBot="1" x14ac:dyDescent="0.3">
      <c r="A199" s="1872"/>
      <c r="B199" s="1837"/>
      <c r="C199" s="1841"/>
      <c r="D199" s="1369"/>
      <c r="E199" s="1370"/>
      <c r="F199" s="40" t="s">
        <v>398</v>
      </c>
      <c r="G199" s="79">
        <f t="shared" si="12"/>
        <v>0</v>
      </c>
      <c r="H199" s="601">
        <v>0</v>
      </c>
      <c r="I199" s="601">
        <v>0</v>
      </c>
      <c r="J199" s="601">
        <v>0</v>
      </c>
      <c r="K199" s="601">
        <v>0</v>
      </c>
      <c r="L199" s="601">
        <v>0</v>
      </c>
      <c r="M199" s="601">
        <v>0</v>
      </c>
      <c r="N199" s="601">
        <v>0</v>
      </c>
      <c r="O199" s="601">
        <v>0</v>
      </c>
      <c r="P199" s="601">
        <v>0</v>
      </c>
      <c r="Q199" s="601">
        <v>0</v>
      </c>
      <c r="R199" s="601">
        <v>0</v>
      </c>
      <c r="S199" s="602">
        <v>0</v>
      </c>
      <c r="T199" s="473"/>
    </row>
    <row r="200" spans="1:20" ht="32.25" customHeight="1" thickBot="1" x14ac:dyDescent="0.3">
      <c r="A200" s="1872"/>
      <c r="B200" s="1837"/>
      <c r="C200" s="1841"/>
      <c r="D200" s="1369"/>
      <c r="E200" s="1370"/>
      <c r="F200" s="40" t="s">
        <v>399</v>
      </c>
      <c r="G200" s="79">
        <f t="shared" si="12"/>
        <v>0</v>
      </c>
      <c r="H200" s="601">
        <v>0</v>
      </c>
      <c r="I200" s="601">
        <v>0</v>
      </c>
      <c r="J200" s="601">
        <v>0</v>
      </c>
      <c r="K200" s="601">
        <v>0</v>
      </c>
      <c r="L200" s="601">
        <v>0</v>
      </c>
      <c r="M200" s="601">
        <v>0</v>
      </c>
      <c r="N200" s="601">
        <v>0</v>
      </c>
      <c r="O200" s="601">
        <v>0</v>
      </c>
      <c r="P200" s="601">
        <v>0</v>
      </c>
      <c r="Q200" s="601">
        <v>0</v>
      </c>
      <c r="R200" s="601">
        <v>0</v>
      </c>
      <c r="S200" s="602">
        <v>0</v>
      </c>
      <c r="T200" s="473"/>
    </row>
    <row r="201" spans="1:20" ht="31.5" customHeight="1" thickBot="1" x14ac:dyDescent="0.3">
      <c r="A201" s="1872"/>
      <c r="B201" s="1837"/>
      <c r="C201" s="1841"/>
      <c r="D201" s="1369"/>
      <c r="E201" s="1370"/>
      <c r="F201" s="40" t="s">
        <v>400</v>
      </c>
      <c r="G201" s="79">
        <f t="shared" si="12"/>
        <v>0</v>
      </c>
      <c r="H201" s="601">
        <v>0</v>
      </c>
      <c r="I201" s="601">
        <v>0</v>
      </c>
      <c r="J201" s="601">
        <v>0</v>
      </c>
      <c r="K201" s="601">
        <v>0</v>
      </c>
      <c r="L201" s="601">
        <v>0</v>
      </c>
      <c r="M201" s="601">
        <v>0</v>
      </c>
      <c r="N201" s="601">
        <v>0</v>
      </c>
      <c r="O201" s="601">
        <v>0</v>
      </c>
      <c r="P201" s="601">
        <v>0</v>
      </c>
      <c r="Q201" s="601">
        <v>0</v>
      </c>
      <c r="R201" s="601">
        <v>0</v>
      </c>
      <c r="S201" s="602">
        <v>0</v>
      </c>
      <c r="T201" s="473"/>
    </row>
    <row r="202" spans="1:20" ht="15.75" customHeight="1" thickBot="1" x14ac:dyDescent="0.3">
      <c r="A202" s="1872"/>
      <c r="B202" s="1837"/>
      <c r="C202" s="1841"/>
      <c r="D202" s="1369"/>
      <c r="E202" s="1370"/>
      <c r="F202" s="40" t="s">
        <v>401</v>
      </c>
      <c r="G202" s="79">
        <f t="shared" si="12"/>
        <v>0</v>
      </c>
      <c r="H202" s="601">
        <v>0</v>
      </c>
      <c r="I202" s="601">
        <v>0</v>
      </c>
      <c r="J202" s="601">
        <v>0</v>
      </c>
      <c r="K202" s="601">
        <v>0</v>
      </c>
      <c r="L202" s="601">
        <v>0</v>
      </c>
      <c r="M202" s="601">
        <v>0</v>
      </c>
      <c r="N202" s="601">
        <v>0</v>
      </c>
      <c r="O202" s="601">
        <v>0</v>
      </c>
      <c r="P202" s="601">
        <v>0</v>
      </c>
      <c r="Q202" s="601">
        <v>0</v>
      </c>
      <c r="R202" s="601">
        <v>0</v>
      </c>
      <c r="S202" s="602">
        <v>0</v>
      </c>
      <c r="T202" s="473"/>
    </row>
    <row r="203" spans="1:20" ht="16.5" customHeight="1" thickBot="1" x14ac:dyDescent="0.3">
      <c r="A203" s="1872"/>
      <c r="B203" s="1837"/>
      <c r="C203" s="1841"/>
      <c r="D203" s="1369"/>
      <c r="E203" s="1370"/>
      <c r="F203" s="42" t="s">
        <v>402</v>
      </c>
      <c r="G203" s="79">
        <f t="shared" si="12"/>
        <v>0</v>
      </c>
      <c r="H203" s="601">
        <v>0</v>
      </c>
      <c r="I203" s="601">
        <v>0</v>
      </c>
      <c r="J203" s="601">
        <v>0</v>
      </c>
      <c r="K203" s="601">
        <v>0</v>
      </c>
      <c r="L203" s="601">
        <v>0</v>
      </c>
      <c r="M203" s="601">
        <v>0</v>
      </c>
      <c r="N203" s="601">
        <v>0</v>
      </c>
      <c r="O203" s="601">
        <v>0</v>
      </c>
      <c r="P203" s="601">
        <v>0</v>
      </c>
      <c r="Q203" s="601">
        <v>0</v>
      </c>
      <c r="R203" s="601">
        <v>0</v>
      </c>
      <c r="S203" s="602">
        <v>0</v>
      </c>
      <c r="T203" s="473"/>
    </row>
    <row r="204" spans="1:20" ht="15.75" customHeight="1" thickBot="1" x14ac:dyDescent="0.3">
      <c r="A204" s="1872"/>
      <c r="B204" s="1837"/>
      <c r="C204" s="1841"/>
      <c r="D204" s="1369"/>
      <c r="E204" s="1370"/>
      <c r="F204" s="40" t="s">
        <v>403</v>
      </c>
      <c r="G204" s="79">
        <f t="shared" si="12"/>
        <v>0</v>
      </c>
      <c r="H204" s="601">
        <v>0</v>
      </c>
      <c r="I204" s="601">
        <v>0</v>
      </c>
      <c r="J204" s="601">
        <v>0</v>
      </c>
      <c r="K204" s="601">
        <v>0</v>
      </c>
      <c r="L204" s="601">
        <v>0</v>
      </c>
      <c r="M204" s="601">
        <v>0</v>
      </c>
      <c r="N204" s="601">
        <v>0</v>
      </c>
      <c r="O204" s="601">
        <v>0</v>
      </c>
      <c r="P204" s="601">
        <v>0</v>
      </c>
      <c r="Q204" s="601">
        <v>0</v>
      </c>
      <c r="R204" s="601">
        <v>0</v>
      </c>
      <c r="S204" s="602">
        <v>0</v>
      </c>
      <c r="T204" s="473"/>
    </row>
    <row r="205" spans="1:20" ht="16.5" customHeight="1" thickBot="1" x14ac:dyDescent="0.3">
      <c r="A205" s="1872"/>
      <c r="B205" s="1837"/>
      <c r="C205" s="1841"/>
      <c r="D205" s="1369"/>
      <c r="E205" s="1370"/>
      <c r="F205" s="43" t="s">
        <v>404</v>
      </c>
      <c r="G205" s="79">
        <f t="shared" si="12"/>
        <v>0</v>
      </c>
      <c r="H205" s="601">
        <v>0</v>
      </c>
      <c r="I205" s="601">
        <v>0</v>
      </c>
      <c r="J205" s="601">
        <v>0</v>
      </c>
      <c r="K205" s="601">
        <v>0</v>
      </c>
      <c r="L205" s="601">
        <v>0</v>
      </c>
      <c r="M205" s="601">
        <v>0</v>
      </c>
      <c r="N205" s="601">
        <v>0</v>
      </c>
      <c r="O205" s="601">
        <v>0</v>
      </c>
      <c r="P205" s="601">
        <v>0</v>
      </c>
      <c r="Q205" s="601">
        <v>0</v>
      </c>
      <c r="R205" s="601">
        <v>0</v>
      </c>
      <c r="S205" s="602">
        <v>0</v>
      </c>
      <c r="T205" s="473"/>
    </row>
    <row r="206" spans="1:20" ht="16.5" customHeight="1" thickBot="1" x14ac:dyDescent="0.3">
      <c r="A206" s="1872"/>
      <c r="B206" s="1837"/>
      <c r="C206" s="1841"/>
      <c r="D206" s="1369"/>
      <c r="E206" s="1370"/>
      <c r="F206" s="40" t="s">
        <v>405</v>
      </c>
      <c r="G206" s="79">
        <f t="shared" si="12"/>
        <v>0</v>
      </c>
      <c r="H206" s="601">
        <v>0</v>
      </c>
      <c r="I206" s="601">
        <v>0</v>
      </c>
      <c r="J206" s="601">
        <v>0</v>
      </c>
      <c r="K206" s="601">
        <v>0</v>
      </c>
      <c r="L206" s="601">
        <v>0</v>
      </c>
      <c r="M206" s="601">
        <v>0</v>
      </c>
      <c r="N206" s="601">
        <v>0</v>
      </c>
      <c r="O206" s="601">
        <v>0</v>
      </c>
      <c r="P206" s="601">
        <v>0</v>
      </c>
      <c r="Q206" s="601">
        <v>0</v>
      </c>
      <c r="R206" s="601">
        <v>0</v>
      </c>
      <c r="S206" s="602">
        <v>0</v>
      </c>
      <c r="T206" s="473"/>
    </row>
    <row r="207" spans="1:20" ht="16.5" customHeight="1" thickBot="1" x14ac:dyDescent="0.3">
      <c r="A207" s="1872"/>
      <c r="B207" s="1837"/>
      <c r="C207" s="1841"/>
      <c r="D207" s="1369"/>
      <c r="E207" s="1370"/>
      <c r="F207" s="40" t="s">
        <v>406</v>
      </c>
      <c r="G207" s="79">
        <f t="shared" si="12"/>
        <v>0</v>
      </c>
      <c r="H207" s="601">
        <v>0</v>
      </c>
      <c r="I207" s="601">
        <v>0</v>
      </c>
      <c r="J207" s="601">
        <v>0</v>
      </c>
      <c r="K207" s="601">
        <v>0</v>
      </c>
      <c r="L207" s="601">
        <v>0</v>
      </c>
      <c r="M207" s="601">
        <v>0</v>
      </c>
      <c r="N207" s="601">
        <v>0</v>
      </c>
      <c r="O207" s="601">
        <v>0</v>
      </c>
      <c r="P207" s="601">
        <v>0</v>
      </c>
      <c r="Q207" s="601">
        <v>0</v>
      </c>
      <c r="R207" s="601">
        <v>0</v>
      </c>
      <c r="S207" s="602">
        <v>0</v>
      </c>
      <c r="T207" s="473"/>
    </row>
    <row r="208" spans="1:20" ht="16.5" customHeight="1" thickBot="1" x14ac:dyDescent="0.3">
      <c r="A208" s="1872"/>
      <c r="B208" s="1837"/>
      <c r="C208" s="1841"/>
      <c r="D208" s="1369"/>
      <c r="E208" s="1370"/>
      <c r="F208" s="44" t="s">
        <v>407</v>
      </c>
      <c r="G208" s="84">
        <f t="shared" si="12"/>
        <v>0</v>
      </c>
      <c r="H208" s="601">
        <v>0</v>
      </c>
      <c r="I208" s="601">
        <v>0</v>
      </c>
      <c r="J208" s="601">
        <v>0</v>
      </c>
      <c r="K208" s="601">
        <v>0</v>
      </c>
      <c r="L208" s="601">
        <v>0</v>
      </c>
      <c r="M208" s="601">
        <v>0</v>
      </c>
      <c r="N208" s="601">
        <v>0</v>
      </c>
      <c r="O208" s="601">
        <v>0</v>
      </c>
      <c r="P208" s="601">
        <v>0</v>
      </c>
      <c r="Q208" s="601">
        <v>0</v>
      </c>
      <c r="R208" s="601">
        <v>0</v>
      </c>
      <c r="S208" s="602">
        <v>0</v>
      </c>
      <c r="T208" s="473"/>
    </row>
    <row r="209" spans="1:20" ht="16.5" customHeight="1" thickBot="1" x14ac:dyDescent="0.3">
      <c r="A209" s="1872"/>
      <c r="B209" s="1837"/>
      <c r="C209" s="1841"/>
      <c r="D209" s="1371"/>
      <c r="E209" s="1372"/>
      <c r="F209" s="91" t="s">
        <v>277</v>
      </c>
      <c r="G209" s="93">
        <f>SUM(G156:G208)</f>
        <v>43</v>
      </c>
      <c r="H209" s="93">
        <f t="shared" ref="H209:S209" si="13">SUM(H156:H208)</f>
        <v>0</v>
      </c>
      <c r="I209" s="93">
        <f t="shared" si="13"/>
        <v>0</v>
      </c>
      <c r="J209" s="93">
        <f t="shared" si="13"/>
        <v>0</v>
      </c>
      <c r="K209" s="93">
        <f t="shared" si="13"/>
        <v>2</v>
      </c>
      <c r="L209" s="93">
        <f t="shared" si="13"/>
        <v>2</v>
      </c>
      <c r="M209" s="93">
        <f t="shared" si="13"/>
        <v>1</v>
      </c>
      <c r="N209" s="93">
        <f t="shared" si="13"/>
        <v>7</v>
      </c>
      <c r="O209" s="93">
        <f t="shared" si="13"/>
        <v>8</v>
      </c>
      <c r="P209" s="93">
        <f t="shared" si="13"/>
        <v>7</v>
      </c>
      <c r="Q209" s="93">
        <f t="shared" si="13"/>
        <v>7</v>
      </c>
      <c r="R209" s="93">
        <f t="shared" si="13"/>
        <v>7</v>
      </c>
      <c r="S209" s="94">
        <f t="shared" si="13"/>
        <v>2</v>
      </c>
      <c r="T209" s="473"/>
    </row>
    <row r="210" spans="1:20" ht="15.75" customHeight="1" thickBot="1" x14ac:dyDescent="0.3">
      <c r="A210" s="1872"/>
      <c r="B210" s="1837"/>
      <c r="C210" s="1841"/>
      <c r="D210" s="1373" t="s">
        <v>178</v>
      </c>
      <c r="E210" s="1374"/>
      <c r="F210" s="92" t="s">
        <v>408</v>
      </c>
      <c r="G210" s="86">
        <f t="shared" si="12"/>
        <v>0</v>
      </c>
      <c r="H210" s="601">
        <v>0</v>
      </c>
      <c r="I210" s="601">
        <v>0</v>
      </c>
      <c r="J210" s="601">
        <v>0</v>
      </c>
      <c r="K210" s="601">
        <v>0</v>
      </c>
      <c r="L210" s="601">
        <v>0</v>
      </c>
      <c r="M210" s="601">
        <v>0</v>
      </c>
      <c r="N210" s="601">
        <v>0</v>
      </c>
      <c r="O210" s="601">
        <v>0</v>
      </c>
      <c r="P210" s="601">
        <v>0</v>
      </c>
      <c r="Q210" s="601">
        <v>0</v>
      </c>
      <c r="R210" s="601">
        <v>0</v>
      </c>
      <c r="S210" s="602">
        <v>0</v>
      </c>
      <c r="T210" s="473"/>
    </row>
    <row r="211" spans="1:20" ht="15.75" customHeight="1" thickBot="1" x14ac:dyDescent="0.3">
      <c r="A211" s="1872"/>
      <c r="B211" s="1837"/>
      <c r="C211" s="1841"/>
      <c r="D211" s="1375"/>
      <c r="E211" s="1376"/>
      <c r="F211" s="38" t="s">
        <v>409</v>
      </c>
      <c r="G211" s="86">
        <f t="shared" si="12"/>
        <v>0</v>
      </c>
      <c r="H211" s="601">
        <v>0</v>
      </c>
      <c r="I211" s="601">
        <v>0</v>
      </c>
      <c r="J211" s="601">
        <v>0</v>
      </c>
      <c r="K211" s="601">
        <v>0</v>
      </c>
      <c r="L211" s="601">
        <v>0</v>
      </c>
      <c r="M211" s="601">
        <v>0</v>
      </c>
      <c r="N211" s="601">
        <v>0</v>
      </c>
      <c r="O211" s="601">
        <v>0</v>
      </c>
      <c r="P211" s="601">
        <v>0</v>
      </c>
      <c r="Q211" s="601">
        <v>0</v>
      </c>
      <c r="R211" s="601">
        <v>0</v>
      </c>
      <c r="S211" s="602">
        <v>0</v>
      </c>
      <c r="T211" s="473"/>
    </row>
    <row r="212" spans="1:20" ht="16.5" customHeight="1" thickBot="1" x14ac:dyDescent="0.3">
      <c r="A212" s="1872"/>
      <c r="B212" s="1837"/>
      <c r="C212" s="1841"/>
      <c r="D212" s="1375"/>
      <c r="E212" s="1376"/>
      <c r="F212" s="38" t="s">
        <v>410</v>
      </c>
      <c r="G212" s="86">
        <f t="shared" si="12"/>
        <v>0</v>
      </c>
      <c r="H212" s="601">
        <v>0</v>
      </c>
      <c r="I212" s="601">
        <v>0</v>
      </c>
      <c r="J212" s="601">
        <v>0</v>
      </c>
      <c r="K212" s="601">
        <v>0</v>
      </c>
      <c r="L212" s="601">
        <v>0</v>
      </c>
      <c r="M212" s="601">
        <v>0</v>
      </c>
      <c r="N212" s="601">
        <v>0</v>
      </c>
      <c r="O212" s="601">
        <v>0</v>
      </c>
      <c r="P212" s="601">
        <v>0</v>
      </c>
      <c r="Q212" s="601">
        <v>0</v>
      </c>
      <c r="R212" s="601">
        <v>0</v>
      </c>
      <c r="S212" s="602">
        <v>0</v>
      </c>
      <c r="T212" s="473"/>
    </row>
    <row r="213" spans="1:20" ht="15.75" customHeight="1" thickBot="1" x14ac:dyDescent="0.3">
      <c r="A213" s="1872"/>
      <c r="B213" s="1837"/>
      <c r="C213" s="1841"/>
      <c r="D213" s="1375"/>
      <c r="E213" s="1376"/>
      <c r="F213" s="38" t="s">
        <v>411</v>
      </c>
      <c r="G213" s="86">
        <f t="shared" si="12"/>
        <v>0</v>
      </c>
      <c r="H213" s="601">
        <v>0</v>
      </c>
      <c r="I213" s="601">
        <v>0</v>
      </c>
      <c r="J213" s="601">
        <v>0</v>
      </c>
      <c r="K213" s="601">
        <v>0</v>
      </c>
      <c r="L213" s="601">
        <v>0</v>
      </c>
      <c r="M213" s="601">
        <v>0</v>
      </c>
      <c r="N213" s="601">
        <v>0</v>
      </c>
      <c r="O213" s="601">
        <v>0</v>
      </c>
      <c r="P213" s="601">
        <v>0</v>
      </c>
      <c r="Q213" s="601">
        <v>0</v>
      </c>
      <c r="R213" s="601">
        <v>0</v>
      </c>
      <c r="S213" s="602">
        <v>0</v>
      </c>
      <c r="T213" s="473"/>
    </row>
    <row r="214" spans="1:20" ht="15.75" customHeight="1" thickBot="1" x14ac:dyDescent="0.3">
      <c r="A214" s="1872"/>
      <c r="B214" s="1837"/>
      <c r="C214" s="1841"/>
      <c r="D214" s="1375"/>
      <c r="E214" s="1376"/>
      <c r="F214" s="38" t="s">
        <v>412</v>
      </c>
      <c r="G214" s="86">
        <f t="shared" si="12"/>
        <v>0</v>
      </c>
      <c r="H214" s="601">
        <v>0</v>
      </c>
      <c r="I214" s="601">
        <v>0</v>
      </c>
      <c r="J214" s="601">
        <v>0</v>
      </c>
      <c r="K214" s="601">
        <v>0</v>
      </c>
      <c r="L214" s="601">
        <v>0</v>
      </c>
      <c r="M214" s="601">
        <v>0</v>
      </c>
      <c r="N214" s="601">
        <v>0</v>
      </c>
      <c r="O214" s="601">
        <v>0</v>
      </c>
      <c r="P214" s="601">
        <v>0</v>
      </c>
      <c r="Q214" s="601">
        <v>0</v>
      </c>
      <c r="R214" s="601">
        <v>0</v>
      </c>
      <c r="S214" s="602">
        <v>0</v>
      </c>
      <c r="T214" s="473"/>
    </row>
    <row r="215" spans="1:20" ht="32.25" customHeight="1" thickBot="1" x14ac:dyDescent="0.3">
      <c r="A215" s="1872"/>
      <c r="B215" s="1837"/>
      <c r="C215" s="1841"/>
      <c r="D215" s="1375"/>
      <c r="E215" s="1376"/>
      <c r="F215" s="38" t="s">
        <v>413</v>
      </c>
      <c r="G215" s="86">
        <f t="shared" si="12"/>
        <v>0</v>
      </c>
      <c r="H215" s="601">
        <v>0</v>
      </c>
      <c r="I215" s="601">
        <v>0</v>
      </c>
      <c r="J215" s="601">
        <v>0</v>
      </c>
      <c r="K215" s="601">
        <v>0</v>
      </c>
      <c r="L215" s="601">
        <v>0</v>
      </c>
      <c r="M215" s="601">
        <v>0</v>
      </c>
      <c r="N215" s="601">
        <v>0</v>
      </c>
      <c r="O215" s="601">
        <v>0</v>
      </c>
      <c r="P215" s="601">
        <v>0</v>
      </c>
      <c r="Q215" s="601">
        <v>0</v>
      </c>
      <c r="R215" s="601">
        <v>0</v>
      </c>
      <c r="S215" s="602">
        <v>0</v>
      </c>
      <c r="T215" s="473"/>
    </row>
    <row r="216" spans="1:20" ht="33" customHeight="1" thickBot="1" x14ac:dyDescent="0.3">
      <c r="A216" s="1872"/>
      <c r="B216" s="1837"/>
      <c r="C216" s="1841"/>
      <c r="D216" s="1375"/>
      <c r="E216" s="1376"/>
      <c r="F216" s="38" t="s">
        <v>414</v>
      </c>
      <c r="G216" s="86">
        <f t="shared" si="12"/>
        <v>0</v>
      </c>
      <c r="H216" s="601">
        <v>0</v>
      </c>
      <c r="I216" s="601">
        <v>0</v>
      </c>
      <c r="J216" s="601">
        <v>0</v>
      </c>
      <c r="K216" s="601">
        <v>0</v>
      </c>
      <c r="L216" s="601">
        <v>0</v>
      </c>
      <c r="M216" s="601">
        <v>0</v>
      </c>
      <c r="N216" s="601">
        <v>0</v>
      </c>
      <c r="O216" s="601">
        <v>0</v>
      </c>
      <c r="P216" s="601">
        <v>0</v>
      </c>
      <c r="Q216" s="601">
        <v>0</v>
      </c>
      <c r="R216" s="601">
        <v>0</v>
      </c>
      <c r="S216" s="602">
        <v>0</v>
      </c>
      <c r="T216" s="473"/>
    </row>
    <row r="217" spans="1:20" ht="15.75" customHeight="1" thickBot="1" x14ac:dyDescent="0.3">
      <c r="A217" s="1872"/>
      <c r="B217" s="1837"/>
      <c r="C217" s="1841"/>
      <c r="D217" s="1375"/>
      <c r="E217" s="1376"/>
      <c r="F217" s="38" t="s">
        <v>415</v>
      </c>
      <c r="G217" s="86">
        <f t="shared" si="12"/>
        <v>0</v>
      </c>
      <c r="H217" s="601">
        <v>0</v>
      </c>
      <c r="I217" s="601">
        <v>0</v>
      </c>
      <c r="J217" s="601">
        <v>0</v>
      </c>
      <c r="K217" s="601">
        <v>0</v>
      </c>
      <c r="L217" s="601">
        <v>0</v>
      </c>
      <c r="M217" s="601">
        <v>0</v>
      </c>
      <c r="N217" s="601">
        <v>0</v>
      </c>
      <c r="O217" s="601">
        <v>0</v>
      </c>
      <c r="P217" s="601">
        <v>0</v>
      </c>
      <c r="Q217" s="601">
        <v>0</v>
      </c>
      <c r="R217" s="601">
        <v>0</v>
      </c>
      <c r="S217" s="602">
        <v>0</v>
      </c>
      <c r="T217" s="473"/>
    </row>
    <row r="218" spans="1:20" ht="33.75" customHeight="1" thickBot="1" x14ac:dyDescent="0.3">
      <c r="A218" s="1872"/>
      <c r="B218" s="1837"/>
      <c r="C218" s="1841"/>
      <c r="D218" s="1375"/>
      <c r="E218" s="1376"/>
      <c r="F218" s="38" t="s">
        <v>416</v>
      </c>
      <c r="G218" s="86">
        <f t="shared" si="12"/>
        <v>0</v>
      </c>
      <c r="H218" s="601">
        <v>0</v>
      </c>
      <c r="I218" s="601">
        <v>0</v>
      </c>
      <c r="J218" s="601">
        <v>0</v>
      </c>
      <c r="K218" s="601">
        <v>0</v>
      </c>
      <c r="L218" s="601">
        <v>0</v>
      </c>
      <c r="M218" s="601">
        <v>0</v>
      </c>
      <c r="N218" s="601">
        <v>0</v>
      </c>
      <c r="O218" s="601">
        <v>0</v>
      </c>
      <c r="P218" s="601">
        <v>0</v>
      </c>
      <c r="Q218" s="601">
        <v>0</v>
      </c>
      <c r="R218" s="601">
        <v>0</v>
      </c>
      <c r="S218" s="602">
        <v>0</v>
      </c>
      <c r="T218" s="473"/>
    </row>
    <row r="219" spans="1:20" ht="15.75" customHeight="1" thickBot="1" x14ac:dyDescent="0.3">
      <c r="A219" s="1872"/>
      <c r="B219" s="1837"/>
      <c r="C219" s="1841"/>
      <c r="D219" s="1375"/>
      <c r="E219" s="1376"/>
      <c r="F219" s="38" t="s">
        <v>417</v>
      </c>
      <c r="G219" s="86">
        <f t="shared" si="12"/>
        <v>0</v>
      </c>
      <c r="H219" s="601">
        <v>0</v>
      </c>
      <c r="I219" s="601">
        <v>0</v>
      </c>
      <c r="J219" s="601">
        <v>0</v>
      </c>
      <c r="K219" s="601">
        <v>0</v>
      </c>
      <c r="L219" s="601">
        <v>0</v>
      </c>
      <c r="M219" s="601">
        <v>0</v>
      </c>
      <c r="N219" s="601">
        <v>0</v>
      </c>
      <c r="O219" s="601">
        <v>0</v>
      </c>
      <c r="P219" s="601">
        <v>0</v>
      </c>
      <c r="Q219" s="601">
        <v>0</v>
      </c>
      <c r="R219" s="601">
        <v>0</v>
      </c>
      <c r="S219" s="602">
        <v>0</v>
      </c>
      <c r="T219" s="473"/>
    </row>
    <row r="220" spans="1:20" ht="34.5" customHeight="1" thickBot="1" x14ac:dyDescent="0.3">
      <c r="A220" s="1872"/>
      <c r="B220" s="1837"/>
      <c r="C220" s="1841"/>
      <c r="D220" s="1375"/>
      <c r="E220" s="1376"/>
      <c r="F220" s="38" t="s">
        <v>418</v>
      </c>
      <c r="G220" s="86">
        <f t="shared" si="12"/>
        <v>0</v>
      </c>
      <c r="H220" s="601">
        <v>0</v>
      </c>
      <c r="I220" s="601">
        <v>0</v>
      </c>
      <c r="J220" s="601">
        <v>0</v>
      </c>
      <c r="K220" s="601">
        <v>0</v>
      </c>
      <c r="L220" s="601">
        <v>0</v>
      </c>
      <c r="M220" s="601">
        <v>0</v>
      </c>
      <c r="N220" s="601">
        <v>0</v>
      </c>
      <c r="O220" s="601">
        <v>0</v>
      </c>
      <c r="P220" s="601">
        <v>0</v>
      </c>
      <c r="Q220" s="601">
        <v>0</v>
      </c>
      <c r="R220" s="601">
        <v>0</v>
      </c>
      <c r="S220" s="602">
        <v>0</v>
      </c>
      <c r="T220" s="473"/>
    </row>
    <row r="221" spans="1:20" ht="33.75" customHeight="1" thickBot="1" x14ac:dyDescent="0.3">
      <c r="A221" s="1872"/>
      <c r="B221" s="1837"/>
      <c r="C221" s="1841"/>
      <c r="D221" s="1375"/>
      <c r="E221" s="1376"/>
      <c r="F221" s="38" t="s">
        <v>419</v>
      </c>
      <c r="G221" s="86">
        <f t="shared" si="12"/>
        <v>0</v>
      </c>
      <c r="H221" s="601">
        <v>0</v>
      </c>
      <c r="I221" s="601">
        <v>0</v>
      </c>
      <c r="J221" s="601">
        <v>0</v>
      </c>
      <c r="K221" s="601">
        <v>0</v>
      </c>
      <c r="L221" s="601">
        <v>0</v>
      </c>
      <c r="M221" s="601">
        <v>0</v>
      </c>
      <c r="N221" s="601">
        <v>0</v>
      </c>
      <c r="O221" s="601">
        <v>0</v>
      </c>
      <c r="P221" s="601">
        <v>0</v>
      </c>
      <c r="Q221" s="601">
        <v>0</v>
      </c>
      <c r="R221" s="601">
        <v>0</v>
      </c>
      <c r="S221" s="602">
        <v>0</v>
      </c>
      <c r="T221" s="473"/>
    </row>
    <row r="222" spans="1:20" ht="15.75" customHeight="1" thickBot="1" x14ac:dyDescent="0.3">
      <c r="A222" s="1872"/>
      <c r="B222" s="1837"/>
      <c r="C222" s="1841"/>
      <c r="D222" s="1375"/>
      <c r="E222" s="1376"/>
      <c r="F222" s="38" t="s">
        <v>420</v>
      </c>
      <c r="G222" s="86">
        <f t="shared" si="12"/>
        <v>0</v>
      </c>
      <c r="H222" s="601">
        <v>0</v>
      </c>
      <c r="I222" s="601">
        <v>0</v>
      </c>
      <c r="J222" s="601">
        <v>0</v>
      </c>
      <c r="K222" s="601">
        <v>0</v>
      </c>
      <c r="L222" s="601">
        <v>0</v>
      </c>
      <c r="M222" s="601">
        <v>0</v>
      </c>
      <c r="N222" s="601">
        <v>0</v>
      </c>
      <c r="O222" s="601">
        <v>0</v>
      </c>
      <c r="P222" s="601">
        <v>0</v>
      </c>
      <c r="Q222" s="601">
        <v>0</v>
      </c>
      <c r="R222" s="601">
        <v>0</v>
      </c>
      <c r="S222" s="602">
        <v>0</v>
      </c>
      <c r="T222" s="473"/>
    </row>
    <row r="223" spans="1:20" ht="15.75" customHeight="1" thickBot="1" x14ac:dyDescent="0.3">
      <c r="A223" s="1872"/>
      <c r="B223" s="1837"/>
      <c r="C223" s="1841"/>
      <c r="D223" s="1375"/>
      <c r="E223" s="1376"/>
      <c r="F223" s="38" t="s">
        <v>421</v>
      </c>
      <c r="G223" s="86">
        <f t="shared" si="12"/>
        <v>0</v>
      </c>
      <c r="H223" s="601">
        <v>0</v>
      </c>
      <c r="I223" s="601">
        <v>0</v>
      </c>
      <c r="J223" s="601">
        <v>0</v>
      </c>
      <c r="K223" s="601">
        <v>0</v>
      </c>
      <c r="L223" s="601">
        <v>0</v>
      </c>
      <c r="M223" s="601">
        <v>0</v>
      </c>
      <c r="N223" s="601">
        <v>0</v>
      </c>
      <c r="O223" s="601">
        <v>0</v>
      </c>
      <c r="P223" s="601">
        <v>0</v>
      </c>
      <c r="Q223" s="601">
        <v>0</v>
      </c>
      <c r="R223" s="601">
        <v>0</v>
      </c>
      <c r="S223" s="602">
        <v>0</v>
      </c>
      <c r="T223" s="473"/>
    </row>
    <row r="224" spans="1:20" ht="33.75" customHeight="1" thickBot="1" x14ac:dyDescent="0.3">
      <c r="A224" s="1872"/>
      <c r="B224" s="1837"/>
      <c r="C224" s="1841"/>
      <c r="D224" s="1375"/>
      <c r="E224" s="1376"/>
      <c r="F224" s="38" t="s">
        <v>422</v>
      </c>
      <c r="G224" s="86">
        <f t="shared" si="12"/>
        <v>0</v>
      </c>
      <c r="H224" s="601">
        <v>0</v>
      </c>
      <c r="I224" s="601">
        <v>0</v>
      </c>
      <c r="J224" s="601">
        <v>0</v>
      </c>
      <c r="K224" s="601">
        <v>0</v>
      </c>
      <c r="L224" s="601">
        <v>0</v>
      </c>
      <c r="M224" s="601">
        <v>0</v>
      </c>
      <c r="N224" s="601">
        <v>0</v>
      </c>
      <c r="O224" s="601">
        <v>0</v>
      </c>
      <c r="P224" s="601">
        <v>0</v>
      </c>
      <c r="Q224" s="601">
        <v>0</v>
      </c>
      <c r="R224" s="601">
        <v>0</v>
      </c>
      <c r="S224" s="602">
        <v>0</v>
      </c>
      <c r="T224" s="473"/>
    </row>
    <row r="225" spans="1:20" ht="16.5" customHeight="1" thickBot="1" x14ac:dyDescent="0.3">
      <c r="A225" s="1872"/>
      <c r="B225" s="1837"/>
      <c r="C225" s="1841"/>
      <c r="D225" s="1375"/>
      <c r="E225" s="1376"/>
      <c r="F225" s="38" t="s">
        <v>423</v>
      </c>
      <c r="G225" s="86">
        <f t="shared" si="12"/>
        <v>0</v>
      </c>
      <c r="H225" s="601">
        <v>0</v>
      </c>
      <c r="I225" s="601">
        <v>0</v>
      </c>
      <c r="J225" s="601">
        <v>0</v>
      </c>
      <c r="K225" s="601">
        <v>0</v>
      </c>
      <c r="L225" s="601">
        <v>0</v>
      </c>
      <c r="M225" s="601">
        <v>0</v>
      </c>
      <c r="N225" s="601">
        <v>0</v>
      </c>
      <c r="O225" s="601">
        <v>0</v>
      </c>
      <c r="P225" s="601">
        <v>0</v>
      </c>
      <c r="Q225" s="601">
        <v>0</v>
      </c>
      <c r="R225" s="601">
        <v>0</v>
      </c>
      <c r="S225" s="602">
        <v>0</v>
      </c>
      <c r="T225" s="473"/>
    </row>
    <row r="226" spans="1:20" ht="15.75" customHeight="1" thickBot="1" x14ac:dyDescent="0.3">
      <c r="A226" s="1872"/>
      <c r="B226" s="1837"/>
      <c r="C226" s="1841"/>
      <c r="D226" s="1375"/>
      <c r="E226" s="1376"/>
      <c r="F226" s="38" t="s">
        <v>424</v>
      </c>
      <c r="G226" s="86">
        <f t="shared" si="12"/>
        <v>0</v>
      </c>
      <c r="H226" s="601">
        <v>0</v>
      </c>
      <c r="I226" s="601">
        <v>0</v>
      </c>
      <c r="J226" s="601">
        <v>0</v>
      </c>
      <c r="K226" s="601">
        <v>0</v>
      </c>
      <c r="L226" s="601">
        <v>0</v>
      </c>
      <c r="M226" s="601">
        <v>0</v>
      </c>
      <c r="N226" s="601">
        <v>0</v>
      </c>
      <c r="O226" s="601">
        <v>0</v>
      </c>
      <c r="P226" s="601">
        <v>0</v>
      </c>
      <c r="Q226" s="601">
        <v>0</v>
      </c>
      <c r="R226" s="601">
        <v>0</v>
      </c>
      <c r="S226" s="602">
        <v>0</v>
      </c>
      <c r="T226" s="473"/>
    </row>
    <row r="227" spans="1:20" ht="17.25" customHeight="1" thickBot="1" x14ac:dyDescent="0.3">
      <c r="A227" s="1872"/>
      <c r="B227" s="1837"/>
      <c r="C227" s="1841"/>
      <c r="D227" s="1375"/>
      <c r="E227" s="1376"/>
      <c r="F227" s="38" t="s">
        <v>426</v>
      </c>
      <c r="G227" s="86">
        <f t="shared" si="12"/>
        <v>0</v>
      </c>
      <c r="H227" s="601">
        <v>0</v>
      </c>
      <c r="I227" s="601">
        <v>0</v>
      </c>
      <c r="J227" s="601">
        <v>0</v>
      </c>
      <c r="K227" s="601">
        <v>0</v>
      </c>
      <c r="L227" s="601">
        <v>0</v>
      </c>
      <c r="M227" s="601">
        <v>0</v>
      </c>
      <c r="N227" s="601">
        <v>0</v>
      </c>
      <c r="O227" s="601">
        <v>0</v>
      </c>
      <c r="P227" s="601">
        <v>0</v>
      </c>
      <c r="Q227" s="601">
        <v>0</v>
      </c>
      <c r="R227" s="601">
        <v>0</v>
      </c>
      <c r="S227" s="602">
        <v>0</v>
      </c>
      <c r="T227" s="473"/>
    </row>
    <row r="228" spans="1:20" ht="15.75" customHeight="1" thickBot="1" x14ac:dyDescent="0.3">
      <c r="A228" s="1872"/>
      <c r="B228" s="1837"/>
      <c r="C228" s="1841"/>
      <c r="D228" s="1375"/>
      <c r="E228" s="1376"/>
      <c r="F228" s="38" t="s">
        <v>425</v>
      </c>
      <c r="G228" s="86">
        <f t="shared" si="12"/>
        <v>0</v>
      </c>
      <c r="H228" s="601">
        <v>0</v>
      </c>
      <c r="I228" s="601">
        <v>0</v>
      </c>
      <c r="J228" s="601">
        <v>0</v>
      </c>
      <c r="K228" s="601">
        <v>0</v>
      </c>
      <c r="L228" s="601">
        <v>0</v>
      </c>
      <c r="M228" s="601">
        <v>0</v>
      </c>
      <c r="N228" s="601">
        <v>0</v>
      </c>
      <c r="O228" s="601">
        <v>0</v>
      </c>
      <c r="P228" s="601">
        <v>0</v>
      </c>
      <c r="Q228" s="601">
        <v>0</v>
      </c>
      <c r="R228" s="601">
        <v>0</v>
      </c>
      <c r="S228" s="602">
        <v>0</v>
      </c>
      <c r="T228" s="473"/>
    </row>
    <row r="229" spans="1:20" ht="15.75" customHeight="1" thickBot="1" x14ac:dyDescent="0.3">
      <c r="A229" s="1872"/>
      <c r="B229" s="1837"/>
      <c r="C229" s="1841"/>
      <c r="D229" s="1375"/>
      <c r="E229" s="1376"/>
      <c r="F229" s="38" t="s">
        <v>427</v>
      </c>
      <c r="G229" s="86">
        <f t="shared" si="12"/>
        <v>0</v>
      </c>
      <c r="H229" s="601">
        <v>0</v>
      </c>
      <c r="I229" s="601">
        <v>0</v>
      </c>
      <c r="J229" s="601">
        <v>0</v>
      </c>
      <c r="K229" s="601">
        <v>0</v>
      </c>
      <c r="L229" s="601">
        <v>0</v>
      </c>
      <c r="M229" s="601">
        <v>0</v>
      </c>
      <c r="N229" s="601">
        <v>0</v>
      </c>
      <c r="O229" s="601">
        <v>0</v>
      </c>
      <c r="P229" s="601">
        <v>0</v>
      </c>
      <c r="Q229" s="601">
        <v>0</v>
      </c>
      <c r="R229" s="601">
        <v>0</v>
      </c>
      <c r="S229" s="602">
        <v>0</v>
      </c>
      <c r="T229" s="473"/>
    </row>
    <row r="230" spans="1:20" ht="16.5" customHeight="1" thickBot="1" x14ac:dyDescent="0.3">
      <c r="A230" s="1872"/>
      <c r="B230" s="1837"/>
      <c r="C230" s="1841"/>
      <c r="D230" s="1375"/>
      <c r="E230" s="1376"/>
      <c r="F230" s="38" t="s">
        <v>428</v>
      </c>
      <c r="G230" s="86">
        <f t="shared" si="12"/>
        <v>0</v>
      </c>
      <c r="H230" s="601">
        <v>0</v>
      </c>
      <c r="I230" s="601">
        <v>0</v>
      </c>
      <c r="J230" s="601">
        <v>0</v>
      </c>
      <c r="K230" s="601">
        <v>0</v>
      </c>
      <c r="L230" s="601">
        <v>0</v>
      </c>
      <c r="M230" s="601">
        <v>0</v>
      </c>
      <c r="N230" s="601">
        <v>0</v>
      </c>
      <c r="O230" s="601">
        <v>0</v>
      </c>
      <c r="P230" s="601">
        <v>0</v>
      </c>
      <c r="Q230" s="601">
        <v>0</v>
      </c>
      <c r="R230" s="601">
        <v>0</v>
      </c>
      <c r="S230" s="602">
        <v>0</v>
      </c>
      <c r="T230" s="473"/>
    </row>
    <row r="231" spans="1:20" ht="15.75" customHeight="1" thickBot="1" x14ac:dyDescent="0.3">
      <c r="A231" s="1872"/>
      <c r="B231" s="1837"/>
      <c r="C231" s="1841"/>
      <c r="D231" s="1375"/>
      <c r="E231" s="1376"/>
      <c r="F231" s="38" t="s">
        <v>429</v>
      </c>
      <c r="G231" s="86">
        <f t="shared" ref="G231:G262" si="14">SUM(H231:S231)</f>
        <v>0</v>
      </c>
      <c r="H231" s="601">
        <v>0</v>
      </c>
      <c r="I231" s="601">
        <v>0</v>
      </c>
      <c r="J231" s="601">
        <v>0</v>
      </c>
      <c r="K231" s="601">
        <v>0</v>
      </c>
      <c r="L231" s="601">
        <v>0</v>
      </c>
      <c r="M231" s="601">
        <v>0</v>
      </c>
      <c r="N231" s="601">
        <v>0</v>
      </c>
      <c r="O231" s="601">
        <v>0</v>
      </c>
      <c r="P231" s="601">
        <v>0</v>
      </c>
      <c r="Q231" s="601">
        <v>0</v>
      </c>
      <c r="R231" s="601">
        <v>0</v>
      </c>
      <c r="S231" s="602">
        <v>0</v>
      </c>
      <c r="T231" s="473"/>
    </row>
    <row r="232" spans="1:20" ht="15.75" customHeight="1" thickBot="1" x14ac:dyDescent="0.3">
      <c r="A232" s="1872"/>
      <c r="B232" s="1837"/>
      <c r="C232" s="1841"/>
      <c r="D232" s="1375"/>
      <c r="E232" s="1376"/>
      <c r="F232" s="38" t="s">
        <v>430</v>
      </c>
      <c r="G232" s="86">
        <f t="shared" si="14"/>
        <v>0</v>
      </c>
      <c r="H232" s="601">
        <v>0</v>
      </c>
      <c r="I232" s="601">
        <v>0</v>
      </c>
      <c r="J232" s="601">
        <v>0</v>
      </c>
      <c r="K232" s="601">
        <v>0</v>
      </c>
      <c r="L232" s="601">
        <v>0</v>
      </c>
      <c r="M232" s="601">
        <v>0</v>
      </c>
      <c r="N232" s="601">
        <v>0</v>
      </c>
      <c r="O232" s="601">
        <v>0</v>
      </c>
      <c r="P232" s="601">
        <v>0</v>
      </c>
      <c r="Q232" s="601">
        <v>0</v>
      </c>
      <c r="R232" s="601">
        <v>0</v>
      </c>
      <c r="S232" s="602">
        <v>0</v>
      </c>
      <c r="T232" s="473"/>
    </row>
    <row r="233" spans="1:20" ht="16.5" customHeight="1" thickBot="1" x14ac:dyDescent="0.3">
      <c r="A233" s="1872"/>
      <c r="B233" s="1837"/>
      <c r="C233" s="1841"/>
      <c r="D233" s="1375"/>
      <c r="E233" s="1376"/>
      <c r="F233" s="38" t="s">
        <v>431</v>
      </c>
      <c r="G233" s="86">
        <f t="shared" si="14"/>
        <v>0</v>
      </c>
      <c r="H233" s="601">
        <v>0</v>
      </c>
      <c r="I233" s="601">
        <v>0</v>
      </c>
      <c r="J233" s="601">
        <v>0</v>
      </c>
      <c r="K233" s="601">
        <v>0</v>
      </c>
      <c r="L233" s="601">
        <v>0</v>
      </c>
      <c r="M233" s="601">
        <v>0</v>
      </c>
      <c r="N233" s="601">
        <v>0</v>
      </c>
      <c r="O233" s="601">
        <v>0</v>
      </c>
      <c r="P233" s="601">
        <v>0</v>
      </c>
      <c r="Q233" s="601">
        <v>0</v>
      </c>
      <c r="R233" s="601">
        <v>0</v>
      </c>
      <c r="S233" s="602">
        <v>0</v>
      </c>
      <c r="T233" s="473"/>
    </row>
    <row r="234" spans="1:20" ht="15.75" customHeight="1" thickBot="1" x14ac:dyDescent="0.3">
      <c r="A234" s="1872"/>
      <c r="B234" s="1837"/>
      <c r="C234" s="1841"/>
      <c r="D234" s="1375"/>
      <c r="E234" s="1376"/>
      <c r="F234" s="38" t="s">
        <v>432</v>
      </c>
      <c r="G234" s="86">
        <f t="shared" si="14"/>
        <v>0</v>
      </c>
      <c r="H234" s="601">
        <v>0</v>
      </c>
      <c r="I234" s="601">
        <v>0</v>
      </c>
      <c r="J234" s="601">
        <v>0</v>
      </c>
      <c r="K234" s="601">
        <v>0</v>
      </c>
      <c r="L234" s="601">
        <v>0</v>
      </c>
      <c r="M234" s="601">
        <v>0</v>
      </c>
      <c r="N234" s="601">
        <v>0</v>
      </c>
      <c r="O234" s="601">
        <v>0</v>
      </c>
      <c r="P234" s="601">
        <v>0</v>
      </c>
      <c r="Q234" s="601">
        <v>0</v>
      </c>
      <c r="R234" s="601">
        <v>0</v>
      </c>
      <c r="S234" s="602">
        <v>0</v>
      </c>
      <c r="T234" s="473"/>
    </row>
    <row r="235" spans="1:20" ht="15.75" customHeight="1" thickBot="1" x14ac:dyDescent="0.3">
      <c r="A235" s="1872"/>
      <c r="B235" s="1837"/>
      <c r="C235" s="1841"/>
      <c r="D235" s="1375"/>
      <c r="E235" s="1376"/>
      <c r="F235" s="38" t="s">
        <v>433</v>
      </c>
      <c r="G235" s="86">
        <f t="shared" si="14"/>
        <v>0</v>
      </c>
      <c r="H235" s="601">
        <v>0</v>
      </c>
      <c r="I235" s="601">
        <v>0</v>
      </c>
      <c r="J235" s="601">
        <v>0</v>
      </c>
      <c r="K235" s="601">
        <v>0</v>
      </c>
      <c r="L235" s="601">
        <v>0</v>
      </c>
      <c r="M235" s="601">
        <v>0</v>
      </c>
      <c r="N235" s="601">
        <v>0</v>
      </c>
      <c r="O235" s="601">
        <v>0</v>
      </c>
      <c r="P235" s="601">
        <v>0</v>
      </c>
      <c r="Q235" s="601">
        <v>0</v>
      </c>
      <c r="R235" s="601">
        <v>0</v>
      </c>
      <c r="S235" s="602">
        <v>0</v>
      </c>
      <c r="T235" s="473"/>
    </row>
    <row r="236" spans="1:20" ht="15.75" customHeight="1" thickBot="1" x14ac:dyDescent="0.3">
      <c r="A236" s="1872"/>
      <c r="B236" s="1837"/>
      <c r="C236" s="1841"/>
      <c r="D236" s="1375"/>
      <c r="E236" s="1376"/>
      <c r="F236" s="38" t="s">
        <v>434</v>
      </c>
      <c r="G236" s="86">
        <f t="shared" si="14"/>
        <v>0</v>
      </c>
      <c r="H236" s="601">
        <v>0</v>
      </c>
      <c r="I236" s="601">
        <v>0</v>
      </c>
      <c r="J236" s="601">
        <v>0</v>
      </c>
      <c r="K236" s="601">
        <v>0</v>
      </c>
      <c r="L236" s="601">
        <v>0</v>
      </c>
      <c r="M236" s="601">
        <v>0</v>
      </c>
      <c r="N236" s="601">
        <v>0</v>
      </c>
      <c r="O236" s="601">
        <v>0</v>
      </c>
      <c r="P236" s="601">
        <v>0</v>
      </c>
      <c r="Q236" s="601">
        <v>0</v>
      </c>
      <c r="R236" s="601">
        <v>0</v>
      </c>
      <c r="S236" s="602">
        <v>0</v>
      </c>
      <c r="T236" s="473"/>
    </row>
    <row r="237" spans="1:20" ht="15.75" customHeight="1" thickBot="1" x14ac:dyDescent="0.3">
      <c r="A237" s="1872"/>
      <c r="B237" s="1837"/>
      <c r="C237" s="1841"/>
      <c r="D237" s="1375"/>
      <c r="E237" s="1376"/>
      <c r="F237" s="38" t="s">
        <v>435</v>
      </c>
      <c r="G237" s="86">
        <f t="shared" si="14"/>
        <v>0</v>
      </c>
      <c r="H237" s="601">
        <v>0</v>
      </c>
      <c r="I237" s="601">
        <v>0</v>
      </c>
      <c r="J237" s="601">
        <v>0</v>
      </c>
      <c r="K237" s="601">
        <v>0</v>
      </c>
      <c r="L237" s="601">
        <v>0</v>
      </c>
      <c r="M237" s="601">
        <v>0</v>
      </c>
      <c r="N237" s="601">
        <v>0</v>
      </c>
      <c r="O237" s="601">
        <v>0</v>
      </c>
      <c r="P237" s="601">
        <v>0</v>
      </c>
      <c r="Q237" s="601">
        <v>0</v>
      </c>
      <c r="R237" s="601">
        <v>0</v>
      </c>
      <c r="S237" s="602">
        <v>0</v>
      </c>
      <c r="T237" s="473"/>
    </row>
    <row r="238" spans="1:20" ht="15.75" customHeight="1" thickBot="1" x14ac:dyDescent="0.3">
      <c r="A238" s="1872"/>
      <c r="B238" s="1837"/>
      <c r="C238" s="1841"/>
      <c r="D238" s="1375"/>
      <c r="E238" s="1376"/>
      <c r="F238" s="38" t="s">
        <v>436</v>
      </c>
      <c r="G238" s="86">
        <f t="shared" si="14"/>
        <v>0</v>
      </c>
      <c r="H238" s="601">
        <v>0</v>
      </c>
      <c r="I238" s="601">
        <v>0</v>
      </c>
      <c r="J238" s="601">
        <v>0</v>
      </c>
      <c r="K238" s="601">
        <v>0</v>
      </c>
      <c r="L238" s="601">
        <v>0</v>
      </c>
      <c r="M238" s="601">
        <v>0</v>
      </c>
      <c r="N238" s="601">
        <v>0</v>
      </c>
      <c r="O238" s="601">
        <v>0</v>
      </c>
      <c r="P238" s="601">
        <v>0</v>
      </c>
      <c r="Q238" s="601">
        <v>0</v>
      </c>
      <c r="R238" s="601">
        <v>0</v>
      </c>
      <c r="S238" s="602">
        <v>0</v>
      </c>
      <c r="T238" s="473"/>
    </row>
    <row r="239" spans="1:20" ht="15.75" customHeight="1" thickBot="1" x14ac:dyDescent="0.3">
      <c r="A239" s="1872"/>
      <c r="B239" s="1837"/>
      <c r="C239" s="1841"/>
      <c r="D239" s="1375"/>
      <c r="E239" s="1376"/>
      <c r="F239" s="38" t="s">
        <v>437</v>
      </c>
      <c r="G239" s="86">
        <f t="shared" si="14"/>
        <v>0</v>
      </c>
      <c r="H239" s="601">
        <v>0</v>
      </c>
      <c r="I239" s="601">
        <v>0</v>
      </c>
      <c r="J239" s="601">
        <v>0</v>
      </c>
      <c r="K239" s="601">
        <v>0</v>
      </c>
      <c r="L239" s="601">
        <v>0</v>
      </c>
      <c r="M239" s="601">
        <v>0</v>
      </c>
      <c r="N239" s="601">
        <v>0</v>
      </c>
      <c r="O239" s="601">
        <v>0</v>
      </c>
      <c r="P239" s="601">
        <v>0</v>
      </c>
      <c r="Q239" s="601">
        <v>0</v>
      </c>
      <c r="R239" s="601">
        <v>0</v>
      </c>
      <c r="S239" s="602">
        <v>0</v>
      </c>
      <c r="T239" s="473"/>
    </row>
    <row r="240" spans="1:20" ht="31.5" customHeight="1" thickBot="1" x14ac:dyDescent="0.3">
      <c r="A240" s="1872"/>
      <c r="B240" s="1837"/>
      <c r="C240" s="1841"/>
      <c r="D240" s="1375"/>
      <c r="E240" s="1376"/>
      <c r="F240" s="38" t="s">
        <v>438</v>
      </c>
      <c r="G240" s="86">
        <f t="shared" si="14"/>
        <v>0</v>
      </c>
      <c r="H240" s="601">
        <v>0</v>
      </c>
      <c r="I240" s="601">
        <v>0</v>
      </c>
      <c r="J240" s="601">
        <v>0</v>
      </c>
      <c r="K240" s="601">
        <v>0</v>
      </c>
      <c r="L240" s="601">
        <v>0</v>
      </c>
      <c r="M240" s="601">
        <v>0</v>
      </c>
      <c r="N240" s="601">
        <v>0</v>
      </c>
      <c r="O240" s="601">
        <v>0</v>
      </c>
      <c r="P240" s="601">
        <v>0</v>
      </c>
      <c r="Q240" s="601">
        <v>0</v>
      </c>
      <c r="R240" s="601">
        <v>0</v>
      </c>
      <c r="S240" s="602">
        <v>0</v>
      </c>
      <c r="T240" s="473"/>
    </row>
    <row r="241" spans="1:20" ht="30.75" customHeight="1" thickBot="1" x14ac:dyDescent="0.3">
      <c r="A241" s="1872"/>
      <c r="B241" s="1837"/>
      <c r="C241" s="1841"/>
      <c r="D241" s="1375"/>
      <c r="E241" s="1376"/>
      <c r="F241" s="38" t="s">
        <v>439</v>
      </c>
      <c r="G241" s="86">
        <f t="shared" si="14"/>
        <v>0</v>
      </c>
      <c r="H241" s="601">
        <v>0</v>
      </c>
      <c r="I241" s="601">
        <v>0</v>
      </c>
      <c r="J241" s="601">
        <v>0</v>
      </c>
      <c r="K241" s="601">
        <v>0</v>
      </c>
      <c r="L241" s="601">
        <v>0</v>
      </c>
      <c r="M241" s="601">
        <v>0</v>
      </c>
      <c r="N241" s="601">
        <v>0</v>
      </c>
      <c r="O241" s="601">
        <v>0</v>
      </c>
      <c r="P241" s="601">
        <v>0</v>
      </c>
      <c r="Q241" s="601">
        <v>0</v>
      </c>
      <c r="R241" s="601">
        <v>0</v>
      </c>
      <c r="S241" s="602">
        <v>0</v>
      </c>
      <c r="T241" s="473"/>
    </row>
    <row r="242" spans="1:20" ht="33.75" customHeight="1" thickBot="1" x14ac:dyDescent="0.3">
      <c r="A242" s="1872"/>
      <c r="B242" s="1837"/>
      <c r="C242" s="1841"/>
      <c r="D242" s="1375"/>
      <c r="E242" s="1376"/>
      <c r="F242" s="38" t="s">
        <v>440</v>
      </c>
      <c r="G242" s="86">
        <f t="shared" si="14"/>
        <v>0</v>
      </c>
      <c r="H242" s="601">
        <v>0</v>
      </c>
      <c r="I242" s="601">
        <v>0</v>
      </c>
      <c r="J242" s="601">
        <v>0</v>
      </c>
      <c r="K242" s="601">
        <v>0</v>
      </c>
      <c r="L242" s="601">
        <v>0</v>
      </c>
      <c r="M242" s="601">
        <v>0</v>
      </c>
      <c r="N242" s="601">
        <v>0</v>
      </c>
      <c r="O242" s="601">
        <v>0</v>
      </c>
      <c r="P242" s="601">
        <v>0</v>
      </c>
      <c r="Q242" s="601">
        <v>0</v>
      </c>
      <c r="R242" s="601">
        <v>0</v>
      </c>
      <c r="S242" s="602">
        <v>0</v>
      </c>
      <c r="T242" s="473"/>
    </row>
    <row r="243" spans="1:20" ht="15.75" customHeight="1" thickBot="1" x14ac:dyDescent="0.3">
      <c r="A243" s="1872"/>
      <c r="B243" s="1837"/>
      <c r="C243" s="1841"/>
      <c r="D243" s="1375"/>
      <c r="E243" s="1376"/>
      <c r="F243" s="38" t="s">
        <v>441</v>
      </c>
      <c r="G243" s="86">
        <f t="shared" si="14"/>
        <v>0</v>
      </c>
      <c r="H243" s="601">
        <v>0</v>
      </c>
      <c r="I243" s="601">
        <v>0</v>
      </c>
      <c r="J243" s="601">
        <v>0</v>
      </c>
      <c r="K243" s="601">
        <v>0</v>
      </c>
      <c r="L243" s="601">
        <v>0</v>
      </c>
      <c r="M243" s="601">
        <v>0</v>
      </c>
      <c r="N243" s="601">
        <v>0</v>
      </c>
      <c r="O243" s="601">
        <v>0</v>
      </c>
      <c r="P243" s="601">
        <v>0</v>
      </c>
      <c r="Q243" s="601">
        <v>0</v>
      </c>
      <c r="R243" s="601">
        <v>0</v>
      </c>
      <c r="S243" s="602">
        <v>0</v>
      </c>
      <c r="T243" s="473"/>
    </row>
    <row r="244" spans="1:20" ht="15.75" customHeight="1" thickBot="1" x14ac:dyDescent="0.3">
      <c r="A244" s="1872"/>
      <c r="B244" s="1837"/>
      <c r="C244" s="1841"/>
      <c r="D244" s="1375"/>
      <c r="E244" s="1376"/>
      <c r="F244" s="38" t="s">
        <v>442</v>
      </c>
      <c r="G244" s="86">
        <f t="shared" si="14"/>
        <v>0</v>
      </c>
      <c r="H244" s="601">
        <v>0</v>
      </c>
      <c r="I244" s="601">
        <v>0</v>
      </c>
      <c r="J244" s="601">
        <v>0</v>
      </c>
      <c r="K244" s="601">
        <v>0</v>
      </c>
      <c r="L244" s="601">
        <v>0</v>
      </c>
      <c r="M244" s="601">
        <v>0</v>
      </c>
      <c r="N244" s="601">
        <v>0</v>
      </c>
      <c r="O244" s="601">
        <v>0</v>
      </c>
      <c r="P244" s="601">
        <v>0</v>
      </c>
      <c r="Q244" s="601">
        <v>0</v>
      </c>
      <c r="R244" s="601">
        <v>0</v>
      </c>
      <c r="S244" s="602">
        <v>0</v>
      </c>
      <c r="T244" s="473"/>
    </row>
    <row r="245" spans="1:20" ht="31.5" customHeight="1" thickBot="1" x14ac:dyDescent="0.3">
      <c r="A245" s="1872"/>
      <c r="B245" s="1837"/>
      <c r="C245" s="1841"/>
      <c r="D245" s="1375"/>
      <c r="E245" s="1376"/>
      <c r="F245" s="38" t="s">
        <v>443</v>
      </c>
      <c r="G245" s="86">
        <f t="shared" si="14"/>
        <v>0</v>
      </c>
      <c r="H245" s="601">
        <v>0</v>
      </c>
      <c r="I245" s="601">
        <v>0</v>
      </c>
      <c r="J245" s="601">
        <v>0</v>
      </c>
      <c r="K245" s="601">
        <v>0</v>
      </c>
      <c r="L245" s="601">
        <v>0</v>
      </c>
      <c r="M245" s="601">
        <v>0</v>
      </c>
      <c r="N245" s="601">
        <v>0</v>
      </c>
      <c r="O245" s="601">
        <v>0</v>
      </c>
      <c r="P245" s="601">
        <v>0</v>
      </c>
      <c r="Q245" s="601">
        <v>0</v>
      </c>
      <c r="R245" s="601">
        <v>0</v>
      </c>
      <c r="S245" s="602">
        <v>0</v>
      </c>
      <c r="T245" s="473"/>
    </row>
    <row r="246" spans="1:20" ht="30" customHeight="1" thickBot="1" x14ac:dyDescent="0.3">
      <c r="A246" s="1872"/>
      <c r="B246" s="1837"/>
      <c r="C246" s="1841"/>
      <c r="D246" s="1375"/>
      <c r="E246" s="1376"/>
      <c r="F246" s="38" t="s">
        <v>444</v>
      </c>
      <c r="G246" s="86">
        <f t="shared" si="14"/>
        <v>0</v>
      </c>
      <c r="H246" s="601">
        <v>0</v>
      </c>
      <c r="I246" s="601">
        <v>0</v>
      </c>
      <c r="J246" s="601">
        <v>0</v>
      </c>
      <c r="K246" s="601">
        <v>0</v>
      </c>
      <c r="L246" s="601">
        <v>0</v>
      </c>
      <c r="M246" s="601">
        <v>0</v>
      </c>
      <c r="N246" s="601">
        <v>0</v>
      </c>
      <c r="O246" s="601">
        <v>0</v>
      </c>
      <c r="P246" s="601">
        <v>0</v>
      </c>
      <c r="Q246" s="601">
        <v>0</v>
      </c>
      <c r="R246" s="601">
        <v>0</v>
      </c>
      <c r="S246" s="602">
        <v>0</v>
      </c>
      <c r="T246" s="473"/>
    </row>
    <row r="247" spans="1:20" ht="15.75" customHeight="1" thickBot="1" x14ac:dyDescent="0.3">
      <c r="A247" s="1872"/>
      <c r="B247" s="1837"/>
      <c r="C247" s="1841"/>
      <c r="D247" s="1375"/>
      <c r="E247" s="1376"/>
      <c r="F247" s="38" t="s">
        <v>445</v>
      </c>
      <c r="G247" s="86">
        <f t="shared" si="14"/>
        <v>0</v>
      </c>
      <c r="H247" s="601">
        <v>0</v>
      </c>
      <c r="I247" s="601">
        <v>0</v>
      </c>
      <c r="J247" s="601">
        <v>0</v>
      </c>
      <c r="K247" s="601">
        <v>0</v>
      </c>
      <c r="L247" s="601">
        <v>0</v>
      </c>
      <c r="M247" s="601">
        <v>0</v>
      </c>
      <c r="N247" s="601">
        <v>0</v>
      </c>
      <c r="O247" s="601">
        <v>0</v>
      </c>
      <c r="P247" s="601">
        <v>0</v>
      </c>
      <c r="Q247" s="601">
        <v>0</v>
      </c>
      <c r="R247" s="601">
        <v>0</v>
      </c>
      <c r="S247" s="602">
        <v>0</v>
      </c>
      <c r="T247" s="473"/>
    </row>
    <row r="248" spans="1:20" ht="15.75" customHeight="1" thickBot="1" x14ac:dyDescent="0.3">
      <c r="A248" s="1872"/>
      <c r="B248" s="1837"/>
      <c r="C248" s="1841"/>
      <c r="D248" s="1375"/>
      <c r="E248" s="1376"/>
      <c r="F248" s="38" t="s">
        <v>446</v>
      </c>
      <c r="G248" s="86">
        <f t="shared" si="14"/>
        <v>0</v>
      </c>
      <c r="H248" s="601">
        <v>0</v>
      </c>
      <c r="I248" s="601">
        <v>0</v>
      </c>
      <c r="J248" s="601">
        <v>0</v>
      </c>
      <c r="K248" s="601">
        <v>0</v>
      </c>
      <c r="L248" s="601">
        <v>0</v>
      </c>
      <c r="M248" s="601">
        <v>0</v>
      </c>
      <c r="N248" s="601">
        <v>0</v>
      </c>
      <c r="O248" s="601">
        <v>0</v>
      </c>
      <c r="P248" s="601">
        <v>0</v>
      </c>
      <c r="Q248" s="601">
        <v>0</v>
      </c>
      <c r="R248" s="601">
        <v>0</v>
      </c>
      <c r="S248" s="602">
        <v>0</v>
      </c>
      <c r="T248" s="473"/>
    </row>
    <row r="249" spans="1:20" ht="15.75" customHeight="1" thickBot="1" x14ac:dyDescent="0.3">
      <c r="A249" s="1872"/>
      <c r="B249" s="1837"/>
      <c r="C249" s="1841"/>
      <c r="D249" s="1375"/>
      <c r="E249" s="1376"/>
      <c r="F249" s="38" t="s">
        <v>447</v>
      </c>
      <c r="G249" s="86">
        <f t="shared" si="14"/>
        <v>0</v>
      </c>
      <c r="H249" s="601">
        <v>0</v>
      </c>
      <c r="I249" s="601">
        <v>0</v>
      </c>
      <c r="J249" s="601">
        <v>0</v>
      </c>
      <c r="K249" s="601">
        <v>0</v>
      </c>
      <c r="L249" s="601">
        <v>0</v>
      </c>
      <c r="M249" s="601">
        <v>0</v>
      </c>
      <c r="N249" s="601">
        <v>0</v>
      </c>
      <c r="O249" s="601">
        <v>0</v>
      </c>
      <c r="P249" s="601">
        <v>0</v>
      </c>
      <c r="Q249" s="601">
        <v>0</v>
      </c>
      <c r="R249" s="601">
        <v>0</v>
      </c>
      <c r="S249" s="602">
        <v>0</v>
      </c>
      <c r="T249" s="473"/>
    </row>
    <row r="250" spans="1:20" ht="15.75" customHeight="1" thickBot="1" x14ac:dyDescent="0.3">
      <c r="A250" s="1872"/>
      <c r="B250" s="1837"/>
      <c r="C250" s="1841"/>
      <c r="D250" s="1375"/>
      <c r="E250" s="1376"/>
      <c r="F250" s="38" t="s">
        <v>448</v>
      </c>
      <c r="G250" s="86">
        <f t="shared" si="14"/>
        <v>0</v>
      </c>
      <c r="H250" s="601">
        <v>0</v>
      </c>
      <c r="I250" s="601">
        <v>0</v>
      </c>
      <c r="J250" s="601">
        <v>0</v>
      </c>
      <c r="K250" s="601">
        <v>0</v>
      </c>
      <c r="L250" s="601">
        <v>0</v>
      </c>
      <c r="M250" s="601">
        <v>0</v>
      </c>
      <c r="N250" s="601">
        <v>0</v>
      </c>
      <c r="O250" s="601">
        <v>0</v>
      </c>
      <c r="P250" s="601">
        <v>0</v>
      </c>
      <c r="Q250" s="601">
        <v>0</v>
      </c>
      <c r="R250" s="601">
        <v>0</v>
      </c>
      <c r="S250" s="602">
        <v>0</v>
      </c>
      <c r="T250" s="473"/>
    </row>
    <row r="251" spans="1:20" ht="16.5" customHeight="1" thickBot="1" x14ac:dyDescent="0.3">
      <c r="A251" s="1872"/>
      <c r="B251" s="1837"/>
      <c r="C251" s="1841"/>
      <c r="D251" s="1375"/>
      <c r="E251" s="1376"/>
      <c r="F251" s="38" t="s">
        <v>449</v>
      </c>
      <c r="G251" s="86">
        <f t="shared" si="14"/>
        <v>0</v>
      </c>
      <c r="H251" s="601">
        <v>0</v>
      </c>
      <c r="I251" s="601">
        <v>0</v>
      </c>
      <c r="J251" s="601">
        <v>0</v>
      </c>
      <c r="K251" s="601">
        <v>0</v>
      </c>
      <c r="L251" s="601">
        <v>0</v>
      </c>
      <c r="M251" s="601">
        <v>0</v>
      </c>
      <c r="N251" s="601">
        <v>0</v>
      </c>
      <c r="O251" s="601">
        <v>0</v>
      </c>
      <c r="P251" s="601">
        <v>0</v>
      </c>
      <c r="Q251" s="601">
        <v>0</v>
      </c>
      <c r="R251" s="601">
        <v>0</v>
      </c>
      <c r="S251" s="602">
        <v>0</v>
      </c>
      <c r="T251" s="473"/>
    </row>
    <row r="252" spans="1:20" ht="15.75" customHeight="1" thickBot="1" x14ac:dyDescent="0.3">
      <c r="A252" s="1872"/>
      <c r="B252" s="1837"/>
      <c r="C252" s="1841"/>
      <c r="D252" s="1375"/>
      <c r="E252" s="1376"/>
      <c r="F252" s="38" t="s">
        <v>450</v>
      </c>
      <c r="G252" s="86">
        <f t="shared" si="14"/>
        <v>0</v>
      </c>
      <c r="H252" s="601">
        <v>0</v>
      </c>
      <c r="I252" s="601">
        <v>0</v>
      </c>
      <c r="J252" s="601">
        <v>0</v>
      </c>
      <c r="K252" s="601">
        <v>0</v>
      </c>
      <c r="L252" s="601">
        <v>0</v>
      </c>
      <c r="M252" s="601">
        <v>0</v>
      </c>
      <c r="N252" s="601">
        <v>0</v>
      </c>
      <c r="O252" s="601">
        <v>0</v>
      </c>
      <c r="P252" s="601">
        <v>0</v>
      </c>
      <c r="Q252" s="601">
        <v>0</v>
      </c>
      <c r="R252" s="601">
        <v>0</v>
      </c>
      <c r="S252" s="602">
        <v>0</v>
      </c>
      <c r="T252" s="473"/>
    </row>
    <row r="253" spans="1:20" ht="15.75" customHeight="1" thickBot="1" x14ac:dyDescent="0.3">
      <c r="A253" s="1872"/>
      <c r="B253" s="1837"/>
      <c r="C253" s="1841"/>
      <c r="D253" s="1375"/>
      <c r="E253" s="1376"/>
      <c r="F253" s="38" t="s">
        <v>451</v>
      </c>
      <c r="G253" s="86">
        <f t="shared" si="14"/>
        <v>0</v>
      </c>
      <c r="H253" s="601">
        <v>0</v>
      </c>
      <c r="I253" s="601">
        <v>0</v>
      </c>
      <c r="J253" s="601">
        <v>0</v>
      </c>
      <c r="K253" s="601">
        <v>0</v>
      </c>
      <c r="L253" s="601">
        <v>0</v>
      </c>
      <c r="M253" s="601">
        <v>0</v>
      </c>
      <c r="N253" s="601">
        <v>0</v>
      </c>
      <c r="O253" s="601">
        <v>0</v>
      </c>
      <c r="P253" s="601">
        <v>0</v>
      </c>
      <c r="Q253" s="601">
        <v>0</v>
      </c>
      <c r="R253" s="601">
        <v>0</v>
      </c>
      <c r="S253" s="602">
        <v>0</v>
      </c>
      <c r="T253" s="473"/>
    </row>
    <row r="254" spans="1:20" ht="34.5" customHeight="1" thickBot="1" x14ac:dyDescent="0.3">
      <c r="A254" s="1872"/>
      <c r="B254" s="1837"/>
      <c r="C254" s="1841"/>
      <c r="D254" s="1375"/>
      <c r="E254" s="1376"/>
      <c r="F254" s="38" t="s">
        <v>452</v>
      </c>
      <c r="G254" s="86">
        <f t="shared" si="14"/>
        <v>0</v>
      </c>
      <c r="H254" s="601">
        <v>0</v>
      </c>
      <c r="I254" s="601">
        <v>0</v>
      </c>
      <c r="J254" s="601">
        <v>0</v>
      </c>
      <c r="K254" s="601">
        <v>0</v>
      </c>
      <c r="L254" s="601">
        <v>0</v>
      </c>
      <c r="M254" s="601">
        <v>0</v>
      </c>
      <c r="N254" s="601">
        <v>0</v>
      </c>
      <c r="O254" s="601">
        <v>0</v>
      </c>
      <c r="P254" s="601">
        <v>0</v>
      </c>
      <c r="Q254" s="601">
        <v>0</v>
      </c>
      <c r="R254" s="601">
        <v>0</v>
      </c>
      <c r="S254" s="602">
        <v>0</v>
      </c>
      <c r="T254" s="473"/>
    </row>
    <row r="255" spans="1:20" ht="33.75" customHeight="1" thickBot="1" x14ac:dyDescent="0.3">
      <c r="A255" s="1872"/>
      <c r="B255" s="1837"/>
      <c r="C255" s="1841"/>
      <c r="D255" s="1375"/>
      <c r="E255" s="1376"/>
      <c r="F255" s="38" t="s">
        <v>453</v>
      </c>
      <c r="G255" s="86">
        <f t="shared" si="14"/>
        <v>0</v>
      </c>
      <c r="H255" s="601">
        <v>0</v>
      </c>
      <c r="I255" s="601">
        <v>0</v>
      </c>
      <c r="J255" s="601">
        <v>0</v>
      </c>
      <c r="K255" s="601">
        <v>0</v>
      </c>
      <c r="L255" s="601">
        <v>0</v>
      </c>
      <c r="M255" s="601">
        <v>0</v>
      </c>
      <c r="N255" s="601">
        <v>0</v>
      </c>
      <c r="O255" s="601">
        <v>0</v>
      </c>
      <c r="P255" s="601">
        <v>0</v>
      </c>
      <c r="Q255" s="601">
        <v>0</v>
      </c>
      <c r="R255" s="601">
        <v>0</v>
      </c>
      <c r="S255" s="602">
        <v>0</v>
      </c>
      <c r="T255" s="473"/>
    </row>
    <row r="256" spans="1:20" ht="15.75" customHeight="1" thickBot="1" x14ac:dyDescent="0.3">
      <c r="A256" s="1872"/>
      <c r="B256" s="1837"/>
      <c r="C256" s="1841"/>
      <c r="D256" s="1375"/>
      <c r="E256" s="1376"/>
      <c r="F256" s="38" t="s">
        <v>454</v>
      </c>
      <c r="G256" s="86">
        <f t="shared" si="14"/>
        <v>0</v>
      </c>
      <c r="H256" s="601">
        <v>0</v>
      </c>
      <c r="I256" s="601">
        <v>0</v>
      </c>
      <c r="J256" s="601">
        <v>0</v>
      </c>
      <c r="K256" s="601">
        <v>0</v>
      </c>
      <c r="L256" s="601">
        <v>0</v>
      </c>
      <c r="M256" s="601">
        <v>0</v>
      </c>
      <c r="N256" s="601">
        <v>0</v>
      </c>
      <c r="O256" s="601">
        <v>0</v>
      </c>
      <c r="P256" s="601">
        <v>0</v>
      </c>
      <c r="Q256" s="601">
        <v>0</v>
      </c>
      <c r="R256" s="601">
        <v>0</v>
      </c>
      <c r="S256" s="602">
        <v>0</v>
      </c>
      <c r="T256" s="473"/>
    </row>
    <row r="257" spans="1:20" ht="16.5" customHeight="1" thickBot="1" x14ac:dyDescent="0.3">
      <c r="A257" s="1872"/>
      <c r="B257" s="1837"/>
      <c r="C257" s="1841"/>
      <c r="D257" s="1375"/>
      <c r="E257" s="1376"/>
      <c r="F257" s="38" t="s">
        <v>455</v>
      </c>
      <c r="G257" s="86">
        <f t="shared" si="14"/>
        <v>0</v>
      </c>
      <c r="H257" s="601">
        <v>0</v>
      </c>
      <c r="I257" s="601">
        <v>0</v>
      </c>
      <c r="J257" s="601">
        <v>0</v>
      </c>
      <c r="K257" s="601">
        <v>0</v>
      </c>
      <c r="L257" s="601">
        <v>0</v>
      </c>
      <c r="M257" s="601">
        <v>0</v>
      </c>
      <c r="N257" s="601">
        <v>0</v>
      </c>
      <c r="O257" s="601">
        <v>0</v>
      </c>
      <c r="P257" s="601">
        <v>0</v>
      </c>
      <c r="Q257" s="601">
        <v>0</v>
      </c>
      <c r="R257" s="601">
        <v>0</v>
      </c>
      <c r="S257" s="602">
        <v>0</v>
      </c>
      <c r="T257" s="473"/>
    </row>
    <row r="258" spans="1:20" ht="15.75" customHeight="1" thickBot="1" x14ac:dyDescent="0.3">
      <c r="A258" s="1872"/>
      <c r="B258" s="1837"/>
      <c r="C258" s="1841"/>
      <c r="D258" s="1375"/>
      <c r="E258" s="1376"/>
      <c r="F258" s="38" t="s">
        <v>456</v>
      </c>
      <c r="G258" s="86">
        <f t="shared" si="14"/>
        <v>0</v>
      </c>
      <c r="H258" s="601">
        <v>0</v>
      </c>
      <c r="I258" s="601">
        <v>0</v>
      </c>
      <c r="J258" s="601">
        <v>0</v>
      </c>
      <c r="K258" s="601">
        <v>0</v>
      </c>
      <c r="L258" s="601">
        <v>0</v>
      </c>
      <c r="M258" s="601">
        <v>0</v>
      </c>
      <c r="N258" s="601">
        <v>0</v>
      </c>
      <c r="O258" s="601">
        <v>0</v>
      </c>
      <c r="P258" s="601">
        <v>0</v>
      </c>
      <c r="Q258" s="601">
        <v>0</v>
      </c>
      <c r="R258" s="601">
        <v>0</v>
      </c>
      <c r="S258" s="602">
        <v>0</v>
      </c>
      <c r="T258" s="473"/>
    </row>
    <row r="259" spans="1:20" ht="17.25" customHeight="1" thickBot="1" x14ac:dyDescent="0.3">
      <c r="A259" s="1872"/>
      <c r="B259" s="1837"/>
      <c r="C259" s="1841"/>
      <c r="D259" s="1375"/>
      <c r="E259" s="1376"/>
      <c r="F259" s="38" t="s">
        <v>457</v>
      </c>
      <c r="G259" s="86">
        <f t="shared" si="14"/>
        <v>0</v>
      </c>
      <c r="H259" s="601">
        <v>0</v>
      </c>
      <c r="I259" s="601">
        <v>0</v>
      </c>
      <c r="J259" s="601">
        <v>0</v>
      </c>
      <c r="K259" s="601">
        <v>0</v>
      </c>
      <c r="L259" s="601">
        <v>0</v>
      </c>
      <c r="M259" s="601">
        <v>0</v>
      </c>
      <c r="N259" s="601">
        <v>0</v>
      </c>
      <c r="O259" s="601">
        <v>0</v>
      </c>
      <c r="P259" s="601">
        <v>0</v>
      </c>
      <c r="Q259" s="601">
        <v>0</v>
      </c>
      <c r="R259" s="601">
        <v>0</v>
      </c>
      <c r="S259" s="602">
        <v>0</v>
      </c>
      <c r="T259" s="473"/>
    </row>
    <row r="260" spans="1:20" ht="16.5" customHeight="1" thickBot="1" x14ac:dyDescent="0.3">
      <c r="A260" s="1872"/>
      <c r="B260" s="1837"/>
      <c r="C260" s="1841"/>
      <c r="D260" s="1375"/>
      <c r="E260" s="1376"/>
      <c r="F260" s="38" t="s">
        <v>458</v>
      </c>
      <c r="G260" s="86">
        <f t="shared" si="14"/>
        <v>0</v>
      </c>
      <c r="H260" s="601">
        <v>0</v>
      </c>
      <c r="I260" s="601">
        <v>0</v>
      </c>
      <c r="J260" s="601">
        <v>0</v>
      </c>
      <c r="K260" s="601">
        <v>0</v>
      </c>
      <c r="L260" s="601">
        <v>0</v>
      </c>
      <c r="M260" s="601">
        <v>0</v>
      </c>
      <c r="N260" s="601">
        <v>0</v>
      </c>
      <c r="O260" s="601">
        <v>0</v>
      </c>
      <c r="P260" s="601">
        <v>0</v>
      </c>
      <c r="Q260" s="601">
        <v>0</v>
      </c>
      <c r="R260" s="601">
        <v>0</v>
      </c>
      <c r="S260" s="602">
        <v>0</v>
      </c>
      <c r="T260" s="473"/>
    </row>
    <row r="261" spans="1:20" ht="21" customHeight="1" thickBot="1" x14ac:dyDescent="0.3">
      <c r="A261" s="1872"/>
      <c r="B261" s="1837"/>
      <c r="C261" s="1841"/>
      <c r="D261" s="1375"/>
      <c r="E261" s="1376"/>
      <c r="F261" s="38" t="s">
        <v>459</v>
      </c>
      <c r="G261" s="86">
        <f t="shared" si="14"/>
        <v>0</v>
      </c>
      <c r="H261" s="601">
        <v>0</v>
      </c>
      <c r="I261" s="601">
        <v>0</v>
      </c>
      <c r="J261" s="601">
        <v>0</v>
      </c>
      <c r="K261" s="601">
        <v>0</v>
      </c>
      <c r="L261" s="601">
        <v>0</v>
      </c>
      <c r="M261" s="601">
        <v>0</v>
      </c>
      <c r="N261" s="601">
        <v>0</v>
      </c>
      <c r="O261" s="601">
        <v>0</v>
      </c>
      <c r="P261" s="601">
        <v>0</v>
      </c>
      <c r="Q261" s="601">
        <v>0</v>
      </c>
      <c r="R261" s="601">
        <v>0</v>
      </c>
      <c r="S261" s="602">
        <v>0</v>
      </c>
      <c r="T261" s="473"/>
    </row>
    <row r="262" spans="1:20" ht="21" customHeight="1" thickBot="1" x14ac:dyDescent="0.3">
      <c r="A262" s="1872"/>
      <c r="B262" s="1837"/>
      <c r="C262" s="1841"/>
      <c r="D262" s="1375"/>
      <c r="E262" s="1376"/>
      <c r="F262" s="90" t="s">
        <v>460</v>
      </c>
      <c r="G262" s="88">
        <f t="shared" si="14"/>
        <v>0</v>
      </c>
      <c r="H262" s="601">
        <v>0</v>
      </c>
      <c r="I262" s="601">
        <v>0</v>
      </c>
      <c r="J262" s="601">
        <v>0</v>
      </c>
      <c r="K262" s="601">
        <v>0</v>
      </c>
      <c r="L262" s="601">
        <v>0</v>
      </c>
      <c r="M262" s="601">
        <v>0</v>
      </c>
      <c r="N262" s="601">
        <v>0</v>
      </c>
      <c r="O262" s="601">
        <v>0</v>
      </c>
      <c r="P262" s="601">
        <v>0</v>
      </c>
      <c r="Q262" s="601">
        <v>0</v>
      </c>
      <c r="R262" s="601">
        <v>0</v>
      </c>
      <c r="S262" s="602">
        <v>0</v>
      </c>
      <c r="T262" s="473"/>
    </row>
    <row r="263" spans="1:20" ht="16.5" customHeight="1" thickBot="1" x14ac:dyDescent="0.3">
      <c r="A263" s="1872"/>
      <c r="B263" s="1837"/>
      <c r="C263" s="1841"/>
      <c r="D263" s="1377"/>
      <c r="E263" s="1378"/>
      <c r="F263" s="91" t="s">
        <v>279</v>
      </c>
      <c r="G263" s="93">
        <f>SUM(G210:G262)</f>
        <v>0</v>
      </c>
      <c r="H263" s="93">
        <f t="shared" ref="H263:S263" si="15">SUM(H210:H262)</f>
        <v>0</v>
      </c>
      <c r="I263" s="93">
        <f t="shared" si="15"/>
        <v>0</v>
      </c>
      <c r="J263" s="93">
        <f t="shared" si="15"/>
        <v>0</v>
      </c>
      <c r="K263" s="93">
        <f t="shared" si="15"/>
        <v>0</v>
      </c>
      <c r="L263" s="93">
        <f t="shared" si="15"/>
        <v>0</v>
      </c>
      <c r="M263" s="93">
        <f t="shared" si="15"/>
        <v>0</v>
      </c>
      <c r="N263" s="93">
        <f t="shared" si="15"/>
        <v>0</v>
      </c>
      <c r="O263" s="93">
        <f t="shared" si="15"/>
        <v>0</v>
      </c>
      <c r="P263" s="93">
        <f t="shared" si="15"/>
        <v>0</v>
      </c>
      <c r="Q263" s="93">
        <f t="shared" si="15"/>
        <v>0</v>
      </c>
      <c r="R263" s="93">
        <f t="shared" si="15"/>
        <v>0</v>
      </c>
      <c r="S263" s="94">
        <f t="shared" si="15"/>
        <v>0</v>
      </c>
      <c r="T263" s="473"/>
    </row>
    <row r="264" spans="1:20" ht="15.75" customHeight="1" thickBot="1" x14ac:dyDescent="0.3">
      <c r="A264" s="1872"/>
      <c r="B264" s="1837"/>
      <c r="C264" s="1841"/>
      <c r="D264" s="1369" t="s">
        <v>179</v>
      </c>
      <c r="E264" s="1370"/>
      <c r="F264" s="39" t="s">
        <v>461</v>
      </c>
      <c r="G264" s="86">
        <f t="shared" ref="G264:G316" si="16">SUM(H264:S264)</f>
        <v>1</v>
      </c>
      <c r="H264" s="601">
        <v>0</v>
      </c>
      <c r="I264" s="601">
        <v>0</v>
      </c>
      <c r="J264" s="601">
        <v>0</v>
      </c>
      <c r="K264" s="601">
        <v>0</v>
      </c>
      <c r="L264" s="601">
        <v>0</v>
      </c>
      <c r="M264" s="601">
        <v>0</v>
      </c>
      <c r="N264" s="601">
        <v>0</v>
      </c>
      <c r="O264" s="601">
        <v>0</v>
      </c>
      <c r="P264" s="601">
        <v>1</v>
      </c>
      <c r="Q264" s="601">
        <v>0</v>
      </c>
      <c r="R264" s="601">
        <v>0</v>
      </c>
      <c r="S264" s="602">
        <v>0</v>
      </c>
      <c r="T264" s="473"/>
    </row>
    <row r="265" spans="1:20" ht="15.75" customHeight="1" thickBot="1" x14ac:dyDescent="0.3">
      <c r="A265" s="1872"/>
      <c r="B265" s="1837"/>
      <c r="C265" s="1841"/>
      <c r="D265" s="1369"/>
      <c r="E265" s="1370"/>
      <c r="F265" s="40" t="s">
        <v>462</v>
      </c>
      <c r="G265" s="79">
        <f t="shared" si="16"/>
        <v>0</v>
      </c>
      <c r="H265" s="601">
        <v>0</v>
      </c>
      <c r="I265" s="601">
        <v>0</v>
      </c>
      <c r="J265" s="601">
        <v>0</v>
      </c>
      <c r="K265" s="601">
        <v>0</v>
      </c>
      <c r="L265" s="601">
        <v>0</v>
      </c>
      <c r="M265" s="601">
        <v>0</v>
      </c>
      <c r="N265" s="601">
        <v>0</v>
      </c>
      <c r="O265" s="601">
        <v>0</v>
      </c>
      <c r="P265" s="601">
        <v>0</v>
      </c>
      <c r="Q265" s="601">
        <v>0</v>
      </c>
      <c r="R265" s="601">
        <v>0</v>
      </c>
      <c r="S265" s="602">
        <v>0</v>
      </c>
      <c r="T265" s="473"/>
    </row>
    <row r="266" spans="1:20" ht="16.5" customHeight="1" thickBot="1" x14ac:dyDescent="0.3">
      <c r="A266" s="1872"/>
      <c r="B266" s="1837"/>
      <c r="C266" s="1841"/>
      <c r="D266" s="1369"/>
      <c r="E266" s="1370"/>
      <c r="F266" s="40" t="s">
        <v>463</v>
      </c>
      <c r="G266" s="79">
        <f t="shared" si="16"/>
        <v>0</v>
      </c>
      <c r="H266" s="601">
        <v>0</v>
      </c>
      <c r="I266" s="601">
        <v>0</v>
      </c>
      <c r="J266" s="601">
        <v>0</v>
      </c>
      <c r="K266" s="601">
        <v>0</v>
      </c>
      <c r="L266" s="601">
        <v>0</v>
      </c>
      <c r="M266" s="601">
        <v>0</v>
      </c>
      <c r="N266" s="601">
        <v>0</v>
      </c>
      <c r="O266" s="601">
        <v>0</v>
      </c>
      <c r="P266" s="601">
        <v>0</v>
      </c>
      <c r="Q266" s="601">
        <v>0</v>
      </c>
      <c r="R266" s="601">
        <v>0</v>
      </c>
      <c r="S266" s="602">
        <v>0</v>
      </c>
      <c r="T266" s="473"/>
    </row>
    <row r="267" spans="1:20" ht="18" customHeight="1" thickBot="1" x14ac:dyDescent="0.3">
      <c r="A267" s="1872"/>
      <c r="B267" s="1837"/>
      <c r="C267" s="1841"/>
      <c r="D267" s="1369"/>
      <c r="E267" s="1370"/>
      <c r="F267" s="40" t="s">
        <v>464</v>
      </c>
      <c r="G267" s="79">
        <f t="shared" si="16"/>
        <v>0</v>
      </c>
      <c r="H267" s="601">
        <v>0</v>
      </c>
      <c r="I267" s="601">
        <v>0</v>
      </c>
      <c r="J267" s="601">
        <v>0</v>
      </c>
      <c r="K267" s="601">
        <v>0</v>
      </c>
      <c r="L267" s="601">
        <v>0</v>
      </c>
      <c r="M267" s="601">
        <v>0</v>
      </c>
      <c r="N267" s="601">
        <v>0</v>
      </c>
      <c r="O267" s="601">
        <v>0</v>
      </c>
      <c r="P267" s="601">
        <v>0</v>
      </c>
      <c r="Q267" s="601">
        <v>0</v>
      </c>
      <c r="R267" s="601">
        <v>0</v>
      </c>
      <c r="S267" s="602">
        <v>0</v>
      </c>
      <c r="T267" s="473"/>
    </row>
    <row r="268" spans="1:20" ht="18.75" customHeight="1" thickBot="1" x14ac:dyDescent="0.3">
      <c r="A268" s="1872"/>
      <c r="B268" s="1837"/>
      <c r="C268" s="1841"/>
      <c r="D268" s="1369"/>
      <c r="E268" s="1370"/>
      <c r="F268" s="40" t="s">
        <v>465</v>
      </c>
      <c r="G268" s="79">
        <f t="shared" si="16"/>
        <v>0</v>
      </c>
      <c r="H268" s="601">
        <v>0</v>
      </c>
      <c r="I268" s="601">
        <v>0</v>
      </c>
      <c r="J268" s="601">
        <v>0</v>
      </c>
      <c r="K268" s="601">
        <v>0</v>
      </c>
      <c r="L268" s="601">
        <v>0</v>
      </c>
      <c r="M268" s="601">
        <v>0</v>
      </c>
      <c r="N268" s="601">
        <v>0</v>
      </c>
      <c r="O268" s="601">
        <v>0</v>
      </c>
      <c r="P268" s="601">
        <v>0</v>
      </c>
      <c r="Q268" s="601">
        <v>0</v>
      </c>
      <c r="R268" s="601">
        <v>0</v>
      </c>
      <c r="S268" s="602">
        <v>0</v>
      </c>
      <c r="T268" s="473"/>
    </row>
    <row r="269" spans="1:20" ht="30.75" customHeight="1" thickBot="1" x14ac:dyDescent="0.3">
      <c r="A269" s="1872"/>
      <c r="B269" s="1837"/>
      <c r="C269" s="1841"/>
      <c r="D269" s="1369"/>
      <c r="E269" s="1370"/>
      <c r="F269" s="40" t="s">
        <v>466</v>
      </c>
      <c r="G269" s="79">
        <f t="shared" si="16"/>
        <v>0</v>
      </c>
      <c r="H269" s="601">
        <v>0</v>
      </c>
      <c r="I269" s="601">
        <v>0</v>
      </c>
      <c r="J269" s="601">
        <v>0</v>
      </c>
      <c r="K269" s="601">
        <v>0</v>
      </c>
      <c r="L269" s="601">
        <v>0</v>
      </c>
      <c r="M269" s="601">
        <v>0</v>
      </c>
      <c r="N269" s="601">
        <v>0</v>
      </c>
      <c r="O269" s="601">
        <v>0</v>
      </c>
      <c r="P269" s="601">
        <v>0</v>
      </c>
      <c r="Q269" s="601">
        <v>0</v>
      </c>
      <c r="R269" s="601">
        <v>0</v>
      </c>
      <c r="S269" s="602">
        <v>0</v>
      </c>
      <c r="T269" s="473"/>
    </row>
    <row r="270" spans="1:20" ht="33" customHeight="1" thickBot="1" x14ac:dyDescent="0.3">
      <c r="A270" s="1872"/>
      <c r="B270" s="1837"/>
      <c r="C270" s="1841"/>
      <c r="D270" s="1369"/>
      <c r="E270" s="1370"/>
      <c r="F270" s="40" t="s">
        <v>467</v>
      </c>
      <c r="G270" s="79">
        <f t="shared" si="16"/>
        <v>0</v>
      </c>
      <c r="H270" s="601">
        <v>0</v>
      </c>
      <c r="I270" s="601">
        <v>0</v>
      </c>
      <c r="J270" s="601">
        <v>0</v>
      </c>
      <c r="K270" s="601">
        <v>0</v>
      </c>
      <c r="L270" s="601">
        <v>0</v>
      </c>
      <c r="M270" s="601">
        <v>0</v>
      </c>
      <c r="N270" s="601">
        <v>0</v>
      </c>
      <c r="O270" s="601">
        <v>0</v>
      </c>
      <c r="P270" s="601">
        <v>0</v>
      </c>
      <c r="Q270" s="601">
        <v>0</v>
      </c>
      <c r="R270" s="601">
        <v>0</v>
      </c>
      <c r="S270" s="602">
        <v>0</v>
      </c>
      <c r="T270" s="473"/>
    </row>
    <row r="271" spans="1:20" ht="15.75" customHeight="1" thickBot="1" x14ac:dyDescent="0.3">
      <c r="A271" s="1872"/>
      <c r="B271" s="1837"/>
      <c r="C271" s="1841"/>
      <c r="D271" s="1369"/>
      <c r="E271" s="1370"/>
      <c r="F271" s="40" t="s">
        <v>468</v>
      </c>
      <c r="G271" s="79">
        <f t="shared" si="16"/>
        <v>0</v>
      </c>
      <c r="H271" s="601">
        <v>0</v>
      </c>
      <c r="I271" s="601">
        <v>0</v>
      </c>
      <c r="J271" s="601">
        <v>0</v>
      </c>
      <c r="K271" s="601">
        <v>0</v>
      </c>
      <c r="L271" s="601">
        <v>0</v>
      </c>
      <c r="M271" s="601">
        <v>0</v>
      </c>
      <c r="N271" s="601">
        <v>0</v>
      </c>
      <c r="O271" s="601">
        <v>0</v>
      </c>
      <c r="P271" s="601">
        <v>0</v>
      </c>
      <c r="Q271" s="601">
        <v>0</v>
      </c>
      <c r="R271" s="601">
        <v>0</v>
      </c>
      <c r="S271" s="602">
        <v>0</v>
      </c>
      <c r="T271" s="473"/>
    </row>
    <row r="272" spans="1:20" ht="33.75" customHeight="1" thickBot="1" x14ac:dyDescent="0.3">
      <c r="A272" s="1872"/>
      <c r="B272" s="1837"/>
      <c r="C272" s="1841"/>
      <c r="D272" s="1369"/>
      <c r="E272" s="1370"/>
      <c r="F272" s="40" t="s">
        <v>469</v>
      </c>
      <c r="G272" s="79">
        <f t="shared" si="16"/>
        <v>0</v>
      </c>
      <c r="H272" s="601">
        <v>0</v>
      </c>
      <c r="I272" s="601">
        <v>0</v>
      </c>
      <c r="J272" s="601">
        <v>0</v>
      </c>
      <c r="K272" s="601">
        <v>0</v>
      </c>
      <c r="L272" s="601">
        <v>0</v>
      </c>
      <c r="M272" s="601">
        <v>0</v>
      </c>
      <c r="N272" s="601">
        <v>0</v>
      </c>
      <c r="O272" s="601">
        <v>0</v>
      </c>
      <c r="P272" s="601">
        <v>0</v>
      </c>
      <c r="Q272" s="601">
        <v>0</v>
      </c>
      <c r="R272" s="601">
        <v>0</v>
      </c>
      <c r="S272" s="602">
        <v>0</v>
      </c>
      <c r="T272" s="473"/>
    </row>
    <row r="273" spans="1:20" ht="15.75" customHeight="1" thickBot="1" x14ac:dyDescent="0.3">
      <c r="A273" s="1872"/>
      <c r="B273" s="1837"/>
      <c r="C273" s="1841"/>
      <c r="D273" s="1369"/>
      <c r="E273" s="1370"/>
      <c r="F273" s="40" t="s">
        <v>470</v>
      </c>
      <c r="G273" s="79">
        <f t="shared" si="16"/>
        <v>0</v>
      </c>
      <c r="H273" s="601">
        <v>0</v>
      </c>
      <c r="I273" s="601">
        <v>0</v>
      </c>
      <c r="J273" s="601">
        <v>0</v>
      </c>
      <c r="K273" s="601">
        <v>0</v>
      </c>
      <c r="L273" s="601">
        <v>0</v>
      </c>
      <c r="M273" s="601">
        <v>0</v>
      </c>
      <c r="N273" s="601">
        <v>0</v>
      </c>
      <c r="O273" s="601">
        <v>0</v>
      </c>
      <c r="P273" s="601">
        <v>0</v>
      </c>
      <c r="Q273" s="601">
        <v>0</v>
      </c>
      <c r="R273" s="601">
        <v>0</v>
      </c>
      <c r="S273" s="602">
        <v>0</v>
      </c>
      <c r="T273" s="473"/>
    </row>
    <row r="274" spans="1:20" ht="33.75" customHeight="1" thickBot="1" x14ac:dyDescent="0.3">
      <c r="A274" s="1872"/>
      <c r="B274" s="1837"/>
      <c r="C274" s="1841"/>
      <c r="D274" s="1369"/>
      <c r="E274" s="1370"/>
      <c r="F274" s="40" t="s">
        <v>471</v>
      </c>
      <c r="G274" s="79">
        <f t="shared" si="16"/>
        <v>0</v>
      </c>
      <c r="H274" s="601">
        <v>0</v>
      </c>
      <c r="I274" s="601">
        <v>0</v>
      </c>
      <c r="J274" s="601">
        <v>0</v>
      </c>
      <c r="K274" s="601">
        <v>0</v>
      </c>
      <c r="L274" s="601">
        <v>0</v>
      </c>
      <c r="M274" s="601">
        <v>0</v>
      </c>
      <c r="N274" s="601">
        <v>0</v>
      </c>
      <c r="O274" s="601">
        <v>0</v>
      </c>
      <c r="P274" s="601">
        <v>0</v>
      </c>
      <c r="Q274" s="601">
        <v>0</v>
      </c>
      <c r="R274" s="601">
        <v>0</v>
      </c>
      <c r="S274" s="602">
        <v>0</v>
      </c>
      <c r="T274" s="473"/>
    </row>
    <row r="275" spans="1:20" ht="33" customHeight="1" thickBot="1" x14ac:dyDescent="0.3">
      <c r="A275" s="1872"/>
      <c r="B275" s="1837"/>
      <c r="C275" s="1841"/>
      <c r="D275" s="1369"/>
      <c r="E275" s="1370"/>
      <c r="F275" s="40" t="s">
        <v>472</v>
      </c>
      <c r="G275" s="79">
        <f t="shared" si="16"/>
        <v>0</v>
      </c>
      <c r="H275" s="601">
        <v>0</v>
      </c>
      <c r="I275" s="601">
        <v>0</v>
      </c>
      <c r="J275" s="601">
        <v>0</v>
      </c>
      <c r="K275" s="601">
        <v>0</v>
      </c>
      <c r="L275" s="601">
        <v>0</v>
      </c>
      <c r="M275" s="601">
        <v>0</v>
      </c>
      <c r="N275" s="601">
        <v>0</v>
      </c>
      <c r="O275" s="601">
        <v>0</v>
      </c>
      <c r="P275" s="601">
        <v>0</v>
      </c>
      <c r="Q275" s="601">
        <v>0</v>
      </c>
      <c r="R275" s="601">
        <v>0</v>
      </c>
      <c r="S275" s="602">
        <v>0</v>
      </c>
      <c r="T275" s="473"/>
    </row>
    <row r="276" spans="1:20" ht="15.75" customHeight="1" thickBot="1" x14ac:dyDescent="0.3">
      <c r="A276" s="1872"/>
      <c r="B276" s="1837"/>
      <c r="C276" s="1841"/>
      <c r="D276" s="1369"/>
      <c r="E276" s="1370"/>
      <c r="F276" s="40" t="s">
        <v>509</v>
      </c>
      <c r="G276" s="79">
        <f t="shared" si="16"/>
        <v>0</v>
      </c>
      <c r="H276" s="601">
        <v>0</v>
      </c>
      <c r="I276" s="601">
        <v>0</v>
      </c>
      <c r="J276" s="601">
        <v>0</v>
      </c>
      <c r="K276" s="601">
        <v>0</v>
      </c>
      <c r="L276" s="601">
        <v>0</v>
      </c>
      <c r="M276" s="601">
        <v>0</v>
      </c>
      <c r="N276" s="601">
        <v>0</v>
      </c>
      <c r="O276" s="601">
        <v>0</v>
      </c>
      <c r="P276" s="601">
        <v>0</v>
      </c>
      <c r="Q276" s="601">
        <v>0</v>
      </c>
      <c r="R276" s="601">
        <v>0</v>
      </c>
      <c r="S276" s="602">
        <v>0</v>
      </c>
      <c r="T276" s="473"/>
    </row>
    <row r="277" spans="1:20" ht="15.75" customHeight="1" thickBot="1" x14ac:dyDescent="0.3">
      <c r="A277" s="1872"/>
      <c r="B277" s="1837"/>
      <c r="C277" s="1841"/>
      <c r="D277" s="1369"/>
      <c r="E277" s="1370"/>
      <c r="F277" s="40" t="s">
        <v>473</v>
      </c>
      <c r="G277" s="79">
        <f t="shared" si="16"/>
        <v>0</v>
      </c>
      <c r="H277" s="601">
        <v>0</v>
      </c>
      <c r="I277" s="601">
        <v>0</v>
      </c>
      <c r="J277" s="601">
        <v>0</v>
      </c>
      <c r="K277" s="601">
        <v>0</v>
      </c>
      <c r="L277" s="601">
        <v>0</v>
      </c>
      <c r="M277" s="601">
        <v>0</v>
      </c>
      <c r="N277" s="601">
        <v>0</v>
      </c>
      <c r="O277" s="601">
        <v>0</v>
      </c>
      <c r="P277" s="601">
        <v>0</v>
      </c>
      <c r="Q277" s="601">
        <v>0</v>
      </c>
      <c r="R277" s="601">
        <v>0</v>
      </c>
      <c r="S277" s="602">
        <v>0</v>
      </c>
      <c r="T277" s="473"/>
    </row>
    <row r="278" spans="1:20" ht="33.75" customHeight="1" thickBot="1" x14ac:dyDescent="0.3">
      <c r="A278" s="1872"/>
      <c r="B278" s="1837"/>
      <c r="C278" s="1841"/>
      <c r="D278" s="1369"/>
      <c r="E278" s="1370"/>
      <c r="F278" s="40" t="s">
        <v>474</v>
      </c>
      <c r="G278" s="79">
        <f t="shared" si="16"/>
        <v>1</v>
      </c>
      <c r="H278" s="601">
        <v>0</v>
      </c>
      <c r="I278" s="601">
        <v>1</v>
      </c>
      <c r="J278" s="601">
        <v>0</v>
      </c>
      <c r="K278" s="601">
        <v>0</v>
      </c>
      <c r="L278" s="601">
        <v>0</v>
      </c>
      <c r="M278" s="601">
        <v>0</v>
      </c>
      <c r="N278" s="601">
        <v>0</v>
      </c>
      <c r="O278" s="601">
        <v>0</v>
      </c>
      <c r="P278" s="601">
        <v>0</v>
      </c>
      <c r="Q278" s="601">
        <v>0</v>
      </c>
      <c r="R278" s="601">
        <v>0</v>
      </c>
      <c r="S278" s="602">
        <v>0</v>
      </c>
      <c r="T278" s="473"/>
    </row>
    <row r="279" spans="1:20" ht="18.75" customHeight="1" thickBot="1" x14ac:dyDescent="0.3">
      <c r="A279" s="1872"/>
      <c r="B279" s="1837"/>
      <c r="C279" s="1841"/>
      <c r="D279" s="1369"/>
      <c r="E279" s="1370"/>
      <c r="F279" s="40" t="s">
        <v>475</v>
      </c>
      <c r="G279" s="79">
        <f t="shared" si="16"/>
        <v>0</v>
      </c>
      <c r="H279" s="601">
        <v>0</v>
      </c>
      <c r="I279" s="601">
        <v>0</v>
      </c>
      <c r="J279" s="601">
        <v>0</v>
      </c>
      <c r="K279" s="601">
        <v>0</v>
      </c>
      <c r="L279" s="601">
        <v>0</v>
      </c>
      <c r="M279" s="601">
        <v>0</v>
      </c>
      <c r="N279" s="601">
        <v>0</v>
      </c>
      <c r="O279" s="601">
        <v>0</v>
      </c>
      <c r="P279" s="601">
        <v>0</v>
      </c>
      <c r="Q279" s="601">
        <v>0</v>
      </c>
      <c r="R279" s="601">
        <v>0</v>
      </c>
      <c r="S279" s="602">
        <v>0</v>
      </c>
      <c r="T279" s="473"/>
    </row>
    <row r="280" spans="1:20" ht="15.75" customHeight="1" thickBot="1" x14ac:dyDescent="0.3">
      <c r="A280" s="1872"/>
      <c r="B280" s="1837"/>
      <c r="C280" s="1841"/>
      <c r="D280" s="1369"/>
      <c r="E280" s="1370"/>
      <c r="F280" s="40" t="s">
        <v>476</v>
      </c>
      <c r="G280" s="79">
        <f t="shared" si="16"/>
        <v>0</v>
      </c>
      <c r="H280" s="601">
        <v>0</v>
      </c>
      <c r="I280" s="601">
        <v>0</v>
      </c>
      <c r="J280" s="601">
        <v>0</v>
      </c>
      <c r="K280" s="601">
        <v>0</v>
      </c>
      <c r="L280" s="601">
        <v>0</v>
      </c>
      <c r="M280" s="601">
        <v>0</v>
      </c>
      <c r="N280" s="601">
        <v>0</v>
      </c>
      <c r="O280" s="601">
        <v>0</v>
      </c>
      <c r="P280" s="601">
        <v>0</v>
      </c>
      <c r="Q280" s="601">
        <v>0</v>
      </c>
      <c r="R280" s="601">
        <v>0</v>
      </c>
      <c r="S280" s="602">
        <v>0</v>
      </c>
      <c r="T280" s="473"/>
    </row>
    <row r="281" spans="1:20" ht="18" customHeight="1" thickBot="1" x14ac:dyDescent="0.3">
      <c r="A281" s="1872"/>
      <c r="B281" s="1837"/>
      <c r="C281" s="1841"/>
      <c r="D281" s="1369"/>
      <c r="E281" s="1370"/>
      <c r="F281" s="40" t="s">
        <v>477</v>
      </c>
      <c r="G281" s="79">
        <f t="shared" si="16"/>
        <v>0</v>
      </c>
      <c r="H281" s="601">
        <v>0</v>
      </c>
      <c r="I281" s="601">
        <v>0</v>
      </c>
      <c r="J281" s="601">
        <v>0</v>
      </c>
      <c r="K281" s="601">
        <v>0</v>
      </c>
      <c r="L281" s="601">
        <v>0</v>
      </c>
      <c r="M281" s="601">
        <v>0</v>
      </c>
      <c r="N281" s="601">
        <v>0</v>
      </c>
      <c r="O281" s="601">
        <v>0</v>
      </c>
      <c r="P281" s="601">
        <v>0</v>
      </c>
      <c r="Q281" s="601">
        <v>0</v>
      </c>
      <c r="R281" s="601">
        <v>0</v>
      </c>
      <c r="S281" s="602">
        <v>0</v>
      </c>
      <c r="T281" s="473"/>
    </row>
    <row r="282" spans="1:20" ht="15.75" customHeight="1" thickBot="1" x14ac:dyDescent="0.3">
      <c r="A282" s="1872"/>
      <c r="B282" s="1837"/>
      <c r="C282" s="1841"/>
      <c r="D282" s="1369"/>
      <c r="E282" s="1370"/>
      <c r="F282" s="40" t="s">
        <v>478</v>
      </c>
      <c r="G282" s="79">
        <f t="shared" si="16"/>
        <v>0</v>
      </c>
      <c r="H282" s="601">
        <v>0</v>
      </c>
      <c r="I282" s="601">
        <v>0</v>
      </c>
      <c r="J282" s="601">
        <v>0</v>
      </c>
      <c r="K282" s="601">
        <v>0</v>
      </c>
      <c r="L282" s="601">
        <v>0</v>
      </c>
      <c r="M282" s="601">
        <v>0</v>
      </c>
      <c r="N282" s="601">
        <v>0</v>
      </c>
      <c r="O282" s="601">
        <v>0</v>
      </c>
      <c r="P282" s="601">
        <v>0</v>
      </c>
      <c r="Q282" s="601">
        <v>0</v>
      </c>
      <c r="R282" s="601">
        <v>0</v>
      </c>
      <c r="S282" s="602">
        <v>0</v>
      </c>
      <c r="T282" s="473"/>
    </row>
    <row r="283" spans="1:20" ht="15.75" customHeight="1" thickBot="1" x14ac:dyDescent="0.3">
      <c r="A283" s="1872"/>
      <c r="B283" s="1837"/>
      <c r="C283" s="1841"/>
      <c r="D283" s="1369"/>
      <c r="E283" s="1370"/>
      <c r="F283" s="40" t="s">
        <v>479</v>
      </c>
      <c r="G283" s="79">
        <f t="shared" si="16"/>
        <v>0</v>
      </c>
      <c r="H283" s="601">
        <v>0</v>
      </c>
      <c r="I283" s="601">
        <v>0</v>
      </c>
      <c r="J283" s="601">
        <v>0</v>
      </c>
      <c r="K283" s="601">
        <v>0</v>
      </c>
      <c r="L283" s="601">
        <v>0</v>
      </c>
      <c r="M283" s="601">
        <v>0</v>
      </c>
      <c r="N283" s="601">
        <v>0</v>
      </c>
      <c r="O283" s="601">
        <v>0</v>
      </c>
      <c r="P283" s="601">
        <v>0</v>
      </c>
      <c r="Q283" s="601">
        <v>0</v>
      </c>
      <c r="R283" s="601">
        <v>0</v>
      </c>
      <c r="S283" s="602">
        <v>0</v>
      </c>
      <c r="T283" s="473"/>
    </row>
    <row r="284" spans="1:20" ht="16.5" customHeight="1" thickBot="1" x14ac:dyDescent="0.3">
      <c r="A284" s="1872"/>
      <c r="B284" s="1837"/>
      <c r="C284" s="1841"/>
      <c r="D284" s="1369"/>
      <c r="E284" s="1370"/>
      <c r="F284" s="40" t="s">
        <v>480</v>
      </c>
      <c r="G284" s="79">
        <f t="shared" si="16"/>
        <v>0</v>
      </c>
      <c r="H284" s="601">
        <v>0</v>
      </c>
      <c r="I284" s="601">
        <v>0</v>
      </c>
      <c r="J284" s="601">
        <v>0</v>
      </c>
      <c r="K284" s="601">
        <v>0</v>
      </c>
      <c r="L284" s="601">
        <v>0</v>
      </c>
      <c r="M284" s="601">
        <v>0</v>
      </c>
      <c r="N284" s="601">
        <v>0</v>
      </c>
      <c r="O284" s="601">
        <v>0</v>
      </c>
      <c r="P284" s="601">
        <v>0</v>
      </c>
      <c r="Q284" s="601">
        <v>0</v>
      </c>
      <c r="R284" s="601">
        <v>0</v>
      </c>
      <c r="S284" s="602">
        <v>0</v>
      </c>
      <c r="T284" s="473"/>
    </row>
    <row r="285" spans="1:20" ht="15.75" customHeight="1" thickBot="1" x14ac:dyDescent="0.3">
      <c r="A285" s="1872"/>
      <c r="B285" s="1837"/>
      <c r="C285" s="1841"/>
      <c r="D285" s="1369"/>
      <c r="E285" s="1370"/>
      <c r="F285" s="40" t="s">
        <v>481</v>
      </c>
      <c r="G285" s="79">
        <f t="shared" si="16"/>
        <v>0</v>
      </c>
      <c r="H285" s="601">
        <v>0</v>
      </c>
      <c r="I285" s="601">
        <v>0</v>
      </c>
      <c r="J285" s="601">
        <v>0</v>
      </c>
      <c r="K285" s="601">
        <v>0</v>
      </c>
      <c r="L285" s="601">
        <v>0</v>
      </c>
      <c r="M285" s="601">
        <v>0</v>
      </c>
      <c r="N285" s="601">
        <v>0</v>
      </c>
      <c r="O285" s="601">
        <v>0</v>
      </c>
      <c r="P285" s="601">
        <v>0</v>
      </c>
      <c r="Q285" s="601">
        <v>0</v>
      </c>
      <c r="R285" s="601">
        <v>0</v>
      </c>
      <c r="S285" s="602">
        <v>0</v>
      </c>
      <c r="T285" s="473"/>
    </row>
    <row r="286" spans="1:20" ht="15.75" customHeight="1" thickBot="1" x14ac:dyDescent="0.3">
      <c r="A286" s="1872"/>
      <c r="B286" s="1837"/>
      <c r="C286" s="1841"/>
      <c r="D286" s="1369"/>
      <c r="E286" s="1370"/>
      <c r="F286" s="40" t="s">
        <v>482</v>
      </c>
      <c r="G286" s="79">
        <f t="shared" si="16"/>
        <v>0</v>
      </c>
      <c r="H286" s="601">
        <v>0</v>
      </c>
      <c r="I286" s="601">
        <v>0</v>
      </c>
      <c r="J286" s="601">
        <v>0</v>
      </c>
      <c r="K286" s="601">
        <v>0</v>
      </c>
      <c r="L286" s="601">
        <v>0</v>
      </c>
      <c r="M286" s="601">
        <v>0</v>
      </c>
      <c r="N286" s="601">
        <v>0</v>
      </c>
      <c r="O286" s="601">
        <v>0</v>
      </c>
      <c r="P286" s="601">
        <v>0</v>
      </c>
      <c r="Q286" s="601">
        <v>0</v>
      </c>
      <c r="R286" s="601">
        <v>0</v>
      </c>
      <c r="S286" s="602">
        <v>0</v>
      </c>
      <c r="T286" s="473"/>
    </row>
    <row r="287" spans="1:20" ht="16.5" customHeight="1" thickBot="1" x14ac:dyDescent="0.3">
      <c r="A287" s="1872"/>
      <c r="B287" s="1837"/>
      <c r="C287" s="1841"/>
      <c r="D287" s="1369"/>
      <c r="E287" s="1370"/>
      <c r="F287" s="40" t="s">
        <v>483</v>
      </c>
      <c r="G287" s="79">
        <f t="shared" si="16"/>
        <v>0</v>
      </c>
      <c r="H287" s="601">
        <v>0</v>
      </c>
      <c r="I287" s="601">
        <v>0</v>
      </c>
      <c r="J287" s="601">
        <v>0</v>
      </c>
      <c r="K287" s="601">
        <v>0</v>
      </c>
      <c r="L287" s="601">
        <v>0</v>
      </c>
      <c r="M287" s="601">
        <v>0</v>
      </c>
      <c r="N287" s="601">
        <v>0</v>
      </c>
      <c r="O287" s="601">
        <v>0</v>
      </c>
      <c r="P287" s="601">
        <v>0</v>
      </c>
      <c r="Q287" s="601">
        <v>0</v>
      </c>
      <c r="R287" s="601">
        <v>0</v>
      </c>
      <c r="S287" s="602">
        <v>0</v>
      </c>
      <c r="T287" s="473"/>
    </row>
    <row r="288" spans="1:20" ht="15.75" customHeight="1" thickBot="1" x14ac:dyDescent="0.3">
      <c r="A288" s="1872"/>
      <c r="B288" s="1837"/>
      <c r="C288" s="1841"/>
      <c r="D288" s="1369"/>
      <c r="E288" s="1370"/>
      <c r="F288" s="40" t="s">
        <v>484</v>
      </c>
      <c r="G288" s="79">
        <f t="shared" si="16"/>
        <v>0</v>
      </c>
      <c r="H288" s="601">
        <v>0</v>
      </c>
      <c r="I288" s="601">
        <v>0</v>
      </c>
      <c r="J288" s="601">
        <v>0</v>
      </c>
      <c r="K288" s="601">
        <v>0</v>
      </c>
      <c r="L288" s="601">
        <v>0</v>
      </c>
      <c r="M288" s="601">
        <v>0</v>
      </c>
      <c r="N288" s="601">
        <v>0</v>
      </c>
      <c r="O288" s="601">
        <v>0</v>
      </c>
      <c r="P288" s="601">
        <v>0</v>
      </c>
      <c r="Q288" s="601">
        <v>0</v>
      </c>
      <c r="R288" s="601">
        <v>0</v>
      </c>
      <c r="S288" s="602">
        <v>0</v>
      </c>
      <c r="T288" s="473"/>
    </row>
    <row r="289" spans="1:20" ht="15.75" customHeight="1" thickBot="1" x14ac:dyDescent="0.3">
      <c r="A289" s="1872"/>
      <c r="B289" s="1837"/>
      <c r="C289" s="1841"/>
      <c r="D289" s="1369"/>
      <c r="E289" s="1370"/>
      <c r="F289" s="40" t="s">
        <v>485</v>
      </c>
      <c r="G289" s="79">
        <f t="shared" si="16"/>
        <v>0</v>
      </c>
      <c r="H289" s="601">
        <v>0</v>
      </c>
      <c r="I289" s="601">
        <v>0</v>
      </c>
      <c r="J289" s="601">
        <v>0</v>
      </c>
      <c r="K289" s="601">
        <v>0</v>
      </c>
      <c r="L289" s="601">
        <v>0</v>
      </c>
      <c r="M289" s="601">
        <v>0</v>
      </c>
      <c r="N289" s="601">
        <v>0</v>
      </c>
      <c r="O289" s="601">
        <v>0</v>
      </c>
      <c r="P289" s="601">
        <v>0</v>
      </c>
      <c r="Q289" s="601">
        <v>0</v>
      </c>
      <c r="R289" s="601">
        <v>0</v>
      </c>
      <c r="S289" s="602">
        <v>0</v>
      </c>
      <c r="T289" s="473"/>
    </row>
    <row r="290" spans="1:20" ht="16.5" customHeight="1" thickBot="1" x14ac:dyDescent="0.3">
      <c r="A290" s="1872"/>
      <c r="B290" s="1837"/>
      <c r="C290" s="1841"/>
      <c r="D290" s="1369"/>
      <c r="E290" s="1370"/>
      <c r="F290" s="40" t="s">
        <v>510</v>
      </c>
      <c r="G290" s="79">
        <f t="shared" si="16"/>
        <v>0</v>
      </c>
      <c r="H290" s="601">
        <v>0</v>
      </c>
      <c r="I290" s="601">
        <v>0</v>
      </c>
      <c r="J290" s="601">
        <v>0</v>
      </c>
      <c r="K290" s="601">
        <v>0</v>
      </c>
      <c r="L290" s="601">
        <v>0</v>
      </c>
      <c r="M290" s="601">
        <v>0</v>
      </c>
      <c r="N290" s="601">
        <v>0</v>
      </c>
      <c r="O290" s="601">
        <v>0</v>
      </c>
      <c r="P290" s="601">
        <v>0</v>
      </c>
      <c r="Q290" s="601">
        <v>0</v>
      </c>
      <c r="R290" s="601">
        <v>0</v>
      </c>
      <c r="S290" s="602">
        <v>0</v>
      </c>
      <c r="T290" s="473"/>
    </row>
    <row r="291" spans="1:20" ht="15.75" customHeight="1" thickBot="1" x14ac:dyDescent="0.3">
      <c r="A291" s="1872"/>
      <c r="B291" s="1837"/>
      <c r="C291" s="1841"/>
      <c r="D291" s="1369"/>
      <c r="E291" s="1370"/>
      <c r="F291" s="40" t="s">
        <v>511</v>
      </c>
      <c r="G291" s="79">
        <f t="shared" si="16"/>
        <v>0</v>
      </c>
      <c r="H291" s="601">
        <v>0</v>
      </c>
      <c r="I291" s="601">
        <v>0</v>
      </c>
      <c r="J291" s="601">
        <v>0</v>
      </c>
      <c r="K291" s="601">
        <v>0</v>
      </c>
      <c r="L291" s="601">
        <v>0</v>
      </c>
      <c r="M291" s="601">
        <v>0</v>
      </c>
      <c r="N291" s="601">
        <v>0</v>
      </c>
      <c r="O291" s="601">
        <v>0</v>
      </c>
      <c r="P291" s="601">
        <v>0</v>
      </c>
      <c r="Q291" s="601">
        <v>0</v>
      </c>
      <c r="R291" s="601">
        <v>0</v>
      </c>
      <c r="S291" s="602">
        <v>0</v>
      </c>
      <c r="T291" s="473"/>
    </row>
    <row r="292" spans="1:20" ht="15.75" customHeight="1" thickBot="1" x14ac:dyDescent="0.3">
      <c r="A292" s="1872"/>
      <c r="B292" s="1837"/>
      <c r="C292" s="1841"/>
      <c r="D292" s="1369"/>
      <c r="E292" s="1370"/>
      <c r="F292" s="40" t="s">
        <v>512</v>
      </c>
      <c r="G292" s="79">
        <f t="shared" si="16"/>
        <v>0</v>
      </c>
      <c r="H292" s="601">
        <v>0</v>
      </c>
      <c r="I292" s="601">
        <v>0</v>
      </c>
      <c r="J292" s="601">
        <v>0</v>
      </c>
      <c r="K292" s="601">
        <v>0</v>
      </c>
      <c r="L292" s="601">
        <v>0</v>
      </c>
      <c r="M292" s="601">
        <v>0</v>
      </c>
      <c r="N292" s="601">
        <v>0</v>
      </c>
      <c r="O292" s="601">
        <v>0</v>
      </c>
      <c r="P292" s="601">
        <v>0</v>
      </c>
      <c r="Q292" s="601">
        <v>0</v>
      </c>
      <c r="R292" s="601">
        <v>0</v>
      </c>
      <c r="S292" s="602">
        <v>0</v>
      </c>
      <c r="T292" s="473"/>
    </row>
    <row r="293" spans="1:20" ht="16.5" customHeight="1" thickBot="1" x14ac:dyDescent="0.3">
      <c r="A293" s="1872"/>
      <c r="B293" s="1837"/>
      <c r="C293" s="1841"/>
      <c r="D293" s="1369"/>
      <c r="E293" s="1370"/>
      <c r="F293" s="40" t="s">
        <v>513</v>
      </c>
      <c r="G293" s="79">
        <f t="shared" si="16"/>
        <v>0</v>
      </c>
      <c r="H293" s="601">
        <v>0</v>
      </c>
      <c r="I293" s="601">
        <v>0</v>
      </c>
      <c r="J293" s="601">
        <v>0</v>
      </c>
      <c r="K293" s="601">
        <v>0</v>
      </c>
      <c r="L293" s="601">
        <v>0</v>
      </c>
      <c r="M293" s="601">
        <v>0</v>
      </c>
      <c r="N293" s="601">
        <v>0</v>
      </c>
      <c r="O293" s="601">
        <v>0</v>
      </c>
      <c r="P293" s="601">
        <v>0</v>
      </c>
      <c r="Q293" s="601">
        <v>0</v>
      </c>
      <c r="R293" s="601">
        <v>0</v>
      </c>
      <c r="S293" s="602">
        <v>0</v>
      </c>
      <c r="T293" s="473"/>
    </row>
    <row r="294" spans="1:20" ht="17.25" customHeight="1" thickBot="1" x14ac:dyDescent="0.3">
      <c r="A294" s="1872"/>
      <c r="B294" s="1837"/>
      <c r="C294" s="1841"/>
      <c r="D294" s="1369"/>
      <c r="E294" s="1370"/>
      <c r="F294" s="40" t="s">
        <v>508</v>
      </c>
      <c r="G294" s="79">
        <f t="shared" si="16"/>
        <v>0</v>
      </c>
      <c r="H294" s="601">
        <v>0</v>
      </c>
      <c r="I294" s="601">
        <v>0</v>
      </c>
      <c r="J294" s="601">
        <v>0</v>
      </c>
      <c r="K294" s="601">
        <v>0</v>
      </c>
      <c r="L294" s="601">
        <v>0</v>
      </c>
      <c r="M294" s="601">
        <v>0</v>
      </c>
      <c r="N294" s="601">
        <v>0</v>
      </c>
      <c r="O294" s="601">
        <v>0</v>
      </c>
      <c r="P294" s="601">
        <v>0</v>
      </c>
      <c r="Q294" s="601">
        <v>0</v>
      </c>
      <c r="R294" s="601">
        <v>0</v>
      </c>
      <c r="S294" s="602">
        <v>0</v>
      </c>
      <c r="T294" s="473"/>
    </row>
    <row r="295" spans="1:20" ht="31.5" customHeight="1" thickBot="1" x14ac:dyDescent="0.3">
      <c r="A295" s="1872"/>
      <c r="B295" s="1837"/>
      <c r="C295" s="1841"/>
      <c r="D295" s="1369"/>
      <c r="E295" s="1370"/>
      <c r="F295" s="40" t="s">
        <v>507</v>
      </c>
      <c r="G295" s="79">
        <f t="shared" si="16"/>
        <v>0</v>
      </c>
      <c r="H295" s="601">
        <v>0</v>
      </c>
      <c r="I295" s="601">
        <v>0</v>
      </c>
      <c r="J295" s="601">
        <v>0</v>
      </c>
      <c r="K295" s="601">
        <v>0</v>
      </c>
      <c r="L295" s="601">
        <v>0</v>
      </c>
      <c r="M295" s="601">
        <v>0</v>
      </c>
      <c r="N295" s="601">
        <v>0</v>
      </c>
      <c r="O295" s="601">
        <v>0</v>
      </c>
      <c r="P295" s="601">
        <v>0</v>
      </c>
      <c r="Q295" s="601">
        <v>0</v>
      </c>
      <c r="R295" s="601">
        <v>0</v>
      </c>
      <c r="S295" s="602">
        <v>0</v>
      </c>
      <c r="T295" s="473"/>
    </row>
    <row r="296" spans="1:20" ht="33.75" customHeight="1" thickBot="1" x14ac:dyDescent="0.3">
      <c r="A296" s="1872"/>
      <c r="B296" s="1837"/>
      <c r="C296" s="1841"/>
      <c r="D296" s="1369"/>
      <c r="E296" s="1370"/>
      <c r="F296" s="40" t="s">
        <v>506</v>
      </c>
      <c r="G296" s="79">
        <f t="shared" si="16"/>
        <v>1</v>
      </c>
      <c r="H296" s="601">
        <v>0</v>
      </c>
      <c r="I296" s="601">
        <v>0</v>
      </c>
      <c r="J296" s="601">
        <v>0</v>
      </c>
      <c r="K296" s="601">
        <v>0</v>
      </c>
      <c r="L296" s="601">
        <v>0</v>
      </c>
      <c r="M296" s="601">
        <v>1</v>
      </c>
      <c r="N296" s="601">
        <v>0</v>
      </c>
      <c r="O296" s="601">
        <v>0</v>
      </c>
      <c r="P296" s="601">
        <v>0</v>
      </c>
      <c r="Q296" s="601">
        <v>0</v>
      </c>
      <c r="R296" s="601">
        <v>0</v>
      </c>
      <c r="S296" s="602">
        <v>0</v>
      </c>
      <c r="T296" s="473"/>
    </row>
    <row r="297" spans="1:20" ht="15.75" customHeight="1" thickBot="1" x14ac:dyDescent="0.3">
      <c r="A297" s="1872"/>
      <c r="B297" s="1837"/>
      <c r="C297" s="1841"/>
      <c r="D297" s="1369"/>
      <c r="E297" s="1370"/>
      <c r="F297" s="40" t="s">
        <v>505</v>
      </c>
      <c r="G297" s="79">
        <f t="shared" si="16"/>
        <v>0</v>
      </c>
      <c r="H297" s="601">
        <v>0</v>
      </c>
      <c r="I297" s="601">
        <v>0</v>
      </c>
      <c r="J297" s="601">
        <v>0</v>
      </c>
      <c r="K297" s="601">
        <v>0</v>
      </c>
      <c r="L297" s="601">
        <v>0</v>
      </c>
      <c r="M297" s="601">
        <v>0</v>
      </c>
      <c r="N297" s="601">
        <v>0</v>
      </c>
      <c r="O297" s="601">
        <v>0</v>
      </c>
      <c r="P297" s="601">
        <v>0</v>
      </c>
      <c r="Q297" s="601">
        <v>0</v>
      </c>
      <c r="R297" s="601">
        <v>0</v>
      </c>
      <c r="S297" s="602">
        <v>0</v>
      </c>
      <c r="T297" s="473"/>
    </row>
    <row r="298" spans="1:20" ht="15.75" customHeight="1" thickBot="1" x14ac:dyDescent="0.3">
      <c r="A298" s="1872"/>
      <c r="B298" s="1837"/>
      <c r="C298" s="1841"/>
      <c r="D298" s="1369"/>
      <c r="E298" s="1370"/>
      <c r="F298" s="40" t="s">
        <v>504</v>
      </c>
      <c r="G298" s="79">
        <f t="shared" si="16"/>
        <v>0</v>
      </c>
      <c r="H298" s="601">
        <v>0</v>
      </c>
      <c r="I298" s="601">
        <v>0</v>
      </c>
      <c r="J298" s="601">
        <v>0</v>
      </c>
      <c r="K298" s="601">
        <v>0</v>
      </c>
      <c r="L298" s="601">
        <v>0</v>
      </c>
      <c r="M298" s="601">
        <v>0</v>
      </c>
      <c r="N298" s="601">
        <v>0</v>
      </c>
      <c r="O298" s="601">
        <v>0</v>
      </c>
      <c r="P298" s="601">
        <v>0</v>
      </c>
      <c r="Q298" s="601">
        <v>0</v>
      </c>
      <c r="R298" s="601">
        <v>0</v>
      </c>
      <c r="S298" s="602">
        <v>0</v>
      </c>
      <c r="T298" s="473"/>
    </row>
    <row r="299" spans="1:20" ht="31.5" customHeight="1" thickBot="1" x14ac:dyDescent="0.3">
      <c r="A299" s="1872"/>
      <c r="B299" s="1837"/>
      <c r="C299" s="1841"/>
      <c r="D299" s="1369"/>
      <c r="E299" s="1370"/>
      <c r="F299" s="40" t="s">
        <v>503</v>
      </c>
      <c r="G299" s="79">
        <f t="shared" si="16"/>
        <v>0</v>
      </c>
      <c r="H299" s="601">
        <v>0</v>
      </c>
      <c r="I299" s="601">
        <v>0</v>
      </c>
      <c r="J299" s="601">
        <v>0</v>
      </c>
      <c r="K299" s="601">
        <v>0</v>
      </c>
      <c r="L299" s="601">
        <v>0</v>
      </c>
      <c r="M299" s="601">
        <v>0</v>
      </c>
      <c r="N299" s="601">
        <v>0</v>
      </c>
      <c r="O299" s="601">
        <v>0</v>
      </c>
      <c r="P299" s="601">
        <v>0</v>
      </c>
      <c r="Q299" s="601">
        <v>0</v>
      </c>
      <c r="R299" s="601">
        <v>0</v>
      </c>
      <c r="S299" s="602">
        <v>0</v>
      </c>
      <c r="T299" s="473"/>
    </row>
    <row r="300" spans="1:20" ht="33" customHeight="1" thickBot="1" x14ac:dyDescent="0.3">
      <c r="A300" s="1872"/>
      <c r="B300" s="1837"/>
      <c r="C300" s="1841"/>
      <c r="D300" s="1369"/>
      <c r="E300" s="1370"/>
      <c r="F300" s="40" t="s">
        <v>502</v>
      </c>
      <c r="G300" s="79">
        <f t="shared" si="16"/>
        <v>0</v>
      </c>
      <c r="H300" s="601">
        <v>0</v>
      </c>
      <c r="I300" s="601">
        <v>0</v>
      </c>
      <c r="J300" s="601">
        <v>0</v>
      </c>
      <c r="K300" s="601">
        <v>0</v>
      </c>
      <c r="L300" s="601">
        <v>0</v>
      </c>
      <c r="M300" s="601">
        <v>0</v>
      </c>
      <c r="N300" s="601">
        <v>0</v>
      </c>
      <c r="O300" s="601">
        <v>0</v>
      </c>
      <c r="P300" s="601">
        <v>0</v>
      </c>
      <c r="Q300" s="601">
        <v>0</v>
      </c>
      <c r="R300" s="601">
        <v>0</v>
      </c>
      <c r="S300" s="602">
        <v>0</v>
      </c>
      <c r="T300" s="473"/>
    </row>
    <row r="301" spans="1:20" ht="15.75" customHeight="1" thickBot="1" x14ac:dyDescent="0.3">
      <c r="A301" s="1872"/>
      <c r="B301" s="1837"/>
      <c r="C301" s="1841"/>
      <c r="D301" s="1369"/>
      <c r="E301" s="1370"/>
      <c r="F301" s="40" t="s">
        <v>501</v>
      </c>
      <c r="G301" s="79">
        <f t="shared" si="16"/>
        <v>0</v>
      </c>
      <c r="H301" s="601">
        <v>0</v>
      </c>
      <c r="I301" s="601">
        <v>0</v>
      </c>
      <c r="J301" s="601">
        <v>0</v>
      </c>
      <c r="K301" s="601">
        <v>0</v>
      </c>
      <c r="L301" s="601">
        <v>0</v>
      </c>
      <c r="M301" s="601">
        <v>0</v>
      </c>
      <c r="N301" s="601">
        <v>0</v>
      </c>
      <c r="O301" s="601">
        <v>0</v>
      </c>
      <c r="P301" s="601">
        <v>0</v>
      </c>
      <c r="Q301" s="601">
        <v>0</v>
      </c>
      <c r="R301" s="601">
        <v>0</v>
      </c>
      <c r="S301" s="602">
        <v>0</v>
      </c>
      <c r="T301" s="473"/>
    </row>
    <row r="302" spans="1:20" ht="16.5" customHeight="1" thickBot="1" x14ac:dyDescent="0.3">
      <c r="A302" s="1872"/>
      <c r="B302" s="1837"/>
      <c r="C302" s="1841"/>
      <c r="D302" s="1369"/>
      <c r="E302" s="1370"/>
      <c r="F302" s="40" t="s">
        <v>500</v>
      </c>
      <c r="G302" s="79">
        <f t="shared" si="16"/>
        <v>0</v>
      </c>
      <c r="H302" s="601">
        <v>0</v>
      </c>
      <c r="I302" s="601">
        <v>0</v>
      </c>
      <c r="J302" s="601">
        <v>0</v>
      </c>
      <c r="K302" s="601">
        <v>0</v>
      </c>
      <c r="L302" s="601">
        <v>0</v>
      </c>
      <c r="M302" s="601">
        <v>0</v>
      </c>
      <c r="N302" s="601">
        <v>0</v>
      </c>
      <c r="O302" s="601">
        <v>0</v>
      </c>
      <c r="P302" s="601">
        <v>0</v>
      </c>
      <c r="Q302" s="601">
        <v>0</v>
      </c>
      <c r="R302" s="601">
        <v>0</v>
      </c>
      <c r="S302" s="602">
        <v>0</v>
      </c>
      <c r="T302" s="473"/>
    </row>
    <row r="303" spans="1:20" ht="15.75" customHeight="1" thickBot="1" x14ac:dyDescent="0.3">
      <c r="A303" s="1872"/>
      <c r="B303" s="1837"/>
      <c r="C303" s="1841"/>
      <c r="D303" s="1369"/>
      <c r="E303" s="1370"/>
      <c r="F303" s="40" t="s">
        <v>499</v>
      </c>
      <c r="G303" s="79">
        <f t="shared" si="16"/>
        <v>0</v>
      </c>
      <c r="H303" s="601">
        <v>0</v>
      </c>
      <c r="I303" s="601">
        <v>0</v>
      </c>
      <c r="J303" s="601">
        <v>0</v>
      </c>
      <c r="K303" s="601">
        <v>0</v>
      </c>
      <c r="L303" s="601">
        <v>0</v>
      </c>
      <c r="M303" s="601">
        <v>0</v>
      </c>
      <c r="N303" s="601">
        <v>0</v>
      </c>
      <c r="O303" s="601">
        <v>0</v>
      </c>
      <c r="P303" s="601">
        <v>0</v>
      </c>
      <c r="Q303" s="601">
        <v>0</v>
      </c>
      <c r="R303" s="601">
        <v>0</v>
      </c>
      <c r="S303" s="602">
        <v>0</v>
      </c>
      <c r="T303" s="473"/>
    </row>
    <row r="304" spans="1:20" ht="15.75" customHeight="1" thickBot="1" x14ac:dyDescent="0.3">
      <c r="A304" s="1872"/>
      <c r="B304" s="1837"/>
      <c r="C304" s="1841"/>
      <c r="D304" s="1369"/>
      <c r="E304" s="1370"/>
      <c r="F304" s="40" t="s">
        <v>498</v>
      </c>
      <c r="G304" s="79">
        <f t="shared" si="16"/>
        <v>0</v>
      </c>
      <c r="H304" s="601">
        <v>0</v>
      </c>
      <c r="I304" s="601">
        <v>0</v>
      </c>
      <c r="J304" s="601">
        <v>0</v>
      </c>
      <c r="K304" s="601">
        <v>0</v>
      </c>
      <c r="L304" s="601">
        <v>0</v>
      </c>
      <c r="M304" s="601">
        <v>0</v>
      </c>
      <c r="N304" s="601">
        <v>0</v>
      </c>
      <c r="O304" s="601">
        <v>0</v>
      </c>
      <c r="P304" s="601">
        <v>0</v>
      </c>
      <c r="Q304" s="601">
        <v>0</v>
      </c>
      <c r="R304" s="601">
        <v>0</v>
      </c>
      <c r="S304" s="602">
        <v>0</v>
      </c>
      <c r="T304" s="473"/>
    </row>
    <row r="305" spans="1:20" ht="16.5" customHeight="1" thickBot="1" x14ac:dyDescent="0.3">
      <c r="A305" s="1872"/>
      <c r="B305" s="1837"/>
      <c r="C305" s="1841"/>
      <c r="D305" s="1369"/>
      <c r="E305" s="1370"/>
      <c r="F305" s="40" t="s">
        <v>497</v>
      </c>
      <c r="G305" s="79">
        <f t="shared" si="16"/>
        <v>0</v>
      </c>
      <c r="H305" s="601">
        <v>0</v>
      </c>
      <c r="I305" s="601">
        <v>0</v>
      </c>
      <c r="J305" s="601">
        <v>0</v>
      </c>
      <c r="K305" s="601">
        <v>0</v>
      </c>
      <c r="L305" s="601">
        <v>0</v>
      </c>
      <c r="M305" s="601">
        <v>0</v>
      </c>
      <c r="N305" s="601">
        <v>0</v>
      </c>
      <c r="O305" s="601">
        <v>0</v>
      </c>
      <c r="P305" s="601">
        <v>0</v>
      </c>
      <c r="Q305" s="601">
        <v>0</v>
      </c>
      <c r="R305" s="601">
        <v>0</v>
      </c>
      <c r="S305" s="602">
        <v>0</v>
      </c>
      <c r="T305" s="473"/>
    </row>
    <row r="306" spans="1:20" ht="15.75" customHeight="1" thickBot="1" x14ac:dyDescent="0.3">
      <c r="A306" s="1872"/>
      <c r="B306" s="1837"/>
      <c r="C306" s="1841"/>
      <c r="D306" s="1369"/>
      <c r="E306" s="1370"/>
      <c r="F306" s="40" t="s">
        <v>496</v>
      </c>
      <c r="G306" s="79">
        <f t="shared" si="16"/>
        <v>0</v>
      </c>
      <c r="H306" s="601">
        <v>0</v>
      </c>
      <c r="I306" s="601">
        <v>0</v>
      </c>
      <c r="J306" s="601">
        <v>0</v>
      </c>
      <c r="K306" s="601">
        <v>0</v>
      </c>
      <c r="L306" s="601">
        <v>0</v>
      </c>
      <c r="M306" s="601">
        <v>0</v>
      </c>
      <c r="N306" s="601">
        <v>0</v>
      </c>
      <c r="O306" s="601">
        <v>0</v>
      </c>
      <c r="P306" s="601">
        <v>0</v>
      </c>
      <c r="Q306" s="601">
        <v>0</v>
      </c>
      <c r="R306" s="601">
        <v>0</v>
      </c>
      <c r="S306" s="602">
        <v>0</v>
      </c>
      <c r="T306" s="473"/>
    </row>
    <row r="307" spans="1:20" ht="15.75" customHeight="1" thickBot="1" x14ac:dyDescent="0.3">
      <c r="A307" s="1872"/>
      <c r="B307" s="1837"/>
      <c r="C307" s="1841"/>
      <c r="D307" s="1369"/>
      <c r="E307" s="1370"/>
      <c r="F307" s="40" t="s">
        <v>495</v>
      </c>
      <c r="G307" s="79">
        <f t="shared" si="16"/>
        <v>0</v>
      </c>
      <c r="H307" s="601">
        <v>0</v>
      </c>
      <c r="I307" s="601">
        <v>0</v>
      </c>
      <c r="J307" s="601">
        <v>0</v>
      </c>
      <c r="K307" s="601">
        <v>0</v>
      </c>
      <c r="L307" s="601">
        <v>0</v>
      </c>
      <c r="M307" s="601">
        <v>0</v>
      </c>
      <c r="N307" s="601">
        <v>0</v>
      </c>
      <c r="O307" s="601">
        <v>0</v>
      </c>
      <c r="P307" s="601">
        <v>0</v>
      </c>
      <c r="Q307" s="601">
        <v>0</v>
      </c>
      <c r="R307" s="601">
        <v>0</v>
      </c>
      <c r="S307" s="602">
        <v>0</v>
      </c>
      <c r="T307" s="473"/>
    </row>
    <row r="308" spans="1:20" ht="33.75" customHeight="1" thickBot="1" x14ac:dyDescent="0.3">
      <c r="A308" s="1872"/>
      <c r="B308" s="1837"/>
      <c r="C308" s="1841"/>
      <c r="D308" s="1369"/>
      <c r="E308" s="1370"/>
      <c r="F308" s="40" t="s">
        <v>494</v>
      </c>
      <c r="G308" s="79">
        <f t="shared" si="16"/>
        <v>0</v>
      </c>
      <c r="H308" s="601">
        <v>0</v>
      </c>
      <c r="I308" s="601">
        <v>0</v>
      </c>
      <c r="J308" s="601">
        <v>0</v>
      </c>
      <c r="K308" s="601">
        <v>0</v>
      </c>
      <c r="L308" s="601">
        <v>0</v>
      </c>
      <c r="M308" s="601">
        <v>0</v>
      </c>
      <c r="N308" s="601">
        <v>0</v>
      </c>
      <c r="O308" s="601">
        <v>0</v>
      </c>
      <c r="P308" s="601">
        <v>0</v>
      </c>
      <c r="Q308" s="601">
        <v>0</v>
      </c>
      <c r="R308" s="601">
        <v>0</v>
      </c>
      <c r="S308" s="602">
        <v>0</v>
      </c>
      <c r="T308" s="473"/>
    </row>
    <row r="309" spans="1:20" ht="31.5" customHeight="1" thickBot="1" x14ac:dyDescent="0.3">
      <c r="A309" s="1872"/>
      <c r="B309" s="1837"/>
      <c r="C309" s="1841"/>
      <c r="D309" s="1369"/>
      <c r="E309" s="1370"/>
      <c r="F309" s="40" t="s">
        <v>493</v>
      </c>
      <c r="G309" s="79">
        <f t="shared" si="16"/>
        <v>0</v>
      </c>
      <c r="H309" s="601">
        <v>0</v>
      </c>
      <c r="I309" s="601">
        <v>0</v>
      </c>
      <c r="J309" s="601">
        <v>0</v>
      </c>
      <c r="K309" s="601">
        <v>0</v>
      </c>
      <c r="L309" s="601">
        <v>0</v>
      </c>
      <c r="M309" s="601">
        <v>0</v>
      </c>
      <c r="N309" s="601">
        <v>0</v>
      </c>
      <c r="O309" s="601">
        <v>0</v>
      </c>
      <c r="P309" s="601">
        <v>0</v>
      </c>
      <c r="Q309" s="601">
        <v>0</v>
      </c>
      <c r="R309" s="601">
        <v>0</v>
      </c>
      <c r="S309" s="602">
        <v>0</v>
      </c>
      <c r="T309" s="473"/>
    </row>
    <row r="310" spans="1:20" ht="15.75" customHeight="1" thickBot="1" x14ac:dyDescent="0.3">
      <c r="A310" s="1872"/>
      <c r="B310" s="1837"/>
      <c r="C310" s="1841"/>
      <c r="D310" s="1369"/>
      <c r="E310" s="1370"/>
      <c r="F310" s="40" t="s">
        <v>492</v>
      </c>
      <c r="G310" s="79">
        <f t="shared" si="16"/>
        <v>0</v>
      </c>
      <c r="H310" s="601">
        <v>0</v>
      </c>
      <c r="I310" s="601">
        <v>0</v>
      </c>
      <c r="J310" s="601">
        <v>0</v>
      </c>
      <c r="K310" s="601">
        <v>0</v>
      </c>
      <c r="L310" s="601">
        <v>0</v>
      </c>
      <c r="M310" s="601">
        <v>0</v>
      </c>
      <c r="N310" s="601">
        <v>0</v>
      </c>
      <c r="O310" s="601">
        <v>0</v>
      </c>
      <c r="P310" s="601">
        <v>0</v>
      </c>
      <c r="Q310" s="601">
        <v>0</v>
      </c>
      <c r="R310" s="601">
        <v>0</v>
      </c>
      <c r="S310" s="602">
        <v>0</v>
      </c>
      <c r="T310" s="473"/>
    </row>
    <row r="311" spans="1:20" ht="16.5" customHeight="1" thickBot="1" x14ac:dyDescent="0.3">
      <c r="A311" s="1872"/>
      <c r="B311" s="1837"/>
      <c r="C311" s="1841"/>
      <c r="D311" s="1369"/>
      <c r="E311" s="1370"/>
      <c r="F311" s="42" t="s">
        <v>491</v>
      </c>
      <c r="G311" s="79">
        <f t="shared" si="16"/>
        <v>0</v>
      </c>
      <c r="H311" s="601">
        <v>0</v>
      </c>
      <c r="I311" s="601">
        <v>0</v>
      </c>
      <c r="J311" s="601">
        <v>0</v>
      </c>
      <c r="K311" s="601">
        <v>0</v>
      </c>
      <c r="L311" s="601">
        <v>0</v>
      </c>
      <c r="M311" s="601">
        <v>0</v>
      </c>
      <c r="N311" s="601">
        <v>0</v>
      </c>
      <c r="O311" s="601">
        <v>0</v>
      </c>
      <c r="P311" s="601">
        <v>0</v>
      </c>
      <c r="Q311" s="601">
        <v>0</v>
      </c>
      <c r="R311" s="601">
        <v>0</v>
      </c>
      <c r="S311" s="602">
        <v>0</v>
      </c>
      <c r="T311" s="473"/>
    </row>
    <row r="312" spans="1:20" ht="15.75" customHeight="1" thickBot="1" x14ac:dyDescent="0.3">
      <c r="A312" s="1872"/>
      <c r="B312" s="1837"/>
      <c r="C312" s="1841"/>
      <c r="D312" s="1369"/>
      <c r="E312" s="1370"/>
      <c r="F312" s="40" t="s">
        <v>490</v>
      </c>
      <c r="G312" s="79">
        <f t="shared" si="16"/>
        <v>0</v>
      </c>
      <c r="H312" s="601">
        <v>0</v>
      </c>
      <c r="I312" s="601">
        <v>0</v>
      </c>
      <c r="J312" s="601">
        <v>0</v>
      </c>
      <c r="K312" s="601">
        <v>0</v>
      </c>
      <c r="L312" s="601">
        <v>0</v>
      </c>
      <c r="M312" s="601">
        <v>0</v>
      </c>
      <c r="N312" s="601">
        <v>0</v>
      </c>
      <c r="O312" s="601">
        <v>0</v>
      </c>
      <c r="P312" s="601">
        <v>0</v>
      </c>
      <c r="Q312" s="601">
        <v>0</v>
      </c>
      <c r="R312" s="601">
        <v>0</v>
      </c>
      <c r="S312" s="602">
        <v>0</v>
      </c>
      <c r="T312" s="473"/>
    </row>
    <row r="313" spans="1:20" ht="19.5" customHeight="1" thickBot="1" x14ac:dyDescent="0.3">
      <c r="A313" s="1872"/>
      <c r="B313" s="1837"/>
      <c r="C313" s="1841"/>
      <c r="D313" s="1369"/>
      <c r="E313" s="1370"/>
      <c r="F313" s="40" t="s">
        <v>489</v>
      </c>
      <c r="G313" s="79">
        <f t="shared" si="16"/>
        <v>0</v>
      </c>
      <c r="H313" s="601">
        <v>0</v>
      </c>
      <c r="I313" s="601">
        <v>0</v>
      </c>
      <c r="J313" s="601">
        <v>0</v>
      </c>
      <c r="K313" s="601">
        <v>0</v>
      </c>
      <c r="L313" s="601">
        <v>0</v>
      </c>
      <c r="M313" s="601">
        <v>0</v>
      </c>
      <c r="N313" s="601">
        <v>0</v>
      </c>
      <c r="O313" s="601">
        <v>0</v>
      </c>
      <c r="P313" s="601">
        <v>0</v>
      </c>
      <c r="Q313" s="601">
        <v>0</v>
      </c>
      <c r="R313" s="601">
        <v>0</v>
      </c>
      <c r="S313" s="602">
        <v>0</v>
      </c>
      <c r="T313" s="473"/>
    </row>
    <row r="314" spans="1:20" ht="16.5" customHeight="1" thickBot="1" x14ac:dyDescent="0.3">
      <c r="A314" s="1872"/>
      <c r="B314" s="1837"/>
      <c r="C314" s="1841"/>
      <c r="D314" s="1369"/>
      <c r="E314" s="1370"/>
      <c r="F314" s="40" t="s">
        <v>488</v>
      </c>
      <c r="G314" s="79">
        <f t="shared" si="16"/>
        <v>0</v>
      </c>
      <c r="H314" s="601">
        <v>0</v>
      </c>
      <c r="I314" s="601">
        <v>0</v>
      </c>
      <c r="J314" s="601">
        <v>0</v>
      </c>
      <c r="K314" s="601">
        <v>0</v>
      </c>
      <c r="L314" s="601">
        <v>0</v>
      </c>
      <c r="M314" s="601">
        <v>0</v>
      </c>
      <c r="N314" s="601">
        <v>0</v>
      </c>
      <c r="O314" s="601">
        <v>0</v>
      </c>
      <c r="P314" s="601">
        <v>0</v>
      </c>
      <c r="Q314" s="601">
        <v>0</v>
      </c>
      <c r="R314" s="601">
        <v>0</v>
      </c>
      <c r="S314" s="602">
        <v>0</v>
      </c>
      <c r="T314" s="473"/>
    </row>
    <row r="315" spans="1:20" ht="21" customHeight="1" thickBot="1" x14ac:dyDescent="0.3">
      <c r="A315" s="1872"/>
      <c r="B315" s="1837"/>
      <c r="C315" s="1841"/>
      <c r="D315" s="1369"/>
      <c r="E315" s="1370"/>
      <c r="F315" s="40" t="s">
        <v>487</v>
      </c>
      <c r="G315" s="79">
        <f t="shared" si="16"/>
        <v>2</v>
      </c>
      <c r="H315" s="601">
        <v>0</v>
      </c>
      <c r="I315" s="601">
        <v>0</v>
      </c>
      <c r="J315" s="601">
        <v>0</v>
      </c>
      <c r="K315" s="601">
        <v>0</v>
      </c>
      <c r="L315" s="601">
        <v>0</v>
      </c>
      <c r="M315" s="601">
        <v>0</v>
      </c>
      <c r="N315" s="601">
        <v>1</v>
      </c>
      <c r="O315" s="601">
        <v>0</v>
      </c>
      <c r="P315" s="601">
        <v>1</v>
      </c>
      <c r="Q315" s="601">
        <v>0</v>
      </c>
      <c r="R315" s="601">
        <v>0</v>
      </c>
      <c r="S315" s="602">
        <v>0</v>
      </c>
      <c r="T315" s="473"/>
    </row>
    <row r="316" spans="1:20" ht="19.5" customHeight="1" thickBot="1" x14ac:dyDescent="0.3">
      <c r="A316" s="1872"/>
      <c r="B316" s="1837"/>
      <c r="C316" s="1841"/>
      <c r="D316" s="1369"/>
      <c r="E316" s="1370"/>
      <c r="F316" s="44" t="s">
        <v>486</v>
      </c>
      <c r="G316" s="84">
        <f t="shared" si="16"/>
        <v>0</v>
      </c>
      <c r="H316" s="601">
        <v>0</v>
      </c>
      <c r="I316" s="601">
        <v>0</v>
      </c>
      <c r="J316" s="601">
        <v>0</v>
      </c>
      <c r="K316" s="601">
        <v>0</v>
      </c>
      <c r="L316" s="601">
        <v>0</v>
      </c>
      <c r="M316" s="601">
        <v>0</v>
      </c>
      <c r="N316" s="601">
        <v>0</v>
      </c>
      <c r="O316" s="601">
        <v>0</v>
      </c>
      <c r="P316" s="601">
        <v>0</v>
      </c>
      <c r="Q316" s="601">
        <v>0</v>
      </c>
      <c r="R316" s="601">
        <v>0</v>
      </c>
      <c r="S316" s="602">
        <v>0</v>
      </c>
      <c r="T316" s="473"/>
    </row>
    <row r="317" spans="1:20" ht="16.5" customHeight="1" thickBot="1" x14ac:dyDescent="0.3">
      <c r="A317" s="1872"/>
      <c r="B317" s="1837"/>
      <c r="C317" s="1841"/>
      <c r="D317" s="1369"/>
      <c r="E317" s="1379"/>
      <c r="F317" s="96" t="s">
        <v>338</v>
      </c>
      <c r="G317" s="94">
        <f>SUM(G264:G316)</f>
        <v>5</v>
      </c>
      <c r="H317" s="95">
        <f t="shared" ref="H317:S317" si="17">SUM(H264:H316)</f>
        <v>0</v>
      </c>
      <c r="I317" s="78">
        <f t="shared" si="17"/>
        <v>1</v>
      </c>
      <c r="J317" s="78">
        <f t="shared" si="17"/>
        <v>0</v>
      </c>
      <c r="K317" s="78">
        <f t="shared" si="17"/>
        <v>0</v>
      </c>
      <c r="L317" s="78">
        <f t="shared" si="17"/>
        <v>0</v>
      </c>
      <c r="M317" s="78">
        <f t="shared" si="17"/>
        <v>1</v>
      </c>
      <c r="N317" s="78">
        <f t="shared" si="17"/>
        <v>1</v>
      </c>
      <c r="O317" s="78">
        <f t="shared" si="17"/>
        <v>0</v>
      </c>
      <c r="P317" s="78">
        <f t="shared" si="17"/>
        <v>2</v>
      </c>
      <c r="Q317" s="78">
        <f t="shared" si="17"/>
        <v>0</v>
      </c>
      <c r="R317" s="78">
        <f t="shared" si="17"/>
        <v>0</v>
      </c>
      <c r="S317" s="78">
        <f t="shared" si="17"/>
        <v>0</v>
      </c>
      <c r="T317" s="473"/>
    </row>
    <row r="318" spans="1:20" ht="19.5" thickBot="1" x14ac:dyDescent="0.3">
      <c r="A318" s="1872"/>
      <c r="B318" s="1837"/>
      <c r="C318" s="1845" t="s">
        <v>334</v>
      </c>
      <c r="D318" s="1846"/>
      <c r="E318" s="1847"/>
      <c r="F318" s="1848"/>
      <c r="G318" s="1848"/>
      <c r="H318" s="1847"/>
      <c r="I318" s="1847"/>
      <c r="J318" s="1847"/>
      <c r="K318" s="1847"/>
      <c r="L318" s="1847"/>
      <c r="M318" s="1847"/>
      <c r="N318" s="1847"/>
      <c r="O318" s="1847"/>
      <c r="P318" s="1847"/>
      <c r="Q318" s="1847"/>
      <c r="R318" s="1847"/>
      <c r="S318" s="1849"/>
      <c r="T318" s="473"/>
    </row>
    <row r="319" spans="1:20" ht="16.5" thickBot="1" x14ac:dyDescent="0.3">
      <c r="A319" s="1872"/>
      <c r="B319" s="1837"/>
      <c r="C319" s="1850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473"/>
    </row>
    <row r="320" spans="1:20" ht="16.5" thickBot="1" x14ac:dyDescent="0.3">
      <c r="A320" s="1872"/>
      <c r="B320" s="1837"/>
      <c r="C320" s="1850"/>
      <c r="D320" s="1388"/>
      <c r="E320" s="1339" t="s">
        <v>268</v>
      </c>
      <c r="F320" s="1339"/>
      <c r="G320" s="46">
        <f>+G155</f>
        <v>50</v>
      </c>
      <c r="H320" s="46">
        <f t="shared" ref="H320:S320" si="18">+H155</f>
        <v>2</v>
      </c>
      <c r="I320" s="46">
        <f t="shared" si="18"/>
        <v>4</v>
      </c>
      <c r="J320" s="46">
        <f t="shared" si="18"/>
        <v>4</v>
      </c>
      <c r="K320" s="46">
        <f t="shared" si="18"/>
        <v>4</v>
      </c>
      <c r="L320" s="46">
        <f t="shared" si="18"/>
        <v>4</v>
      </c>
      <c r="M320" s="46">
        <f t="shared" si="18"/>
        <v>6</v>
      </c>
      <c r="N320" s="46">
        <f t="shared" si="18"/>
        <v>4</v>
      </c>
      <c r="O320" s="46">
        <f t="shared" si="18"/>
        <v>6</v>
      </c>
      <c r="P320" s="46">
        <f t="shared" si="18"/>
        <v>4</v>
      </c>
      <c r="Q320" s="46">
        <f t="shared" si="18"/>
        <v>4</v>
      </c>
      <c r="R320" s="46">
        <f t="shared" si="18"/>
        <v>6</v>
      </c>
      <c r="S320" s="46">
        <f t="shared" si="18"/>
        <v>2</v>
      </c>
      <c r="T320" s="473"/>
    </row>
    <row r="321" spans="1:20" ht="16.5" thickBot="1" x14ac:dyDescent="0.3">
      <c r="A321" s="1872"/>
      <c r="B321" s="1837"/>
      <c r="C321" s="1850"/>
      <c r="D321" s="1388"/>
      <c r="E321" s="1339" t="s">
        <v>332</v>
      </c>
      <c r="F321" s="1339"/>
      <c r="G321" s="46">
        <f>SUM(G322:G326)</f>
        <v>70</v>
      </c>
      <c r="H321" s="46">
        <f t="shared" ref="H321:S321" si="19">SUM(H322:H326)</f>
        <v>2</v>
      </c>
      <c r="I321" s="46">
        <f t="shared" si="19"/>
        <v>6</v>
      </c>
      <c r="J321" s="46">
        <f t="shared" si="19"/>
        <v>4</v>
      </c>
      <c r="K321" s="46">
        <f t="shared" si="19"/>
        <v>8</v>
      </c>
      <c r="L321" s="46">
        <f t="shared" si="19"/>
        <v>7</v>
      </c>
      <c r="M321" s="46">
        <f t="shared" si="19"/>
        <v>6</v>
      </c>
      <c r="N321" s="46">
        <f t="shared" si="19"/>
        <v>7</v>
      </c>
      <c r="O321" s="46">
        <f t="shared" si="19"/>
        <v>6</v>
      </c>
      <c r="P321" s="46">
        <f t="shared" si="19"/>
        <v>7</v>
      </c>
      <c r="Q321" s="46">
        <f t="shared" si="19"/>
        <v>8</v>
      </c>
      <c r="R321" s="46">
        <f t="shared" si="19"/>
        <v>7</v>
      </c>
      <c r="S321" s="46">
        <f t="shared" si="19"/>
        <v>2</v>
      </c>
      <c r="T321" s="473"/>
    </row>
    <row r="322" spans="1:20" ht="16.5" thickBot="1" x14ac:dyDescent="0.3">
      <c r="A322" s="1872"/>
      <c r="B322" s="1837"/>
      <c r="C322" s="1850"/>
      <c r="D322" s="1388"/>
      <c r="E322" s="1337" t="s">
        <v>265</v>
      </c>
      <c r="F322" s="1337"/>
      <c r="G322" s="47">
        <f>SUM(H322:S322)</f>
        <v>0</v>
      </c>
      <c r="H322" s="478">
        <v>0</v>
      </c>
      <c r="I322" s="478">
        <v>0</v>
      </c>
      <c r="J322" s="478">
        <v>0</v>
      </c>
      <c r="K322" s="478">
        <v>0</v>
      </c>
      <c r="L322" s="478">
        <v>0</v>
      </c>
      <c r="M322" s="478">
        <v>0</v>
      </c>
      <c r="N322" s="478">
        <v>0</v>
      </c>
      <c r="O322" s="478">
        <v>0</v>
      </c>
      <c r="P322" s="478">
        <v>0</v>
      </c>
      <c r="Q322" s="478">
        <v>0</v>
      </c>
      <c r="R322" s="478">
        <v>0</v>
      </c>
      <c r="S322" s="479">
        <v>0</v>
      </c>
      <c r="T322" s="473"/>
    </row>
    <row r="323" spans="1:20" ht="16.5" thickBot="1" x14ac:dyDescent="0.3">
      <c r="A323" s="1872"/>
      <c r="B323" s="1837"/>
      <c r="C323" s="1850"/>
      <c r="D323" s="1388"/>
      <c r="E323" s="1338" t="s">
        <v>526</v>
      </c>
      <c r="F323" s="1338"/>
      <c r="G323" s="47">
        <f t="shared" ref="G323:G326" si="20">SUM(H323:S323)</f>
        <v>0</v>
      </c>
      <c r="H323" s="478">
        <v>0</v>
      </c>
      <c r="I323" s="478">
        <v>0</v>
      </c>
      <c r="J323" s="478">
        <v>0</v>
      </c>
      <c r="K323" s="478">
        <v>0</v>
      </c>
      <c r="L323" s="478">
        <v>0</v>
      </c>
      <c r="M323" s="478">
        <v>0</v>
      </c>
      <c r="N323" s="478">
        <v>0</v>
      </c>
      <c r="O323" s="478">
        <v>0</v>
      </c>
      <c r="P323" s="478">
        <v>0</v>
      </c>
      <c r="Q323" s="478">
        <v>0</v>
      </c>
      <c r="R323" s="478">
        <v>0</v>
      </c>
      <c r="S323" s="479">
        <v>0</v>
      </c>
      <c r="T323" s="473"/>
    </row>
    <row r="324" spans="1:20" ht="16.5" thickBot="1" x14ac:dyDescent="0.3">
      <c r="A324" s="1872"/>
      <c r="B324" s="1837"/>
      <c r="C324" s="1850"/>
      <c r="D324" s="1388"/>
      <c r="E324" s="1338" t="s">
        <v>266</v>
      </c>
      <c r="F324" s="1338"/>
      <c r="G324" s="47">
        <f t="shared" si="20"/>
        <v>70</v>
      </c>
      <c r="H324" s="478">
        <v>2</v>
      </c>
      <c r="I324" s="478">
        <v>6</v>
      </c>
      <c r="J324" s="478">
        <v>4</v>
      </c>
      <c r="K324" s="478">
        <v>8</v>
      </c>
      <c r="L324" s="478">
        <v>7</v>
      </c>
      <c r="M324" s="478">
        <v>6</v>
      </c>
      <c r="N324" s="478">
        <v>7</v>
      </c>
      <c r="O324" s="478">
        <v>6</v>
      </c>
      <c r="P324" s="478">
        <v>7</v>
      </c>
      <c r="Q324" s="478">
        <v>8</v>
      </c>
      <c r="R324" s="478">
        <v>7</v>
      </c>
      <c r="S324" s="479">
        <v>2</v>
      </c>
      <c r="T324" s="473"/>
    </row>
    <row r="325" spans="1:20" ht="16.5" thickBot="1" x14ac:dyDescent="0.3">
      <c r="A325" s="1872"/>
      <c r="B325" s="1837"/>
      <c r="C325" s="1851"/>
      <c r="D325" s="1389"/>
      <c r="E325" s="1338" t="s">
        <v>267</v>
      </c>
      <c r="F325" s="1338"/>
      <c r="G325" s="47">
        <f t="shared" si="20"/>
        <v>0</v>
      </c>
      <c r="H325" s="478">
        <v>0</v>
      </c>
      <c r="I325" s="478">
        <v>0</v>
      </c>
      <c r="J325" s="478">
        <v>0</v>
      </c>
      <c r="K325" s="478">
        <v>0</v>
      </c>
      <c r="L325" s="478">
        <v>0</v>
      </c>
      <c r="M325" s="478">
        <v>0</v>
      </c>
      <c r="N325" s="478">
        <v>0</v>
      </c>
      <c r="O325" s="478">
        <v>0</v>
      </c>
      <c r="P325" s="478">
        <v>0</v>
      </c>
      <c r="Q325" s="478">
        <v>0</v>
      </c>
      <c r="R325" s="478">
        <v>0</v>
      </c>
      <c r="S325" s="479">
        <v>0</v>
      </c>
      <c r="T325" s="473"/>
    </row>
    <row r="326" spans="1:20" ht="16.5" thickBot="1" x14ac:dyDescent="0.3">
      <c r="A326" s="1872"/>
      <c r="B326" s="1837"/>
      <c r="C326" s="1851"/>
      <c r="D326" s="1390"/>
      <c r="E326" s="1338" t="s">
        <v>335</v>
      </c>
      <c r="F326" s="1338"/>
      <c r="G326" s="47">
        <f t="shared" si="20"/>
        <v>0</v>
      </c>
      <c r="H326" s="478">
        <v>0</v>
      </c>
      <c r="I326" s="478">
        <v>0</v>
      </c>
      <c r="J326" s="478">
        <v>0</v>
      </c>
      <c r="K326" s="478">
        <v>0</v>
      </c>
      <c r="L326" s="478">
        <v>0</v>
      </c>
      <c r="M326" s="478">
        <v>0</v>
      </c>
      <c r="N326" s="478">
        <v>0</v>
      </c>
      <c r="O326" s="478">
        <v>0</v>
      </c>
      <c r="P326" s="478">
        <v>0</v>
      </c>
      <c r="Q326" s="478">
        <v>0</v>
      </c>
      <c r="R326" s="478">
        <v>0</v>
      </c>
      <c r="S326" s="479">
        <v>0</v>
      </c>
      <c r="T326" s="473"/>
    </row>
    <row r="327" spans="1:20" s="60" customFormat="1" ht="60.75" customHeight="1" thickBot="1" x14ac:dyDescent="0.3">
      <c r="A327" s="1872"/>
      <c r="B327" s="1837"/>
      <c r="C327" s="1852"/>
      <c r="D327" s="1391"/>
      <c r="E327" s="1364" t="s">
        <v>333</v>
      </c>
      <c r="F327" s="1364"/>
      <c r="G327" s="59" t="str">
        <f>IF((G319+G320-G321)&lt;0,"Revise porque este valor no puede ser negativo",G319+G320-G321)</f>
        <v>Revise porque este valor no puede ser negativo</v>
      </c>
      <c r="H327" s="59">
        <f t="shared" ref="H327:S327" si="21">IF((H319+H320-H321)&lt;0,"Revise porque este valor no puede ser negativo",H319+H320-H321)</f>
        <v>0</v>
      </c>
      <c r="I327" s="59" t="str">
        <f t="shared" si="21"/>
        <v>Revise porque este valor no puede ser negativo</v>
      </c>
      <c r="J327" s="59">
        <f t="shared" si="21"/>
        <v>0</v>
      </c>
      <c r="K327" s="59" t="str">
        <f t="shared" si="21"/>
        <v>Revise porque este valor no puede ser negativo</v>
      </c>
      <c r="L327" s="59" t="str">
        <f t="shared" si="21"/>
        <v>Revise porque este valor no puede ser negativo</v>
      </c>
      <c r="M327" s="59">
        <f t="shared" si="21"/>
        <v>0</v>
      </c>
      <c r="N327" s="59" t="str">
        <f t="shared" si="21"/>
        <v>Revise porque este valor no puede ser negativo</v>
      </c>
      <c r="O327" s="59">
        <f t="shared" si="21"/>
        <v>0</v>
      </c>
      <c r="P327" s="59" t="str">
        <f t="shared" si="21"/>
        <v>Revise porque este valor no puede ser negativo</v>
      </c>
      <c r="Q327" s="59" t="str">
        <f t="shared" si="21"/>
        <v>Revise porque este valor no puede ser negativo</v>
      </c>
      <c r="R327" s="59" t="str">
        <f t="shared" si="21"/>
        <v>Revise porque este valor no puede ser negativo</v>
      </c>
      <c r="S327" s="59">
        <f t="shared" si="21"/>
        <v>0</v>
      </c>
      <c r="T327" s="480"/>
    </row>
    <row r="328" spans="1:20" ht="19.5" thickBot="1" x14ac:dyDescent="0.3">
      <c r="A328" s="1872"/>
      <c r="B328" s="1837"/>
      <c r="C328" s="1831" t="s">
        <v>172</v>
      </c>
      <c r="D328" s="1832"/>
      <c r="E328" s="1832"/>
      <c r="F328" s="1832"/>
      <c r="G328" s="1832"/>
      <c r="H328" s="1832"/>
      <c r="I328" s="1832"/>
      <c r="J328" s="1832"/>
      <c r="K328" s="1832"/>
      <c r="L328" s="1832"/>
      <c r="M328" s="1832"/>
      <c r="N328" s="1832"/>
      <c r="O328" s="1832"/>
      <c r="P328" s="1832"/>
      <c r="Q328" s="1832"/>
      <c r="R328" s="1832"/>
      <c r="S328" s="1833"/>
      <c r="T328" s="473"/>
    </row>
    <row r="329" spans="1:20" ht="19.5" thickBot="1" x14ac:dyDescent="0.3">
      <c r="A329" s="1872"/>
      <c r="B329" s="1837"/>
      <c r="C329" s="1834" t="s">
        <v>139</v>
      </c>
      <c r="D329" s="1828" t="s">
        <v>140</v>
      </c>
      <c r="E329" s="1829"/>
      <c r="F329" s="1829"/>
      <c r="G329" s="1829"/>
      <c r="H329" s="1829"/>
      <c r="I329" s="1829"/>
      <c r="J329" s="1829"/>
      <c r="K329" s="1829"/>
      <c r="L329" s="1829"/>
      <c r="M329" s="1829"/>
      <c r="N329" s="1829"/>
      <c r="O329" s="1829"/>
      <c r="P329" s="1829"/>
      <c r="Q329" s="1829"/>
      <c r="R329" s="1829"/>
      <c r="S329" s="1830"/>
      <c r="T329" s="473"/>
    </row>
    <row r="330" spans="1:20" ht="16.5" thickBot="1" x14ac:dyDescent="0.3">
      <c r="A330" s="1872"/>
      <c r="B330" s="1837"/>
      <c r="C330" s="1835"/>
      <c r="D330" s="1362" t="s">
        <v>141</v>
      </c>
      <c r="E330" s="1339" t="s">
        <v>271</v>
      </c>
      <c r="F330" s="1339"/>
      <c r="G330" s="48"/>
      <c r="H330" s="481" t="str">
        <f>+G338</f>
        <v>Revise porque este valor no puede ser negativo</v>
      </c>
      <c r="I330" s="481" t="e">
        <f t="shared" ref="I330:S330" si="22">+H338</f>
        <v>#VALUE!</v>
      </c>
      <c r="J330" s="481" t="e">
        <f t="shared" si="22"/>
        <v>#VALUE!</v>
      </c>
      <c r="K330" s="481" t="e">
        <f t="shared" si="22"/>
        <v>#VALUE!</v>
      </c>
      <c r="L330" s="481" t="e">
        <f t="shared" si="22"/>
        <v>#VALUE!</v>
      </c>
      <c r="M330" s="481" t="e">
        <f t="shared" si="22"/>
        <v>#VALUE!</v>
      </c>
      <c r="N330" s="481" t="e">
        <f t="shared" si="22"/>
        <v>#VALUE!</v>
      </c>
      <c r="O330" s="481" t="e">
        <f t="shared" si="22"/>
        <v>#VALUE!</v>
      </c>
      <c r="P330" s="481" t="e">
        <f t="shared" si="22"/>
        <v>#VALUE!</v>
      </c>
      <c r="Q330" s="481" t="e">
        <f t="shared" si="22"/>
        <v>#VALUE!</v>
      </c>
      <c r="R330" s="481" t="e">
        <f t="shared" si="22"/>
        <v>#VALUE!</v>
      </c>
      <c r="S330" s="481" t="e">
        <f t="shared" si="22"/>
        <v>#VALUE!</v>
      </c>
      <c r="T330" s="473"/>
    </row>
    <row r="331" spans="1:20" ht="16.5" thickBot="1" x14ac:dyDescent="0.3">
      <c r="A331" s="1872"/>
      <c r="B331" s="1837"/>
      <c r="C331" s="1835"/>
      <c r="D331" s="1363"/>
      <c r="E331" s="1339" t="s">
        <v>269</v>
      </c>
      <c r="F331" s="1339"/>
      <c r="G331" s="46">
        <f>+G209</f>
        <v>43</v>
      </c>
      <c r="H331" s="46">
        <f t="shared" ref="H331:S331" si="23">+H209</f>
        <v>0</v>
      </c>
      <c r="I331" s="46">
        <f t="shared" si="23"/>
        <v>0</v>
      </c>
      <c r="J331" s="46">
        <f t="shared" si="23"/>
        <v>0</v>
      </c>
      <c r="K331" s="46">
        <f t="shared" si="23"/>
        <v>2</v>
      </c>
      <c r="L331" s="46">
        <f t="shared" si="23"/>
        <v>2</v>
      </c>
      <c r="M331" s="46">
        <f t="shared" si="23"/>
        <v>1</v>
      </c>
      <c r="N331" s="46">
        <f t="shared" si="23"/>
        <v>7</v>
      </c>
      <c r="O331" s="46">
        <f t="shared" si="23"/>
        <v>8</v>
      </c>
      <c r="P331" s="46">
        <f t="shared" si="23"/>
        <v>7</v>
      </c>
      <c r="Q331" s="46">
        <f t="shared" si="23"/>
        <v>7</v>
      </c>
      <c r="R331" s="46">
        <f t="shared" si="23"/>
        <v>7</v>
      </c>
      <c r="S331" s="46">
        <f t="shared" si="23"/>
        <v>2</v>
      </c>
      <c r="T331" s="473"/>
    </row>
    <row r="332" spans="1:20" ht="16.5" thickBot="1" x14ac:dyDescent="0.3">
      <c r="A332" s="1872"/>
      <c r="B332" s="1837"/>
      <c r="C332" s="1835"/>
      <c r="D332" s="1363"/>
      <c r="E332" s="1339" t="s">
        <v>270</v>
      </c>
      <c r="F332" s="1339"/>
      <c r="G332" s="46">
        <f>+G322</f>
        <v>0</v>
      </c>
      <c r="H332" s="46">
        <f t="shared" ref="H332:S332" si="24">+H322</f>
        <v>0</v>
      </c>
      <c r="I332" s="46">
        <f t="shared" si="24"/>
        <v>0</v>
      </c>
      <c r="J332" s="46">
        <f t="shared" si="24"/>
        <v>0</v>
      </c>
      <c r="K332" s="46">
        <f t="shared" si="24"/>
        <v>0</v>
      </c>
      <c r="L332" s="46">
        <f t="shared" si="24"/>
        <v>0</v>
      </c>
      <c r="M332" s="46">
        <f t="shared" si="24"/>
        <v>0</v>
      </c>
      <c r="N332" s="46">
        <f t="shared" si="24"/>
        <v>0</v>
      </c>
      <c r="O332" s="46">
        <f t="shared" si="24"/>
        <v>0</v>
      </c>
      <c r="P332" s="46">
        <f t="shared" si="24"/>
        <v>0</v>
      </c>
      <c r="Q332" s="46">
        <f t="shared" si="24"/>
        <v>0</v>
      </c>
      <c r="R332" s="46">
        <f t="shared" si="24"/>
        <v>0</v>
      </c>
      <c r="S332" s="46">
        <f t="shared" si="24"/>
        <v>0</v>
      </c>
      <c r="T332" s="473"/>
    </row>
    <row r="333" spans="1:20" ht="16.5" thickBot="1" x14ac:dyDescent="0.3">
      <c r="A333" s="1872"/>
      <c r="B333" s="1837"/>
      <c r="C333" s="1835"/>
      <c r="D333" s="1363"/>
      <c r="E333" s="1339" t="s">
        <v>336</v>
      </c>
      <c r="F333" s="1339"/>
      <c r="G333" s="46">
        <f>SUM(G334:G337)</f>
        <v>64</v>
      </c>
      <c r="H333" s="46">
        <f t="shared" ref="H333:S333" si="25">SUM(H334:H337)</f>
        <v>2</v>
      </c>
      <c r="I333" s="46">
        <f t="shared" si="25"/>
        <v>6</v>
      </c>
      <c r="J333" s="46">
        <f t="shared" si="25"/>
        <v>6</v>
      </c>
      <c r="K333" s="46">
        <f t="shared" si="25"/>
        <v>6</v>
      </c>
      <c r="L333" s="46">
        <f t="shared" si="25"/>
        <v>6</v>
      </c>
      <c r="M333" s="46">
        <f t="shared" si="25"/>
        <v>6</v>
      </c>
      <c r="N333" s="46">
        <f t="shared" si="25"/>
        <v>6</v>
      </c>
      <c r="O333" s="46">
        <f t="shared" si="25"/>
        <v>6</v>
      </c>
      <c r="P333" s="46">
        <f t="shared" si="25"/>
        <v>6</v>
      </c>
      <c r="Q333" s="46">
        <f t="shared" si="25"/>
        <v>6</v>
      </c>
      <c r="R333" s="46">
        <f t="shared" si="25"/>
        <v>6</v>
      </c>
      <c r="S333" s="46">
        <f t="shared" si="25"/>
        <v>2</v>
      </c>
      <c r="T333" s="473"/>
    </row>
    <row r="334" spans="1:20" ht="16.5" thickBot="1" x14ac:dyDescent="0.3">
      <c r="A334" s="1872"/>
      <c r="B334" s="1837"/>
      <c r="C334" s="1835"/>
      <c r="D334" s="1363"/>
      <c r="E334" s="1337" t="s">
        <v>340</v>
      </c>
      <c r="F334" s="1337"/>
      <c r="G334" s="30">
        <f>SUM(H334:S334)</f>
        <v>64</v>
      </c>
      <c r="H334" s="30">
        <v>2</v>
      </c>
      <c r="I334" s="30">
        <v>6</v>
      </c>
      <c r="J334" s="30">
        <v>6</v>
      </c>
      <c r="K334" s="30">
        <v>6</v>
      </c>
      <c r="L334" s="30">
        <v>6</v>
      </c>
      <c r="M334" s="30">
        <v>6</v>
      </c>
      <c r="N334" s="30">
        <v>6</v>
      </c>
      <c r="O334" s="30">
        <v>6</v>
      </c>
      <c r="P334" s="30">
        <v>6</v>
      </c>
      <c r="Q334" s="30">
        <v>6</v>
      </c>
      <c r="R334" s="30">
        <v>6</v>
      </c>
      <c r="S334" s="30">
        <v>2</v>
      </c>
      <c r="T334" s="473"/>
    </row>
    <row r="335" spans="1:20" ht="16.5" thickBot="1" x14ac:dyDescent="0.3">
      <c r="A335" s="1872"/>
      <c r="B335" s="1837"/>
      <c r="C335" s="1835"/>
      <c r="D335" s="1363"/>
      <c r="E335" s="1338" t="s">
        <v>341</v>
      </c>
      <c r="F335" s="1338"/>
      <c r="G335" s="30">
        <f t="shared" ref="G335:G337" si="26">SUM(H335:S335)</f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473"/>
    </row>
    <row r="336" spans="1:20" ht="16.5" thickBot="1" x14ac:dyDescent="0.3">
      <c r="A336" s="1872"/>
      <c r="B336" s="1837"/>
      <c r="C336" s="1835"/>
      <c r="D336" s="1363"/>
      <c r="E336" s="1338" t="s">
        <v>342</v>
      </c>
      <c r="F336" s="1338"/>
      <c r="G336" s="30">
        <f t="shared" si="26"/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473"/>
    </row>
    <row r="337" spans="1:20" ht="16.5" thickBot="1" x14ac:dyDescent="0.3">
      <c r="A337" s="1872"/>
      <c r="B337" s="1837"/>
      <c r="C337" s="1835"/>
      <c r="D337" s="1363"/>
      <c r="E337" s="1338" t="s">
        <v>343</v>
      </c>
      <c r="F337" s="1338"/>
      <c r="G337" s="30">
        <f t="shared" si="26"/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473"/>
    </row>
    <row r="338" spans="1:20" ht="58.5" customHeight="1" thickBot="1" x14ac:dyDescent="0.3">
      <c r="A338" s="1872"/>
      <c r="B338" s="1837"/>
      <c r="C338" s="1835"/>
      <c r="D338" s="1363"/>
      <c r="E338" s="1339" t="s">
        <v>344</v>
      </c>
      <c r="F338" s="1339"/>
      <c r="G338" s="59" t="str">
        <f>IF((G330+G331+G332-G333)&lt;0,"Revise porque este valor no puede ser negativo",G330+G331+G332-G333)</f>
        <v>Revise porque este valor no puede ser negativo</v>
      </c>
      <c r="H338" s="59" t="e">
        <f t="shared" ref="H338:S338" si="27">IF((H330+H331+H332-H333)&lt;0,"Revise porque este valor no puede ser negativo",H330+H331+H332-H333)</f>
        <v>#VALUE!</v>
      </c>
      <c r="I338" s="59" t="e">
        <f t="shared" si="27"/>
        <v>#VALUE!</v>
      </c>
      <c r="J338" s="59" t="e">
        <f t="shared" si="27"/>
        <v>#VALUE!</v>
      </c>
      <c r="K338" s="59" t="e">
        <f t="shared" si="27"/>
        <v>#VALUE!</v>
      </c>
      <c r="L338" s="59" t="e">
        <f t="shared" si="27"/>
        <v>#VALUE!</v>
      </c>
      <c r="M338" s="59" t="e">
        <f t="shared" si="27"/>
        <v>#VALUE!</v>
      </c>
      <c r="N338" s="59" t="e">
        <f t="shared" si="27"/>
        <v>#VALUE!</v>
      </c>
      <c r="O338" s="59" t="e">
        <f t="shared" si="27"/>
        <v>#VALUE!</v>
      </c>
      <c r="P338" s="59" t="e">
        <f t="shared" si="27"/>
        <v>#VALUE!</v>
      </c>
      <c r="Q338" s="59" t="e">
        <f t="shared" si="27"/>
        <v>#VALUE!</v>
      </c>
      <c r="R338" s="59" t="e">
        <f t="shared" si="27"/>
        <v>#VALUE!</v>
      </c>
      <c r="S338" s="59" t="e">
        <f t="shared" si="27"/>
        <v>#VALUE!</v>
      </c>
      <c r="T338" s="473"/>
    </row>
    <row r="339" spans="1:20" ht="19.5" thickBot="1" x14ac:dyDescent="0.3">
      <c r="A339" s="1872"/>
      <c r="B339" s="1837"/>
      <c r="C339" s="1835"/>
      <c r="D339" s="1829" t="s">
        <v>142</v>
      </c>
      <c r="E339" s="1829"/>
      <c r="F339" s="1829"/>
      <c r="G339" s="1829"/>
      <c r="H339" s="1829"/>
      <c r="I339" s="1829"/>
      <c r="J339" s="1829"/>
      <c r="K339" s="1829"/>
      <c r="L339" s="1829"/>
      <c r="M339" s="1829"/>
      <c r="N339" s="1829"/>
      <c r="O339" s="1829"/>
      <c r="P339" s="1829"/>
      <c r="Q339" s="1829"/>
      <c r="R339" s="1829"/>
      <c r="S339" s="1830"/>
      <c r="T339" s="473"/>
    </row>
    <row r="340" spans="1:20" ht="16.5" thickBot="1" x14ac:dyDescent="0.3">
      <c r="A340" s="1872"/>
      <c r="B340" s="1837"/>
      <c r="C340" s="1835"/>
      <c r="D340" s="1362" t="s">
        <v>263</v>
      </c>
      <c r="E340" s="1339" t="s">
        <v>273</v>
      </c>
      <c r="F340" s="1339"/>
      <c r="G340" s="48"/>
      <c r="H340" s="482">
        <f>+G348</f>
        <v>0</v>
      </c>
      <c r="I340" s="482">
        <f t="shared" ref="I340:S340" si="28">+H348</f>
        <v>0</v>
      </c>
      <c r="J340" s="482">
        <f t="shared" si="28"/>
        <v>0</v>
      </c>
      <c r="K340" s="482">
        <f t="shared" si="28"/>
        <v>0</v>
      </c>
      <c r="L340" s="482">
        <f t="shared" si="28"/>
        <v>0</v>
      </c>
      <c r="M340" s="482">
        <f t="shared" si="28"/>
        <v>0</v>
      </c>
      <c r="N340" s="482">
        <f t="shared" si="28"/>
        <v>0</v>
      </c>
      <c r="O340" s="482">
        <f t="shared" si="28"/>
        <v>0</v>
      </c>
      <c r="P340" s="482">
        <f t="shared" si="28"/>
        <v>0</v>
      </c>
      <c r="Q340" s="482">
        <f t="shared" si="28"/>
        <v>0</v>
      </c>
      <c r="R340" s="482">
        <f t="shared" si="28"/>
        <v>0</v>
      </c>
      <c r="S340" s="482">
        <f t="shared" si="28"/>
        <v>0</v>
      </c>
      <c r="T340" s="473"/>
    </row>
    <row r="341" spans="1:20" ht="16.5" thickBot="1" x14ac:dyDescent="0.3">
      <c r="A341" s="1872"/>
      <c r="B341" s="1837"/>
      <c r="C341" s="1835"/>
      <c r="D341" s="1363"/>
      <c r="E341" s="1339" t="s">
        <v>274</v>
      </c>
      <c r="F341" s="1339"/>
      <c r="G341" s="46">
        <f>+G263</f>
        <v>0</v>
      </c>
      <c r="H341" s="46">
        <f t="shared" ref="H341:S341" si="29">+H263</f>
        <v>0</v>
      </c>
      <c r="I341" s="46">
        <f t="shared" si="29"/>
        <v>0</v>
      </c>
      <c r="J341" s="46">
        <f t="shared" si="29"/>
        <v>0</v>
      </c>
      <c r="K341" s="46">
        <f t="shared" si="29"/>
        <v>0</v>
      </c>
      <c r="L341" s="46">
        <f t="shared" si="29"/>
        <v>0</v>
      </c>
      <c r="M341" s="46">
        <f t="shared" si="29"/>
        <v>0</v>
      </c>
      <c r="N341" s="46">
        <f t="shared" si="29"/>
        <v>0</v>
      </c>
      <c r="O341" s="46">
        <f t="shared" si="29"/>
        <v>0</v>
      </c>
      <c r="P341" s="46">
        <f t="shared" si="29"/>
        <v>0</v>
      </c>
      <c r="Q341" s="46">
        <f t="shared" si="29"/>
        <v>0</v>
      </c>
      <c r="R341" s="46">
        <f t="shared" si="29"/>
        <v>0</v>
      </c>
      <c r="S341" s="46">
        <f t="shared" si="29"/>
        <v>0</v>
      </c>
      <c r="T341" s="473"/>
    </row>
    <row r="342" spans="1:20" ht="16.5" thickBot="1" x14ac:dyDescent="0.3">
      <c r="A342" s="1872"/>
      <c r="B342" s="1837"/>
      <c r="C342" s="1835"/>
      <c r="D342" s="1363"/>
      <c r="E342" s="1339" t="s">
        <v>275</v>
      </c>
      <c r="F342" s="1339"/>
      <c r="G342" s="46">
        <f>+G323</f>
        <v>0</v>
      </c>
      <c r="H342" s="46">
        <f t="shared" ref="H342:S342" si="30">+H323</f>
        <v>0</v>
      </c>
      <c r="I342" s="46">
        <f t="shared" si="30"/>
        <v>0</v>
      </c>
      <c r="J342" s="46">
        <f t="shared" si="30"/>
        <v>0</v>
      </c>
      <c r="K342" s="46">
        <f t="shared" si="30"/>
        <v>0</v>
      </c>
      <c r="L342" s="46">
        <f t="shared" si="30"/>
        <v>0</v>
      </c>
      <c r="M342" s="46">
        <f t="shared" si="30"/>
        <v>0</v>
      </c>
      <c r="N342" s="46">
        <f t="shared" si="30"/>
        <v>0</v>
      </c>
      <c r="O342" s="46">
        <f t="shared" si="30"/>
        <v>0</v>
      </c>
      <c r="P342" s="46">
        <f t="shared" si="30"/>
        <v>0</v>
      </c>
      <c r="Q342" s="46">
        <f t="shared" si="30"/>
        <v>0</v>
      </c>
      <c r="R342" s="46">
        <f t="shared" si="30"/>
        <v>0</v>
      </c>
      <c r="S342" s="46">
        <f t="shared" si="30"/>
        <v>0</v>
      </c>
      <c r="T342" s="473"/>
    </row>
    <row r="343" spans="1:20" ht="16.5" thickBot="1" x14ac:dyDescent="0.3">
      <c r="A343" s="1872"/>
      <c r="B343" s="1837"/>
      <c r="C343" s="1835"/>
      <c r="D343" s="1363"/>
      <c r="E343" s="1339" t="s">
        <v>276</v>
      </c>
      <c r="F343" s="1339"/>
      <c r="G343" s="46">
        <f>+G335</f>
        <v>0</v>
      </c>
      <c r="H343" s="46">
        <f t="shared" ref="H343:S343" si="31">+H335</f>
        <v>0</v>
      </c>
      <c r="I343" s="46">
        <f t="shared" si="31"/>
        <v>0</v>
      </c>
      <c r="J343" s="46">
        <f t="shared" si="31"/>
        <v>0</v>
      </c>
      <c r="K343" s="46">
        <f t="shared" si="31"/>
        <v>0</v>
      </c>
      <c r="L343" s="46">
        <f t="shared" si="31"/>
        <v>0</v>
      </c>
      <c r="M343" s="46">
        <f t="shared" si="31"/>
        <v>0</v>
      </c>
      <c r="N343" s="46">
        <f t="shared" si="31"/>
        <v>0</v>
      </c>
      <c r="O343" s="46">
        <f t="shared" si="31"/>
        <v>0</v>
      </c>
      <c r="P343" s="46">
        <f t="shared" si="31"/>
        <v>0</v>
      </c>
      <c r="Q343" s="46">
        <f t="shared" si="31"/>
        <v>0</v>
      </c>
      <c r="R343" s="46">
        <f t="shared" si="31"/>
        <v>0</v>
      </c>
      <c r="S343" s="46">
        <f t="shared" si="31"/>
        <v>0</v>
      </c>
      <c r="T343" s="473"/>
    </row>
    <row r="344" spans="1:20" ht="16.5" thickBot="1" x14ac:dyDescent="0.3">
      <c r="A344" s="1872"/>
      <c r="B344" s="1837"/>
      <c r="C344" s="1835"/>
      <c r="D344" s="1363"/>
      <c r="E344" s="1339" t="s">
        <v>350</v>
      </c>
      <c r="F344" s="1339"/>
      <c r="G344" s="483">
        <f>SUM(G345:G347)</f>
        <v>0</v>
      </c>
      <c r="H344" s="483">
        <f t="shared" ref="H344:S344" si="32">SUM(H345:H347)</f>
        <v>0</v>
      </c>
      <c r="I344" s="483">
        <f t="shared" si="32"/>
        <v>0</v>
      </c>
      <c r="J344" s="483">
        <f t="shared" si="32"/>
        <v>0</v>
      </c>
      <c r="K344" s="483">
        <f t="shared" si="32"/>
        <v>0</v>
      </c>
      <c r="L344" s="483">
        <f t="shared" si="32"/>
        <v>0</v>
      </c>
      <c r="M344" s="483">
        <f t="shared" si="32"/>
        <v>0</v>
      </c>
      <c r="N344" s="483">
        <f t="shared" si="32"/>
        <v>0</v>
      </c>
      <c r="O344" s="483">
        <f t="shared" si="32"/>
        <v>0</v>
      </c>
      <c r="P344" s="483">
        <f t="shared" si="32"/>
        <v>0</v>
      </c>
      <c r="Q344" s="483">
        <f t="shared" si="32"/>
        <v>0</v>
      </c>
      <c r="R344" s="483">
        <f t="shared" si="32"/>
        <v>0</v>
      </c>
      <c r="S344" s="483">
        <f t="shared" si="32"/>
        <v>0</v>
      </c>
      <c r="T344" s="473"/>
    </row>
    <row r="345" spans="1:20" ht="16.5" thickBot="1" x14ac:dyDescent="0.3">
      <c r="A345" s="1872"/>
      <c r="B345" s="1837"/>
      <c r="C345" s="1835"/>
      <c r="D345" s="1363"/>
      <c r="E345" s="1337" t="s">
        <v>351</v>
      </c>
      <c r="F345" s="1337"/>
      <c r="G345" s="30">
        <f>SUM(H345:S345)</f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473"/>
    </row>
    <row r="346" spans="1:20" ht="16.5" thickBot="1" x14ac:dyDescent="0.3">
      <c r="A346" s="1872"/>
      <c r="B346" s="1837"/>
      <c r="C346" s="1835"/>
      <c r="D346" s="1363"/>
      <c r="E346" s="1338" t="s">
        <v>352</v>
      </c>
      <c r="F346" s="1338"/>
      <c r="G346" s="30">
        <f t="shared" ref="G346:G347" si="33">SUM(H346:S346)</f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473"/>
    </row>
    <row r="347" spans="1:20" ht="16.5" thickBot="1" x14ac:dyDescent="0.3">
      <c r="A347" s="1872"/>
      <c r="B347" s="1837"/>
      <c r="C347" s="1835"/>
      <c r="D347" s="1363"/>
      <c r="E347" s="1338" t="s">
        <v>353</v>
      </c>
      <c r="F347" s="1338"/>
      <c r="G347" s="30">
        <f t="shared" si="33"/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473"/>
    </row>
    <row r="348" spans="1:20" ht="16.5" thickBot="1" x14ac:dyDescent="0.3">
      <c r="A348" s="1872"/>
      <c r="B348" s="1837"/>
      <c r="C348" s="1835"/>
      <c r="D348" s="1363"/>
      <c r="E348" s="1339" t="s">
        <v>354</v>
      </c>
      <c r="F348" s="1339"/>
      <c r="G348" s="59">
        <f>IF((G340+G341+G342+G343-G344)&lt;0,"Revise porque este valor no puede ser negativo",G340+G341+G342+G343-G344)</f>
        <v>0</v>
      </c>
      <c r="H348" s="59">
        <f t="shared" ref="H348:S348" si="34">IF((H340+H341+H342+H343-H344)&lt;0,"Revise porque este valor no puede ser negativo",H340+H341+H342+H343-H344)</f>
        <v>0</v>
      </c>
      <c r="I348" s="59">
        <f t="shared" si="34"/>
        <v>0</v>
      </c>
      <c r="J348" s="59">
        <f t="shared" si="34"/>
        <v>0</v>
      </c>
      <c r="K348" s="59">
        <f t="shared" si="34"/>
        <v>0</v>
      </c>
      <c r="L348" s="59">
        <f t="shared" si="34"/>
        <v>0</v>
      </c>
      <c r="M348" s="59">
        <f t="shared" si="34"/>
        <v>0</v>
      </c>
      <c r="N348" s="59">
        <f t="shared" si="34"/>
        <v>0</v>
      </c>
      <c r="O348" s="59">
        <f t="shared" si="34"/>
        <v>0</v>
      </c>
      <c r="P348" s="59">
        <f t="shared" si="34"/>
        <v>0</v>
      </c>
      <c r="Q348" s="59">
        <f t="shared" si="34"/>
        <v>0</v>
      </c>
      <c r="R348" s="59">
        <f t="shared" si="34"/>
        <v>0</v>
      </c>
      <c r="S348" s="59">
        <f t="shared" si="34"/>
        <v>0</v>
      </c>
      <c r="T348" s="473"/>
    </row>
    <row r="349" spans="1:20" ht="19.5" thickBot="1" x14ac:dyDescent="0.3">
      <c r="A349" s="1872"/>
      <c r="B349" s="1837"/>
      <c r="C349" s="1822" t="s">
        <v>173</v>
      </c>
      <c r="D349" s="1823"/>
      <c r="E349" s="1824"/>
      <c r="F349" s="1824"/>
      <c r="G349" s="1823"/>
      <c r="H349" s="1823"/>
      <c r="I349" s="1823"/>
      <c r="J349" s="1823"/>
      <c r="K349" s="1823"/>
      <c r="L349" s="1823"/>
      <c r="M349" s="1823"/>
      <c r="N349" s="1823"/>
      <c r="O349" s="1823"/>
      <c r="P349" s="1823"/>
      <c r="Q349" s="1823"/>
      <c r="R349" s="1823"/>
      <c r="S349" s="1825"/>
      <c r="T349" s="473"/>
    </row>
    <row r="350" spans="1:20" ht="19.5" thickBot="1" x14ac:dyDescent="0.3">
      <c r="A350" s="1872"/>
      <c r="B350" s="1837"/>
      <c r="C350" s="1826" t="s">
        <v>143</v>
      </c>
      <c r="D350" s="1828" t="s">
        <v>144</v>
      </c>
      <c r="E350" s="1829"/>
      <c r="F350" s="1829"/>
      <c r="G350" s="1829"/>
      <c r="H350" s="1829"/>
      <c r="I350" s="1829"/>
      <c r="J350" s="1829"/>
      <c r="K350" s="1829"/>
      <c r="L350" s="1829"/>
      <c r="M350" s="1829"/>
      <c r="N350" s="1829"/>
      <c r="O350" s="1829"/>
      <c r="P350" s="1829"/>
      <c r="Q350" s="1829"/>
      <c r="R350" s="1829"/>
      <c r="S350" s="1830"/>
      <c r="T350" s="473"/>
    </row>
    <row r="351" spans="1:20" ht="16.5" thickBot="1" x14ac:dyDescent="0.3">
      <c r="A351" s="1872"/>
      <c r="B351" s="1837"/>
      <c r="C351" s="1827"/>
      <c r="D351" s="1358" t="s">
        <v>182</v>
      </c>
      <c r="E351" s="1339" t="s">
        <v>232</v>
      </c>
      <c r="F351" s="1339"/>
      <c r="G351" s="49"/>
      <c r="H351" s="482">
        <f>+G357</f>
        <v>2</v>
      </c>
      <c r="I351" s="482">
        <f t="shared" ref="I351:S351" si="35">+H357</f>
        <v>2</v>
      </c>
      <c r="J351" s="482">
        <f t="shared" si="35"/>
        <v>4</v>
      </c>
      <c r="K351" s="482">
        <f t="shared" si="35"/>
        <v>2</v>
      </c>
      <c r="L351" s="482">
        <f t="shared" si="35"/>
        <v>2</v>
      </c>
      <c r="M351" s="482">
        <f t="shared" si="35"/>
        <v>1</v>
      </c>
      <c r="N351" s="482">
        <f t="shared" si="35"/>
        <v>3</v>
      </c>
      <c r="O351" s="482">
        <f t="shared" si="35"/>
        <v>5</v>
      </c>
      <c r="P351" s="482">
        <f t="shared" si="35"/>
        <v>5</v>
      </c>
      <c r="Q351" s="482">
        <f t="shared" si="35"/>
        <v>9</v>
      </c>
      <c r="R351" s="482">
        <f t="shared" si="35"/>
        <v>9</v>
      </c>
      <c r="S351" s="482">
        <f t="shared" si="35"/>
        <v>9</v>
      </c>
      <c r="T351" s="473"/>
    </row>
    <row r="352" spans="1:20" ht="16.5" thickBot="1" x14ac:dyDescent="0.3">
      <c r="A352" s="1872"/>
      <c r="B352" s="1837"/>
      <c r="C352" s="1827"/>
      <c r="D352" s="1359"/>
      <c r="E352" s="1339" t="s">
        <v>337</v>
      </c>
      <c r="F352" s="1339"/>
      <c r="G352" s="484">
        <f>+G317</f>
        <v>5</v>
      </c>
      <c r="H352" s="483">
        <f t="shared" ref="H352:S352" si="36">SUM(H264:H317)</f>
        <v>0</v>
      </c>
      <c r="I352" s="483">
        <f t="shared" si="36"/>
        <v>2</v>
      </c>
      <c r="J352" s="483">
        <f t="shared" si="36"/>
        <v>0</v>
      </c>
      <c r="K352" s="483">
        <f t="shared" si="36"/>
        <v>0</v>
      </c>
      <c r="L352" s="483">
        <f t="shared" si="36"/>
        <v>0</v>
      </c>
      <c r="M352" s="483">
        <f t="shared" si="36"/>
        <v>2</v>
      </c>
      <c r="N352" s="483">
        <f t="shared" si="36"/>
        <v>2</v>
      </c>
      <c r="O352" s="483">
        <f t="shared" si="36"/>
        <v>0</v>
      </c>
      <c r="P352" s="483">
        <f t="shared" si="36"/>
        <v>4</v>
      </c>
      <c r="Q352" s="483">
        <f t="shared" si="36"/>
        <v>0</v>
      </c>
      <c r="R352" s="483">
        <f t="shared" si="36"/>
        <v>0</v>
      </c>
      <c r="S352" s="483">
        <f t="shared" si="36"/>
        <v>0</v>
      </c>
      <c r="T352" s="473"/>
    </row>
    <row r="353" spans="1:20" ht="16.5" thickBot="1" x14ac:dyDescent="0.3">
      <c r="A353" s="1872"/>
      <c r="B353" s="1837"/>
      <c r="C353" s="1827"/>
      <c r="D353" s="1359"/>
      <c r="E353" s="1339" t="s">
        <v>345</v>
      </c>
      <c r="F353" s="1339"/>
      <c r="G353" s="484">
        <f>SUM(G354:G356)</f>
        <v>3</v>
      </c>
      <c r="H353" s="484">
        <f t="shared" ref="H353:S353" si="37">SUM(H354:H356)</f>
        <v>0</v>
      </c>
      <c r="I353" s="484">
        <f t="shared" si="37"/>
        <v>0</v>
      </c>
      <c r="J353" s="484">
        <f t="shared" si="37"/>
        <v>2</v>
      </c>
      <c r="K353" s="484">
        <f t="shared" si="37"/>
        <v>0</v>
      </c>
      <c r="L353" s="484">
        <f t="shared" si="37"/>
        <v>1</v>
      </c>
      <c r="M353" s="484">
        <f t="shared" si="37"/>
        <v>0</v>
      </c>
      <c r="N353" s="484">
        <f t="shared" si="37"/>
        <v>0</v>
      </c>
      <c r="O353" s="484">
        <f t="shared" si="37"/>
        <v>0</v>
      </c>
      <c r="P353" s="484">
        <f t="shared" si="37"/>
        <v>0</v>
      </c>
      <c r="Q353" s="484">
        <f t="shared" si="37"/>
        <v>0</v>
      </c>
      <c r="R353" s="484">
        <f t="shared" si="37"/>
        <v>0</v>
      </c>
      <c r="S353" s="484">
        <f t="shared" si="37"/>
        <v>0</v>
      </c>
      <c r="T353" s="473"/>
    </row>
    <row r="354" spans="1:20" ht="16.5" thickBot="1" x14ac:dyDescent="0.3">
      <c r="A354" s="1872"/>
      <c r="B354" s="1837"/>
      <c r="C354" s="1827"/>
      <c r="D354" s="1359"/>
      <c r="E354" s="1337" t="s">
        <v>346</v>
      </c>
      <c r="F354" s="1337"/>
      <c r="G354" s="1236">
        <f>SUM(H354:S354)</f>
        <v>3</v>
      </c>
      <c r="H354" s="30">
        <v>0</v>
      </c>
      <c r="I354" s="30">
        <v>0</v>
      </c>
      <c r="J354" s="30">
        <v>2</v>
      </c>
      <c r="K354" s="30">
        <v>0</v>
      </c>
      <c r="L354" s="30">
        <v>1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473"/>
    </row>
    <row r="355" spans="1:20" ht="16.5" thickBot="1" x14ac:dyDescent="0.3">
      <c r="A355" s="1872"/>
      <c r="B355" s="1837"/>
      <c r="C355" s="1827"/>
      <c r="D355" s="1359"/>
      <c r="E355" s="1338" t="s">
        <v>347</v>
      </c>
      <c r="F355" s="1338"/>
      <c r="G355" s="1236">
        <f t="shared" ref="G355:G356" si="38">SUM(H355:S355)</f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473"/>
    </row>
    <row r="356" spans="1:20" ht="16.5" thickBot="1" x14ac:dyDescent="0.3">
      <c r="A356" s="1872"/>
      <c r="B356" s="1837"/>
      <c r="C356" s="1827"/>
      <c r="D356" s="1359"/>
      <c r="E356" s="1338" t="s">
        <v>348</v>
      </c>
      <c r="F356" s="1338"/>
      <c r="G356" s="1236">
        <f t="shared" si="38"/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473"/>
    </row>
    <row r="357" spans="1:20" ht="16.5" thickBot="1" x14ac:dyDescent="0.3">
      <c r="A357" s="1872"/>
      <c r="B357" s="1837"/>
      <c r="C357" s="1827"/>
      <c r="D357" s="1359"/>
      <c r="E357" s="1339" t="s">
        <v>349</v>
      </c>
      <c r="F357" s="1339"/>
      <c r="G357" s="59">
        <f>IF((G351+G352-G353)&lt;0,"Revise porque este valor no puede ser negativo",G351+G352-G353)</f>
        <v>2</v>
      </c>
      <c r="H357" s="59">
        <f t="shared" ref="H357:S357" si="39">IF((H351+H352-H353)&lt;0,"Revise porque este valor no puede ser negativo",H351+H352-H353)</f>
        <v>2</v>
      </c>
      <c r="I357" s="59">
        <f t="shared" si="39"/>
        <v>4</v>
      </c>
      <c r="J357" s="59">
        <f t="shared" si="39"/>
        <v>2</v>
      </c>
      <c r="K357" s="59">
        <f t="shared" si="39"/>
        <v>2</v>
      </c>
      <c r="L357" s="59">
        <f t="shared" si="39"/>
        <v>1</v>
      </c>
      <c r="M357" s="59">
        <f t="shared" si="39"/>
        <v>3</v>
      </c>
      <c r="N357" s="59">
        <f t="shared" si="39"/>
        <v>5</v>
      </c>
      <c r="O357" s="59">
        <f t="shared" si="39"/>
        <v>5</v>
      </c>
      <c r="P357" s="59">
        <f t="shared" si="39"/>
        <v>9</v>
      </c>
      <c r="Q357" s="59">
        <f t="shared" si="39"/>
        <v>9</v>
      </c>
      <c r="R357" s="59">
        <f t="shared" si="39"/>
        <v>9</v>
      </c>
      <c r="S357" s="59">
        <f t="shared" si="39"/>
        <v>9</v>
      </c>
      <c r="T357" s="473"/>
    </row>
    <row r="358" spans="1:20" s="2" customFormat="1" ht="19.5" thickBot="1" x14ac:dyDescent="0.3">
      <c r="A358" s="1872"/>
      <c r="B358" s="1837"/>
      <c r="C358" s="1819" t="s">
        <v>174</v>
      </c>
      <c r="D358" s="1820"/>
      <c r="E358" s="1820"/>
      <c r="F358" s="1820"/>
      <c r="G358" s="1820"/>
      <c r="H358" s="1820"/>
      <c r="I358" s="1820"/>
      <c r="J358" s="1820"/>
      <c r="K358" s="1820"/>
      <c r="L358" s="1820"/>
      <c r="M358" s="1820"/>
      <c r="N358" s="1820"/>
      <c r="O358" s="1820"/>
      <c r="P358" s="1820"/>
      <c r="Q358" s="1820"/>
      <c r="R358" s="1820"/>
      <c r="S358" s="1821"/>
      <c r="T358" s="473"/>
    </row>
    <row r="359" spans="1:20" s="2" customFormat="1" ht="27" customHeight="1" thickBot="1" x14ac:dyDescent="0.3">
      <c r="A359" s="1872"/>
      <c r="B359" s="1837"/>
      <c r="C359" s="1817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0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473"/>
    </row>
    <row r="360" spans="1:20" s="2" customFormat="1" ht="16.5" thickBot="1" x14ac:dyDescent="0.3">
      <c r="A360" s="1872"/>
      <c r="B360" s="1837"/>
      <c r="C360" s="1818"/>
      <c r="D360" s="1330"/>
      <c r="E360" s="1331" t="s">
        <v>184</v>
      </c>
      <c r="F360" s="1331"/>
      <c r="G360" s="30">
        <f t="shared" ref="G360:G381" si="40">+H360+I360+J360+K360+L360+M360+N360+O360+P360+Q360+R360+S360</f>
        <v>0</v>
      </c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473"/>
    </row>
    <row r="361" spans="1:20" s="2" customFormat="1" ht="16.5" thickBot="1" x14ac:dyDescent="0.3">
      <c r="A361" s="1872"/>
      <c r="B361" s="1837"/>
      <c r="C361" s="1818"/>
      <c r="D361" s="1346" t="s">
        <v>146</v>
      </c>
      <c r="E361" s="1331" t="s">
        <v>185</v>
      </c>
      <c r="F361" s="1331"/>
      <c r="G361" s="30">
        <f t="shared" si="40"/>
        <v>0</v>
      </c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473"/>
    </row>
    <row r="362" spans="1:20" s="2" customFormat="1" ht="16.5" thickBot="1" x14ac:dyDescent="0.3">
      <c r="A362" s="1872"/>
      <c r="B362" s="1837"/>
      <c r="C362" s="1818"/>
      <c r="D362" s="1346"/>
      <c r="E362" s="1331" t="s">
        <v>186</v>
      </c>
      <c r="F362" s="1331"/>
      <c r="G362" s="30">
        <f t="shared" si="40"/>
        <v>0</v>
      </c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473"/>
    </row>
    <row r="363" spans="1:20" s="2" customFormat="1" ht="16.5" thickBot="1" x14ac:dyDescent="0.3">
      <c r="A363" s="1872"/>
      <c r="B363" s="1837"/>
      <c r="C363" s="1818"/>
      <c r="D363" s="1346"/>
      <c r="E363" s="1331" t="s">
        <v>187</v>
      </c>
      <c r="F363" s="1331"/>
      <c r="G363" s="30">
        <f t="shared" si="40"/>
        <v>0</v>
      </c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473"/>
    </row>
    <row r="364" spans="1:20" s="2" customFormat="1" ht="16.5" thickBot="1" x14ac:dyDescent="0.3">
      <c r="A364" s="1872"/>
      <c r="B364" s="1837"/>
      <c r="C364" s="1818"/>
      <c r="D364" s="119" t="s">
        <v>181</v>
      </c>
      <c r="E364" s="1331" t="s">
        <v>188</v>
      </c>
      <c r="F364" s="1331"/>
      <c r="G364" s="30">
        <f t="shared" si="40"/>
        <v>0</v>
      </c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473"/>
    </row>
    <row r="365" spans="1:20" ht="16.5" thickBot="1" x14ac:dyDescent="0.3">
      <c r="A365" s="1872"/>
      <c r="B365" s="1837"/>
      <c r="C365" s="1818"/>
      <c r="D365" s="1330" t="s">
        <v>147</v>
      </c>
      <c r="E365" s="1331" t="s">
        <v>189</v>
      </c>
      <c r="F365" s="1331"/>
      <c r="G365" s="30">
        <f t="shared" si="40"/>
        <v>0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473"/>
    </row>
    <row r="366" spans="1:20" ht="16.5" thickBot="1" x14ac:dyDescent="0.3">
      <c r="A366" s="1872"/>
      <c r="B366" s="1837"/>
      <c r="C366" s="1818"/>
      <c r="D366" s="1330"/>
      <c r="E366" s="1331" t="s">
        <v>190</v>
      </c>
      <c r="F366" s="1331"/>
      <c r="G366" s="30">
        <f t="shared" si="40"/>
        <v>0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473"/>
    </row>
    <row r="367" spans="1:20" ht="16.5" thickBot="1" x14ac:dyDescent="0.3">
      <c r="A367" s="1872"/>
      <c r="B367" s="1837"/>
      <c r="C367" s="1818"/>
      <c r="D367" s="119" t="s">
        <v>148</v>
      </c>
      <c r="E367" s="1331" t="s">
        <v>191</v>
      </c>
      <c r="F367" s="1331"/>
      <c r="G367" s="30">
        <f t="shared" si="40"/>
        <v>0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473"/>
    </row>
    <row r="368" spans="1:20" ht="16.5" thickBot="1" x14ac:dyDescent="0.3">
      <c r="A368" s="1872"/>
      <c r="B368" s="1837"/>
      <c r="C368" s="1818"/>
      <c r="D368" s="1330" t="s">
        <v>149</v>
      </c>
      <c r="E368" s="1331" t="s">
        <v>192</v>
      </c>
      <c r="F368" s="1331"/>
      <c r="G368" s="30">
        <f t="shared" si="40"/>
        <v>0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473"/>
    </row>
    <row r="369" spans="1:20" ht="16.5" thickBot="1" x14ac:dyDescent="0.3">
      <c r="A369" s="1872"/>
      <c r="B369" s="1837"/>
      <c r="C369" s="1818"/>
      <c r="D369" s="1330"/>
      <c r="E369" s="1331" t="s">
        <v>193</v>
      </c>
      <c r="F369" s="1331"/>
      <c r="G369" s="30">
        <f t="shared" si="40"/>
        <v>0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473"/>
    </row>
    <row r="370" spans="1:20" ht="16.5" customHeight="1" thickBot="1" x14ac:dyDescent="0.3">
      <c r="A370" s="1872"/>
      <c r="B370" s="1837"/>
      <c r="C370" s="1818"/>
      <c r="D370" s="119" t="s">
        <v>150</v>
      </c>
      <c r="E370" s="1331" t="s">
        <v>194</v>
      </c>
      <c r="F370" s="1331"/>
      <c r="G370" s="30">
        <f t="shared" si="40"/>
        <v>0</v>
      </c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473"/>
    </row>
    <row r="371" spans="1:20" ht="16.5" thickBot="1" x14ac:dyDescent="0.3">
      <c r="A371" s="1872"/>
      <c r="B371" s="1837"/>
      <c r="C371" s="1818"/>
      <c r="D371" s="1330" t="s">
        <v>151</v>
      </c>
      <c r="E371" s="1331" t="s">
        <v>195</v>
      </c>
      <c r="F371" s="1331"/>
      <c r="G371" s="30">
        <f t="shared" si="40"/>
        <v>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473"/>
    </row>
    <row r="372" spans="1:20" ht="16.5" thickBot="1" x14ac:dyDescent="0.3">
      <c r="A372" s="1872"/>
      <c r="B372" s="1837"/>
      <c r="C372" s="1818"/>
      <c r="D372" s="1330"/>
      <c r="E372" s="1331" t="s">
        <v>196</v>
      </c>
      <c r="F372" s="1331"/>
      <c r="G372" s="30">
        <f t="shared" si="40"/>
        <v>0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473"/>
    </row>
    <row r="373" spans="1:20" ht="16.5" thickBot="1" x14ac:dyDescent="0.3">
      <c r="A373" s="1872"/>
      <c r="B373" s="1837"/>
      <c r="C373" s="1818"/>
      <c r="D373" s="1347" t="s">
        <v>152</v>
      </c>
      <c r="E373" s="1331" t="s">
        <v>197</v>
      </c>
      <c r="F373" s="1331"/>
      <c r="G373" s="30">
        <f t="shared" si="40"/>
        <v>0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473"/>
    </row>
    <row r="374" spans="1:20" ht="16.5" thickBot="1" x14ac:dyDescent="0.3">
      <c r="A374" s="1872"/>
      <c r="B374" s="1837"/>
      <c r="C374" s="1818"/>
      <c r="D374" s="1347"/>
      <c r="E374" s="1331" t="s">
        <v>233</v>
      </c>
      <c r="F374" s="1331"/>
      <c r="G374" s="30">
        <f t="shared" si="40"/>
        <v>0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473"/>
    </row>
    <row r="375" spans="1:20" ht="16.5" thickBot="1" x14ac:dyDescent="0.3">
      <c r="A375" s="1872"/>
      <c r="B375" s="1837"/>
      <c r="C375" s="1818"/>
      <c r="D375" s="1347"/>
      <c r="E375" s="1331" t="s">
        <v>234</v>
      </c>
      <c r="F375" s="1331"/>
      <c r="G375" s="30">
        <f t="shared" si="40"/>
        <v>0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473"/>
    </row>
    <row r="376" spans="1:20" ht="16.5" thickBot="1" x14ac:dyDescent="0.3">
      <c r="A376" s="1872"/>
      <c r="B376" s="1837"/>
      <c r="C376" s="1818"/>
      <c r="D376" s="1347"/>
      <c r="E376" s="1331" t="s">
        <v>235</v>
      </c>
      <c r="F376" s="1331"/>
      <c r="G376" s="30">
        <f t="shared" si="40"/>
        <v>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473"/>
    </row>
    <row r="377" spans="1:20" ht="16.5" thickBot="1" x14ac:dyDescent="0.3">
      <c r="A377" s="1872"/>
      <c r="B377" s="1837"/>
      <c r="C377" s="1818"/>
      <c r="D377" s="1347"/>
      <c r="E377" s="1331" t="s">
        <v>236</v>
      </c>
      <c r="F377" s="1331"/>
      <c r="G377" s="30">
        <f t="shared" si="40"/>
        <v>0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473"/>
    </row>
    <row r="378" spans="1:20" ht="16.5" thickBot="1" x14ac:dyDescent="0.3">
      <c r="A378" s="1872"/>
      <c r="B378" s="1837"/>
      <c r="C378" s="1818"/>
      <c r="D378" s="1347"/>
      <c r="E378" s="1331" t="s">
        <v>237</v>
      </c>
      <c r="F378" s="1331"/>
      <c r="G378" s="30">
        <f t="shared" si="40"/>
        <v>0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473"/>
    </row>
    <row r="379" spans="1:20" ht="16.5" thickBot="1" x14ac:dyDescent="0.3">
      <c r="A379" s="1872"/>
      <c r="B379" s="1837"/>
      <c r="C379" s="1818"/>
      <c r="D379" s="1330" t="s">
        <v>153</v>
      </c>
      <c r="E379" s="1331" t="s">
        <v>198</v>
      </c>
      <c r="F379" s="1331"/>
      <c r="G379" s="30">
        <f t="shared" si="40"/>
        <v>0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473"/>
    </row>
    <row r="380" spans="1:20" ht="16.5" thickBot="1" x14ac:dyDescent="0.3">
      <c r="A380" s="1872"/>
      <c r="B380" s="1837"/>
      <c r="C380" s="1818"/>
      <c r="D380" s="1330"/>
      <c r="E380" s="1331" t="s">
        <v>199</v>
      </c>
      <c r="F380" s="1331"/>
      <c r="G380" s="30">
        <f t="shared" si="40"/>
        <v>0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473"/>
    </row>
    <row r="381" spans="1:20" ht="16.5" thickBot="1" x14ac:dyDescent="0.3">
      <c r="A381" s="1872"/>
      <c r="B381" s="1837"/>
      <c r="C381" s="1818"/>
      <c r="D381" s="1336"/>
      <c r="E381" s="1348" t="s">
        <v>200</v>
      </c>
      <c r="F381" s="1348"/>
      <c r="G381" s="50">
        <f t="shared" si="40"/>
        <v>0</v>
      </c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473"/>
    </row>
    <row r="382" spans="1:20" ht="19.5" thickBot="1" x14ac:dyDescent="0.3">
      <c r="A382" s="1872"/>
      <c r="B382" s="1810" t="s">
        <v>4</v>
      </c>
      <c r="C382" s="1813" t="s">
        <v>168</v>
      </c>
      <c r="D382" s="1814"/>
      <c r="E382" s="1814"/>
      <c r="F382" s="1814"/>
      <c r="G382" s="1814"/>
      <c r="H382" s="1814"/>
      <c r="I382" s="1814"/>
      <c r="J382" s="1814"/>
      <c r="K382" s="1814"/>
      <c r="L382" s="1814"/>
      <c r="M382" s="1814"/>
      <c r="N382" s="1814"/>
      <c r="O382" s="1814"/>
      <c r="P382" s="1814"/>
      <c r="Q382" s="1814"/>
      <c r="R382" s="1814"/>
      <c r="S382" s="1815"/>
      <c r="T382" s="473"/>
    </row>
    <row r="383" spans="1:20" ht="16.5" customHeight="1" thickBot="1" x14ac:dyDescent="0.3">
      <c r="A383" s="1872"/>
      <c r="B383" s="1811"/>
      <c r="C383" s="181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473"/>
    </row>
    <row r="384" spans="1:20" ht="16.5" thickBot="1" x14ac:dyDescent="0.3">
      <c r="A384" s="1872"/>
      <c r="B384" s="1811"/>
      <c r="C384" s="181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473"/>
    </row>
    <row r="385" spans="1:20" ht="16.5" thickBot="1" x14ac:dyDescent="0.3">
      <c r="A385" s="1872"/>
      <c r="B385" s="1811"/>
      <c r="C385" s="181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473"/>
    </row>
    <row r="386" spans="1:20" ht="16.5" customHeight="1" thickBot="1" x14ac:dyDescent="0.3">
      <c r="A386" s="1872"/>
      <c r="B386" s="1811"/>
      <c r="C386" s="181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473"/>
    </row>
    <row r="387" spans="1:20" ht="16.5" customHeight="1" thickBot="1" x14ac:dyDescent="0.3">
      <c r="A387" s="1872"/>
      <c r="B387" s="1811"/>
      <c r="C387" s="1816"/>
      <c r="D387" s="1306" t="s">
        <v>205</v>
      </c>
      <c r="E387" s="1306"/>
      <c r="F387" s="29" t="s">
        <v>242</v>
      </c>
      <c r="G387" s="4">
        <f>+H387+I387+J387+K387+L387+M387+N387+O387+P387+Q387+R387+S387</f>
        <v>0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473"/>
    </row>
    <row r="388" spans="1:20" ht="16.5" thickBot="1" x14ac:dyDescent="0.3">
      <c r="A388" s="1872"/>
      <c r="B388" s="1811"/>
      <c r="C388" s="1816"/>
      <c r="D388" s="1306"/>
      <c r="E388" s="1306"/>
      <c r="F388" s="29" t="s">
        <v>243</v>
      </c>
      <c r="G388" s="4">
        <f t="shared" ref="G388:G397" si="41">+H388+I388+J388+K388+L388+M388+N388+O388+P388+Q388+R388+S388</f>
        <v>0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473"/>
    </row>
    <row r="389" spans="1:20" ht="16.5" customHeight="1" thickBot="1" x14ac:dyDescent="0.3">
      <c r="A389" s="1872"/>
      <c r="B389" s="1811"/>
      <c r="C389" s="1816"/>
      <c r="D389" s="1306" t="s">
        <v>206</v>
      </c>
      <c r="E389" s="1306"/>
      <c r="F389" s="121" t="s">
        <v>244</v>
      </c>
      <c r="G389" s="4">
        <f t="shared" si="41"/>
        <v>0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473"/>
    </row>
    <row r="390" spans="1:20" ht="16.5" thickBot="1" x14ac:dyDescent="0.3">
      <c r="A390" s="1872"/>
      <c r="B390" s="1811"/>
      <c r="C390" s="1816"/>
      <c r="D390" s="1306"/>
      <c r="E390" s="1306"/>
      <c r="F390" s="121" t="s">
        <v>245</v>
      </c>
      <c r="G390" s="4">
        <f t="shared" si="41"/>
        <v>0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473"/>
    </row>
    <row r="391" spans="1:20" ht="16.5" thickBot="1" x14ac:dyDescent="0.3">
      <c r="A391" s="1872"/>
      <c r="B391" s="1811"/>
      <c r="C391" s="1816"/>
      <c r="D391" s="1306" t="s">
        <v>207</v>
      </c>
      <c r="E391" s="1306"/>
      <c r="F391" s="121" t="s">
        <v>246</v>
      </c>
      <c r="G391" s="4">
        <f t="shared" si="41"/>
        <v>0</v>
      </c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473"/>
    </row>
    <row r="392" spans="1:20" ht="16.5" customHeight="1" thickBot="1" x14ac:dyDescent="0.3">
      <c r="A392" s="1872"/>
      <c r="B392" s="1811"/>
      <c r="C392" s="1816"/>
      <c r="D392" s="1306" t="s">
        <v>208</v>
      </c>
      <c r="E392" s="1306"/>
      <c r="F392" s="51" t="s">
        <v>247</v>
      </c>
      <c r="G392" s="4">
        <f t="shared" si="41"/>
        <v>0</v>
      </c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473"/>
    </row>
    <row r="393" spans="1:20" ht="16.5" customHeight="1" thickBot="1" x14ac:dyDescent="0.3">
      <c r="A393" s="1872"/>
      <c r="B393" s="1811"/>
      <c r="C393" s="1816"/>
      <c r="D393" s="1306" t="s">
        <v>209</v>
      </c>
      <c r="E393" s="1306"/>
      <c r="F393" s="121" t="s">
        <v>248</v>
      </c>
      <c r="G393" s="4">
        <f t="shared" si="41"/>
        <v>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473"/>
    </row>
    <row r="394" spans="1:20" ht="16.5" thickBot="1" x14ac:dyDescent="0.3">
      <c r="A394" s="1872"/>
      <c r="B394" s="1811"/>
      <c r="C394" s="1816"/>
      <c r="D394" s="1306" t="s">
        <v>229</v>
      </c>
      <c r="E394" s="1306"/>
      <c r="F394" s="51" t="s">
        <v>249</v>
      </c>
      <c r="G394" s="4">
        <f t="shared" si="41"/>
        <v>0</v>
      </c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473"/>
    </row>
    <row r="395" spans="1:20" ht="16.5" thickBot="1" x14ac:dyDescent="0.3">
      <c r="A395" s="1872"/>
      <c r="B395" s="1811"/>
      <c r="C395" s="1816"/>
      <c r="D395" s="1306"/>
      <c r="E395" s="1306"/>
      <c r="F395" s="51" t="s">
        <v>250</v>
      </c>
      <c r="G395" s="4">
        <f t="shared" si="41"/>
        <v>0</v>
      </c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473"/>
    </row>
    <row r="396" spans="1:20" ht="16.5" thickBot="1" x14ac:dyDescent="0.3">
      <c r="A396" s="1872"/>
      <c r="B396" s="1811"/>
      <c r="C396" s="1816"/>
      <c r="D396" s="1306"/>
      <c r="E396" s="1306"/>
      <c r="F396" s="51" t="s">
        <v>251</v>
      </c>
      <c r="G396" s="4">
        <f t="shared" si="41"/>
        <v>0</v>
      </c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473"/>
    </row>
    <row r="397" spans="1:20" ht="16.5" thickBot="1" x14ac:dyDescent="0.3">
      <c r="A397" s="1872"/>
      <c r="B397" s="1811"/>
      <c r="C397" s="1816"/>
      <c r="D397" s="1306"/>
      <c r="E397" s="1306"/>
      <c r="F397" s="51" t="s">
        <v>252</v>
      </c>
      <c r="G397" s="4">
        <f t="shared" si="41"/>
        <v>0</v>
      </c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473"/>
    </row>
    <row r="398" spans="1:20" ht="19.5" thickBot="1" x14ac:dyDescent="0.3">
      <c r="A398" s="1872"/>
      <c r="B398" s="1811"/>
      <c r="C398" s="1805" t="s">
        <v>6</v>
      </c>
      <c r="D398" s="1806"/>
      <c r="E398" s="1806"/>
      <c r="F398" s="1807"/>
      <c r="G398" s="1807"/>
      <c r="H398" s="1807"/>
      <c r="I398" s="1807"/>
      <c r="J398" s="1807"/>
      <c r="K398" s="1807"/>
      <c r="L398" s="1807"/>
      <c r="M398" s="1807"/>
      <c r="N398" s="1807"/>
      <c r="O398" s="1807"/>
      <c r="P398" s="1807"/>
      <c r="Q398" s="1807"/>
      <c r="R398" s="1807"/>
      <c r="S398" s="1808"/>
      <c r="T398" s="473"/>
    </row>
    <row r="399" spans="1:20" ht="19.5" thickBot="1" x14ac:dyDescent="0.3">
      <c r="A399" s="1872"/>
      <c r="B399" s="1811"/>
      <c r="C399" s="1311" t="s">
        <v>210</v>
      </c>
      <c r="D399" s="1311"/>
      <c r="E399" s="1311"/>
      <c r="F399" s="1809" t="s">
        <v>175</v>
      </c>
      <c r="G399" s="1809"/>
      <c r="H399" s="1809"/>
      <c r="I399" s="1809"/>
      <c r="J399" s="1809"/>
      <c r="K399" s="1809"/>
      <c r="L399" s="1809"/>
      <c r="M399" s="1809"/>
      <c r="N399" s="1809"/>
      <c r="O399" s="1809"/>
      <c r="P399" s="1809"/>
      <c r="Q399" s="1809"/>
      <c r="R399" s="1809"/>
      <c r="S399" s="1809"/>
      <c r="T399" s="473"/>
    </row>
    <row r="400" spans="1:20" ht="16.5" customHeight="1" thickBot="1" x14ac:dyDescent="0.3">
      <c r="A400" s="1872"/>
      <c r="B400" s="1811"/>
      <c r="C400" s="1314"/>
      <c r="D400" s="1314"/>
      <c r="E400" s="1314"/>
      <c r="F400" s="487" t="s">
        <v>212</v>
      </c>
      <c r="G400" s="488"/>
      <c r="H400" s="489"/>
      <c r="I400" s="489"/>
      <c r="J400" s="489"/>
      <c r="K400" s="489"/>
      <c r="L400" s="489"/>
      <c r="M400" s="489"/>
      <c r="N400" s="489"/>
      <c r="O400" s="489"/>
      <c r="P400" s="489"/>
      <c r="Q400" s="489"/>
      <c r="R400" s="489"/>
      <c r="S400" s="489"/>
      <c r="T400" s="473"/>
    </row>
    <row r="401" spans="1:20" ht="16.5" customHeight="1" thickBot="1" x14ac:dyDescent="0.3">
      <c r="A401" s="1872"/>
      <c r="B401" s="1811"/>
      <c r="C401" s="1314"/>
      <c r="D401" s="1314"/>
      <c r="E401" s="1314"/>
      <c r="F401" s="490" t="s">
        <v>213</v>
      </c>
      <c r="G401" s="491"/>
      <c r="H401" s="492"/>
      <c r="I401" s="492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73"/>
    </row>
    <row r="402" spans="1:20" ht="16.5" customHeight="1" thickBot="1" x14ac:dyDescent="0.3">
      <c r="A402" s="1872"/>
      <c r="B402" s="1811"/>
      <c r="C402" s="1314"/>
      <c r="D402" s="1314"/>
      <c r="E402" s="1314"/>
      <c r="F402" s="490" t="s">
        <v>214</v>
      </c>
      <c r="G402" s="491"/>
      <c r="H402" s="492"/>
      <c r="I402" s="492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73"/>
    </row>
    <row r="403" spans="1:20" ht="16.5" customHeight="1" thickBot="1" x14ac:dyDescent="0.3">
      <c r="A403" s="1872"/>
      <c r="B403" s="1811"/>
      <c r="C403" s="1314"/>
      <c r="D403" s="1314"/>
      <c r="E403" s="1314"/>
      <c r="F403" s="490" t="s">
        <v>215</v>
      </c>
      <c r="G403" s="491"/>
      <c r="H403" s="492"/>
      <c r="I403" s="492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73"/>
    </row>
    <row r="404" spans="1:20" ht="16.5" customHeight="1" thickBot="1" x14ac:dyDescent="0.3">
      <c r="A404" s="1872"/>
      <c r="B404" s="1811"/>
      <c r="C404" s="1314"/>
      <c r="D404" s="1314"/>
      <c r="E404" s="1314"/>
      <c r="F404" s="490" t="s">
        <v>216</v>
      </c>
      <c r="G404" s="491"/>
      <c r="H404" s="492"/>
      <c r="I404" s="492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73"/>
    </row>
    <row r="405" spans="1:20" ht="16.5" customHeight="1" thickBot="1" x14ac:dyDescent="0.3">
      <c r="A405" s="1872"/>
      <c r="B405" s="1811"/>
      <c r="C405" s="1314"/>
      <c r="D405" s="1314"/>
      <c r="E405" s="1314"/>
      <c r="F405" s="490" t="s">
        <v>217</v>
      </c>
      <c r="G405" s="491"/>
      <c r="H405" s="492"/>
      <c r="I405" s="492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73"/>
    </row>
    <row r="406" spans="1:20" ht="16.5" customHeight="1" thickBot="1" x14ac:dyDescent="0.3">
      <c r="A406" s="1872"/>
      <c r="B406" s="1811"/>
      <c r="C406" s="1314"/>
      <c r="D406" s="1314"/>
      <c r="E406" s="1314"/>
      <c r="F406" s="490" t="s">
        <v>218</v>
      </c>
      <c r="G406" s="491"/>
      <c r="H406" s="492"/>
      <c r="I406" s="492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73"/>
    </row>
    <row r="407" spans="1:20" ht="16.5" customHeight="1" thickBot="1" x14ac:dyDescent="0.3">
      <c r="A407" s="1872"/>
      <c r="B407" s="1811"/>
      <c r="C407" s="1314"/>
      <c r="D407" s="1314"/>
      <c r="E407" s="1314"/>
      <c r="F407" s="490" t="s">
        <v>219</v>
      </c>
      <c r="G407" s="491"/>
      <c r="H407" s="492"/>
      <c r="I407" s="492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73"/>
    </row>
    <row r="408" spans="1:20" ht="16.5" customHeight="1" thickBot="1" x14ac:dyDescent="0.3">
      <c r="A408" s="1872"/>
      <c r="B408" s="1811"/>
      <c r="C408" s="1314"/>
      <c r="D408" s="1314"/>
      <c r="E408" s="1314"/>
      <c r="F408" s="490" t="s">
        <v>220</v>
      </c>
      <c r="G408" s="491"/>
      <c r="H408" s="492"/>
      <c r="I408" s="492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73"/>
    </row>
    <row r="409" spans="1:20" ht="16.5" customHeight="1" thickBot="1" x14ac:dyDescent="0.3">
      <c r="A409" s="1872"/>
      <c r="B409" s="1811"/>
      <c r="C409" s="1314"/>
      <c r="D409" s="1314"/>
      <c r="E409" s="1314"/>
      <c r="F409" s="490" t="s">
        <v>221</v>
      </c>
      <c r="G409" s="491"/>
      <c r="H409" s="492"/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73"/>
    </row>
    <row r="410" spans="1:20" ht="16.5" customHeight="1" thickBot="1" x14ac:dyDescent="0.3">
      <c r="A410" s="1872"/>
      <c r="B410" s="1811"/>
      <c r="C410" s="1314"/>
      <c r="D410" s="1314"/>
      <c r="E410" s="1314"/>
      <c r="F410" s="490" t="s">
        <v>222</v>
      </c>
      <c r="G410" s="491"/>
      <c r="H410" s="492"/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73"/>
    </row>
    <row r="411" spans="1:20" ht="16.5" customHeight="1" thickBot="1" x14ac:dyDescent="0.3">
      <c r="A411" s="1872"/>
      <c r="B411" s="1811"/>
      <c r="C411" s="1314"/>
      <c r="D411" s="1314"/>
      <c r="E411" s="1314"/>
      <c r="F411" s="490" t="s">
        <v>223</v>
      </c>
      <c r="G411" s="491"/>
      <c r="H411" s="492"/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73"/>
    </row>
    <row r="412" spans="1:20" ht="16.5" customHeight="1" thickBot="1" x14ac:dyDescent="0.3">
      <c r="A412" s="1872"/>
      <c r="B412" s="1811"/>
      <c r="C412" s="1314"/>
      <c r="D412" s="1314"/>
      <c r="E412" s="1314"/>
      <c r="F412" s="490" t="s">
        <v>224</v>
      </c>
      <c r="G412" s="491"/>
      <c r="H412" s="492"/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73"/>
    </row>
    <row r="413" spans="1:20" ht="16.5" customHeight="1" thickBot="1" x14ac:dyDescent="0.3">
      <c r="A413" s="1872"/>
      <c r="B413" s="1811"/>
      <c r="C413" s="1314"/>
      <c r="D413" s="1314"/>
      <c r="E413" s="1314"/>
      <c r="F413" s="490" t="s">
        <v>225</v>
      </c>
      <c r="G413" s="491"/>
      <c r="H413" s="492"/>
      <c r="I413" s="492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73"/>
    </row>
    <row r="414" spans="1:20" ht="16.5" customHeight="1" thickBot="1" x14ac:dyDescent="0.3">
      <c r="A414" s="1872"/>
      <c r="B414" s="1811"/>
      <c r="C414" s="1314"/>
      <c r="D414" s="1314"/>
      <c r="E414" s="1314"/>
      <c r="F414" s="490" t="s">
        <v>226</v>
      </c>
      <c r="G414" s="491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73"/>
    </row>
    <row r="415" spans="1:20" ht="16.5" customHeight="1" thickBot="1" x14ac:dyDescent="0.3">
      <c r="A415" s="1872"/>
      <c r="B415" s="1811"/>
      <c r="C415" s="1800"/>
      <c r="D415" s="1800"/>
      <c r="E415" s="1800"/>
      <c r="F415" s="490" t="s">
        <v>227</v>
      </c>
      <c r="G415" s="491"/>
      <c r="H415" s="492"/>
      <c r="I415" s="492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73"/>
    </row>
    <row r="416" spans="1:20" ht="16.5" customHeight="1" thickBot="1" x14ac:dyDescent="0.3">
      <c r="A416" s="1872"/>
      <c r="B416" s="1811"/>
      <c r="C416" s="1797" t="s">
        <v>211</v>
      </c>
      <c r="D416" s="1797"/>
      <c r="E416" s="1798"/>
      <c r="F416" s="1802" t="s">
        <v>176</v>
      </c>
      <c r="G416" s="1802"/>
      <c r="H416" s="1802"/>
      <c r="I416" s="1802"/>
      <c r="J416" s="1802"/>
      <c r="K416" s="1802"/>
      <c r="L416" s="1802"/>
      <c r="M416" s="1802"/>
      <c r="N416" s="1802"/>
      <c r="O416" s="1802"/>
      <c r="P416" s="1802"/>
      <c r="Q416" s="1802"/>
      <c r="R416" s="1802"/>
      <c r="S416" s="1802"/>
      <c r="T416" s="473"/>
    </row>
    <row r="417" spans="1:20" ht="16.5" customHeight="1" thickBot="1" x14ac:dyDescent="0.3">
      <c r="A417" s="1872"/>
      <c r="B417" s="1811"/>
      <c r="C417" s="1314"/>
      <c r="D417" s="1314"/>
      <c r="E417" s="1799"/>
      <c r="F417" s="490" t="s">
        <v>253</v>
      </c>
      <c r="G417" s="491"/>
      <c r="H417" s="492"/>
      <c r="I417" s="492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73"/>
    </row>
    <row r="418" spans="1:20" ht="16.5" customHeight="1" thickBot="1" x14ac:dyDescent="0.3">
      <c r="A418" s="1872"/>
      <c r="B418" s="1811"/>
      <c r="C418" s="1314"/>
      <c r="D418" s="1314"/>
      <c r="E418" s="1799"/>
      <c r="F418" s="490" t="s">
        <v>254</v>
      </c>
      <c r="G418" s="491"/>
      <c r="H418" s="492"/>
      <c r="I418" s="492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73"/>
    </row>
    <row r="419" spans="1:20" ht="16.5" customHeight="1" thickBot="1" x14ac:dyDescent="0.3">
      <c r="A419" s="1872"/>
      <c r="B419" s="1811"/>
      <c r="C419" s="1314"/>
      <c r="D419" s="1314"/>
      <c r="E419" s="1799"/>
      <c r="F419" s="490" t="s">
        <v>255</v>
      </c>
      <c r="G419" s="491"/>
      <c r="H419" s="492"/>
      <c r="I419" s="492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73"/>
    </row>
    <row r="420" spans="1:20" ht="16.5" customHeight="1" thickBot="1" x14ac:dyDescent="0.3">
      <c r="A420" s="1872"/>
      <c r="B420" s="1811"/>
      <c r="C420" s="1314"/>
      <c r="D420" s="1314"/>
      <c r="E420" s="1799"/>
      <c r="F420" s="490" t="s">
        <v>256</v>
      </c>
      <c r="G420" s="491"/>
      <c r="H420" s="492"/>
      <c r="I420" s="492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73"/>
    </row>
    <row r="421" spans="1:20" ht="16.5" customHeight="1" thickBot="1" x14ac:dyDescent="0.3">
      <c r="A421" s="1872"/>
      <c r="B421" s="1811"/>
      <c r="C421" s="1314"/>
      <c r="D421" s="1314"/>
      <c r="E421" s="1799"/>
      <c r="F421" s="490" t="s">
        <v>257</v>
      </c>
      <c r="G421" s="491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73"/>
    </row>
    <row r="422" spans="1:20" ht="16.5" customHeight="1" thickBot="1" x14ac:dyDescent="0.3">
      <c r="A422" s="1872"/>
      <c r="B422" s="1811"/>
      <c r="C422" s="1314"/>
      <c r="D422" s="1314"/>
      <c r="E422" s="1799"/>
      <c r="F422" s="490" t="s">
        <v>258</v>
      </c>
      <c r="G422" s="491"/>
      <c r="H422" s="492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73"/>
    </row>
    <row r="423" spans="1:20" ht="16.5" customHeight="1" thickBot="1" x14ac:dyDescent="0.3">
      <c r="A423" s="1872"/>
      <c r="B423" s="1811"/>
      <c r="C423" s="1314"/>
      <c r="D423" s="1314"/>
      <c r="E423" s="1799"/>
      <c r="F423" s="490" t="s">
        <v>259</v>
      </c>
      <c r="G423" s="491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73"/>
    </row>
    <row r="424" spans="1:20" ht="16.5" customHeight="1" thickBot="1" x14ac:dyDescent="0.3">
      <c r="A424" s="1872"/>
      <c r="B424" s="1811"/>
      <c r="C424" s="1314"/>
      <c r="D424" s="1314"/>
      <c r="E424" s="1799"/>
      <c r="F424" s="490" t="s">
        <v>260</v>
      </c>
      <c r="G424" s="491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73"/>
    </row>
    <row r="425" spans="1:20" ht="16.5" customHeight="1" thickBot="1" x14ac:dyDescent="0.3">
      <c r="A425" s="1872"/>
      <c r="B425" s="1811"/>
      <c r="C425" s="1314"/>
      <c r="D425" s="1314"/>
      <c r="E425" s="1799"/>
      <c r="F425" s="490" t="s">
        <v>261</v>
      </c>
      <c r="G425" s="491"/>
      <c r="H425" s="492"/>
      <c r="I425" s="492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73"/>
    </row>
    <row r="426" spans="1:20" ht="16.5" customHeight="1" thickBot="1" x14ac:dyDescent="0.3">
      <c r="A426" s="1872"/>
      <c r="B426" s="1812"/>
      <c r="C426" s="1800"/>
      <c r="D426" s="1800"/>
      <c r="E426" s="1801"/>
      <c r="F426" s="490" t="s">
        <v>262</v>
      </c>
      <c r="G426" s="491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73"/>
    </row>
    <row r="427" spans="1:20" ht="6.75" customHeight="1" x14ac:dyDescent="0.25">
      <c r="A427" s="1803"/>
      <c r="B427" s="1804"/>
      <c r="C427" s="1804"/>
      <c r="D427" s="1804"/>
      <c r="E427" s="1804"/>
      <c r="F427" s="1804"/>
      <c r="G427" s="1804"/>
      <c r="H427" s="1804"/>
      <c r="I427" s="1804"/>
      <c r="J427" s="1804"/>
      <c r="K427" s="1804"/>
      <c r="L427" s="1804"/>
      <c r="M427" s="1804"/>
      <c r="N427" s="1804"/>
      <c r="O427" s="1804"/>
      <c r="P427" s="1804"/>
      <c r="Q427" s="1804"/>
      <c r="R427" s="1804"/>
      <c r="S427" s="1804"/>
      <c r="T427" s="473"/>
    </row>
  </sheetData>
  <mergeCells count="189">
    <mergeCell ref="B4:L4"/>
    <mergeCell ref="M4:P4"/>
    <mergeCell ref="Q4:S4"/>
    <mergeCell ref="B5:L5"/>
    <mergeCell ref="M5:P5"/>
    <mergeCell ref="Q5:S5"/>
    <mergeCell ref="A1:S1"/>
    <mergeCell ref="B2:L2"/>
    <mergeCell ref="M2:P2"/>
    <mergeCell ref="Q2:S2"/>
    <mergeCell ref="B3:L3"/>
    <mergeCell ref="M3:P3"/>
    <mergeCell ref="Q3:S3"/>
    <mergeCell ref="D10:S10"/>
    <mergeCell ref="D11:E12"/>
    <mergeCell ref="D13:E16"/>
    <mergeCell ref="D17:E17"/>
    <mergeCell ref="D18:E18"/>
    <mergeCell ref="D19:E19"/>
    <mergeCell ref="A6:A426"/>
    <mergeCell ref="B6:S6"/>
    <mergeCell ref="B7:B8"/>
    <mergeCell ref="C7:E8"/>
    <mergeCell ref="F7:F8"/>
    <mergeCell ref="G7:G8"/>
    <mergeCell ref="H7:S7"/>
    <mergeCell ref="B9:B99"/>
    <mergeCell ref="C9:S9"/>
    <mergeCell ref="C10:C24"/>
    <mergeCell ref="D38:E38"/>
    <mergeCell ref="D39:E39"/>
    <mergeCell ref="D40:E40"/>
    <mergeCell ref="D41:E41"/>
    <mergeCell ref="D42:E46"/>
    <mergeCell ref="D47:E47"/>
    <mergeCell ref="D20:E22"/>
    <mergeCell ref="D23:E24"/>
    <mergeCell ref="C25:C29"/>
    <mergeCell ref="D25:E29"/>
    <mergeCell ref="C30:S30"/>
    <mergeCell ref="C31:C49"/>
    <mergeCell ref="D31:S31"/>
    <mergeCell ref="D32:E34"/>
    <mergeCell ref="D35:E36"/>
    <mergeCell ref="D37:E37"/>
    <mergeCell ref="D62:E62"/>
    <mergeCell ref="D63:E66"/>
    <mergeCell ref="D67:E70"/>
    <mergeCell ref="D71:E71"/>
    <mergeCell ref="D72:E73"/>
    <mergeCell ref="D74:E75"/>
    <mergeCell ref="D48:E49"/>
    <mergeCell ref="C50:C85"/>
    <mergeCell ref="D50:S50"/>
    <mergeCell ref="D51:E54"/>
    <mergeCell ref="D55:E56"/>
    <mergeCell ref="D57:E57"/>
    <mergeCell ref="D58:E58"/>
    <mergeCell ref="D59:E59"/>
    <mergeCell ref="D60:E60"/>
    <mergeCell ref="D61:E61"/>
    <mergeCell ref="C87:C99"/>
    <mergeCell ref="D87:S87"/>
    <mergeCell ref="D88:E90"/>
    <mergeCell ref="D91:E94"/>
    <mergeCell ref="D95:E97"/>
    <mergeCell ref="D98:E99"/>
    <mergeCell ref="D76:E78"/>
    <mergeCell ref="D79:E79"/>
    <mergeCell ref="D80:E81"/>
    <mergeCell ref="D82:E83"/>
    <mergeCell ref="D84:E85"/>
    <mergeCell ref="C86:S86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182" priority="14" operator="equal">
      <formula>"REVISE PORQUE ESTE VALOR NO PUEDE SER NEGATIVO"</formula>
    </cfRule>
    <cfRule type="cellIs" dxfId="181" priority="18" operator="lessThan">
      <formula>0</formula>
    </cfRule>
  </conditionalFormatting>
  <conditionalFormatting sqref="G327:S327">
    <cfRule type="cellIs" dxfId="180" priority="17" operator="lessThan">
      <formula>0</formula>
    </cfRule>
  </conditionalFormatting>
  <conditionalFormatting sqref="G338:S338">
    <cfRule type="cellIs" dxfId="179" priority="13" operator="equal">
      <formula>"Revise porque este valor no puede ser negativo"</formula>
    </cfRule>
    <cfRule type="cellIs" dxfId="178" priority="16" operator="lessThan">
      <formula>0</formula>
    </cfRule>
  </conditionalFormatting>
  <conditionalFormatting sqref="G338:S338">
    <cfRule type="cellIs" dxfId="177" priority="15" operator="lessThan">
      <formula>0</formula>
    </cfRule>
  </conditionalFormatting>
  <conditionalFormatting sqref="G348:S348">
    <cfRule type="cellIs" dxfId="176" priority="10" operator="equal">
      <formula>"Revise porque este valor no puede ser negativo"</formula>
    </cfRule>
    <cfRule type="cellIs" dxfId="175" priority="12" operator="lessThan">
      <formula>0</formula>
    </cfRule>
  </conditionalFormatting>
  <conditionalFormatting sqref="G348:S348">
    <cfRule type="cellIs" dxfId="174" priority="11" operator="lessThan">
      <formula>0</formula>
    </cfRule>
  </conditionalFormatting>
  <conditionalFormatting sqref="G357 I357:S357">
    <cfRule type="cellIs" dxfId="173" priority="7" operator="equal">
      <formula>"Revise porque este valor no puede ser negativo"</formula>
    </cfRule>
    <cfRule type="cellIs" dxfId="172" priority="9" operator="lessThan">
      <formula>0</formula>
    </cfRule>
  </conditionalFormatting>
  <conditionalFormatting sqref="G357 I357:S357">
    <cfRule type="cellIs" dxfId="171" priority="8" operator="lessThan">
      <formula>0</formula>
    </cfRule>
  </conditionalFormatting>
  <conditionalFormatting sqref="H357">
    <cfRule type="cellIs" dxfId="170" priority="4" operator="equal">
      <formula>"Revise porque este valor no puede ser negativo"</formula>
    </cfRule>
    <cfRule type="cellIs" dxfId="169" priority="6" operator="lessThan">
      <formula>0</formula>
    </cfRule>
  </conditionalFormatting>
  <conditionalFormatting sqref="H357">
    <cfRule type="cellIs" dxfId="168" priority="5" operator="lessThan">
      <formula>0</formula>
    </cfRule>
  </conditionalFormatting>
  <conditionalFormatting sqref="G24:S24">
    <cfRule type="cellIs" dxfId="167" priority="1" operator="equal">
      <formula>"REVISE PORQUE ESTE VALOR NO PUEDE SER NEGATIVO"</formula>
    </cfRule>
    <cfRule type="cellIs" dxfId="166" priority="3" operator="lessThan">
      <formula>0</formula>
    </cfRule>
  </conditionalFormatting>
  <conditionalFormatting sqref="G24:S24">
    <cfRule type="cellIs" dxfId="165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0"/>
  <sheetViews>
    <sheetView topLeftCell="F421" zoomScale="60" zoomScaleNormal="60" workbookViewId="0">
      <selection activeCell="I400" sqref="I400"/>
    </sheetView>
  </sheetViews>
  <sheetFormatPr baseColWidth="10" defaultColWidth="11.42578125" defaultRowHeight="15" x14ac:dyDescent="0.25"/>
  <cols>
    <col min="1" max="1" width="1" style="1" customWidth="1"/>
    <col min="2" max="2" width="7.7109375" style="1" customWidth="1"/>
    <col min="3" max="3" width="27" style="1" customWidth="1"/>
    <col min="4" max="4" width="25.28515625" style="53" customWidth="1"/>
    <col min="5" max="5" width="21.42578125" style="54" hidden="1" customWidth="1"/>
    <col min="6" max="6" width="61" style="1" customWidth="1"/>
    <col min="7" max="7" width="10.85546875" style="55" customWidth="1"/>
    <col min="8" max="8" width="11" style="1" customWidth="1"/>
    <col min="9" max="9" width="12.42578125" style="1" customWidth="1"/>
    <col min="10" max="10" width="11" style="1" customWidth="1"/>
    <col min="11" max="19" width="16.28515625" style="1" customWidth="1"/>
    <col min="20" max="20" width="1.140625" style="1" customWidth="1"/>
    <col min="21" max="16384" width="11.42578125" style="1"/>
  </cols>
  <sheetData>
    <row r="1" spans="1:20" ht="6.75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237"/>
    </row>
    <row r="2" spans="1:20" s="2" customFormat="1" ht="15.75" customHeight="1" x14ac:dyDescent="0.25">
      <c r="A2" s="1445"/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2897" t="s">
        <v>159</v>
      </c>
      <c r="N2" s="1453"/>
      <c r="O2" s="1453"/>
      <c r="P2" s="1453"/>
      <c r="Q2" s="2898">
        <v>40507</v>
      </c>
      <c r="R2" s="2898"/>
      <c r="S2" s="2898"/>
      <c r="T2" s="1237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2897" t="s">
        <v>160</v>
      </c>
      <c r="N3" s="1453"/>
      <c r="O3" s="1453"/>
      <c r="P3" s="1453"/>
      <c r="Q3" s="2898">
        <v>40522</v>
      </c>
      <c r="R3" s="2898"/>
      <c r="S3" s="2898"/>
      <c r="T3" s="1237"/>
    </row>
    <row r="4" spans="1:20" s="2" customFormat="1" ht="23.25" customHeight="1" x14ac:dyDescent="0.25">
      <c r="A4" s="1446"/>
      <c r="B4" s="1448" t="s">
        <v>533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2897" t="s">
        <v>161</v>
      </c>
      <c r="N4" s="1453"/>
      <c r="O4" s="1453"/>
      <c r="P4" s="1453"/>
      <c r="Q4" s="2896">
        <v>1</v>
      </c>
      <c r="R4" s="2896"/>
      <c r="S4" s="2896"/>
      <c r="T4" s="1237"/>
    </row>
    <row r="5" spans="1:20" s="2" customFormat="1" ht="22.7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2897" t="s">
        <v>162</v>
      </c>
      <c r="N5" s="1453"/>
      <c r="O5" s="1453"/>
      <c r="P5" s="1453"/>
      <c r="Q5" s="2896" t="s">
        <v>163</v>
      </c>
      <c r="R5" s="2896"/>
      <c r="S5" s="2896"/>
      <c r="T5" s="1237"/>
    </row>
    <row r="6" spans="1:20" ht="27" customHeight="1" thickBot="1" x14ac:dyDescent="0.3">
      <c r="A6" s="1446"/>
      <c r="B6" s="1457" t="s">
        <v>534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237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237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237"/>
    </row>
    <row r="9" spans="1:20" ht="19.5" thickBot="1" x14ac:dyDescent="0.3">
      <c r="A9" s="1446"/>
      <c r="B9" s="1238"/>
      <c r="C9" s="1417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237"/>
    </row>
    <row r="10" spans="1:20" ht="18.75" x14ac:dyDescent="0.25">
      <c r="A10" s="1446"/>
      <c r="B10" s="1239"/>
      <c r="C10" s="1367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237"/>
    </row>
    <row r="11" spans="1:20" ht="16.5" customHeight="1" x14ac:dyDescent="0.25">
      <c r="A11" s="1446"/>
      <c r="B11" s="1239"/>
      <c r="C11" s="1369"/>
      <c r="D11" s="1456" t="s">
        <v>8</v>
      </c>
      <c r="E11" s="1456"/>
      <c r="F11" s="63" t="s">
        <v>15</v>
      </c>
      <c r="G11" s="24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1237"/>
    </row>
    <row r="12" spans="1:20" ht="16.5" customHeight="1" x14ac:dyDescent="0.25">
      <c r="A12" s="1446"/>
      <c r="B12" s="1239"/>
      <c r="C12" s="1369"/>
      <c r="D12" s="1431"/>
      <c r="E12" s="1431"/>
      <c r="F12" s="1240" t="s">
        <v>16</v>
      </c>
      <c r="G12" s="68">
        <f>SUM(H12:S12)</f>
        <v>210</v>
      </c>
      <c r="H12" s="69">
        <v>110</v>
      </c>
      <c r="I12" s="69">
        <v>0</v>
      </c>
      <c r="J12" s="69">
        <v>10</v>
      </c>
      <c r="K12" s="69">
        <v>10</v>
      </c>
      <c r="L12" s="69">
        <v>10</v>
      </c>
      <c r="M12" s="69">
        <v>10</v>
      </c>
      <c r="N12" s="69">
        <v>10</v>
      </c>
      <c r="O12" s="69">
        <v>10</v>
      </c>
      <c r="P12" s="69">
        <v>10</v>
      </c>
      <c r="Q12" s="69">
        <v>10</v>
      </c>
      <c r="R12" s="69">
        <v>10</v>
      </c>
      <c r="S12" s="69">
        <v>10</v>
      </c>
      <c r="T12" s="1237"/>
    </row>
    <row r="13" spans="1:20" ht="16.5" customHeight="1" x14ac:dyDescent="0.25">
      <c r="A13" s="1446"/>
      <c r="B13" s="1239"/>
      <c r="C13" s="1369"/>
      <c r="D13" s="1433" t="s">
        <v>9</v>
      </c>
      <c r="E13" s="1433"/>
      <c r="F13" s="1241" t="s">
        <v>17</v>
      </c>
      <c r="G13" s="68">
        <v>6</v>
      </c>
      <c r="H13" s="5">
        <v>0</v>
      </c>
      <c r="I13" s="5">
        <v>1</v>
      </c>
      <c r="J13" s="5">
        <v>0</v>
      </c>
      <c r="K13" s="5">
        <v>1</v>
      </c>
      <c r="L13" s="5">
        <v>0</v>
      </c>
      <c r="M13" s="5">
        <v>1</v>
      </c>
      <c r="N13" s="5">
        <v>0</v>
      </c>
      <c r="O13" s="5">
        <v>1</v>
      </c>
      <c r="P13" s="5">
        <v>0</v>
      </c>
      <c r="Q13" s="5">
        <v>1</v>
      </c>
      <c r="R13" s="5">
        <v>0</v>
      </c>
      <c r="S13" s="5">
        <v>1</v>
      </c>
      <c r="T13" s="1237"/>
    </row>
    <row r="14" spans="1:20" ht="16.5" customHeight="1" x14ac:dyDescent="0.25">
      <c r="A14" s="1446"/>
      <c r="B14" s="1239"/>
      <c r="C14" s="1369"/>
      <c r="D14" s="1433"/>
      <c r="E14" s="1433"/>
      <c r="F14" s="1241" t="s">
        <v>18</v>
      </c>
      <c r="G14" s="68">
        <v>4</v>
      </c>
      <c r="H14" s="5">
        <v>0</v>
      </c>
      <c r="I14" s="5">
        <v>0</v>
      </c>
      <c r="J14" s="5">
        <v>0</v>
      </c>
      <c r="K14" s="5">
        <v>1</v>
      </c>
      <c r="L14" s="5">
        <v>0</v>
      </c>
      <c r="M14" s="5">
        <v>0</v>
      </c>
      <c r="N14" s="5">
        <v>1</v>
      </c>
      <c r="O14" s="5">
        <v>0</v>
      </c>
      <c r="P14" s="5">
        <v>1</v>
      </c>
      <c r="Q14" s="5">
        <v>0</v>
      </c>
      <c r="R14" s="5">
        <v>1</v>
      </c>
      <c r="S14" s="5">
        <v>0</v>
      </c>
      <c r="T14" s="1237"/>
    </row>
    <row r="15" spans="1:20" ht="16.5" customHeight="1" x14ac:dyDescent="0.25">
      <c r="A15" s="1446"/>
      <c r="B15" s="1239"/>
      <c r="C15" s="1369"/>
      <c r="D15" s="1433"/>
      <c r="E15" s="1433"/>
      <c r="F15" s="1241" t="s">
        <v>19</v>
      </c>
      <c r="G15" s="68">
        <f t="shared" ref="G15:G22" si="0">SUM(H15:S15)</f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1237"/>
    </row>
    <row r="16" spans="1:20" ht="16.5" customHeight="1" x14ac:dyDescent="0.25">
      <c r="A16" s="1446"/>
      <c r="B16" s="1239"/>
      <c r="C16" s="1369"/>
      <c r="D16" s="1433"/>
      <c r="E16" s="1433"/>
      <c r="F16" s="1242" t="s">
        <v>535</v>
      </c>
      <c r="G16" s="68">
        <f t="shared" si="0"/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1237"/>
    </row>
    <row r="17" spans="1:20" ht="16.5" customHeight="1" x14ac:dyDescent="0.25">
      <c r="A17" s="1446"/>
      <c r="B17" s="1239"/>
      <c r="C17" s="1369"/>
      <c r="D17" s="1431" t="s">
        <v>10</v>
      </c>
      <c r="E17" s="1431"/>
      <c r="F17" s="1241" t="s">
        <v>21</v>
      </c>
      <c r="G17" s="68">
        <f t="shared" si="0"/>
        <v>5</v>
      </c>
      <c r="H17" s="5">
        <v>0</v>
      </c>
      <c r="I17" s="5">
        <v>1</v>
      </c>
      <c r="J17" s="5">
        <v>0</v>
      </c>
      <c r="K17" s="5">
        <v>1</v>
      </c>
      <c r="L17" s="5">
        <v>0</v>
      </c>
      <c r="M17" s="5">
        <v>1</v>
      </c>
      <c r="N17" s="5">
        <v>0</v>
      </c>
      <c r="O17" s="5">
        <v>1</v>
      </c>
      <c r="P17" s="5">
        <v>0</v>
      </c>
      <c r="Q17" s="5">
        <v>1</v>
      </c>
      <c r="R17" s="5">
        <v>0</v>
      </c>
      <c r="S17" s="5">
        <v>0</v>
      </c>
      <c r="T17" s="1237"/>
    </row>
    <row r="18" spans="1:20" ht="16.5" customHeight="1" x14ac:dyDescent="0.25">
      <c r="A18" s="1446"/>
      <c r="B18" s="1239"/>
      <c r="C18" s="1369"/>
      <c r="D18" s="1431" t="s">
        <v>11</v>
      </c>
      <c r="E18" s="1431"/>
      <c r="F18" s="124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237"/>
    </row>
    <row r="19" spans="1:20" ht="16.5" customHeight="1" x14ac:dyDescent="0.25">
      <c r="A19" s="1446"/>
      <c r="B19" s="1239"/>
      <c r="C19" s="1369"/>
      <c r="D19" s="1431" t="s">
        <v>12</v>
      </c>
      <c r="E19" s="1431"/>
      <c r="F19" s="1241" t="s">
        <v>23</v>
      </c>
      <c r="G19" s="68">
        <f t="shared" si="0"/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1237"/>
    </row>
    <row r="20" spans="1:20" ht="16.5" customHeight="1" x14ac:dyDescent="0.25">
      <c r="A20" s="1446"/>
      <c r="B20" s="1239"/>
      <c r="C20" s="1369"/>
      <c r="D20" s="1434" t="s">
        <v>13</v>
      </c>
      <c r="E20" s="1434"/>
      <c r="F20" s="1243" t="s">
        <v>24</v>
      </c>
      <c r="G20" s="68">
        <v>110</v>
      </c>
      <c r="H20" s="5">
        <v>0</v>
      </c>
      <c r="I20" s="5">
        <v>10</v>
      </c>
      <c r="J20" s="5">
        <v>10</v>
      </c>
      <c r="K20" s="5">
        <v>10</v>
      </c>
      <c r="L20" s="5">
        <v>10</v>
      </c>
      <c r="M20" s="5">
        <v>10</v>
      </c>
      <c r="N20" s="5">
        <v>10</v>
      </c>
      <c r="O20" s="5">
        <v>10</v>
      </c>
      <c r="P20" s="5">
        <v>10</v>
      </c>
      <c r="Q20" s="5">
        <v>10</v>
      </c>
      <c r="R20" s="5">
        <v>10</v>
      </c>
      <c r="S20" s="5">
        <v>10</v>
      </c>
      <c r="T20" s="1237"/>
    </row>
    <row r="21" spans="1:20" ht="16.5" customHeight="1" x14ac:dyDescent="0.25">
      <c r="A21" s="1446"/>
      <c r="B21" s="1239"/>
      <c r="C21" s="1369"/>
      <c r="D21" s="1434"/>
      <c r="E21" s="1434"/>
      <c r="F21" s="1244" t="s">
        <v>25</v>
      </c>
      <c r="G21" s="1245"/>
      <c r="H21" s="1246"/>
      <c r="I21" s="1246"/>
      <c r="J21" s="1246"/>
      <c r="K21" s="1246"/>
      <c r="L21" s="1246"/>
      <c r="M21" s="1246"/>
      <c r="N21" s="1246"/>
      <c r="O21" s="1246"/>
      <c r="P21" s="1246"/>
      <c r="Q21" s="1246"/>
      <c r="R21" s="1246"/>
      <c r="S21" s="1246"/>
      <c r="T21" s="1237"/>
    </row>
    <row r="22" spans="1:20" ht="16.5" customHeight="1" thickBot="1" x14ac:dyDescent="0.3">
      <c r="A22" s="1446"/>
      <c r="B22" s="1239"/>
      <c r="C22" s="1369"/>
      <c r="D22" s="1434"/>
      <c r="E22" s="1434"/>
      <c r="F22" s="1247" t="s">
        <v>113</v>
      </c>
      <c r="G22" s="68">
        <f t="shared" si="0"/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1237"/>
    </row>
    <row r="23" spans="1:20" ht="16.5" customHeight="1" x14ac:dyDescent="0.25">
      <c r="A23" s="1446"/>
      <c r="B23" s="1239"/>
      <c r="C23" s="136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237"/>
    </row>
    <row r="24" spans="1:20" ht="18.75" customHeight="1" thickBot="1" x14ac:dyDescent="0.3">
      <c r="A24" s="1446"/>
      <c r="B24" s="1239"/>
      <c r="C24" s="1371"/>
      <c r="D24" s="1434"/>
      <c r="E24" s="1434"/>
      <c r="F24" s="10" t="s">
        <v>536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237"/>
    </row>
    <row r="25" spans="1:20" ht="15.75" x14ac:dyDescent="0.25">
      <c r="A25" s="1446"/>
      <c r="B25" s="1239"/>
      <c r="C25" s="1863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1237"/>
    </row>
    <row r="26" spans="1:20" ht="15.75" x14ac:dyDescent="0.25">
      <c r="A26" s="1446"/>
      <c r="B26" s="1239"/>
      <c r="C26" s="1864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237"/>
    </row>
    <row r="27" spans="1:20" ht="31.5" x14ac:dyDescent="0.25">
      <c r="A27" s="1446"/>
      <c r="B27" s="1239"/>
      <c r="C27" s="1864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237"/>
    </row>
    <row r="28" spans="1:20" ht="31.5" x14ac:dyDescent="0.25">
      <c r="A28" s="1446"/>
      <c r="B28" s="1239"/>
      <c r="C28" s="1864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237"/>
    </row>
    <row r="29" spans="1:20" ht="16.5" thickBot="1" x14ac:dyDescent="0.3">
      <c r="A29" s="1446"/>
      <c r="B29" s="1239"/>
      <c r="C29" s="1864"/>
      <c r="D29" s="1406"/>
      <c r="E29" s="1407"/>
      <c r="F29" s="16" t="s">
        <v>34</v>
      </c>
      <c r="G29" s="13">
        <f t="shared" si="1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1237"/>
    </row>
    <row r="30" spans="1:20" ht="19.5" thickBot="1" x14ac:dyDescent="0.3">
      <c r="A30" s="1446"/>
      <c r="B30" s="1239"/>
      <c r="C30" s="1401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237"/>
    </row>
    <row r="31" spans="1:20" ht="19.5" thickBot="1" x14ac:dyDescent="0.3">
      <c r="A31" s="1446"/>
      <c r="B31" s="1239"/>
      <c r="C31" s="1865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237"/>
    </row>
    <row r="32" spans="1:20" ht="16.5" customHeight="1" x14ac:dyDescent="0.25">
      <c r="A32" s="1446"/>
      <c r="B32" s="1239"/>
      <c r="C32" s="1865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237"/>
    </row>
    <row r="33" spans="1:20" ht="16.5" customHeight="1" x14ac:dyDescent="0.25">
      <c r="A33" s="1446"/>
      <c r="B33" s="1239"/>
      <c r="C33" s="1865"/>
      <c r="D33" s="1442"/>
      <c r="E33" s="1442"/>
      <c r="F33" s="17" t="s">
        <v>114</v>
      </c>
      <c r="G33" s="118">
        <f>G20</f>
        <v>110</v>
      </c>
      <c r="H33" s="118">
        <f t="shared" ref="H33:S33" si="2">H20</f>
        <v>0</v>
      </c>
      <c r="I33" s="118">
        <f t="shared" si="2"/>
        <v>10</v>
      </c>
      <c r="J33" s="118">
        <f t="shared" si="2"/>
        <v>10</v>
      </c>
      <c r="K33" s="118">
        <f t="shared" si="2"/>
        <v>10</v>
      </c>
      <c r="L33" s="118">
        <f t="shared" si="2"/>
        <v>10</v>
      </c>
      <c r="M33" s="118">
        <f t="shared" si="2"/>
        <v>10</v>
      </c>
      <c r="N33" s="118">
        <f t="shared" si="2"/>
        <v>10</v>
      </c>
      <c r="O33" s="118">
        <f t="shared" si="2"/>
        <v>10</v>
      </c>
      <c r="P33" s="118">
        <f t="shared" si="2"/>
        <v>10</v>
      </c>
      <c r="Q33" s="118">
        <f t="shared" si="2"/>
        <v>10</v>
      </c>
      <c r="R33" s="118">
        <f t="shared" si="2"/>
        <v>10</v>
      </c>
      <c r="S33" s="118">
        <f t="shared" si="2"/>
        <v>10</v>
      </c>
      <c r="T33" s="1237"/>
    </row>
    <row r="34" spans="1:20" ht="16.5" customHeight="1" x14ac:dyDescent="0.25">
      <c r="A34" s="1446"/>
      <c r="B34" s="1239"/>
      <c r="C34" s="1865"/>
      <c r="D34" s="1442"/>
      <c r="E34" s="1442"/>
      <c r="F34" s="17" t="s">
        <v>115</v>
      </c>
      <c r="G34" s="30">
        <f t="shared" ref="G34:H45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237"/>
    </row>
    <row r="35" spans="1:20" ht="16.5" customHeight="1" x14ac:dyDescent="0.25">
      <c r="A35" s="1446"/>
      <c r="B35" s="1239"/>
      <c r="C35" s="1865"/>
      <c r="D35" s="1442" t="s">
        <v>39</v>
      </c>
      <c r="E35" s="1442"/>
      <c r="F35" s="1241" t="s">
        <v>45</v>
      </c>
      <c r="G35" s="30">
        <f t="shared" si="3"/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1237"/>
    </row>
    <row r="36" spans="1:20" ht="16.5" customHeight="1" x14ac:dyDescent="0.25">
      <c r="A36" s="1446"/>
      <c r="B36" s="1239"/>
      <c r="C36" s="1865"/>
      <c r="D36" s="1442"/>
      <c r="E36" s="1442"/>
      <c r="F36" s="1241" t="s">
        <v>46</v>
      </c>
      <c r="G36" s="30">
        <f t="shared" si="3"/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1237"/>
    </row>
    <row r="37" spans="1:20" ht="16.5" customHeight="1" x14ac:dyDescent="0.25">
      <c r="A37" s="1446"/>
      <c r="B37" s="1239"/>
      <c r="C37" s="1865"/>
      <c r="D37" s="1431" t="s">
        <v>40</v>
      </c>
      <c r="E37" s="1431"/>
      <c r="F37" s="1241" t="s">
        <v>47</v>
      </c>
      <c r="G37" s="30">
        <v>106</v>
      </c>
      <c r="H37" s="5">
        <v>3</v>
      </c>
      <c r="I37" s="5">
        <v>10</v>
      </c>
      <c r="J37" s="5">
        <v>10</v>
      </c>
      <c r="K37" s="5">
        <v>10</v>
      </c>
      <c r="L37" s="5">
        <v>10</v>
      </c>
      <c r="M37" s="5">
        <v>10</v>
      </c>
      <c r="N37" s="5">
        <v>10</v>
      </c>
      <c r="O37" s="5">
        <v>10</v>
      </c>
      <c r="P37" s="5">
        <v>10</v>
      </c>
      <c r="Q37" s="5">
        <v>10</v>
      </c>
      <c r="R37" s="5">
        <v>10</v>
      </c>
      <c r="S37" s="5">
        <v>3</v>
      </c>
      <c r="T37" s="1237">
        <v>3</v>
      </c>
    </row>
    <row r="38" spans="1:20" ht="16.5" customHeight="1" x14ac:dyDescent="0.25">
      <c r="A38" s="1446"/>
      <c r="B38" s="1239"/>
      <c r="C38" s="1865"/>
      <c r="D38" s="1431" t="s">
        <v>41</v>
      </c>
      <c r="E38" s="1431"/>
      <c r="F38" s="1241" t="s">
        <v>48</v>
      </c>
      <c r="G38" s="30">
        <f t="shared" si="3"/>
        <v>0</v>
      </c>
      <c r="H38" s="1248">
        <f t="shared" si="3"/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</row>
    <row r="39" spans="1:20" ht="16.5" customHeight="1" x14ac:dyDescent="0.25">
      <c r="A39" s="1446"/>
      <c r="B39" s="1239"/>
      <c r="C39" s="1865"/>
      <c r="D39" s="1306" t="s">
        <v>42</v>
      </c>
      <c r="E39" s="1306"/>
      <c r="F39" s="1241" t="s">
        <v>49</v>
      </c>
      <c r="G39" s="30">
        <f t="shared" si="3"/>
        <v>0</v>
      </c>
      <c r="H39" s="1248">
        <f t="shared" si="3"/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</row>
    <row r="40" spans="1:20" ht="16.5" customHeight="1" x14ac:dyDescent="0.25">
      <c r="A40" s="1446"/>
      <c r="B40" s="1239"/>
      <c r="C40" s="1865"/>
      <c r="D40" s="1431" t="s">
        <v>537</v>
      </c>
      <c r="E40" s="1431"/>
      <c r="F40" s="1249" t="s">
        <v>538</v>
      </c>
      <c r="G40" s="30">
        <f t="shared" si="3"/>
        <v>0</v>
      </c>
      <c r="H40" s="1248">
        <f t="shared" si="3"/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</row>
    <row r="41" spans="1:20" ht="16.5" customHeight="1" x14ac:dyDescent="0.25">
      <c r="A41" s="1446"/>
      <c r="B41" s="1239"/>
      <c r="C41" s="1865"/>
      <c r="D41" s="1432" t="s">
        <v>539</v>
      </c>
      <c r="E41" s="1432"/>
      <c r="F41" s="1243" t="s">
        <v>540</v>
      </c>
      <c r="G41" s="30">
        <f t="shared" si="3"/>
        <v>0</v>
      </c>
      <c r="H41" s="1248">
        <f t="shared" si="3"/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</row>
    <row r="42" spans="1:20" ht="16.5" customHeight="1" x14ac:dyDescent="0.25">
      <c r="A42" s="1446"/>
      <c r="B42" s="1239"/>
      <c r="C42" s="1865"/>
      <c r="D42" s="1432" t="s">
        <v>541</v>
      </c>
      <c r="E42" s="1432"/>
      <c r="F42" s="71" t="s">
        <v>542</v>
      </c>
      <c r="G42" s="1250">
        <v>14</v>
      </c>
      <c r="H42" s="1251">
        <v>0</v>
      </c>
      <c r="I42" s="1252">
        <v>1</v>
      </c>
      <c r="J42" s="1252">
        <v>1</v>
      </c>
      <c r="K42" s="1252">
        <v>2</v>
      </c>
      <c r="L42" s="1252">
        <v>2</v>
      </c>
      <c r="M42" s="1252">
        <v>1</v>
      </c>
      <c r="N42" s="1252">
        <v>2</v>
      </c>
      <c r="O42" s="1252">
        <v>2</v>
      </c>
      <c r="P42" s="1252">
        <v>1</v>
      </c>
      <c r="Q42" s="1252">
        <v>1</v>
      </c>
      <c r="R42" s="1252">
        <v>1</v>
      </c>
      <c r="S42" s="1252">
        <v>0</v>
      </c>
      <c r="T42" s="1237"/>
    </row>
    <row r="43" spans="1:20" ht="16.5" customHeight="1" x14ac:dyDescent="0.25">
      <c r="A43" s="1446"/>
      <c r="B43" s="1239"/>
      <c r="C43" s="1865"/>
      <c r="D43" s="1433" t="s">
        <v>543</v>
      </c>
      <c r="E43" s="1433"/>
      <c r="F43" s="1253" t="s">
        <v>544</v>
      </c>
      <c r="G43" s="30">
        <f t="shared" si="3"/>
        <v>0</v>
      </c>
      <c r="H43" s="1248">
        <f t="shared" si="3"/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237"/>
    </row>
    <row r="44" spans="1:20" ht="16.5" customHeight="1" x14ac:dyDescent="0.25">
      <c r="A44" s="1446"/>
      <c r="B44" s="1239"/>
      <c r="C44" s="1865"/>
      <c r="D44" s="1433"/>
      <c r="E44" s="1433"/>
      <c r="F44" s="1253" t="s">
        <v>545</v>
      </c>
      <c r="G44" s="30">
        <f t="shared" si="3"/>
        <v>0</v>
      </c>
      <c r="H44" s="1248">
        <f t="shared" si="3"/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237"/>
    </row>
    <row r="45" spans="1:20" ht="16.5" customHeight="1" thickBot="1" x14ac:dyDescent="0.3">
      <c r="A45" s="1446"/>
      <c r="B45" s="1239"/>
      <c r="C45" s="1865"/>
      <c r="D45" s="1433"/>
      <c r="E45" s="1433"/>
      <c r="F45" s="1253" t="s">
        <v>546</v>
      </c>
      <c r="G45" s="30">
        <f t="shared" si="3"/>
        <v>0</v>
      </c>
      <c r="H45" s="1248">
        <f t="shared" si="3"/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237"/>
    </row>
    <row r="46" spans="1:20" ht="16.5" customHeight="1" x14ac:dyDescent="0.25">
      <c r="A46" s="1446"/>
      <c r="B46" s="1239"/>
      <c r="C46" s="1865"/>
      <c r="D46" s="1414" t="s">
        <v>43</v>
      </c>
      <c r="E46" s="1414"/>
      <c r="F46" s="8" t="s">
        <v>50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1237"/>
    </row>
    <row r="47" spans="1:20" ht="16.5" customHeight="1" thickBot="1" x14ac:dyDescent="0.3">
      <c r="A47" s="1446"/>
      <c r="B47" s="1239"/>
      <c r="C47" s="1866"/>
      <c r="D47" s="1415"/>
      <c r="E47" s="1415"/>
      <c r="F47" s="18" t="s">
        <v>51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237"/>
    </row>
    <row r="48" spans="1:20" ht="19.5" thickBot="1" x14ac:dyDescent="0.3">
      <c r="A48" s="1446"/>
      <c r="B48" s="1239"/>
      <c r="C48" s="1859" t="s">
        <v>36</v>
      </c>
      <c r="D48" s="1417" t="s">
        <v>7</v>
      </c>
      <c r="E48" s="1418"/>
      <c r="F48" s="1418"/>
      <c r="G48" s="1418"/>
      <c r="H48" s="1418"/>
      <c r="I48" s="1418"/>
      <c r="J48" s="1418"/>
      <c r="K48" s="1418"/>
      <c r="L48" s="1418"/>
      <c r="M48" s="1418"/>
      <c r="N48" s="1418"/>
      <c r="O48" s="1418"/>
      <c r="P48" s="1418"/>
      <c r="Q48" s="1418"/>
      <c r="R48" s="1418"/>
      <c r="S48" s="1419"/>
      <c r="T48" s="1237"/>
    </row>
    <row r="49" spans="1:20" ht="15.75" x14ac:dyDescent="0.25">
      <c r="A49" s="1446"/>
      <c r="B49" s="1239"/>
      <c r="C49" s="1859"/>
      <c r="D49" s="1420" t="s">
        <v>52</v>
      </c>
      <c r="E49" s="1420"/>
      <c r="F49" s="20" t="s">
        <v>68</v>
      </c>
      <c r="G49" s="47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1237"/>
    </row>
    <row r="50" spans="1:20" ht="15.75" x14ac:dyDescent="0.25">
      <c r="A50" s="1446"/>
      <c r="B50" s="1239"/>
      <c r="C50" s="1859"/>
      <c r="D50" s="1412"/>
      <c r="E50" s="1412"/>
      <c r="F50" s="21" t="s">
        <v>116</v>
      </c>
      <c r="G50" s="118">
        <f t="shared" ref="G50:S50" si="4">G21</f>
        <v>0</v>
      </c>
      <c r="H50" s="118">
        <f t="shared" si="4"/>
        <v>0</v>
      </c>
      <c r="I50" s="118">
        <f t="shared" si="4"/>
        <v>0</v>
      </c>
      <c r="J50" s="118">
        <f t="shared" si="4"/>
        <v>0</v>
      </c>
      <c r="K50" s="118">
        <f t="shared" si="4"/>
        <v>0</v>
      </c>
      <c r="L50" s="118">
        <f t="shared" si="4"/>
        <v>0</v>
      </c>
      <c r="M50" s="118">
        <f t="shared" si="4"/>
        <v>0</v>
      </c>
      <c r="N50" s="118">
        <f t="shared" si="4"/>
        <v>0</v>
      </c>
      <c r="O50" s="118">
        <f t="shared" si="4"/>
        <v>0</v>
      </c>
      <c r="P50" s="118">
        <f t="shared" si="4"/>
        <v>0</v>
      </c>
      <c r="Q50" s="118">
        <f t="shared" si="4"/>
        <v>0</v>
      </c>
      <c r="R50" s="118">
        <f t="shared" si="4"/>
        <v>0</v>
      </c>
      <c r="S50" s="118">
        <f t="shared" si="4"/>
        <v>0</v>
      </c>
      <c r="T50" s="1237"/>
    </row>
    <row r="51" spans="1:20" ht="15.75" x14ac:dyDescent="0.25">
      <c r="A51" s="1446"/>
      <c r="B51" s="1239"/>
      <c r="C51" s="1859"/>
      <c r="D51" s="1412"/>
      <c r="E51" s="1412"/>
      <c r="F51" s="21" t="s">
        <v>117</v>
      </c>
      <c r="G51" s="118">
        <f t="shared" ref="G51:S51" si="5">G41</f>
        <v>0</v>
      </c>
      <c r="H51" s="118">
        <f t="shared" si="5"/>
        <v>0</v>
      </c>
      <c r="I51" s="118">
        <f t="shared" si="5"/>
        <v>0</v>
      </c>
      <c r="J51" s="118">
        <f t="shared" si="5"/>
        <v>0</v>
      </c>
      <c r="K51" s="118">
        <f t="shared" si="5"/>
        <v>0</v>
      </c>
      <c r="L51" s="118">
        <f t="shared" si="5"/>
        <v>0</v>
      </c>
      <c r="M51" s="118">
        <f t="shared" si="5"/>
        <v>0</v>
      </c>
      <c r="N51" s="118">
        <f t="shared" si="5"/>
        <v>0</v>
      </c>
      <c r="O51" s="118">
        <f t="shared" si="5"/>
        <v>0</v>
      </c>
      <c r="P51" s="118">
        <f t="shared" si="5"/>
        <v>0</v>
      </c>
      <c r="Q51" s="118">
        <f t="shared" si="5"/>
        <v>0</v>
      </c>
      <c r="R51" s="118">
        <f t="shared" si="5"/>
        <v>0</v>
      </c>
      <c r="S51" s="118">
        <f t="shared" si="5"/>
        <v>0</v>
      </c>
      <c r="T51" s="1237"/>
    </row>
    <row r="52" spans="1:20" ht="31.5" x14ac:dyDescent="0.25">
      <c r="A52" s="1446"/>
      <c r="B52" s="1239"/>
      <c r="C52" s="1859"/>
      <c r="D52" s="1412"/>
      <c r="E52" s="1412"/>
      <c r="F52" s="15" t="s">
        <v>547</v>
      </c>
      <c r="G52" s="30">
        <f t="shared" ref="G52:H78" si="6">SUM(H52:S52)</f>
        <v>0</v>
      </c>
      <c r="H52" s="1248">
        <f t="shared" si="6"/>
        <v>0</v>
      </c>
      <c r="I52" s="1254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1237"/>
    </row>
    <row r="53" spans="1:20" ht="15.75" x14ac:dyDescent="0.25">
      <c r="A53" s="1446"/>
      <c r="B53" s="1239"/>
      <c r="C53" s="1859"/>
      <c r="D53" s="1412" t="s">
        <v>53</v>
      </c>
      <c r="E53" s="1412"/>
      <c r="F53" s="1253" t="s">
        <v>69</v>
      </c>
      <c r="G53" s="30">
        <f t="shared" si="6"/>
        <v>0</v>
      </c>
      <c r="H53" s="1248">
        <f t="shared" si="6"/>
        <v>0</v>
      </c>
      <c r="I53" s="1254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1237"/>
    </row>
    <row r="54" spans="1:20" ht="15.75" x14ac:dyDescent="0.25">
      <c r="A54" s="1446"/>
      <c r="B54" s="1239"/>
      <c r="C54" s="1859"/>
      <c r="D54" s="1412"/>
      <c r="E54" s="1412"/>
      <c r="F54" s="1253" t="s">
        <v>70</v>
      </c>
      <c r="G54" s="30">
        <f t="shared" si="6"/>
        <v>0</v>
      </c>
      <c r="H54" s="1248">
        <f t="shared" si="6"/>
        <v>0</v>
      </c>
      <c r="I54" s="1254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237"/>
    </row>
    <row r="55" spans="1:20" ht="15.75" x14ac:dyDescent="0.25">
      <c r="A55" s="1446"/>
      <c r="B55" s="1239"/>
      <c r="C55" s="1859"/>
      <c r="D55" s="1413" t="s">
        <v>54</v>
      </c>
      <c r="E55" s="1413"/>
      <c r="F55" s="1253" t="s">
        <v>71</v>
      </c>
      <c r="G55" s="30">
        <v>12</v>
      </c>
      <c r="H55" s="1254">
        <v>0</v>
      </c>
      <c r="I55" s="1254">
        <v>1</v>
      </c>
      <c r="J55" s="5">
        <v>2</v>
      </c>
      <c r="K55" s="5">
        <v>1</v>
      </c>
      <c r="L55" s="5">
        <v>1</v>
      </c>
      <c r="M55" s="5">
        <v>1</v>
      </c>
      <c r="N55" s="5">
        <v>1</v>
      </c>
      <c r="O55" s="5">
        <v>1</v>
      </c>
      <c r="P55" s="5">
        <v>1</v>
      </c>
      <c r="Q55" s="5">
        <v>1</v>
      </c>
      <c r="R55" s="5">
        <v>1</v>
      </c>
      <c r="S55" s="5">
        <v>1</v>
      </c>
      <c r="T55" s="1237"/>
    </row>
    <row r="56" spans="1:20" ht="15.75" x14ac:dyDescent="0.25">
      <c r="A56" s="1446"/>
      <c r="B56" s="1239"/>
      <c r="C56" s="1859"/>
      <c r="D56" s="1413" t="s">
        <v>55</v>
      </c>
      <c r="E56" s="1413"/>
      <c r="F56" s="1253" t="s">
        <v>72</v>
      </c>
      <c r="G56" s="30">
        <f t="shared" si="6"/>
        <v>0</v>
      </c>
      <c r="H56" s="1248">
        <f t="shared" si="6"/>
        <v>0</v>
      </c>
      <c r="I56" s="1254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237"/>
    </row>
    <row r="57" spans="1:20" ht="15.75" x14ac:dyDescent="0.25">
      <c r="A57" s="1446"/>
      <c r="B57" s="1239"/>
      <c r="C57" s="1859"/>
      <c r="D57" s="1413" t="s">
        <v>56</v>
      </c>
      <c r="E57" s="1413"/>
      <c r="F57" s="1253" t="s">
        <v>73</v>
      </c>
      <c r="G57" s="30">
        <f t="shared" si="6"/>
        <v>0</v>
      </c>
      <c r="H57" s="1248">
        <f t="shared" si="6"/>
        <v>0</v>
      </c>
      <c r="I57" s="1254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1237"/>
    </row>
    <row r="58" spans="1:20" ht="15.75" x14ac:dyDescent="0.25">
      <c r="A58" s="1446"/>
      <c r="B58" s="1239"/>
      <c r="C58" s="1859"/>
      <c r="D58" s="1413" t="s">
        <v>57</v>
      </c>
      <c r="E58" s="1413"/>
      <c r="F58" s="15" t="s">
        <v>74</v>
      </c>
      <c r="G58" s="30">
        <v>10</v>
      </c>
      <c r="H58" s="1254">
        <v>0</v>
      </c>
      <c r="I58" s="1254">
        <v>1</v>
      </c>
      <c r="J58" s="5">
        <v>1</v>
      </c>
      <c r="K58" s="5">
        <v>1</v>
      </c>
      <c r="L58" s="5">
        <v>1</v>
      </c>
      <c r="M58" s="5">
        <v>1</v>
      </c>
      <c r="N58" s="5">
        <v>1</v>
      </c>
      <c r="O58" s="5">
        <v>1</v>
      </c>
      <c r="P58" s="5">
        <v>1</v>
      </c>
      <c r="Q58" s="5">
        <v>1</v>
      </c>
      <c r="R58" s="5">
        <v>1</v>
      </c>
      <c r="S58" s="5">
        <v>0</v>
      </c>
      <c r="T58" s="1237"/>
    </row>
    <row r="59" spans="1:20" ht="15.75" x14ac:dyDescent="0.25">
      <c r="A59" s="1446"/>
      <c r="B59" s="1239"/>
      <c r="C59" s="1859"/>
      <c r="D59" s="1413" t="s">
        <v>58</v>
      </c>
      <c r="E59" s="1413"/>
      <c r="F59" s="15" t="s">
        <v>75</v>
      </c>
      <c r="G59" s="30">
        <v>6</v>
      </c>
      <c r="H59" s="5">
        <v>0</v>
      </c>
      <c r="I59" s="5">
        <v>1</v>
      </c>
      <c r="J59" s="5">
        <v>0</v>
      </c>
      <c r="K59" s="5">
        <v>1</v>
      </c>
      <c r="L59" s="5">
        <v>0</v>
      </c>
      <c r="M59" s="5">
        <v>1</v>
      </c>
      <c r="N59" s="5">
        <v>0</v>
      </c>
      <c r="O59" s="5">
        <v>1</v>
      </c>
      <c r="P59" s="5">
        <v>1</v>
      </c>
      <c r="Q59" s="5">
        <v>1</v>
      </c>
      <c r="R59" s="5">
        <v>0</v>
      </c>
      <c r="S59" s="5">
        <v>0</v>
      </c>
      <c r="T59" s="1237"/>
    </row>
    <row r="60" spans="1:20" ht="17.45" customHeight="1" x14ac:dyDescent="0.25">
      <c r="A60" s="1446"/>
      <c r="B60" s="1239"/>
      <c r="C60" s="1859"/>
      <c r="D60" s="1306" t="s">
        <v>118</v>
      </c>
      <c r="E60" s="1306"/>
      <c r="F60" s="1255" t="s">
        <v>548</v>
      </c>
      <c r="G60" s="30">
        <f t="shared" si="6"/>
        <v>0</v>
      </c>
      <c r="H60" s="1248">
        <f t="shared" si="6"/>
        <v>0</v>
      </c>
      <c r="I60" s="1254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1237"/>
    </row>
    <row r="61" spans="1:20" ht="15.75" x14ac:dyDescent="0.25">
      <c r="A61" s="1446"/>
      <c r="B61" s="1239"/>
      <c r="C61" s="1859"/>
      <c r="D61" s="1412" t="s">
        <v>59</v>
      </c>
      <c r="E61" s="1412"/>
      <c r="F61" s="1256" t="s">
        <v>76</v>
      </c>
      <c r="G61" s="30">
        <f t="shared" si="6"/>
        <v>0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1237"/>
    </row>
    <row r="62" spans="1:20" ht="15.75" x14ac:dyDescent="0.25">
      <c r="A62" s="1446"/>
      <c r="B62" s="1239"/>
      <c r="C62" s="1859"/>
      <c r="D62" s="1412"/>
      <c r="E62" s="1412"/>
      <c r="F62" s="1256" t="s">
        <v>77</v>
      </c>
      <c r="G62" s="30">
        <f t="shared" si="6"/>
        <v>0</v>
      </c>
      <c r="H62" s="1248">
        <f t="shared" si="6"/>
        <v>0</v>
      </c>
      <c r="I62" s="1254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237"/>
    </row>
    <row r="63" spans="1:20" ht="15.75" x14ac:dyDescent="0.25">
      <c r="A63" s="1446"/>
      <c r="B63" s="1239"/>
      <c r="C63" s="1859"/>
      <c r="D63" s="1412"/>
      <c r="E63" s="1412"/>
      <c r="F63" s="1256" t="s">
        <v>78</v>
      </c>
      <c r="G63" s="30">
        <f t="shared" si="6"/>
        <v>0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1237"/>
    </row>
    <row r="64" spans="1:20" ht="15.75" x14ac:dyDescent="0.25">
      <c r="A64" s="1446"/>
      <c r="B64" s="1239"/>
      <c r="C64" s="1859"/>
      <c r="D64" s="1412"/>
      <c r="E64" s="1412"/>
      <c r="F64" s="1256" t="s">
        <v>79</v>
      </c>
      <c r="G64" s="30">
        <v>6</v>
      </c>
      <c r="H64" s="1248">
        <v>1</v>
      </c>
      <c r="I64" s="1254">
        <v>0</v>
      </c>
      <c r="J64" s="5">
        <v>1</v>
      </c>
      <c r="K64" s="5">
        <v>0</v>
      </c>
      <c r="L64" s="5">
        <v>1</v>
      </c>
      <c r="M64" s="5">
        <v>0</v>
      </c>
      <c r="N64" s="5">
        <v>1</v>
      </c>
      <c r="O64" s="5">
        <v>0</v>
      </c>
      <c r="P64" s="5">
        <v>1</v>
      </c>
      <c r="Q64" s="5">
        <v>0</v>
      </c>
      <c r="R64" s="5">
        <v>1</v>
      </c>
      <c r="S64" s="5">
        <v>0</v>
      </c>
      <c r="T64" s="1237"/>
    </row>
    <row r="65" spans="1:20" ht="15.75" x14ac:dyDescent="0.25">
      <c r="A65" s="1446"/>
      <c r="B65" s="1239"/>
      <c r="C65" s="1859"/>
      <c r="D65" s="1412"/>
      <c r="E65" s="1412"/>
      <c r="F65" s="1257" t="s">
        <v>549</v>
      </c>
      <c r="G65" s="30">
        <v>6</v>
      </c>
      <c r="H65" s="5">
        <v>0</v>
      </c>
      <c r="I65" s="5">
        <v>0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1237"/>
    </row>
    <row r="66" spans="1:20" ht="15.75" x14ac:dyDescent="0.25">
      <c r="A66" s="1446"/>
      <c r="B66" s="1239"/>
      <c r="C66" s="1859"/>
      <c r="D66" s="1416" t="s">
        <v>119</v>
      </c>
      <c r="E66" s="1416"/>
      <c r="F66" s="1243" t="s">
        <v>111</v>
      </c>
      <c r="G66" s="30">
        <v>4</v>
      </c>
      <c r="H66" s="31">
        <v>0</v>
      </c>
      <c r="I66" s="31">
        <v>0</v>
      </c>
      <c r="J66" s="31">
        <v>0</v>
      </c>
      <c r="K66" s="31">
        <v>1</v>
      </c>
      <c r="L66" s="31">
        <v>0</v>
      </c>
      <c r="M66" s="31">
        <v>0</v>
      </c>
      <c r="N66" s="31">
        <v>0</v>
      </c>
      <c r="O66" s="31">
        <v>1</v>
      </c>
      <c r="P66" s="31">
        <v>0</v>
      </c>
      <c r="Q66" s="31">
        <v>1</v>
      </c>
      <c r="R66" s="31">
        <v>1</v>
      </c>
      <c r="S66" s="31">
        <v>0</v>
      </c>
      <c r="T66" s="1237"/>
    </row>
    <row r="67" spans="1:20" ht="15.75" x14ac:dyDescent="0.25">
      <c r="A67" s="1446"/>
      <c r="B67" s="1239"/>
      <c r="C67" s="1859"/>
      <c r="D67" s="1416"/>
      <c r="E67" s="1416"/>
      <c r="F67" s="1243" t="s">
        <v>112</v>
      </c>
      <c r="G67" s="30">
        <v>4</v>
      </c>
      <c r="H67" s="31">
        <v>0</v>
      </c>
      <c r="I67" s="31">
        <v>0</v>
      </c>
      <c r="J67" s="31">
        <v>1</v>
      </c>
      <c r="K67" s="31">
        <v>0</v>
      </c>
      <c r="L67" s="31">
        <v>0</v>
      </c>
      <c r="M67" s="31">
        <v>0</v>
      </c>
      <c r="N67" s="31">
        <v>1</v>
      </c>
      <c r="O67" s="31">
        <v>0</v>
      </c>
      <c r="P67" s="31">
        <v>1</v>
      </c>
      <c r="Q67" s="31">
        <v>0</v>
      </c>
      <c r="R67" s="31">
        <v>1</v>
      </c>
      <c r="S67" s="31">
        <v>0</v>
      </c>
      <c r="T67" s="1237"/>
    </row>
    <row r="68" spans="1:20" ht="15.75" x14ac:dyDescent="0.25">
      <c r="A68" s="1446"/>
      <c r="B68" s="1239"/>
      <c r="C68" s="1859"/>
      <c r="D68" s="1416"/>
      <c r="E68" s="1416"/>
      <c r="F68" s="22" t="s">
        <v>80</v>
      </c>
      <c r="G68" s="30">
        <f t="shared" si="6"/>
        <v>0</v>
      </c>
      <c r="H68" s="1248">
        <f t="shared" si="6"/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1237"/>
    </row>
    <row r="69" spans="1:20" ht="15.75" x14ac:dyDescent="0.25">
      <c r="A69" s="1446"/>
      <c r="B69" s="1239"/>
      <c r="C69" s="1859"/>
      <c r="D69" s="1416"/>
      <c r="E69" s="1416"/>
      <c r="F69" s="22" t="s">
        <v>81</v>
      </c>
      <c r="G69" s="30">
        <f t="shared" si="6"/>
        <v>0</v>
      </c>
      <c r="H69" s="1248">
        <f t="shared" si="6"/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1237"/>
    </row>
    <row r="70" spans="1:20" ht="15.75" x14ac:dyDescent="0.25">
      <c r="A70" s="1446"/>
      <c r="B70" s="1239"/>
      <c r="C70" s="1859"/>
      <c r="D70" s="1413" t="s">
        <v>60</v>
      </c>
      <c r="E70" s="1413"/>
      <c r="F70" s="15" t="s">
        <v>82</v>
      </c>
      <c r="G70" s="30">
        <f t="shared" si="6"/>
        <v>0</v>
      </c>
      <c r="H70" s="1248">
        <f t="shared" si="6"/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237"/>
    </row>
    <row r="71" spans="1:20" ht="15.75" x14ac:dyDescent="0.25">
      <c r="A71" s="1446"/>
      <c r="B71" s="1239"/>
      <c r="C71" s="1859"/>
      <c r="D71" s="1413" t="s">
        <v>61</v>
      </c>
      <c r="E71" s="1413"/>
      <c r="F71" s="1253" t="s">
        <v>83</v>
      </c>
      <c r="G71" s="30">
        <f t="shared" si="6"/>
        <v>0</v>
      </c>
      <c r="H71" s="1248">
        <f t="shared" si="6"/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237"/>
    </row>
    <row r="72" spans="1:20" ht="15.75" x14ac:dyDescent="0.25">
      <c r="A72" s="1446"/>
      <c r="B72" s="1239"/>
      <c r="C72" s="1859"/>
      <c r="D72" s="1412" t="s">
        <v>62</v>
      </c>
      <c r="E72" s="1412"/>
      <c r="F72" s="1253" t="s">
        <v>85</v>
      </c>
      <c r="G72" s="30">
        <f t="shared" si="6"/>
        <v>0</v>
      </c>
      <c r="H72" s="1248">
        <f t="shared" si="6"/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237"/>
    </row>
    <row r="73" spans="1:20" ht="15.75" x14ac:dyDescent="0.25">
      <c r="A73" s="1446"/>
      <c r="B73" s="1239"/>
      <c r="C73" s="1859"/>
      <c r="D73" s="1412"/>
      <c r="E73" s="1412"/>
      <c r="F73" s="1253" t="s">
        <v>86</v>
      </c>
      <c r="G73" s="30">
        <f t="shared" si="6"/>
        <v>0</v>
      </c>
      <c r="H73" s="1248">
        <f t="shared" si="6"/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237"/>
    </row>
    <row r="74" spans="1:20" ht="15.75" x14ac:dyDescent="0.25">
      <c r="A74" s="1446"/>
      <c r="B74" s="1239"/>
      <c r="C74" s="1859"/>
      <c r="D74" s="1412" t="s">
        <v>63</v>
      </c>
      <c r="E74" s="1412"/>
      <c r="F74" s="17" t="s">
        <v>87</v>
      </c>
      <c r="G74" s="30">
        <f t="shared" si="6"/>
        <v>0</v>
      </c>
      <c r="H74" s="1248">
        <f t="shared" si="6"/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237"/>
    </row>
    <row r="75" spans="1:20" ht="31.5" x14ac:dyDescent="0.25">
      <c r="A75" s="1446"/>
      <c r="B75" s="1239"/>
      <c r="C75" s="1859"/>
      <c r="D75" s="1412"/>
      <c r="E75" s="1412"/>
      <c r="F75" s="15" t="s">
        <v>88</v>
      </c>
      <c r="G75" s="30">
        <f t="shared" si="6"/>
        <v>0</v>
      </c>
      <c r="H75" s="1248">
        <f t="shared" si="6"/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237"/>
    </row>
    <row r="76" spans="1:20" ht="31.5" x14ac:dyDescent="0.25">
      <c r="A76" s="1446"/>
      <c r="B76" s="1239"/>
      <c r="C76" s="1859"/>
      <c r="D76" s="1412"/>
      <c r="E76" s="1412"/>
      <c r="F76" s="15" t="s">
        <v>89</v>
      </c>
      <c r="G76" s="30">
        <f t="shared" si="6"/>
        <v>0</v>
      </c>
      <c r="H76" s="1248">
        <f t="shared" si="6"/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237"/>
    </row>
    <row r="77" spans="1:20" ht="15.75" x14ac:dyDescent="0.25">
      <c r="A77" s="1446"/>
      <c r="B77" s="1239"/>
      <c r="C77" s="1859"/>
      <c r="D77" s="1413" t="s">
        <v>64</v>
      </c>
      <c r="E77" s="1413"/>
      <c r="F77" s="17" t="s">
        <v>90</v>
      </c>
      <c r="G77" s="30">
        <f t="shared" si="6"/>
        <v>0</v>
      </c>
      <c r="H77" s="1248">
        <f t="shared" si="6"/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237"/>
    </row>
    <row r="78" spans="1:20" ht="16.5" thickBot="1" x14ac:dyDescent="0.3">
      <c r="A78" s="1446"/>
      <c r="B78" s="1239"/>
      <c r="C78" s="1859"/>
      <c r="D78" s="1412" t="s">
        <v>65</v>
      </c>
      <c r="E78" s="1412"/>
      <c r="F78" s="1253" t="s">
        <v>91</v>
      </c>
      <c r="G78" s="30">
        <f t="shared" si="6"/>
        <v>0</v>
      </c>
      <c r="H78" s="1248">
        <f t="shared" si="6"/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237"/>
    </row>
    <row r="79" spans="1:20" ht="15.75" x14ac:dyDescent="0.25">
      <c r="A79" s="1446"/>
      <c r="B79" s="1239"/>
      <c r="C79" s="1859"/>
      <c r="D79" s="1414" t="s">
        <v>66</v>
      </c>
      <c r="E79" s="1414"/>
      <c r="F79" s="8" t="s">
        <v>93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1237"/>
    </row>
    <row r="80" spans="1:20" ht="16.5" thickBot="1" x14ac:dyDescent="0.3">
      <c r="A80" s="1446"/>
      <c r="B80" s="1239"/>
      <c r="C80" s="1859"/>
      <c r="D80" s="1414"/>
      <c r="E80" s="1414"/>
      <c r="F80" s="10" t="s">
        <v>94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237"/>
    </row>
    <row r="81" spans="1:20" ht="15.75" x14ac:dyDescent="0.25">
      <c r="A81" s="1446"/>
      <c r="B81" s="1239"/>
      <c r="C81" s="1859"/>
      <c r="D81" s="1414" t="s">
        <v>67</v>
      </c>
      <c r="E81" s="1414"/>
      <c r="F81" s="23" t="s">
        <v>95</v>
      </c>
      <c r="G81" s="24">
        <f>SUM(H81:S81)</f>
        <v>0</v>
      </c>
      <c r="H81" s="1248">
        <f t="shared" ref="H81:H82" si="7">SUM(I81:T81)</f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237"/>
    </row>
    <row r="82" spans="1:20" ht="16.5" thickBot="1" x14ac:dyDescent="0.3">
      <c r="A82" s="1446"/>
      <c r="B82" s="1239"/>
      <c r="C82" s="1859"/>
      <c r="D82" s="1415"/>
      <c r="E82" s="1415"/>
      <c r="F82" s="26" t="s">
        <v>96</v>
      </c>
      <c r="G82" s="24">
        <f>SUM(H82:S82)</f>
        <v>0</v>
      </c>
      <c r="H82" s="1248">
        <f t="shared" si="7"/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1237"/>
    </row>
    <row r="83" spans="1:20" ht="19.5" thickBot="1" x14ac:dyDescent="0.3">
      <c r="A83" s="1446"/>
      <c r="B83" s="1239"/>
      <c r="C83" s="2867" t="s">
        <v>550</v>
      </c>
      <c r="D83" s="2891" t="s">
        <v>551</v>
      </c>
      <c r="E83" s="2892"/>
      <c r="F83" s="2892"/>
      <c r="G83" s="2892"/>
      <c r="H83" s="2892"/>
      <c r="I83" s="2892"/>
      <c r="J83" s="2892"/>
      <c r="K83" s="2892"/>
      <c r="L83" s="2892"/>
      <c r="M83" s="2892"/>
      <c r="N83" s="2892"/>
      <c r="O83" s="2892"/>
      <c r="P83" s="2892"/>
      <c r="Q83" s="2892"/>
      <c r="R83" s="2892"/>
      <c r="S83" s="2893"/>
      <c r="T83" s="1237"/>
    </row>
    <row r="84" spans="1:20" s="2" customFormat="1" ht="19.5" customHeight="1" x14ac:dyDescent="0.25">
      <c r="A84" s="1446"/>
      <c r="B84" s="1239"/>
      <c r="C84" s="2867"/>
      <c r="D84" s="2890" t="s">
        <v>552</v>
      </c>
      <c r="E84" s="1405"/>
      <c r="F84" s="1258" t="s">
        <v>553</v>
      </c>
      <c r="G84" s="47"/>
      <c r="H84" s="1259"/>
      <c r="I84" s="1259"/>
      <c r="J84" s="1259"/>
      <c r="K84" s="1259"/>
      <c r="L84" s="1259"/>
      <c r="M84" s="1259"/>
      <c r="N84" s="1259"/>
      <c r="O84" s="1259"/>
      <c r="P84" s="1259"/>
      <c r="Q84" s="1259"/>
      <c r="R84" s="1259"/>
      <c r="S84" s="1259"/>
      <c r="T84" s="1237"/>
    </row>
    <row r="85" spans="1:20" ht="36" customHeight="1" x14ac:dyDescent="0.25">
      <c r="A85" s="1446"/>
      <c r="B85" s="1239"/>
      <c r="C85" s="2867"/>
      <c r="D85" s="2881"/>
      <c r="E85" s="1407"/>
      <c r="F85" s="1260" t="s">
        <v>554</v>
      </c>
      <c r="G85" s="30">
        <f>SUM(H85:S85)</f>
        <v>0</v>
      </c>
      <c r="H85" s="30">
        <f t="shared" ref="H85:I117" si="8">SUM(I85:T85)</f>
        <v>0</v>
      </c>
      <c r="I85" s="1248">
        <f t="shared" si="8"/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</row>
    <row r="86" spans="1:20" ht="16.5" customHeight="1" x14ac:dyDescent="0.25">
      <c r="A86" s="1446"/>
      <c r="B86" s="1239"/>
      <c r="C86" s="2867"/>
      <c r="D86" s="2881"/>
      <c r="E86" s="1407"/>
      <c r="F86" s="1261" t="s">
        <v>555</v>
      </c>
      <c r="G86" s="30">
        <f t="shared" ref="G86:G99" si="9">SUM(H86:S86)</f>
        <v>0</v>
      </c>
      <c r="H86" s="30">
        <f t="shared" si="8"/>
        <v>0</v>
      </c>
      <c r="I86" s="1248">
        <f t="shared" si="8"/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</row>
    <row r="87" spans="1:20" ht="16.5" customHeight="1" x14ac:dyDescent="0.25">
      <c r="A87" s="1446"/>
      <c r="B87" s="1239"/>
      <c r="C87" s="2867"/>
      <c r="D87" s="2881"/>
      <c r="E87" s="1407"/>
      <c r="F87" s="1261" t="s">
        <v>556</v>
      </c>
      <c r="G87" s="30">
        <f t="shared" si="9"/>
        <v>0</v>
      </c>
      <c r="H87" s="30">
        <f t="shared" si="8"/>
        <v>0</v>
      </c>
      <c r="I87" s="1248">
        <f t="shared" si="8"/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</row>
    <row r="88" spans="1:20" ht="16.5" customHeight="1" x14ac:dyDescent="0.25">
      <c r="A88" s="1446"/>
      <c r="B88" s="1239"/>
      <c r="C88" s="2867"/>
      <c r="D88" s="2881"/>
      <c r="E88" s="1407"/>
      <c r="F88" s="1261" t="s">
        <v>557</v>
      </c>
      <c r="G88" s="30">
        <f t="shared" si="9"/>
        <v>0</v>
      </c>
      <c r="H88" s="30">
        <f t="shared" si="8"/>
        <v>0</v>
      </c>
      <c r="I88" s="1248">
        <f t="shared" si="8"/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</row>
    <row r="89" spans="1:20" ht="16.5" customHeight="1" x14ac:dyDescent="0.25">
      <c r="A89" s="1446"/>
      <c r="B89" s="1239"/>
      <c r="C89" s="2867"/>
      <c r="D89" s="2881"/>
      <c r="E89" s="1407"/>
      <c r="F89" s="1262" t="s">
        <v>558</v>
      </c>
      <c r="G89" s="30">
        <f t="shared" si="9"/>
        <v>0</v>
      </c>
      <c r="H89" s="30">
        <f t="shared" si="8"/>
        <v>0</v>
      </c>
      <c r="I89" s="1248">
        <f t="shared" si="8"/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</row>
    <row r="90" spans="1:20" ht="16.5" customHeight="1" x14ac:dyDescent="0.25">
      <c r="A90" s="1446"/>
      <c r="B90" s="1239"/>
      <c r="C90" s="2867"/>
      <c r="D90" s="2881"/>
      <c r="E90" s="1407"/>
      <c r="F90" s="1262" t="s">
        <v>559</v>
      </c>
      <c r="G90" s="30">
        <f t="shared" si="9"/>
        <v>0</v>
      </c>
      <c r="H90" s="30">
        <f t="shared" si="8"/>
        <v>0</v>
      </c>
      <c r="I90" s="1248">
        <f t="shared" si="8"/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</row>
    <row r="91" spans="1:20" ht="16.5" customHeight="1" x14ac:dyDescent="0.25">
      <c r="A91" s="1446"/>
      <c r="B91" s="1239"/>
      <c r="C91" s="2867"/>
      <c r="D91" s="2881"/>
      <c r="E91" s="1407"/>
      <c r="F91" s="1262" t="s">
        <v>560</v>
      </c>
      <c r="G91" s="30">
        <f t="shared" si="9"/>
        <v>0</v>
      </c>
      <c r="H91" s="30">
        <f t="shared" si="8"/>
        <v>0</v>
      </c>
      <c r="I91" s="1248">
        <f t="shared" si="8"/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</row>
    <row r="92" spans="1:20" ht="16.5" customHeight="1" x14ac:dyDescent="0.25">
      <c r="A92" s="1446"/>
      <c r="B92" s="1239"/>
      <c r="C92" s="2867"/>
      <c r="D92" s="2881"/>
      <c r="E92" s="1407"/>
      <c r="F92" s="1263" t="s">
        <v>561</v>
      </c>
      <c r="G92" s="30">
        <f t="shared" si="9"/>
        <v>0</v>
      </c>
      <c r="H92" s="30">
        <f t="shared" si="8"/>
        <v>0</v>
      </c>
      <c r="I92" s="1248">
        <f t="shared" si="8"/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</row>
    <row r="93" spans="1:20" ht="16.5" customHeight="1" x14ac:dyDescent="0.25">
      <c r="A93" s="1446"/>
      <c r="B93" s="1239"/>
      <c r="C93" s="2867"/>
      <c r="D93" s="2881"/>
      <c r="E93" s="1407"/>
      <c r="F93" s="1263" t="s">
        <v>562</v>
      </c>
      <c r="G93" s="30">
        <f t="shared" si="9"/>
        <v>0</v>
      </c>
      <c r="H93" s="30">
        <f t="shared" si="8"/>
        <v>0</v>
      </c>
      <c r="I93" s="1248">
        <f t="shared" si="8"/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</row>
    <row r="94" spans="1:20" ht="16.5" customHeight="1" x14ac:dyDescent="0.25">
      <c r="A94" s="1446"/>
      <c r="B94" s="1239"/>
      <c r="C94" s="2867"/>
      <c r="D94" s="2881"/>
      <c r="E94" s="1407"/>
      <c r="F94" s="1263" t="s">
        <v>563</v>
      </c>
      <c r="G94" s="30">
        <f t="shared" si="9"/>
        <v>0</v>
      </c>
      <c r="H94" s="30">
        <f t="shared" si="8"/>
        <v>0</v>
      </c>
      <c r="I94" s="1248">
        <f t="shared" si="8"/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</row>
    <row r="95" spans="1:20" ht="16.5" customHeight="1" x14ac:dyDescent="0.25">
      <c r="A95" s="1446"/>
      <c r="B95" s="1239"/>
      <c r="C95" s="2867"/>
      <c r="D95" s="2881"/>
      <c r="E95" s="1407"/>
      <c r="F95" s="1263" t="s">
        <v>564</v>
      </c>
      <c r="G95" s="30">
        <f t="shared" si="9"/>
        <v>0</v>
      </c>
      <c r="H95" s="30">
        <f t="shared" si="8"/>
        <v>0</v>
      </c>
      <c r="I95" s="1248">
        <f t="shared" si="8"/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</row>
    <row r="96" spans="1:20" ht="16.5" customHeight="1" x14ac:dyDescent="0.25">
      <c r="A96" s="1446"/>
      <c r="B96" s="1239"/>
      <c r="C96" s="2867"/>
      <c r="D96" s="2881"/>
      <c r="E96" s="1407"/>
      <c r="F96" s="1263" t="s">
        <v>565</v>
      </c>
      <c r="G96" s="30">
        <f t="shared" si="9"/>
        <v>0</v>
      </c>
      <c r="H96" s="30">
        <f t="shared" si="8"/>
        <v>0</v>
      </c>
      <c r="I96" s="1248">
        <f t="shared" si="8"/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</row>
    <row r="97" spans="1:20" ht="16.5" customHeight="1" x14ac:dyDescent="0.25">
      <c r="A97" s="1446"/>
      <c r="B97" s="1239"/>
      <c r="C97" s="2867"/>
      <c r="D97" s="2882"/>
      <c r="E97" s="1409"/>
      <c r="F97" s="1263" t="s">
        <v>566</v>
      </c>
      <c r="G97" s="30">
        <f t="shared" si="9"/>
        <v>0</v>
      </c>
      <c r="H97" s="30">
        <f t="shared" si="8"/>
        <v>0</v>
      </c>
      <c r="I97" s="1248">
        <f t="shared" si="8"/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</row>
    <row r="98" spans="1:20" ht="16.5" customHeight="1" x14ac:dyDescent="0.25">
      <c r="A98" s="1446"/>
      <c r="B98" s="1239"/>
      <c r="C98" s="2867"/>
      <c r="D98" s="2894" t="s">
        <v>567</v>
      </c>
      <c r="E98" s="1414"/>
      <c r="F98" s="1262" t="s">
        <v>568</v>
      </c>
      <c r="G98" s="30">
        <f t="shared" si="9"/>
        <v>0</v>
      </c>
      <c r="H98" s="30">
        <f t="shared" si="8"/>
        <v>0</v>
      </c>
      <c r="I98" s="1248">
        <f t="shared" si="8"/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</row>
    <row r="99" spans="1:20" ht="16.5" customHeight="1" x14ac:dyDescent="0.25">
      <c r="A99" s="1446"/>
      <c r="B99" s="1239"/>
      <c r="C99" s="2867"/>
      <c r="D99" s="2894"/>
      <c r="E99" s="1414"/>
      <c r="F99" s="1262" t="s">
        <v>569</v>
      </c>
      <c r="G99" s="30">
        <f t="shared" si="9"/>
        <v>0</v>
      </c>
      <c r="H99" s="30">
        <f t="shared" si="8"/>
        <v>0</v>
      </c>
      <c r="I99" s="1248">
        <f t="shared" si="8"/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</row>
    <row r="100" spans="1:20" ht="16.5" customHeight="1" x14ac:dyDescent="0.25">
      <c r="A100" s="1446"/>
      <c r="B100" s="1239"/>
      <c r="C100" s="2867"/>
      <c r="D100" s="2880" t="s">
        <v>570</v>
      </c>
      <c r="E100" s="1411"/>
      <c r="F100" s="1260" t="s">
        <v>571</v>
      </c>
      <c r="G100" s="1264"/>
      <c r="H100" s="30">
        <f t="shared" si="8"/>
        <v>0</v>
      </c>
      <c r="I100" s="1248">
        <f t="shared" si="8"/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</row>
    <row r="101" spans="1:20" ht="31.5" x14ac:dyDescent="0.25">
      <c r="A101" s="1446"/>
      <c r="B101" s="1239"/>
      <c r="C101" s="2867"/>
      <c r="D101" s="2881"/>
      <c r="E101" s="1407"/>
      <c r="F101" s="29" t="s">
        <v>572</v>
      </c>
      <c r="G101" s="30">
        <f>SUM(H101:S101)</f>
        <v>0</v>
      </c>
      <c r="H101" s="30">
        <f t="shared" si="8"/>
        <v>0</v>
      </c>
      <c r="I101" s="1248">
        <f t="shared" si="8"/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</row>
    <row r="102" spans="1:20" ht="16.5" customHeight="1" x14ac:dyDescent="0.25">
      <c r="A102" s="1446"/>
      <c r="B102" s="1239"/>
      <c r="C102" s="2867"/>
      <c r="D102" s="2881"/>
      <c r="E102" s="1407"/>
      <c r="F102" s="1265" t="s">
        <v>573</v>
      </c>
      <c r="G102" s="30">
        <f t="shared" ref="G102:I119" si="10">SUM(H102:S102)</f>
        <v>0</v>
      </c>
      <c r="H102" s="30">
        <f t="shared" si="8"/>
        <v>0</v>
      </c>
      <c r="I102" s="1248">
        <f t="shared" si="8"/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</row>
    <row r="103" spans="1:20" ht="16.5" customHeight="1" x14ac:dyDescent="0.25">
      <c r="A103" s="1446"/>
      <c r="B103" s="1239"/>
      <c r="C103" s="2867"/>
      <c r="D103" s="2881"/>
      <c r="E103" s="1407"/>
      <c r="F103" s="1265" t="s">
        <v>574</v>
      </c>
      <c r="G103" s="30">
        <f t="shared" si="10"/>
        <v>0</v>
      </c>
      <c r="H103" s="30">
        <f t="shared" si="8"/>
        <v>0</v>
      </c>
      <c r="I103" s="1248">
        <f t="shared" si="8"/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</row>
    <row r="104" spans="1:20" ht="16.5" customHeight="1" x14ac:dyDescent="0.25">
      <c r="A104" s="1446"/>
      <c r="B104" s="1239"/>
      <c r="C104" s="2867"/>
      <c r="D104" s="2881"/>
      <c r="E104" s="1407"/>
      <c r="F104" s="1265" t="s">
        <v>575</v>
      </c>
      <c r="G104" s="30">
        <f t="shared" si="10"/>
        <v>0</v>
      </c>
      <c r="H104" s="30">
        <f t="shared" si="8"/>
        <v>0</v>
      </c>
      <c r="I104" s="1248">
        <f t="shared" si="8"/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</row>
    <row r="105" spans="1:20" ht="16.5" customHeight="1" x14ac:dyDescent="0.25">
      <c r="A105" s="1446"/>
      <c r="B105" s="1239"/>
      <c r="C105" s="2867"/>
      <c r="D105" s="2881"/>
      <c r="E105" s="1407"/>
      <c r="F105" s="1265" t="s">
        <v>576</v>
      </c>
      <c r="G105" s="30">
        <f t="shared" si="10"/>
        <v>0</v>
      </c>
      <c r="H105" s="30">
        <f t="shared" si="8"/>
        <v>0</v>
      </c>
      <c r="I105" s="1248">
        <f t="shared" si="8"/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</row>
    <row r="106" spans="1:20" ht="16.5" customHeight="1" x14ac:dyDescent="0.25">
      <c r="A106" s="1446"/>
      <c r="B106" s="1239"/>
      <c r="C106" s="2867"/>
      <c r="D106" s="2881"/>
      <c r="E106" s="1407"/>
      <c r="F106" s="1265" t="s">
        <v>577</v>
      </c>
      <c r="G106" s="30">
        <f t="shared" si="10"/>
        <v>0</v>
      </c>
      <c r="H106" s="30">
        <f t="shared" si="8"/>
        <v>0</v>
      </c>
      <c r="I106" s="1248">
        <f t="shared" si="8"/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</row>
    <row r="107" spans="1:20" ht="16.5" customHeight="1" x14ac:dyDescent="0.25">
      <c r="A107" s="1446"/>
      <c r="B107" s="1239"/>
      <c r="C107" s="2867"/>
      <c r="D107" s="2881"/>
      <c r="E107" s="1407"/>
      <c r="F107" s="1265" t="s">
        <v>578</v>
      </c>
      <c r="G107" s="30">
        <f t="shared" si="10"/>
        <v>0</v>
      </c>
      <c r="H107" s="30">
        <f t="shared" si="8"/>
        <v>0</v>
      </c>
      <c r="I107" s="1248">
        <f t="shared" si="8"/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</row>
    <row r="108" spans="1:20" ht="16.5" customHeight="1" x14ac:dyDescent="0.25">
      <c r="A108" s="1446"/>
      <c r="B108" s="1239"/>
      <c r="C108" s="2867"/>
      <c r="D108" s="2881"/>
      <c r="E108" s="1407"/>
      <c r="F108" s="1265" t="s">
        <v>579</v>
      </c>
      <c r="G108" s="30">
        <f t="shared" si="10"/>
        <v>0</v>
      </c>
      <c r="H108" s="30">
        <f t="shared" si="8"/>
        <v>0</v>
      </c>
      <c r="I108" s="1248">
        <f t="shared" si="8"/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</row>
    <row r="109" spans="1:20" ht="16.5" customHeight="1" x14ac:dyDescent="0.25">
      <c r="A109" s="1446"/>
      <c r="B109" s="1239"/>
      <c r="C109" s="2867"/>
      <c r="D109" s="2881"/>
      <c r="E109" s="1407"/>
      <c r="F109" s="1265" t="s">
        <v>580</v>
      </c>
      <c r="G109" s="30">
        <f t="shared" si="10"/>
        <v>0</v>
      </c>
      <c r="H109" s="30">
        <f t="shared" si="8"/>
        <v>0</v>
      </c>
      <c r="I109" s="1248">
        <f t="shared" si="8"/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</row>
    <row r="110" spans="1:20" ht="16.5" customHeight="1" x14ac:dyDescent="0.25">
      <c r="A110" s="1446"/>
      <c r="B110" s="1239"/>
      <c r="C110" s="2867"/>
      <c r="D110" s="2881"/>
      <c r="E110" s="1407"/>
      <c r="F110" s="1265" t="s">
        <v>581</v>
      </c>
      <c r="G110" s="30">
        <f t="shared" si="10"/>
        <v>0</v>
      </c>
      <c r="H110" s="30">
        <f t="shared" si="8"/>
        <v>0</v>
      </c>
      <c r="I110" s="1248">
        <f t="shared" si="8"/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</row>
    <row r="111" spans="1:20" ht="16.5" customHeight="1" x14ac:dyDescent="0.25">
      <c r="A111" s="1446"/>
      <c r="B111" s="1239"/>
      <c r="C111" s="2867"/>
      <c r="D111" s="2881"/>
      <c r="E111" s="1407"/>
      <c r="F111" s="1265" t="s">
        <v>582</v>
      </c>
      <c r="G111" s="30">
        <f t="shared" si="10"/>
        <v>0</v>
      </c>
      <c r="H111" s="30">
        <f t="shared" si="8"/>
        <v>0</v>
      </c>
      <c r="I111" s="1248">
        <f t="shared" si="8"/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</row>
    <row r="112" spans="1:20" ht="16.5" customHeight="1" x14ac:dyDescent="0.25">
      <c r="A112" s="1446"/>
      <c r="B112" s="1239"/>
      <c r="C112" s="2867"/>
      <c r="D112" s="2881"/>
      <c r="E112" s="1407"/>
      <c r="F112" s="1265" t="s">
        <v>583</v>
      </c>
      <c r="G112" s="30">
        <f t="shared" si="10"/>
        <v>0</v>
      </c>
      <c r="H112" s="30">
        <f t="shared" si="8"/>
        <v>0</v>
      </c>
      <c r="I112" s="1248">
        <f t="shared" si="8"/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</row>
    <row r="113" spans="1:20" ht="16.5" customHeight="1" x14ac:dyDescent="0.25">
      <c r="A113" s="1446"/>
      <c r="B113" s="1239"/>
      <c r="C113" s="2867"/>
      <c r="D113" s="2881"/>
      <c r="E113" s="1407"/>
      <c r="F113" s="1265" t="s">
        <v>584</v>
      </c>
      <c r="G113" s="30">
        <f t="shared" si="10"/>
        <v>0</v>
      </c>
      <c r="H113" s="30">
        <f t="shared" si="8"/>
        <v>0</v>
      </c>
      <c r="I113" s="1248">
        <f t="shared" si="8"/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</row>
    <row r="114" spans="1:20" ht="16.5" customHeight="1" x14ac:dyDescent="0.25">
      <c r="A114" s="1446"/>
      <c r="B114" s="1239"/>
      <c r="C114" s="2867"/>
      <c r="D114" s="2881"/>
      <c r="E114" s="1407"/>
      <c r="F114" s="1265" t="s">
        <v>585</v>
      </c>
      <c r="G114" s="30">
        <f t="shared" si="10"/>
        <v>0</v>
      </c>
      <c r="H114" s="30">
        <f t="shared" si="8"/>
        <v>0</v>
      </c>
      <c r="I114" s="1248">
        <f t="shared" si="8"/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</row>
    <row r="115" spans="1:20" ht="16.5" customHeight="1" x14ac:dyDescent="0.25">
      <c r="A115" s="1446"/>
      <c r="B115" s="1239"/>
      <c r="C115" s="2867"/>
      <c r="D115" s="2881"/>
      <c r="E115" s="1407"/>
      <c r="F115" s="1265" t="s">
        <v>586</v>
      </c>
      <c r="G115" s="30">
        <f t="shared" si="10"/>
        <v>0</v>
      </c>
      <c r="H115" s="30">
        <f t="shared" si="8"/>
        <v>0</v>
      </c>
      <c r="I115" s="1248">
        <f t="shared" si="8"/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</row>
    <row r="116" spans="1:20" ht="21.2" customHeight="1" x14ac:dyDescent="0.25">
      <c r="A116" s="1446"/>
      <c r="B116" s="1239"/>
      <c r="C116" s="2867"/>
      <c r="D116" s="2881"/>
      <c r="E116" s="1407"/>
      <c r="F116" s="1266" t="s">
        <v>587</v>
      </c>
      <c r="G116" s="30">
        <f t="shared" si="10"/>
        <v>0</v>
      </c>
      <c r="H116" s="30">
        <f t="shared" si="8"/>
        <v>0</v>
      </c>
      <c r="I116" s="1248">
        <f t="shared" si="8"/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</row>
    <row r="117" spans="1:20" ht="16.5" customHeight="1" x14ac:dyDescent="0.25">
      <c r="A117" s="1446"/>
      <c r="B117" s="1239"/>
      <c r="C117" s="2867"/>
      <c r="D117" s="2881"/>
      <c r="E117" s="1407"/>
      <c r="F117" s="1267" t="s">
        <v>588</v>
      </c>
      <c r="G117" s="30">
        <f t="shared" si="10"/>
        <v>0</v>
      </c>
      <c r="H117" s="30">
        <f t="shared" si="8"/>
        <v>0</v>
      </c>
      <c r="I117" s="1248">
        <f t="shared" si="8"/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</row>
    <row r="118" spans="1:20" ht="16.5" customHeight="1" x14ac:dyDescent="0.25">
      <c r="A118" s="1446"/>
      <c r="B118" s="1239"/>
      <c r="C118" s="2867"/>
      <c r="D118" s="2881"/>
      <c r="E118" s="1407"/>
      <c r="F118" s="1265" t="s">
        <v>589</v>
      </c>
      <c r="G118" s="30">
        <f t="shared" si="10"/>
        <v>0</v>
      </c>
      <c r="H118" s="30">
        <f t="shared" si="10"/>
        <v>0</v>
      </c>
      <c r="I118" s="1248">
        <f t="shared" si="10"/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1237"/>
    </row>
    <row r="119" spans="1:20" ht="16.5" customHeight="1" x14ac:dyDescent="0.25">
      <c r="A119" s="1446"/>
      <c r="B119" s="1239"/>
      <c r="C119" s="2867"/>
      <c r="D119" s="2882"/>
      <c r="E119" s="1409"/>
      <c r="F119" s="1265" t="s">
        <v>590</v>
      </c>
      <c r="G119" s="30">
        <f t="shared" si="10"/>
        <v>0</v>
      </c>
      <c r="H119" s="30">
        <f t="shared" si="10"/>
        <v>0</v>
      </c>
      <c r="I119" s="1248">
        <f t="shared" si="10"/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1237"/>
    </row>
    <row r="120" spans="1:20" ht="16.5" customHeight="1" x14ac:dyDescent="0.25">
      <c r="A120" s="1446"/>
      <c r="B120" s="1239"/>
      <c r="C120" s="2867"/>
      <c r="D120" s="2883" t="s">
        <v>591</v>
      </c>
      <c r="E120" s="1412"/>
      <c r="F120" s="33" t="s">
        <v>592</v>
      </c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237"/>
    </row>
    <row r="121" spans="1:20" ht="16.5" customHeight="1" thickBot="1" x14ac:dyDescent="0.3">
      <c r="A121" s="1446"/>
      <c r="B121" s="1239"/>
      <c r="C121" s="2867"/>
      <c r="D121" s="1411"/>
      <c r="E121" s="2895"/>
      <c r="F121" s="34" t="s">
        <v>593</v>
      </c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237"/>
    </row>
    <row r="122" spans="1:20" ht="19.5" thickBot="1" x14ac:dyDescent="0.3">
      <c r="A122" s="1446"/>
      <c r="B122" s="1239"/>
      <c r="C122" s="2889" t="s">
        <v>165</v>
      </c>
      <c r="D122" s="1398"/>
      <c r="E122" s="1398"/>
      <c r="F122" s="1398"/>
      <c r="G122" s="1398"/>
      <c r="H122" s="1398"/>
      <c r="I122" s="1398"/>
      <c r="J122" s="1398"/>
      <c r="K122" s="1398"/>
      <c r="L122" s="1398"/>
      <c r="M122" s="1398"/>
      <c r="N122" s="1398"/>
      <c r="O122" s="1398"/>
      <c r="P122" s="1398"/>
      <c r="Q122" s="1398"/>
      <c r="R122" s="1398"/>
      <c r="S122" s="1399"/>
      <c r="T122" s="1237"/>
    </row>
    <row r="123" spans="1:20" ht="19.5" thickBot="1" x14ac:dyDescent="0.3">
      <c r="A123" s="1446"/>
      <c r="B123" s="1239"/>
      <c r="C123" s="2856" t="s">
        <v>37</v>
      </c>
      <c r="D123" s="1402" t="s">
        <v>7</v>
      </c>
      <c r="E123" s="1402"/>
      <c r="F123" s="1402"/>
      <c r="G123" s="1402"/>
      <c r="H123" s="1402"/>
      <c r="I123" s="1402"/>
      <c r="J123" s="1402"/>
      <c r="K123" s="1402"/>
      <c r="L123" s="1402"/>
      <c r="M123" s="1402"/>
      <c r="N123" s="1402"/>
      <c r="O123" s="1402"/>
      <c r="P123" s="1402"/>
      <c r="Q123" s="1402"/>
      <c r="R123" s="1402"/>
      <c r="S123" s="1403"/>
      <c r="T123" s="1237"/>
    </row>
    <row r="124" spans="1:20" ht="16.5" customHeight="1" x14ac:dyDescent="0.25">
      <c r="A124" s="1446"/>
      <c r="B124" s="1239"/>
      <c r="C124" s="2856"/>
      <c r="D124" s="2890" t="s">
        <v>97</v>
      </c>
      <c r="E124" s="1405"/>
      <c r="F124" s="28" t="s">
        <v>101</v>
      </c>
      <c r="G124" s="47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1237"/>
    </row>
    <row r="125" spans="1:20" ht="16.5" customHeight="1" x14ac:dyDescent="0.25">
      <c r="A125" s="1446"/>
      <c r="B125" s="1239"/>
      <c r="C125" s="2856"/>
      <c r="D125" s="2881"/>
      <c r="E125" s="1407"/>
      <c r="F125" s="29" t="s">
        <v>120</v>
      </c>
      <c r="G125" s="118">
        <f t="shared" ref="G125" si="11">G22+G42+G60</f>
        <v>14</v>
      </c>
      <c r="H125" s="118">
        <v>0</v>
      </c>
      <c r="I125" s="118">
        <v>1</v>
      </c>
      <c r="J125" s="118">
        <v>1</v>
      </c>
      <c r="K125" s="118">
        <v>2</v>
      </c>
      <c r="L125" s="118">
        <v>2</v>
      </c>
      <c r="M125" s="118">
        <v>1</v>
      </c>
      <c r="N125" s="118">
        <v>2</v>
      </c>
      <c r="O125" s="118">
        <v>2</v>
      </c>
      <c r="P125" s="118">
        <v>1</v>
      </c>
      <c r="Q125" s="118">
        <v>1</v>
      </c>
      <c r="R125" s="118">
        <v>1</v>
      </c>
      <c r="S125" s="118">
        <v>0</v>
      </c>
      <c r="T125" s="1237"/>
    </row>
    <row r="126" spans="1:20" ht="16.5" customHeight="1" x14ac:dyDescent="0.25">
      <c r="A126" s="1446"/>
      <c r="B126" s="1239"/>
      <c r="C126" s="2856"/>
      <c r="D126" s="2882"/>
      <c r="E126" s="1409"/>
      <c r="F126" s="32" t="s">
        <v>121</v>
      </c>
      <c r="G126" s="4">
        <f>+H126+I126+J126+K126+L126+M126+N126+O126+P126+Q126+R126+S126</f>
        <v>0</v>
      </c>
      <c r="H126" s="30">
        <f t="shared" ref="H126" si="12">SUM(I126:T126)</f>
        <v>0</v>
      </c>
      <c r="I126" s="1248">
        <f t="shared" ref="I126" si="13">SUM(J126:U126)</f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1237"/>
    </row>
    <row r="127" spans="1:20" ht="16.5" customHeight="1" x14ac:dyDescent="0.25">
      <c r="A127" s="1446"/>
      <c r="B127" s="1239"/>
      <c r="C127" s="2856"/>
      <c r="D127" s="2880" t="s">
        <v>98</v>
      </c>
      <c r="E127" s="1411"/>
      <c r="F127" s="1268" t="s">
        <v>102</v>
      </c>
      <c r="G127" s="494">
        <f t="shared" ref="G127:G136" si="14">+H127+I127+J127+K127+L127+M127+N127+O127+P127+Q127+R127+S127</f>
        <v>0</v>
      </c>
      <c r="H127" s="1246"/>
      <c r="I127" s="1246"/>
      <c r="J127" s="1246"/>
      <c r="K127" s="1246"/>
      <c r="L127" s="1246"/>
      <c r="M127" s="1246"/>
      <c r="N127" s="1246"/>
      <c r="O127" s="1246"/>
      <c r="P127" s="1246"/>
      <c r="Q127" s="1246"/>
      <c r="R127" s="1246"/>
      <c r="S127" s="1246"/>
      <c r="T127" s="1237"/>
    </row>
    <row r="128" spans="1:20" ht="16.5" customHeight="1" x14ac:dyDescent="0.25">
      <c r="A128" s="1446"/>
      <c r="B128" s="1239"/>
      <c r="C128" s="2856"/>
      <c r="D128" s="2881"/>
      <c r="E128" s="1407"/>
      <c r="F128" s="1268" t="s">
        <v>103</v>
      </c>
      <c r="G128" s="494">
        <f t="shared" si="14"/>
        <v>0</v>
      </c>
      <c r="H128" s="1246"/>
      <c r="I128" s="1246"/>
      <c r="J128" s="1246"/>
      <c r="K128" s="1246"/>
      <c r="L128" s="1246"/>
      <c r="M128" s="1246"/>
      <c r="N128" s="1246"/>
      <c r="O128" s="1246"/>
      <c r="P128" s="1246"/>
      <c r="Q128" s="1246"/>
      <c r="R128" s="1246"/>
      <c r="S128" s="1246"/>
      <c r="T128" s="1237"/>
    </row>
    <row r="129" spans="1:20" ht="16.5" customHeight="1" x14ac:dyDescent="0.25">
      <c r="A129" s="1446"/>
      <c r="B129" s="1239"/>
      <c r="C129" s="2856"/>
      <c r="D129" s="2881"/>
      <c r="E129" s="1407"/>
      <c r="F129" s="32" t="s">
        <v>104</v>
      </c>
      <c r="G129" s="4">
        <f t="shared" si="14"/>
        <v>0</v>
      </c>
      <c r="H129" s="30">
        <f t="shared" ref="H129:H136" si="15">SUM(I129:T129)</f>
        <v>0</v>
      </c>
      <c r="I129" s="1248">
        <f t="shared" ref="I129:I136" si="16">SUM(J129:U129)</f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1237"/>
    </row>
    <row r="130" spans="1:20" ht="16.5" customHeight="1" x14ac:dyDescent="0.25">
      <c r="A130" s="1446"/>
      <c r="B130" s="1239"/>
      <c r="C130" s="2856"/>
      <c r="D130" s="2882"/>
      <c r="E130" s="1409"/>
      <c r="F130" s="32" t="s">
        <v>105</v>
      </c>
      <c r="G130" s="4">
        <f t="shared" si="14"/>
        <v>0</v>
      </c>
      <c r="H130" s="30">
        <f t="shared" si="15"/>
        <v>0</v>
      </c>
      <c r="I130" s="1248">
        <f t="shared" si="16"/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1237"/>
    </row>
    <row r="131" spans="1:20" ht="16.5" customHeight="1" x14ac:dyDescent="0.25">
      <c r="A131" s="1446"/>
      <c r="B131" s="1239"/>
      <c r="C131" s="2856"/>
      <c r="D131" s="2880" t="s">
        <v>99</v>
      </c>
      <c r="E131" s="1411"/>
      <c r="F131" s="1265" t="s">
        <v>106</v>
      </c>
      <c r="G131" s="4">
        <f t="shared" si="14"/>
        <v>0</v>
      </c>
      <c r="H131" s="30">
        <f t="shared" si="15"/>
        <v>0</v>
      </c>
      <c r="I131" s="1248">
        <f t="shared" si="16"/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1237"/>
    </row>
    <row r="132" spans="1:20" ht="16.5" customHeight="1" x14ac:dyDescent="0.25">
      <c r="A132" s="1446"/>
      <c r="B132" s="1239"/>
      <c r="C132" s="2856"/>
      <c r="D132" s="2881"/>
      <c r="E132" s="1407"/>
      <c r="F132" s="1265" t="s">
        <v>107</v>
      </c>
      <c r="G132" s="4">
        <f t="shared" si="14"/>
        <v>0</v>
      </c>
      <c r="H132" s="30">
        <f t="shared" si="15"/>
        <v>0</v>
      </c>
      <c r="I132" s="1248">
        <f t="shared" si="16"/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1237"/>
    </row>
    <row r="133" spans="1:20" ht="16.5" customHeight="1" x14ac:dyDescent="0.25">
      <c r="A133" s="1446"/>
      <c r="B133" s="1239"/>
      <c r="C133" s="2856"/>
      <c r="D133" s="2881"/>
      <c r="E133" s="1407"/>
      <c r="F133" s="1265" t="s">
        <v>594</v>
      </c>
      <c r="G133" s="4">
        <f t="shared" si="14"/>
        <v>0</v>
      </c>
      <c r="H133" s="30">
        <f t="shared" si="15"/>
        <v>0</v>
      </c>
      <c r="I133" s="1248">
        <f t="shared" si="16"/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1237"/>
    </row>
    <row r="134" spans="1:20" ht="16.5" customHeight="1" x14ac:dyDescent="0.25">
      <c r="A134" s="1446"/>
      <c r="B134" s="1239"/>
      <c r="C134" s="2856"/>
      <c r="D134" s="2881"/>
      <c r="E134" s="1407"/>
      <c r="F134" s="29" t="s">
        <v>595</v>
      </c>
      <c r="G134" s="4">
        <f t="shared" si="14"/>
        <v>0</v>
      </c>
      <c r="H134" s="30">
        <f t="shared" si="15"/>
        <v>0</v>
      </c>
      <c r="I134" s="1248">
        <f t="shared" si="16"/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1237"/>
    </row>
    <row r="135" spans="1:20" ht="16.5" customHeight="1" x14ac:dyDescent="0.25">
      <c r="A135" s="1446"/>
      <c r="B135" s="1239"/>
      <c r="C135" s="2856"/>
      <c r="D135" s="2881"/>
      <c r="E135" s="1407"/>
      <c r="F135" s="1265" t="s">
        <v>596</v>
      </c>
      <c r="G135" s="4">
        <f t="shared" si="14"/>
        <v>0</v>
      </c>
      <c r="H135" s="30">
        <f t="shared" si="15"/>
        <v>0</v>
      </c>
      <c r="I135" s="1248">
        <f t="shared" si="16"/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1237"/>
    </row>
    <row r="136" spans="1:20" ht="16.5" customHeight="1" x14ac:dyDescent="0.25">
      <c r="A136" s="1446"/>
      <c r="B136" s="1239"/>
      <c r="C136" s="2856"/>
      <c r="D136" s="2882"/>
      <c r="E136" s="1409"/>
      <c r="F136" s="1265" t="s">
        <v>597</v>
      </c>
      <c r="G136" s="4">
        <f t="shared" si="14"/>
        <v>0</v>
      </c>
      <c r="H136" s="30">
        <f t="shared" si="15"/>
        <v>0</v>
      </c>
      <c r="I136" s="1248">
        <f t="shared" si="16"/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1237"/>
    </row>
    <row r="137" spans="1:20" ht="16.5" customHeight="1" x14ac:dyDescent="0.25">
      <c r="A137" s="1446"/>
      <c r="B137" s="1239"/>
      <c r="C137" s="2856"/>
      <c r="D137" s="2880" t="s">
        <v>100</v>
      </c>
      <c r="E137" s="1411"/>
      <c r="F137" s="33" t="s">
        <v>109</v>
      </c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237"/>
    </row>
    <row r="138" spans="1:20" ht="16.5" customHeight="1" thickBot="1" x14ac:dyDescent="0.3">
      <c r="A138" s="1446"/>
      <c r="B138" s="1239"/>
      <c r="C138" s="2856"/>
      <c r="D138" s="2881"/>
      <c r="E138" s="1407"/>
      <c r="F138" s="34" t="s">
        <v>110</v>
      </c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237"/>
    </row>
    <row r="139" spans="1:20" ht="19.5" thickBot="1" x14ac:dyDescent="0.3">
      <c r="A139" s="1446"/>
      <c r="B139" s="1239"/>
      <c r="C139" s="2856"/>
      <c r="D139" s="1402" t="s">
        <v>551</v>
      </c>
      <c r="E139" s="1402"/>
      <c r="F139" s="1402"/>
      <c r="G139" s="1402"/>
      <c r="H139" s="1402"/>
      <c r="I139" s="1402"/>
      <c r="J139" s="1402"/>
      <c r="K139" s="1402"/>
      <c r="L139" s="1402"/>
      <c r="M139" s="1402"/>
      <c r="N139" s="1402"/>
      <c r="O139" s="1402"/>
      <c r="P139" s="1402"/>
      <c r="Q139" s="1402"/>
      <c r="R139" s="1402"/>
      <c r="S139" s="1403"/>
      <c r="T139" s="1237"/>
    </row>
    <row r="140" spans="1:20" ht="16.5" customHeight="1" x14ac:dyDescent="0.25">
      <c r="A140" s="1446"/>
      <c r="B140" s="1239"/>
      <c r="C140" s="2856"/>
      <c r="D140" s="2890" t="s">
        <v>598</v>
      </c>
      <c r="E140" s="1405"/>
      <c r="F140" s="28" t="s">
        <v>599</v>
      </c>
      <c r="G140" s="47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1237"/>
    </row>
    <row r="141" spans="1:20" ht="34.5" customHeight="1" x14ac:dyDescent="0.25">
      <c r="A141" s="1446"/>
      <c r="B141" s="1239"/>
      <c r="C141" s="2856"/>
      <c r="D141" s="2881"/>
      <c r="E141" s="1407"/>
      <c r="F141" s="29" t="s">
        <v>600</v>
      </c>
      <c r="G141" s="4">
        <f>SUM(H141:S141)</f>
        <v>0</v>
      </c>
      <c r="H141" s="30">
        <f t="shared" ref="H141:I153" si="17">SUM(I141:T141)</f>
        <v>0</v>
      </c>
      <c r="I141" s="1248">
        <f t="shared" si="17"/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1237"/>
    </row>
    <row r="142" spans="1:20" ht="16.5" customHeight="1" x14ac:dyDescent="0.25">
      <c r="A142" s="1446"/>
      <c r="B142" s="1239"/>
      <c r="C142" s="2856"/>
      <c r="D142" s="2881"/>
      <c r="E142" s="1407"/>
      <c r="F142" s="1265" t="s">
        <v>601</v>
      </c>
      <c r="G142" s="4">
        <f t="shared" ref="G142:G153" si="18">SUM(H142:S142)</f>
        <v>0</v>
      </c>
      <c r="H142" s="30">
        <f t="shared" si="17"/>
        <v>0</v>
      </c>
      <c r="I142" s="1248">
        <f t="shared" si="17"/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1237"/>
    </row>
    <row r="143" spans="1:20" ht="16.5" customHeight="1" x14ac:dyDescent="0.25">
      <c r="A143" s="1446"/>
      <c r="B143" s="1239"/>
      <c r="C143" s="2856"/>
      <c r="D143" s="2881"/>
      <c r="E143" s="1407"/>
      <c r="F143" s="1265" t="s">
        <v>602</v>
      </c>
      <c r="G143" s="4">
        <f t="shared" si="18"/>
        <v>0</v>
      </c>
      <c r="H143" s="30">
        <f t="shared" si="17"/>
        <v>0</v>
      </c>
      <c r="I143" s="1248">
        <f t="shared" si="17"/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1237"/>
    </row>
    <row r="144" spans="1:20" ht="16.5" customHeight="1" x14ac:dyDescent="0.25">
      <c r="A144" s="1446"/>
      <c r="B144" s="1239"/>
      <c r="C144" s="2856"/>
      <c r="D144" s="2881"/>
      <c r="E144" s="1407"/>
      <c r="F144" s="1265" t="s">
        <v>603</v>
      </c>
      <c r="G144" s="4">
        <f t="shared" si="18"/>
        <v>0</v>
      </c>
      <c r="H144" s="30">
        <f t="shared" si="17"/>
        <v>0</v>
      </c>
      <c r="I144" s="1248">
        <f t="shared" si="17"/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1237"/>
    </row>
    <row r="145" spans="1:20" ht="16.5" customHeight="1" x14ac:dyDescent="0.25">
      <c r="A145" s="1446"/>
      <c r="B145" s="1239"/>
      <c r="C145" s="2856"/>
      <c r="D145" s="2881"/>
      <c r="E145" s="1407"/>
      <c r="F145" s="32" t="s">
        <v>604</v>
      </c>
      <c r="G145" s="4">
        <f t="shared" si="18"/>
        <v>0</v>
      </c>
      <c r="H145" s="30">
        <f t="shared" si="17"/>
        <v>0</v>
      </c>
      <c r="I145" s="1248">
        <f t="shared" si="17"/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1237"/>
    </row>
    <row r="146" spans="1:20" ht="16.5" customHeight="1" x14ac:dyDescent="0.25">
      <c r="A146" s="1446"/>
      <c r="B146" s="1239"/>
      <c r="C146" s="2856"/>
      <c r="D146" s="2881"/>
      <c r="E146" s="1407"/>
      <c r="F146" s="32" t="s">
        <v>605</v>
      </c>
      <c r="G146" s="4">
        <f t="shared" si="18"/>
        <v>0</v>
      </c>
      <c r="H146" s="30">
        <f t="shared" si="17"/>
        <v>0</v>
      </c>
      <c r="I146" s="1248">
        <f t="shared" si="17"/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1237"/>
    </row>
    <row r="147" spans="1:20" ht="16.5" customHeight="1" x14ac:dyDescent="0.25">
      <c r="A147" s="1446"/>
      <c r="B147" s="1239"/>
      <c r="C147" s="2856"/>
      <c r="D147" s="2881"/>
      <c r="E147" s="1407"/>
      <c r="F147" s="32" t="s">
        <v>606</v>
      </c>
      <c r="G147" s="4">
        <f t="shared" si="18"/>
        <v>0</v>
      </c>
      <c r="H147" s="30">
        <f t="shared" si="17"/>
        <v>0</v>
      </c>
      <c r="I147" s="1248">
        <f t="shared" si="17"/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1237"/>
    </row>
    <row r="148" spans="1:20" ht="16.5" customHeight="1" x14ac:dyDescent="0.25">
      <c r="A148" s="1446"/>
      <c r="B148" s="1239"/>
      <c r="C148" s="2856"/>
      <c r="D148" s="2881"/>
      <c r="E148" s="1407"/>
      <c r="F148" s="1267" t="s">
        <v>607</v>
      </c>
      <c r="G148" s="4">
        <f t="shared" si="18"/>
        <v>0</v>
      </c>
      <c r="H148" s="30">
        <f t="shared" si="17"/>
        <v>0</v>
      </c>
      <c r="I148" s="1248">
        <f t="shared" si="17"/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1237"/>
    </row>
    <row r="149" spans="1:20" ht="16.5" customHeight="1" x14ac:dyDescent="0.25">
      <c r="A149" s="1446"/>
      <c r="B149" s="1239"/>
      <c r="C149" s="2856"/>
      <c r="D149" s="2881"/>
      <c r="E149" s="1407"/>
      <c r="F149" s="1267" t="s">
        <v>608</v>
      </c>
      <c r="G149" s="4">
        <f t="shared" si="18"/>
        <v>0</v>
      </c>
      <c r="H149" s="30">
        <f t="shared" si="17"/>
        <v>0</v>
      </c>
      <c r="I149" s="1248">
        <f t="shared" si="17"/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1237"/>
    </row>
    <row r="150" spans="1:20" ht="16.5" customHeight="1" x14ac:dyDescent="0.25">
      <c r="A150" s="1446"/>
      <c r="B150" s="1239"/>
      <c r="C150" s="2856"/>
      <c r="D150" s="2881"/>
      <c r="E150" s="1407"/>
      <c r="F150" s="1269" t="s">
        <v>609</v>
      </c>
      <c r="G150" s="4">
        <f t="shared" si="18"/>
        <v>0</v>
      </c>
      <c r="H150" s="30">
        <f t="shared" si="17"/>
        <v>0</v>
      </c>
      <c r="I150" s="1248">
        <f t="shared" si="17"/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1237"/>
    </row>
    <row r="151" spans="1:20" ht="16.5" customHeight="1" x14ac:dyDescent="0.25">
      <c r="A151" s="1446"/>
      <c r="B151" s="1239"/>
      <c r="C151" s="2856"/>
      <c r="D151" s="2881"/>
      <c r="E151" s="1407"/>
      <c r="F151" s="1267" t="s">
        <v>610</v>
      </c>
      <c r="G151" s="4">
        <f t="shared" si="18"/>
        <v>0</v>
      </c>
      <c r="H151" s="30">
        <f t="shared" si="17"/>
        <v>0</v>
      </c>
      <c r="I151" s="1248">
        <f t="shared" si="17"/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1237"/>
    </row>
    <row r="152" spans="1:20" ht="16.5" customHeight="1" x14ac:dyDescent="0.25">
      <c r="A152" s="1446"/>
      <c r="B152" s="1239"/>
      <c r="C152" s="2856"/>
      <c r="D152" s="2881"/>
      <c r="E152" s="1407"/>
      <c r="F152" s="1267" t="s">
        <v>611</v>
      </c>
      <c r="G152" s="4">
        <f t="shared" si="18"/>
        <v>0</v>
      </c>
      <c r="H152" s="30">
        <f t="shared" si="17"/>
        <v>0</v>
      </c>
      <c r="I152" s="1248">
        <f t="shared" si="17"/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1237"/>
    </row>
    <row r="153" spans="1:20" ht="16.5" customHeight="1" x14ac:dyDescent="0.25">
      <c r="A153" s="1446"/>
      <c r="B153" s="1239"/>
      <c r="C153" s="2856"/>
      <c r="D153" s="2882"/>
      <c r="E153" s="1409"/>
      <c r="F153" s="1267" t="s">
        <v>612</v>
      </c>
      <c r="G153" s="4">
        <f t="shared" si="18"/>
        <v>0</v>
      </c>
      <c r="H153" s="30">
        <f t="shared" si="17"/>
        <v>0</v>
      </c>
      <c r="I153" s="1248">
        <f t="shared" si="17"/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1237"/>
    </row>
    <row r="154" spans="1:20" ht="16.5" customHeight="1" x14ac:dyDescent="0.25">
      <c r="A154" s="1446"/>
      <c r="B154" s="1239"/>
      <c r="C154" s="2856"/>
      <c r="D154" s="2880" t="s">
        <v>613</v>
      </c>
      <c r="E154" s="1411"/>
      <c r="F154" s="33" t="s">
        <v>614</v>
      </c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237"/>
    </row>
    <row r="155" spans="1:20" ht="16.5" customHeight="1" x14ac:dyDescent="0.25">
      <c r="A155" s="1446"/>
      <c r="B155" s="1239"/>
      <c r="C155" s="2856"/>
      <c r="D155" s="2881"/>
      <c r="E155" s="1407"/>
      <c r="F155" s="34" t="s">
        <v>615</v>
      </c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237"/>
    </row>
    <row r="156" spans="1:20" ht="16.5" customHeight="1" x14ac:dyDescent="0.25">
      <c r="A156" s="1446"/>
      <c r="B156" s="1239"/>
      <c r="C156" s="2856"/>
      <c r="D156" s="2880" t="s">
        <v>616</v>
      </c>
      <c r="E156" s="1411"/>
      <c r="F156" s="29" t="s">
        <v>617</v>
      </c>
      <c r="G156" s="1264"/>
      <c r="H156" s="1264"/>
      <c r="I156" s="1264"/>
      <c r="J156" s="1264"/>
      <c r="K156" s="1264"/>
      <c r="L156" s="1264"/>
      <c r="M156" s="1264"/>
      <c r="N156" s="1264"/>
      <c r="O156" s="1264"/>
      <c r="P156" s="1264"/>
      <c r="Q156" s="1264"/>
      <c r="R156" s="1264"/>
      <c r="S156" s="1264"/>
      <c r="T156" s="1237"/>
    </row>
    <row r="157" spans="1:20" ht="31.5" x14ac:dyDescent="0.25">
      <c r="A157" s="1446"/>
      <c r="B157" s="1239"/>
      <c r="C157" s="2856"/>
      <c r="D157" s="2881"/>
      <c r="E157" s="1407"/>
      <c r="F157" s="29" t="s">
        <v>618</v>
      </c>
      <c r="G157" s="4">
        <f>SUM(H157:S157)</f>
        <v>0</v>
      </c>
      <c r="H157" s="30">
        <f t="shared" ref="H157:I166" si="19">SUM(I157:T157)</f>
        <v>0</v>
      </c>
      <c r="I157" s="1248">
        <f t="shared" si="19"/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1237"/>
    </row>
    <row r="158" spans="1:20" ht="16.5" customHeight="1" x14ac:dyDescent="0.25">
      <c r="A158" s="1446"/>
      <c r="B158" s="1239"/>
      <c r="C158" s="2856"/>
      <c r="D158" s="2881"/>
      <c r="E158" s="1407"/>
      <c r="F158" s="1265" t="s">
        <v>619</v>
      </c>
      <c r="G158" s="4">
        <f t="shared" ref="G158:G166" si="20">SUM(H158:S158)</f>
        <v>0</v>
      </c>
      <c r="H158" s="30">
        <f t="shared" si="19"/>
        <v>0</v>
      </c>
      <c r="I158" s="1248">
        <f t="shared" si="19"/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1237"/>
    </row>
    <row r="159" spans="1:20" ht="16.5" customHeight="1" x14ac:dyDescent="0.25">
      <c r="A159" s="1446"/>
      <c r="B159" s="1239"/>
      <c r="C159" s="2856"/>
      <c r="D159" s="2881"/>
      <c r="E159" s="1407"/>
      <c r="F159" s="1265" t="s">
        <v>620</v>
      </c>
      <c r="G159" s="4">
        <f t="shared" si="20"/>
        <v>0</v>
      </c>
      <c r="H159" s="30">
        <f t="shared" si="19"/>
        <v>0</v>
      </c>
      <c r="I159" s="1248">
        <f t="shared" si="19"/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1237"/>
    </row>
    <row r="160" spans="1:20" ht="16.5" customHeight="1" x14ac:dyDescent="0.25">
      <c r="A160" s="1446"/>
      <c r="B160" s="1239"/>
      <c r="C160" s="2856"/>
      <c r="D160" s="2881"/>
      <c r="E160" s="1407"/>
      <c r="F160" s="1265" t="s">
        <v>621</v>
      </c>
      <c r="G160" s="4">
        <f t="shared" si="20"/>
        <v>0</v>
      </c>
      <c r="H160" s="30">
        <f t="shared" si="19"/>
        <v>0</v>
      </c>
      <c r="I160" s="1248">
        <f t="shared" si="19"/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1237"/>
    </row>
    <row r="161" spans="1:20" ht="16.5" customHeight="1" x14ac:dyDescent="0.25">
      <c r="A161" s="1446"/>
      <c r="B161" s="1239"/>
      <c r="C161" s="2856"/>
      <c r="D161" s="2881"/>
      <c r="E161" s="1407"/>
      <c r="F161" s="1265" t="s">
        <v>622</v>
      </c>
      <c r="G161" s="4">
        <f t="shared" si="20"/>
        <v>0</v>
      </c>
      <c r="H161" s="30">
        <f t="shared" si="19"/>
        <v>0</v>
      </c>
      <c r="I161" s="1248">
        <f t="shared" si="19"/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1237"/>
    </row>
    <row r="162" spans="1:20" ht="16.5" customHeight="1" x14ac:dyDescent="0.25">
      <c r="A162" s="1446"/>
      <c r="B162" s="1239"/>
      <c r="C162" s="2856"/>
      <c r="D162" s="2881"/>
      <c r="E162" s="1407"/>
      <c r="F162" s="29" t="s">
        <v>623</v>
      </c>
      <c r="G162" s="4">
        <f t="shared" si="20"/>
        <v>0</v>
      </c>
      <c r="H162" s="30">
        <f t="shared" si="19"/>
        <v>0</v>
      </c>
      <c r="I162" s="1248">
        <f t="shared" si="19"/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1237"/>
    </row>
    <row r="163" spans="1:20" ht="16.5" customHeight="1" x14ac:dyDescent="0.25">
      <c r="A163" s="1446"/>
      <c r="B163" s="1239"/>
      <c r="C163" s="2856"/>
      <c r="D163" s="2881"/>
      <c r="E163" s="1407"/>
      <c r="F163" s="29" t="s">
        <v>624</v>
      </c>
      <c r="G163" s="4">
        <f t="shared" si="20"/>
        <v>0</v>
      </c>
      <c r="H163" s="30">
        <f t="shared" si="19"/>
        <v>0</v>
      </c>
      <c r="I163" s="1248">
        <f t="shared" si="19"/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1237"/>
    </row>
    <row r="164" spans="1:20" ht="16.5" customHeight="1" x14ac:dyDescent="0.25">
      <c r="A164" s="1446"/>
      <c r="B164" s="1239"/>
      <c r="C164" s="2856"/>
      <c r="D164" s="2881"/>
      <c r="E164" s="1407"/>
      <c r="F164" s="29" t="s">
        <v>625</v>
      </c>
      <c r="G164" s="4">
        <f t="shared" si="20"/>
        <v>0</v>
      </c>
      <c r="H164" s="30">
        <f t="shared" si="19"/>
        <v>0</v>
      </c>
      <c r="I164" s="1248">
        <f t="shared" si="19"/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1237"/>
    </row>
    <row r="165" spans="1:20" ht="16.5" customHeight="1" x14ac:dyDescent="0.25">
      <c r="A165" s="1446"/>
      <c r="B165" s="1239"/>
      <c r="C165" s="2856"/>
      <c r="D165" s="2881"/>
      <c r="E165" s="1407"/>
      <c r="F165" s="1265" t="s">
        <v>626</v>
      </c>
      <c r="G165" s="4">
        <f t="shared" si="20"/>
        <v>0</v>
      </c>
      <c r="H165" s="30">
        <f t="shared" si="19"/>
        <v>0</v>
      </c>
      <c r="I165" s="1248">
        <f t="shared" si="19"/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1237"/>
    </row>
    <row r="166" spans="1:20" ht="16.5" customHeight="1" x14ac:dyDescent="0.25">
      <c r="A166" s="1446"/>
      <c r="B166" s="1239"/>
      <c r="C166" s="2856"/>
      <c r="D166" s="2882"/>
      <c r="E166" s="1409"/>
      <c r="F166" s="1265" t="s">
        <v>627</v>
      </c>
      <c r="G166" s="4">
        <f t="shared" si="20"/>
        <v>0</v>
      </c>
      <c r="H166" s="30">
        <f t="shared" si="19"/>
        <v>0</v>
      </c>
      <c r="I166" s="1248">
        <f t="shared" si="19"/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1237"/>
    </row>
    <row r="167" spans="1:20" ht="16.5" customHeight="1" x14ac:dyDescent="0.25">
      <c r="A167" s="1446"/>
      <c r="B167" s="1239"/>
      <c r="C167" s="2856"/>
      <c r="D167" s="2883" t="s">
        <v>628</v>
      </c>
      <c r="E167" s="1412"/>
      <c r="F167" s="33" t="s">
        <v>629</v>
      </c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237"/>
    </row>
    <row r="168" spans="1:20" ht="16.5" customHeight="1" x14ac:dyDescent="0.25">
      <c r="A168" s="1446"/>
      <c r="B168" s="1239"/>
      <c r="C168" s="2856"/>
      <c r="D168" s="2883"/>
      <c r="E168" s="1412"/>
      <c r="F168" s="33" t="s">
        <v>630</v>
      </c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237"/>
    </row>
    <row r="169" spans="1:20" ht="15.75" x14ac:dyDescent="0.25">
      <c r="A169" s="1446"/>
      <c r="B169" s="1239"/>
      <c r="C169" s="2884" t="s">
        <v>631</v>
      </c>
      <c r="D169" s="2887" t="s">
        <v>632</v>
      </c>
      <c r="E169" s="2887"/>
      <c r="F169" s="1149" t="s">
        <v>633</v>
      </c>
      <c r="G169" s="1270">
        <f>SUM(H169:S169)</f>
        <v>0</v>
      </c>
      <c r="H169" s="30">
        <f t="shared" ref="H169:I172" si="21">SUM(I169:T169)</f>
        <v>0</v>
      </c>
      <c r="I169" s="1248">
        <f t="shared" si="21"/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1237"/>
    </row>
    <row r="170" spans="1:20" ht="15.75" x14ac:dyDescent="0.25">
      <c r="A170" s="1446"/>
      <c r="B170" s="1239"/>
      <c r="C170" s="2885"/>
      <c r="D170" s="2887"/>
      <c r="E170" s="2887"/>
      <c r="F170" s="1152" t="s">
        <v>634</v>
      </c>
      <c r="G170" s="1270">
        <f t="shared" ref="G170:G172" si="22">SUM(H170:S170)</f>
        <v>0</v>
      </c>
      <c r="H170" s="30">
        <f t="shared" si="21"/>
        <v>0</v>
      </c>
      <c r="I170" s="1248">
        <f t="shared" si="21"/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1237"/>
    </row>
    <row r="171" spans="1:20" ht="15.75" x14ac:dyDescent="0.25">
      <c r="A171" s="1446"/>
      <c r="B171" s="1239"/>
      <c r="C171" s="2885"/>
      <c r="D171" s="2887"/>
      <c r="E171" s="2887"/>
      <c r="F171" s="1271" t="s">
        <v>635</v>
      </c>
      <c r="G171" s="1270">
        <f t="shared" si="22"/>
        <v>0</v>
      </c>
      <c r="H171" s="30">
        <f t="shared" si="21"/>
        <v>0</v>
      </c>
      <c r="I171" s="1248">
        <f t="shared" si="21"/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1237"/>
    </row>
    <row r="172" spans="1:20" ht="16.5" thickBot="1" x14ac:dyDescent="0.3">
      <c r="A172" s="1446"/>
      <c r="B172" s="1239"/>
      <c r="C172" s="2886"/>
      <c r="D172" s="2888"/>
      <c r="E172" s="2888"/>
      <c r="F172" s="1272" t="s">
        <v>636</v>
      </c>
      <c r="G172" s="1270">
        <f t="shared" si="22"/>
        <v>0</v>
      </c>
      <c r="H172" s="30">
        <f t="shared" si="21"/>
        <v>0</v>
      </c>
      <c r="I172" s="1248">
        <f t="shared" si="21"/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1237"/>
    </row>
    <row r="173" spans="1:20" ht="19.5" thickBot="1" x14ac:dyDescent="0.3">
      <c r="A173" s="1446"/>
      <c r="B173" s="1332" t="s">
        <v>154</v>
      </c>
      <c r="C173" s="1334" t="s">
        <v>169</v>
      </c>
      <c r="D173" s="1334"/>
      <c r="E173" s="1334"/>
      <c r="F173" s="1334"/>
      <c r="G173" s="1334"/>
      <c r="H173" s="1334"/>
      <c r="I173" s="1334"/>
      <c r="J173" s="1334"/>
      <c r="K173" s="1334"/>
      <c r="L173" s="1334"/>
      <c r="M173" s="1334"/>
      <c r="N173" s="1334"/>
      <c r="O173" s="1334"/>
      <c r="P173" s="1334"/>
      <c r="Q173" s="1334"/>
      <c r="R173" s="1334"/>
      <c r="S173" s="1335"/>
      <c r="T173" s="1237"/>
    </row>
    <row r="174" spans="1:20" ht="19.5" thickBot="1" x14ac:dyDescent="0.3">
      <c r="A174" s="1446"/>
      <c r="B174" s="1333"/>
      <c r="C174" s="1392" t="s">
        <v>136</v>
      </c>
      <c r="D174" s="1393" t="s">
        <v>171</v>
      </c>
      <c r="E174" s="1394"/>
      <c r="F174" s="1394"/>
      <c r="G174" s="1394"/>
      <c r="H174" s="1394"/>
      <c r="I174" s="1394"/>
      <c r="J174" s="1394"/>
      <c r="K174" s="1394"/>
      <c r="L174" s="1394"/>
      <c r="M174" s="1394"/>
      <c r="N174" s="1394"/>
      <c r="O174" s="1394"/>
      <c r="P174" s="1394"/>
      <c r="Q174" s="1394"/>
      <c r="R174" s="1394"/>
      <c r="S174" s="1395"/>
      <c r="T174" s="1237"/>
    </row>
    <row r="175" spans="1:20" ht="16.5" thickBot="1" x14ac:dyDescent="0.3">
      <c r="A175" s="1446"/>
      <c r="B175" s="1333"/>
      <c r="C175" s="1392"/>
      <c r="D175" s="1396" t="s">
        <v>331</v>
      </c>
      <c r="E175" s="1376"/>
      <c r="F175" s="89" t="s">
        <v>280</v>
      </c>
      <c r="G175" s="86">
        <f>SUM(H175:S175)</f>
        <v>0</v>
      </c>
      <c r="H175" s="30">
        <f t="shared" ref="H175:I178" si="23">SUM(I175:T175)</f>
        <v>0</v>
      </c>
      <c r="I175" s="1248">
        <f t="shared" si="23"/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1237"/>
    </row>
    <row r="176" spans="1:20" ht="16.5" thickBot="1" x14ac:dyDescent="0.3">
      <c r="A176" s="1446"/>
      <c r="B176" s="1333"/>
      <c r="C176" s="1392"/>
      <c r="D176" s="1375"/>
      <c r="E176" s="1376"/>
      <c r="F176" s="35" t="s">
        <v>281</v>
      </c>
      <c r="G176" s="79">
        <f t="shared" ref="G176:I239" si="24">SUM(H176:S176)</f>
        <v>0</v>
      </c>
      <c r="H176" s="30">
        <f t="shared" si="23"/>
        <v>0</v>
      </c>
      <c r="I176" s="1248">
        <f t="shared" si="23"/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1237"/>
    </row>
    <row r="177" spans="1:20" ht="16.5" thickBot="1" x14ac:dyDescent="0.3">
      <c r="A177" s="1446"/>
      <c r="B177" s="1333"/>
      <c r="C177" s="1392"/>
      <c r="D177" s="1375"/>
      <c r="E177" s="1376"/>
      <c r="F177" s="35" t="s">
        <v>282</v>
      </c>
      <c r="G177" s="79">
        <f t="shared" si="24"/>
        <v>0</v>
      </c>
      <c r="H177" s="30">
        <f t="shared" si="23"/>
        <v>0</v>
      </c>
      <c r="I177" s="1248">
        <f t="shared" si="23"/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1237"/>
    </row>
    <row r="178" spans="1:20" ht="16.5" thickBot="1" x14ac:dyDescent="0.3">
      <c r="A178" s="1446"/>
      <c r="B178" s="1333"/>
      <c r="C178" s="1392"/>
      <c r="D178" s="1375"/>
      <c r="E178" s="1376"/>
      <c r="F178" s="35" t="s">
        <v>283</v>
      </c>
      <c r="G178" s="79">
        <f t="shared" si="24"/>
        <v>0</v>
      </c>
      <c r="H178" s="30">
        <f t="shared" si="23"/>
        <v>0</v>
      </c>
      <c r="I178" s="1248">
        <f t="shared" si="23"/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1237"/>
    </row>
    <row r="179" spans="1:20" ht="19.5" thickBot="1" x14ac:dyDescent="0.3">
      <c r="A179" s="1446"/>
      <c r="B179" s="1333"/>
      <c r="C179" s="1392"/>
      <c r="D179" s="1375"/>
      <c r="E179" s="1376"/>
      <c r="F179" s="35" t="s">
        <v>284</v>
      </c>
      <c r="G179" s="79">
        <v>84</v>
      </c>
      <c r="H179" s="36">
        <v>7</v>
      </c>
      <c r="I179" s="36">
        <v>7</v>
      </c>
      <c r="J179" s="36">
        <v>7</v>
      </c>
      <c r="K179" s="36">
        <v>7</v>
      </c>
      <c r="L179" s="36">
        <v>7</v>
      </c>
      <c r="M179" s="36">
        <v>7</v>
      </c>
      <c r="N179" s="36">
        <v>7</v>
      </c>
      <c r="O179" s="36">
        <v>7</v>
      </c>
      <c r="P179" s="36">
        <v>7</v>
      </c>
      <c r="Q179" s="36">
        <v>7</v>
      </c>
      <c r="R179" s="36">
        <v>7</v>
      </c>
      <c r="S179" s="37">
        <v>7</v>
      </c>
      <c r="T179" s="1237"/>
    </row>
    <row r="180" spans="1:20" ht="33.75" customHeight="1" thickBot="1" x14ac:dyDescent="0.3">
      <c r="A180" s="1446"/>
      <c r="B180" s="1333"/>
      <c r="C180" s="1392"/>
      <c r="D180" s="1375"/>
      <c r="E180" s="1376"/>
      <c r="F180" s="38" t="s">
        <v>285</v>
      </c>
      <c r="G180" s="79">
        <f t="shared" si="24"/>
        <v>0</v>
      </c>
      <c r="H180" s="30">
        <f t="shared" si="24"/>
        <v>0</v>
      </c>
      <c r="I180" s="1248">
        <f t="shared" si="24"/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1237"/>
    </row>
    <row r="181" spans="1:20" ht="45.75" thickBot="1" x14ac:dyDescent="0.3">
      <c r="A181" s="1446"/>
      <c r="B181" s="1333"/>
      <c r="C181" s="1392"/>
      <c r="D181" s="1375"/>
      <c r="E181" s="1376"/>
      <c r="F181" s="38" t="s">
        <v>286</v>
      </c>
      <c r="G181" s="79">
        <f t="shared" si="24"/>
        <v>0</v>
      </c>
      <c r="H181" s="30">
        <f t="shared" si="24"/>
        <v>0</v>
      </c>
      <c r="I181" s="1248">
        <f t="shared" si="24"/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1237"/>
    </row>
    <row r="182" spans="1:20" ht="30.75" thickBot="1" x14ac:dyDescent="0.3">
      <c r="A182" s="1446"/>
      <c r="B182" s="1333"/>
      <c r="C182" s="1392"/>
      <c r="D182" s="1375"/>
      <c r="E182" s="1376"/>
      <c r="F182" s="38" t="s">
        <v>287</v>
      </c>
      <c r="G182" s="79">
        <f t="shared" si="24"/>
        <v>0</v>
      </c>
      <c r="H182" s="30">
        <f t="shared" si="24"/>
        <v>0</v>
      </c>
      <c r="I182" s="1248">
        <f t="shared" si="24"/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1237"/>
    </row>
    <row r="183" spans="1:20" ht="45.75" thickBot="1" x14ac:dyDescent="0.3">
      <c r="A183" s="1446"/>
      <c r="B183" s="1333"/>
      <c r="C183" s="1392"/>
      <c r="D183" s="1375"/>
      <c r="E183" s="1376"/>
      <c r="F183" s="38" t="s">
        <v>288</v>
      </c>
      <c r="G183" s="79">
        <f t="shared" si="24"/>
        <v>0</v>
      </c>
      <c r="H183" s="30">
        <f t="shared" si="24"/>
        <v>0</v>
      </c>
      <c r="I183" s="1248">
        <f t="shared" si="24"/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1237"/>
    </row>
    <row r="184" spans="1:20" ht="30.75" thickBot="1" x14ac:dyDescent="0.3">
      <c r="A184" s="1446"/>
      <c r="B184" s="1333"/>
      <c r="C184" s="1392"/>
      <c r="D184" s="1375"/>
      <c r="E184" s="1376"/>
      <c r="F184" s="38" t="s">
        <v>289</v>
      </c>
      <c r="G184" s="79">
        <f t="shared" si="24"/>
        <v>0</v>
      </c>
      <c r="H184" s="30">
        <f t="shared" si="24"/>
        <v>0</v>
      </c>
      <c r="I184" s="1248">
        <f t="shared" si="24"/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1237"/>
    </row>
    <row r="185" spans="1:20" ht="45.75" thickBot="1" x14ac:dyDescent="0.3">
      <c r="A185" s="1446"/>
      <c r="B185" s="1333"/>
      <c r="C185" s="1392"/>
      <c r="D185" s="1375"/>
      <c r="E185" s="1376"/>
      <c r="F185" s="38" t="s">
        <v>290</v>
      </c>
      <c r="G185" s="79">
        <f t="shared" si="24"/>
        <v>0</v>
      </c>
      <c r="H185" s="30">
        <f t="shared" si="24"/>
        <v>0</v>
      </c>
      <c r="I185" s="1248">
        <f t="shared" si="24"/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1237"/>
    </row>
    <row r="186" spans="1:20" ht="30.75" thickBot="1" x14ac:dyDescent="0.3">
      <c r="A186" s="1446"/>
      <c r="B186" s="1333"/>
      <c r="C186" s="1392"/>
      <c r="D186" s="1375"/>
      <c r="E186" s="1376"/>
      <c r="F186" s="38" t="s">
        <v>291</v>
      </c>
      <c r="G186" s="79">
        <f t="shared" si="24"/>
        <v>0</v>
      </c>
      <c r="H186" s="30">
        <f t="shared" si="24"/>
        <v>0</v>
      </c>
      <c r="I186" s="1248">
        <f t="shared" si="24"/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1237"/>
    </row>
    <row r="187" spans="1:20" ht="16.5" thickBot="1" x14ac:dyDescent="0.3">
      <c r="A187" s="1446"/>
      <c r="B187" s="1333"/>
      <c r="C187" s="1392"/>
      <c r="D187" s="1375"/>
      <c r="E187" s="1376"/>
      <c r="F187" s="38" t="s">
        <v>292</v>
      </c>
      <c r="G187" s="79">
        <f t="shared" si="24"/>
        <v>0</v>
      </c>
      <c r="H187" s="30">
        <f t="shared" si="24"/>
        <v>0</v>
      </c>
      <c r="I187" s="1248">
        <f t="shared" si="24"/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1237"/>
    </row>
    <row r="188" spans="1:20" ht="30.75" thickBot="1" x14ac:dyDescent="0.3">
      <c r="A188" s="1446"/>
      <c r="B188" s="1333"/>
      <c r="C188" s="1392"/>
      <c r="D188" s="1375"/>
      <c r="E188" s="1376"/>
      <c r="F188" s="38" t="s">
        <v>293</v>
      </c>
      <c r="G188" s="79">
        <f t="shared" si="24"/>
        <v>0</v>
      </c>
      <c r="H188" s="30">
        <f t="shared" si="24"/>
        <v>0</v>
      </c>
      <c r="I188" s="1248">
        <f t="shared" si="24"/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1237"/>
    </row>
    <row r="189" spans="1:20" ht="30.75" thickBot="1" x14ac:dyDescent="0.3">
      <c r="A189" s="1446"/>
      <c r="B189" s="1333"/>
      <c r="C189" s="1392"/>
      <c r="D189" s="1375"/>
      <c r="E189" s="1376"/>
      <c r="F189" s="38" t="s">
        <v>294</v>
      </c>
      <c r="G189" s="79">
        <f t="shared" si="24"/>
        <v>0</v>
      </c>
      <c r="H189" s="30">
        <f t="shared" si="24"/>
        <v>0</v>
      </c>
      <c r="I189" s="1248">
        <f t="shared" si="24"/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1237"/>
    </row>
    <row r="190" spans="1:20" ht="31.7" customHeight="1" thickBot="1" x14ac:dyDescent="0.3">
      <c r="A190" s="1446"/>
      <c r="B190" s="1333"/>
      <c r="C190" s="1392"/>
      <c r="D190" s="1375"/>
      <c r="E190" s="1376"/>
      <c r="F190" s="38" t="s">
        <v>295</v>
      </c>
      <c r="G190" s="79">
        <f t="shared" si="24"/>
        <v>0</v>
      </c>
      <c r="H190" s="30">
        <f t="shared" si="24"/>
        <v>0</v>
      </c>
      <c r="I190" s="1248">
        <f t="shared" si="24"/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1237"/>
    </row>
    <row r="191" spans="1:20" ht="30.75" thickBot="1" x14ac:dyDescent="0.3">
      <c r="A191" s="1446"/>
      <c r="B191" s="1333"/>
      <c r="C191" s="1392"/>
      <c r="D191" s="1375"/>
      <c r="E191" s="1376"/>
      <c r="F191" s="38" t="s">
        <v>296</v>
      </c>
      <c r="G191" s="79">
        <f t="shared" si="24"/>
        <v>0</v>
      </c>
      <c r="H191" s="30">
        <f t="shared" si="24"/>
        <v>0</v>
      </c>
      <c r="I191" s="1248">
        <f t="shared" si="24"/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1237"/>
    </row>
    <row r="192" spans="1:20" ht="22.7" customHeight="1" thickBot="1" x14ac:dyDescent="0.3">
      <c r="A192" s="1446"/>
      <c r="B192" s="1333"/>
      <c r="C192" s="1392"/>
      <c r="D192" s="1375"/>
      <c r="E192" s="1376"/>
      <c r="F192" s="38" t="s">
        <v>297</v>
      </c>
      <c r="G192" s="79">
        <f t="shared" si="24"/>
        <v>0</v>
      </c>
      <c r="H192" s="30">
        <f t="shared" si="24"/>
        <v>0</v>
      </c>
      <c r="I192" s="1248">
        <f t="shared" si="24"/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1237"/>
    </row>
    <row r="193" spans="1:20" ht="16.5" thickBot="1" x14ac:dyDescent="0.3">
      <c r="A193" s="1446"/>
      <c r="B193" s="1333"/>
      <c r="C193" s="1392"/>
      <c r="D193" s="1375"/>
      <c r="E193" s="1376"/>
      <c r="F193" s="38" t="s">
        <v>298</v>
      </c>
      <c r="G193" s="79">
        <f t="shared" si="24"/>
        <v>0</v>
      </c>
      <c r="H193" s="30">
        <f t="shared" si="24"/>
        <v>0</v>
      </c>
      <c r="I193" s="1248">
        <f t="shared" si="24"/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1237"/>
    </row>
    <row r="194" spans="1:20" ht="30.75" thickBot="1" x14ac:dyDescent="0.3">
      <c r="A194" s="1446"/>
      <c r="B194" s="1333"/>
      <c r="C194" s="1392"/>
      <c r="D194" s="1375"/>
      <c r="E194" s="1376"/>
      <c r="F194" s="38" t="s">
        <v>299</v>
      </c>
      <c r="G194" s="79">
        <f t="shared" si="24"/>
        <v>0</v>
      </c>
      <c r="H194" s="30">
        <f t="shared" si="24"/>
        <v>0</v>
      </c>
      <c r="I194" s="1248">
        <f t="shared" si="24"/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1237"/>
    </row>
    <row r="195" spans="1:20" ht="16.5" thickBot="1" x14ac:dyDescent="0.3">
      <c r="A195" s="1446"/>
      <c r="B195" s="1333"/>
      <c r="C195" s="1392"/>
      <c r="D195" s="1375"/>
      <c r="E195" s="1376"/>
      <c r="F195" s="38" t="s">
        <v>300</v>
      </c>
      <c r="G195" s="79">
        <f t="shared" si="24"/>
        <v>0</v>
      </c>
      <c r="H195" s="30">
        <f t="shared" si="24"/>
        <v>0</v>
      </c>
      <c r="I195" s="1248">
        <f t="shared" si="24"/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1237"/>
    </row>
    <row r="196" spans="1:20" ht="30.75" thickBot="1" x14ac:dyDescent="0.3">
      <c r="A196" s="1446"/>
      <c r="B196" s="1333"/>
      <c r="C196" s="1392"/>
      <c r="D196" s="1375"/>
      <c r="E196" s="1376"/>
      <c r="F196" s="38" t="s">
        <v>301</v>
      </c>
      <c r="G196" s="79">
        <v>12</v>
      </c>
      <c r="H196" s="30">
        <v>0</v>
      </c>
      <c r="I196" s="1248">
        <v>1</v>
      </c>
      <c r="J196" s="5">
        <v>2</v>
      </c>
      <c r="K196" s="5">
        <v>1</v>
      </c>
      <c r="L196" s="5">
        <v>1</v>
      </c>
      <c r="M196" s="5">
        <v>1</v>
      </c>
      <c r="N196" s="5">
        <v>1</v>
      </c>
      <c r="O196" s="5">
        <v>1</v>
      </c>
      <c r="P196" s="5">
        <v>1</v>
      </c>
      <c r="Q196" s="5">
        <v>1</v>
      </c>
      <c r="R196" s="5">
        <v>1</v>
      </c>
      <c r="S196" s="5">
        <v>1</v>
      </c>
      <c r="T196" s="1237"/>
    </row>
    <row r="197" spans="1:20" ht="30.75" thickBot="1" x14ac:dyDescent="0.3">
      <c r="A197" s="1446"/>
      <c r="B197" s="1333"/>
      <c r="C197" s="1392"/>
      <c r="D197" s="1375"/>
      <c r="E197" s="1376"/>
      <c r="F197" s="38" t="s">
        <v>302</v>
      </c>
      <c r="G197" s="79">
        <f t="shared" si="24"/>
        <v>0</v>
      </c>
      <c r="H197" s="30">
        <f t="shared" si="24"/>
        <v>0</v>
      </c>
      <c r="I197" s="1248">
        <f t="shared" si="24"/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1237"/>
    </row>
    <row r="198" spans="1:20" ht="16.5" thickBot="1" x14ac:dyDescent="0.3">
      <c r="A198" s="1446"/>
      <c r="B198" s="1333"/>
      <c r="C198" s="1392"/>
      <c r="D198" s="1375"/>
      <c r="E198" s="1376"/>
      <c r="F198" s="38" t="s">
        <v>303</v>
      </c>
      <c r="G198" s="79">
        <f t="shared" si="24"/>
        <v>0</v>
      </c>
      <c r="H198" s="30">
        <f t="shared" si="24"/>
        <v>0</v>
      </c>
      <c r="I198" s="1248">
        <f t="shared" si="24"/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1237"/>
    </row>
    <row r="199" spans="1:20" ht="16.5" thickBot="1" x14ac:dyDescent="0.3">
      <c r="A199" s="1446"/>
      <c r="B199" s="1333"/>
      <c r="C199" s="1392"/>
      <c r="D199" s="1375"/>
      <c r="E199" s="1376"/>
      <c r="F199" s="38" t="s">
        <v>304</v>
      </c>
      <c r="G199" s="79">
        <f t="shared" si="24"/>
        <v>0</v>
      </c>
      <c r="H199" s="30">
        <f t="shared" si="24"/>
        <v>0</v>
      </c>
      <c r="I199" s="1248">
        <f t="shared" si="24"/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1237"/>
    </row>
    <row r="200" spans="1:20" ht="16.5" thickBot="1" x14ac:dyDescent="0.3">
      <c r="A200" s="1446"/>
      <c r="B200" s="1333"/>
      <c r="C200" s="1392"/>
      <c r="D200" s="1375"/>
      <c r="E200" s="1376"/>
      <c r="F200" s="38" t="s">
        <v>305</v>
      </c>
      <c r="G200" s="79">
        <f t="shared" si="24"/>
        <v>0</v>
      </c>
      <c r="H200" s="30">
        <f t="shared" si="24"/>
        <v>0</v>
      </c>
      <c r="I200" s="1248">
        <f t="shared" si="24"/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1237"/>
    </row>
    <row r="201" spans="1:20" ht="16.5" thickBot="1" x14ac:dyDescent="0.3">
      <c r="A201" s="1446"/>
      <c r="B201" s="1333"/>
      <c r="C201" s="1392"/>
      <c r="D201" s="1375"/>
      <c r="E201" s="1376"/>
      <c r="F201" s="38" t="s">
        <v>306</v>
      </c>
      <c r="G201" s="79">
        <f t="shared" si="24"/>
        <v>0</v>
      </c>
      <c r="H201" s="30">
        <f t="shared" si="24"/>
        <v>0</v>
      </c>
      <c r="I201" s="1248">
        <f t="shared" si="24"/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1237"/>
    </row>
    <row r="202" spans="1:20" ht="16.5" thickBot="1" x14ac:dyDescent="0.3">
      <c r="A202" s="1446"/>
      <c r="B202" s="1333"/>
      <c r="C202" s="1392"/>
      <c r="D202" s="1375"/>
      <c r="E202" s="1376"/>
      <c r="F202" s="38" t="s">
        <v>307</v>
      </c>
      <c r="G202" s="79">
        <f t="shared" si="24"/>
        <v>0</v>
      </c>
      <c r="H202" s="30">
        <f t="shared" si="24"/>
        <v>0</v>
      </c>
      <c r="I202" s="1248">
        <f t="shared" si="24"/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1237"/>
    </row>
    <row r="203" spans="1:20" ht="16.5" thickBot="1" x14ac:dyDescent="0.3">
      <c r="A203" s="1446"/>
      <c r="B203" s="1333"/>
      <c r="C203" s="1392"/>
      <c r="D203" s="1375"/>
      <c r="E203" s="1376"/>
      <c r="F203" s="38" t="s">
        <v>308</v>
      </c>
      <c r="G203" s="79">
        <f t="shared" si="24"/>
        <v>0</v>
      </c>
      <c r="H203" s="30">
        <f t="shared" si="24"/>
        <v>0</v>
      </c>
      <c r="I203" s="1248">
        <f t="shared" si="24"/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1237"/>
    </row>
    <row r="204" spans="1:20" ht="16.5" thickBot="1" x14ac:dyDescent="0.3">
      <c r="A204" s="1446"/>
      <c r="B204" s="1333"/>
      <c r="C204" s="1392"/>
      <c r="D204" s="1375"/>
      <c r="E204" s="1376"/>
      <c r="F204" s="38" t="s">
        <v>309</v>
      </c>
      <c r="G204" s="79">
        <f t="shared" si="24"/>
        <v>0</v>
      </c>
      <c r="H204" s="30">
        <f t="shared" si="24"/>
        <v>0</v>
      </c>
      <c r="I204" s="1248">
        <f t="shared" si="24"/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1237"/>
    </row>
    <row r="205" spans="1:20" ht="33" customHeight="1" thickBot="1" x14ac:dyDescent="0.3">
      <c r="A205" s="1446"/>
      <c r="B205" s="1333"/>
      <c r="C205" s="1392"/>
      <c r="D205" s="1375"/>
      <c r="E205" s="1376"/>
      <c r="F205" s="38" t="s">
        <v>310</v>
      </c>
      <c r="G205" s="79">
        <f t="shared" si="24"/>
        <v>0</v>
      </c>
      <c r="H205" s="30">
        <f t="shared" si="24"/>
        <v>0</v>
      </c>
      <c r="I205" s="1248">
        <f t="shared" si="24"/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1237"/>
    </row>
    <row r="206" spans="1:20" ht="45.75" thickBot="1" x14ac:dyDescent="0.3">
      <c r="A206" s="1446"/>
      <c r="B206" s="1333"/>
      <c r="C206" s="1392"/>
      <c r="D206" s="1375"/>
      <c r="E206" s="1376"/>
      <c r="F206" s="38" t="s">
        <v>311</v>
      </c>
      <c r="G206" s="79">
        <f t="shared" si="24"/>
        <v>0</v>
      </c>
      <c r="H206" s="30">
        <f t="shared" si="24"/>
        <v>0</v>
      </c>
      <c r="I206" s="1248">
        <f t="shared" si="24"/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1237"/>
    </row>
    <row r="207" spans="1:20" ht="30.75" thickBot="1" x14ac:dyDescent="0.3">
      <c r="A207" s="1446"/>
      <c r="B207" s="1333"/>
      <c r="C207" s="1392"/>
      <c r="D207" s="1375"/>
      <c r="E207" s="1376"/>
      <c r="F207" s="38" t="s">
        <v>312</v>
      </c>
      <c r="G207" s="79">
        <v>12</v>
      </c>
      <c r="H207" s="30">
        <v>1</v>
      </c>
      <c r="I207" s="1248">
        <v>1</v>
      </c>
      <c r="J207" s="5">
        <v>1</v>
      </c>
      <c r="K207" s="5">
        <v>1</v>
      </c>
      <c r="L207" s="5">
        <v>1</v>
      </c>
      <c r="M207" s="5">
        <v>1</v>
      </c>
      <c r="N207" s="5">
        <v>1</v>
      </c>
      <c r="O207" s="5">
        <v>1</v>
      </c>
      <c r="P207" s="5">
        <v>1</v>
      </c>
      <c r="Q207" s="5">
        <v>1</v>
      </c>
      <c r="R207" s="5">
        <v>1</v>
      </c>
      <c r="S207" s="5">
        <v>1</v>
      </c>
      <c r="T207" s="1237"/>
    </row>
    <row r="208" spans="1:20" ht="16.5" thickBot="1" x14ac:dyDescent="0.3">
      <c r="A208" s="1446"/>
      <c r="B208" s="1333"/>
      <c r="C208" s="1392"/>
      <c r="D208" s="1375"/>
      <c r="E208" s="1376"/>
      <c r="F208" s="38" t="s">
        <v>230</v>
      </c>
      <c r="G208" s="79">
        <f t="shared" si="24"/>
        <v>0</v>
      </c>
      <c r="H208" s="30">
        <f t="shared" si="24"/>
        <v>0</v>
      </c>
      <c r="I208" s="1248">
        <f t="shared" si="24"/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1237"/>
    </row>
    <row r="209" spans="1:20" ht="30.75" thickBot="1" x14ac:dyDescent="0.3">
      <c r="A209" s="1446"/>
      <c r="B209" s="1333"/>
      <c r="C209" s="1392"/>
      <c r="D209" s="1375"/>
      <c r="E209" s="1376"/>
      <c r="F209" s="38" t="s">
        <v>313</v>
      </c>
      <c r="G209" s="79">
        <f t="shared" si="24"/>
        <v>0</v>
      </c>
      <c r="H209" s="30">
        <f t="shared" si="24"/>
        <v>0</v>
      </c>
      <c r="I209" s="1248">
        <f t="shared" si="24"/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1237"/>
    </row>
    <row r="210" spans="1:20" ht="45.75" thickBot="1" x14ac:dyDescent="0.3">
      <c r="A210" s="1446"/>
      <c r="B210" s="1333"/>
      <c r="C210" s="1392"/>
      <c r="D210" s="1375"/>
      <c r="E210" s="1376"/>
      <c r="F210" s="38" t="s">
        <v>314</v>
      </c>
      <c r="G210" s="79">
        <f t="shared" si="24"/>
        <v>0</v>
      </c>
      <c r="H210" s="30">
        <f t="shared" si="24"/>
        <v>0</v>
      </c>
      <c r="I210" s="1248">
        <f t="shared" si="24"/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1237"/>
    </row>
    <row r="211" spans="1:20" ht="30.75" thickBot="1" x14ac:dyDescent="0.3">
      <c r="A211" s="1446"/>
      <c r="B211" s="1333"/>
      <c r="C211" s="1392"/>
      <c r="D211" s="1375"/>
      <c r="E211" s="1376"/>
      <c r="F211" s="38" t="s">
        <v>315</v>
      </c>
      <c r="G211" s="79">
        <f t="shared" si="24"/>
        <v>0</v>
      </c>
      <c r="H211" s="30">
        <f t="shared" si="24"/>
        <v>0</v>
      </c>
      <c r="I211" s="1248">
        <f t="shared" si="24"/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1237"/>
    </row>
    <row r="212" spans="1:20" ht="30.75" thickBot="1" x14ac:dyDescent="0.3">
      <c r="A212" s="1446"/>
      <c r="B212" s="1333"/>
      <c r="C212" s="1392"/>
      <c r="D212" s="1375"/>
      <c r="E212" s="1376"/>
      <c r="F212" s="38" t="s">
        <v>316</v>
      </c>
      <c r="G212" s="79">
        <v>12</v>
      </c>
      <c r="H212" s="30">
        <v>1</v>
      </c>
      <c r="I212" s="1248">
        <v>1</v>
      </c>
      <c r="J212" s="5">
        <v>1</v>
      </c>
      <c r="K212" s="5">
        <v>1</v>
      </c>
      <c r="L212" s="5">
        <v>2</v>
      </c>
      <c r="M212" s="5">
        <v>1</v>
      </c>
      <c r="N212" s="5">
        <v>1</v>
      </c>
      <c r="O212" s="5">
        <v>1</v>
      </c>
      <c r="P212" s="5">
        <v>1</v>
      </c>
      <c r="Q212" s="5">
        <v>1</v>
      </c>
      <c r="R212" s="5">
        <v>1</v>
      </c>
      <c r="S212" s="5">
        <v>1</v>
      </c>
      <c r="T212" s="1237"/>
    </row>
    <row r="213" spans="1:20" ht="16.5" thickBot="1" x14ac:dyDescent="0.3">
      <c r="A213" s="1446"/>
      <c r="B213" s="1333"/>
      <c r="C213" s="1392"/>
      <c r="D213" s="1375"/>
      <c r="E213" s="1376"/>
      <c r="F213" s="38" t="s">
        <v>317</v>
      </c>
      <c r="G213" s="79">
        <f t="shared" si="24"/>
        <v>0</v>
      </c>
      <c r="H213" s="30">
        <f t="shared" si="24"/>
        <v>0</v>
      </c>
      <c r="I213" s="1248">
        <f t="shared" si="24"/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1237"/>
    </row>
    <row r="214" spans="1:20" ht="16.5" thickBot="1" x14ac:dyDescent="0.3">
      <c r="A214" s="1446"/>
      <c r="B214" s="1333"/>
      <c r="C214" s="1392"/>
      <c r="D214" s="1375"/>
      <c r="E214" s="1376"/>
      <c r="F214" s="38" t="s">
        <v>318</v>
      </c>
      <c r="G214" s="79">
        <f t="shared" si="24"/>
        <v>0</v>
      </c>
      <c r="H214" s="30">
        <f t="shared" si="24"/>
        <v>0</v>
      </c>
      <c r="I214" s="1248">
        <f t="shared" si="24"/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1237"/>
    </row>
    <row r="215" spans="1:20" ht="30.75" thickBot="1" x14ac:dyDescent="0.3">
      <c r="A215" s="1446"/>
      <c r="B215" s="1333"/>
      <c r="C215" s="1392"/>
      <c r="D215" s="1375"/>
      <c r="E215" s="1376"/>
      <c r="F215" s="38" t="s">
        <v>319</v>
      </c>
      <c r="G215" s="79">
        <f t="shared" si="24"/>
        <v>0</v>
      </c>
      <c r="H215" s="30">
        <f t="shared" si="24"/>
        <v>0</v>
      </c>
      <c r="I215" s="1248">
        <f t="shared" si="24"/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1237"/>
    </row>
    <row r="216" spans="1:20" ht="16.5" thickBot="1" x14ac:dyDescent="0.3">
      <c r="A216" s="1446"/>
      <c r="B216" s="1333"/>
      <c r="C216" s="1392"/>
      <c r="D216" s="1375"/>
      <c r="E216" s="1376"/>
      <c r="F216" s="38" t="s">
        <v>320</v>
      </c>
      <c r="G216" s="79">
        <f t="shared" si="24"/>
        <v>0</v>
      </c>
      <c r="H216" s="30">
        <f t="shared" si="24"/>
        <v>0</v>
      </c>
      <c r="I216" s="1248">
        <f t="shared" si="24"/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1237"/>
    </row>
    <row r="217" spans="1:20" ht="30.75" thickBot="1" x14ac:dyDescent="0.3">
      <c r="A217" s="1446"/>
      <c r="B217" s="1333"/>
      <c r="C217" s="1392"/>
      <c r="D217" s="1375"/>
      <c r="E217" s="1376"/>
      <c r="F217" s="38" t="s">
        <v>321</v>
      </c>
      <c r="G217" s="79">
        <f t="shared" si="24"/>
        <v>0</v>
      </c>
      <c r="H217" s="30">
        <f t="shared" si="24"/>
        <v>0</v>
      </c>
      <c r="I217" s="1248">
        <f t="shared" si="24"/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1237"/>
    </row>
    <row r="218" spans="1:20" ht="30.75" thickBot="1" x14ac:dyDescent="0.3">
      <c r="A218" s="1446"/>
      <c r="B218" s="1333"/>
      <c r="C218" s="1392"/>
      <c r="D218" s="1375"/>
      <c r="E218" s="1376"/>
      <c r="F218" s="38" t="s">
        <v>322</v>
      </c>
      <c r="G218" s="79">
        <f t="shared" si="24"/>
        <v>0</v>
      </c>
      <c r="H218" s="30">
        <f t="shared" si="24"/>
        <v>0</v>
      </c>
      <c r="I218" s="1248">
        <f t="shared" si="24"/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1237"/>
    </row>
    <row r="219" spans="1:20" ht="45.75" thickBot="1" x14ac:dyDescent="0.3">
      <c r="A219" s="1446"/>
      <c r="B219" s="1333"/>
      <c r="C219" s="1392"/>
      <c r="D219" s="1375"/>
      <c r="E219" s="1376"/>
      <c r="F219" s="38" t="s">
        <v>323</v>
      </c>
      <c r="G219" s="79">
        <f t="shared" si="24"/>
        <v>0</v>
      </c>
      <c r="H219" s="30">
        <f t="shared" si="24"/>
        <v>0</v>
      </c>
      <c r="I219" s="1248">
        <f t="shared" si="24"/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1237"/>
    </row>
    <row r="220" spans="1:20" ht="45.75" thickBot="1" x14ac:dyDescent="0.3">
      <c r="A220" s="1446"/>
      <c r="B220" s="1333"/>
      <c r="C220" s="1392"/>
      <c r="D220" s="1375"/>
      <c r="E220" s="1376"/>
      <c r="F220" s="38" t="s">
        <v>324</v>
      </c>
      <c r="G220" s="79">
        <f t="shared" si="24"/>
        <v>0</v>
      </c>
      <c r="H220" s="30">
        <f t="shared" si="24"/>
        <v>0</v>
      </c>
      <c r="I220" s="1248">
        <f t="shared" si="24"/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1237"/>
    </row>
    <row r="221" spans="1:20" ht="30.75" thickBot="1" x14ac:dyDescent="0.3">
      <c r="A221" s="1446"/>
      <c r="B221" s="1333"/>
      <c r="C221" s="1392"/>
      <c r="D221" s="1375"/>
      <c r="E221" s="1376"/>
      <c r="F221" s="38" t="s">
        <v>325</v>
      </c>
      <c r="G221" s="79">
        <v>12</v>
      </c>
      <c r="H221" s="30">
        <v>1</v>
      </c>
      <c r="I221" s="1248">
        <v>1</v>
      </c>
      <c r="J221" s="5">
        <v>1</v>
      </c>
      <c r="K221" s="5">
        <v>1</v>
      </c>
      <c r="L221" s="5">
        <v>1</v>
      </c>
      <c r="M221" s="5">
        <v>1</v>
      </c>
      <c r="N221" s="5">
        <v>1</v>
      </c>
      <c r="O221" s="5">
        <v>1</v>
      </c>
      <c r="P221" s="5">
        <v>1</v>
      </c>
      <c r="Q221" s="5">
        <v>1</v>
      </c>
      <c r="R221" s="5">
        <v>1</v>
      </c>
      <c r="S221" s="5">
        <v>1</v>
      </c>
      <c r="T221" s="1237"/>
    </row>
    <row r="222" spans="1:20" ht="30.75" thickBot="1" x14ac:dyDescent="0.3">
      <c r="A222" s="1446"/>
      <c r="B222" s="1333"/>
      <c r="C222" s="1392"/>
      <c r="D222" s="1375"/>
      <c r="E222" s="1376"/>
      <c r="F222" s="38" t="s">
        <v>326</v>
      </c>
      <c r="G222" s="79">
        <v>2</v>
      </c>
      <c r="H222" s="30">
        <f t="shared" si="24"/>
        <v>4</v>
      </c>
      <c r="I222" s="1248">
        <f t="shared" si="24"/>
        <v>2</v>
      </c>
      <c r="J222" s="5">
        <v>0</v>
      </c>
      <c r="K222" s="5">
        <v>0</v>
      </c>
      <c r="L222" s="5">
        <v>1</v>
      </c>
      <c r="M222" s="5">
        <v>0</v>
      </c>
      <c r="N222" s="5">
        <v>0</v>
      </c>
      <c r="O222" s="5">
        <v>0</v>
      </c>
      <c r="P222" s="5">
        <v>1</v>
      </c>
      <c r="Q222" s="5">
        <v>0</v>
      </c>
      <c r="R222" s="5">
        <v>0</v>
      </c>
      <c r="S222" s="5">
        <v>0</v>
      </c>
      <c r="T222" s="1237"/>
    </row>
    <row r="223" spans="1:20" ht="30.75" thickBot="1" x14ac:dyDescent="0.3">
      <c r="A223" s="1446"/>
      <c r="B223" s="1333"/>
      <c r="C223" s="1392"/>
      <c r="D223" s="1375"/>
      <c r="E223" s="1376"/>
      <c r="F223" s="38" t="s">
        <v>137</v>
      </c>
      <c r="G223" s="79">
        <f t="shared" si="24"/>
        <v>0</v>
      </c>
      <c r="H223" s="30">
        <f t="shared" si="24"/>
        <v>0</v>
      </c>
      <c r="I223" s="1248">
        <f t="shared" si="24"/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1237"/>
    </row>
    <row r="224" spans="1:20" ht="30.2" customHeight="1" thickBot="1" x14ac:dyDescent="0.3">
      <c r="A224" s="1446"/>
      <c r="B224" s="1333"/>
      <c r="C224" s="1392"/>
      <c r="D224" s="1375"/>
      <c r="E224" s="1376"/>
      <c r="F224" s="38" t="s">
        <v>327</v>
      </c>
      <c r="G224" s="79">
        <f t="shared" si="24"/>
        <v>0</v>
      </c>
      <c r="H224" s="30">
        <f t="shared" si="24"/>
        <v>0</v>
      </c>
      <c r="I224" s="1248">
        <f t="shared" si="24"/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1237"/>
    </row>
    <row r="225" spans="1:20" ht="30.75" thickBot="1" x14ac:dyDescent="0.3">
      <c r="A225" s="1446"/>
      <c r="B225" s="1333"/>
      <c r="C225" s="1392"/>
      <c r="D225" s="1375"/>
      <c r="E225" s="1376"/>
      <c r="F225" s="38" t="s">
        <v>328</v>
      </c>
      <c r="G225" s="79">
        <f t="shared" si="24"/>
        <v>0</v>
      </c>
      <c r="H225" s="30">
        <f t="shared" si="24"/>
        <v>0</v>
      </c>
      <c r="I225" s="1248">
        <f t="shared" si="24"/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1237"/>
    </row>
    <row r="226" spans="1:20" ht="19.5" customHeight="1" thickBot="1" x14ac:dyDescent="0.3">
      <c r="A226" s="1446"/>
      <c r="B226" s="1333"/>
      <c r="C226" s="1392"/>
      <c r="D226" s="1375"/>
      <c r="E226" s="1376"/>
      <c r="F226" s="38" t="s">
        <v>329</v>
      </c>
      <c r="G226" s="79">
        <f t="shared" si="24"/>
        <v>0</v>
      </c>
      <c r="H226" s="30">
        <f t="shared" si="24"/>
        <v>0</v>
      </c>
      <c r="I226" s="1248">
        <f t="shared" si="24"/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1237"/>
    </row>
    <row r="227" spans="1:20" ht="19.5" customHeight="1" thickBot="1" x14ac:dyDescent="0.3">
      <c r="A227" s="1446"/>
      <c r="B227" s="1333"/>
      <c r="C227" s="1392"/>
      <c r="D227" s="1375"/>
      <c r="E227" s="1376"/>
      <c r="F227" s="90" t="s">
        <v>330</v>
      </c>
      <c r="G227" s="84">
        <f t="shared" si="24"/>
        <v>0</v>
      </c>
      <c r="H227" s="30">
        <f t="shared" si="24"/>
        <v>0</v>
      </c>
      <c r="I227" s="1248">
        <f t="shared" si="24"/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1237"/>
    </row>
    <row r="228" spans="1:20" ht="16.5" thickBot="1" x14ac:dyDescent="0.3">
      <c r="A228" s="1446"/>
      <c r="B228" s="1333"/>
      <c r="C228" s="1392"/>
      <c r="D228" s="1377"/>
      <c r="E228" s="1378"/>
      <c r="F228" s="91" t="s">
        <v>278</v>
      </c>
      <c r="G228" s="93">
        <f>SUM(G175:G227)</f>
        <v>134</v>
      </c>
      <c r="H228" s="93">
        <f t="shared" ref="H228:S228" si="25">SUM(H175:H227)</f>
        <v>14</v>
      </c>
      <c r="I228" s="93">
        <f t="shared" si="25"/>
        <v>13</v>
      </c>
      <c r="J228" s="93">
        <f t="shared" si="25"/>
        <v>12</v>
      </c>
      <c r="K228" s="93">
        <f t="shared" si="25"/>
        <v>11</v>
      </c>
      <c r="L228" s="93">
        <f t="shared" si="25"/>
        <v>13</v>
      </c>
      <c r="M228" s="93">
        <f t="shared" si="25"/>
        <v>11</v>
      </c>
      <c r="N228" s="93">
        <f t="shared" si="25"/>
        <v>11</v>
      </c>
      <c r="O228" s="93">
        <f t="shared" si="25"/>
        <v>11</v>
      </c>
      <c r="P228" s="93">
        <f t="shared" si="25"/>
        <v>12</v>
      </c>
      <c r="Q228" s="93">
        <f t="shared" si="25"/>
        <v>11</v>
      </c>
      <c r="R228" s="93">
        <f t="shared" si="25"/>
        <v>11</v>
      </c>
      <c r="S228" s="94">
        <f t="shared" si="25"/>
        <v>11</v>
      </c>
      <c r="T228" s="1237"/>
    </row>
    <row r="229" spans="1:20" ht="19.5" thickBot="1" x14ac:dyDescent="0.3">
      <c r="A229" s="1446"/>
      <c r="B229" s="1333"/>
      <c r="C229" s="1392"/>
      <c r="D229" s="1367" t="s">
        <v>177</v>
      </c>
      <c r="E229" s="1368"/>
      <c r="F229" s="39" t="s">
        <v>355</v>
      </c>
      <c r="G229" s="86">
        <v>3</v>
      </c>
      <c r="H229" s="82">
        <v>0</v>
      </c>
      <c r="I229" s="82">
        <v>0</v>
      </c>
      <c r="J229" s="82">
        <v>1</v>
      </c>
      <c r="K229" s="82">
        <v>0</v>
      </c>
      <c r="L229" s="82">
        <v>0</v>
      </c>
      <c r="M229" s="82">
        <v>1</v>
      </c>
      <c r="N229" s="82">
        <v>0</v>
      </c>
      <c r="O229" s="82">
        <v>0</v>
      </c>
      <c r="P229" s="82">
        <v>1</v>
      </c>
      <c r="Q229" s="82">
        <v>0</v>
      </c>
      <c r="R229" s="82">
        <v>0</v>
      </c>
      <c r="S229" s="83">
        <v>0</v>
      </c>
      <c r="T229" s="1237"/>
    </row>
    <row r="230" spans="1:20" ht="16.5" thickBot="1" x14ac:dyDescent="0.3">
      <c r="A230" s="1446"/>
      <c r="B230" s="1333"/>
      <c r="C230" s="1392"/>
      <c r="D230" s="1369"/>
      <c r="E230" s="1370"/>
      <c r="F230" s="40" t="s">
        <v>356</v>
      </c>
      <c r="G230" s="79">
        <f t="shared" si="24"/>
        <v>0</v>
      </c>
      <c r="H230" s="30">
        <f t="shared" si="24"/>
        <v>0</v>
      </c>
      <c r="I230" s="1248">
        <f t="shared" si="24"/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1237"/>
    </row>
    <row r="231" spans="1:20" ht="30.75" thickBot="1" x14ac:dyDescent="0.3">
      <c r="A231" s="1446"/>
      <c r="B231" s="1333"/>
      <c r="C231" s="1392"/>
      <c r="D231" s="1369"/>
      <c r="E231" s="1370"/>
      <c r="F231" s="40" t="s">
        <v>357</v>
      </c>
      <c r="G231" s="79">
        <f t="shared" si="24"/>
        <v>0</v>
      </c>
      <c r="H231" s="30">
        <f t="shared" si="24"/>
        <v>0</v>
      </c>
      <c r="I231" s="1248">
        <f t="shared" si="24"/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1237"/>
    </row>
    <row r="232" spans="1:20" ht="16.5" thickBot="1" x14ac:dyDescent="0.3">
      <c r="A232" s="1446"/>
      <c r="B232" s="1333"/>
      <c r="C232" s="1392"/>
      <c r="D232" s="1369"/>
      <c r="E232" s="1370"/>
      <c r="F232" s="40" t="s">
        <v>358</v>
      </c>
      <c r="G232" s="79">
        <f t="shared" si="24"/>
        <v>0</v>
      </c>
      <c r="H232" s="30">
        <f t="shared" si="24"/>
        <v>0</v>
      </c>
      <c r="I232" s="1248">
        <f t="shared" si="24"/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1237"/>
    </row>
    <row r="233" spans="1:20" ht="30.75" thickBot="1" x14ac:dyDescent="0.3">
      <c r="A233" s="1446"/>
      <c r="B233" s="1333"/>
      <c r="C233" s="1392"/>
      <c r="D233" s="1369"/>
      <c r="E233" s="1370"/>
      <c r="F233" s="40" t="s">
        <v>359</v>
      </c>
      <c r="G233" s="79">
        <f t="shared" si="24"/>
        <v>0</v>
      </c>
      <c r="H233" s="30">
        <f t="shared" si="24"/>
        <v>0</v>
      </c>
      <c r="I233" s="1248">
        <f t="shared" si="24"/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1237"/>
    </row>
    <row r="234" spans="1:20" ht="30.2" customHeight="1" thickBot="1" x14ac:dyDescent="0.3">
      <c r="A234" s="1446"/>
      <c r="B234" s="1332"/>
      <c r="C234" s="1392"/>
      <c r="D234" s="1369"/>
      <c r="E234" s="1370"/>
      <c r="F234" s="40" t="s">
        <v>360</v>
      </c>
      <c r="G234" s="79">
        <f t="shared" si="24"/>
        <v>0</v>
      </c>
      <c r="H234" s="30">
        <f t="shared" si="24"/>
        <v>0</v>
      </c>
      <c r="I234" s="1248">
        <f t="shared" si="24"/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1237"/>
    </row>
    <row r="235" spans="1:20" ht="35.450000000000003" customHeight="1" thickBot="1" x14ac:dyDescent="0.3">
      <c r="A235" s="1446"/>
      <c r="B235" s="1332"/>
      <c r="C235" s="1392"/>
      <c r="D235" s="1369"/>
      <c r="E235" s="1370"/>
      <c r="F235" s="40" t="s">
        <v>361</v>
      </c>
      <c r="G235" s="79">
        <f t="shared" si="24"/>
        <v>0</v>
      </c>
      <c r="H235" s="30">
        <f t="shared" si="24"/>
        <v>0</v>
      </c>
      <c r="I235" s="1248">
        <f t="shared" si="24"/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1237"/>
    </row>
    <row r="236" spans="1:20" ht="15.75" customHeight="1" thickBot="1" x14ac:dyDescent="0.3">
      <c r="A236" s="1446"/>
      <c r="B236" s="1332"/>
      <c r="C236" s="1392"/>
      <c r="D236" s="1369"/>
      <c r="E236" s="1370"/>
      <c r="F236" s="40" t="s">
        <v>362</v>
      </c>
      <c r="G236" s="79">
        <f t="shared" si="24"/>
        <v>0</v>
      </c>
      <c r="H236" s="30">
        <f t="shared" si="24"/>
        <v>0</v>
      </c>
      <c r="I236" s="1248">
        <f t="shared" si="24"/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1237"/>
    </row>
    <row r="237" spans="1:20" ht="33.75" customHeight="1" thickBot="1" x14ac:dyDescent="0.3">
      <c r="A237" s="1446"/>
      <c r="B237" s="1332"/>
      <c r="C237" s="1392"/>
      <c r="D237" s="1369"/>
      <c r="E237" s="1370"/>
      <c r="F237" s="40" t="s">
        <v>363</v>
      </c>
      <c r="G237" s="79">
        <f t="shared" si="24"/>
        <v>0</v>
      </c>
      <c r="H237" s="30">
        <f t="shared" si="24"/>
        <v>0</v>
      </c>
      <c r="I237" s="1248">
        <f t="shared" si="24"/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1237"/>
    </row>
    <row r="238" spans="1:20" ht="15.75" customHeight="1" thickBot="1" x14ac:dyDescent="0.3">
      <c r="A238" s="1446"/>
      <c r="B238" s="1332"/>
      <c r="C238" s="1392"/>
      <c r="D238" s="1369"/>
      <c r="E238" s="1370"/>
      <c r="F238" s="40" t="s">
        <v>364</v>
      </c>
      <c r="G238" s="79">
        <f t="shared" si="24"/>
        <v>0</v>
      </c>
      <c r="H238" s="30">
        <f t="shared" si="24"/>
        <v>0</v>
      </c>
      <c r="I238" s="1248">
        <f t="shared" si="24"/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1237"/>
    </row>
    <row r="239" spans="1:20" ht="31.7" customHeight="1" thickBot="1" x14ac:dyDescent="0.3">
      <c r="A239" s="1446"/>
      <c r="B239" s="1332"/>
      <c r="C239" s="1392"/>
      <c r="D239" s="1369"/>
      <c r="E239" s="1370"/>
      <c r="F239" s="40" t="s">
        <v>365</v>
      </c>
      <c r="G239" s="79">
        <f t="shared" si="24"/>
        <v>0</v>
      </c>
      <c r="H239" s="30">
        <f t="shared" si="24"/>
        <v>0</v>
      </c>
      <c r="I239" s="1248">
        <f t="shared" si="24"/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1237"/>
    </row>
    <row r="240" spans="1:20" ht="31.7" customHeight="1" thickBot="1" x14ac:dyDescent="0.3">
      <c r="A240" s="1446"/>
      <c r="B240" s="1332"/>
      <c r="C240" s="1392"/>
      <c r="D240" s="1369"/>
      <c r="E240" s="1370"/>
      <c r="F240" s="40" t="s">
        <v>366</v>
      </c>
      <c r="G240" s="79">
        <f t="shared" ref="G240:I303" si="26">SUM(H240:S240)</f>
        <v>0</v>
      </c>
      <c r="H240" s="30">
        <f t="shared" si="26"/>
        <v>0</v>
      </c>
      <c r="I240" s="1248">
        <f t="shared" si="26"/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1237"/>
    </row>
    <row r="241" spans="1:20" ht="15.75" customHeight="1" thickBot="1" x14ac:dyDescent="0.3">
      <c r="A241" s="1446"/>
      <c r="B241" s="1332"/>
      <c r="C241" s="1392"/>
      <c r="D241" s="1369"/>
      <c r="E241" s="1370"/>
      <c r="F241" s="40" t="s">
        <v>367</v>
      </c>
      <c r="G241" s="79">
        <f t="shared" si="26"/>
        <v>0</v>
      </c>
      <c r="H241" s="30">
        <f t="shared" si="26"/>
        <v>0</v>
      </c>
      <c r="I241" s="1248">
        <f t="shared" si="26"/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1237"/>
    </row>
    <row r="242" spans="1:20" ht="15.75" customHeight="1" thickBot="1" x14ac:dyDescent="0.3">
      <c r="A242" s="1446"/>
      <c r="B242" s="1332"/>
      <c r="C242" s="1392"/>
      <c r="D242" s="1369"/>
      <c r="E242" s="1370"/>
      <c r="F242" s="40" t="s">
        <v>368</v>
      </c>
      <c r="G242" s="79">
        <f t="shared" si="26"/>
        <v>0</v>
      </c>
      <c r="H242" s="30">
        <f t="shared" si="26"/>
        <v>0</v>
      </c>
      <c r="I242" s="1248">
        <f t="shared" si="26"/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1237"/>
    </row>
    <row r="243" spans="1:20" ht="31.7" customHeight="1" thickBot="1" x14ac:dyDescent="0.3">
      <c r="A243" s="1446"/>
      <c r="B243" s="1332"/>
      <c r="C243" s="1392"/>
      <c r="D243" s="1369"/>
      <c r="E243" s="1370"/>
      <c r="F243" s="40" t="s">
        <v>369</v>
      </c>
      <c r="G243" s="79">
        <f t="shared" si="26"/>
        <v>0</v>
      </c>
      <c r="H243" s="30">
        <f t="shared" si="26"/>
        <v>0</v>
      </c>
      <c r="I243" s="1248">
        <f t="shared" si="26"/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1237"/>
    </row>
    <row r="244" spans="1:20" ht="20.25" customHeight="1" thickBot="1" x14ac:dyDescent="0.3">
      <c r="A244" s="1446"/>
      <c r="B244" s="1332"/>
      <c r="C244" s="1392"/>
      <c r="D244" s="1369"/>
      <c r="E244" s="1370"/>
      <c r="F244" s="40" t="s">
        <v>370</v>
      </c>
      <c r="G244" s="79">
        <f t="shared" si="26"/>
        <v>0</v>
      </c>
      <c r="H244" s="30">
        <f t="shared" si="26"/>
        <v>0</v>
      </c>
      <c r="I244" s="1248">
        <f t="shared" si="26"/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1237"/>
    </row>
    <row r="245" spans="1:20" ht="15.75" customHeight="1" thickBot="1" x14ac:dyDescent="0.3">
      <c r="A245" s="1446"/>
      <c r="B245" s="1332"/>
      <c r="C245" s="1392"/>
      <c r="D245" s="1369"/>
      <c r="E245" s="1370"/>
      <c r="F245" s="40" t="s">
        <v>371</v>
      </c>
      <c r="G245" s="79">
        <f t="shared" si="26"/>
        <v>0</v>
      </c>
      <c r="H245" s="30">
        <f t="shared" si="26"/>
        <v>0</v>
      </c>
      <c r="I245" s="1248">
        <f t="shared" si="26"/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1237"/>
    </row>
    <row r="246" spans="1:20" ht="18" customHeight="1" thickBot="1" x14ac:dyDescent="0.3">
      <c r="A246" s="1446"/>
      <c r="B246" s="1332"/>
      <c r="C246" s="1392"/>
      <c r="D246" s="1369"/>
      <c r="E246" s="1370"/>
      <c r="F246" s="40" t="s">
        <v>372</v>
      </c>
      <c r="G246" s="79">
        <f t="shared" si="26"/>
        <v>0</v>
      </c>
      <c r="H246" s="30">
        <f t="shared" si="26"/>
        <v>0</v>
      </c>
      <c r="I246" s="1248">
        <f t="shared" si="26"/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1237"/>
    </row>
    <row r="247" spans="1:20" ht="15.75" customHeight="1" thickBot="1" x14ac:dyDescent="0.3">
      <c r="A247" s="1446"/>
      <c r="B247" s="1332"/>
      <c r="C247" s="1392"/>
      <c r="D247" s="1369"/>
      <c r="E247" s="1370"/>
      <c r="F247" s="40" t="s">
        <v>373</v>
      </c>
      <c r="G247" s="79">
        <f t="shared" si="26"/>
        <v>0</v>
      </c>
      <c r="H247" s="30">
        <f t="shared" si="26"/>
        <v>0</v>
      </c>
      <c r="I247" s="1248">
        <f t="shared" si="26"/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1237"/>
    </row>
    <row r="248" spans="1:20" ht="15.75" customHeight="1" thickBot="1" x14ac:dyDescent="0.3">
      <c r="A248" s="1446"/>
      <c r="B248" s="1332"/>
      <c r="C248" s="1392"/>
      <c r="D248" s="1369"/>
      <c r="E248" s="1370"/>
      <c r="F248" s="40" t="s">
        <v>374</v>
      </c>
      <c r="G248" s="79">
        <f t="shared" si="26"/>
        <v>0</v>
      </c>
      <c r="H248" s="30">
        <f t="shared" si="26"/>
        <v>0</v>
      </c>
      <c r="I248" s="1248">
        <f t="shared" si="26"/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1237"/>
    </row>
    <row r="249" spans="1:20" ht="16.5" customHeight="1" thickBot="1" x14ac:dyDescent="0.3">
      <c r="A249" s="1446"/>
      <c r="B249" s="1332"/>
      <c r="C249" s="1392"/>
      <c r="D249" s="1369"/>
      <c r="E249" s="1370"/>
      <c r="F249" s="40" t="s">
        <v>375</v>
      </c>
      <c r="G249" s="79">
        <f t="shared" si="26"/>
        <v>0</v>
      </c>
      <c r="H249" s="30">
        <f t="shared" si="26"/>
        <v>0</v>
      </c>
      <c r="I249" s="1248">
        <f t="shared" si="26"/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1237"/>
    </row>
    <row r="250" spans="1:20" ht="22.7" customHeight="1" thickBot="1" x14ac:dyDescent="0.3">
      <c r="A250" s="1446"/>
      <c r="B250" s="1332"/>
      <c r="C250" s="1392"/>
      <c r="D250" s="1369"/>
      <c r="E250" s="1370"/>
      <c r="F250" s="40" t="s">
        <v>376</v>
      </c>
      <c r="G250" s="79">
        <f t="shared" si="26"/>
        <v>0</v>
      </c>
      <c r="H250" s="30">
        <f t="shared" si="26"/>
        <v>0</v>
      </c>
      <c r="I250" s="1248">
        <f t="shared" si="26"/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1237"/>
    </row>
    <row r="251" spans="1:20" ht="19.5" customHeight="1" thickBot="1" x14ac:dyDescent="0.3">
      <c r="A251" s="1446"/>
      <c r="B251" s="1332"/>
      <c r="C251" s="1392"/>
      <c r="D251" s="1369"/>
      <c r="E251" s="1370"/>
      <c r="F251" s="40" t="s">
        <v>377</v>
      </c>
      <c r="G251" s="79">
        <f t="shared" si="26"/>
        <v>0</v>
      </c>
      <c r="H251" s="30">
        <f t="shared" si="26"/>
        <v>0</v>
      </c>
      <c r="I251" s="1248">
        <f t="shared" si="26"/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1237"/>
    </row>
    <row r="252" spans="1:20" ht="16.5" customHeight="1" thickBot="1" x14ac:dyDescent="0.3">
      <c r="A252" s="1446"/>
      <c r="B252" s="1332"/>
      <c r="C252" s="1392"/>
      <c r="D252" s="1369"/>
      <c r="E252" s="1370"/>
      <c r="F252" s="40" t="s">
        <v>378</v>
      </c>
      <c r="G252" s="79">
        <f t="shared" si="26"/>
        <v>0</v>
      </c>
      <c r="H252" s="30">
        <f t="shared" si="26"/>
        <v>0</v>
      </c>
      <c r="I252" s="1248">
        <f t="shared" si="26"/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1237"/>
    </row>
    <row r="253" spans="1:20" ht="15.75" customHeight="1" thickBot="1" x14ac:dyDescent="0.3">
      <c r="A253" s="1446"/>
      <c r="B253" s="1332"/>
      <c r="C253" s="1392"/>
      <c r="D253" s="1369"/>
      <c r="E253" s="1370"/>
      <c r="F253" s="40" t="s">
        <v>379</v>
      </c>
      <c r="G253" s="79">
        <f t="shared" si="26"/>
        <v>0</v>
      </c>
      <c r="H253" s="30">
        <f t="shared" si="26"/>
        <v>0</v>
      </c>
      <c r="I253" s="1248">
        <f t="shared" si="26"/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1237"/>
    </row>
    <row r="254" spans="1:20" ht="15.75" customHeight="1" thickBot="1" x14ac:dyDescent="0.3">
      <c r="A254" s="1446"/>
      <c r="B254" s="1332"/>
      <c r="C254" s="1392"/>
      <c r="D254" s="1369"/>
      <c r="E254" s="1370"/>
      <c r="F254" s="40" t="s">
        <v>380</v>
      </c>
      <c r="G254" s="79">
        <f t="shared" si="26"/>
        <v>0</v>
      </c>
      <c r="H254" s="30">
        <f t="shared" si="26"/>
        <v>0</v>
      </c>
      <c r="I254" s="1248">
        <f t="shared" si="26"/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1237"/>
    </row>
    <row r="255" spans="1:20" ht="16.5" customHeight="1" thickBot="1" x14ac:dyDescent="0.3">
      <c r="A255" s="1446"/>
      <c r="B255" s="1332"/>
      <c r="C255" s="1392"/>
      <c r="D255" s="1369"/>
      <c r="E255" s="1370"/>
      <c r="F255" s="40" t="s">
        <v>381</v>
      </c>
      <c r="G255" s="79">
        <f t="shared" si="26"/>
        <v>0</v>
      </c>
      <c r="H255" s="30">
        <f t="shared" si="26"/>
        <v>0</v>
      </c>
      <c r="I255" s="1248">
        <f t="shared" si="26"/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1237"/>
    </row>
    <row r="256" spans="1:20" ht="15.75" customHeight="1" thickBot="1" x14ac:dyDescent="0.3">
      <c r="A256" s="1446"/>
      <c r="B256" s="1332"/>
      <c r="C256" s="1392"/>
      <c r="D256" s="1369"/>
      <c r="E256" s="1370"/>
      <c r="F256" s="40" t="s">
        <v>382</v>
      </c>
      <c r="G256" s="79">
        <f t="shared" si="26"/>
        <v>0</v>
      </c>
      <c r="H256" s="30">
        <f t="shared" si="26"/>
        <v>0</v>
      </c>
      <c r="I256" s="1248">
        <f t="shared" si="26"/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1237"/>
    </row>
    <row r="257" spans="1:20" ht="15.75" customHeight="1" thickBot="1" x14ac:dyDescent="0.3">
      <c r="A257" s="1446"/>
      <c r="B257" s="1332"/>
      <c r="C257" s="1392"/>
      <c r="D257" s="1369"/>
      <c r="E257" s="1370"/>
      <c r="F257" s="40" t="s">
        <v>383</v>
      </c>
      <c r="G257" s="79">
        <f t="shared" si="26"/>
        <v>0</v>
      </c>
      <c r="H257" s="30">
        <f t="shared" si="26"/>
        <v>0</v>
      </c>
      <c r="I257" s="1248">
        <f t="shared" si="26"/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1237"/>
    </row>
    <row r="258" spans="1:20" ht="16.5" customHeight="1" thickBot="1" x14ac:dyDescent="0.3">
      <c r="A258" s="1446"/>
      <c r="B258" s="1332"/>
      <c r="C258" s="1392"/>
      <c r="D258" s="1369"/>
      <c r="E258" s="1370"/>
      <c r="F258" s="40" t="s">
        <v>384</v>
      </c>
      <c r="G258" s="79">
        <f t="shared" si="26"/>
        <v>0</v>
      </c>
      <c r="H258" s="30">
        <f t="shared" si="26"/>
        <v>0</v>
      </c>
      <c r="I258" s="1248">
        <f t="shared" si="26"/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1237"/>
    </row>
    <row r="259" spans="1:20" ht="33.75" customHeight="1" thickBot="1" x14ac:dyDescent="0.3">
      <c r="A259" s="1446"/>
      <c r="B259" s="1332"/>
      <c r="C259" s="1392"/>
      <c r="D259" s="1369"/>
      <c r="E259" s="1370"/>
      <c r="F259" s="40" t="s">
        <v>385</v>
      </c>
      <c r="G259" s="79">
        <f t="shared" si="26"/>
        <v>0</v>
      </c>
      <c r="H259" s="30">
        <f t="shared" si="26"/>
        <v>0</v>
      </c>
      <c r="I259" s="1248">
        <f t="shared" si="26"/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1237"/>
    </row>
    <row r="260" spans="1:20" ht="31.7" customHeight="1" thickBot="1" x14ac:dyDescent="0.3">
      <c r="A260" s="1446"/>
      <c r="B260" s="1332"/>
      <c r="C260" s="1392"/>
      <c r="D260" s="1369"/>
      <c r="E260" s="1370"/>
      <c r="F260" s="40" t="s">
        <v>386</v>
      </c>
      <c r="G260" s="79">
        <f t="shared" si="26"/>
        <v>0</v>
      </c>
      <c r="H260" s="30">
        <f t="shared" si="26"/>
        <v>0</v>
      </c>
      <c r="I260" s="1248">
        <f t="shared" si="26"/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1237"/>
    </row>
    <row r="261" spans="1:20" ht="34.5" customHeight="1" thickBot="1" x14ac:dyDescent="0.3">
      <c r="A261" s="1446"/>
      <c r="B261" s="1332"/>
      <c r="C261" s="1392"/>
      <c r="D261" s="1369"/>
      <c r="E261" s="1370"/>
      <c r="F261" s="40" t="s">
        <v>387</v>
      </c>
      <c r="G261" s="79">
        <f t="shared" si="26"/>
        <v>0</v>
      </c>
      <c r="H261" s="30">
        <f t="shared" si="26"/>
        <v>0</v>
      </c>
      <c r="I261" s="1248">
        <f t="shared" si="26"/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1237"/>
    </row>
    <row r="262" spans="1:20" ht="15.75" customHeight="1" thickBot="1" x14ac:dyDescent="0.3">
      <c r="A262" s="1446"/>
      <c r="B262" s="1332"/>
      <c r="C262" s="1392"/>
      <c r="D262" s="1369"/>
      <c r="E262" s="1370"/>
      <c r="F262" s="40" t="s">
        <v>388</v>
      </c>
      <c r="G262" s="79">
        <f t="shared" si="26"/>
        <v>0</v>
      </c>
      <c r="H262" s="30">
        <f t="shared" si="26"/>
        <v>0</v>
      </c>
      <c r="I262" s="1248">
        <f t="shared" si="26"/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1237"/>
    </row>
    <row r="263" spans="1:20" ht="15.75" customHeight="1" thickBot="1" x14ac:dyDescent="0.3">
      <c r="A263" s="1446"/>
      <c r="B263" s="1332"/>
      <c r="C263" s="1392"/>
      <c r="D263" s="1369"/>
      <c r="E263" s="1370"/>
      <c r="F263" s="40" t="s">
        <v>389</v>
      </c>
      <c r="G263" s="79">
        <f t="shared" si="26"/>
        <v>0</v>
      </c>
      <c r="H263" s="30">
        <f t="shared" si="26"/>
        <v>0</v>
      </c>
      <c r="I263" s="1248">
        <f t="shared" si="26"/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1237"/>
    </row>
    <row r="264" spans="1:20" ht="34.5" customHeight="1" thickBot="1" x14ac:dyDescent="0.3">
      <c r="A264" s="1446"/>
      <c r="B264" s="1332"/>
      <c r="C264" s="1392"/>
      <c r="D264" s="1369"/>
      <c r="E264" s="1370"/>
      <c r="F264" s="40" t="s">
        <v>390</v>
      </c>
      <c r="G264" s="79">
        <f t="shared" si="26"/>
        <v>0</v>
      </c>
      <c r="H264" s="30">
        <f t="shared" si="26"/>
        <v>0</v>
      </c>
      <c r="I264" s="1248">
        <f t="shared" si="26"/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1237"/>
    </row>
    <row r="265" spans="1:20" ht="35.450000000000003" customHeight="1" thickBot="1" x14ac:dyDescent="0.3">
      <c r="A265" s="1446"/>
      <c r="B265" s="1332"/>
      <c r="C265" s="1392"/>
      <c r="D265" s="1369"/>
      <c r="E265" s="1370"/>
      <c r="F265" s="40" t="s">
        <v>391</v>
      </c>
      <c r="G265" s="79">
        <f t="shared" si="26"/>
        <v>0</v>
      </c>
      <c r="H265" s="30">
        <f t="shared" si="26"/>
        <v>0</v>
      </c>
      <c r="I265" s="1248">
        <f t="shared" si="26"/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1237"/>
    </row>
    <row r="266" spans="1:20" ht="18" customHeight="1" thickBot="1" x14ac:dyDescent="0.3">
      <c r="A266" s="1446"/>
      <c r="B266" s="1332"/>
      <c r="C266" s="1392"/>
      <c r="D266" s="1369"/>
      <c r="E266" s="1370"/>
      <c r="F266" s="40" t="s">
        <v>392</v>
      </c>
      <c r="G266" s="79">
        <f t="shared" si="26"/>
        <v>0</v>
      </c>
      <c r="H266" s="30">
        <f t="shared" si="26"/>
        <v>0</v>
      </c>
      <c r="I266" s="1248">
        <f t="shared" si="26"/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1237"/>
    </row>
    <row r="267" spans="1:20" ht="16.5" customHeight="1" thickBot="1" x14ac:dyDescent="0.3">
      <c r="A267" s="1446"/>
      <c r="B267" s="1332"/>
      <c r="C267" s="1392"/>
      <c r="D267" s="1369"/>
      <c r="E267" s="1370"/>
      <c r="F267" s="40" t="s">
        <v>393</v>
      </c>
      <c r="G267" s="79">
        <f t="shared" si="26"/>
        <v>0</v>
      </c>
      <c r="H267" s="30">
        <f t="shared" si="26"/>
        <v>0</v>
      </c>
      <c r="I267" s="1248">
        <f t="shared" si="26"/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1237"/>
    </row>
    <row r="268" spans="1:20" ht="15.75" customHeight="1" thickBot="1" x14ac:dyDescent="0.3">
      <c r="A268" s="1446"/>
      <c r="B268" s="1332"/>
      <c r="C268" s="1392"/>
      <c r="D268" s="1369"/>
      <c r="E268" s="1370"/>
      <c r="F268" s="40" t="s">
        <v>394</v>
      </c>
      <c r="G268" s="79">
        <f t="shared" si="26"/>
        <v>0</v>
      </c>
      <c r="H268" s="30">
        <f t="shared" si="26"/>
        <v>0</v>
      </c>
      <c r="I268" s="1248">
        <f t="shared" si="26"/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1237"/>
    </row>
    <row r="269" spans="1:20" ht="15.75" customHeight="1" thickBot="1" x14ac:dyDescent="0.3">
      <c r="A269" s="1446"/>
      <c r="B269" s="1332"/>
      <c r="C269" s="1392"/>
      <c r="D269" s="1369"/>
      <c r="E269" s="1370"/>
      <c r="F269" s="40" t="s">
        <v>395</v>
      </c>
      <c r="G269" s="79">
        <f t="shared" si="26"/>
        <v>0</v>
      </c>
      <c r="H269" s="30">
        <f t="shared" si="26"/>
        <v>0</v>
      </c>
      <c r="I269" s="1248">
        <f t="shared" si="26"/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1237"/>
    </row>
    <row r="270" spans="1:20" ht="16.5" customHeight="1" thickBot="1" x14ac:dyDescent="0.3">
      <c r="A270" s="1446"/>
      <c r="B270" s="1332"/>
      <c r="C270" s="1392"/>
      <c r="D270" s="1369"/>
      <c r="E270" s="1370"/>
      <c r="F270" s="40" t="s">
        <v>396</v>
      </c>
      <c r="G270" s="79">
        <f t="shared" si="26"/>
        <v>0</v>
      </c>
      <c r="H270" s="30">
        <f t="shared" si="26"/>
        <v>0</v>
      </c>
      <c r="I270" s="1248">
        <f t="shared" si="26"/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1237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397</v>
      </c>
      <c r="G271" s="79">
        <f t="shared" si="26"/>
        <v>0</v>
      </c>
      <c r="H271" s="30">
        <f t="shared" si="26"/>
        <v>0</v>
      </c>
      <c r="I271" s="1248">
        <f t="shared" si="26"/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1237"/>
    </row>
    <row r="272" spans="1:20" ht="15.75" customHeight="1" thickBot="1" x14ac:dyDescent="0.3">
      <c r="A272" s="1446"/>
      <c r="B272" s="1332"/>
      <c r="C272" s="1392"/>
      <c r="D272" s="1369"/>
      <c r="E272" s="1370"/>
      <c r="F272" s="40" t="s">
        <v>398</v>
      </c>
      <c r="G272" s="79">
        <f t="shared" si="26"/>
        <v>0</v>
      </c>
      <c r="H272" s="30">
        <f t="shared" si="26"/>
        <v>0</v>
      </c>
      <c r="I272" s="1248">
        <f t="shared" si="26"/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1237"/>
    </row>
    <row r="273" spans="1:20" ht="32.25" customHeight="1" thickBot="1" x14ac:dyDescent="0.3">
      <c r="A273" s="1446"/>
      <c r="B273" s="1332"/>
      <c r="C273" s="1392"/>
      <c r="D273" s="1369"/>
      <c r="E273" s="1370"/>
      <c r="F273" s="40" t="s">
        <v>399</v>
      </c>
      <c r="G273" s="79">
        <f t="shared" si="26"/>
        <v>0</v>
      </c>
      <c r="H273" s="30">
        <f t="shared" si="26"/>
        <v>0</v>
      </c>
      <c r="I273" s="1248">
        <f t="shared" si="26"/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1237"/>
    </row>
    <row r="274" spans="1:20" ht="31.7" customHeight="1" thickBot="1" x14ac:dyDescent="0.3">
      <c r="A274" s="1446"/>
      <c r="B274" s="1332"/>
      <c r="C274" s="1392"/>
      <c r="D274" s="1369"/>
      <c r="E274" s="1370"/>
      <c r="F274" s="40" t="s">
        <v>400</v>
      </c>
      <c r="G274" s="79">
        <f t="shared" si="26"/>
        <v>0</v>
      </c>
      <c r="H274" s="30">
        <f t="shared" si="26"/>
        <v>0</v>
      </c>
      <c r="I274" s="1248">
        <f t="shared" si="26"/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1237"/>
    </row>
    <row r="275" spans="1:20" ht="15.75" customHeight="1" thickBot="1" x14ac:dyDescent="0.3">
      <c r="A275" s="1446"/>
      <c r="B275" s="1332"/>
      <c r="C275" s="1392"/>
      <c r="D275" s="1369"/>
      <c r="E275" s="1370"/>
      <c r="F275" s="40" t="s">
        <v>401</v>
      </c>
      <c r="G275" s="79">
        <f t="shared" si="26"/>
        <v>0</v>
      </c>
      <c r="H275" s="30">
        <f t="shared" si="26"/>
        <v>0</v>
      </c>
      <c r="I275" s="1248">
        <f t="shared" si="26"/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1237"/>
    </row>
    <row r="276" spans="1:20" ht="16.5" customHeight="1" thickBot="1" x14ac:dyDescent="0.3">
      <c r="A276" s="1446"/>
      <c r="B276" s="1332"/>
      <c r="C276" s="1392"/>
      <c r="D276" s="1369"/>
      <c r="E276" s="1370"/>
      <c r="F276" s="42" t="s">
        <v>402</v>
      </c>
      <c r="G276" s="79">
        <f t="shared" si="26"/>
        <v>0</v>
      </c>
      <c r="H276" s="30">
        <f t="shared" si="26"/>
        <v>0</v>
      </c>
      <c r="I276" s="1248">
        <f t="shared" si="26"/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1237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403</v>
      </c>
      <c r="G277" s="79">
        <f t="shared" si="26"/>
        <v>0</v>
      </c>
      <c r="H277" s="30">
        <f t="shared" si="26"/>
        <v>0</v>
      </c>
      <c r="I277" s="1248">
        <f t="shared" si="26"/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1237"/>
    </row>
    <row r="278" spans="1:20" ht="16.5" customHeight="1" thickBot="1" x14ac:dyDescent="0.3">
      <c r="A278" s="1446"/>
      <c r="B278" s="1332"/>
      <c r="C278" s="1392"/>
      <c r="D278" s="1369"/>
      <c r="E278" s="1370"/>
      <c r="F278" s="43" t="s">
        <v>404</v>
      </c>
      <c r="G278" s="79">
        <f t="shared" si="26"/>
        <v>0</v>
      </c>
      <c r="H278" s="30">
        <f t="shared" si="26"/>
        <v>0</v>
      </c>
      <c r="I278" s="1248">
        <f t="shared" si="26"/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1237"/>
    </row>
    <row r="279" spans="1:20" ht="16.5" customHeight="1" thickBot="1" x14ac:dyDescent="0.3">
      <c r="A279" s="1446"/>
      <c r="B279" s="1332"/>
      <c r="C279" s="1392"/>
      <c r="D279" s="1369"/>
      <c r="E279" s="1370"/>
      <c r="F279" s="40" t="s">
        <v>405</v>
      </c>
      <c r="G279" s="79">
        <f t="shared" si="26"/>
        <v>0</v>
      </c>
      <c r="H279" s="30">
        <f t="shared" si="26"/>
        <v>0</v>
      </c>
      <c r="I279" s="1248">
        <f t="shared" si="26"/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1237"/>
    </row>
    <row r="280" spans="1:20" ht="16.5" customHeight="1" thickBot="1" x14ac:dyDescent="0.3">
      <c r="A280" s="1446"/>
      <c r="B280" s="1332"/>
      <c r="C280" s="1392"/>
      <c r="D280" s="1369"/>
      <c r="E280" s="1370"/>
      <c r="F280" s="40" t="s">
        <v>406</v>
      </c>
      <c r="G280" s="79">
        <f t="shared" si="26"/>
        <v>0</v>
      </c>
      <c r="H280" s="30">
        <f t="shared" si="26"/>
        <v>0</v>
      </c>
      <c r="I280" s="1248">
        <f t="shared" si="26"/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1237"/>
    </row>
    <row r="281" spans="1:20" ht="16.5" customHeight="1" thickBot="1" x14ac:dyDescent="0.3">
      <c r="A281" s="1446"/>
      <c r="B281" s="1332"/>
      <c r="C281" s="1392"/>
      <c r="D281" s="1369"/>
      <c r="E281" s="1370"/>
      <c r="F281" s="44" t="s">
        <v>407</v>
      </c>
      <c r="G281" s="84">
        <f t="shared" si="26"/>
        <v>0</v>
      </c>
      <c r="H281" s="30">
        <f t="shared" si="26"/>
        <v>0</v>
      </c>
      <c r="I281" s="1248">
        <f t="shared" si="26"/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1237"/>
    </row>
    <row r="282" spans="1:20" ht="16.5" customHeight="1" thickBot="1" x14ac:dyDescent="0.3">
      <c r="A282" s="1446"/>
      <c r="B282" s="1332"/>
      <c r="C282" s="1392"/>
      <c r="D282" s="1371"/>
      <c r="E282" s="1372"/>
      <c r="F282" s="91" t="s">
        <v>277</v>
      </c>
      <c r="G282" s="93">
        <f>SUM(G229:G281)</f>
        <v>3</v>
      </c>
      <c r="H282" s="93">
        <f t="shared" ref="H282:S282" si="27">SUM(H229:H281)</f>
        <v>0</v>
      </c>
      <c r="I282" s="93">
        <f t="shared" si="27"/>
        <v>0</v>
      </c>
      <c r="J282" s="93">
        <f t="shared" si="27"/>
        <v>1</v>
      </c>
      <c r="K282" s="93">
        <f t="shared" si="27"/>
        <v>0</v>
      </c>
      <c r="L282" s="93">
        <f t="shared" si="27"/>
        <v>0</v>
      </c>
      <c r="M282" s="93">
        <f t="shared" si="27"/>
        <v>1</v>
      </c>
      <c r="N282" s="93">
        <f t="shared" si="27"/>
        <v>0</v>
      </c>
      <c r="O282" s="93">
        <f t="shared" si="27"/>
        <v>0</v>
      </c>
      <c r="P282" s="93">
        <f t="shared" si="27"/>
        <v>1</v>
      </c>
      <c r="Q282" s="93">
        <f t="shared" si="27"/>
        <v>0</v>
      </c>
      <c r="R282" s="93">
        <f t="shared" si="27"/>
        <v>0</v>
      </c>
      <c r="S282" s="94">
        <f t="shared" si="27"/>
        <v>0</v>
      </c>
      <c r="T282" s="1237"/>
    </row>
    <row r="283" spans="1:20" ht="15.75" customHeight="1" thickBot="1" x14ac:dyDescent="0.3">
      <c r="A283" s="1446"/>
      <c r="B283" s="1332"/>
      <c r="C283" s="1392"/>
      <c r="D283" s="1373" t="s">
        <v>178</v>
      </c>
      <c r="E283" s="1374"/>
      <c r="F283" s="92" t="s">
        <v>408</v>
      </c>
      <c r="G283" s="86">
        <f t="shared" si="26"/>
        <v>0</v>
      </c>
      <c r="H283" s="30">
        <f t="shared" si="26"/>
        <v>0</v>
      </c>
      <c r="I283" s="1248">
        <f t="shared" si="26"/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1237"/>
    </row>
    <row r="284" spans="1:20" ht="15.75" customHeight="1" thickBot="1" x14ac:dyDescent="0.3">
      <c r="A284" s="1446"/>
      <c r="B284" s="1332"/>
      <c r="C284" s="1392"/>
      <c r="D284" s="1375"/>
      <c r="E284" s="1376"/>
      <c r="F284" s="38" t="s">
        <v>409</v>
      </c>
      <c r="G284" s="86">
        <f t="shared" si="26"/>
        <v>0</v>
      </c>
      <c r="H284" s="30">
        <f t="shared" si="26"/>
        <v>0</v>
      </c>
      <c r="I284" s="1248">
        <f t="shared" si="26"/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1237"/>
    </row>
    <row r="285" spans="1:20" ht="16.5" customHeight="1" thickBot="1" x14ac:dyDescent="0.3">
      <c r="A285" s="1446"/>
      <c r="B285" s="1332"/>
      <c r="C285" s="1392"/>
      <c r="D285" s="1375"/>
      <c r="E285" s="1376"/>
      <c r="F285" s="38" t="s">
        <v>410</v>
      </c>
      <c r="G285" s="86">
        <f t="shared" si="26"/>
        <v>0</v>
      </c>
      <c r="H285" s="30">
        <f t="shared" si="26"/>
        <v>0</v>
      </c>
      <c r="I285" s="1248">
        <f t="shared" si="26"/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1237"/>
    </row>
    <row r="286" spans="1:20" ht="15.75" customHeight="1" thickBot="1" x14ac:dyDescent="0.3">
      <c r="A286" s="1446"/>
      <c r="B286" s="1332"/>
      <c r="C286" s="1392"/>
      <c r="D286" s="1375"/>
      <c r="E286" s="1376"/>
      <c r="F286" s="38" t="s">
        <v>411</v>
      </c>
      <c r="G286" s="86">
        <f t="shared" si="26"/>
        <v>0</v>
      </c>
      <c r="H286" s="30">
        <f t="shared" si="26"/>
        <v>0</v>
      </c>
      <c r="I286" s="1248">
        <f t="shared" si="26"/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1237"/>
    </row>
    <row r="287" spans="1:20" ht="15.75" customHeight="1" thickBot="1" x14ac:dyDescent="0.3">
      <c r="A287" s="1446"/>
      <c r="B287" s="1332"/>
      <c r="C287" s="1392"/>
      <c r="D287" s="1375"/>
      <c r="E287" s="1376"/>
      <c r="F287" s="38" t="s">
        <v>412</v>
      </c>
      <c r="G287" s="86">
        <f t="shared" si="26"/>
        <v>0</v>
      </c>
      <c r="H287" s="30">
        <f t="shared" si="26"/>
        <v>0</v>
      </c>
      <c r="I287" s="1248">
        <f t="shared" si="26"/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1237"/>
    </row>
    <row r="288" spans="1:20" ht="32.25" customHeight="1" thickBot="1" x14ac:dyDescent="0.3">
      <c r="A288" s="1446"/>
      <c r="B288" s="1332"/>
      <c r="C288" s="1392"/>
      <c r="D288" s="1375"/>
      <c r="E288" s="1376"/>
      <c r="F288" s="38" t="s">
        <v>413</v>
      </c>
      <c r="G288" s="86">
        <f t="shared" si="26"/>
        <v>0</v>
      </c>
      <c r="H288" s="30">
        <f t="shared" si="26"/>
        <v>0</v>
      </c>
      <c r="I288" s="1248">
        <f t="shared" si="26"/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1237"/>
    </row>
    <row r="289" spans="1:20" ht="33" customHeight="1" thickBot="1" x14ac:dyDescent="0.3">
      <c r="A289" s="1446"/>
      <c r="B289" s="1332"/>
      <c r="C289" s="1392"/>
      <c r="D289" s="1375"/>
      <c r="E289" s="1376"/>
      <c r="F289" s="38" t="s">
        <v>414</v>
      </c>
      <c r="G289" s="86">
        <f t="shared" si="26"/>
        <v>0</v>
      </c>
      <c r="H289" s="30">
        <f t="shared" si="26"/>
        <v>0</v>
      </c>
      <c r="I289" s="1248">
        <f t="shared" si="26"/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1237"/>
    </row>
    <row r="290" spans="1:20" ht="15.75" customHeight="1" thickBot="1" x14ac:dyDescent="0.3">
      <c r="A290" s="1446"/>
      <c r="B290" s="1332"/>
      <c r="C290" s="1392"/>
      <c r="D290" s="1375"/>
      <c r="E290" s="1376"/>
      <c r="F290" s="38" t="s">
        <v>415</v>
      </c>
      <c r="G290" s="86">
        <f t="shared" si="26"/>
        <v>0</v>
      </c>
      <c r="H290" s="30">
        <f t="shared" si="26"/>
        <v>0</v>
      </c>
      <c r="I290" s="1248">
        <f t="shared" si="26"/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1237"/>
    </row>
    <row r="291" spans="1:20" ht="33.75" customHeight="1" thickBot="1" x14ac:dyDescent="0.3">
      <c r="A291" s="1446"/>
      <c r="B291" s="1332"/>
      <c r="C291" s="1392"/>
      <c r="D291" s="1375"/>
      <c r="E291" s="1376"/>
      <c r="F291" s="38" t="s">
        <v>416</v>
      </c>
      <c r="G291" s="86">
        <f t="shared" si="26"/>
        <v>0</v>
      </c>
      <c r="H291" s="30">
        <f t="shared" si="26"/>
        <v>0</v>
      </c>
      <c r="I291" s="1248">
        <f t="shared" si="26"/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1237"/>
    </row>
    <row r="292" spans="1:20" ht="15.75" customHeight="1" thickBot="1" x14ac:dyDescent="0.3">
      <c r="A292" s="1446"/>
      <c r="B292" s="1332"/>
      <c r="C292" s="1392"/>
      <c r="D292" s="1375"/>
      <c r="E292" s="1376"/>
      <c r="F292" s="38" t="s">
        <v>417</v>
      </c>
      <c r="G292" s="86">
        <f t="shared" si="26"/>
        <v>0</v>
      </c>
      <c r="H292" s="30">
        <f t="shared" si="26"/>
        <v>0</v>
      </c>
      <c r="I292" s="1248">
        <f t="shared" si="26"/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1237"/>
    </row>
    <row r="293" spans="1:20" ht="34.5" customHeight="1" thickBot="1" x14ac:dyDescent="0.3">
      <c r="A293" s="1446"/>
      <c r="B293" s="1332"/>
      <c r="C293" s="1392"/>
      <c r="D293" s="1375"/>
      <c r="E293" s="1376"/>
      <c r="F293" s="38" t="s">
        <v>418</v>
      </c>
      <c r="G293" s="86">
        <f t="shared" si="26"/>
        <v>0</v>
      </c>
      <c r="H293" s="30">
        <f t="shared" si="26"/>
        <v>0</v>
      </c>
      <c r="I293" s="1248">
        <f t="shared" si="26"/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1237"/>
    </row>
    <row r="294" spans="1:20" ht="33.75" customHeight="1" thickBot="1" x14ac:dyDescent="0.3">
      <c r="A294" s="1446"/>
      <c r="B294" s="1332"/>
      <c r="C294" s="1392"/>
      <c r="D294" s="1375"/>
      <c r="E294" s="1376"/>
      <c r="F294" s="38" t="s">
        <v>419</v>
      </c>
      <c r="G294" s="86">
        <f t="shared" si="26"/>
        <v>0</v>
      </c>
      <c r="H294" s="30">
        <f t="shared" si="26"/>
        <v>0</v>
      </c>
      <c r="I294" s="1248">
        <f t="shared" si="26"/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1237"/>
    </row>
    <row r="295" spans="1:20" ht="15.75" customHeight="1" thickBot="1" x14ac:dyDescent="0.3">
      <c r="A295" s="1446"/>
      <c r="B295" s="1332"/>
      <c r="C295" s="1392"/>
      <c r="D295" s="1375"/>
      <c r="E295" s="1376"/>
      <c r="F295" s="38" t="s">
        <v>420</v>
      </c>
      <c r="G295" s="86">
        <f t="shared" si="26"/>
        <v>0</v>
      </c>
      <c r="H295" s="30">
        <f t="shared" si="26"/>
        <v>0</v>
      </c>
      <c r="I295" s="1248">
        <f t="shared" si="26"/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1237"/>
    </row>
    <row r="296" spans="1:20" ht="15.75" customHeight="1" thickBot="1" x14ac:dyDescent="0.3">
      <c r="A296" s="1446"/>
      <c r="B296" s="1332"/>
      <c r="C296" s="1392"/>
      <c r="D296" s="1375"/>
      <c r="E296" s="1376"/>
      <c r="F296" s="38" t="s">
        <v>421</v>
      </c>
      <c r="G296" s="86">
        <f t="shared" si="26"/>
        <v>0</v>
      </c>
      <c r="H296" s="30">
        <f t="shared" si="26"/>
        <v>0</v>
      </c>
      <c r="I296" s="1248">
        <f t="shared" si="26"/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1237"/>
    </row>
    <row r="297" spans="1:20" ht="33.75" customHeight="1" thickBot="1" x14ac:dyDescent="0.3">
      <c r="A297" s="1446"/>
      <c r="B297" s="1332"/>
      <c r="C297" s="1392"/>
      <c r="D297" s="1375"/>
      <c r="E297" s="1376"/>
      <c r="F297" s="38" t="s">
        <v>422</v>
      </c>
      <c r="G297" s="86">
        <f t="shared" si="26"/>
        <v>0</v>
      </c>
      <c r="H297" s="30">
        <f t="shared" si="26"/>
        <v>0</v>
      </c>
      <c r="I297" s="1248">
        <f t="shared" si="26"/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1237"/>
    </row>
    <row r="298" spans="1:20" ht="16.5" customHeight="1" thickBot="1" x14ac:dyDescent="0.3">
      <c r="A298" s="1446"/>
      <c r="B298" s="1332"/>
      <c r="C298" s="1392"/>
      <c r="D298" s="1375"/>
      <c r="E298" s="1376"/>
      <c r="F298" s="38" t="s">
        <v>423</v>
      </c>
      <c r="G298" s="86">
        <f t="shared" si="26"/>
        <v>0</v>
      </c>
      <c r="H298" s="30">
        <f t="shared" si="26"/>
        <v>0</v>
      </c>
      <c r="I298" s="1248">
        <f t="shared" si="26"/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1237"/>
    </row>
    <row r="299" spans="1:20" ht="15.75" customHeight="1" thickBot="1" x14ac:dyDescent="0.3">
      <c r="A299" s="1446"/>
      <c r="B299" s="1332"/>
      <c r="C299" s="1392"/>
      <c r="D299" s="1375"/>
      <c r="E299" s="1376"/>
      <c r="F299" s="38" t="s">
        <v>424</v>
      </c>
      <c r="G299" s="86">
        <f t="shared" si="26"/>
        <v>0</v>
      </c>
      <c r="H299" s="30">
        <f t="shared" si="26"/>
        <v>0</v>
      </c>
      <c r="I299" s="1248">
        <f t="shared" si="26"/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1237"/>
    </row>
    <row r="300" spans="1:20" ht="17.45" customHeight="1" thickBot="1" x14ac:dyDescent="0.3">
      <c r="A300" s="1446"/>
      <c r="B300" s="1332"/>
      <c r="C300" s="1392"/>
      <c r="D300" s="1375"/>
      <c r="E300" s="1376"/>
      <c r="F300" s="38" t="s">
        <v>426</v>
      </c>
      <c r="G300" s="86">
        <f t="shared" si="26"/>
        <v>0</v>
      </c>
      <c r="H300" s="30">
        <f t="shared" si="26"/>
        <v>0</v>
      </c>
      <c r="I300" s="1248">
        <f t="shared" si="26"/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1237"/>
    </row>
    <row r="301" spans="1:20" ht="15.75" customHeight="1" thickBot="1" x14ac:dyDescent="0.3">
      <c r="A301" s="1446"/>
      <c r="B301" s="1332"/>
      <c r="C301" s="1392"/>
      <c r="D301" s="1375"/>
      <c r="E301" s="1376"/>
      <c r="F301" s="38" t="s">
        <v>425</v>
      </c>
      <c r="G301" s="86">
        <f t="shared" si="26"/>
        <v>0</v>
      </c>
      <c r="H301" s="30">
        <f t="shared" si="26"/>
        <v>0</v>
      </c>
      <c r="I301" s="1248">
        <f t="shared" si="26"/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1237"/>
    </row>
    <row r="302" spans="1:20" ht="15.75" customHeight="1" thickBot="1" x14ac:dyDescent="0.3">
      <c r="A302" s="1446"/>
      <c r="B302" s="1332"/>
      <c r="C302" s="1392"/>
      <c r="D302" s="1375"/>
      <c r="E302" s="1376"/>
      <c r="F302" s="38" t="s">
        <v>427</v>
      </c>
      <c r="G302" s="86">
        <f t="shared" si="26"/>
        <v>0</v>
      </c>
      <c r="H302" s="30">
        <f t="shared" si="26"/>
        <v>0</v>
      </c>
      <c r="I302" s="1248">
        <f t="shared" si="26"/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1237"/>
    </row>
    <row r="303" spans="1:20" ht="16.5" customHeight="1" thickBot="1" x14ac:dyDescent="0.3">
      <c r="A303" s="1446"/>
      <c r="B303" s="1332"/>
      <c r="C303" s="1392"/>
      <c r="D303" s="1375"/>
      <c r="E303" s="1376"/>
      <c r="F303" s="38" t="s">
        <v>428</v>
      </c>
      <c r="G303" s="86">
        <f t="shared" si="26"/>
        <v>0</v>
      </c>
      <c r="H303" s="30">
        <f t="shared" si="26"/>
        <v>0</v>
      </c>
      <c r="I303" s="1248">
        <f t="shared" si="26"/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1237"/>
    </row>
    <row r="304" spans="1:20" ht="15.75" customHeight="1" thickBot="1" x14ac:dyDescent="0.3">
      <c r="A304" s="1446"/>
      <c r="B304" s="1332"/>
      <c r="C304" s="1392"/>
      <c r="D304" s="1375"/>
      <c r="E304" s="1376"/>
      <c r="F304" s="38" t="s">
        <v>429</v>
      </c>
      <c r="G304" s="86">
        <f t="shared" ref="G304:I335" si="28">SUM(H304:S304)</f>
        <v>0</v>
      </c>
      <c r="H304" s="30">
        <f t="shared" si="28"/>
        <v>0</v>
      </c>
      <c r="I304" s="1248">
        <f t="shared" si="28"/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1237"/>
    </row>
    <row r="305" spans="1:20" ht="15.75" customHeight="1" thickBot="1" x14ac:dyDescent="0.3">
      <c r="A305" s="1446"/>
      <c r="B305" s="1332"/>
      <c r="C305" s="1392"/>
      <c r="D305" s="1375"/>
      <c r="E305" s="1376"/>
      <c r="F305" s="38" t="s">
        <v>430</v>
      </c>
      <c r="G305" s="86">
        <f t="shared" si="28"/>
        <v>0</v>
      </c>
      <c r="H305" s="30">
        <f t="shared" si="28"/>
        <v>0</v>
      </c>
      <c r="I305" s="1248">
        <f t="shared" si="28"/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1237"/>
    </row>
    <row r="306" spans="1:20" ht="16.5" customHeight="1" thickBot="1" x14ac:dyDescent="0.3">
      <c r="A306" s="1446"/>
      <c r="B306" s="1332"/>
      <c r="C306" s="1392"/>
      <c r="D306" s="1375"/>
      <c r="E306" s="1376"/>
      <c r="F306" s="38" t="s">
        <v>431</v>
      </c>
      <c r="G306" s="86">
        <f t="shared" si="28"/>
        <v>0</v>
      </c>
      <c r="H306" s="30">
        <f t="shared" si="28"/>
        <v>0</v>
      </c>
      <c r="I306" s="1248">
        <f t="shared" si="28"/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1237"/>
    </row>
    <row r="307" spans="1:20" ht="15.75" customHeight="1" thickBot="1" x14ac:dyDescent="0.3">
      <c r="A307" s="1446"/>
      <c r="B307" s="1332"/>
      <c r="C307" s="1392"/>
      <c r="D307" s="1375"/>
      <c r="E307" s="1376"/>
      <c r="F307" s="38" t="s">
        <v>432</v>
      </c>
      <c r="G307" s="86">
        <f t="shared" si="28"/>
        <v>0</v>
      </c>
      <c r="H307" s="30">
        <f t="shared" si="28"/>
        <v>0</v>
      </c>
      <c r="I307" s="1248">
        <f t="shared" si="28"/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1237"/>
    </row>
    <row r="308" spans="1:20" ht="15.75" customHeight="1" thickBot="1" x14ac:dyDescent="0.3">
      <c r="A308" s="1446"/>
      <c r="B308" s="1332"/>
      <c r="C308" s="1392"/>
      <c r="D308" s="1375"/>
      <c r="E308" s="1376"/>
      <c r="F308" s="38" t="s">
        <v>433</v>
      </c>
      <c r="G308" s="86">
        <f t="shared" si="28"/>
        <v>0</v>
      </c>
      <c r="H308" s="30">
        <f t="shared" si="28"/>
        <v>0</v>
      </c>
      <c r="I308" s="1248">
        <f t="shared" si="28"/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1237"/>
    </row>
    <row r="309" spans="1:20" ht="15.75" customHeight="1" thickBot="1" x14ac:dyDescent="0.3">
      <c r="A309" s="1446"/>
      <c r="B309" s="1332"/>
      <c r="C309" s="1392"/>
      <c r="D309" s="1375"/>
      <c r="E309" s="1376"/>
      <c r="F309" s="38" t="s">
        <v>434</v>
      </c>
      <c r="G309" s="86">
        <f t="shared" si="28"/>
        <v>0</v>
      </c>
      <c r="H309" s="30">
        <f t="shared" si="28"/>
        <v>0</v>
      </c>
      <c r="I309" s="1248">
        <f t="shared" si="28"/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1237"/>
    </row>
    <row r="310" spans="1:20" ht="15.75" customHeight="1" thickBot="1" x14ac:dyDescent="0.3">
      <c r="A310" s="1446"/>
      <c r="B310" s="1332"/>
      <c r="C310" s="1392"/>
      <c r="D310" s="1375"/>
      <c r="E310" s="1376"/>
      <c r="F310" s="38" t="s">
        <v>435</v>
      </c>
      <c r="G310" s="86">
        <f t="shared" si="28"/>
        <v>0</v>
      </c>
      <c r="H310" s="30">
        <f t="shared" si="28"/>
        <v>0</v>
      </c>
      <c r="I310" s="1248">
        <f t="shared" si="28"/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1237"/>
    </row>
    <row r="311" spans="1:20" ht="15.75" customHeight="1" thickBot="1" x14ac:dyDescent="0.3">
      <c r="A311" s="1446"/>
      <c r="B311" s="1332"/>
      <c r="C311" s="1392"/>
      <c r="D311" s="1375"/>
      <c r="E311" s="1376"/>
      <c r="F311" s="38" t="s">
        <v>436</v>
      </c>
      <c r="G311" s="86">
        <f t="shared" si="28"/>
        <v>0</v>
      </c>
      <c r="H311" s="30">
        <f t="shared" si="28"/>
        <v>0</v>
      </c>
      <c r="I311" s="1248">
        <f t="shared" si="28"/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1237"/>
    </row>
    <row r="312" spans="1:20" ht="15.75" customHeight="1" thickBot="1" x14ac:dyDescent="0.3">
      <c r="A312" s="1446"/>
      <c r="B312" s="1332"/>
      <c r="C312" s="1392"/>
      <c r="D312" s="1375"/>
      <c r="E312" s="1376"/>
      <c r="F312" s="38" t="s">
        <v>437</v>
      </c>
      <c r="G312" s="86">
        <f t="shared" si="28"/>
        <v>0</v>
      </c>
      <c r="H312" s="30">
        <f t="shared" si="28"/>
        <v>0</v>
      </c>
      <c r="I312" s="1248">
        <f t="shared" si="28"/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1237"/>
    </row>
    <row r="313" spans="1:20" ht="31.7" customHeight="1" thickBot="1" x14ac:dyDescent="0.3">
      <c r="A313" s="1446"/>
      <c r="B313" s="1332"/>
      <c r="C313" s="1392"/>
      <c r="D313" s="1375"/>
      <c r="E313" s="1376"/>
      <c r="F313" s="38" t="s">
        <v>438</v>
      </c>
      <c r="G313" s="86">
        <f t="shared" si="28"/>
        <v>0</v>
      </c>
      <c r="H313" s="30">
        <f t="shared" si="28"/>
        <v>0</v>
      </c>
      <c r="I313" s="1248">
        <f t="shared" si="28"/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1237"/>
    </row>
    <row r="314" spans="1:20" ht="30.75" customHeight="1" thickBot="1" x14ac:dyDescent="0.3">
      <c r="A314" s="1446"/>
      <c r="B314" s="1332"/>
      <c r="C314" s="1392"/>
      <c r="D314" s="1375"/>
      <c r="E314" s="1376"/>
      <c r="F314" s="38" t="s">
        <v>439</v>
      </c>
      <c r="G314" s="86">
        <f t="shared" si="28"/>
        <v>0</v>
      </c>
      <c r="H314" s="30">
        <f t="shared" si="28"/>
        <v>0</v>
      </c>
      <c r="I314" s="1248">
        <f t="shared" si="28"/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1237"/>
    </row>
    <row r="315" spans="1:20" ht="33.75" customHeight="1" thickBot="1" x14ac:dyDescent="0.3">
      <c r="A315" s="1446"/>
      <c r="B315" s="1332"/>
      <c r="C315" s="1392"/>
      <c r="D315" s="1375"/>
      <c r="E315" s="1376"/>
      <c r="F315" s="38" t="s">
        <v>440</v>
      </c>
      <c r="G315" s="86">
        <f t="shared" si="28"/>
        <v>0</v>
      </c>
      <c r="H315" s="30">
        <f t="shared" si="28"/>
        <v>0</v>
      </c>
      <c r="I315" s="1248">
        <f t="shared" si="28"/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1237"/>
    </row>
    <row r="316" spans="1:20" ht="15.75" customHeight="1" thickBot="1" x14ac:dyDescent="0.3">
      <c r="A316" s="1446"/>
      <c r="B316" s="1332"/>
      <c r="C316" s="1392"/>
      <c r="D316" s="1375"/>
      <c r="E316" s="1376"/>
      <c r="F316" s="38" t="s">
        <v>441</v>
      </c>
      <c r="G316" s="86">
        <f t="shared" si="28"/>
        <v>0</v>
      </c>
      <c r="H316" s="30">
        <f t="shared" si="28"/>
        <v>0</v>
      </c>
      <c r="I316" s="1248">
        <f t="shared" si="28"/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1237"/>
    </row>
    <row r="317" spans="1:20" ht="15.75" customHeight="1" thickBot="1" x14ac:dyDescent="0.3">
      <c r="A317" s="1446"/>
      <c r="B317" s="1332"/>
      <c r="C317" s="1392"/>
      <c r="D317" s="1375"/>
      <c r="E317" s="1376"/>
      <c r="F317" s="38" t="s">
        <v>442</v>
      </c>
      <c r="G317" s="86">
        <f t="shared" si="28"/>
        <v>0</v>
      </c>
      <c r="H317" s="30">
        <f t="shared" si="28"/>
        <v>0</v>
      </c>
      <c r="I317" s="1248">
        <f t="shared" si="28"/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1237"/>
    </row>
    <row r="318" spans="1:20" ht="31.7" customHeight="1" thickBot="1" x14ac:dyDescent="0.3">
      <c r="A318" s="1446"/>
      <c r="B318" s="1332"/>
      <c r="C318" s="1392"/>
      <c r="D318" s="1375"/>
      <c r="E318" s="1376"/>
      <c r="F318" s="38" t="s">
        <v>443</v>
      </c>
      <c r="G318" s="86">
        <f t="shared" si="28"/>
        <v>0</v>
      </c>
      <c r="H318" s="30">
        <f t="shared" si="28"/>
        <v>0</v>
      </c>
      <c r="I318" s="1248">
        <f t="shared" si="28"/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1237"/>
    </row>
    <row r="319" spans="1:20" ht="30.2" customHeight="1" thickBot="1" x14ac:dyDescent="0.3">
      <c r="A319" s="1446"/>
      <c r="B319" s="1332"/>
      <c r="C319" s="1392"/>
      <c r="D319" s="1375"/>
      <c r="E319" s="1376"/>
      <c r="F319" s="38" t="s">
        <v>444</v>
      </c>
      <c r="G319" s="86">
        <f t="shared" si="28"/>
        <v>0</v>
      </c>
      <c r="H319" s="30">
        <f t="shared" si="28"/>
        <v>0</v>
      </c>
      <c r="I319" s="1248">
        <f t="shared" si="28"/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1237"/>
    </row>
    <row r="320" spans="1:20" ht="15.75" customHeight="1" thickBot="1" x14ac:dyDescent="0.3">
      <c r="A320" s="1446"/>
      <c r="B320" s="1332"/>
      <c r="C320" s="1392"/>
      <c r="D320" s="1375"/>
      <c r="E320" s="1376"/>
      <c r="F320" s="38" t="s">
        <v>445</v>
      </c>
      <c r="G320" s="86">
        <f t="shared" si="28"/>
        <v>0</v>
      </c>
      <c r="H320" s="30">
        <f t="shared" si="28"/>
        <v>0</v>
      </c>
      <c r="I320" s="1248">
        <f t="shared" si="28"/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1237"/>
    </row>
    <row r="321" spans="1:20" ht="15.75" customHeight="1" thickBot="1" x14ac:dyDescent="0.3">
      <c r="A321" s="1446"/>
      <c r="B321" s="1332"/>
      <c r="C321" s="1392"/>
      <c r="D321" s="1375"/>
      <c r="E321" s="1376"/>
      <c r="F321" s="38" t="s">
        <v>446</v>
      </c>
      <c r="G321" s="86">
        <f t="shared" si="28"/>
        <v>0</v>
      </c>
      <c r="H321" s="30">
        <f t="shared" si="28"/>
        <v>0</v>
      </c>
      <c r="I321" s="1248">
        <f t="shared" si="28"/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1237"/>
    </row>
    <row r="322" spans="1:20" ht="15.75" customHeight="1" thickBot="1" x14ac:dyDescent="0.3">
      <c r="A322" s="1446"/>
      <c r="B322" s="1332"/>
      <c r="C322" s="1392"/>
      <c r="D322" s="1375"/>
      <c r="E322" s="1376"/>
      <c r="F322" s="38" t="s">
        <v>447</v>
      </c>
      <c r="G322" s="86">
        <f t="shared" si="28"/>
        <v>0</v>
      </c>
      <c r="H322" s="30">
        <f t="shared" si="28"/>
        <v>0</v>
      </c>
      <c r="I322" s="1248">
        <f t="shared" si="28"/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1237"/>
    </row>
    <row r="323" spans="1:20" ht="15.75" customHeight="1" thickBot="1" x14ac:dyDescent="0.3">
      <c r="A323" s="1446"/>
      <c r="B323" s="1332"/>
      <c r="C323" s="1392"/>
      <c r="D323" s="1375"/>
      <c r="E323" s="1376"/>
      <c r="F323" s="38" t="s">
        <v>448</v>
      </c>
      <c r="G323" s="86">
        <f t="shared" si="28"/>
        <v>0</v>
      </c>
      <c r="H323" s="30">
        <f t="shared" si="28"/>
        <v>0</v>
      </c>
      <c r="I323" s="1248">
        <f t="shared" si="28"/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1237"/>
    </row>
    <row r="324" spans="1:20" ht="16.5" customHeight="1" thickBot="1" x14ac:dyDescent="0.3">
      <c r="A324" s="1446"/>
      <c r="B324" s="1332"/>
      <c r="C324" s="1392"/>
      <c r="D324" s="1375"/>
      <c r="E324" s="1376"/>
      <c r="F324" s="38" t="s">
        <v>449</v>
      </c>
      <c r="G324" s="86">
        <f t="shared" si="28"/>
        <v>0</v>
      </c>
      <c r="H324" s="30">
        <f t="shared" si="28"/>
        <v>0</v>
      </c>
      <c r="I324" s="1248">
        <f t="shared" si="28"/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1237"/>
    </row>
    <row r="325" spans="1:20" ht="15.75" customHeight="1" thickBot="1" x14ac:dyDescent="0.3">
      <c r="A325" s="1446"/>
      <c r="B325" s="1332"/>
      <c r="C325" s="1392"/>
      <c r="D325" s="1375"/>
      <c r="E325" s="1376"/>
      <c r="F325" s="38" t="s">
        <v>450</v>
      </c>
      <c r="G325" s="86">
        <f t="shared" si="28"/>
        <v>0</v>
      </c>
      <c r="H325" s="30">
        <f t="shared" si="28"/>
        <v>0</v>
      </c>
      <c r="I325" s="1248">
        <f t="shared" si="28"/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1237"/>
    </row>
    <row r="326" spans="1:20" ht="15.75" customHeight="1" thickBot="1" x14ac:dyDescent="0.3">
      <c r="A326" s="1446"/>
      <c r="B326" s="1332"/>
      <c r="C326" s="1392"/>
      <c r="D326" s="1375"/>
      <c r="E326" s="1376"/>
      <c r="F326" s="38" t="s">
        <v>451</v>
      </c>
      <c r="G326" s="86">
        <f t="shared" si="28"/>
        <v>0</v>
      </c>
      <c r="H326" s="30">
        <f t="shared" si="28"/>
        <v>0</v>
      </c>
      <c r="I326" s="1248">
        <f t="shared" si="28"/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1237"/>
    </row>
    <row r="327" spans="1:20" ht="34.5" customHeight="1" thickBot="1" x14ac:dyDescent="0.3">
      <c r="A327" s="1446"/>
      <c r="B327" s="1332"/>
      <c r="C327" s="1392"/>
      <c r="D327" s="1375"/>
      <c r="E327" s="1376"/>
      <c r="F327" s="38" t="s">
        <v>452</v>
      </c>
      <c r="G327" s="86">
        <f t="shared" si="28"/>
        <v>0</v>
      </c>
      <c r="H327" s="30">
        <f t="shared" si="28"/>
        <v>0</v>
      </c>
      <c r="I327" s="1248">
        <f t="shared" si="28"/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1237"/>
    </row>
    <row r="328" spans="1:20" ht="33.75" customHeight="1" thickBot="1" x14ac:dyDescent="0.3">
      <c r="A328" s="1446"/>
      <c r="B328" s="1332"/>
      <c r="C328" s="1392"/>
      <c r="D328" s="1375"/>
      <c r="E328" s="1376"/>
      <c r="F328" s="38" t="s">
        <v>453</v>
      </c>
      <c r="G328" s="86">
        <f t="shared" si="28"/>
        <v>0</v>
      </c>
      <c r="H328" s="30">
        <f t="shared" si="28"/>
        <v>0</v>
      </c>
      <c r="I328" s="1248">
        <f t="shared" si="28"/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1237"/>
    </row>
    <row r="329" spans="1:20" ht="15.75" customHeight="1" thickBot="1" x14ac:dyDescent="0.3">
      <c r="A329" s="1446"/>
      <c r="B329" s="1332"/>
      <c r="C329" s="1392"/>
      <c r="D329" s="1375"/>
      <c r="E329" s="1376"/>
      <c r="F329" s="38" t="s">
        <v>454</v>
      </c>
      <c r="G329" s="86">
        <f t="shared" si="28"/>
        <v>0</v>
      </c>
      <c r="H329" s="30">
        <f t="shared" si="28"/>
        <v>0</v>
      </c>
      <c r="I329" s="1248">
        <f t="shared" si="28"/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1237"/>
    </row>
    <row r="330" spans="1:20" ht="16.5" customHeight="1" thickBot="1" x14ac:dyDescent="0.3">
      <c r="A330" s="1446"/>
      <c r="B330" s="1332"/>
      <c r="C330" s="1392"/>
      <c r="D330" s="1375"/>
      <c r="E330" s="1376"/>
      <c r="F330" s="38" t="s">
        <v>455</v>
      </c>
      <c r="G330" s="86">
        <f t="shared" si="28"/>
        <v>0</v>
      </c>
      <c r="H330" s="30">
        <f t="shared" si="28"/>
        <v>0</v>
      </c>
      <c r="I330" s="1248">
        <f t="shared" si="28"/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1237"/>
    </row>
    <row r="331" spans="1:20" ht="15.75" customHeight="1" thickBot="1" x14ac:dyDescent="0.3">
      <c r="A331" s="1446"/>
      <c r="B331" s="1332"/>
      <c r="C331" s="1392"/>
      <c r="D331" s="1375"/>
      <c r="E331" s="1376"/>
      <c r="F331" s="38" t="s">
        <v>456</v>
      </c>
      <c r="G331" s="86">
        <f t="shared" si="28"/>
        <v>0</v>
      </c>
      <c r="H331" s="30">
        <f t="shared" si="28"/>
        <v>0</v>
      </c>
      <c r="I331" s="1248">
        <f t="shared" si="28"/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1237"/>
    </row>
    <row r="332" spans="1:20" ht="17.45" customHeight="1" thickBot="1" x14ac:dyDescent="0.3">
      <c r="A332" s="1446"/>
      <c r="B332" s="1332"/>
      <c r="C332" s="1392"/>
      <c r="D332" s="1375"/>
      <c r="E332" s="1376"/>
      <c r="F332" s="38" t="s">
        <v>457</v>
      </c>
      <c r="G332" s="86">
        <f t="shared" si="28"/>
        <v>0</v>
      </c>
      <c r="H332" s="30">
        <f t="shared" si="28"/>
        <v>0</v>
      </c>
      <c r="I332" s="1248">
        <f t="shared" si="28"/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1237"/>
    </row>
    <row r="333" spans="1:20" ht="16.5" customHeight="1" thickBot="1" x14ac:dyDescent="0.3">
      <c r="A333" s="1446"/>
      <c r="B333" s="1332"/>
      <c r="C333" s="1392"/>
      <c r="D333" s="1375"/>
      <c r="E333" s="1376"/>
      <c r="F333" s="38" t="s">
        <v>458</v>
      </c>
      <c r="G333" s="86">
        <f t="shared" si="28"/>
        <v>0</v>
      </c>
      <c r="H333" s="30">
        <f t="shared" si="28"/>
        <v>0</v>
      </c>
      <c r="I333" s="1248">
        <f t="shared" si="28"/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1237"/>
    </row>
    <row r="334" spans="1:20" ht="21.2" customHeight="1" thickBot="1" x14ac:dyDescent="0.3">
      <c r="A334" s="1446"/>
      <c r="B334" s="1332"/>
      <c r="C334" s="1392"/>
      <c r="D334" s="1375"/>
      <c r="E334" s="1376"/>
      <c r="F334" s="38" t="s">
        <v>459</v>
      </c>
      <c r="G334" s="86">
        <f t="shared" si="28"/>
        <v>0</v>
      </c>
      <c r="H334" s="30">
        <f t="shared" si="28"/>
        <v>0</v>
      </c>
      <c r="I334" s="1248">
        <f t="shared" si="28"/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1237"/>
    </row>
    <row r="335" spans="1:20" ht="21.2" customHeight="1" thickBot="1" x14ac:dyDescent="0.3">
      <c r="A335" s="1446"/>
      <c r="B335" s="1332"/>
      <c r="C335" s="1392"/>
      <c r="D335" s="1375"/>
      <c r="E335" s="1376"/>
      <c r="F335" s="90" t="s">
        <v>460</v>
      </c>
      <c r="G335" s="88">
        <f t="shared" si="28"/>
        <v>0</v>
      </c>
      <c r="H335" s="30">
        <f t="shared" si="28"/>
        <v>0</v>
      </c>
      <c r="I335" s="1248">
        <f t="shared" si="28"/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1237"/>
    </row>
    <row r="336" spans="1:20" ht="16.5" customHeight="1" thickBot="1" x14ac:dyDescent="0.3">
      <c r="A336" s="1446"/>
      <c r="B336" s="1332"/>
      <c r="C336" s="1392"/>
      <c r="D336" s="1377"/>
      <c r="E336" s="1378"/>
      <c r="F336" s="91" t="s">
        <v>279</v>
      </c>
      <c r="G336" s="93">
        <f>SUM(G283:G335)</f>
        <v>0</v>
      </c>
      <c r="H336" s="93">
        <f t="shared" ref="H336:S336" si="29">SUM(H283:H335)</f>
        <v>0</v>
      </c>
      <c r="I336" s="93">
        <f t="shared" si="29"/>
        <v>0</v>
      </c>
      <c r="J336" s="93">
        <f t="shared" si="29"/>
        <v>0</v>
      </c>
      <c r="K336" s="93">
        <f t="shared" si="29"/>
        <v>0</v>
      </c>
      <c r="L336" s="93">
        <f t="shared" si="29"/>
        <v>0</v>
      </c>
      <c r="M336" s="93">
        <f t="shared" si="29"/>
        <v>0</v>
      </c>
      <c r="N336" s="93">
        <f t="shared" si="29"/>
        <v>0</v>
      </c>
      <c r="O336" s="93">
        <f t="shared" si="29"/>
        <v>0</v>
      </c>
      <c r="P336" s="93">
        <f t="shared" si="29"/>
        <v>0</v>
      </c>
      <c r="Q336" s="93">
        <f t="shared" si="29"/>
        <v>0</v>
      </c>
      <c r="R336" s="93">
        <f t="shared" si="29"/>
        <v>0</v>
      </c>
      <c r="S336" s="94">
        <f t="shared" si="29"/>
        <v>0</v>
      </c>
      <c r="T336" s="1237"/>
    </row>
    <row r="337" spans="1:20" ht="15.75" customHeight="1" thickBot="1" x14ac:dyDescent="0.3">
      <c r="A337" s="1446"/>
      <c r="B337" s="1332"/>
      <c r="C337" s="1392"/>
      <c r="D337" s="1369" t="s">
        <v>179</v>
      </c>
      <c r="E337" s="1370"/>
      <c r="F337" s="39" t="s">
        <v>461</v>
      </c>
      <c r="G337" s="86">
        <f t="shared" ref="G337:I389" si="30">SUM(H337:S337)</f>
        <v>0</v>
      </c>
      <c r="H337" s="30">
        <f t="shared" si="30"/>
        <v>0</v>
      </c>
      <c r="I337" s="1248">
        <f t="shared" si="30"/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1237"/>
    </row>
    <row r="338" spans="1:20" ht="15.75" customHeight="1" thickBot="1" x14ac:dyDescent="0.3">
      <c r="A338" s="1446"/>
      <c r="B338" s="1332"/>
      <c r="C338" s="1392"/>
      <c r="D338" s="1369"/>
      <c r="E338" s="1370"/>
      <c r="F338" s="40" t="s">
        <v>462</v>
      </c>
      <c r="G338" s="79">
        <f t="shared" si="30"/>
        <v>0</v>
      </c>
      <c r="H338" s="30">
        <f t="shared" si="30"/>
        <v>0</v>
      </c>
      <c r="I338" s="1248">
        <f t="shared" si="30"/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1237"/>
    </row>
    <row r="339" spans="1:20" ht="16.5" customHeight="1" thickBot="1" x14ac:dyDescent="0.3">
      <c r="A339" s="1446"/>
      <c r="B339" s="1332"/>
      <c r="C339" s="1392"/>
      <c r="D339" s="1369"/>
      <c r="E339" s="1370"/>
      <c r="F339" s="40" t="s">
        <v>463</v>
      </c>
      <c r="G339" s="79">
        <f t="shared" si="30"/>
        <v>0</v>
      </c>
      <c r="H339" s="30">
        <f t="shared" si="30"/>
        <v>0</v>
      </c>
      <c r="I339" s="1248">
        <f t="shared" si="30"/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1237"/>
    </row>
    <row r="340" spans="1:20" ht="18" customHeight="1" thickBot="1" x14ac:dyDescent="0.3">
      <c r="A340" s="1446"/>
      <c r="B340" s="1332"/>
      <c r="C340" s="1392"/>
      <c r="D340" s="1369"/>
      <c r="E340" s="1370"/>
      <c r="F340" s="40" t="s">
        <v>464</v>
      </c>
      <c r="G340" s="79">
        <f t="shared" si="30"/>
        <v>0</v>
      </c>
      <c r="H340" s="30">
        <f t="shared" si="30"/>
        <v>0</v>
      </c>
      <c r="I340" s="1248">
        <f t="shared" si="30"/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1237"/>
    </row>
    <row r="341" spans="1:20" ht="18.75" customHeight="1" thickBot="1" x14ac:dyDescent="0.3">
      <c r="A341" s="1446"/>
      <c r="B341" s="1332"/>
      <c r="C341" s="1392"/>
      <c r="D341" s="1369"/>
      <c r="E341" s="1370"/>
      <c r="F341" s="40" t="s">
        <v>465</v>
      </c>
      <c r="G341" s="79">
        <f t="shared" si="30"/>
        <v>0</v>
      </c>
      <c r="H341" s="30">
        <f t="shared" si="30"/>
        <v>0</v>
      </c>
      <c r="I341" s="1248">
        <f t="shared" si="30"/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1237"/>
    </row>
    <row r="342" spans="1:20" ht="30.75" customHeight="1" thickBot="1" x14ac:dyDescent="0.3">
      <c r="A342" s="1446"/>
      <c r="B342" s="1332"/>
      <c r="C342" s="1392"/>
      <c r="D342" s="1369"/>
      <c r="E342" s="1370"/>
      <c r="F342" s="40" t="s">
        <v>466</v>
      </c>
      <c r="G342" s="79">
        <f t="shared" si="30"/>
        <v>0</v>
      </c>
      <c r="H342" s="30">
        <f t="shared" si="30"/>
        <v>0</v>
      </c>
      <c r="I342" s="1248">
        <f t="shared" si="30"/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1237"/>
    </row>
    <row r="343" spans="1:20" ht="33" customHeight="1" thickBot="1" x14ac:dyDescent="0.3">
      <c r="A343" s="1446"/>
      <c r="B343" s="1332"/>
      <c r="C343" s="1392"/>
      <c r="D343" s="1369"/>
      <c r="E343" s="1370"/>
      <c r="F343" s="40" t="s">
        <v>467</v>
      </c>
      <c r="G343" s="79">
        <f t="shared" si="30"/>
        <v>0</v>
      </c>
      <c r="H343" s="30">
        <f t="shared" si="30"/>
        <v>0</v>
      </c>
      <c r="I343" s="1248">
        <f t="shared" si="30"/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1237"/>
    </row>
    <row r="344" spans="1:20" ht="15.75" customHeight="1" thickBot="1" x14ac:dyDescent="0.3">
      <c r="A344" s="1446"/>
      <c r="B344" s="1332"/>
      <c r="C344" s="1392"/>
      <c r="D344" s="1369"/>
      <c r="E344" s="1370"/>
      <c r="F344" s="40" t="s">
        <v>468</v>
      </c>
      <c r="G344" s="79">
        <f t="shared" si="30"/>
        <v>0</v>
      </c>
      <c r="H344" s="30">
        <f t="shared" si="30"/>
        <v>0</v>
      </c>
      <c r="I344" s="1248">
        <f t="shared" si="30"/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1237"/>
    </row>
    <row r="345" spans="1:20" ht="33.75" customHeight="1" thickBot="1" x14ac:dyDescent="0.3">
      <c r="A345" s="1446"/>
      <c r="B345" s="1332"/>
      <c r="C345" s="1392"/>
      <c r="D345" s="1369"/>
      <c r="E345" s="1370"/>
      <c r="F345" s="40" t="s">
        <v>469</v>
      </c>
      <c r="G345" s="79">
        <f t="shared" si="30"/>
        <v>0</v>
      </c>
      <c r="H345" s="30">
        <f t="shared" si="30"/>
        <v>0</v>
      </c>
      <c r="I345" s="1248">
        <f t="shared" si="30"/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1237"/>
    </row>
    <row r="346" spans="1:20" ht="15.75" customHeight="1" thickBot="1" x14ac:dyDescent="0.3">
      <c r="A346" s="1446"/>
      <c r="B346" s="1332"/>
      <c r="C346" s="1392"/>
      <c r="D346" s="1369"/>
      <c r="E346" s="1370"/>
      <c r="F346" s="40" t="s">
        <v>470</v>
      </c>
      <c r="G346" s="79">
        <f t="shared" si="30"/>
        <v>0</v>
      </c>
      <c r="H346" s="30">
        <f t="shared" si="30"/>
        <v>0</v>
      </c>
      <c r="I346" s="1248">
        <f t="shared" si="30"/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1237"/>
    </row>
    <row r="347" spans="1:20" ht="33.75" customHeight="1" thickBot="1" x14ac:dyDescent="0.3">
      <c r="A347" s="1446"/>
      <c r="B347" s="1332"/>
      <c r="C347" s="1392"/>
      <c r="D347" s="1369"/>
      <c r="E347" s="1370"/>
      <c r="F347" s="40" t="s">
        <v>471</v>
      </c>
      <c r="G347" s="79">
        <f t="shared" si="30"/>
        <v>0</v>
      </c>
      <c r="H347" s="30">
        <f t="shared" si="30"/>
        <v>0</v>
      </c>
      <c r="I347" s="1248">
        <f t="shared" si="30"/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1237"/>
    </row>
    <row r="348" spans="1:20" ht="33" customHeight="1" thickBot="1" x14ac:dyDescent="0.3">
      <c r="A348" s="1446"/>
      <c r="B348" s="1332"/>
      <c r="C348" s="1392"/>
      <c r="D348" s="1369"/>
      <c r="E348" s="1370"/>
      <c r="F348" s="40" t="s">
        <v>472</v>
      </c>
      <c r="G348" s="79">
        <f t="shared" si="30"/>
        <v>0</v>
      </c>
      <c r="H348" s="30">
        <f t="shared" si="30"/>
        <v>0</v>
      </c>
      <c r="I348" s="1248">
        <f t="shared" si="30"/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1237"/>
    </row>
    <row r="349" spans="1:20" ht="15.75" customHeight="1" thickBot="1" x14ac:dyDescent="0.3">
      <c r="A349" s="1446"/>
      <c r="B349" s="1332"/>
      <c r="C349" s="1392"/>
      <c r="D349" s="1369"/>
      <c r="E349" s="1370"/>
      <c r="F349" s="40" t="s">
        <v>509</v>
      </c>
      <c r="G349" s="79">
        <f t="shared" si="30"/>
        <v>0</v>
      </c>
      <c r="H349" s="30">
        <f t="shared" si="30"/>
        <v>0</v>
      </c>
      <c r="I349" s="1248">
        <f t="shared" si="30"/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1237"/>
    </row>
    <row r="350" spans="1:20" ht="15.75" customHeight="1" thickBot="1" x14ac:dyDescent="0.3">
      <c r="A350" s="1446"/>
      <c r="B350" s="1332"/>
      <c r="C350" s="1392"/>
      <c r="D350" s="1369"/>
      <c r="E350" s="1370"/>
      <c r="F350" s="40" t="s">
        <v>473</v>
      </c>
      <c r="G350" s="79">
        <f t="shared" si="30"/>
        <v>0</v>
      </c>
      <c r="H350" s="30">
        <f t="shared" si="30"/>
        <v>0</v>
      </c>
      <c r="I350" s="1248">
        <f t="shared" si="30"/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1237"/>
    </row>
    <row r="351" spans="1:20" ht="33.75" customHeight="1" thickBot="1" x14ac:dyDescent="0.3">
      <c r="A351" s="1446"/>
      <c r="B351" s="1332"/>
      <c r="C351" s="1392"/>
      <c r="D351" s="1369"/>
      <c r="E351" s="1370"/>
      <c r="F351" s="40" t="s">
        <v>474</v>
      </c>
      <c r="G351" s="79">
        <f>SUM(H351:S351)</f>
        <v>0</v>
      </c>
      <c r="H351" s="30">
        <f t="shared" si="30"/>
        <v>0</v>
      </c>
      <c r="I351" s="1248">
        <f t="shared" si="30"/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1237"/>
    </row>
    <row r="352" spans="1:20" ht="18.75" customHeight="1" thickBot="1" x14ac:dyDescent="0.3">
      <c r="A352" s="1446"/>
      <c r="B352" s="1332"/>
      <c r="C352" s="1392"/>
      <c r="D352" s="1369"/>
      <c r="E352" s="1370"/>
      <c r="F352" s="40" t="s">
        <v>475</v>
      </c>
      <c r="G352" s="79">
        <f t="shared" si="30"/>
        <v>0</v>
      </c>
      <c r="H352" s="30">
        <f t="shared" si="30"/>
        <v>0</v>
      </c>
      <c r="I352" s="1248">
        <f t="shared" si="30"/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1237"/>
    </row>
    <row r="353" spans="1:20" ht="15.75" customHeight="1" thickBot="1" x14ac:dyDescent="0.3">
      <c r="A353" s="1446"/>
      <c r="B353" s="1332"/>
      <c r="C353" s="1392"/>
      <c r="D353" s="1369"/>
      <c r="E353" s="1370"/>
      <c r="F353" s="40" t="s">
        <v>476</v>
      </c>
      <c r="G353" s="79">
        <f t="shared" si="30"/>
        <v>0</v>
      </c>
      <c r="H353" s="30">
        <f t="shared" si="30"/>
        <v>0</v>
      </c>
      <c r="I353" s="1248">
        <f t="shared" si="30"/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1237"/>
    </row>
    <row r="354" spans="1:20" ht="18" customHeight="1" thickBot="1" x14ac:dyDescent="0.3">
      <c r="A354" s="1446"/>
      <c r="B354" s="1332"/>
      <c r="C354" s="1392"/>
      <c r="D354" s="1369"/>
      <c r="E354" s="1370"/>
      <c r="F354" s="40" t="s">
        <v>477</v>
      </c>
      <c r="G354" s="79">
        <f t="shared" si="30"/>
        <v>0</v>
      </c>
      <c r="H354" s="30">
        <f t="shared" si="30"/>
        <v>0</v>
      </c>
      <c r="I354" s="1248">
        <f t="shared" si="30"/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1237"/>
    </row>
    <row r="355" spans="1:20" ht="15.75" customHeight="1" thickBot="1" x14ac:dyDescent="0.3">
      <c r="A355" s="1446"/>
      <c r="B355" s="1332"/>
      <c r="C355" s="1392"/>
      <c r="D355" s="1369"/>
      <c r="E355" s="1370"/>
      <c r="F355" s="40" t="s">
        <v>478</v>
      </c>
      <c r="G355" s="79">
        <f t="shared" si="30"/>
        <v>0</v>
      </c>
      <c r="H355" s="30">
        <f t="shared" si="30"/>
        <v>0</v>
      </c>
      <c r="I355" s="1248">
        <f t="shared" si="30"/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1237"/>
    </row>
    <row r="356" spans="1:20" ht="15.75" customHeight="1" thickBot="1" x14ac:dyDescent="0.3">
      <c r="A356" s="1446"/>
      <c r="B356" s="1332"/>
      <c r="C356" s="1392"/>
      <c r="D356" s="1369"/>
      <c r="E356" s="1370"/>
      <c r="F356" s="40" t="s">
        <v>479</v>
      </c>
      <c r="G356" s="79">
        <f t="shared" si="30"/>
        <v>0</v>
      </c>
      <c r="H356" s="30">
        <f t="shared" si="30"/>
        <v>0</v>
      </c>
      <c r="I356" s="1248">
        <f t="shared" si="30"/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1237"/>
    </row>
    <row r="357" spans="1:20" ht="16.5" customHeight="1" thickBot="1" x14ac:dyDescent="0.3">
      <c r="A357" s="1446"/>
      <c r="B357" s="1332"/>
      <c r="C357" s="1392"/>
      <c r="D357" s="1369"/>
      <c r="E357" s="1370"/>
      <c r="F357" s="40" t="s">
        <v>480</v>
      </c>
      <c r="G357" s="79">
        <f t="shared" si="30"/>
        <v>0</v>
      </c>
      <c r="H357" s="30">
        <f t="shared" si="30"/>
        <v>0</v>
      </c>
      <c r="I357" s="1248">
        <f t="shared" si="30"/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1237"/>
    </row>
    <row r="358" spans="1:20" ht="15.75" customHeight="1" thickBot="1" x14ac:dyDescent="0.3">
      <c r="A358" s="1446"/>
      <c r="B358" s="1332"/>
      <c r="C358" s="1392"/>
      <c r="D358" s="1369"/>
      <c r="E358" s="1370"/>
      <c r="F358" s="40" t="s">
        <v>481</v>
      </c>
      <c r="G358" s="79">
        <f t="shared" si="30"/>
        <v>0</v>
      </c>
      <c r="H358" s="30">
        <f t="shared" si="30"/>
        <v>0</v>
      </c>
      <c r="I358" s="1248">
        <f t="shared" si="30"/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1237"/>
    </row>
    <row r="359" spans="1:20" ht="15.75" customHeight="1" thickBot="1" x14ac:dyDescent="0.3">
      <c r="A359" s="1446"/>
      <c r="B359" s="1332"/>
      <c r="C359" s="1392"/>
      <c r="D359" s="1369"/>
      <c r="E359" s="1370"/>
      <c r="F359" s="40" t="s">
        <v>482</v>
      </c>
      <c r="G359" s="79">
        <f t="shared" si="30"/>
        <v>0</v>
      </c>
      <c r="H359" s="30">
        <f t="shared" si="30"/>
        <v>0</v>
      </c>
      <c r="I359" s="1248">
        <f t="shared" si="30"/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1237"/>
    </row>
    <row r="360" spans="1:20" ht="16.5" customHeight="1" thickBot="1" x14ac:dyDescent="0.3">
      <c r="A360" s="1446"/>
      <c r="B360" s="1332"/>
      <c r="C360" s="1392"/>
      <c r="D360" s="1369"/>
      <c r="E360" s="1370"/>
      <c r="F360" s="40" t="s">
        <v>483</v>
      </c>
      <c r="G360" s="79">
        <f t="shared" si="30"/>
        <v>0</v>
      </c>
      <c r="H360" s="30">
        <f t="shared" si="30"/>
        <v>0</v>
      </c>
      <c r="I360" s="1248">
        <f t="shared" si="30"/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1237"/>
    </row>
    <row r="361" spans="1:20" ht="15.75" customHeight="1" thickBot="1" x14ac:dyDescent="0.3">
      <c r="A361" s="1446"/>
      <c r="B361" s="1332"/>
      <c r="C361" s="1392"/>
      <c r="D361" s="1369"/>
      <c r="E361" s="1370"/>
      <c r="F361" s="40" t="s">
        <v>484</v>
      </c>
      <c r="G361" s="79">
        <f t="shared" si="30"/>
        <v>0</v>
      </c>
      <c r="H361" s="30">
        <f t="shared" si="30"/>
        <v>0</v>
      </c>
      <c r="I361" s="1248">
        <f t="shared" si="30"/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1237"/>
    </row>
    <row r="362" spans="1:20" ht="15.75" customHeight="1" thickBot="1" x14ac:dyDescent="0.3">
      <c r="A362" s="1446"/>
      <c r="B362" s="1332"/>
      <c r="C362" s="1392"/>
      <c r="D362" s="1369"/>
      <c r="E362" s="1370"/>
      <c r="F362" s="40" t="s">
        <v>485</v>
      </c>
      <c r="G362" s="79">
        <f t="shared" si="30"/>
        <v>0</v>
      </c>
      <c r="H362" s="30">
        <f t="shared" si="30"/>
        <v>0</v>
      </c>
      <c r="I362" s="1248">
        <f t="shared" si="30"/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1237"/>
    </row>
    <row r="363" spans="1:20" ht="16.5" customHeight="1" thickBot="1" x14ac:dyDescent="0.3">
      <c r="A363" s="1446"/>
      <c r="B363" s="1332"/>
      <c r="C363" s="1392"/>
      <c r="D363" s="1369"/>
      <c r="E363" s="1370"/>
      <c r="F363" s="40" t="s">
        <v>510</v>
      </c>
      <c r="G363" s="79">
        <f t="shared" si="30"/>
        <v>0</v>
      </c>
      <c r="H363" s="30">
        <f t="shared" si="30"/>
        <v>0</v>
      </c>
      <c r="I363" s="1248">
        <f t="shared" si="30"/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1237"/>
    </row>
    <row r="364" spans="1:20" ht="15.75" customHeight="1" thickBot="1" x14ac:dyDescent="0.3">
      <c r="A364" s="1446"/>
      <c r="B364" s="1332"/>
      <c r="C364" s="1392"/>
      <c r="D364" s="1369"/>
      <c r="E364" s="1370"/>
      <c r="F364" s="40" t="s">
        <v>511</v>
      </c>
      <c r="G364" s="79">
        <f t="shared" si="30"/>
        <v>0</v>
      </c>
      <c r="H364" s="30">
        <f t="shared" si="30"/>
        <v>0</v>
      </c>
      <c r="I364" s="1248">
        <f t="shared" si="30"/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1237"/>
    </row>
    <row r="365" spans="1:20" ht="15.75" customHeight="1" thickBot="1" x14ac:dyDescent="0.3">
      <c r="A365" s="1446"/>
      <c r="B365" s="1332"/>
      <c r="C365" s="1392"/>
      <c r="D365" s="1369"/>
      <c r="E365" s="1370"/>
      <c r="F365" s="40" t="s">
        <v>512</v>
      </c>
      <c r="G365" s="79">
        <f t="shared" si="30"/>
        <v>0</v>
      </c>
      <c r="H365" s="30">
        <f t="shared" si="30"/>
        <v>0</v>
      </c>
      <c r="I365" s="1248">
        <f t="shared" si="30"/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1237"/>
    </row>
    <row r="366" spans="1:20" ht="16.5" customHeight="1" thickBot="1" x14ac:dyDescent="0.3">
      <c r="A366" s="1446"/>
      <c r="B366" s="1332"/>
      <c r="C366" s="1392"/>
      <c r="D366" s="1369"/>
      <c r="E366" s="1370"/>
      <c r="F366" s="40" t="s">
        <v>513</v>
      </c>
      <c r="G366" s="79">
        <f t="shared" si="30"/>
        <v>0</v>
      </c>
      <c r="H366" s="30">
        <f t="shared" si="30"/>
        <v>0</v>
      </c>
      <c r="I366" s="1248">
        <f t="shared" si="30"/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1237"/>
    </row>
    <row r="367" spans="1:20" ht="17.45" customHeight="1" thickBot="1" x14ac:dyDescent="0.3">
      <c r="A367" s="1446"/>
      <c r="B367" s="1332"/>
      <c r="C367" s="1392"/>
      <c r="D367" s="1369"/>
      <c r="E367" s="1370"/>
      <c r="F367" s="40" t="s">
        <v>508</v>
      </c>
      <c r="G367" s="79">
        <f t="shared" si="30"/>
        <v>0</v>
      </c>
      <c r="H367" s="30">
        <f t="shared" si="30"/>
        <v>0</v>
      </c>
      <c r="I367" s="1248">
        <f t="shared" si="30"/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237"/>
    </row>
    <row r="368" spans="1:20" ht="31.7" customHeight="1" thickBot="1" x14ac:dyDescent="0.3">
      <c r="A368" s="1446"/>
      <c r="B368" s="1332"/>
      <c r="C368" s="1392"/>
      <c r="D368" s="1369"/>
      <c r="E368" s="1370"/>
      <c r="F368" s="40" t="s">
        <v>507</v>
      </c>
      <c r="G368" s="79">
        <f t="shared" si="30"/>
        <v>0</v>
      </c>
      <c r="H368" s="30">
        <f t="shared" si="30"/>
        <v>0</v>
      </c>
      <c r="I368" s="1248">
        <f t="shared" si="30"/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1237"/>
    </row>
    <row r="369" spans="1:20" ht="33.75" customHeight="1" thickBot="1" x14ac:dyDescent="0.3">
      <c r="A369" s="1446"/>
      <c r="B369" s="1332"/>
      <c r="C369" s="1392"/>
      <c r="D369" s="1369"/>
      <c r="E369" s="1370"/>
      <c r="F369" s="40" t="s">
        <v>506</v>
      </c>
      <c r="G369" s="79">
        <f t="shared" si="30"/>
        <v>0</v>
      </c>
      <c r="H369" s="30">
        <f t="shared" si="30"/>
        <v>0</v>
      </c>
      <c r="I369" s="1248">
        <f t="shared" si="30"/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237"/>
    </row>
    <row r="370" spans="1:20" ht="15.75" customHeight="1" thickBot="1" x14ac:dyDescent="0.3">
      <c r="A370" s="1446"/>
      <c r="B370" s="1332"/>
      <c r="C370" s="1392"/>
      <c r="D370" s="1369"/>
      <c r="E370" s="1370"/>
      <c r="F370" s="40" t="s">
        <v>505</v>
      </c>
      <c r="G370" s="79">
        <f t="shared" si="30"/>
        <v>0</v>
      </c>
      <c r="H370" s="30">
        <f t="shared" si="30"/>
        <v>0</v>
      </c>
      <c r="I370" s="1248">
        <f t="shared" si="30"/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1237"/>
    </row>
    <row r="371" spans="1:20" ht="15.75" customHeight="1" thickBot="1" x14ac:dyDescent="0.3">
      <c r="A371" s="1446"/>
      <c r="B371" s="1332"/>
      <c r="C371" s="1392"/>
      <c r="D371" s="1369"/>
      <c r="E371" s="1370"/>
      <c r="F371" s="40" t="s">
        <v>504</v>
      </c>
      <c r="G371" s="79">
        <f t="shared" si="30"/>
        <v>0</v>
      </c>
      <c r="H371" s="30">
        <f t="shared" si="30"/>
        <v>0</v>
      </c>
      <c r="I371" s="1248">
        <f t="shared" si="30"/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237"/>
    </row>
    <row r="372" spans="1:20" ht="31.7" customHeight="1" thickBot="1" x14ac:dyDescent="0.3">
      <c r="A372" s="1446"/>
      <c r="B372" s="1332"/>
      <c r="C372" s="1392"/>
      <c r="D372" s="1369"/>
      <c r="E372" s="1370"/>
      <c r="F372" s="40" t="s">
        <v>503</v>
      </c>
      <c r="G372" s="79">
        <f t="shared" si="30"/>
        <v>0</v>
      </c>
      <c r="H372" s="30">
        <f t="shared" si="30"/>
        <v>0</v>
      </c>
      <c r="I372" s="1248">
        <f t="shared" si="30"/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237"/>
    </row>
    <row r="373" spans="1:20" ht="33" customHeight="1" thickBot="1" x14ac:dyDescent="0.3">
      <c r="A373" s="1446"/>
      <c r="B373" s="1332"/>
      <c r="C373" s="1392"/>
      <c r="D373" s="1369"/>
      <c r="E373" s="1370"/>
      <c r="F373" s="40" t="s">
        <v>502</v>
      </c>
      <c r="G373" s="79">
        <f t="shared" si="30"/>
        <v>0</v>
      </c>
      <c r="H373" s="30">
        <f t="shared" si="30"/>
        <v>0</v>
      </c>
      <c r="I373" s="1248">
        <f t="shared" si="30"/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237"/>
    </row>
    <row r="374" spans="1:20" ht="15.75" customHeight="1" thickBot="1" x14ac:dyDescent="0.3">
      <c r="A374" s="1446"/>
      <c r="B374" s="1332"/>
      <c r="C374" s="1392"/>
      <c r="D374" s="1369"/>
      <c r="E374" s="1370"/>
      <c r="F374" s="40" t="s">
        <v>501</v>
      </c>
      <c r="G374" s="79">
        <f t="shared" si="30"/>
        <v>0</v>
      </c>
      <c r="H374" s="30">
        <f t="shared" si="30"/>
        <v>0</v>
      </c>
      <c r="I374" s="1248">
        <f t="shared" si="30"/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237"/>
    </row>
    <row r="375" spans="1:20" ht="16.5" customHeight="1" thickBot="1" x14ac:dyDescent="0.3">
      <c r="A375" s="1446"/>
      <c r="B375" s="1332"/>
      <c r="C375" s="1392"/>
      <c r="D375" s="1369"/>
      <c r="E375" s="1370"/>
      <c r="F375" s="40" t="s">
        <v>500</v>
      </c>
      <c r="G375" s="79">
        <f t="shared" si="30"/>
        <v>0</v>
      </c>
      <c r="H375" s="30">
        <f t="shared" si="30"/>
        <v>0</v>
      </c>
      <c r="I375" s="1248">
        <f t="shared" si="30"/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237"/>
    </row>
    <row r="376" spans="1:20" ht="15.75" customHeight="1" thickBot="1" x14ac:dyDescent="0.3">
      <c r="A376" s="1446"/>
      <c r="B376" s="1332"/>
      <c r="C376" s="1392"/>
      <c r="D376" s="1369"/>
      <c r="E376" s="1370"/>
      <c r="F376" s="40" t="s">
        <v>499</v>
      </c>
      <c r="G376" s="79">
        <f t="shared" si="30"/>
        <v>0</v>
      </c>
      <c r="H376" s="30">
        <f t="shared" si="30"/>
        <v>0</v>
      </c>
      <c r="I376" s="1248">
        <f t="shared" si="30"/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237"/>
    </row>
    <row r="377" spans="1:20" ht="15.75" customHeight="1" thickBot="1" x14ac:dyDescent="0.3">
      <c r="A377" s="1446"/>
      <c r="B377" s="1332"/>
      <c r="C377" s="1392"/>
      <c r="D377" s="1369"/>
      <c r="E377" s="1370"/>
      <c r="F377" s="40" t="s">
        <v>498</v>
      </c>
      <c r="G377" s="79">
        <f t="shared" si="30"/>
        <v>0</v>
      </c>
      <c r="H377" s="30">
        <f t="shared" si="30"/>
        <v>0</v>
      </c>
      <c r="I377" s="1248">
        <f t="shared" si="30"/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237"/>
    </row>
    <row r="378" spans="1:20" ht="16.5" customHeight="1" thickBot="1" x14ac:dyDescent="0.3">
      <c r="A378" s="1446"/>
      <c r="B378" s="1332"/>
      <c r="C378" s="1392"/>
      <c r="D378" s="1369"/>
      <c r="E378" s="1370"/>
      <c r="F378" s="40" t="s">
        <v>497</v>
      </c>
      <c r="G378" s="79">
        <f t="shared" si="30"/>
        <v>0</v>
      </c>
      <c r="H378" s="30">
        <f t="shared" si="30"/>
        <v>0</v>
      </c>
      <c r="I378" s="1248">
        <f t="shared" si="30"/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237"/>
    </row>
    <row r="379" spans="1:20" ht="15.75" customHeight="1" thickBot="1" x14ac:dyDescent="0.3">
      <c r="A379" s="1446"/>
      <c r="B379" s="1332"/>
      <c r="C379" s="1392"/>
      <c r="D379" s="1369"/>
      <c r="E379" s="1370"/>
      <c r="F379" s="40" t="s">
        <v>496</v>
      </c>
      <c r="G379" s="79">
        <f t="shared" si="30"/>
        <v>0</v>
      </c>
      <c r="H379" s="30">
        <f t="shared" si="30"/>
        <v>0</v>
      </c>
      <c r="I379" s="1248">
        <f t="shared" si="30"/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1237"/>
    </row>
    <row r="380" spans="1:20" ht="15.75" customHeight="1" thickBot="1" x14ac:dyDescent="0.3">
      <c r="A380" s="1446"/>
      <c r="B380" s="1332"/>
      <c r="C380" s="1392"/>
      <c r="D380" s="1369"/>
      <c r="E380" s="1370"/>
      <c r="F380" s="40" t="s">
        <v>495</v>
      </c>
      <c r="G380" s="79">
        <f t="shared" si="30"/>
        <v>0</v>
      </c>
      <c r="H380" s="30">
        <f t="shared" si="30"/>
        <v>0</v>
      </c>
      <c r="I380" s="1248">
        <f t="shared" si="30"/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1237"/>
    </row>
    <row r="381" spans="1:20" ht="33.75" customHeight="1" thickBot="1" x14ac:dyDescent="0.3">
      <c r="A381" s="1446"/>
      <c r="B381" s="1332"/>
      <c r="C381" s="1392"/>
      <c r="D381" s="1369"/>
      <c r="E381" s="1370"/>
      <c r="F381" s="40" t="s">
        <v>494</v>
      </c>
      <c r="G381" s="79">
        <f t="shared" si="30"/>
        <v>0</v>
      </c>
      <c r="H381" s="30">
        <f t="shared" si="30"/>
        <v>0</v>
      </c>
      <c r="I381" s="1248">
        <f t="shared" si="30"/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1237"/>
    </row>
    <row r="382" spans="1:20" ht="31.7" customHeight="1" thickBot="1" x14ac:dyDescent="0.3">
      <c r="A382" s="1446"/>
      <c r="B382" s="1332"/>
      <c r="C382" s="1392"/>
      <c r="D382" s="1369"/>
      <c r="E382" s="1370"/>
      <c r="F382" s="40" t="s">
        <v>493</v>
      </c>
      <c r="G382" s="79">
        <f t="shared" si="30"/>
        <v>0</v>
      </c>
      <c r="H382" s="30">
        <f t="shared" si="30"/>
        <v>0</v>
      </c>
      <c r="I382" s="1248">
        <f t="shared" si="30"/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1237"/>
    </row>
    <row r="383" spans="1:20" ht="15.75" customHeight="1" thickBot="1" x14ac:dyDescent="0.3">
      <c r="A383" s="1446"/>
      <c r="B383" s="1332"/>
      <c r="C383" s="1392"/>
      <c r="D383" s="1369"/>
      <c r="E383" s="1370"/>
      <c r="F383" s="40" t="s">
        <v>492</v>
      </c>
      <c r="G383" s="79">
        <f t="shared" si="30"/>
        <v>0</v>
      </c>
      <c r="H383" s="30">
        <f t="shared" si="30"/>
        <v>0</v>
      </c>
      <c r="I383" s="1248">
        <f t="shared" si="30"/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1237"/>
    </row>
    <row r="384" spans="1:20" ht="16.5" customHeight="1" thickBot="1" x14ac:dyDescent="0.3">
      <c r="A384" s="1446"/>
      <c r="B384" s="1332"/>
      <c r="C384" s="1392"/>
      <c r="D384" s="1369"/>
      <c r="E384" s="1370"/>
      <c r="F384" s="42" t="s">
        <v>491</v>
      </c>
      <c r="G384" s="79">
        <f t="shared" si="30"/>
        <v>0</v>
      </c>
      <c r="H384" s="30">
        <f t="shared" si="30"/>
        <v>0</v>
      </c>
      <c r="I384" s="1248">
        <f t="shared" si="30"/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1237"/>
    </row>
    <row r="385" spans="1:20" ht="15.75" customHeight="1" thickBot="1" x14ac:dyDescent="0.3">
      <c r="A385" s="1446"/>
      <c r="B385" s="1332"/>
      <c r="C385" s="1392"/>
      <c r="D385" s="1369"/>
      <c r="E385" s="1370"/>
      <c r="F385" s="40" t="s">
        <v>490</v>
      </c>
      <c r="G385" s="79">
        <f t="shared" si="30"/>
        <v>0</v>
      </c>
      <c r="H385" s="30">
        <f t="shared" si="30"/>
        <v>0</v>
      </c>
      <c r="I385" s="1248">
        <f t="shared" si="30"/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1237"/>
    </row>
    <row r="386" spans="1:20" ht="19.5" customHeight="1" thickBot="1" x14ac:dyDescent="0.3">
      <c r="A386" s="1446"/>
      <c r="B386" s="1332"/>
      <c r="C386" s="1392"/>
      <c r="D386" s="1369"/>
      <c r="E386" s="1370"/>
      <c r="F386" s="40" t="s">
        <v>489</v>
      </c>
      <c r="G386" s="79">
        <f t="shared" si="30"/>
        <v>0</v>
      </c>
      <c r="H386" s="30">
        <f t="shared" si="30"/>
        <v>0</v>
      </c>
      <c r="I386" s="1248">
        <f t="shared" si="30"/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1237"/>
    </row>
    <row r="387" spans="1:20" ht="16.5" customHeight="1" thickBot="1" x14ac:dyDescent="0.3">
      <c r="A387" s="1446"/>
      <c r="B387" s="1332"/>
      <c r="C387" s="1392"/>
      <c r="D387" s="1369"/>
      <c r="E387" s="1370"/>
      <c r="F387" s="40" t="s">
        <v>488</v>
      </c>
      <c r="G387" s="79">
        <f t="shared" si="30"/>
        <v>0</v>
      </c>
      <c r="H387" s="30">
        <f t="shared" si="30"/>
        <v>0</v>
      </c>
      <c r="I387" s="1248">
        <f t="shared" si="30"/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1237"/>
    </row>
    <row r="388" spans="1:20" ht="21.2" customHeight="1" thickBot="1" x14ac:dyDescent="0.3">
      <c r="A388" s="1446"/>
      <c r="B388" s="1332"/>
      <c r="C388" s="1392"/>
      <c r="D388" s="1369"/>
      <c r="E388" s="1370"/>
      <c r="F388" s="40" t="s">
        <v>487</v>
      </c>
      <c r="G388" s="79">
        <f t="shared" si="30"/>
        <v>0</v>
      </c>
      <c r="H388" s="30">
        <f t="shared" si="30"/>
        <v>0</v>
      </c>
      <c r="I388" s="1248">
        <f t="shared" si="30"/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1237"/>
    </row>
    <row r="389" spans="1:20" ht="19.5" customHeight="1" thickBot="1" x14ac:dyDescent="0.3">
      <c r="A389" s="1446"/>
      <c r="B389" s="1332"/>
      <c r="C389" s="1392"/>
      <c r="D389" s="1369"/>
      <c r="E389" s="1370"/>
      <c r="F389" s="44" t="s">
        <v>486</v>
      </c>
      <c r="G389" s="84">
        <f t="shared" si="30"/>
        <v>0</v>
      </c>
      <c r="H389" s="30">
        <f t="shared" si="30"/>
        <v>0</v>
      </c>
      <c r="I389" s="1248">
        <f t="shared" si="30"/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237"/>
    </row>
    <row r="390" spans="1:20" ht="16.5" customHeight="1" thickBot="1" x14ac:dyDescent="0.3">
      <c r="A390" s="1446"/>
      <c r="B390" s="1332"/>
      <c r="C390" s="1392"/>
      <c r="D390" s="1369"/>
      <c r="E390" s="1379"/>
      <c r="F390" s="96" t="s">
        <v>338</v>
      </c>
      <c r="G390" s="94">
        <f>SUM(G337:G389)</f>
        <v>0</v>
      </c>
      <c r="H390" s="95">
        <f t="shared" ref="H390:S390" si="31">SUM(H337:H389)</f>
        <v>0</v>
      </c>
      <c r="I390" s="78">
        <f t="shared" si="31"/>
        <v>0</v>
      </c>
      <c r="J390" s="78">
        <f t="shared" si="31"/>
        <v>0</v>
      </c>
      <c r="K390" s="78">
        <f t="shared" si="31"/>
        <v>0</v>
      </c>
      <c r="L390" s="78">
        <f t="shared" si="31"/>
        <v>0</v>
      </c>
      <c r="M390" s="78">
        <f t="shared" si="31"/>
        <v>0</v>
      </c>
      <c r="N390" s="78">
        <f t="shared" si="31"/>
        <v>0</v>
      </c>
      <c r="O390" s="78">
        <f t="shared" si="31"/>
        <v>0</v>
      </c>
      <c r="P390" s="78">
        <f t="shared" si="31"/>
        <v>0</v>
      </c>
      <c r="Q390" s="78">
        <f t="shared" si="31"/>
        <v>0</v>
      </c>
      <c r="R390" s="78">
        <f t="shared" si="31"/>
        <v>0</v>
      </c>
      <c r="S390" s="78">
        <f t="shared" si="31"/>
        <v>0</v>
      </c>
      <c r="T390" s="1237"/>
    </row>
    <row r="391" spans="1:20" ht="19.5" thickBot="1" x14ac:dyDescent="0.3">
      <c r="A391" s="1446"/>
      <c r="B391" s="1332"/>
      <c r="C391" s="1380" t="s">
        <v>334</v>
      </c>
      <c r="D391" s="1381"/>
      <c r="E391" s="1382"/>
      <c r="F391" s="1383"/>
      <c r="G391" s="1383"/>
      <c r="H391" s="1382"/>
      <c r="I391" s="1382"/>
      <c r="J391" s="1382"/>
      <c r="K391" s="1382"/>
      <c r="L391" s="1382"/>
      <c r="M391" s="1382"/>
      <c r="N391" s="1382"/>
      <c r="O391" s="1382"/>
      <c r="P391" s="1382"/>
      <c r="Q391" s="1382"/>
      <c r="R391" s="1382"/>
      <c r="S391" s="1384"/>
      <c r="T391" s="1237"/>
    </row>
    <row r="392" spans="1:20" ht="16.5" thickBot="1" x14ac:dyDescent="0.3">
      <c r="A392" s="1446"/>
      <c r="B392" s="1332"/>
      <c r="C392" s="1385" t="s">
        <v>138</v>
      </c>
      <c r="D392" s="1388" t="s">
        <v>264</v>
      </c>
      <c r="E392" s="1339" t="s">
        <v>272</v>
      </c>
      <c r="F392" s="1339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1237"/>
    </row>
    <row r="393" spans="1:20" ht="16.5" thickBot="1" x14ac:dyDescent="0.3">
      <c r="A393" s="1446"/>
      <c r="B393" s="1332"/>
      <c r="C393" s="1385"/>
      <c r="D393" s="1388"/>
      <c r="E393" s="1339" t="s">
        <v>268</v>
      </c>
      <c r="F393" s="1339"/>
      <c r="G393" s="46">
        <v>141</v>
      </c>
      <c r="H393" s="46">
        <f t="shared" ref="H393:S393" si="32">+H228</f>
        <v>14</v>
      </c>
      <c r="I393" s="46">
        <f t="shared" si="32"/>
        <v>13</v>
      </c>
      <c r="J393" s="46">
        <f t="shared" si="32"/>
        <v>12</v>
      </c>
      <c r="K393" s="46">
        <f t="shared" si="32"/>
        <v>11</v>
      </c>
      <c r="L393" s="46">
        <f t="shared" si="32"/>
        <v>13</v>
      </c>
      <c r="M393" s="46">
        <f t="shared" si="32"/>
        <v>11</v>
      </c>
      <c r="N393" s="46">
        <f t="shared" si="32"/>
        <v>11</v>
      </c>
      <c r="O393" s="46">
        <f t="shared" si="32"/>
        <v>11</v>
      </c>
      <c r="P393" s="46">
        <f t="shared" si="32"/>
        <v>12</v>
      </c>
      <c r="Q393" s="46">
        <f t="shared" si="32"/>
        <v>11</v>
      </c>
      <c r="R393" s="46">
        <f t="shared" si="32"/>
        <v>11</v>
      </c>
      <c r="S393" s="46">
        <f t="shared" si="32"/>
        <v>11</v>
      </c>
      <c r="T393" s="1237"/>
    </row>
    <row r="394" spans="1:20" ht="16.5" thickBot="1" x14ac:dyDescent="0.3">
      <c r="A394" s="1446"/>
      <c r="B394" s="1332"/>
      <c r="C394" s="1385"/>
      <c r="D394" s="1388"/>
      <c r="E394" s="1339" t="s">
        <v>332</v>
      </c>
      <c r="F394" s="1339"/>
      <c r="G394" s="46">
        <f>SUM(G395:G399)</f>
        <v>0</v>
      </c>
      <c r="H394" s="46">
        <f t="shared" ref="H394:S394" si="33">SUM(H395:H399)</f>
        <v>0</v>
      </c>
      <c r="I394" s="46">
        <f t="shared" si="33"/>
        <v>0</v>
      </c>
      <c r="J394" s="46">
        <f t="shared" si="33"/>
        <v>0</v>
      </c>
      <c r="K394" s="46">
        <f t="shared" si="33"/>
        <v>0</v>
      </c>
      <c r="L394" s="46">
        <f t="shared" si="33"/>
        <v>0</v>
      </c>
      <c r="M394" s="46">
        <f t="shared" si="33"/>
        <v>0</v>
      </c>
      <c r="N394" s="46">
        <f t="shared" si="33"/>
        <v>0</v>
      </c>
      <c r="O394" s="46">
        <f t="shared" si="33"/>
        <v>0</v>
      </c>
      <c r="P394" s="46">
        <f t="shared" si="33"/>
        <v>0</v>
      </c>
      <c r="Q394" s="46">
        <f t="shared" si="33"/>
        <v>0</v>
      </c>
      <c r="R394" s="46">
        <f t="shared" si="33"/>
        <v>0</v>
      </c>
      <c r="S394" s="46">
        <f t="shared" si="33"/>
        <v>0</v>
      </c>
      <c r="T394" s="1237"/>
    </row>
    <row r="395" spans="1:20" ht="16.5" thickBot="1" x14ac:dyDescent="0.3">
      <c r="A395" s="1446"/>
      <c r="B395" s="1332"/>
      <c r="C395" s="1385"/>
      <c r="D395" s="1388"/>
      <c r="E395" s="1337" t="s">
        <v>265</v>
      </c>
      <c r="F395" s="1337"/>
      <c r="G395" s="47">
        <f>SUM(H395:S395)</f>
        <v>0</v>
      </c>
      <c r="H395" s="30">
        <f t="shared" ref="H395:I399" si="34">SUM(I395:T395)</f>
        <v>0</v>
      </c>
      <c r="I395" s="1248">
        <f t="shared" si="34"/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1237"/>
    </row>
    <row r="396" spans="1:20" ht="16.5" thickBot="1" x14ac:dyDescent="0.3">
      <c r="A396" s="1446"/>
      <c r="B396" s="1332"/>
      <c r="C396" s="1385"/>
      <c r="D396" s="1388"/>
      <c r="E396" s="1338" t="s">
        <v>526</v>
      </c>
      <c r="F396" s="1338"/>
      <c r="G396" s="47">
        <f t="shared" ref="G396:G399" si="35">SUM(H396:S396)</f>
        <v>0</v>
      </c>
      <c r="H396" s="30">
        <f t="shared" si="34"/>
        <v>0</v>
      </c>
      <c r="I396" s="1248">
        <f t="shared" si="34"/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1237"/>
    </row>
    <row r="397" spans="1:20" ht="16.5" thickBot="1" x14ac:dyDescent="0.3">
      <c r="A397" s="1446"/>
      <c r="B397" s="1332"/>
      <c r="C397" s="1385"/>
      <c r="D397" s="1388"/>
      <c r="E397" s="1338" t="s">
        <v>266</v>
      </c>
      <c r="F397" s="1338"/>
      <c r="G397" s="47">
        <f t="shared" si="35"/>
        <v>0</v>
      </c>
      <c r="H397" s="30">
        <f t="shared" si="34"/>
        <v>0</v>
      </c>
      <c r="I397" s="1248">
        <f t="shared" si="34"/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1237"/>
    </row>
    <row r="398" spans="1:20" ht="16.5" thickBot="1" x14ac:dyDescent="0.3">
      <c r="A398" s="1446"/>
      <c r="B398" s="1332"/>
      <c r="C398" s="1386"/>
      <c r="D398" s="1389"/>
      <c r="E398" s="1338" t="s">
        <v>267</v>
      </c>
      <c r="F398" s="1338"/>
      <c r="G398" s="47">
        <f t="shared" si="35"/>
        <v>0</v>
      </c>
      <c r="H398" s="30">
        <f t="shared" si="34"/>
        <v>0</v>
      </c>
      <c r="I398" s="1248">
        <f t="shared" si="34"/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1237"/>
    </row>
    <row r="399" spans="1:20" ht="16.5" thickBot="1" x14ac:dyDescent="0.3">
      <c r="A399" s="1446"/>
      <c r="B399" s="1332"/>
      <c r="C399" s="1386"/>
      <c r="D399" s="1390"/>
      <c r="E399" s="1338" t="s">
        <v>335</v>
      </c>
      <c r="F399" s="1338"/>
      <c r="G399" s="47">
        <f t="shared" si="35"/>
        <v>0</v>
      </c>
      <c r="H399" s="30">
        <f t="shared" si="34"/>
        <v>0</v>
      </c>
      <c r="I399" s="1248">
        <f t="shared" si="34"/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1237"/>
    </row>
    <row r="400" spans="1:20" s="60" customFormat="1" ht="60.75" customHeight="1" thickBot="1" x14ac:dyDescent="0.3">
      <c r="A400" s="1446"/>
      <c r="B400" s="1332"/>
      <c r="C400" s="1387"/>
      <c r="D400" s="1391"/>
      <c r="E400" s="1364" t="s">
        <v>333</v>
      </c>
      <c r="F400" s="1364"/>
      <c r="G400" s="59">
        <f>IF((G392+G393-G394)&lt;0,"Revise porque este valor no puede ser negativo",G392+G393-G394)</f>
        <v>141</v>
      </c>
      <c r="H400" s="59">
        <f t="shared" ref="H400:S400" si="36">IF((H392+H393-H394)&lt;0,"Revise porque este valor no puede ser negativo",H392+H393-H394)</f>
        <v>14</v>
      </c>
      <c r="I400" s="59">
        <f t="shared" si="36"/>
        <v>13</v>
      </c>
      <c r="J400" s="59">
        <f t="shared" si="36"/>
        <v>12</v>
      </c>
      <c r="K400" s="59">
        <f t="shared" si="36"/>
        <v>11</v>
      </c>
      <c r="L400" s="59">
        <f t="shared" si="36"/>
        <v>13</v>
      </c>
      <c r="M400" s="59">
        <f t="shared" si="36"/>
        <v>11</v>
      </c>
      <c r="N400" s="59">
        <f t="shared" si="36"/>
        <v>11</v>
      </c>
      <c r="O400" s="59">
        <f t="shared" si="36"/>
        <v>11</v>
      </c>
      <c r="P400" s="59">
        <f t="shared" si="36"/>
        <v>12</v>
      </c>
      <c r="Q400" s="59">
        <f t="shared" si="36"/>
        <v>11</v>
      </c>
      <c r="R400" s="59">
        <f t="shared" si="36"/>
        <v>11</v>
      </c>
      <c r="S400" s="59">
        <f t="shared" si="36"/>
        <v>11</v>
      </c>
      <c r="T400" s="1087"/>
    </row>
    <row r="401" spans="1:20" ht="19.5" thickBot="1" x14ac:dyDescent="0.3">
      <c r="A401" s="1446"/>
      <c r="B401" s="1332"/>
      <c r="C401" s="1365" t="s">
        <v>172</v>
      </c>
      <c r="D401" s="1365"/>
      <c r="E401" s="1365"/>
      <c r="F401" s="1365"/>
      <c r="G401" s="1365"/>
      <c r="H401" s="1365"/>
      <c r="I401" s="1365"/>
      <c r="J401" s="1365"/>
      <c r="K401" s="1365"/>
      <c r="L401" s="1365"/>
      <c r="M401" s="1365"/>
      <c r="N401" s="1365"/>
      <c r="O401" s="1365"/>
      <c r="P401" s="1365"/>
      <c r="Q401" s="1365"/>
      <c r="R401" s="1365"/>
      <c r="S401" s="1366"/>
      <c r="T401" s="1237"/>
    </row>
    <row r="402" spans="1:20" ht="19.5" thickBot="1" x14ac:dyDescent="0.3">
      <c r="A402" s="1446"/>
      <c r="B402" s="1332"/>
      <c r="C402" s="1360" t="s">
        <v>139</v>
      </c>
      <c r="D402" s="1355" t="s">
        <v>140</v>
      </c>
      <c r="E402" s="1356"/>
      <c r="F402" s="1356"/>
      <c r="G402" s="1356"/>
      <c r="H402" s="1356"/>
      <c r="I402" s="1356"/>
      <c r="J402" s="1356"/>
      <c r="K402" s="1356"/>
      <c r="L402" s="1356"/>
      <c r="M402" s="1356"/>
      <c r="N402" s="1356"/>
      <c r="O402" s="1356"/>
      <c r="P402" s="1356"/>
      <c r="Q402" s="1356"/>
      <c r="R402" s="1356"/>
      <c r="S402" s="1357"/>
      <c r="T402" s="1237"/>
    </row>
    <row r="403" spans="1:20" ht="16.5" thickBot="1" x14ac:dyDescent="0.3">
      <c r="A403" s="1446"/>
      <c r="B403" s="1332"/>
      <c r="C403" s="1361"/>
      <c r="D403" s="1362" t="s">
        <v>141</v>
      </c>
      <c r="E403" s="1339" t="s">
        <v>271</v>
      </c>
      <c r="F403" s="1339"/>
      <c r="G403" s="48"/>
      <c r="H403" s="481">
        <f>+G411</f>
        <v>3</v>
      </c>
      <c r="I403" s="481">
        <f t="shared" ref="I403:S403" si="37">+H411</f>
        <v>3</v>
      </c>
      <c r="J403" s="481">
        <f t="shared" si="37"/>
        <v>3</v>
      </c>
      <c r="K403" s="481">
        <f t="shared" si="37"/>
        <v>4</v>
      </c>
      <c r="L403" s="481">
        <f t="shared" si="37"/>
        <v>4</v>
      </c>
      <c r="M403" s="481">
        <f t="shared" si="37"/>
        <v>4</v>
      </c>
      <c r="N403" s="481">
        <f t="shared" si="37"/>
        <v>5</v>
      </c>
      <c r="O403" s="481">
        <f t="shared" si="37"/>
        <v>5</v>
      </c>
      <c r="P403" s="481">
        <f t="shared" si="37"/>
        <v>5</v>
      </c>
      <c r="Q403" s="481">
        <f t="shared" si="37"/>
        <v>6</v>
      </c>
      <c r="R403" s="481">
        <f t="shared" si="37"/>
        <v>6</v>
      </c>
      <c r="S403" s="481">
        <f t="shared" si="37"/>
        <v>6</v>
      </c>
      <c r="T403" s="1237"/>
    </row>
    <row r="404" spans="1:20" ht="16.5" thickBot="1" x14ac:dyDescent="0.3">
      <c r="A404" s="1446"/>
      <c r="B404" s="1332"/>
      <c r="C404" s="1361"/>
      <c r="D404" s="1363"/>
      <c r="E404" s="1339" t="s">
        <v>269</v>
      </c>
      <c r="F404" s="1339"/>
      <c r="G404" s="46">
        <f>+G282</f>
        <v>3</v>
      </c>
      <c r="H404" s="46">
        <f t="shared" ref="H404:S404" si="38">+H282</f>
        <v>0</v>
      </c>
      <c r="I404" s="46">
        <f t="shared" si="38"/>
        <v>0</v>
      </c>
      <c r="J404" s="46">
        <f t="shared" si="38"/>
        <v>1</v>
      </c>
      <c r="K404" s="46">
        <f t="shared" si="38"/>
        <v>0</v>
      </c>
      <c r="L404" s="46">
        <f t="shared" si="38"/>
        <v>0</v>
      </c>
      <c r="M404" s="46">
        <f t="shared" si="38"/>
        <v>1</v>
      </c>
      <c r="N404" s="46">
        <f t="shared" si="38"/>
        <v>0</v>
      </c>
      <c r="O404" s="46">
        <f t="shared" si="38"/>
        <v>0</v>
      </c>
      <c r="P404" s="46">
        <f t="shared" si="38"/>
        <v>1</v>
      </c>
      <c r="Q404" s="46">
        <f t="shared" si="38"/>
        <v>0</v>
      </c>
      <c r="R404" s="46">
        <f t="shared" si="38"/>
        <v>0</v>
      </c>
      <c r="S404" s="46">
        <f t="shared" si="38"/>
        <v>0</v>
      </c>
      <c r="T404" s="1237"/>
    </row>
    <row r="405" spans="1:20" ht="16.5" thickBot="1" x14ac:dyDescent="0.3">
      <c r="A405" s="1446"/>
      <c r="B405" s="1332"/>
      <c r="C405" s="1361"/>
      <c r="D405" s="1363"/>
      <c r="E405" s="1339" t="s">
        <v>270</v>
      </c>
      <c r="F405" s="1339"/>
      <c r="G405" s="46">
        <f>+G395</f>
        <v>0</v>
      </c>
      <c r="H405" s="46">
        <f t="shared" ref="H405:S405" si="39">+H395</f>
        <v>0</v>
      </c>
      <c r="I405" s="46">
        <f t="shared" si="39"/>
        <v>0</v>
      </c>
      <c r="J405" s="46">
        <f t="shared" si="39"/>
        <v>0</v>
      </c>
      <c r="K405" s="46">
        <f t="shared" si="39"/>
        <v>0</v>
      </c>
      <c r="L405" s="46">
        <f t="shared" si="39"/>
        <v>0</v>
      </c>
      <c r="M405" s="46">
        <f t="shared" si="39"/>
        <v>0</v>
      </c>
      <c r="N405" s="46">
        <f t="shared" si="39"/>
        <v>0</v>
      </c>
      <c r="O405" s="46">
        <f t="shared" si="39"/>
        <v>0</v>
      </c>
      <c r="P405" s="46">
        <f t="shared" si="39"/>
        <v>0</v>
      </c>
      <c r="Q405" s="46">
        <f t="shared" si="39"/>
        <v>0</v>
      </c>
      <c r="R405" s="46">
        <f t="shared" si="39"/>
        <v>0</v>
      </c>
      <c r="S405" s="46">
        <f t="shared" si="39"/>
        <v>0</v>
      </c>
      <c r="T405" s="1237"/>
    </row>
    <row r="406" spans="1:20" ht="16.5" thickBot="1" x14ac:dyDescent="0.3">
      <c r="A406" s="1446"/>
      <c r="B406" s="1332"/>
      <c r="C406" s="1361"/>
      <c r="D406" s="1363"/>
      <c r="E406" s="1339" t="s">
        <v>336</v>
      </c>
      <c r="F406" s="1339"/>
      <c r="G406" s="46">
        <f>SUM(G407:G410)</f>
        <v>0</v>
      </c>
      <c r="H406" s="46">
        <f t="shared" ref="H406:S406" si="40">SUM(H407:H410)</f>
        <v>0</v>
      </c>
      <c r="I406" s="46">
        <f t="shared" si="40"/>
        <v>0</v>
      </c>
      <c r="J406" s="46">
        <f t="shared" si="40"/>
        <v>0</v>
      </c>
      <c r="K406" s="46">
        <f t="shared" si="40"/>
        <v>0</v>
      </c>
      <c r="L406" s="46">
        <f t="shared" si="40"/>
        <v>0</v>
      </c>
      <c r="M406" s="46">
        <f t="shared" si="40"/>
        <v>0</v>
      </c>
      <c r="N406" s="46">
        <f t="shared" si="40"/>
        <v>0</v>
      </c>
      <c r="O406" s="46">
        <f t="shared" si="40"/>
        <v>0</v>
      </c>
      <c r="P406" s="46">
        <f t="shared" si="40"/>
        <v>0</v>
      </c>
      <c r="Q406" s="46">
        <f t="shared" si="40"/>
        <v>0</v>
      </c>
      <c r="R406" s="46">
        <f t="shared" si="40"/>
        <v>0</v>
      </c>
      <c r="S406" s="46">
        <f t="shared" si="40"/>
        <v>0</v>
      </c>
      <c r="T406" s="1237"/>
    </row>
    <row r="407" spans="1:20" ht="16.5" thickBot="1" x14ac:dyDescent="0.3">
      <c r="A407" s="1446"/>
      <c r="B407" s="1332"/>
      <c r="C407" s="1361"/>
      <c r="D407" s="1363"/>
      <c r="E407" s="1337" t="s">
        <v>340</v>
      </c>
      <c r="F407" s="1337"/>
      <c r="G407" s="30">
        <f>SUM(H407:S407)</f>
        <v>0</v>
      </c>
      <c r="H407" s="30">
        <f t="shared" ref="H407:I410" si="41">SUM(I407:T407)</f>
        <v>0</v>
      </c>
      <c r="I407" s="1248">
        <f t="shared" si="41"/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1237"/>
    </row>
    <row r="408" spans="1:20" ht="16.5" thickBot="1" x14ac:dyDescent="0.3">
      <c r="A408" s="1446"/>
      <c r="B408" s="1332"/>
      <c r="C408" s="1361"/>
      <c r="D408" s="1363"/>
      <c r="E408" s="1338" t="s">
        <v>341</v>
      </c>
      <c r="F408" s="1338"/>
      <c r="G408" s="30">
        <f t="shared" ref="G408:G410" si="42">SUM(H408:S408)</f>
        <v>0</v>
      </c>
      <c r="H408" s="30">
        <f t="shared" si="41"/>
        <v>0</v>
      </c>
      <c r="I408" s="1248">
        <f t="shared" si="41"/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1237"/>
    </row>
    <row r="409" spans="1:20" ht="16.5" thickBot="1" x14ac:dyDescent="0.3">
      <c r="A409" s="1446"/>
      <c r="B409" s="1332"/>
      <c r="C409" s="1361"/>
      <c r="D409" s="1363"/>
      <c r="E409" s="1338" t="s">
        <v>342</v>
      </c>
      <c r="F409" s="1338"/>
      <c r="G409" s="30">
        <f t="shared" si="42"/>
        <v>0</v>
      </c>
      <c r="H409" s="30">
        <f t="shared" si="41"/>
        <v>0</v>
      </c>
      <c r="I409" s="1248">
        <f t="shared" si="41"/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1237"/>
    </row>
    <row r="410" spans="1:20" ht="16.5" thickBot="1" x14ac:dyDescent="0.3">
      <c r="A410" s="1446"/>
      <c r="B410" s="1332"/>
      <c r="C410" s="1361"/>
      <c r="D410" s="1363"/>
      <c r="E410" s="1338" t="s">
        <v>343</v>
      </c>
      <c r="F410" s="1338"/>
      <c r="G410" s="30">
        <f t="shared" si="42"/>
        <v>0</v>
      </c>
      <c r="H410" s="30">
        <f t="shared" si="41"/>
        <v>0</v>
      </c>
      <c r="I410" s="1248">
        <f t="shared" si="41"/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1237"/>
    </row>
    <row r="411" spans="1:20" ht="58.7" customHeight="1" thickBot="1" x14ac:dyDescent="0.3">
      <c r="A411" s="1446"/>
      <c r="B411" s="1332"/>
      <c r="C411" s="1361"/>
      <c r="D411" s="1363"/>
      <c r="E411" s="1339" t="s">
        <v>344</v>
      </c>
      <c r="F411" s="1339"/>
      <c r="G411" s="59">
        <f>IF((G403+G404+G405-G406)&lt;0,"Revise porque este valor no puede ser negativo",G403+G404+G405-G406)</f>
        <v>3</v>
      </c>
      <c r="H411" s="59">
        <f t="shared" ref="H411:S411" si="43">IF((H403+H404+H405-H406)&lt;0,"Revise porque este valor no puede ser negativo",H403+H404+H405-H406)</f>
        <v>3</v>
      </c>
      <c r="I411" s="59">
        <f t="shared" si="43"/>
        <v>3</v>
      </c>
      <c r="J411" s="59">
        <f t="shared" si="43"/>
        <v>4</v>
      </c>
      <c r="K411" s="59">
        <f t="shared" si="43"/>
        <v>4</v>
      </c>
      <c r="L411" s="59">
        <f t="shared" si="43"/>
        <v>4</v>
      </c>
      <c r="M411" s="59">
        <f t="shared" si="43"/>
        <v>5</v>
      </c>
      <c r="N411" s="59">
        <f t="shared" si="43"/>
        <v>5</v>
      </c>
      <c r="O411" s="59">
        <f t="shared" si="43"/>
        <v>5</v>
      </c>
      <c r="P411" s="59">
        <f t="shared" si="43"/>
        <v>6</v>
      </c>
      <c r="Q411" s="59">
        <f t="shared" si="43"/>
        <v>6</v>
      </c>
      <c r="R411" s="59">
        <f t="shared" si="43"/>
        <v>6</v>
      </c>
      <c r="S411" s="59">
        <f t="shared" si="43"/>
        <v>6</v>
      </c>
      <c r="T411" s="1237"/>
    </row>
    <row r="412" spans="1:20" ht="19.5" thickBot="1" x14ac:dyDescent="0.3">
      <c r="A412" s="1446"/>
      <c r="B412" s="1332"/>
      <c r="C412" s="1361"/>
      <c r="D412" s="1356" t="s">
        <v>142</v>
      </c>
      <c r="E412" s="1356"/>
      <c r="F412" s="1356"/>
      <c r="G412" s="1356"/>
      <c r="H412" s="1356"/>
      <c r="I412" s="1356"/>
      <c r="J412" s="1356"/>
      <c r="K412" s="1356"/>
      <c r="L412" s="1356"/>
      <c r="M412" s="1356"/>
      <c r="N412" s="1356"/>
      <c r="O412" s="1356"/>
      <c r="P412" s="1356"/>
      <c r="Q412" s="1356"/>
      <c r="R412" s="1356"/>
      <c r="S412" s="1357"/>
      <c r="T412" s="1237"/>
    </row>
    <row r="413" spans="1:20" ht="16.5" thickBot="1" x14ac:dyDescent="0.3">
      <c r="A413" s="1446"/>
      <c r="B413" s="1332"/>
      <c r="C413" s="1361"/>
      <c r="D413" s="1362" t="s">
        <v>263</v>
      </c>
      <c r="E413" s="1339" t="s">
        <v>273</v>
      </c>
      <c r="F413" s="1339"/>
      <c r="G413" s="48"/>
      <c r="H413" s="482">
        <f>+G421</f>
        <v>0</v>
      </c>
      <c r="I413" s="482">
        <f t="shared" ref="I413:S413" si="44">+H421</f>
        <v>0</v>
      </c>
      <c r="J413" s="482">
        <f t="shared" si="44"/>
        <v>0</v>
      </c>
      <c r="K413" s="482">
        <f t="shared" si="44"/>
        <v>0</v>
      </c>
      <c r="L413" s="482">
        <f t="shared" si="44"/>
        <v>0</v>
      </c>
      <c r="M413" s="482">
        <f t="shared" si="44"/>
        <v>0</v>
      </c>
      <c r="N413" s="482">
        <f t="shared" si="44"/>
        <v>0</v>
      </c>
      <c r="O413" s="482">
        <f t="shared" si="44"/>
        <v>0</v>
      </c>
      <c r="P413" s="482">
        <f t="shared" si="44"/>
        <v>0</v>
      </c>
      <c r="Q413" s="482">
        <f t="shared" si="44"/>
        <v>0</v>
      </c>
      <c r="R413" s="482">
        <f t="shared" si="44"/>
        <v>0</v>
      </c>
      <c r="S413" s="482">
        <f t="shared" si="44"/>
        <v>0</v>
      </c>
      <c r="T413" s="1237"/>
    </row>
    <row r="414" spans="1:20" ht="16.5" thickBot="1" x14ac:dyDescent="0.3">
      <c r="A414" s="1446"/>
      <c r="B414" s="1332"/>
      <c r="C414" s="1361"/>
      <c r="D414" s="1363"/>
      <c r="E414" s="1339" t="s">
        <v>274</v>
      </c>
      <c r="F414" s="1339"/>
      <c r="G414" s="46">
        <f>+G336</f>
        <v>0</v>
      </c>
      <c r="H414" s="46">
        <f t="shared" ref="H414:S414" si="45">+H336</f>
        <v>0</v>
      </c>
      <c r="I414" s="46">
        <f t="shared" si="45"/>
        <v>0</v>
      </c>
      <c r="J414" s="46">
        <f t="shared" si="45"/>
        <v>0</v>
      </c>
      <c r="K414" s="46">
        <f t="shared" si="45"/>
        <v>0</v>
      </c>
      <c r="L414" s="46">
        <f t="shared" si="45"/>
        <v>0</v>
      </c>
      <c r="M414" s="46">
        <f t="shared" si="45"/>
        <v>0</v>
      </c>
      <c r="N414" s="46">
        <f t="shared" si="45"/>
        <v>0</v>
      </c>
      <c r="O414" s="46">
        <f t="shared" si="45"/>
        <v>0</v>
      </c>
      <c r="P414" s="46">
        <f t="shared" si="45"/>
        <v>0</v>
      </c>
      <c r="Q414" s="46">
        <f t="shared" si="45"/>
        <v>0</v>
      </c>
      <c r="R414" s="46">
        <f t="shared" si="45"/>
        <v>0</v>
      </c>
      <c r="S414" s="46">
        <f t="shared" si="45"/>
        <v>0</v>
      </c>
      <c r="T414" s="1237"/>
    </row>
    <row r="415" spans="1:20" ht="16.5" thickBot="1" x14ac:dyDescent="0.3">
      <c r="A415" s="1446"/>
      <c r="B415" s="1332"/>
      <c r="C415" s="1361"/>
      <c r="D415" s="1363"/>
      <c r="E415" s="1339" t="s">
        <v>275</v>
      </c>
      <c r="F415" s="1339"/>
      <c r="G415" s="46">
        <f>+G396</f>
        <v>0</v>
      </c>
      <c r="H415" s="46">
        <f t="shared" ref="H415:S415" si="46">+H396</f>
        <v>0</v>
      </c>
      <c r="I415" s="46">
        <f t="shared" si="46"/>
        <v>0</v>
      </c>
      <c r="J415" s="46">
        <f t="shared" si="46"/>
        <v>0</v>
      </c>
      <c r="K415" s="46">
        <f t="shared" si="46"/>
        <v>0</v>
      </c>
      <c r="L415" s="46">
        <f t="shared" si="46"/>
        <v>0</v>
      </c>
      <c r="M415" s="46">
        <f t="shared" si="46"/>
        <v>0</v>
      </c>
      <c r="N415" s="46">
        <f t="shared" si="46"/>
        <v>0</v>
      </c>
      <c r="O415" s="46">
        <f t="shared" si="46"/>
        <v>0</v>
      </c>
      <c r="P415" s="46">
        <f t="shared" si="46"/>
        <v>0</v>
      </c>
      <c r="Q415" s="46">
        <f t="shared" si="46"/>
        <v>0</v>
      </c>
      <c r="R415" s="46">
        <f t="shared" si="46"/>
        <v>0</v>
      </c>
      <c r="S415" s="46">
        <f t="shared" si="46"/>
        <v>0</v>
      </c>
      <c r="T415" s="1237"/>
    </row>
    <row r="416" spans="1:20" ht="16.5" thickBot="1" x14ac:dyDescent="0.3">
      <c r="A416" s="1446"/>
      <c r="B416" s="1332"/>
      <c r="C416" s="1361"/>
      <c r="D416" s="1363"/>
      <c r="E416" s="1339" t="s">
        <v>276</v>
      </c>
      <c r="F416" s="1339"/>
      <c r="G416" s="46">
        <f>+G408</f>
        <v>0</v>
      </c>
      <c r="H416" s="46">
        <f t="shared" ref="H416:S416" si="47">+H408</f>
        <v>0</v>
      </c>
      <c r="I416" s="46">
        <f t="shared" si="47"/>
        <v>0</v>
      </c>
      <c r="J416" s="46">
        <f t="shared" si="47"/>
        <v>0</v>
      </c>
      <c r="K416" s="46">
        <f t="shared" si="47"/>
        <v>0</v>
      </c>
      <c r="L416" s="46">
        <f t="shared" si="47"/>
        <v>0</v>
      </c>
      <c r="M416" s="46">
        <f t="shared" si="47"/>
        <v>0</v>
      </c>
      <c r="N416" s="46">
        <f t="shared" si="47"/>
        <v>0</v>
      </c>
      <c r="O416" s="46">
        <f t="shared" si="47"/>
        <v>0</v>
      </c>
      <c r="P416" s="46">
        <f t="shared" si="47"/>
        <v>0</v>
      </c>
      <c r="Q416" s="46">
        <f t="shared" si="47"/>
        <v>0</v>
      </c>
      <c r="R416" s="46">
        <f t="shared" si="47"/>
        <v>0</v>
      </c>
      <c r="S416" s="46">
        <f t="shared" si="47"/>
        <v>0</v>
      </c>
      <c r="T416" s="1237"/>
    </row>
    <row r="417" spans="1:20" ht="16.5" thickBot="1" x14ac:dyDescent="0.3">
      <c r="A417" s="1446"/>
      <c r="B417" s="1332"/>
      <c r="C417" s="1361"/>
      <c r="D417" s="1363"/>
      <c r="E417" s="1339" t="s">
        <v>350</v>
      </c>
      <c r="F417" s="1339"/>
      <c r="G417" s="483">
        <f>SUM(G418:G420)</f>
        <v>0</v>
      </c>
      <c r="H417" s="483">
        <f t="shared" ref="H417:S417" si="48">SUM(H418:H420)</f>
        <v>0</v>
      </c>
      <c r="I417" s="483">
        <f t="shared" si="48"/>
        <v>0</v>
      </c>
      <c r="J417" s="483">
        <f t="shared" si="48"/>
        <v>0</v>
      </c>
      <c r="K417" s="483">
        <f t="shared" si="48"/>
        <v>0</v>
      </c>
      <c r="L417" s="483">
        <f t="shared" si="48"/>
        <v>0</v>
      </c>
      <c r="M417" s="483">
        <f t="shared" si="48"/>
        <v>0</v>
      </c>
      <c r="N417" s="483">
        <f t="shared" si="48"/>
        <v>0</v>
      </c>
      <c r="O417" s="483">
        <f t="shared" si="48"/>
        <v>0</v>
      </c>
      <c r="P417" s="483">
        <f t="shared" si="48"/>
        <v>0</v>
      </c>
      <c r="Q417" s="483">
        <f t="shared" si="48"/>
        <v>0</v>
      </c>
      <c r="R417" s="483">
        <f t="shared" si="48"/>
        <v>0</v>
      </c>
      <c r="S417" s="483">
        <f t="shared" si="48"/>
        <v>0</v>
      </c>
      <c r="T417" s="1237"/>
    </row>
    <row r="418" spans="1:20" ht="16.5" thickBot="1" x14ac:dyDescent="0.3">
      <c r="A418" s="1446"/>
      <c r="B418" s="1332"/>
      <c r="C418" s="1361"/>
      <c r="D418" s="1363"/>
      <c r="E418" s="1337" t="s">
        <v>351</v>
      </c>
      <c r="F418" s="1337"/>
      <c r="G418" s="30">
        <f>SUM(H418:S418)</f>
        <v>0</v>
      </c>
      <c r="H418" s="30">
        <f t="shared" ref="H418:I420" si="49">SUM(I418:T418)</f>
        <v>0</v>
      </c>
      <c r="I418" s="1248">
        <f t="shared" si="49"/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1237"/>
    </row>
    <row r="419" spans="1:20" ht="16.5" thickBot="1" x14ac:dyDescent="0.3">
      <c r="A419" s="1446"/>
      <c r="B419" s="1332"/>
      <c r="C419" s="1361"/>
      <c r="D419" s="1363"/>
      <c r="E419" s="1338" t="s">
        <v>352</v>
      </c>
      <c r="F419" s="1338"/>
      <c r="G419" s="30">
        <f t="shared" ref="G419:G420" si="50">SUM(H419:S419)</f>
        <v>0</v>
      </c>
      <c r="H419" s="30">
        <f t="shared" si="49"/>
        <v>0</v>
      </c>
      <c r="I419" s="1248">
        <f t="shared" si="49"/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1237"/>
    </row>
    <row r="420" spans="1:20" ht="16.5" thickBot="1" x14ac:dyDescent="0.3">
      <c r="A420" s="1446"/>
      <c r="B420" s="1332"/>
      <c r="C420" s="1361"/>
      <c r="D420" s="1363"/>
      <c r="E420" s="1338" t="s">
        <v>353</v>
      </c>
      <c r="F420" s="1338"/>
      <c r="G420" s="30">
        <f t="shared" si="50"/>
        <v>0</v>
      </c>
      <c r="H420" s="30">
        <f t="shared" si="49"/>
        <v>0</v>
      </c>
      <c r="I420" s="1248">
        <f t="shared" si="49"/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1237"/>
    </row>
    <row r="421" spans="1:20" ht="16.5" thickBot="1" x14ac:dyDescent="0.3">
      <c r="A421" s="1446"/>
      <c r="B421" s="1332"/>
      <c r="C421" s="1361"/>
      <c r="D421" s="1363"/>
      <c r="E421" s="1339" t="s">
        <v>354</v>
      </c>
      <c r="F421" s="1339"/>
      <c r="G421" s="59">
        <f>IF((G413+G414+G415+G416-G417)&lt;0,"Revise porque este valor no puede ser negativo",G413+G414+G415+G416-G417)</f>
        <v>0</v>
      </c>
      <c r="H421" s="59">
        <f t="shared" ref="H421:S421" si="51">IF((H413+H414+H415+H416-H417)&lt;0,"Revise porque este valor no puede ser negativo",H413+H414+H415+H416-H417)</f>
        <v>0</v>
      </c>
      <c r="I421" s="59">
        <f t="shared" si="51"/>
        <v>0</v>
      </c>
      <c r="J421" s="59">
        <f t="shared" si="51"/>
        <v>0</v>
      </c>
      <c r="K421" s="59">
        <f t="shared" si="51"/>
        <v>0</v>
      </c>
      <c r="L421" s="59">
        <f t="shared" si="51"/>
        <v>0</v>
      </c>
      <c r="M421" s="59">
        <f t="shared" si="51"/>
        <v>0</v>
      </c>
      <c r="N421" s="59">
        <f t="shared" si="51"/>
        <v>0</v>
      </c>
      <c r="O421" s="59">
        <f t="shared" si="51"/>
        <v>0</v>
      </c>
      <c r="P421" s="59">
        <f t="shared" si="51"/>
        <v>0</v>
      </c>
      <c r="Q421" s="59">
        <f t="shared" si="51"/>
        <v>0</v>
      </c>
      <c r="R421" s="59">
        <f t="shared" si="51"/>
        <v>0</v>
      </c>
      <c r="S421" s="59">
        <f t="shared" si="51"/>
        <v>0</v>
      </c>
      <c r="T421" s="1237"/>
    </row>
    <row r="422" spans="1:20" ht="19.5" thickBot="1" x14ac:dyDescent="0.3">
      <c r="A422" s="1446"/>
      <c r="B422" s="1332"/>
      <c r="C422" s="1349" t="s">
        <v>173</v>
      </c>
      <c r="D422" s="1350"/>
      <c r="E422" s="1351"/>
      <c r="F422" s="1351"/>
      <c r="G422" s="1350"/>
      <c r="H422" s="1350"/>
      <c r="I422" s="1350"/>
      <c r="J422" s="1350"/>
      <c r="K422" s="1350"/>
      <c r="L422" s="1350"/>
      <c r="M422" s="1350"/>
      <c r="N422" s="1350"/>
      <c r="O422" s="1350"/>
      <c r="P422" s="1350"/>
      <c r="Q422" s="1350"/>
      <c r="R422" s="1350"/>
      <c r="S422" s="1352"/>
      <c r="T422" s="1237"/>
    </row>
    <row r="423" spans="1:20" ht="19.5" thickBot="1" x14ac:dyDescent="0.3">
      <c r="A423" s="1446"/>
      <c r="B423" s="1332"/>
      <c r="C423" s="1353" t="s">
        <v>143</v>
      </c>
      <c r="D423" s="1355" t="s">
        <v>144</v>
      </c>
      <c r="E423" s="1356"/>
      <c r="F423" s="1356"/>
      <c r="G423" s="1356"/>
      <c r="H423" s="1356"/>
      <c r="I423" s="1356"/>
      <c r="J423" s="1356"/>
      <c r="K423" s="1356"/>
      <c r="L423" s="1356"/>
      <c r="M423" s="1356"/>
      <c r="N423" s="1356"/>
      <c r="O423" s="1356"/>
      <c r="P423" s="1356"/>
      <c r="Q423" s="1356"/>
      <c r="R423" s="1356"/>
      <c r="S423" s="1357"/>
      <c r="T423" s="1237"/>
    </row>
    <row r="424" spans="1:20" ht="16.5" thickBot="1" x14ac:dyDescent="0.3">
      <c r="A424" s="1446"/>
      <c r="B424" s="1332"/>
      <c r="C424" s="1354"/>
      <c r="D424" s="1358" t="s">
        <v>182</v>
      </c>
      <c r="E424" s="1339" t="s">
        <v>232</v>
      </c>
      <c r="F424" s="1339"/>
      <c r="G424" s="49"/>
      <c r="H424" s="482">
        <f>+G430</f>
        <v>0</v>
      </c>
      <c r="I424" s="482">
        <f t="shared" ref="I424:S424" si="52">+H430</f>
        <v>0</v>
      </c>
      <c r="J424" s="482">
        <f t="shared" si="52"/>
        <v>0</v>
      </c>
      <c r="K424" s="482">
        <f t="shared" si="52"/>
        <v>0</v>
      </c>
      <c r="L424" s="482">
        <f t="shared" si="52"/>
        <v>0</v>
      </c>
      <c r="M424" s="482">
        <f t="shared" si="52"/>
        <v>0</v>
      </c>
      <c r="N424" s="482">
        <f t="shared" si="52"/>
        <v>0</v>
      </c>
      <c r="O424" s="482">
        <f t="shared" si="52"/>
        <v>0</v>
      </c>
      <c r="P424" s="482">
        <f t="shared" si="52"/>
        <v>0</v>
      </c>
      <c r="Q424" s="482">
        <f t="shared" si="52"/>
        <v>0</v>
      </c>
      <c r="R424" s="482">
        <f t="shared" si="52"/>
        <v>0</v>
      </c>
      <c r="S424" s="482">
        <f t="shared" si="52"/>
        <v>0</v>
      </c>
      <c r="T424" s="1237"/>
    </row>
    <row r="425" spans="1:20" ht="16.5" thickBot="1" x14ac:dyDescent="0.3">
      <c r="A425" s="1446"/>
      <c r="B425" s="1332"/>
      <c r="C425" s="1354"/>
      <c r="D425" s="1359"/>
      <c r="E425" s="1339" t="s">
        <v>337</v>
      </c>
      <c r="F425" s="1339"/>
      <c r="G425" s="484">
        <f>+G390</f>
        <v>0</v>
      </c>
      <c r="H425" s="483">
        <f t="shared" ref="H425:S425" si="53">SUM(H337:H390)</f>
        <v>0</v>
      </c>
      <c r="I425" s="483">
        <f t="shared" si="53"/>
        <v>0</v>
      </c>
      <c r="J425" s="483">
        <f t="shared" si="53"/>
        <v>0</v>
      </c>
      <c r="K425" s="483">
        <f t="shared" si="53"/>
        <v>0</v>
      </c>
      <c r="L425" s="483">
        <f t="shared" si="53"/>
        <v>0</v>
      </c>
      <c r="M425" s="483">
        <f t="shared" si="53"/>
        <v>0</v>
      </c>
      <c r="N425" s="483">
        <f t="shared" si="53"/>
        <v>0</v>
      </c>
      <c r="O425" s="483">
        <f t="shared" si="53"/>
        <v>0</v>
      </c>
      <c r="P425" s="483">
        <f t="shared" si="53"/>
        <v>0</v>
      </c>
      <c r="Q425" s="483">
        <f t="shared" si="53"/>
        <v>0</v>
      </c>
      <c r="R425" s="483">
        <f t="shared" si="53"/>
        <v>0</v>
      </c>
      <c r="S425" s="483">
        <f t="shared" si="53"/>
        <v>0</v>
      </c>
      <c r="T425" s="1237"/>
    </row>
    <row r="426" spans="1:20" ht="16.5" thickBot="1" x14ac:dyDescent="0.3">
      <c r="A426" s="1446"/>
      <c r="B426" s="1332"/>
      <c r="C426" s="1354"/>
      <c r="D426" s="1359"/>
      <c r="E426" s="1339" t="s">
        <v>345</v>
      </c>
      <c r="F426" s="1339"/>
      <c r="G426" s="484">
        <f>SUM(G427:G429)</f>
        <v>0</v>
      </c>
      <c r="H426" s="484">
        <f t="shared" ref="H426:S426" si="54">SUM(H427:H429)</f>
        <v>0</v>
      </c>
      <c r="I426" s="484">
        <f t="shared" si="54"/>
        <v>0</v>
      </c>
      <c r="J426" s="484">
        <f t="shared" si="54"/>
        <v>0</v>
      </c>
      <c r="K426" s="484">
        <f t="shared" si="54"/>
        <v>0</v>
      </c>
      <c r="L426" s="484">
        <f t="shared" si="54"/>
        <v>0</v>
      </c>
      <c r="M426" s="484">
        <f t="shared" si="54"/>
        <v>0</v>
      </c>
      <c r="N426" s="484">
        <f t="shared" si="54"/>
        <v>0</v>
      </c>
      <c r="O426" s="484">
        <f t="shared" si="54"/>
        <v>0</v>
      </c>
      <c r="P426" s="484">
        <f t="shared" si="54"/>
        <v>0</v>
      </c>
      <c r="Q426" s="484">
        <f t="shared" si="54"/>
        <v>0</v>
      </c>
      <c r="R426" s="484">
        <f t="shared" si="54"/>
        <v>0</v>
      </c>
      <c r="S426" s="484">
        <f t="shared" si="54"/>
        <v>0</v>
      </c>
      <c r="T426" s="1237"/>
    </row>
    <row r="427" spans="1:20" ht="16.5" thickBot="1" x14ac:dyDescent="0.3">
      <c r="A427" s="1446"/>
      <c r="B427" s="1332"/>
      <c r="C427" s="1354"/>
      <c r="D427" s="1359"/>
      <c r="E427" s="1337" t="s">
        <v>346</v>
      </c>
      <c r="F427" s="1337"/>
      <c r="G427" s="1236">
        <f>SUM(H427:S427)</f>
        <v>0</v>
      </c>
      <c r="H427" s="30">
        <f t="shared" ref="H427:I429" si="55">SUM(I427:T427)</f>
        <v>0</v>
      </c>
      <c r="I427" s="1248">
        <f t="shared" si="55"/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1237"/>
    </row>
    <row r="428" spans="1:20" ht="16.5" thickBot="1" x14ac:dyDescent="0.3">
      <c r="A428" s="1446"/>
      <c r="B428" s="1332"/>
      <c r="C428" s="1354"/>
      <c r="D428" s="1359"/>
      <c r="E428" s="1338" t="s">
        <v>347</v>
      </c>
      <c r="F428" s="1338"/>
      <c r="G428" s="1236">
        <f t="shared" ref="G428:G429" si="56">SUM(H428:S428)</f>
        <v>0</v>
      </c>
      <c r="H428" s="30">
        <f t="shared" si="55"/>
        <v>0</v>
      </c>
      <c r="I428" s="1248">
        <f t="shared" si="55"/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1237"/>
    </row>
    <row r="429" spans="1:20" ht="16.5" thickBot="1" x14ac:dyDescent="0.3">
      <c r="A429" s="1446"/>
      <c r="B429" s="1332"/>
      <c r="C429" s="1354"/>
      <c r="D429" s="1359"/>
      <c r="E429" s="1338" t="s">
        <v>348</v>
      </c>
      <c r="F429" s="1338"/>
      <c r="G429" s="1236">
        <f t="shared" si="56"/>
        <v>0</v>
      </c>
      <c r="H429" s="30">
        <f t="shared" si="55"/>
        <v>0</v>
      </c>
      <c r="I429" s="1248">
        <f t="shared" si="55"/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1237"/>
    </row>
    <row r="430" spans="1:20" ht="16.5" thickBot="1" x14ac:dyDescent="0.3">
      <c r="A430" s="1446"/>
      <c r="B430" s="1332"/>
      <c r="C430" s="1354"/>
      <c r="D430" s="1359"/>
      <c r="E430" s="1339" t="s">
        <v>349</v>
      </c>
      <c r="F430" s="1339"/>
      <c r="G430" s="59">
        <f>IF((G424+G425-G426)&lt;0,"Revise porque este valor no puede ser negativo",G424+G425-G426)</f>
        <v>0</v>
      </c>
      <c r="H430" s="59">
        <f t="shared" ref="H430:S430" si="57">IF((H424+H425-H426)&lt;0,"Revise porque este valor no puede ser negativo",H424+H425-H426)</f>
        <v>0</v>
      </c>
      <c r="I430" s="59">
        <f t="shared" si="57"/>
        <v>0</v>
      </c>
      <c r="J430" s="59">
        <f t="shared" si="57"/>
        <v>0</v>
      </c>
      <c r="K430" s="59">
        <f t="shared" si="57"/>
        <v>0</v>
      </c>
      <c r="L430" s="59">
        <f t="shared" si="57"/>
        <v>0</v>
      </c>
      <c r="M430" s="59">
        <f t="shared" si="57"/>
        <v>0</v>
      </c>
      <c r="N430" s="59">
        <f t="shared" si="57"/>
        <v>0</v>
      </c>
      <c r="O430" s="59">
        <f t="shared" si="57"/>
        <v>0</v>
      </c>
      <c r="P430" s="59">
        <f t="shared" si="57"/>
        <v>0</v>
      </c>
      <c r="Q430" s="59">
        <f t="shared" si="57"/>
        <v>0</v>
      </c>
      <c r="R430" s="59">
        <f t="shared" si="57"/>
        <v>0</v>
      </c>
      <c r="S430" s="59">
        <f t="shared" si="57"/>
        <v>0</v>
      </c>
      <c r="T430" s="1237"/>
    </row>
    <row r="431" spans="1:20" s="2" customFormat="1" ht="19.5" thickBot="1" x14ac:dyDescent="0.3">
      <c r="A431" s="1446"/>
      <c r="B431" s="1332"/>
      <c r="C431" s="1340" t="s">
        <v>174</v>
      </c>
      <c r="D431" s="1340"/>
      <c r="E431" s="1340"/>
      <c r="F431" s="1340"/>
      <c r="G431" s="1340"/>
      <c r="H431" s="1340"/>
      <c r="I431" s="1340"/>
      <c r="J431" s="1340"/>
      <c r="K431" s="1340"/>
      <c r="L431" s="1340"/>
      <c r="M431" s="1340"/>
      <c r="N431" s="1340"/>
      <c r="O431" s="1340"/>
      <c r="P431" s="1340"/>
      <c r="Q431" s="1340"/>
      <c r="R431" s="1340"/>
      <c r="S431" s="1341"/>
      <c r="T431" s="1237"/>
    </row>
    <row r="432" spans="1:20" s="2" customFormat="1" ht="27" customHeight="1" thickBot="1" x14ac:dyDescent="0.3">
      <c r="A432" s="1446"/>
      <c r="B432" s="1332"/>
      <c r="C432" s="1342" t="s">
        <v>145</v>
      </c>
      <c r="D432" s="1344" t="s">
        <v>180</v>
      </c>
      <c r="E432" s="1345" t="s">
        <v>183</v>
      </c>
      <c r="F432" s="1345"/>
      <c r="G432" s="24">
        <v>2</v>
      </c>
      <c r="H432" s="25">
        <v>0</v>
      </c>
      <c r="I432" s="25">
        <v>0</v>
      </c>
      <c r="J432" s="25">
        <v>0</v>
      </c>
      <c r="K432" s="25">
        <v>1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1</v>
      </c>
      <c r="R432" s="25">
        <v>0</v>
      </c>
      <c r="S432" s="25">
        <v>0</v>
      </c>
      <c r="T432" s="1237"/>
    </row>
    <row r="433" spans="1:20" s="2" customFormat="1" ht="16.5" thickBot="1" x14ac:dyDescent="0.3">
      <c r="A433" s="1446"/>
      <c r="B433" s="1332"/>
      <c r="C433" s="1343"/>
      <c r="D433" s="1330"/>
      <c r="E433" s="1331" t="s">
        <v>184</v>
      </c>
      <c r="F433" s="1331"/>
      <c r="G433" s="30">
        <v>12</v>
      </c>
      <c r="H433" s="31">
        <v>0</v>
      </c>
      <c r="I433" s="31">
        <v>1</v>
      </c>
      <c r="J433" s="31">
        <v>2</v>
      </c>
      <c r="K433" s="31">
        <v>1</v>
      </c>
      <c r="L433" s="31">
        <v>1</v>
      </c>
      <c r="M433" s="31">
        <v>1</v>
      </c>
      <c r="N433" s="31">
        <v>1</v>
      </c>
      <c r="O433" s="31">
        <v>2</v>
      </c>
      <c r="P433" s="31">
        <v>1</v>
      </c>
      <c r="Q433" s="31">
        <v>1</v>
      </c>
      <c r="R433" s="31">
        <v>1</v>
      </c>
      <c r="S433" s="31">
        <v>0</v>
      </c>
      <c r="T433" s="1237"/>
    </row>
    <row r="434" spans="1:20" s="2" customFormat="1" ht="16.5" thickBot="1" x14ac:dyDescent="0.3">
      <c r="A434" s="1446"/>
      <c r="B434" s="1332"/>
      <c r="C434" s="1343"/>
      <c r="D434" s="1346" t="s">
        <v>146</v>
      </c>
      <c r="E434" s="1331" t="s">
        <v>185</v>
      </c>
      <c r="F434" s="1331"/>
      <c r="G434" s="30">
        <f t="shared" ref="G434:G454" si="58">+H434+I434+J434+K434+L434+M434+N434+O434+P434+Q434+R434+S434</f>
        <v>0</v>
      </c>
      <c r="H434" s="493">
        <f t="shared" ref="H434:H437" si="59">SUM(I434:T434)</f>
        <v>0</v>
      </c>
      <c r="I434" s="1248">
        <f t="shared" ref="I434:I437" si="60">SUM(J434:U434)</f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1237"/>
    </row>
    <row r="435" spans="1:20" s="2" customFormat="1" ht="16.5" thickBot="1" x14ac:dyDescent="0.3">
      <c r="A435" s="1446"/>
      <c r="B435" s="1332"/>
      <c r="C435" s="1343"/>
      <c r="D435" s="1346"/>
      <c r="E435" s="1331" t="s">
        <v>186</v>
      </c>
      <c r="F435" s="1331"/>
      <c r="G435" s="30">
        <f t="shared" si="58"/>
        <v>0</v>
      </c>
      <c r="H435" s="493">
        <f t="shared" si="59"/>
        <v>0</v>
      </c>
      <c r="I435" s="1248">
        <f t="shared" si="60"/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1237"/>
    </row>
    <row r="436" spans="1:20" s="2" customFormat="1" ht="16.5" thickBot="1" x14ac:dyDescent="0.3">
      <c r="A436" s="1446"/>
      <c r="B436" s="1332"/>
      <c r="C436" s="1343"/>
      <c r="D436" s="1346"/>
      <c r="E436" s="1331" t="s">
        <v>187</v>
      </c>
      <c r="F436" s="1331"/>
      <c r="G436" s="30">
        <f t="shared" si="58"/>
        <v>0</v>
      </c>
      <c r="H436" s="493">
        <f t="shared" si="59"/>
        <v>0</v>
      </c>
      <c r="I436" s="1248">
        <f t="shared" si="60"/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1237"/>
    </row>
    <row r="437" spans="1:20" s="2" customFormat="1" ht="30.75" thickBot="1" x14ac:dyDescent="0.3">
      <c r="A437" s="1446"/>
      <c r="B437" s="1332"/>
      <c r="C437" s="1343"/>
      <c r="D437" s="119" t="s">
        <v>181</v>
      </c>
      <c r="E437" s="1331" t="s">
        <v>188</v>
      </c>
      <c r="F437" s="1331"/>
      <c r="G437" s="30">
        <f t="shared" si="58"/>
        <v>0</v>
      </c>
      <c r="H437" s="493">
        <f t="shared" si="59"/>
        <v>0</v>
      </c>
      <c r="I437" s="1248">
        <f t="shared" si="60"/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1237"/>
    </row>
    <row r="438" spans="1:20" ht="16.5" thickBot="1" x14ac:dyDescent="0.3">
      <c r="A438" s="1446"/>
      <c r="B438" s="1332"/>
      <c r="C438" s="1343"/>
      <c r="D438" s="1330" t="s">
        <v>147</v>
      </c>
      <c r="E438" s="1331" t="s">
        <v>189</v>
      </c>
      <c r="F438" s="1331"/>
      <c r="G438" s="30">
        <v>24</v>
      </c>
      <c r="H438" s="30">
        <v>2</v>
      </c>
      <c r="I438" s="1248">
        <v>2</v>
      </c>
      <c r="J438" s="5">
        <v>2</v>
      </c>
      <c r="K438" s="5">
        <v>2</v>
      </c>
      <c r="L438" s="5">
        <v>2</v>
      </c>
      <c r="M438" s="5">
        <v>2</v>
      </c>
      <c r="N438" s="5">
        <v>2</v>
      </c>
      <c r="O438" s="5">
        <v>2</v>
      </c>
      <c r="P438" s="5">
        <v>2</v>
      </c>
      <c r="Q438" s="5">
        <v>2</v>
      </c>
      <c r="R438" s="5">
        <v>2</v>
      </c>
      <c r="S438" s="5">
        <v>2</v>
      </c>
      <c r="T438" s="1237"/>
    </row>
    <row r="439" spans="1:20" ht="16.5" thickBot="1" x14ac:dyDescent="0.3">
      <c r="A439" s="1446"/>
      <c r="B439" s="1332"/>
      <c r="C439" s="1343"/>
      <c r="D439" s="1330"/>
      <c r="E439" s="1331" t="s">
        <v>190</v>
      </c>
      <c r="F439" s="1331"/>
      <c r="G439" s="30">
        <f t="shared" si="58"/>
        <v>0</v>
      </c>
      <c r="H439" s="493">
        <f t="shared" ref="H439:I454" si="61">SUM(I439:T439)</f>
        <v>0</v>
      </c>
      <c r="I439" s="1248">
        <f t="shared" si="61"/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1237"/>
    </row>
    <row r="440" spans="1:20" ht="16.5" thickBot="1" x14ac:dyDescent="0.3">
      <c r="A440" s="1446"/>
      <c r="B440" s="1332"/>
      <c r="C440" s="1343"/>
      <c r="D440" s="119" t="s">
        <v>148</v>
      </c>
      <c r="E440" s="1331" t="s">
        <v>191</v>
      </c>
      <c r="F440" s="1331"/>
      <c r="G440" s="30">
        <f t="shared" si="58"/>
        <v>0</v>
      </c>
      <c r="H440" s="493">
        <f t="shared" si="61"/>
        <v>0</v>
      </c>
      <c r="I440" s="1248">
        <f t="shared" si="61"/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1237"/>
    </row>
    <row r="441" spans="1:20" ht="16.5" thickBot="1" x14ac:dyDescent="0.3">
      <c r="A441" s="1446"/>
      <c r="B441" s="1332"/>
      <c r="C441" s="1343"/>
      <c r="D441" s="1330" t="s">
        <v>149</v>
      </c>
      <c r="E441" s="1331" t="s">
        <v>192</v>
      </c>
      <c r="F441" s="1331"/>
      <c r="G441" s="30">
        <f t="shared" si="58"/>
        <v>0</v>
      </c>
      <c r="H441" s="493">
        <f t="shared" si="61"/>
        <v>0</v>
      </c>
      <c r="I441" s="1248">
        <f t="shared" si="61"/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1237"/>
    </row>
    <row r="442" spans="1:20" ht="16.5" thickBot="1" x14ac:dyDescent="0.3">
      <c r="A442" s="1446"/>
      <c r="B442" s="1332"/>
      <c r="C442" s="1343"/>
      <c r="D442" s="1330"/>
      <c r="E442" s="1331" t="s">
        <v>193</v>
      </c>
      <c r="F442" s="1331"/>
      <c r="G442" s="30">
        <f t="shared" si="58"/>
        <v>0</v>
      </c>
      <c r="H442" s="493">
        <f t="shared" si="61"/>
        <v>0</v>
      </c>
      <c r="I442" s="1248">
        <f t="shared" si="61"/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1237"/>
    </row>
    <row r="443" spans="1:20" ht="16.5" customHeight="1" thickBot="1" x14ac:dyDescent="0.3">
      <c r="A443" s="1446"/>
      <c r="B443" s="1332"/>
      <c r="C443" s="1343"/>
      <c r="D443" s="119" t="s">
        <v>150</v>
      </c>
      <c r="E443" s="1331" t="s">
        <v>194</v>
      </c>
      <c r="F443" s="1331"/>
      <c r="G443" s="30">
        <f t="shared" si="58"/>
        <v>0</v>
      </c>
      <c r="H443" s="493">
        <f t="shared" si="61"/>
        <v>0</v>
      </c>
      <c r="I443" s="1248">
        <f t="shared" si="61"/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1237"/>
    </row>
    <row r="444" spans="1:20" ht="16.5" thickBot="1" x14ac:dyDescent="0.3">
      <c r="A444" s="1446"/>
      <c r="B444" s="1332"/>
      <c r="C444" s="1343"/>
      <c r="D444" s="1330" t="s">
        <v>151</v>
      </c>
      <c r="E444" s="1331" t="s">
        <v>195</v>
      </c>
      <c r="F444" s="1331"/>
      <c r="G444" s="30">
        <f t="shared" si="58"/>
        <v>0</v>
      </c>
      <c r="H444" s="493">
        <f t="shared" si="61"/>
        <v>0</v>
      </c>
      <c r="I444" s="1248">
        <f t="shared" si="61"/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1237"/>
    </row>
    <row r="445" spans="1:20" ht="16.5" thickBot="1" x14ac:dyDescent="0.3">
      <c r="A445" s="1446"/>
      <c r="B445" s="1332"/>
      <c r="C445" s="1343"/>
      <c r="D445" s="1330"/>
      <c r="E445" s="1331" t="s">
        <v>196</v>
      </c>
      <c r="F445" s="1331"/>
      <c r="G445" s="30">
        <f t="shared" si="58"/>
        <v>0</v>
      </c>
      <c r="H445" s="493">
        <f t="shared" si="61"/>
        <v>0</v>
      </c>
      <c r="I445" s="1248">
        <f t="shared" si="61"/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1237"/>
    </row>
    <row r="446" spans="1:20" ht="16.5" thickBot="1" x14ac:dyDescent="0.3">
      <c r="A446" s="1446"/>
      <c r="B446" s="1332"/>
      <c r="C446" s="1343"/>
      <c r="D446" s="1347" t="s">
        <v>152</v>
      </c>
      <c r="E446" s="1331" t="s">
        <v>197</v>
      </c>
      <c r="F446" s="1331"/>
      <c r="G446" s="30">
        <f t="shared" si="58"/>
        <v>0</v>
      </c>
      <c r="H446" s="493">
        <f t="shared" si="61"/>
        <v>0</v>
      </c>
      <c r="I446" s="1248">
        <f t="shared" si="61"/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1237"/>
    </row>
    <row r="447" spans="1:20" ht="16.5" thickBot="1" x14ac:dyDescent="0.3">
      <c r="A447" s="1446"/>
      <c r="B447" s="1332"/>
      <c r="C447" s="1343"/>
      <c r="D447" s="1347"/>
      <c r="E447" s="1331" t="s">
        <v>233</v>
      </c>
      <c r="F447" s="1331"/>
      <c r="G447" s="30">
        <f t="shared" si="58"/>
        <v>0</v>
      </c>
      <c r="H447" s="493">
        <f t="shared" si="61"/>
        <v>0</v>
      </c>
      <c r="I447" s="1248">
        <f t="shared" si="61"/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1237"/>
    </row>
    <row r="448" spans="1:20" ht="16.5" thickBot="1" x14ac:dyDescent="0.3">
      <c r="A448" s="1446"/>
      <c r="B448" s="1332"/>
      <c r="C448" s="1343"/>
      <c r="D448" s="1347"/>
      <c r="E448" s="1331" t="s">
        <v>234</v>
      </c>
      <c r="F448" s="1331"/>
      <c r="G448" s="30">
        <f t="shared" si="58"/>
        <v>0</v>
      </c>
      <c r="H448" s="493">
        <f t="shared" si="61"/>
        <v>0</v>
      </c>
      <c r="I448" s="1248">
        <f t="shared" si="61"/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1237"/>
    </row>
    <row r="449" spans="1:20" ht="16.5" thickBot="1" x14ac:dyDescent="0.3">
      <c r="A449" s="1446"/>
      <c r="B449" s="1332"/>
      <c r="C449" s="1343"/>
      <c r="D449" s="1347"/>
      <c r="E449" s="1331" t="s">
        <v>235</v>
      </c>
      <c r="F449" s="1331"/>
      <c r="G449" s="30">
        <f t="shared" si="58"/>
        <v>0</v>
      </c>
      <c r="H449" s="493">
        <f t="shared" si="61"/>
        <v>0</v>
      </c>
      <c r="I449" s="1248">
        <f t="shared" si="61"/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1237"/>
    </row>
    <row r="450" spans="1:20" ht="16.5" thickBot="1" x14ac:dyDescent="0.3">
      <c r="A450" s="1446"/>
      <c r="B450" s="1332"/>
      <c r="C450" s="1343"/>
      <c r="D450" s="1347"/>
      <c r="E450" s="1331" t="s">
        <v>236</v>
      </c>
      <c r="F450" s="1331"/>
      <c r="G450" s="30">
        <f t="shared" si="58"/>
        <v>0</v>
      </c>
      <c r="H450" s="493">
        <f t="shared" si="61"/>
        <v>0</v>
      </c>
      <c r="I450" s="1248">
        <f t="shared" si="61"/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1237"/>
    </row>
    <row r="451" spans="1:20" ht="16.5" thickBot="1" x14ac:dyDescent="0.3">
      <c r="A451" s="1446"/>
      <c r="B451" s="1332"/>
      <c r="C451" s="1343"/>
      <c r="D451" s="1347"/>
      <c r="E451" s="1331" t="s">
        <v>237</v>
      </c>
      <c r="F451" s="1331"/>
      <c r="G451" s="30">
        <f t="shared" si="58"/>
        <v>0</v>
      </c>
      <c r="H451" s="493">
        <f t="shared" si="61"/>
        <v>0</v>
      </c>
      <c r="I451" s="1248">
        <f t="shared" si="61"/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1237"/>
    </row>
    <row r="452" spans="1:20" ht="16.5" thickBot="1" x14ac:dyDescent="0.3">
      <c r="A452" s="1446"/>
      <c r="B452" s="1332"/>
      <c r="C452" s="1343"/>
      <c r="D452" s="1330" t="s">
        <v>153</v>
      </c>
      <c r="E452" s="1331" t="s">
        <v>198</v>
      </c>
      <c r="F452" s="1331"/>
      <c r="G452" s="30">
        <f t="shared" si="58"/>
        <v>0</v>
      </c>
      <c r="H452" s="493">
        <f t="shared" si="61"/>
        <v>0</v>
      </c>
      <c r="I452" s="1248">
        <f t="shared" si="61"/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1237"/>
    </row>
    <row r="453" spans="1:20" ht="16.5" thickBot="1" x14ac:dyDescent="0.3">
      <c r="A453" s="1446"/>
      <c r="B453" s="1332"/>
      <c r="C453" s="1343"/>
      <c r="D453" s="1330"/>
      <c r="E453" s="1331" t="s">
        <v>199</v>
      </c>
      <c r="F453" s="1331"/>
      <c r="G453" s="30">
        <f t="shared" si="58"/>
        <v>0</v>
      </c>
      <c r="H453" s="493">
        <f t="shared" si="61"/>
        <v>0</v>
      </c>
      <c r="I453" s="1248">
        <f t="shared" si="61"/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1237"/>
    </row>
    <row r="454" spans="1:20" ht="16.5" thickBot="1" x14ac:dyDescent="0.3">
      <c r="A454" s="1446"/>
      <c r="B454" s="1332"/>
      <c r="C454" s="1343"/>
      <c r="D454" s="1336"/>
      <c r="E454" s="1348" t="s">
        <v>200</v>
      </c>
      <c r="F454" s="1348"/>
      <c r="G454" s="50">
        <f t="shared" si="58"/>
        <v>0</v>
      </c>
      <c r="H454" s="493">
        <f t="shared" si="61"/>
        <v>0</v>
      </c>
      <c r="I454" s="1248">
        <f t="shared" si="61"/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1237"/>
    </row>
    <row r="455" spans="1:20" ht="18.75" x14ac:dyDescent="0.25">
      <c r="A455" s="1446"/>
      <c r="B455" s="1321" t="s">
        <v>4</v>
      </c>
      <c r="C455" s="1324" t="s">
        <v>168</v>
      </c>
      <c r="D455" s="1324"/>
      <c r="E455" s="1324"/>
      <c r="F455" s="1324"/>
      <c r="G455" s="1324"/>
      <c r="H455" s="1324"/>
      <c r="I455" s="1324"/>
      <c r="J455" s="1324"/>
      <c r="K455" s="1324"/>
      <c r="L455" s="1324"/>
      <c r="M455" s="1324"/>
      <c r="N455" s="1324"/>
      <c r="O455" s="1324"/>
      <c r="P455" s="1324"/>
      <c r="Q455" s="1324"/>
      <c r="R455" s="1324"/>
      <c r="S455" s="1325"/>
      <c r="T455" s="1237"/>
    </row>
    <row r="456" spans="1:20" ht="16.5" customHeight="1" x14ac:dyDescent="0.25">
      <c r="A456" s="1446"/>
      <c r="B456" s="1322"/>
      <c r="C456" s="1326" t="s">
        <v>201</v>
      </c>
      <c r="D456" s="1306" t="s">
        <v>202</v>
      </c>
      <c r="E456" s="1306"/>
      <c r="F456" s="51" t="s">
        <v>238</v>
      </c>
      <c r="G456" s="118">
        <f>+H456+K456+N456+Q456</f>
        <v>4</v>
      </c>
      <c r="H456" s="1327">
        <v>1</v>
      </c>
      <c r="I456" s="1327"/>
      <c r="J456" s="1327"/>
      <c r="K456" s="1327">
        <v>1</v>
      </c>
      <c r="L456" s="1327"/>
      <c r="M456" s="1327"/>
      <c r="N456" s="1327">
        <v>1</v>
      </c>
      <c r="O456" s="1327"/>
      <c r="P456" s="1327"/>
      <c r="Q456" s="1327">
        <v>1</v>
      </c>
      <c r="R456" s="1327"/>
      <c r="S456" s="1327"/>
      <c r="T456" s="1237"/>
    </row>
    <row r="457" spans="1:20" ht="15.75" x14ac:dyDescent="0.25">
      <c r="A457" s="1446"/>
      <c r="B457" s="1322"/>
      <c r="C457" s="1326"/>
      <c r="D457" s="1306" t="s">
        <v>203</v>
      </c>
      <c r="E457" s="1306"/>
      <c r="F457" s="51" t="s">
        <v>239</v>
      </c>
      <c r="G457" s="118">
        <f>+H457+K457+N457+Q457</f>
        <v>4</v>
      </c>
      <c r="H457" s="1327">
        <v>1</v>
      </c>
      <c r="I457" s="1327"/>
      <c r="J457" s="1327"/>
      <c r="K457" s="1327">
        <v>1</v>
      </c>
      <c r="L457" s="1327"/>
      <c r="M457" s="1327"/>
      <c r="N457" s="1327">
        <v>1</v>
      </c>
      <c r="O457" s="1327"/>
      <c r="P457" s="1327"/>
      <c r="Q457" s="1327">
        <v>1</v>
      </c>
      <c r="R457" s="1327"/>
      <c r="S457" s="1327"/>
      <c r="T457" s="1237"/>
    </row>
    <row r="458" spans="1:20" ht="15.75" x14ac:dyDescent="0.25">
      <c r="A458" s="1446"/>
      <c r="B458" s="1322"/>
      <c r="C458" s="1326"/>
      <c r="D458" s="1306" t="s">
        <v>204</v>
      </c>
      <c r="E458" s="1306"/>
      <c r="F458" s="51" t="s">
        <v>240</v>
      </c>
      <c r="G458" s="118">
        <f>+H458</f>
        <v>1</v>
      </c>
      <c r="H458" s="1327">
        <v>1</v>
      </c>
      <c r="I458" s="1327"/>
      <c r="J458" s="1327"/>
      <c r="K458" s="1327"/>
      <c r="L458" s="1327"/>
      <c r="M458" s="1327"/>
      <c r="N458" s="1327"/>
      <c r="O458" s="1327"/>
      <c r="P458" s="1327"/>
      <c r="Q458" s="1327"/>
      <c r="R458" s="1327"/>
      <c r="S458" s="1327"/>
      <c r="T458" s="1237"/>
    </row>
    <row r="459" spans="1:20" ht="16.5" customHeight="1" x14ac:dyDescent="0.25">
      <c r="A459" s="1446"/>
      <c r="B459" s="1322"/>
      <c r="C459" s="1326"/>
      <c r="D459" s="1306" t="s">
        <v>339</v>
      </c>
      <c r="E459" s="1306"/>
      <c r="F459" s="51" t="s">
        <v>241</v>
      </c>
      <c r="G459" s="118">
        <f>+H459</f>
        <v>1</v>
      </c>
      <c r="H459" s="1327">
        <v>1</v>
      </c>
      <c r="I459" s="1327"/>
      <c r="J459" s="1327"/>
      <c r="K459" s="1327"/>
      <c r="L459" s="1327"/>
      <c r="M459" s="1327"/>
      <c r="N459" s="1327"/>
      <c r="O459" s="1327"/>
      <c r="P459" s="1327"/>
      <c r="Q459" s="1327"/>
      <c r="R459" s="1327"/>
      <c r="S459" s="1327"/>
      <c r="T459" s="1237"/>
    </row>
    <row r="460" spans="1:20" ht="16.5" customHeight="1" x14ac:dyDescent="0.25">
      <c r="A460" s="1446"/>
      <c r="B460" s="1322"/>
      <c r="C460" s="1326"/>
      <c r="D460" s="1306" t="s">
        <v>205</v>
      </c>
      <c r="E460" s="1306"/>
      <c r="F460" s="29" t="s">
        <v>242</v>
      </c>
      <c r="G460" s="4">
        <f>+H460+I460+J460+K460+L460+M460+N460+O460+P460+Q460+R460+S460</f>
        <v>0</v>
      </c>
      <c r="H460" s="493">
        <f t="shared" ref="H460:H465" si="62">SUM(I460:T460)</f>
        <v>0</v>
      </c>
      <c r="I460" s="1248">
        <f t="shared" ref="I460:I465" si="63">SUM(J460:U460)</f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1237"/>
    </row>
    <row r="461" spans="1:20" ht="15.75" x14ac:dyDescent="0.25">
      <c r="A461" s="1446"/>
      <c r="B461" s="1322"/>
      <c r="C461" s="1326"/>
      <c r="D461" s="1306"/>
      <c r="E461" s="1306"/>
      <c r="F461" s="29" t="s">
        <v>243</v>
      </c>
      <c r="G461" s="4">
        <f t="shared" ref="G461:G470" si="64">+H461+I461+J461+K461+L461+M461+N461+O461+P461+Q461+R461+S461</f>
        <v>0</v>
      </c>
      <c r="H461" s="493">
        <f t="shared" si="62"/>
        <v>0</v>
      </c>
      <c r="I461" s="1248">
        <f t="shared" si="63"/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1237"/>
    </row>
    <row r="462" spans="1:20" ht="16.5" customHeight="1" x14ac:dyDescent="0.25">
      <c r="A462" s="1446"/>
      <c r="B462" s="1322"/>
      <c r="C462" s="1326"/>
      <c r="D462" s="1306" t="s">
        <v>206</v>
      </c>
      <c r="E462" s="1306"/>
      <c r="F462" s="121" t="s">
        <v>244</v>
      </c>
      <c r="G462" s="4">
        <f t="shared" si="64"/>
        <v>0</v>
      </c>
      <c r="H462" s="493">
        <f t="shared" si="62"/>
        <v>0</v>
      </c>
      <c r="I462" s="1248">
        <f t="shared" si="63"/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1237"/>
    </row>
    <row r="463" spans="1:20" ht="15.75" x14ac:dyDescent="0.25">
      <c r="A463" s="1446"/>
      <c r="B463" s="1322"/>
      <c r="C463" s="1326"/>
      <c r="D463" s="1306"/>
      <c r="E463" s="1306"/>
      <c r="F463" s="121" t="s">
        <v>245</v>
      </c>
      <c r="G463" s="4">
        <f t="shared" si="64"/>
        <v>0</v>
      </c>
      <c r="H463" s="493">
        <f t="shared" si="62"/>
        <v>0</v>
      </c>
      <c r="I463" s="1248">
        <f t="shared" si="63"/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1237"/>
    </row>
    <row r="464" spans="1:20" ht="15.75" x14ac:dyDescent="0.25">
      <c r="A464" s="1446"/>
      <c r="B464" s="1322"/>
      <c r="C464" s="1326"/>
      <c r="D464" s="1306" t="s">
        <v>207</v>
      </c>
      <c r="E464" s="1306"/>
      <c r="F464" s="121" t="s">
        <v>246</v>
      </c>
      <c r="G464" s="4">
        <f t="shared" si="64"/>
        <v>0</v>
      </c>
      <c r="H464" s="493">
        <f t="shared" si="62"/>
        <v>0</v>
      </c>
      <c r="I464" s="1248">
        <f t="shared" si="63"/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1237"/>
    </row>
    <row r="465" spans="1:20" ht="16.5" customHeight="1" x14ac:dyDescent="0.25">
      <c r="A465" s="1446"/>
      <c r="B465" s="1322"/>
      <c r="C465" s="1326"/>
      <c r="D465" s="1306" t="s">
        <v>208</v>
      </c>
      <c r="E465" s="1306"/>
      <c r="F465" s="51" t="s">
        <v>247</v>
      </c>
      <c r="G465" s="4">
        <f t="shared" si="64"/>
        <v>0</v>
      </c>
      <c r="H465" s="493">
        <f t="shared" si="62"/>
        <v>0</v>
      </c>
      <c r="I465" s="1248">
        <f t="shared" si="63"/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1237"/>
    </row>
    <row r="466" spans="1:20" ht="16.5" customHeight="1" x14ac:dyDescent="0.25">
      <c r="A466" s="1446"/>
      <c r="B466" s="1322"/>
      <c r="C466" s="1326"/>
      <c r="D466" s="1306" t="s">
        <v>209</v>
      </c>
      <c r="E466" s="1306"/>
      <c r="F466" s="121" t="s">
        <v>248</v>
      </c>
      <c r="G466" s="4">
        <f t="shared" si="64"/>
        <v>0</v>
      </c>
      <c r="H466" s="493">
        <f t="shared" ref="H466" si="65">SUM(I466:T466)</f>
        <v>0</v>
      </c>
      <c r="I466" s="1248">
        <f t="shared" ref="I466" si="66">SUM(J466:U466)</f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1237"/>
    </row>
    <row r="467" spans="1:20" ht="15.75" x14ac:dyDescent="0.25">
      <c r="A467" s="1446"/>
      <c r="B467" s="1322"/>
      <c r="C467" s="1326"/>
      <c r="D467" s="1306" t="s">
        <v>229</v>
      </c>
      <c r="E467" s="1306"/>
      <c r="F467" s="51" t="s">
        <v>249</v>
      </c>
      <c r="G467" s="4">
        <v>6</v>
      </c>
      <c r="H467" s="52">
        <v>6</v>
      </c>
      <c r="I467" s="52">
        <v>6</v>
      </c>
      <c r="J467" s="52">
        <v>6</v>
      </c>
      <c r="K467" s="52">
        <v>6</v>
      </c>
      <c r="L467" s="52">
        <v>6</v>
      </c>
      <c r="M467" s="52">
        <v>6</v>
      </c>
      <c r="N467" s="52">
        <v>6</v>
      </c>
      <c r="O467" s="52">
        <v>6</v>
      </c>
      <c r="P467" s="52">
        <v>6</v>
      </c>
      <c r="Q467" s="52">
        <v>6</v>
      </c>
      <c r="R467" s="52">
        <v>6</v>
      </c>
      <c r="S467" s="52">
        <v>6</v>
      </c>
      <c r="T467" s="1237"/>
    </row>
    <row r="468" spans="1:20" ht="15.75" x14ac:dyDescent="0.25">
      <c r="A468" s="1446"/>
      <c r="B468" s="1322"/>
      <c r="C468" s="1326"/>
      <c r="D468" s="1306"/>
      <c r="E468" s="1306"/>
      <c r="F468" s="51" t="s">
        <v>250</v>
      </c>
      <c r="G468" s="4">
        <v>6</v>
      </c>
      <c r="H468" s="52">
        <v>6</v>
      </c>
      <c r="I468" s="52">
        <v>6</v>
      </c>
      <c r="J468" s="52">
        <v>6</v>
      </c>
      <c r="K468" s="52">
        <v>6</v>
      </c>
      <c r="L468" s="52">
        <v>6</v>
      </c>
      <c r="M468" s="52">
        <v>6</v>
      </c>
      <c r="N468" s="52">
        <v>6</v>
      </c>
      <c r="O468" s="52">
        <v>6</v>
      </c>
      <c r="P468" s="52">
        <v>6</v>
      </c>
      <c r="Q468" s="52">
        <v>6</v>
      </c>
      <c r="R468" s="52">
        <v>6</v>
      </c>
      <c r="S468" s="52">
        <v>6</v>
      </c>
      <c r="T468" s="1237"/>
    </row>
    <row r="469" spans="1:20" ht="15.75" x14ac:dyDescent="0.25">
      <c r="A469" s="1446"/>
      <c r="B469" s="1322"/>
      <c r="C469" s="1326"/>
      <c r="D469" s="1306"/>
      <c r="E469" s="1306"/>
      <c r="F469" s="51" t="s">
        <v>251</v>
      </c>
      <c r="G469" s="4">
        <f t="shared" si="64"/>
        <v>0</v>
      </c>
      <c r="H469" s="493">
        <f t="shared" ref="H469:I470" si="67">SUM(I469:T469)</f>
        <v>0</v>
      </c>
      <c r="I469" s="1248">
        <f t="shared" si="67"/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1237"/>
    </row>
    <row r="470" spans="1:20" ht="15.75" x14ac:dyDescent="0.25">
      <c r="A470" s="1446"/>
      <c r="B470" s="1322"/>
      <c r="C470" s="1326"/>
      <c r="D470" s="1306"/>
      <c r="E470" s="1306"/>
      <c r="F470" s="51" t="s">
        <v>252</v>
      </c>
      <c r="G470" s="4">
        <f t="shared" si="64"/>
        <v>0</v>
      </c>
      <c r="H470" s="493">
        <f t="shared" si="67"/>
        <v>0</v>
      </c>
      <c r="I470" s="1248">
        <f t="shared" si="67"/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1237"/>
    </row>
    <row r="471" spans="1:20" ht="19.5" thickBot="1" x14ac:dyDescent="0.3">
      <c r="A471" s="1446"/>
      <c r="B471" s="1322"/>
      <c r="C471" s="1307" t="s">
        <v>6</v>
      </c>
      <c r="D471" s="1307"/>
      <c r="E471" s="1307"/>
      <c r="F471" s="1308"/>
      <c r="G471" s="1308"/>
      <c r="H471" s="1308"/>
      <c r="I471" s="1308"/>
      <c r="J471" s="1308"/>
      <c r="K471" s="1308"/>
      <c r="L471" s="1308"/>
      <c r="M471" s="1308"/>
      <c r="N471" s="1308"/>
      <c r="O471" s="1308"/>
      <c r="P471" s="1308"/>
      <c r="Q471" s="1308"/>
      <c r="R471" s="1308"/>
      <c r="S471" s="1309"/>
      <c r="T471" s="1237"/>
    </row>
    <row r="472" spans="1:20" ht="18.75" x14ac:dyDescent="0.25">
      <c r="A472" s="1446"/>
      <c r="B472" s="1322"/>
      <c r="C472" s="1311" t="s">
        <v>210</v>
      </c>
      <c r="D472" s="1311"/>
      <c r="E472" s="1311"/>
      <c r="F472" s="1320" t="s">
        <v>175</v>
      </c>
      <c r="G472" s="1320"/>
      <c r="H472" s="1320"/>
      <c r="I472" s="1320"/>
      <c r="J472" s="1320"/>
      <c r="K472" s="1320"/>
      <c r="L472" s="1320"/>
      <c r="M472" s="1320"/>
      <c r="N472" s="1320"/>
      <c r="O472" s="1320"/>
      <c r="P472" s="1320"/>
      <c r="Q472" s="1320"/>
      <c r="R472" s="1320"/>
      <c r="S472" s="1320"/>
      <c r="T472" s="1237"/>
    </row>
    <row r="473" spans="1:20" ht="16.5" customHeight="1" x14ac:dyDescent="0.25">
      <c r="A473" s="1446"/>
      <c r="B473" s="1322"/>
      <c r="C473" s="1314"/>
      <c r="D473" s="1314"/>
      <c r="E473" s="1314"/>
      <c r="F473" s="487" t="s">
        <v>212</v>
      </c>
      <c r="G473" s="30">
        <f t="shared" ref="G473:G488" si="68">+H473+I473+J473+K473+L473+M473+N473+O473+P473+Q473+R473+S473</f>
        <v>0</v>
      </c>
      <c r="H473" s="493">
        <f t="shared" ref="H473:H488" si="69">SUM(I473:T473)</f>
        <v>0</v>
      </c>
      <c r="I473" s="1248">
        <f t="shared" ref="I473:I488" si="70">SUM(J473:U473)</f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1237"/>
    </row>
    <row r="474" spans="1:20" ht="16.5" customHeight="1" x14ac:dyDescent="0.25">
      <c r="A474" s="1446"/>
      <c r="B474" s="1322"/>
      <c r="C474" s="1314"/>
      <c r="D474" s="1314"/>
      <c r="E474" s="1314"/>
      <c r="F474" s="490" t="s">
        <v>213</v>
      </c>
      <c r="G474" s="30">
        <f t="shared" si="68"/>
        <v>0</v>
      </c>
      <c r="H474" s="493">
        <f t="shared" si="69"/>
        <v>0</v>
      </c>
      <c r="I474" s="1248">
        <f t="shared" si="70"/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1237"/>
    </row>
    <row r="475" spans="1:20" ht="16.5" customHeight="1" x14ac:dyDescent="0.25">
      <c r="A475" s="1446"/>
      <c r="B475" s="1322"/>
      <c r="C475" s="1314"/>
      <c r="D475" s="1314"/>
      <c r="E475" s="1314"/>
      <c r="F475" s="490" t="s">
        <v>214</v>
      </c>
      <c r="G475" s="30">
        <f t="shared" si="68"/>
        <v>0</v>
      </c>
      <c r="H475" s="493">
        <f t="shared" si="69"/>
        <v>0</v>
      </c>
      <c r="I475" s="1248">
        <f t="shared" si="70"/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1237"/>
    </row>
    <row r="476" spans="1:20" ht="16.5" customHeight="1" x14ac:dyDescent="0.25">
      <c r="A476" s="1446"/>
      <c r="B476" s="1322"/>
      <c r="C476" s="1314"/>
      <c r="D476" s="1314"/>
      <c r="E476" s="1314"/>
      <c r="F476" s="490" t="s">
        <v>215</v>
      </c>
      <c r="G476" s="30">
        <f t="shared" si="68"/>
        <v>0</v>
      </c>
      <c r="H476" s="493">
        <f t="shared" si="69"/>
        <v>0</v>
      </c>
      <c r="I476" s="1248">
        <f t="shared" si="70"/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1237"/>
    </row>
    <row r="477" spans="1:20" ht="16.5" customHeight="1" x14ac:dyDescent="0.25">
      <c r="A477" s="1446"/>
      <c r="B477" s="1322"/>
      <c r="C477" s="1314"/>
      <c r="D477" s="1314"/>
      <c r="E477" s="1314"/>
      <c r="F477" s="490" t="s">
        <v>216</v>
      </c>
      <c r="G477" s="30">
        <f t="shared" si="68"/>
        <v>0</v>
      </c>
      <c r="H477" s="493">
        <f t="shared" si="69"/>
        <v>0</v>
      </c>
      <c r="I477" s="1248">
        <f t="shared" si="70"/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1237"/>
    </row>
    <row r="478" spans="1:20" ht="16.5" customHeight="1" x14ac:dyDescent="0.25">
      <c r="A478" s="1446"/>
      <c r="B478" s="1322"/>
      <c r="C478" s="1314"/>
      <c r="D478" s="1314"/>
      <c r="E478" s="1314"/>
      <c r="F478" s="490" t="s">
        <v>217</v>
      </c>
      <c r="G478" s="30">
        <f t="shared" si="68"/>
        <v>0</v>
      </c>
      <c r="H478" s="493">
        <f t="shared" si="69"/>
        <v>0</v>
      </c>
      <c r="I478" s="1248">
        <f t="shared" si="70"/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1237"/>
    </row>
    <row r="479" spans="1:20" ht="16.5" customHeight="1" x14ac:dyDescent="0.25">
      <c r="A479" s="1446"/>
      <c r="B479" s="1322"/>
      <c r="C479" s="1314"/>
      <c r="D479" s="1314"/>
      <c r="E479" s="1314"/>
      <c r="F479" s="490" t="s">
        <v>218</v>
      </c>
      <c r="G479" s="30">
        <f t="shared" si="68"/>
        <v>0</v>
      </c>
      <c r="H479" s="493">
        <f t="shared" si="69"/>
        <v>0</v>
      </c>
      <c r="I479" s="1248">
        <f t="shared" si="70"/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1237"/>
    </row>
    <row r="480" spans="1:20" ht="16.5" customHeight="1" x14ac:dyDescent="0.25">
      <c r="A480" s="1446"/>
      <c r="B480" s="1322"/>
      <c r="C480" s="1314"/>
      <c r="D480" s="1314"/>
      <c r="E480" s="1314"/>
      <c r="F480" s="490" t="s">
        <v>219</v>
      </c>
      <c r="G480" s="30">
        <f t="shared" si="68"/>
        <v>0</v>
      </c>
      <c r="H480" s="493">
        <f t="shared" si="69"/>
        <v>0</v>
      </c>
      <c r="I480" s="1248">
        <f t="shared" si="70"/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1237"/>
    </row>
    <row r="481" spans="1:20" ht="16.5" customHeight="1" x14ac:dyDescent="0.25">
      <c r="A481" s="1446"/>
      <c r="B481" s="1322"/>
      <c r="C481" s="1314"/>
      <c r="D481" s="1314"/>
      <c r="E481" s="1314"/>
      <c r="F481" s="490" t="s">
        <v>220</v>
      </c>
      <c r="G481" s="30">
        <f t="shared" si="68"/>
        <v>0</v>
      </c>
      <c r="H481" s="493">
        <f t="shared" si="69"/>
        <v>0</v>
      </c>
      <c r="I481" s="1248">
        <f t="shared" si="70"/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1237"/>
    </row>
    <row r="482" spans="1:20" ht="16.5" customHeight="1" x14ac:dyDescent="0.25">
      <c r="A482" s="1446"/>
      <c r="B482" s="1322"/>
      <c r="C482" s="1314"/>
      <c r="D482" s="1314"/>
      <c r="E482" s="1314"/>
      <c r="F482" s="490" t="s">
        <v>221</v>
      </c>
      <c r="G482" s="30">
        <f t="shared" si="68"/>
        <v>0</v>
      </c>
      <c r="H482" s="493">
        <f t="shared" si="69"/>
        <v>0</v>
      </c>
      <c r="I482" s="1248">
        <f t="shared" si="70"/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1237"/>
    </row>
    <row r="483" spans="1:20" ht="16.5" customHeight="1" x14ac:dyDescent="0.25">
      <c r="A483" s="1446"/>
      <c r="B483" s="1322"/>
      <c r="C483" s="1314"/>
      <c r="D483" s="1314"/>
      <c r="E483" s="1314"/>
      <c r="F483" s="490" t="s">
        <v>222</v>
      </c>
      <c r="G483" s="30">
        <f t="shared" si="68"/>
        <v>0</v>
      </c>
      <c r="H483" s="493">
        <f t="shared" si="69"/>
        <v>0</v>
      </c>
      <c r="I483" s="1248">
        <f t="shared" si="70"/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1237"/>
    </row>
    <row r="484" spans="1:20" ht="16.5" customHeight="1" x14ac:dyDescent="0.25">
      <c r="A484" s="1446"/>
      <c r="B484" s="1322"/>
      <c r="C484" s="1314"/>
      <c r="D484" s="1314"/>
      <c r="E484" s="1314"/>
      <c r="F484" s="490" t="s">
        <v>223</v>
      </c>
      <c r="G484" s="30">
        <f t="shared" si="68"/>
        <v>0</v>
      </c>
      <c r="H484" s="493">
        <f t="shared" si="69"/>
        <v>0</v>
      </c>
      <c r="I484" s="1248">
        <f t="shared" si="70"/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1237"/>
    </row>
    <row r="485" spans="1:20" ht="16.5" customHeight="1" x14ac:dyDescent="0.25">
      <c r="A485" s="1446"/>
      <c r="B485" s="1322"/>
      <c r="C485" s="1314"/>
      <c r="D485" s="1314"/>
      <c r="E485" s="1314"/>
      <c r="F485" s="490" t="s">
        <v>224</v>
      </c>
      <c r="G485" s="30">
        <f t="shared" si="68"/>
        <v>0</v>
      </c>
      <c r="H485" s="493">
        <f t="shared" si="69"/>
        <v>0</v>
      </c>
      <c r="I485" s="1248">
        <f t="shared" si="70"/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1237"/>
    </row>
    <row r="486" spans="1:20" ht="16.5" customHeight="1" x14ac:dyDescent="0.25">
      <c r="A486" s="1446"/>
      <c r="B486" s="1322"/>
      <c r="C486" s="1314"/>
      <c r="D486" s="1314"/>
      <c r="E486" s="1314"/>
      <c r="F486" s="490" t="s">
        <v>225</v>
      </c>
      <c r="G486" s="30">
        <f t="shared" si="68"/>
        <v>0</v>
      </c>
      <c r="H486" s="493">
        <f t="shared" si="69"/>
        <v>0</v>
      </c>
      <c r="I486" s="1248">
        <f t="shared" si="70"/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1237"/>
    </row>
    <row r="487" spans="1:20" ht="16.5" customHeight="1" x14ac:dyDescent="0.25">
      <c r="A487" s="1446"/>
      <c r="B487" s="1322"/>
      <c r="C487" s="1314"/>
      <c r="D487" s="1314"/>
      <c r="E487" s="1314"/>
      <c r="F487" s="490" t="s">
        <v>226</v>
      </c>
      <c r="G487" s="30">
        <f t="shared" si="68"/>
        <v>0</v>
      </c>
      <c r="H487" s="493">
        <f t="shared" si="69"/>
        <v>0</v>
      </c>
      <c r="I487" s="1248">
        <f t="shared" si="70"/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1237"/>
    </row>
    <row r="488" spans="1:20" ht="16.5" customHeight="1" x14ac:dyDescent="0.25">
      <c r="A488" s="1446"/>
      <c r="B488" s="1322"/>
      <c r="C488" s="1800"/>
      <c r="D488" s="1800"/>
      <c r="E488" s="1800"/>
      <c r="F488" s="490" t="s">
        <v>227</v>
      </c>
      <c r="G488" s="30">
        <f t="shared" si="68"/>
        <v>0</v>
      </c>
      <c r="H488" s="493">
        <f t="shared" si="69"/>
        <v>0</v>
      </c>
      <c r="I488" s="1248">
        <f t="shared" si="70"/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1237"/>
    </row>
    <row r="489" spans="1:20" ht="16.5" customHeight="1" x14ac:dyDescent="0.25">
      <c r="A489" s="1446"/>
      <c r="B489" s="1322"/>
      <c r="C489" s="1797" t="s">
        <v>211</v>
      </c>
      <c r="D489" s="1797"/>
      <c r="E489" s="1798"/>
      <c r="F489" s="1329" t="s">
        <v>176</v>
      </c>
      <c r="G489" s="1329"/>
      <c r="H489" s="1329"/>
      <c r="I489" s="1329"/>
      <c r="J489" s="1329"/>
      <c r="K489" s="1329"/>
      <c r="L489" s="1329"/>
      <c r="M489" s="1329"/>
      <c r="N489" s="1329"/>
      <c r="O489" s="1329"/>
      <c r="P489" s="1329"/>
      <c r="Q489" s="1329"/>
      <c r="R489" s="1329"/>
      <c r="S489" s="1329"/>
      <c r="T489" s="1237"/>
    </row>
    <row r="490" spans="1:20" ht="16.5" customHeight="1" x14ac:dyDescent="0.25">
      <c r="A490" s="1446"/>
      <c r="B490" s="1322"/>
      <c r="C490" s="1314"/>
      <c r="D490" s="1314"/>
      <c r="E490" s="1799"/>
      <c r="F490" s="490" t="s">
        <v>253</v>
      </c>
      <c r="G490" s="30">
        <f t="shared" ref="G490:G499" si="71">+H490+I490+J490+K490+L490+M490+N490+O490+P490+Q490+R490+S490</f>
        <v>0</v>
      </c>
      <c r="H490" s="493">
        <f t="shared" ref="H490:H499" si="72">SUM(I490:T490)</f>
        <v>0</v>
      </c>
      <c r="I490" s="1248">
        <f t="shared" ref="I490:I499" si="73">SUM(J490:U490)</f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1237"/>
    </row>
    <row r="491" spans="1:20" ht="16.5" customHeight="1" x14ac:dyDescent="0.25">
      <c r="A491" s="1446"/>
      <c r="B491" s="1322"/>
      <c r="C491" s="1314"/>
      <c r="D491" s="1314"/>
      <c r="E491" s="1799"/>
      <c r="F491" s="490" t="s">
        <v>254</v>
      </c>
      <c r="G491" s="30">
        <f t="shared" si="71"/>
        <v>0</v>
      </c>
      <c r="H491" s="493">
        <f t="shared" si="72"/>
        <v>0</v>
      </c>
      <c r="I491" s="1248">
        <f t="shared" si="73"/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1237"/>
    </row>
    <row r="492" spans="1:20" ht="16.5" customHeight="1" x14ac:dyDescent="0.25">
      <c r="A492" s="1446"/>
      <c r="B492" s="1322"/>
      <c r="C492" s="1314"/>
      <c r="D492" s="1314"/>
      <c r="E492" s="1799"/>
      <c r="F492" s="490" t="s">
        <v>255</v>
      </c>
      <c r="G492" s="30">
        <f t="shared" si="71"/>
        <v>0</v>
      </c>
      <c r="H492" s="493">
        <f t="shared" si="72"/>
        <v>0</v>
      </c>
      <c r="I492" s="1248">
        <f t="shared" si="73"/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1237"/>
    </row>
    <row r="493" spans="1:20" ht="16.5" customHeight="1" x14ac:dyDescent="0.25">
      <c r="A493" s="1446"/>
      <c r="B493" s="1322"/>
      <c r="C493" s="1314"/>
      <c r="D493" s="1314"/>
      <c r="E493" s="1799"/>
      <c r="F493" s="490" t="s">
        <v>256</v>
      </c>
      <c r="G493" s="30">
        <f t="shared" si="71"/>
        <v>0</v>
      </c>
      <c r="H493" s="493">
        <f t="shared" si="72"/>
        <v>0</v>
      </c>
      <c r="I493" s="1248">
        <f t="shared" si="73"/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1237"/>
    </row>
    <row r="494" spans="1:20" ht="16.5" customHeight="1" x14ac:dyDescent="0.25">
      <c r="A494" s="1446"/>
      <c r="B494" s="1322"/>
      <c r="C494" s="1314"/>
      <c r="D494" s="1314"/>
      <c r="E494" s="1799"/>
      <c r="F494" s="490" t="s">
        <v>257</v>
      </c>
      <c r="G494" s="30">
        <f t="shared" si="71"/>
        <v>0</v>
      </c>
      <c r="H494" s="493">
        <f t="shared" si="72"/>
        <v>0</v>
      </c>
      <c r="I494" s="1248">
        <f t="shared" si="73"/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1237"/>
    </row>
    <row r="495" spans="1:20" ht="16.5" customHeight="1" x14ac:dyDescent="0.25">
      <c r="A495" s="1446"/>
      <c r="B495" s="1322"/>
      <c r="C495" s="1314"/>
      <c r="D495" s="1314"/>
      <c r="E495" s="1799"/>
      <c r="F495" s="490" t="s">
        <v>258</v>
      </c>
      <c r="G495" s="30">
        <f t="shared" si="71"/>
        <v>0</v>
      </c>
      <c r="H495" s="493">
        <f t="shared" si="72"/>
        <v>0</v>
      </c>
      <c r="I495" s="1248">
        <f t="shared" si="73"/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1237"/>
    </row>
    <row r="496" spans="1:20" ht="16.5" customHeight="1" x14ac:dyDescent="0.25">
      <c r="A496" s="1446"/>
      <c r="B496" s="1322"/>
      <c r="C496" s="1314"/>
      <c r="D496" s="1314"/>
      <c r="E496" s="1799"/>
      <c r="F496" s="490" t="s">
        <v>259</v>
      </c>
      <c r="G496" s="30">
        <f t="shared" si="71"/>
        <v>0</v>
      </c>
      <c r="H496" s="493">
        <f t="shared" si="72"/>
        <v>0</v>
      </c>
      <c r="I496" s="1248">
        <f t="shared" si="73"/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1237"/>
    </row>
    <row r="497" spans="1:20" ht="16.5" customHeight="1" x14ac:dyDescent="0.25">
      <c r="A497" s="1446"/>
      <c r="B497" s="1322"/>
      <c r="C497" s="1314"/>
      <c r="D497" s="1314"/>
      <c r="E497" s="1799"/>
      <c r="F497" s="490" t="s">
        <v>260</v>
      </c>
      <c r="G497" s="30">
        <f t="shared" si="71"/>
        <v>0</v>
      </c>
      <c r="H497" s="493">
        <f t="shared" si="72"/>
        <v>0</v>
      </c>
      <c r="I497" s="1248">
        <f t="shared" si="73"/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1237"/>
    </row>
    <row r="498" spans="1:20" ht="16.5" customHeight="1" x14ac:dyDescent="0.25">
      <c r="A498" s="1446"/>
      <c r="B498" s="1322"/>
      <c r="C498" s="1314"/>
      <c r="D498" s="1314"/>
      <c r="E498" s="1799"/>
      <c r="F498" s="490" t="s">
        <v>261</v>
      </c>
      <c r="G498" s="30">
        <f t="shared" si="71"/>
        <v>0</v>
      </c>
      <c r="H498" s="493">
        <f t="shared" si="72"/>
        <v>0</v>
      </c>
      <c r="I498" s="1248">
        <f t="shared" si="73"/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1237"/>
    </row>
    <row r="499" spans="1:20" ht="16.5" customHeight="1" thickBot="1" x14ac:dyDescent="0.3">
      <c r="A499" s="1447"/>
      <c r="B499" s="1323"/>
      <c r="C499" s="1800"/>
      <c r="D499" s="1800"/>
      <c r="E499" s="1801"/>
      <c r="F499" s="490" t="s">
        <v>262</v>
      </c>
      <c r="G499" s="30">
        <f t="shared" si="71"/>
        <v>0</v>
      </c>
      <c r="H499" s="493">
        <f t="shared" si="72"/>
        <v>0</v>
      </c>
      <c r="I499" s="1248">
        <f t="shared" si="73"/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1237"/>
    </row>
    <row r="500" spans="1:20" ht="6.75" customHeight="1" x14ac:dyDescent="0.25">
      <c r="A500" s="1304"/>
      <c r="B500" s="1305"/>
      <c r="C500" s="1305"/>
      <c r="D500" s="1305"/>
      <c r="E500" s="1305"/>
      <c r="F500" s="1305"/>
      <c r="G500" s="1305"/>
      <c r="H500" s="1305"/>
      <c r="I500" s="1305"/>
      <c r="J500" s="1305"/>
      <c r="K500" s="1305"/>
      <c r="L500" s="1305"/>
      <c r="M500" s="1305"/>
      <c r="N500" s="1305"/>
      <c r="O500" s="1305"/>
      <c r="P500" s="1305"/>
      <c r="Q500" s="1305"/>
      <c r="R500" s="1305"/>
      <c r="S500" s="1305"/>
      <c r="T500" s="1237"/>
    </row>
  </sheetData>
  <mergeCells count="201">
    <mergeCell ref="A1:S1"/>
    <mergeCell ref="A2:A499"/>
    <mergeCell ref="B2:L2"/>
    <mergeCell ref="M2:P2"/>
    <mergeCell ref="Q2:S2"/>
    <mergeCell ref="B3:L3"/>
    <mergeCell ref="M3:P3"/>
    <mergeCell ref="Q3:S3"/>
    <mergeCell ref="B4:L4"/>
    <mergeCell ref="M4:P4"/>
    <mergeCell ref="Q4:S4"/>
    <mergeCell ref="B5:L5"/>
    <mergeCell ref="M5:P5"/>
    <mergeCell ref="Q5:S5"/>
    <mergeCell ref="B6:S6"/>
    <mergeCell ref="B7:B8"/>
    <mergeCell ref="C7:E8"/>
    <mergeCell ref="F7:F8"/>
    <mergeCell ref="G7:G8"/>
    <mergeCell ref="H7:S7"/>
    <mergeCell ref="C9:S9"/>
    <mergeCell ref="C10:C24"/>
    <mergeCell ref="D10:S10"/>
    <mergeCell ref="D11:E12"/>
    <mergeCell ref="D13:E16"/>
    <mergeCell ref="D17:E17"/>
    <mergeCell ref="D18:E18"/>
    <mergeCell ref="D19:E19"/>
    <mergeCell ref="D20:E22"/>
    <mergeCell ref="D23:E24"/>
    <mergeCell ref="C25:C29"/>
    <mergeCell ref="D25:E29"/>
    <mergeCell ref="C30:S30"/>
    <mergeCell ref="C31:C47"/>
    <mergeCell ref="D31:S31"/>
    <mergeCell ref="D32:E34"/>
    <mergeCell ref="D35:E36"/>
    <mergeCell ref="D37:E37"/>
    <mergeCell ref="D38:E38"/>
    <mergeCell ref="D39:E39"/>
    <mergeCell ref="D40:E40"/>
    <mergeCell ref="D41:E41"/>
    <mergeCell ref="D42:E42"/>
    <mergeCell ref="D43:E45"/>
    <mergeCell ref="D46:E47"/>
    <mergeCell ref="C48:C82"/>
    <mergeCell ref="D48:S48"/>
    <mergeCell ref="D49:E52"/>
    <mergeCell ref="D53:E54"/>
    <mergeCell ref="D55:E55"/>
    <mergeCell ref="D66:E69"/>
    <mergeCell ref="D70:E70"/>
    <mergeCell ref="D71:E71"/>
    <mergeCell ref="D72:E73"/>
    <mergeCell ref="D74:E76"/>
    <mergeCell ref="D77:E77"/>
    <mergeCell ref="D56:E56"/>
    <mergeCell ref="D57:E57"/>
    <mergeCell ref="D58:E58"/>
    <mergeCell ref="D59:E59"/>
    <mergeCell ref="D60:E60"/>
    <mergeCell ref="D61:E65"/>
    <mergeCell ref="D78:E78"/>
    <mergeCell ref="D79:E80"/>
    <mergeCell ref="D81:E82"/>
    <mergeCell ref="C83:C121"/>
    <mergeCell ref="D83:S83"/>
    <mergeCell ref="D84:E97"/>
    <mergeCell ref="D98:E99"/>
    <mergeCell ref="D100:E119"/>
    <mergeCell ref="D120:E121"/>
    <mergeCell ref="C122:S122"/>
    <mergeCell ref="C123:C168"/>
    <mergeCell ref="D123:S123"/>
    <mergeCell ref="D124:E126"/>
    <mergeCell ref="D127:E130"/>
    <mergeCell ref="D131:E136"/>
    <mergeCell ref="D137:E138"/>
    <mergeCell ref="D139:S139"/>
    <mergeCell ref="D140:E153"/>
    <mergeCell ref="D154:E155"/>
    <mergeCell ref="D156:E166"/>
    <mergeCell ref="D167:E168"/>
    <mergeCell ref="C169:C172"/>
    <mergeCell ref="D169:E172"/>
    <mergeCell ref="B173:B454"/>
    <mergeCell ref="C173:S173"/>
    <mergeCell ref="C174:C390"/>
    <mergeCell ref="D174:S174"/>
    <mergeCell ref="D175:E228"/>
    <mergeCell ref="D229:E282"/>
    <mergeCell ref="D283:E336"/>
    <mergeCell ref="D337:E390"/>
    <mergeCell ref="C391:S391"/>
    <mergeCell ref="C392:C400"/>
    <mergeCell ref="D392:D400"/>
    <mergeCell ref="E392:F392"/>
    <mergeCell ref="E393:F393"/>
    <mergeCell ref="E394:F394"/>
    <mergeCell ref="E395:F395"/>
    <mergeCell ref="E396:F396"/>
    <mergeCell ref="E405:F405"/>
    <mergeCell ref="E406:F406"/>
    <mergeCell ref="E407:F407"/>
    <mergeCell ref="E408:F408"/>
    <mergeCell ref="E409:F409"/>
    <mergeCell ref="E410:F410"/>
    <mergeCell ref="E397:F397"/>
    <mergeCell ref="E398:F398"/>
    <mergeCell ref="E399:F399"/>
    <mergeCell ref="E400:F400"/>
    <mergeCell ref="C401:S401"/>
    <mergeCell ref="C402:C421"/>
    <mergeCell ref="D402:S402"/>
    <mergeCell ref="D403:D411"/>
    <mergeCell ref="E403:F403"/>
    <mergeCell ref="E404:F404"/>
    <mergeCell ref="E411:F411"/>
    <mergeCell ref="D412:S412"/>
    <mergeCell ref="D413:D421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C422:S422"/>
    <mergeCell ref="C423:C430"/>
    <mergeCell ref="D423:S423"/>
    <mergeCell ref="D424:D430"/>
    <mergeCell ref="E424:F424"/>
    <mergeCell ref="E425:F425"/>
    <mergeCell ref="E426:F426"/>
    <mergeCell ref="E427:F427"/>
    <mergeCell ref="E435:F435"/>
    <mergeCell ref="E436:F436"/>
    <mergeCell ref="E437:F437"/>
    <mergeCell ref="D438:D439"/>
    <mergeCell ref="E438:F438"/>
    <mergeCell ref="E439:F439"/>
    <mergeCell ref="E428:F428"/>
    <mergeCell ref="E429:F429"/>
    <mergeCell ref="E430:F430"/>
    <mergeCell ref="C431:S431"/>
    <mergeCell ref="C432:C454"/>
    <mergeCell ref="D432:D433"/>
    <mergeCell ref="E432:F432"/>
    <mergeCell ref="E433:F433"/>
    <mergeCell ref="D434:D436"/>
    <mergeCell ref="E434:F434"/>
    <mergeCell ref="D446:D451"/>
    <mergeCell ref="E446:F446"/>
    <mergeCell ref="E447:F447"/>
    <mergeCell ref="E448:F448"/>
    <mergeCell ref="E449:F449"/>
    <mergeCell ref="E450:F450"/>
    <mergeCell ref="E451:F451"/>
    <mergeCell ref="E440:F440"/>
    <mergeCell ref="D441:D442"/>
    <mergeCell ref="E441:F441"/>
    <mergeCell ref="E442:F442"/>
    <mergeCell ref="E443:F443"/>
    <mergeCell ref="D444:D445"/>
    <mergeCell ref="E444:F444"/>
    <mergeCell ref="E445:F445"/>
    <mergeCell ref="D452:D454"/>
    <mergeCell ref="E452:F452"/>
    <mergeCell ref="E453:F453"/>
    <mergeCell ref="E454:F454"/>
    <mergeCell ref="B455:B499"/>
    <mergeCell ref="C455:S455"/>
    <mergeCell ref="C456:C470"/>
    <mergeCell ref="D456:E456"/>
    <mergeCell ref="H456:J456"/>
    <mergeCell ref="K456:M456"/>
    <mergeCell ref="D458:E458"/>
    <mergeCell ref="H458:S458"/>
    <mergeCell ref="D459:E459"/>
    <mergeCell ref="H459:S459"/>
    <mergeCell ref="D460:E461"/>
    <mergeCell ref="D462:E463"/>
    <mergeCell ref="N456:P456"/>
    <mergeCell ref="Q456:S456"/>
    <mergeCell ref="D457:E457"/>
    <mergeCell ref="H457:J457"/>
    <mergeCell ref="K457:M457"/>
    <mergeCell ref="N457:P457"/>
    <mergeCell ref="Q457:S457"/>
    <mergeCell ref="C489:E499"/>
    <mergeCell ref="F489:S489"/>
    <mergeCell ref="A500:S500"/>
    <mergeCell ref="D464:E464"/>
    <mergeCell ref="D465:E465"/>
    <mergeCell ref="D466:E466"/>
    <mergeCell ref="D467:E470"/>
    <mergeCell ref="C471:S471"/>
    <mergeCell ref="C472:E488"/>
    <mergeCell ref="F472:S472"/>
  </mergeCells>
  <conditionalFormatting sqref="G400:S400">
    <cfRule type="cellIs" dxfId="164" priority="14" operator="equal">
      <formula>"REVISE PORQUE ESTE VALOR NO PUEDE SER NEGATIVO"</formula>
    </cfRule>
    <cfRule type="cellIs" dxfId="163" priority="18" operator="lessThan">
      <formula>0</formula>
    </cfRule>
  </conditionalFormatting>
  <conditionalFormatting sqref="G400:S400">
    <cfRule type="cellIs" dxfId="162" priority="17" operator="lessThan">
      <formula>0</formula>
    </cfRule>
  </conditionalFormatting>
  <conditionalFormatting sqref="G411:S411">
    <cfRule type="cellIs" dxfId="161" priority="13" operator="equal">
      <formula>"Revise porque este valor no puede ser negativo"</formula>
    </cfRule>
    <cfRule type="cellIs" dxfId="160" priority="16" operator="lessThan">
      <formula>0</formula>
    </cfRule>
  </conditionalFormatting>
  <conditionalFormatting sqref="G411:S411">
    <cfRule type="cellIs" dxfId="159" priority="15" operator="lessThan">
      <formula>0</formula>
    </cfRule>
  </conditionalFormatting>
  <conditionalFormatting sqref="G421:S421">
    <cfRule type="cellIs" dxfId="158" priority="10" operator="equal">
      <formula>"Revise porque este valor no puede ser negativo"</formula>
    </cfRule>
    <cfRule type="cellIs" dxfId="157" priority="12" operator="lessThan">
      <formula>0</formula>
    </cfRule>
  </conditionalFormatting>
  <conditionalFormatting sqref="G421:S421">
    <cfRule type="cellIs" dxfId="156" priority="11" operator="lessThan">
      <formula>0</formula>
    </cfRule>
  </conditionalFormatting>
  <conditionalFormatting sqref="G430 I430:S430">
    <cfRule type="cellIs" dxfId="155" priority="7" operator="equal">
      <formula>"Revise porque este valor no puede ser negativo"</formula>
    </cfRule>
    <cfRule type="cellIs" dxfId="154" priority="9" operator="lessThan">
      <formula>0</formula>
    </cfRule>
  </conditionalFormatting>
  <conditionalFormatting sqref="G430 I430:S430">
    <cfRule type="cellIs" dxfId="153" priority="8" operator="lessThan">
      <formula>0</formula>
    </cfRule>
  </conditionalFormatting>
  <conditionalFormatting sqref="H430">
    <cfRule type="cellIs" dxfId="152" priority="4" operator="equal">
      <formula>"Revise porque este valor no puede ser negativo"</formula>
    </cfRule>
    <cfRule type="cellIs" dxfId="151" priority="6" operator="lessThan">
      <formula>0</formula>
    </cfRule>
  </conditionalFormatting>
  <conditionalFormatting sqref="H430">
    <cfRule type="cellIs" dxfId="150" priority="5" operator="lessThan">
      <formula>0</formula>
    </cfRule>
  </conditionalFormatting>
  <conditionalFormatting sqref="G24:S24">
    <cfRule type="cellIs" dxfId="149" priority="1" operator="equal">
      <formula>"REVISE PORQUE ESTE VALOR NO PUEDE SER NEGATIVO"</formula>
    </cfRule>
    <cfRule type="cellIs" dxfId="148" priority="3" operator="lessThan">
      <formula>0</formula>
    </cfRule>
  </conditionalFormatting>
  <conditionalFormatting sqref="G24:S24">
    <cfRule type="cellIs" dxfId="147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14" scale="50" fitToHeight="0" orientation="landscape" horizontalDpi="4294967295" verticalDpi="4294967295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C241" zoomScale="84" zoomScaleNormal="84" workbookViewId="0">
      <selection activeCell="G69" sqref="G69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>
        <v>20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305</v>
      </c>
      <c r="H12" s="69">
        <v>15</v>
      </c>
      <c r="I12" s="69">
        <v>20</v>
      </c>
      <c r="J12" s="69">
        <v>40</v>
      </c>
      <c r="K12" s="69">
        <v>30</v>
      </c>
      <c r="L12" s="69">
        <v>30</v>
      </c>
      <c r="M12" s="69">
        <v>20</v>
      </c>
      <c r="N12" s="69">
        <v>30</v>
      </c>
      <c r="O12" s="69">
        <v>30</v>
      </c>
      <c r="P12" s="69">
        <v>30</v>
      </c>
      <c r="Q12" s="69">
        <v>20</v>
      </c>
      <c r="R12" s="69">
        <v>20</v>
      </c>
      <c r="S12" s="69">
        <v>20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97</v>
      </c>
      <c r="H13" s="5">
        <v>4</v>
      </c>
      <c r="I13" s="5">
        <v>7</v>
      </c>
      <c r="J13" s="5">
        <v>15</v>
      </c>
      <c r="K13" s="5">
        <v>10</v>
      </c>
      <c r="L13" s="5">
        <v>10</v>
      </c>
      <c r="M13" s="5">
        <v>7</v>
      </c>
      <c r="N13" s="5">
        <v>7</v>
      </c>
      <c r="O13" s="5">
        <v>9</v>
      </c>
      <c r="P13" s="5">
        <v>10</v>
      </c>
      <c r="Q13" s="5">
        <v>7</v>
      </c>
      <c r="R13" s="5">
        <v>6</v>
      </c>
      <c r="S13" s="5">
        <v>5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44</v>
      </c>
      <c r="H14" s="5">
        <v>2</v>
      </c>
      <c r="I14" s="5">
        <v>2</v>
      </c>
      <c r="J14" s="5">
        <v>5</v>
      </c>
      <c r="K14" s="5">
        <v>5</v>
      </c>
      <c r="L14" s="5">
        <v>5</v>
      </c>
      <c r="M14" s="5">
        <v>2</v>
      </c>
      <c r="N14" s="5">
        <v>4</v>
      </c>
      <c r="O14" s="5">
        <v>6</v>
      </c>
      <c r="P14" s="5">
        <v>5</v>
      </c>
      <c r="Q14" s="5">
        <v>2</v>
      </c>
      <c r="R14" s="5">
        <v>3</v>
      </c>
      <c r="S14" s="5">
        <v>3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22</v>
      </c>
      <c r="H15" s="5">
        <v>2</v>
      </c>
      <c r="I15" s="5">
        <v>1</v>
      </c>
      <c r="J15" s="5">
        <v>4</v>
      </c>
      <c r="K15" s="5">
        <v>2</v>
      </c>
      <c r="L15" s="5">
        <v>2</v>
      </c>
      <c r="M15" s="5">
        <v>2</v>
      </c>
      <c r="N15" s="5">
        <v>2</v>
      </c>
      <c r="O15" s="5">
        <v>3</v>
      </c>
      <c r="P15" s="5">
        <v>2</v>
      </c>
      <c r="Q15" s="5">
        <v>1</v>
      </c>
      <c r="R15" s="5">
        <v>0</v>
      </c>
      <c r="S15" s="5">
        <v>1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21</v>
      </c>
      <c r="H16" s="5">
        <v>2</v>
      </c>
      <c r="I16" s="5">
        <v>3</v>
      </c>
      <c r="J16" s="5">
        <v>3</v>
      </c>
      <c r="K16" s="5">
        <v>1</v>
      </c>
      <c r="L16" s="5">
        <v>1</v>
      </c>
      <c r="M16" s="5">
        <v>2</v>
      </c>
      <c r="N16" s="5">
        <v>2</v>
      </c>
      <c r="O16" s="5">
        <v>1</v>
      </c>
      <c r="P16" s="5">
        <v>1</v>
      </c>
      <c r="Q16" s="5">
        <v>3</v>
      </c>
      <c r="R16" s="5">
        <v>1</v>
      </c>
      <c r="S16" s="5">
        <v>1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39</v>
      </c>
      <c r="H17" s="5">
        <v>1</v>
      </c>
      <c r="I17" s="5">
        <v>2</v>
      </c>
      <c r="J17" s="5">
        <v>2</v>
      </c>
      <c r="K17" s="5">
        <v>5</v>
      </c>
      <c r="L17" s="5">
        <v>5</v>
      </c>
      <c r="M17" s="5">
        <v>1</v>
      </c>
      <c r="N17" s="5">
        <v>5</v>
      </c>
      <c r="O17" s="5">
        <v>4</v>
      </c>
      <c r="P17" s="5">
        <v>5</v>
      </c>
      <c r="Q17" s="5">
        <v>2</v>
      </c>
      <c r="R17" s="5">
        <v>3</v>
      </c>
      <c r="S17" s="5">
        <v>4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10</v>
      </c>
      <c r="H19" s="5">
        <v>0</v>
      </c>
      <c r="I19" s="5">
        <v>1</v>
      </c>
      <c r="J19" s="5">
        <v>1</v>
      </c>
      <c r="K19" s="5">
        <v>1</v>
      </c>
      <c r="L19" s="5">
        <v>1</v>
      </c>
      <c r="M19" s="5">
        <v>0</v>
      </c>
      <c r="N19" s="5">
        <v>2</v>
      </c>
      <c r="O19" s="5">
        <v>1</v>
      </c>
      <c r="P19" s="5">
        <v>1</v>
      </c>
      <c r="Q19" s="5">
        <v>1</v>
      </c>
      <c r="R19" s="5">
        <v>0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63</v>
      </c>
      <c r="H20" s="5">
        <v>4</v>
      </c>
      <c r="I20" s="5">
        <v>4</v>
      </c>
      <c r="J20" s="5">
        <v>10</v>
      </c>
      <c r="K20" s="5">
        <v>4</v>
      </c>
      <c r="L20" s="5">
        <v>4</v>
      </c>
      <c r="M20" s="5">
        <v>4</v>
      </c>
      <c r="N20" s="5">
        <v>7</v>
      </c>
      <c r="O20" s="5">
        <v>6</v>
      </c>
      <c r="P20" s="5">
        <v>4</v>
      </c>
      <c r="Q20" s="5">
        <v>4</v>
      </c>
      <c r="R20" s="5">
        <v>7</v>
      </c>
      <c r="S20" s="5">
        <v>5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7</v>
      </c>
      <c r="H21" s="5">
        <v>0</v>
      </c>
      <c r="I21" s="5">
        <v>0</v>
      </c>
      <c r="J21" s="5">
        <v>0</v>
      </c>
      <c r="K21" s="5">
        <v>2</v>
      </c>
      <c r="L21" s="5">
        <v>2</v>
      </c>
      <c r="M21" s="5">
        <v>0</v>
      </c>
      <c r="N21" s="5">
        <v>1</v>
      </c>
      <c r="O21" s="5">
        <v>0</v>
      </c>
      <c r="P21" s="5">
        <v>2</v>
      </c>
      <c r="Q21" s="5">
        <v>0</v>
      </c>
      <c r="R21" s="5">
        <v>0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1</v>
      </c>
      <c r="H29" s="7">
        <v>1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>
        <v>260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63</v>
      </c>
      <c r="H33" s="118">
        <f t="shared" ref="H33:S33" si="2">H20</f>
        <v>4</v>
      </c>
      <c r="I33" s="118">
        <f t="shared" si="2"/>
        <v>4</v>
      </c>
      <c r="J33" s="118">
        <f t="shared" si="2"/>
        <v>10</v>
      </c>
      <c r="K33" s="118">
        <f t="shared" si="2"/>
        <v>4</v>
      </c>
      <c r="L33" s="118">
        <f t="shared" si="2"/>
        <v>4</v>
      </c>
      <c r="M33" s="118">
        <f t="shared" si="2"/>
        <v>4</v>
      </c>
      <c r="N33" s="118">
        <f t="shared" si="2"/>
        <v>7</v>
      </c>
      <c r="O33" s="118">
        <f t="shared" si="2"/>
        <v>6</v>
      </c>
      <c r="P33" s="118">
        <f t="shared" si="2"/>
        <v>4</v>
      </c>
      <c r="Q33" s="118">
        <f t="shared" si="2"/>
        <v>4</v>
      </c>
      <c r="R33" s="118">
        <f t="shared" si="2"/>
        <v>7</v>
      </c>
      <c r="S33" s="118">
        <f t="shared" si="2"/>
        <v>5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2</v>
      </c>
      <c r="H34" s="5">
        <v>0</v>
      </c>
      <c r="I34" s="5">
        <v>0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3</v>
      </c>
      <c r="H35" s="5">
        <v>0</v>
      </c>
      <c r="I35" s="5">
        <v>0</v>
      </c>
      <c r="J35" s="5">
        <v>1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34</v>
      </c>
      <c r="H36" s="5">
        <v>5</v>
      </c>
      <c r="I36" s="5">
        <v>3</v>
      </c>
      <c r="J36" s="5">
        <v>2</v>
      </c>
      <c r="K36" s="5">
        <v>0</v>
      </c>
      <c r="L36" s="5">
        <v>0</v>
      </c>
      <c r="M36" s="5">
        <v>3</v>
      </c>
      <c r="N36" s="5">
        <v>3</v>
      </c>
      <c r="O36" s="5">
        <v>4</v>
      </c>
      <c r="P36" s="5">
        <v>3</v>
      </c>
      <c r="Q36" s="5">
        <v>4</v>
      </c>
      <c r="R36" s="5">
        <v>5</v>
      </c>
      <c r="S36" s="5">
        <v>2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103</v>
      </c>
      <c r="H37" s="5">
        <v>4</v>
      </c>
      <c r="I37" s="5">
        <v>10</v>
      </c>
      <c r="J37" s="5">
        <v>8</v>
      </c>
      <c r="K37" s="5">
        <v>10</v>
      </c>
      <c r="L37" s="5">
        <v>12</v>
      </c>
      <c r="M37" s="5">
        <v>8</v>
      </c>
      <c r="N37" s="5">
        <v>8</v>
      </c>
      <c r="O37" s="5">
        <v>9</v>
      </c>
      <c r="P37" s="5">
        <v>8</v>
      </c>
      <c r="Q37" s="5">
        <v>7</v>
      </c>
      <c r="R37" s="5">
        <v>9</v>
      </c>
      <c r="S37" s="5">
        <v>10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2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1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1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30</v>
      </c>
      <c r="H40" s="5">
        <v>8</v>
      </c>
      <c r="I40" s="5">
        <v>2</v>
      </c>
      <c r="J40" s="5">
        <v>2</v>
      </c>
      <c r="K40" s="5">
        <v>1</v>
      </c>
      <c r="L40" s="5">
        <v>2</v>
      </c>
      <c r="M40" s="5">
        <v>4</v>
      </c>
      <c r="N40" s="5">
        <v>2</v>
      </c>
      <c r="O40" s="5">
        <v>1</v>
      </c>
      <c r="P40" s="5">
        <v>3</v>
      </c>
      <c r="Q40" s="5">
        <v>1</v>
      </c>
      <c r="R40" s="5">
        <v>2</v>
      </c>
      <c r="S40" s="5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15</v>
      </c>
      <c r="H41" s="5">
        <v>3</v>
      </c>
      <c r="I41" s="5">
        <v>0</v>
      </c>
      <c r="J41" s="5">
        <v>2</v>
      </c>
      <c r="K41" s="5">
        <v>2</v>
      </c>
      <c r="L41" s="5">
        <v>2</v>
      </c>
      <c r="M41" s="5">
        <v>3</v>
      </c>
      <c r="N41" s="5">
        <v>0</v>
      </c>
      <c r="O41" s="5">
        <v>0</v>
      </c>
      <c r="P41" s="5">
        <v>3</v>
      </c>
      <c r="Q41" s="5">
        <v>0</v>
      </c>
      <c r="R41" s="5">
        <v>0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17</v>
      </c>
      <c r="H47" s="5">
        <v>4</v>
      </c>
      <c r="I47" s="5">
        <v>3</v>
      </c>
      <c r="J47" s="5">
        <v>2</v>
      </c>
      <c r="K47" s="5">
        <v>0</v>
      </c>
      <c r="L47" s="5">
        <v>0</v>
      </c>
      <c r="M47" s="5">
        <v>4</v>
      </c>
      <c r="N47" s="5">
        <v>1</v>
      </c>
      <c r="O47" s="5">
        <v>0</v>
      </c>
      <c r="P47" s="5">
        <v>2</v>
      </c>
      <c r="Q47" s="5">
        <v>1</v>
      </c>
      <c r="R47" s="5">
        <v>0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>
        <v>55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7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2</v>
      </c>
      <c r="L52" s="118">
        <f t="shared" si="4"/>
        <v>2</v>
      </c>
      <c r="M52" s="118">
        <f t="shared" si="4"/>
        <v>0</v>
      </c>
      <c r="N52" s="118">
        <f t="shared" si="4"/>
        <v>1</v>
      </c>
      <c r="O52" s="118">
        <f t="shared" si="4"/>
        <v>0</v>
      </c>
      <c r="P52" s="118">
        <f t="shared" si="4"/>
        <v>2</v>
      </c>
      <c r="Q52" s="118">
        <f t="shared" si="4"/>
        <v>0</v>
      </c>
      <c r="R52" s="118">
        <f t="shared" si="4"/>
        <v>0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30</v>
      </c>
      <c r="H53" s="118">
        <f t="shared" ref="H53:S53" si="5">H40</f>
        <v>8</v>
      </c>
      <c r="I53" s="118">
        <f t="shared" si="5"/>
        <v>2</v>
      </c>
      <c r="J53" s="118">
        <f t="shared" si="5"/>
        <v>2</v>
      </c>
      <c r="K53" s="118">
        <f t="shared" si="5"/>
        <v>1</v>
      </c>
      <c r="L53" s="118">
        <f t="shared" si="5"/>
        <v>2</v>
      </c>
      <c r="M53" s="118">
        <f t="shared" si="5"/>
        <v>4</v>
      </c>
      <c r="N53" s="118">
        <f t="shared" si="5"/>
        <v>2</v>
      </c>
      <c r="O53" s="118">
        <f t="shared" si="5"/>
        <v>1</v>
      </c>
      <c r="P53" s="118">
        <f t="shared" si="5"/>
        <v>3</v>
      </c>
      <c r="Q53" s="118">
        <f t="shared" si="5"/>
        <v>1</v>
      </c>
      <c r="R53" s="118">
        <f t="shared" si="5"/>
        <v>2</v>
      </c>
      <c r="S53" s="118">
        <f t="shared" si="5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45</v>
      </c>
      <c r="H57" s="5">
        <v>0</v>
      </c>
      <c r="I57" s="5">
        <v>4</v>
      </c>
      <c r="J57" s="5">
        <v>6</v>
      </c>
      <c r="K57" s="5">
        <v>4</v>
      </c>
      <c r="L57" s="5">
        <v>4</v>
      </c>
      <c r="M57" s="5">
        <v>5</v>
      </c>
      <c r="N57" s="5">
        <v>4</v>
      </c>
      <c r="O57" s="5">
        <v>3</v>
      </c>
      <c r="P57" s="5">
        <v>4</v>
      </c>
      <c r="Q57" s="5">
        <v>5</v>
      </c>
      <c r="R57" s="5">
        <v>2</v>
      </c>
      <c r="S57" s="5">
        <v>4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5</v>
      </c>
      <c r="H60" s="5">
        <v>1</v>
      </c>
      <c r="I60" s="5">
        <v>1</v>
      </c>
      <c r="J60" s="5">
        <v>0</v>
      </c>
      <c r="K60" s="5">
        <v>1</v>
      </c>
      <c r="L60" s="5">
        <v>0</v>
      </c>
      <c r="M60" s="5">
        <v>1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8</v>
      </c>
      <c r="H61" s="5">
        <v>2</v>
      </c>
      <c r="I61" s="5">
        <v>1</v>
      </c>
      <c r="J61" s="5">
        <v>1</v>
      </c>
      <c r="K61" s="5">
        <v>0</v>
      </c>
      <c r="L61" s="5">
        <v>0</v>
      </c>
      <c r="M61" s="5">
        <v>1</v>
      </c>
      <c r="N61" s="5">
        <v>0</v>
      </c>
      <c r="O61" s="5">
        <v>1</v>
      </c>
      <c r="P61" s="5">
        <v>0</v>
      </c>
      <c r="Q61" s="5">
        <v>2</v>
      </c>
      <c r="R61" s="5">
        <v>0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5</v>
      </c>
      <c r="H62" s="5">
        <v>1</v>
      </c>
      <c r="I62" s="5">
        <v>0</v>
      </c>
      <c r="J62" s="5">
        <v>2</v>
      </c>
      <c r="K62" s="5">
        <v>1</v>
      </c>
      <c r="L62" s="5">
        <v>0</v>
      </c>
      <c r="M62" s="5">
        <v>0</v>
      </c>
      <c r="N62" s="5">
        <v>1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2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2</v>
      </c>
      <c r="H66" s="5">
        <v>0</v>
      </c>
      <c r="I66" s="5">
        <v>0</v>
      </c>
      <c r="J66" s="5">
        <v>2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2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1</v>
      </c>
      <c r="P67" s="5">
        <v>0</v>
      </c>
      <c r="Q67" s="5">
        <v>1</v>
      </c>
      <c r="R67" s="5">
        <v>0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2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1</v>
      </c>
      <c r="P69" s="5">
        <v>0</v>
      </c>
      <c r="Q69" s="5">
        <v>1</v>
      </c>
      <c r="R69" s="5">
        <v>0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20</v>
      </c>
      <c r="H89" s="118">
        <f t="shared" si="7"/>
        <v>4</v>
      </c>
      <c r="I89" s="118">
        <f t="shared" si="7"/>
        <v>0</v>
      </c>
      <c r="J89" s="118">
        <f t="shared" si="7"/>
        <v>4</v>
      </c>
      <c r="K89" s="118">
        <f t="shared" si="7"/>
        <v>3</v>
      </c>
      <c r="L89" s="118">
        <f t="shared" si="7"/>
        <v>2</v>
      </c>
      <c r="M89" s="118">
        <f t="shared" si="7"/>
        <v>3</v>
      </c>
      <c r="N89" s="118">
        <f t="shared" si="7"/>
        <v>1</v>
      </c>
      <c r="O89" s="118">
        <f t="shared" si="7"/>
        <v>0</v>
      </c>
      <c r="P89" s="118">
        <f t="shared" si="7"/>
        <v>3</v>
      </c>
      <c r="Q89" s="118">
        <f t="shared" si="7"/>
        <v>0</v>
      </c>
      <c r="R89" s="118">
        <f t="shared" si="7"/>
        <v>0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5</v>
      </c>
      <c r="H91" s="5">
        <v>0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1</v>
      </c>
      <c r="O91" s="5">
        <v>0</v>
      </c>
      <c r="P91" s="5">
        <v>0</v>
      </c>
      <c r="Q91" s="5">
        <v>1</v>
      </c>
      <c r="R91" s="5">
        <v>1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15</v>
      </c>
      <c r="H92" s="1273">
        <v>0</v>
      </c>
      <c r="I92" s="5">
        <v>2</v>
      </c>
      <c r="J92" s="5">
        <v>2</v>
      </c>
      <c r="K92" s="5">
        <v>1</v>
      </c>
      <c r="L92" s="5">
        <v>2</v>
      </c>
      <c r="M92" s="5">
        <v>2</v>
      </c>
      <c r="N92" s="5">
        <v>2</v>
      </c>
      <c r="O92" s="5">
        <v>2</v>
      </c>
      <c r="P92" s="5">
        <v>1</v>
      </c>
      <c r="Q92" s="5">
        <v>1</v>
      </c>
      <c r="R92" s="5">
        <v>0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15</v>
      </c>
      <c r="H93" s="5">
        <v>0</v>
      </c>
      <c r="I93" s="5">
        <v>2</v>
      </c>
      <c r="J93" s="5">
        <v>2</v>
      </c>
      <c r="K93" s="5">
        <v>1</v>
      </c>
      <c r="L93" s="5">
        <v>2</v>
      </c>
      <c r="M93" s="5">
        <v>2</v>
      </c>
      <c r="N93" s="5">
        <v>2</v>
      </c>
      <c r="O93" s="5">
        <v>2</v>
      </c>
      <c r="P93" s="5">
        <v>1</v>
      </c>
      <c r="Q93" s="5">
        <v>1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5.7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1274">
        <f>SUM(H102:S102)</f>
        <v>3</v>
      </c>
      <c r="H102" s="1274">
        <v>0</v>
      </c>
      <c r="I102" s="1274">
        <v>1</v>
      </c>
      <c r="J102" s="1274">
        <v>0</v>
      </c>
      <c r="K102" s="1274">
        <v>1</v>
      </c>
      <c r="L102" s="1274">
        <v>0</v>
      </c>
      <c r="M102" s="1274">
        <v>1</v>
      </c>
      <c r="N102" s="1274">
        <v>0</v>
      </c>
      <c r="O102" s="1274">
        <v>0</v>
      </c>
      <c r="P102" s="1274">
        <v>0</v>
      </c>
      <c r="Q102" s="1274">
        <v>0</v>
      </c>
      <c r="R102" s="1274">
        <v>0</v>
      </c>
      <c r="S102" s="1275">
        <v>0</v>
      </c>
      <c r="T102" s="1444"/>
    </row>
    <row r="103" spans="1:20" ht="15.75" thickBot="1" x14ac:dyDescent="0.3">
      <c r="A103" s="1446"/>
      <c r="B103" s="1333"/>
      <c r="C103" s="1392"/>
      <c r="D103" s="1375"/>
      <c r="E103" s="1376"/>
      <c r="F103" s="35" t="s">
        <v>281</v>
      </c>
      <c r="G103" s="1276">
        <f t="shared" ref="G103:G154" si="9">SUM(H103:S103)</f>
        <v>1</v>
      </c>
      <c r="H103" s="1276">
        <v>0</v>
      </c>
      <c r="I103" s="1276">
        <v>0</v>
      </c>
      <c r="J103" s="1276">
        <v>1</v>
      </c>
      <c r="K103" s="1276">
        <v>0</v>
      </c>
      <c r="L103" s="1276">
        <v>0</v>
      </c>
      <c r="M103" s="1276">
        <v>0</v>
      </c>
      <c r="N103" s="1276">
        <v>0</v>
      </c>
      <c r="O103" s="1276">
        <v>0</v>
      </c>
      <c r="P103" s="1276">
        <v>0</v>
      </c>
      <c r="Q103" s="1276">
        <v>0</v>
      </c>
      <c r="R103" s="1276">
        <v>0</v>
      </c>
      <c r="S103" s="1277">
        <v>0</v>
      </c>
      <c r="T103" s="1444"/>
    </row>
    <row r="104" spans="1:20" ht="15.75" thickBot="1" x14ac:dyDescent="0.3">
      <c r="A104" s="1446"/>
      <c r="B104" s="1333"/>
      <c r="C104" s="1392"/>
      <c r="D104" s="1375"/>
      <c r="E104" s="1376"/>
      <c r="F104" s="35" t="s">
        <v>282</v>
      </c>
      <c r="G104" s="1276">
        <f t="shared" si="9"/>
        <v>0</v>
      </c>
      <c r="H104" s="1276">
        <v>0</v>
      </c>
      <c r="I104" s="1276">
        <v>0</v>
      </c>
      <c r="J104" s="1276">
        <v>0</v>
      </c>
      <c r="K104" s="1276">
        <v>0</v>
      </c>
      <c r="L104" s="1276">
        <v>0</v>
      </c>
      <c r="M104" s="1276">
        <v>0</v>
      </c>
      <c r="N104" s="1276">
        <v>0</v>
      </c>
      <c r="O104" s="1276">
        <v>0</v>
      </c>
      <c r="P104" s="1276">
        <v>0</v>
      </c>
      <c r="Q104" s="1276">
        <v>0</v>
      </c>
      <c r="R104" s="1276">
        <v>0</v>
      </c>
      <c r="S104" s="1277">
        <v>0</v>
      </c>
      <c r="T104" s="1444"/>
    </row>
    <row r="105" spans="1:20" ht="15.75" thickBot="1" x14ac:dyDescent="0.3">
      <c r="A105" s="1446"/>
      <c r="B105" s="1333"/>
      <c r="C105" s="1392"/>
      <c r="D105" s="1375"/>
      <c r="E105" s="1376"/>
      <c r="F105" s="35" t="s">
        <v>283</v>
      </c>
      <c r="G105" s="1276">
        <f t="shared" si="9"/>
        <v>3</v>
      </c>
      <c r="H105" s="1276">
        <v>0</v>
      </c>
      <c r="I105" s="1276">
        <v>0</v>
      </c>
      <c r="J105" s="1276">
        <v>1</v>
      </c>
      <c r="K105" s="1276">
        <v>0</v>
      </c>
      <c r="L105" s="1276">
        <v>1</v>
      </c>
      <c r="M105" s="1276">
        <v>0</v>
      </c>
      <c r="N105" s="1276">
        <v>1</v>
      </c>
      <c r="O105" s="1276">
        <v>0</v>
      </c>
      <c r="P105" s="1276">
        <v>0</v>
      </c>
      <c r="Q105" s="1276">
        <v>0</v>
      </c>
      <c r="R105" s="1276">
        <v>0</v>
      </c>
      <c r="S105" s="1277">
        <v>0</v>
      </c>
      <c r="T105" s="1444"/>
    </row>
    <row r="106" spans="1:20" ht="15.75" thickBot="1" x14ac:dyDescent="0.3">
      <c r="A106" s="1446"/>
      <c r="B106" s="1333"/>
      <c r="C106" s="1392"/>
      <c r="D106" s="1375"/>
      <c r="E106" s="1376"/>
      <c r="F106" s="35" t="s">
        <v>284</v>
      </c>
      <c r="G106" s="1276">
        <f t="shared" si="9"/>
        <v>5</v>
      </c>
      <c r="H106" s="1276">
        <v>0</v>
      </c>
      <c r="I106" s="1276">
        <v>1</v>
      </c>
      <c r="J106" s="1276">
        <v>0</v>
      </c>
      <c r="K106" s="1276">
        <v>1</v>
      </c>
      <c r="L106" s="1276">
        <v>0</v>
      </c>
      <c r="M106" s="1276">
        <v>1</v>
      </c>
      <c r="N106" s="1276">
        <v>0</v>
      </c>
      <c r="O106" s="1276">
        <v>1</v>
      </c>
      <c r="P106" s="1276">
        <v>0</v>
      </c>
      <c r="Q106" s="1276">
        <v>1</v>
      </c>
      <c r="R106" s="1276">
        <v>0</v>
      </c>
      <c r="S106" s="127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1276">
        <f t="shared" si="9"/>
        <v>3</v>
      </c>
      <c r="H107" s="1276">
        <v>0</v>
      </c>
      <c r="I107" s="1276">
        <v>0</v>
      </c>
      <c r="J107" s="1276">
        <v>1</v>
      </c>
      <c r="K107" s="1276">
        <v>0</v>
      </c>
      <c r="L107" s="1276">
        <v>1</v>
      </c>
      <c r="M107" s="1276">
        <v>0</v>
      </c>
      <c r="N107" s="1276">
        <v>1</v>
      </c>
      <c r="O107" s="1276">
        <v>0</v>
      </c>
      <c r="P107" s="1276">
        <v>0</v>
      </c>
      <c r="Q107" s="1276">
        <v>0</v>
      </c>
      <c r="R107" s="1276">
        <v>0</v>
      </c>
      <c r="S107" s="127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1276">
        <f t="shared" si="9"/>
        <v>2</v>
      </c>
      <c r="H108" s="1276">
        <v>0</v>
      </c>
      <c r="I108" s="1276">
        <v>0</v>
      </c>
      <c r="J108" s="1276">
        <v>0</v>
      </c>
      <c r="K108" s="1276">
        <v>0</v>
      </c>
      <c r="L108" s="1276">
        <v>0</v>
      </c>
      <c r="M108" s="1276">
        <v>0</v>
      </c>
      <c r="N108" s="1276">
        <v>0</v>
      </c>
      <c r="O108" s="1276">
        <v>1</v>
      </c>
      <c r="P108" s="1276">
        <v>0</v>
      </c>
      <c r="Q108" s="1276">
        <v>1</v>
      </c>
      <c r="R108" s="1276">
        <v>0</v>
      </c>
      <c r="S108" s="1277">
        <v>0</v>
      </c>
      <c r="T108" s="1444"/>
    </row>
    <row r="109" spans="1:20" ht="15.75" thickBot="1" x14ac:dyDescent="0.3">
      <c r="A109" s="1446"/>
      <c r="B109" s="1333"/>
      <c r="C109" s="1392"/>
      <c r="D109" s="1375"/>
      <c r="E109" s="1376"/>
      <c r="F109" s="38" t="s">
        <v>287</v>
      </c>
      <c r="G109" s="1276">
        <f t="shared" si="9"/>
        <v>0</v>
      </c>
      <c r="H109" s="1276">
        <v>0</v>
      </c>
      <c r="I109" s="1276">
        <v>0</v>
      </c>
      <c r="J109" s="1276">
        <v>0</v>
      </c>
      <c r="K109" s="1276">
        <v>0</v>
      </c>
      <c r="L109" s="1276">
        <v>0</v>
      </c>
      <c r="M109" s="1276">
        <v>0</v>
      </c>
      <c r="N109" s="1276">
        <v>0</v>
      </c>
      <c r="O109" s="1276">
        <v>0</v>
      </c>
      <c r="P109" s="1276">
        <v>0</v>
      </c>
      <c r="Q109" s="1276">
        <v>0</v>
      </c>
      <c r="R109" s="1276">
        <v>0</v>
      </c>
      <c r="S109" s="127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1276">
        <f t="shared" si="9"/>
        <v>1</v>
      </c>
      <c r="H110" s="1276">
        <v>0</v>
      </c>
      <c r="I110" s="1276">
        <v>0</v>
      </c>
      <c r="J110" s="1276">
        <v>0</v>
      </c>
      <c r="K110" s="1276">
        <v>1</v>
      </c>
      <c r="L110" s="1276">
        <v>0</v>
      </c>
      <c r="M110" s="1276">
        <v>0</v>
      </c>
      <c r="N110" s="1276">
        <v>0</v>
      </c>
      <c r="O110" s="1276">
        <v>0</v>
      </c>
      <c r="P110" s="1276">
        <v>0</v>
      </c>
      <c r="Q110" s="1276">
        <v>0</v>
      </c>
      <c r="R110" s="1276">
        <v>0</v>
      </c>
      <c r="S110" s="1277">
        <v>0</v>
      </c>
      <c r="T110" s="1444"/>
    </row>
    <row r="111" spans="1:20" ht="15.75" thickBot="1" x14ac:dyDescent="0.3">
      <c r="A111" s="1446"/>
      <c r="B111" s="1333"/>
      <c r="C111" s="1392"/>
      <c r="D111" s="1375"/>
      <c r="E111" s="1376"/>
      <c r="F111" s="38" t="s">
        <v>289</v>
      </c>
      <c r="G111" s="1276">
        <f t="shared" si="9"/>
        <v>3</v>
      </c>
      <c r="H111" s="1276">
        <v>0</v>
      </c>
      <c r="I111" s="1276">
        <v>1</v>
      </c>
      <c r="J111" s="1276">
        <v>0</v>
      </c>
      <c r="K111" s="1276">
        <v>0</v>
      </c>
      <c r="L111" s="1276">
        <v>0</v>
      </c>
      <c r="M111" s="1276">
        <v>0</v>
      </c>
      <c r="N111" s="1276">
        <v>1</v>
      </c>
      <c r="O111" s="1276">
        <v>0</v>
      </c>
      <c r="P111" s="1276">
        <v>1</v>
      </c>
      <c r="Q111" s="1276">
        <v>0</v>
      </c>
      <c r="R111" s="1276">
        <v>0</v>
      </c>
      <c r="S111" s="127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1276">
        <f t="shared" si="9"/>
        <v>0</v>
      </c>
      <c r="H112" s="1276">
        <v>0</v>
      </c>
      <c r="I112" s="1276">
        <v>0</v>
      </c>
      <c r="J112" s="1276">
        <v>0</v>
      </c>
      <c r="K112" s="1276">
        <v>0</v>
      </c>
      <c r="L112" s="1276">
        <v>0</v>
      </c>
      <c r="M112" s="1276">
        <v>0</v>
      </c>
      <c r="N112" s="1276">
        <v>0</v>
      </c>
      <c r="O112" s="1276">
        <v>0</v>
      </c>
      <c r="P112" s="1276">
        <v>0</v>
      </c>
      <c r="Q112" s="1276">
        <v>0</v>
      </c>
      <c r="R112" s="1276">
        <v>0</v>
      </c>
      <c r="S112" s="127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1276">
        <f t="shared" si="9"/>
        <v>0</v>
      </c>
      <c r="H113" s="1276">
        <v>0</v>
      </c>
      <c r="I113" s="1276">
        <v>0</v>
      </c>
      <c r="J113" s="1276">
        <v>0</v>
      </c>
      <c r="K113" s="1276">
        <v>0</v>
      </c>
      <c r="L113" s="1276">
        <v>0</v>
      </c>
      <c r="M113" s="1276">
        <v>0</v>
      </c>
      <c r="N113" s="1276">
        <v>0</v>
      </c>
      <c r="O113" s="1276">
        <v>0</v>
      </c>
      <c r="P113" s="1276">
        <v>0</v>
      </c>
      <c r="Q113" s="1276">
        <v>0</v>
      </c>
      <c r="R113" s="1276">
        <v>0</v>
      </c>
      <c r="S113" s="1277">
        <v>0</v>
      </c>
      <c r="T113" s="1444"/>
    </row>
    <row r="114" spans="1:20" ht="15.75" thickBot="1" x14ac:dyDescent="0.3">
      <c r="A114" s="1446"/>
      <c r="B114" s="1333"/>
      <c r="C114" s="1392"/>
      <c r="D114" s="1375"/>
      <c r="E114" s="1376"/>
      <c r="F114" s="38" t="s">
        <v>292</v>
      </c>
      <c r="G114" s="1276">
        <f t="shared" si="9"/>
        <v>0</v>
      </c>
      <c r="H114" s="1276">
        <v>0</v>
      </c>
      <c r="I114" s="1276">
        <v>0</v>
      </c>
      <c r="J114" s="1276">
        <v>0</v>
      </c>
      <c r="K114" s="1276">
        <v>0</v>
      </c>
      <c r="L114" s="1276">
        <v>0</v>
      </c>
      <c r="M114" s="1276">
        <v>0</v>
      </c>
      <c r="N114" s="1276">
        <v>0</v>
      </c>
      <c r="O114" s="1276">
        <v>0</v>
      </c>
      <c r="P114" s="1276">
        <v>0</v>
      </c>
      <c r="Q114" s="1276">
        <v>0</v>
      </c>
      <c r="R114" s="1276">
        <v>0</v>
      </c>
      <c r="S114" s="1277">
        <v>0</v>
      </c>
      <c r="T114" s="1444"/>
    </row>
    <row r="115" spans="1:20" ht="15.75" thickBot="1" x14ac:dyDescent="0.3">
      <c r="A115" s="1446"/>
      <c r="B115" s="1333"/>
      <c r="C115" s="1392"/>
      <c r="D115" s="1375"/>
      <c r="E115" s="1376"/>
      <c r="F115" s="38" t="s">
        <v>293</v>
      </c>
      <c r="G115" s="1276">
        <f t="shared" si="9"/>
        <v>1</v>
      </c>
      <c r="H115" s="1276">
        <v>0</v>
      </c>
      <c r="I115" s="1276">
        <v>0</v>
      </c>
      <c r="J115" s="1276">
        <v>0</v>
      </c>
      <c r="K115" s="1276">
        <v>0</v>
      </c>
      <c r="L115" s="1276">
        <v>1</v>
      </c>
      <c r="M115" s="1276">
        <v>0</v>
      </c>
      <c r="N115" s="1276">
        <v>0</v>
      </c>
      <c r="O115" s="1276">
        <v>0</v>
      </c>
      <c r="P115" s="1276">
        <v>0</v>
      </c>
      <c r="Q115" s="1276">
        <v>0</v>
      </c>
      <c r="R115" s="1276">
        <v>0</v>
      </c>
      <c r="S115" s="127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1276">
        <f t="shared" si="9"/>
        <v>1</v>
      </c>
      <c r="H116" s="1276">
        <v>0</v>
      </c>
      <c r="I116" s="1276">
        <v>0</v>
      </c>
      <c r="J116" s="1276">
        <v>1</v>
      </c>
      <c r="K116" s="1276">
        <v>0</v>
      </c>
      <c r="L116" s="1276">
        <v>0</v>
      </c>
      <c r="M116" s="1276">
        <v>0</v>
      </c>
      <c r="N116" s="1276">
        <v>0</v>
      </c>
      <c r="O116" s="1276">
        <v>0</v>
      </c>
      <c r="P116" s="1276">
        <v>0</v>
      </c>
      <c r="Q116" s="1276">
        <v>0</v>
      </c>
      <c r="R116" s="1276">
        <v>0</v>
      </c>
      <c r="S116" s="127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1276">
        <f t="shared" si="9"/>
        <v>1</v>
      </c>
      <c r="H117" s="1276">
        <v>0</v>
      </c>
      <c r="I117" s="1276">
        <v>0</v>
      </c>
      <c r="J117" s="1276">
        <v>0</v>
      </c>
      <c r="K117" s="1276">
        <v>0</v>
      </c>
      <c r="L117" s="1276">
        <v>0</v>
      </c>
      <c r="M117" s="1276">
        <v>0</v>
      </c>
      <c r="N117" s="1276">
        <v>1</v>
      </c>
      <c r="O117" s="1276">
        <v>0</v>
      </c>
      <c r="P117" s="1276">
        <v>0</v>
      </c>
      <c r="Q117" s="1276">
        <v>0</v>
      </c>
      <c r="R117" s="1276">
        <v>0</v>
      </c>
      <c r="S117" s="1277">
        <v>0</v>
      </c>
      <c r="T117" s="1444"/>
    </row>
    <row r="118" spans="1:20" ht="15.75" thickBot="1" x14ac:dyDescent="0.3">
      <c r="A118" s="1446"/>
      <c r="B118" s="1333"/>
      <c r="C118" s="1392"/>
      <c r="D118" s="1375"/>
      <c r="E118" s="1376"/>
      <c r="F118" s="38" t="s">
        <v>296</v>
      </c>
      <c r="G118" s="1276">
        <f t="shared" si="9"/>
        <v>3</v>
      </c>
      <c r="H118" s="1276">
        <v>1</v>
      </c>
      <c r="I118" s="1276">
        <v>0</v>
      </c>
      <c r="J118" s="1276">
        <v>0</v>
      </c>
      <c r="K118" s="1276">
        <v>1</v>
      </c>
      <c r="L118" s="1276">
        <v>0</v>
      </c>
      <c r="M118" s="1276">
        <v>0</v>
      </c>
      <c r="N118" s="1276">
        <v>0</v>
      </c>
      <c r="O118" s="1276">
        <v>0</v>
      </c>
      <c r="P118" s="1276">
        <v>0</v>
      </c>
      <c r="Q118" s="1276">
        <v>1</v>
      </c>
      <c r="R118" s="1276">
        <v>0</v>
      </c>
      <c r="S118" s="127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1276">
        <f t="shared" si="9"/>
        <v>3</v>
      </c>
      <c r="H119" s="1276">
        <v>0</v>
      </c>
      <c r="I119" s="1276">
        <v>1</v>
      </c>
      <c r="J119" s="1276">
        <v>0</v>
      </c>
      <c r="K119" s="1276">
        <v>0</v>
      </c>
      <c r="L119" s="1276">
        <v>1</v>
      </c>
      <c r="M119" s="1276">
        <v>0</v>
      </c>
      <c r="N119" s="1276">
        <v>1</v>
      </c>
      <c r="O119" s="1276">
        <v>0</v>
      </c>
      <c r="P119" s="1276">
        <v>0</v>
      </c>
      <c r="Q119" s="1276">
        <v>0</v>
      </c>
      <c r="R119" s="1276">
        <v>0</v>
      </c>
      <c r="S119" s="1277">
        <v>0</v>
      </c>
      <c r="T119" s="1444"/>
    </row>
    <row r="120" spans="1:20" ht="15.75" thickBot="1" x14ac:dyDescent="0.3">
      <c r="A120" s="1446"/>
      <c r="B120" s="1333"/>
      <c r="C120" s="1392"/>
      <c r="D120" s="1375"/>
      <c r="E120" s="1376"/>
      <c r="F120" s="38" t="s">
        <v>298</v>
      </c>
      <c r="G120" s="1276">
        <f t="shared" si="9"/>
        <v>2</v>
      </c>
      <c r="H120" s="1276">
        <v>0</v>
      </c>
      <c r="I120" s="1276">
        <v>0</v>
      </c>
      <c r="J120" s="1276">
        <v>1</v>
      </c>
      <c r="K120" s="1276">
        <v>0</v>
      </c>
      <c r="L120" s="1276">
        <v>0</v>
      </c>
      <c r="M120" s="1276">
        <v>1</v>
      </c>
      <c r="N120" s="1276">
        <v>0</v>
      </c>
      <c r="O120" s="1276">
        <v>0</v>
      </c>
      <c r="P120" s="1276">
        <v>0</v>
      </c>
      <c r="Q120" s="1276">
        <v>0</v>
      </c>
      <c r="R120" s="1276">
        <v>0</v>
      </c>
      <c r="S120" s="1277">
        <v>0</v>
      </c>
      <c r="T120" s="1444"/>
    </row>
    <row r="121" spans="1:20" ht="15.75" thickBot="1" x14ac:dyDescent="0.3">
      <c r="A121" s="1446"/>
      <c r="B121" s="1333"/>
      <c r="C121" s="1392"/>
      <c r="D121" s="1375"/>
      <c r="E121" s="1376"/>
      <c r="F121" s="38" t="s">
        <v>299</v>
      </c>
      <c r="G121" s="1276">
        <f t="shared" si="9"/>
        <v>0</v>
      </c>
      <c r="H121" s="1276">
        <v>0</v>
      </c>
      <c r="I121" s="1276">
        <v>0</v>
      </c>
      <c r="J121" s="1276">
        <v>0</v>
      </c>
      <c r="K121" s="1276">
        <v>0</v>
      </c>
      <c r="L121" s="1276">
        <v>0</v>
      </c>
      <c r="M121" s="1276">
        <v>0</v>
      </c>
      <c r="N121" s="1276">
        <v>0</v>
      </c>
      <c r="O121" s="1276">
        <v>0</v>
      </c>
      <c r="P121" s="1276">
        <v>0</v>
      </c>
      <c r="Q121" s="1276">
        <v>0</v>
      </c>
      <c r="R121" s="1276">
        <v>0</v>
      </c>
      <c r="S121" s="1277">
        <v>0</v>
      </c>
      <c r="T121" s="1444"/>
    </row>
    <row r="122" spans="1:20" ht="15.75" thickBot="1" x14ac:dyDescent="0.3">
      <c r="A122" s="1446"/>
      <c r="B122" s="1333"/>
      <c r="C122" s="1392"/>
      <c r="D122" s="1375"/>
      <c r="E122" s="1376"/>
      <c r="F122" s="38" t="s">
        <v>300</v>
      </c>
      <c r="G122" s="1276">
        <f t="shared" si="9"/>
        <v>2</v>
      </c>
      <c r="H122" s="1276">
        <v>0</v>
      </c>
      <c r="I122" s="1276">
        <v>0</v>
      </c>
      <c r="J122" s="1276">
        <v>0</v>
      </c>
      <c r="K122" s="1276">
        <v>1</v>
      </c>
      <c r="L122" s="1276">
        <v>0</v>
      </c>
      <c r="M122" s="1276">
        <v>0</v>
      </c>
      <c r="N122" s="1276">
        <v>1</v>
      </c>
      <c r="O122" s="1276">
        <v>0</v>
      </c>
      <c r="P122" s="1276">
        <v>0</v>
      </c>
      <c r="Q122" s="1276">
        <v>0</v>
      </c>
      <c r="R122" s="1276">
        <v>0</v>
      </c>
      <c r="S122" s="1277">
        <v>0</v>
      </c>
      <c r="T122" s="1444"/>
    </row>
    <row r="123" spans="1:20" ht="15.75" thickBot="1" x14ac:dyDescent="0.3">
      <c r="A123" s="1446"/>
      <c r="B123" s="1333"/>
      <c r="C123" s="1392"/>
      <c r="D123" s="1375"/>
      <c r="E123" s="1376"/>
      <c r="F123" s="38" t="s">
        <v>301</v>
      </c>
      <c r="G123" s="1276">
        <f t="shared" si="9"/>
        <v>1</v>
      </c>
      <c r="H123" s="1276">
        <v>0</v>
      </c>
      <c r="I123" s="1276">
        <v>1</v>
      </c>
      <c r="J123" s="1276">
        <v>0</v>
      </c>
      <c r="K123" s="1276">
        <v>0</v>
      </c>
      <c r="L123" s="1276">
        <v>0</v>
      </c>
      <c r="M123" s="1276">
        <v>0</v>
      </c>
      <c r="N123" s="1276">
        <v>0</v>
      </c>
      <c r="O123" s="1276">
        <v>0</v>
      </c>
      <c r="P123" s="1276">
        <v>0</v>
      </c>
      <c r="Q123" s="1276">
        <v>0</v>
      </c>
      <c r="R123" s="1276">
        <v>0</v>
      </c>
      <c r="S123" s="1277">
        <v>0</v>
      </c>
      <c r="T123" s="1444"/>
    </row>
    <row r="124" spans="1:20" ht="15.75" thickBot="1" x14ac:dyDescent="0.3">
      <c r="A124" s="1446"/>
      <c r="B124" s="1333"/>
      <c r="C124" s="1392"/>
      <c r="D124" s="1375"/>
      <c r="E124" s="1376"/>
      <c r="F124" s="38" t="s">
        <v>302</v>
      </c>
      <c r="G124" s="1276">
        <f t="shared" si="9"/>
        <v>0</v>
      </c>
      <c r="H124" s="1276">
        <v>0</v>
      </c>
      <c r="I124" s="1276">
        <v>0</v>
      </c>
      <c r="J124" s="1276">
        <v>0</v>
      </c>
      <c r="K124" s="1276">
        <v>0</v>
      </c>
      <c r="L124" s="1276">
        <v>0</v>
      </c>
      <c r="M124" s="1276">
        <v>0</v>
      </c>
      <c r="N124" s="1276">
        <v>0</v>
      </c>
      <c r="O124" s="1276">
        <v>0</v>
      </c>
      <c r="P124" s="1276">
        <v>0</v>
      </c>
      <c r="Q124" s="1276">
        <v>0</v>
      </c>
      <c r="R124" s="1276">
        <v>0</v>
      </c>
      <c r="S124" s="1277">
        <v>0</v>
      </c>
      <c r="T124" s="1444"/>
    </row>
    <row r="125" spans="1:20" ht="15.75" thickBot="1" x14ac:dyDescent="0.3">
      <c r="A125" s="1446"/>
      <c r="B125" s="1333"/>
      <c r="C125" s="1392"/>
      <c r="D125" s="1375"/>
      <c r="E125" s="1376"/>
      <c r="F125" s="38" t="s">
        <v>303</v>
      </c>
      <c r="G125" s="1276">
        <f t="shared" si="9"/>
        <v>0</v>
      </c>
      <c r="H125" s="1276">
        <v>0</v>
      </c>
      <c r="I125" s="1276">
        <v>0</v>
      </c>
      <c r="J125" s="1276">
        <v>0</v>
      </c>
      <c r="K125" s="1276">
        <v>0</v>
      </c>
      <c r="L125" s="1276">
        <v>0</v>
      </c>
      <c r="M125" s="1276">
        <v>0</v>
      </c>
      <c r="N125" s="1276">
        <v>0</v>
      </c>
      <c r="O125" s="1276">
        <v>0</v>
      </c>
      <c r="P125" s="1276">
        <v>0</v>
      </c>
      <c r="Q125" s="1276">
        <v>0</v>
      </c>
      <c r="R125" s="1276">
        <v>0</v>
      </c>
      <c r="S125" s="1277">
        <v>0</v>
      </c>
      <c r="T125" s="1444"/>
    </row>
    <row r="126" spans="1:20" ht="15.75" thickBot="1" x14ac:dyDescent="0.3">
      <c r="A126" s="1446"/>
      <c r="B126" s="1333"/>
      <c r="C126" s="1392"/>
      <c r="D126" s="1375"/>
      <c r="E126" s="1376"/>
      <c r="F126" s="38" t="s">
        <v>304</v>
      </c>
      <c r="G126" s="1276">
        <f t="shared" si="9"/>
        <v>0</v>
      </c>
      <c r="H126" s="1276">
        <v>0</v>
      </c>
      <c r="I126" s="1276">
        <v>0</v>
      </c>
      <c r="J126" s="1276">
        <v>0</v>
      </c>
      <c r="K126" s="1276">
        <v>0</v>
      </c>
      <c r="L126" s="1276">
        <v>0</v>
      </c>
      <c r="M126" s="1276">
        <v>0</v>
      </c>
      <c r="N126" s="1276">
        <v>0</v>
      </c>
      <c r="O126" s="1276">
        <v>0</v>
      </c>
      <c r="P126" s="1276">
        <v>0</v>
      </c>
      <c r="Q126" s="1276">
        <v>0</v>
      </c>
      <c r="R126" s="1276">
        <v>0</v>
      </c>
      <c r="S126" s="1277">
        <v>0</v>
      </c>
      <c r="T126" s="1444"/>
    </row>
    <row r="127" spans="1:20" ht="15.75" thickBot="1" x14ac:dyDescent="0.3">
      <c r="A127" s="1446"/>
      <c r="B127" s="1333"/>
      <c r="C127" s="1392"/>
      <c r="D127" s="1375"/>
      <c r="E127" s="1376"/>
      <c r="F127" s="38" t="s">
        <v>305</v>
      </c>
      <c r="G127" s="1276">
        <f t="shared" si="9"/>
        <v>0</v>
      </c>
      <c r="H127" s="1276">
        <v>0</v>
      </c>
      <c r="I127" s="1276">
        <v>0</v>
      </c>
      <c r="J127" s="1276">
        <v>0</v>
      </c>
      <c r="K127" s="1276">
        <v>0</v>
      </c>
      <c r="L127" s="1276">
        <v>0</v>
      </c>
      <c r="M127" s="1276">
        <v>0</v>
      </c>
      <c r="N127" s="1276">
        <v>0</v>
      </c>
      <c r="O127" s="1276">
        <v>0</v>
      </c>
      <c r="P127" s="1276">
        <v>0</v>
      </c>
      <c r="Q127" s="1276">
        <v>0</v>
      </c>
      <c r="R127" s="1276">
        <v>0</v>
      </c>
      <c r="S127" s="1277">
        <v>0</v>
      </c>
      <c r="T127" s="1444"/>
    </row>
    <row r="128" spans="1:20" ht="15.75" thickBot="1" x14ac:dyDescent="0.3">
      <c r="A128" s="1446"/>
      <c r="B128" s="1333"/>
      <c r="C128" s="1392"/>
      <c r="D128" s="1375"/>
      <c r="E128" s="1376"/>
      <c r="F128" s="38" t="s">
        <v>306</v>
      </c>
      <c r="G128" s="1276">
        <f t="shared" si="9"/>
        <v>0</v>
      </c>
      <c r="H128" s="1276">
        <v>0</v>
      </c>
      <c r="I128" s="1276">
        <v>0</v>
      </c>
      <c r="J128" s="1276">
        <v>0</v>
      </c>
      <c r="K128" s="1276">
        <v>0</v>
      </c>
      <c r="L128" s="1276">
        <v>0</v>
      </c>
      <c r="M128" s="1276">
        <v>0</v>
      </c>
      <c r="N128" s="1276">
        <v>0</v>
      </c>
      <c r="O128" s="1276">
        <v>0</v>
      </c>
      <c r="P128" s="1276">
        <v>0</v>
      </c>
      <c r="Q128" s="1276">
        <v>0</v>
      </c>
      <c r="R128" s="1276">
        <v>0</v>
      </c>
      <c r="S128" s="1277">
        <v>0</v>
      </c>
      <c r="T128" s="1444"/>
    </row>
    <row r="129" spans="1:20" ht="15.75" thickBot="1" x14ac:dyDescent="0.3">
      <c r="A129" s="1446"/>
      <c r="B129" s="1333"/>
      <c r="C129" s="1392"/>
      <c r="D129" s="1375"/>
      <c r="E129" s="1376"/>
      <c r="F129" s="38" t="s">
        <v>307</v>
      </c>
      <c r="G129" s="1276">
        <f t="shared" si="9"/>
        <v>0</v>
      </c>
      <c r="H129" s="1276">
        <v>0</v>
      </c>
      <c r="I129" s="1276">
        <v>0</v>
      </c>
      <c r="J129" s="1276">
        <v>0</v>
      </c>
      <c r="K129" s="1276">
        <v>0</v>
      </c>
      <c r="L129" s="1276">
        <v>0</v>
      </c>
      <c r="M129" s="1276">
        <v>0</v>
      </c>
      <c r="N129" s="1276">
        <v>0</v>
      </c>
      <c r="O129" s="1276">
        <v>0</v>
      </c>
      <c r="P129" s="1276">
        <v>0</v>
      </c>
      <c r="Q129" s="1276">
        <v>0</v>
      </c>
      <c r="R129" s="1276">
        <v>0</v>
      </c>
      <c r="S129" s="1277">
        <v>0</v>
      </c>
      <c r="T129" s="1444"/>
    </row>
    <row r="130" spans="1:20" ht="15.75" thickBot="1" x14ac:dyDescent="0.3">
      <c r="A130" s="1446"/>
      <c r="B130" s="1333"/>
      <c r="C130" s="1392"/>
      <c r="D130" s="1375"/>
      <c r="E130" s="1376"/>
      <c r="F130" s="38" t="s">
        <v>308</v>
      </c>
      <c r="G130" s="1276">
        <f t="shared" si="9"/>
        <v>0</v>
      </c>
      <c r="H130" s="1276">
        <v>0</v>
      </c>
      <c r="I130" s="1276">
        <v>0</v>
      </c>
      <c r="J130" s="1276">
        <v>0</v>
      </c>
      <c r="K130" s="1276">
        <v>0</v>
      </c>
      <c r="L130" s="1276">
        <v>0</v>
      </c>
      <c r="M130" s="1276">
        <v>0</v>
      </c>
      <c r="N130" s="1276">
        <v>0</v>
      </c>
      <c r="O130" s="1276">
        <v>0</v>
      </c>
      <c r="P130" s="1276">
        <v>0</v>
      </c>
      <c r="Q130" s="1276">
        <v>0</v>
      </c>
      <c r="R130" s="1276">
        <v>0</v>
      </c>
      <c r="S130" s="1277">
        <v>0</v>
      </c>
      <c r="T130" s="1444"/>
    </row>
    <row r="131" spans="1:20" ht="15.75" thickBot="1" x14ac:dyDescent="0.3">
      <c r="A131" s="1446"/>
      <c r="B131" s="1333"/>
      <c r="C131" s="1392"/>
      <c r="D131" s="1375"/>
      <c r="E131" s="1376"/>
      <c r="F131" s="38" t="s">
        <v>309</v>
      </c>
      <c r="G131" s="1276">
        <f t="shared" si="9"/>
        <v>0</v>
      </c>
      <c r="H131" s="1276">
        <v>0</v>
      </c>
      <c r="I131" s="1276">
        <v>0</v>
      </c>
      <c r="J131" s="1276">
        <v>0</v>
      </c>
      <c r="K131" s="1276">
        <v>0</v>
      </c>
      <c r="L131" s="1276">
        <v>0</v>
      </c>
      <c r="M131" s="1276">
        <v>0</v>
      </c>
      <c r="N131" s="1276">
        <v>0</v>
      </c>
      <c r="O131" s="1276">
        <v>0</v>
      </c>
      <c r="P131" s="1276">
        <v>0</v>
      </c>
      <c r="Q131" s="1276">
        <v>0</v>
      </c>
      <c r="R131" s="1276">
        <v>0</v>
      </c>
      <c r="S131" s="127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1276">
        <f t="shared" si="9"/>
        <v>6</v>
      </c>
      <c r="H132" s="1276">
        <v>0</v>
      </c>
      <c r="I132" s="1276">
        <v>1</v>
      </c>
      <c r="J132" s="1276">
        <v>1</v>
      </c>
      <c r="K132" s="1276">
        <v>1</v>
      </c>
      <c r="L132" s="1276">
        <v>1</v>
      </c>
      <c r="M132" s="1276">
        <v>1</v>
      </c>
      <c r="N132" s="1276">
        <v>1</v>
      </c>
      <c r="O132" s="1276">
        <v>0</v>
      </c>
      <c r="P132" s="1276">
        <v>0</v>
      </c>
      <c r="Q132" s="1276">
        <v>0</v>
      </c>
      <c r="R132" s="1276">
        <v>0</v>
      </c>
      <c r="S132" s="127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1276">
        <f t="shared" si="9"/>
        <v>1</v>
      </c>
      <c r="H133" s="1276">
        <v>0</v>
      </c>
      <c r="I133" s="1276">
        <v>0</v>
      </c>
      <c r="J133" s="1276">
        <v>0</v>
      </c>
      <c r="K133" s="1276">
        <v>0</v>
      </c>
      <c r="L133" s="1276">
        <v>0</v>
      </c>
      <c r="M133" s="1276">
        <v>0</v>
      </c>
      <c r="N133" s="1276">
        <v>0</v>
      </c>
      <c r="O133" s="1276">
        <v>1</v>
      </c>
      <c r="P133" s="1276">
        <v>0</v>
      </c>
      <c r="Q133" s="1276">
        <v>0</v>
      </c>
      <c r="R133" s="1276">
        <v>0</v>
      </c>
      <c r="S133" s="127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1276">
        <f t="shared" si="9"/>
        <v>2</v>
      </c>
      <c r="H134" s="1276">
        <v>0</v>
      </c>
      <c r="I134" s="1276">
        <v>0</v>
      </c>
      <c r="J134" s="1276">
        <v>0</v>
      </c>
      <c r="K134" s="1276">
        <v>0</v>
      </c>
      <c r="L134" s="1276">
        <v>0</v>
      </c>
      <c r="M134" s="1276">
        <v>1</v>
      </c>
      <c r="N134" s="1276">
        <v>0</v>
      </c>
      <c r="O134" s="1276">
        <v>0</v>
      </c>
      <c r="P134" s="1276">
        <v>0</v>
      </c>
      <c r="Q134" s="1276">
        <v>1</v>
      </c>
      <c r="R134" s="1276">
        <v>0</v>
      </c>
      <c r="S134" s="1277">
        <v>0</v>
      </c>
      <c r="T134" s="1444"/>
    </row>
    <row r="135" spans="1:20" ht="15.75" thickBot="1" x14ac:dyDescent="0.3">
      <c r="A135" s="1446"/>
      <c r="B135" s="1333"/>
      <c r="C135" s="1392"/>
      <c r="D135" s="1375"/>
      <c r="E135" s="1376"/>
      <c r="F135" s="38" t="s">
        <v>230</v>
      </c>
      <c r="G135" s="1276">
        <f t="shared" si="9"/>
        <v>2</v>
      </c>
      <c r="H135" s="1276">
        <v>0</v>
      </c>
      <c r="I135" s="1276">
        <v>0</v>
      </c>
      <c r="J135" s="1276">
        <v>1</v>
      </c>
      <c r="K135" s="1276">
        <v>0</v>
      </c>
      <c r="L135" s="1276">
        <v>1</v>
      </c>
      <c r="M135" s="1276">
        <v>0</v>
      </c>
      <c r="N135" s="1276">
        <v>0</v>
      </c>
      <c r="O135" s="1276">
        <v>0</v>
      </c>
      <c r="P135" s="1276">
        <v>0</v>
      </c>
      <c r="Q135" s="1276">
        <v>0</v>
      </c>
      <c r="R135" s="1276">
        <v>0</v>
      </c>
      <c r="S135" s="1277">
        <v>0</v>
      </c>
      <c r="T135" s="1444"/>
    </row>
    <row r="136" spans="1:20" ht="15.75" thickBot="1" x14ac:dyDescent="0.3">
      <c r="A136" s="1446"/>
      <c r="B136" s="1333"/>
      <c r="C136" s="1392"/>
      <c r="D136" s="1375"/>
      <c r="E136" s="1376"/>
      <c r="F136" s="38" t="s">
        <v>313</v>
      </c>
      <c r="G136" s="1276">
        <f t="shared" si="9"/>
        <v>0</v>
      </c>
      <c r="H136" s="1276">
        <v>0</v>
      </c>
      <c r="I136" s="1276">
        <v>0</v>
      </c>
      <c r="J136" s="1276">
        <v>0</v>
      </c>
      <c r="K136" s="1276">
        <v>0</v>
      </c>
      <c r="L136" s="1276">
        <v>0</v>
      </c>
      <c r="M136" s="1276">
        <v>0</v>
      </c>
      <c r="N136" s="1276">
        <v>0</v>
      </c>
      <c r="O136" s="1276">
        <v>0</v>
      </c>
      <c r="P136" s="1276">
        <v>0</v>
      </c>
      <c r="Q136" s="1276">
        <v>0</v>
      </c>
      <c r="R136" s="1276">
        <v>0</v>
      </c>
      <c r="S136" s="127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1276">
        <v>0</v>
      </c>
      <c r="H137" s="1276">
        <v>0</v>
      </c>
      <c r="I137" s="1276">
        <v>0</v>
      </c>
      <c r="J137" s="1276">
        <v>0</v>
      </c>
      <c r="K137" s="1276">
        <v>0</v>
      </c>
      <c r="L137" s="1276">
        <v>0</v>
      </c>
      <c r="M137" s="1276">
        <v>0</v>
      </c>
      <c r="N137" s="1276">
        <v>0</v>
      </c>
      <c r="O137" s="1276">
        <v>0</v>
      </c>
      <c r="P137" s="1276">
        <v>0</v>
      </c>
      <c r="Q137" s="1276">
        <v>0</v>
      </c>
      <c r="R137" s="1276">
        <v>0</v>
      </c>
      <c r="S137" s="127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1276">
        <f t="shared" si="9"/>
        <v>0</v>
      </c>
      <c r="H138" s="1276">
        <v>0</v>
      </c>
      <c r="I138" s="1276">
        <v>0</v>
      </c>
      <c r="J138" s="1276">
        <v>0</v>
      </c>
      <c r="K138" s="1276">
        <v>0</v>
      </c>
      <c r="L138" s="1276">
        <v>0</v>
      </c>
      <c r="M138" s="1276">
        <v>0</v>
      </c>
      <c r="N138" s="1276">
        <v>0</v>
      </c>
      <c r="O138" s="1276">
        <v>0</v>
      </c>
      <c r="P138" s="1276">
        <v>0</v>
      </c>
      <c r="Q138" s="1276">
        <v>0</v>
      </c>
      <c r="R138" s="1276">
        <v>0</v>
      </c>
      <c r="S138" s="1277">
        <v>0</v>
      </c>
      <c r="T138" s="1444"/>
    </row>
    <row r="139" spans="1:20" ht="15.75" thickBot="1" x14ac:dyDescent="0.3">
      <c r="A139" s="1446"/>
      <c r="B139" s="1333"/>
      <c r="C139" s="1392"/>
      <c r="D139" s="1375"/>
      <c r="E139" s="1376"/>
      <c r="F139" s="38" t="s">
        <v>316</v>
      </c>
      <c r="G139" s="1276">
        <f t="shared" si="9"/>
        <v>5</v>
      </c>
      <c r="H139" s="1276">
        <v>1</v>
      </c>
      <c r="I139" s="1276">
        <v>0</v>
      </c>
      <c r="J139" s="1276">
        <v>1</v>
      </c>
      <c r="K139" s="1276">
        <v>0</v>
      </c>
      <c r="L139" s="1276">
        <v>1</v>
      </c>
      <c r="M139" s="1276">
        <v>0</v>
      </c>
      <c r="N139" s="1276">
        <v>1</v>
      </c>
      <c r="O139" s="1276">
        <v>0</v>
      </c>
      <c r="P139" s="1276">
        <v>1</v>
      </c>
      <c r="Q139" s="1276">
        <v>0</v>
      </c>
      <c r="R139" s="1276">
        <v>0</v>
      </c>
      <c r="S139" s="1277">
        <v>0</v>
      </c>
      <c r="T139" s="1444"/>
    </row>
    <row r="140" spans="1:20" ht="15.75" thickBot="1" x14ac:dyDescent="0.3">
      <c r="A140" s="1446"/>
      <c r="B140" s="1333"/>
      <c r="C140" s="1392"/>
      <c r="D140" s="1375"/>
      <c r="E140" s="1376"/>
      <c r="F140" s="38" t="s">
        <v>317</v>
      </c>
      <c r="G140" s="1276">
        <f t="shared" si="9"/>
        <v>2</v>
      </c>
      <c r="H140" s="1276">
        <v>0</v>
      </c>
      <c r="I140" s="1276">
        <v>0</v>
      </c>
      <c r="J140" s="1276">
        <v>0</v>
      </c>
      <c r="K140" s="1276">
        <v>1</v>
      </c>
      <c r="L140" s="1276">
        <v>0</v>
      </c>
      <c r="M140" s="1276">
        <v>1</v>
      </c>
      <c r="N140" s="1276">
        <v>0</v>
      </c>
      <c r="O140" s="1276">
        <v>0</v>
      </c>
      <c r="P140" s="1276">
        <v>0</v>
      </c>
      <c r="Q140" s="1276">
        <v>0</v>
      </c>
      <c r="R140" s="1276">
        <v>0</v>
      </c>
      <c r="S140" s="1277">
        <v>0</v>
      </c>
      <c r="T140" s="1444"/>
    </row>
    <row r="141" spans="1:20" ht="15.75" thickBot="1" x14ac:dyDescent="0.3">
      <c r="A141" s="1446"/>
      <c r="B141" s="1333"/>
      <c r="C141" s="1392"/>
      <c r="D141" s="1375"/>
      <c r="E141" s="1376"/>
      <c r="F141" s="38" t="s">
        <v>318</v>
      </c>
      <c r="G141" s="1276">
        <f t="shared" si="9"/>
        <v>2</v>
      </c>
      <c r="H141" s="1276">
        <v>0</v>
      </c>
      <c r="I141" s="1276">
        <v>1</v>
      </c>
      <c r="J141" s="1276">
        <v>0</v>
      </c>
      <c r="K141" s="1276">
        <v>0</v>
      </c>
      <c r="L141" s="1276">
        <v>0</v>
      </c>
      <c r="M141" s="1276">
        <v>0</v>
      </c>
      <c r="N141" s="1276">
        <v>0</v>
      </c>
      <c r="O141" s="1276">
        <v>0</v>
      </c>
      <c r="P141" s="1276">
        <v>0</v>
      </c>
      <c r="Q141" s="1276">
        <v>1</v>
      </c>
      <c r="R141" s="1276">
        <v>0</v>
      </c>
      <c r="S141" s="1277">
        <v>0</v>
      </c>
      <c r="T141" s="1444"/>
    </row>
    <row r="142" spans="1:20" ht="15.75" thickBot="1" x14ac:dyDescent="0.3">
      <c r="A142" s="1446"/>
      <c r="B142" s="1333"/>
      <c r="C142" s="1392"/>
      <c r="D142" s="1375"/>
      <c r="E142" s="1376"/>
      <c r="F142" s="38" t="s">
        <v>319</v>
      </c>
      <c r="G142" s="1276">
        <f t="shared" si="9"/>
        <v>1</v>
      </c>
      <c r="H142" s="1276">
        <v>0</v>
      </c>
      <c r="I142" s="1276">
        <v>0</v>
      </c>
      <c r="J142" s="1276">
        <v>0</v>
      </c>
      <c r="K142" s="1276">
        <v>0</v>
      </c>
      <c r="L142" s="1276">
        <v>1</v>
      </c>
      <c r="M142" s="1276">
        <v>0</v>
      </c>
      <c r="N142" s="1276">
        <v>0</v>
      </c>
      <c r="O142" s="1276">
        <v>0</v>
      </c>
      <c r="P142" s="1276">
        <v>0</v>
      </c>
      <c r="Q142" s="1276">
        <v>0</v>
      </c>
      <c r="R142" s="1276">
        <v>0</v>
      </c>
      <c r="S142" s="1277">
        <v>0</v>
      </c>
      <c r="T142" s="1444"/>
    </row>
    <row r="143" spans="1:20" ht="15.75" thickBot="1" x14ac:dyDescent="0.3">
      <c r="A143" s="1446"/>
      <c r="B143" s="1333"/>
      <c r="C143" s="1392"/>
      <c r="D143" s="1375"/>
      <c r="E143" s="1376"/>
      <c r="F143" s="38" t="s">
        <v>320</v>
      </c>
      <c r="G143" s="1276">
        <f t="shared" si="9"/>
        <v>0</v>
      </c>
      <c r="H143" s="1276">
        <v>0</v>
      </c>
      <c r="I143" s="1276">
        <v>0</v>
      </c>
      <c r="J143" s="1276">
        <v>0</v>
      </c>
      <c r="K143" s="1276">
        <v>0</v>
      </c>
      <c r="L143" s="1276">
        <v>0</v>
      </c>
      <c r="M143" s="1276">
        <v>0</v>
      </c>
      <c r="N143" s="1276">
        <v>0</v>
      </c>
      <c r="O143" s="1276">
        <v>0</v>
      </c>
      <c r="P143" s="1276">
        <v>0</v>
      </c>
      <c r="Q143" s="1276">
        <v>0</v>
      </c>
      <c r="R143" s="1276">
        <v>0</v>
      </c>
      <c r="S143" s="1277">
        <v>0</v>
      </c>
      <c r="T143" s="1444"/>
    </row>
    <row r="144" spans="1:20" ht="15.75" thickBot="1" x14ac:dyDescent="0.3">
      <c r="A144" s="1446"/>
      <c r="B144" s="1333"/>
      <c r="C144" s="1392"/>
      <c r="D144" s="1375"/>
      <c r="E144" s="1376"/>
      <c r="F144" s="38" t="s">
        <v>321</v>
      </c>
      <c r="G144" s="1276">
        <f t="shared" si="9"/>
        <v>1</v>
      </c>
      <c r="H144" s="1276">
        <v>0</v>
      </c>
      <c r="I144" s="1276">
        <v>0</v>
      </c>
      <c r="J144" s="1276">
        <v>0</v>
      </c>
      <c r="K144" s="1276">
        <v>0</v>
      </c>
      <c r="L144" s="1276">
        <v>0</v>
      </c>
      <c r="M144" s="1276">
        <v>1</v>
      </c>
      <c r="N144" s="1276">
        <v>0</v>
      </c>
      <c r="O144" s="1276">
        <v>0</v>
      </c>
      <c r="P144" s="1276">
        <v>0</v>
      </c>
      <c r="Q144" s="1276">
        <v>0</v>
      </c>
      <c r="R144" s="1276">
        <v>0</v>
      </c>
      <c r="S144" s="1277">
        <v>0</v>
      </c>
      <c r="T144" s="1444"/>
    </row>
    <row r="145" spans="1:20" ht="15.75" thickBot="1" x14ac:dyDescent="0.3">
      <c r="A145" s="1446"/>
      <c r="B145" s="1333"/>
      <c r="C145" s="1392"/>
      <c r="D145" s="1375"/>
      <c r="E145" s="1376"/>
      <c r="F145" s="38" t="s">
        <v>322</v>
      </c>
      <c r="G145" s="1276">
        <f t="shared" si="9"/>
        <v>3</v>
      </c>
      <c r="H145" s="1276">
        <v>0</v>
      </c>
      <c r="I145" s="1276">
        <v>1</v>
      </c>
      <c r="J145" s="1276">
        <v>0</v>
      </c>
      <c r="K145" s="1276">
        <v>1</v>
      </c>
      <c r="L145" s="1276">
        <v>0</v>
      </c>
      <c r="M145" s="1276">
        <v>0</v>
      </c>
      <c r="N145" s="1276">
        <v>0</v>
      </c>
      <c r="O145" s="1276">
        <v>1</v>
      </c>
      <c r="P145" s="1276">
        <v>0</v>
      </c>
      <c r="Q145" s="1276">
        <v>0</v>
      </c>
      <c r="R145" s="1276">
        <v>0</v>
      </c>
      <c r="S145" s="127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1276">
        <f t="shared" si="9"/>
        <v>1</v>
      </c>
      <c r="H146" s="1276">
        <v>0</v>
      </c>
      <c r="I146" s="1276">
        <v>0</v>
      </c>
      <c r="J146" s="1276">
        <v>0</v>
      </c>
      <c r="K146" s="1276">
        <v>0</v>
      </c>
      <c r="L146" s="1276">
        <v>0</v>
      </c>
      <c r="M146" s="1276">
        <v>0</v>
      </c>
      <c r="N146" s="1276">
        <v>1</v>
      </c>
      <c r="O146" s="1276">
        <v>0</v>
      </c>
      <c r="P146" s="1276">
        <v>0</v>
      </c>
      <c r="Q146" s="1276">
        <v>0</v>
      </c>
      <c r="R146" s="1276">
        <v>0</v>
      </c>
      <c r="S146" s="127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1276">
        <f t="shared" si="9"/>
        <v>1</v>
      </c>
      <c r="H147" s="1276">
        <v>0</v>
      </c>
      <c r="I147" s="1276">
        <v>0</v>
      </c>
      <c r="J147" s="1276">
        <v>0</v>
      </c>
      <c r="K147" s="1276">
        <v>0</v>
      </c>
      <c r="L147" s="1276">
        <v>0</v>
      </c>
      <c r="M147" s="1276">
        <v>0</v>
      </c>
      <c r="N147" s="1276">
        <v>0</v>
      </c>
      <c r="O147" s="1276">
        <v>0</v>
      </c>
      <c r="P147" s="1276">
        <v>0</v>
      </c>
      <c r="Q147" s="1276">
        <v>1</v>
      </c>
      <c r="R147" s="1276">
        <v>0</v>
      </c>
      <c r="S147" s="1277">
        <v>0</v>
      </c>
      <c r="T147" s="1444"/>
    </row>
    <row r="148" spans="1:20" ht="15.75" thickBot="1" x14ac:dyDescent="0.3">
      <c r="A148" s="1446"/>
      <c r="B148" s="1333"/>
      <c r="C148" s="1392"/>
      <c r="D148" s="1375"/>
      <c r="E148" s="1376"/>
      <c r="F148" s="38" t="s">
        <v>325</v>
      </c>
      <c r="G148" s="1276">
        <v>10</v>
      </c>
      <c r="H148" s="1276">
        <v>0</v>
      </c>
      <c r="I148" s="1276">
        <v>3</v>
      </c>
      <c r="J148" s="1276">
        <v>0</v>
      </c>
      <c r="K148" s="1276">
        <v>3</v>
      </c>
      <c r="L148" s="1276">
        <v>0</v>
      </c>
      <c r="M148" s="1276">
        <v>0</v>
      </c>
      <c r="N148" s="1276">
        <v>3</v>
      </c>
      <c r="O148" s="1276">
        <v>0</v>
      </c>
      <c r="P148" s="1276">
        <v>0</v>
      </c>
      <c r="Q148" s="1276">
        <v>0</v>
      </c>
      <c r="R148" s="1276">
        <v>1</v>
      </c>
      <c r="S148" s="1277">
        <v>0</v>
      </c>
      <c r="T148" s="1444"/>
    </row>
    <row r="149" spans="1:20" ht="15.75" thickBot="1" x14ac:dyDescent="0.3">
      <c r="A149" s="1446"/>
      <c r="B149" s="1333"/>
      <c r="C149" s="1392"/>
      <c r="D149" s="1375"/>
      <c r="E149" s="1376"/>
      <c r="F149" s="38" t="s">
        <v>326</v>
      </c>
      <c r="G149" s="1276">
        <f t="shared" si="9"/>
        <v>10</v>
      </c>
      <c r="H149" s="1276">
        <v>3</v>
      </c>
      <c r="I149" s="1276">
        <v>3</v>
      </c>
      <c r="J149" s="1276">
        <v>0</v>
      </c>
      <c r="K149" s="1276">
        <v>0</v>
      </c>
      <c r="L149" s="1276">
        <v>0</v>
      </c>
      <c r="M149" s="1276">
        <v>3</v>
      </c>
      <c r="N149" s="1276">
        <v>0</v>
      </c>
      <c r="O149" s="1276">
        <v>0</v>
      </c>
      <c r="P149" s="1276">
        <v>0</v>
      </c>
      <c r="Q149" s="1276">
        <v>0</v>
      </c>
      <c r="R149" s="1276">
        <v>0</v>
      </c>
      <c r="S149" s="1277">
        <v>1</v>
      </c>
      <c r="T149" s="1444"/>
    </row>
    <row r="150" spans="1:20" ht="15.75" thickBot="1" x14ac:dyDescent="0.3">
      <c r="A150" s="1446"/>
      <c r="B150" s="1333"/>
      <c r="C150" s="1392"/>
      <c r="D150" s="1375"/>
      <c r="E150" s="1376"/>
      <c r="F150" s="38" t="s">
        <v>137</v>
      </c>
      <c r="G150" s="1276">
        <f t="shared" si="9"/>
        <v>0</v>
      </c>
      <c r="H150" s="1276">
        <v>0</v>
      </c>
      <c r="I150" s="1276">
        <v>0</v>
      </c>
      <c r="J150" s="1276">
        <v>0</v>
      </c>
      <c r="K150" s="1276">
        <v>0</v>
      </c>
      <c r="L150" s="1276">
        <v>0</v>
      </c>
      <c r="M150" s="1276">
        <v>0</v>
      </c>
      <c r="N150" s="1276">
        <v>0</v>
      </c>
      <c r="O150" s="1276">
        <v>0</v>
      </c>
      <c r="P150" s="1276">
        <v>0</v>
      </c>
      <c r="Q150" s="1276">
        <v>0</v>
      </c>
      <c r="R150" s="1276">
        <v>0</v>
      </c>
      <c r="S150" s="127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1276">
        <f t="shared" si="9"/>
        <v>0</v>
      </c>
      <c r="H151" s="1276">
        <v>0</v>
      </c>
      <c r="I151" s="1276">
        <v>0</v>
      </c>
      <c r="J151" s="1276">
        <v>0</v>
      </c>
      <c r="K151" s="1276">
        <v>0</v>
      </c>
      <c r="L151" s="1276">
        <v>0</v>
      </c>
      <c r="M151" s="1276">
        <v>0</v>
      </c>
      <c r="N151" s="1276">
        <v>0</v>
      </c>
      <c r="O151" s="1276">
        <v>0</v>
      </c>
      <c r="P151" s="1276">
        <v>0</v>
      </c>
      <c r="Q151" s="1276">
        <v>0</v>
      </c>
      <c r="R151" s="1276">
        <v>0</v>
      </c>
      <c r="S151" s="1277">
        <v>0</v>
      </c>
      <c r="T151" s="1444"/>
    </row>
    <row r="152" spans="1:20" ht="15.75" thickBot="1" x14ac:dyDescent="0.3">
      <c r="A152" s="1446"/>
      <c r="B152" s="1333"/>
      <c r="C152" s="1392"/>
      <c r="D152" s="1375"/>
      <c r="E152" s="1376"/>
      <c r="F152" s="38" t="s">
        <v>328</v>
      </c>
      <c r="G152" s="1276">
        <v>1</v>
      </c>
      <c r="H152" s="1276"/>
      <c r="I152" s="1276"/>
      <c r="J152" s="1276"/>
      <c r="K152" s="1276"/>
      <c r="L152" s="1276"/>
      <c r="M152" s="1276"/>
      <c r="N152" s="1276"/>
      <c r="O152" s="1276"/>
      <c r="P152" s="1276"/>
      <c r="Q152" s="1276"/>
      <c r="R152" s="1276"/>
      <c r="S152" s="1277"/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1276">
        <f t="shared" si="9"/>
        <v>0</v>
      </c>
      <c r="H153" s="1276">
        <v>0</v>
      </c>
      <c r="I153" s="1276">
        <v>0</v>
      </c>
      <c r="J153" s="1276">
        <v>0</v>
      </c>
      <c r="K153" s="1276">
        <v>0</v>
      </c>
      <c r="L153" s="1276">
        <v>0</v>
      </c>
      <c r="M153" s="1276">
        <v>0</v>
      </c>
      <c r="N153" s="1276">
        <v>0</v>
      </c>
      <c r="O153" s="1276">
        <v>0</v>
      </c>
      <c r="P153" s="1276">
        <v>0</v>
      </c>
      <c r="Q153" s="1276">
        <v>0</v>
      </c>
      <c r="R153" s="1276">
        <v>0</v>
      </c>
      <c r="S153" s="127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1278">
        <f t="shared" si="9"/>
        <v>0</v>
      </c>
      <c r="H154" s="1278">
        <v>0</v>
      </c>
      <c r="I154" s="1278">
        <v>0</v>
      </c>
      <c r="J154" s="1278">
        <v>0</v>
      </c>
      <c r="K154" s="1278">
        <v>0</v>
      </c>
      <c r="L154" s="1278">
        <v>0</v>
      </c>
      <c r="M154" s="1278">
        <v>0</v>
      </c>
      <c r="N154" s="1278">
        <v>0</v>
      </c>
      <c r="O154" s="1278">
        <v>0</v>
      </c>
      <c r="P154" s="1278">
        <v>0</v>
      </c>
      <c r="Q154" s="1278">
        <v>0</v>
      </c>
      <c r="R154" s="1278">
        <v>0</v>
      </c>
      <c r="S154" s="1279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83</v>
      </c>
      <c r="H155" s="93">
        <f t="shared" ref="H155:S155" si="10">SUM(H102:H154)</f>
        <v>5</v>
      </c>
      <c r="I155" s="93">
        <f t="shared" si="10"/>
        <v>14</v>
      </c>
      <c r="J155" s="93">
        <f t="shared" si="10"/>
        <v>8</v>
      </c>
      <c r="K155" s="93">
        <f t="shared" si="10"/>
        <v>11</v>
      </c>
      <c r="L155" s="93">
        <f t="shared" si="10"/>
        <v>8</v>
      </c>
      <c r="M155" s="93">
        <f t="shared" si="10"/>
        <v>10</v>
      </c>
      <c r="N155" s="93">
        <f t="shared" si="10"/>
        <v>12</v>
      </c>
      <c r="O155" s="93">
        <f t="shared" si="10"/>
        <v>4</v>
      </c>
      <c r="P155" s="93">
        <f t="shared" si="10"/>
        <v>2</v>
      </c>
      <c r="Q155" s="93">
        <f t="shared" si="10"/>
        <v>6</v>
      </c>
      <c r="R155" s="93">
        <f t="shared" si="10"/>
        <v>1</v>
      </c>
      <c r="S155" s="94">
        <f t="shared" si="10"/>
        <v>1</v>
      </c>
      <c r="T155" s="1444"/>
    </row>
    <row r="156" spans="1:20" ht="15.7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495">
        <v>4</v>
      </c>
      <c r="H156" s="495">
        <v>0</v>
      </c>
      <c r="I156" s="495">
        <v>0</v>
      </c>
      <c r="J156" s="495">
        <v>1</v>
      </c>
      <c r="K156" s="495">
        <v>0</v>
      </c>
      <c r="L156" s="495">
        <v>1</v>
      </c>
      <c r="M156" s="495">
        <v>0</v>
      </c>
      <c r="N156" s="495">
        <v>0</v>
      </c>
      <c r="O156" s="495">
        <v>1</v>
      </c>
      <c r="P156" s="495">
        <v>0</v>
      </c>
      <c r="Q156" s="495">
        <v>1</v>
      </c>
      <c r="R156" s="495">
        <v>0</v>
      </c>
      <c r="S156" s="1280">
        <v>0</v>
      </c>
      <c r="T156" s="1444"/>
    </row>
    <row r="157" spans="1:20" ht="15.75" thickBot="1" x14ac:dyDescent="0.3">
      <c r="A157" s="1446"/>
      <c r="B157" s="1333"/>
      <c r="C157" s="1392"/>
      <c r="D157" s="1369"/>
      <c r="E157" s="1370"/>
      <c r="F157" s="40" t="s">
        <v>356</v>
      </c>
      <c r="G157" s="496">
        <v>2</v>
      </c>
      <c r="H157" s="496">
        <v>0</v>
      </c>
      <c r="I157" s="496">
        <v>0</v>
      </c>
      <c r="J157" s="496">
        <v>1</v>
      </c>
      <c r="K157" s="496">
        <v>0</v>
      </c>
      <c r="L157" s="496">
        <v>0</v>
      </c>
      <c r="M157" s="496">
        <v>0</v>
      </c>
      <c r="N157" s="496">
        <v>1</v>
      </c>
      <c r="O157" s="496">
        <v>0</v>
      </c>
      <c r="P157" s="496">
        <v>0</v>
      </c>
      <c r="Q157" s="496">
        <v>0</v>
      </c>
      <c r="R157" s="496">
        <v>0</v>
      </c>
      <c r="S157" s="1281">
        <v>0</v>
      </c>
      <c r="T157" s="1444"/>
    </row>
    <row r="158" spans="1:20" ht="15.75" thickBot="1" x14ac:dyDescent="0.3">
      <c r="A158" s="1446"/>
      <c r="B158" s="1333"/>
      <c r="C158" s="1392"/>
      <c r="D158" s="1369"/>
      <c r="E158" s="1370"/>
      <c r="F158" s="40" t="s">
        <v>357</v>
      </c>
      <c r="G158" s="496">
        <v>10</v>
      </c>
      <c r="H158" s="496">
        <v>0</v>
      </c>
      <c r="I158" s="496">
        <v>1</v>
      </c>
      <c r="J158" s="496">
        <v>1</v>
      </c>
      <c r="K158" s="496">
        <v>1</v>
      </c>
      <c r="L158" s="496">
        <v>1</v>
      </c>
      <c r="M158" s="496">
        <v>1</v>
      </c>
      <c r="N158" s="496">
        <v>1</v>
      </c>
      <c r="O158" s="496">
        <v>1</v>
      </c>
      <c r="P158" s="496">
        <v>1</v>
      </c>
      <c r="Q158" s="496">
        <v>1</v>
      </c>
      <c r="R158" s="496">
        <v>1</v>
      </c>
      <c r="S158" s="1281">
        <v>0</v>
      </c>
      <c r="T158" s="1444"/>
    </row>
    <row r="159" spans="1:20" ht="15.75" thickBot="1" x14ac:dyDescent="0.3">
      <c r="A159" s="1446"/>
      <c r="B159" s="1333"/>
      <c r="C159" s="1392"/>
      <c r="D159" s="1369"/>
      <c r="E159" s="1370"/>
      <c r="F159" s="40" t="s">
        <v>358</v>
      </c>
      <c r="G159" s="496">
        <v>10</v>
      </c>
      <c r="H159" s="496">
        <v>0</v>
      </c>
      <c r="I159" s="496">
        <v>1</v>
      </c>
      <c r="J159" s="496">
        <v>1</v>
      </c>
      <c r="K159" s="496">
        <v>1</v>
      </c>
      <c r="L159" s="496">
        <v>1</v>
      </c>
      <c r="M159" s="496">
        <v>1</v>
      </c>
      <c r="N159" s="496">
        <v>1</v>
      </c>
      <c r="O159" s="496">
        <v>1</v>
      </c>
      <c r="P159" s="496">
        <v>1</v>
      </c>
      <c r="Q159" s="496">
        <v>1</v>
      </c>
      <c r="R159" s="496">
        <v>1</v>
      </c>
      <c r="S159" s="1281">
        <v>0</v>
      </c>
      <c r="T159" s="1444"/>
    </row>
    <row r="160" spans="1:20" ht="15.75" thickBot="1" x14ac:dyDescent="0.3">
      <c r="A160" s="1446"/>
      <c r="B160" s="1333"/>
      <c r="C160" s="1392"/>
      <c r="D160" s="1369"/>
      <c r="E160" s="1370"/>
      <c r="F160" s="40" t="s">
        <v>359</v>
      </c>
      <c r="G160" s="496">
        <v>3</v>
      </c>
      <c r="H160" s="496">
        <v>0</v>
      </c>
      <c r="I160" s="496">
        <v>0</v>
      </c>
      <c r="J160" s="496">
        <v>0</v>
      </c>
      <c r="K160" s="496">
        <v>1</v>
      </c>
      <c r="L160" s="496">
        <v>0</v>
      </c>
      <c r="M160" s="496">
        <v>0</v>
      </c>
      <c r="N160" s="496">
        <v>0</v>
      </c>
      <c r="O160" s="496">
        <v>1</v>
      </c>
      <c r="P160" s="496">
        <v>0</v>
      </c>
      <c r="Q160" s="496">
        <v>0</v>
      </c>
      <c r="R160" s="496">
        <v>1</v>
      </c>
      <c r="S160" s="1281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496">
        <v>2</v>
      </c>
      <c r="H161" s="503">
        <v>0</v>
      </c>
      <c r="I161" s="503">
        <v>0</v>
      </c>
      <c r="J161" s="503">
        <v>0</v>
      </c>
      <c r="K161" s="503">
        <v>1</v>
      </c>
      <c r="L161" s="503">
        <v>0</v>
      </c>
      <c r="M161" s="503">
        <v>0</v>
      </c>
      <c r="N161" s="503">
        <v>0</v>
      </c>
      <c r="O161" s="503">
        <v>1</v>
      </c>
      <c r="P161" s="503">
        <v>0</v>
      </c>
      <c r="Q161" s="503">
        <v>0</v>
      </c>
      <c r="R161" s="503">
        <v>0</v>
      </c>
      <c r="S161" s="504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496">
        <v>2</v>
      </c>
      <c r="H162" s="503">
        <v>0</v>
      </c>
      <c r="I162" s="503">
        <v>0</v>
      </c>
      <c r="J162" s="503">
        <v>0</v>
      </c>
      <c r="K162" s="503">
        <v>1</v>
      </c>
      <c r="L162" s="503">
        <v>0</v>
      </c>
      <c r="M162" s="503">
        <v>0</v>
      </c>
      <c r="N162" s="503">
        <v>0</v>
      </c>
      <c r="O162" s="503">
        <v>1</v>
      </c>
      <c r="P162" s="503">
        <v>0</v>
      </c>
      <c r="Q162" s="503">
        <v>0</v>
      </c>
      <c r="R162" s="503">
        <v>0</v>
      </c>
      <c r="S162" s="504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496">
        <v>1</v>
      </c>
      <c r="H163" s="503">
        <v>0</v>
      </c>
      <c r="I163" s="503">
        <v>0</v>
      </c>
      <c r="J163" s="503">
        <v>0</v>
      </c>
      <c r="K163" s="503">
        <v>0</v>
      </c>
      <c r="L163" s="503">
        <v>1</v>
      </c>
      <c r="M163" s="503">
        <v>0</v>
      </c>
      <c r="N163" s="503">
        <v>0</v>
      </c>
      <c r="O163" s="503">
        <v>0</v>
      </c>
      <c r="P163" s="503">
        <v>0</v>
      </c>
      <c r="Q163" s="503">
        <v>0</v>
      </c>
      <c r="R163" s="503">
        <v>0</v>
      </c>
      <c r="S163" s="504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496">
        <v>1</v>
      </c>
      <c r="H164" s="503">
        <v>0</v>
      </c>
      <c r="I164" s="503">
        <v>0</v>
      </c>
      <c r="J164" s="503">
        <v>1</v>
      </c>
      <c r="K164" s="503">
        <v>0</v>
      </c>
      <c r="L164" s="503">
        <v>0</v>
      </c>
      <c r="M164" s="503">
        <v>0</v>
      </c>
      <c r="N164" s="503">
        <v>0</v>
      </c>
      <c r="O164" s="503">
        <v>0</v>
      </c>
      <c r="P164" s="503">
        <v>0</v>
      </c>
      <c r="Q164" s="503">
        <v>0</v>
      </c>
      <c r="R164" s="503">
        <v>0</v>
      </c>
      <c r="S164" s="504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496">
        <v>2</v>
      </c>
      <c r="H165" s="503">
        <v>0</v>
      </c>
      <c r="I165" s="503">
        <v>0</v>
      </c>
      <c r="J165" s="503">
        <v>1</v>
      </c>
      <c r="K165" s="503">
        <v>0</v>
      </c>
      <c r="L165" s="503">
        <v>0</v>
      </c>
      <c r="M165" s="503">
        <v>0</v>
      </c>
      <c r="N165" s="503">
        <v>0</v>
      </c>
      <c r="O165" s="503">
        <v>0</v>
      </c>
      <c r="P165" s="503">
        <v>1</v>
      </c>
      <c r="Q165" s="503">
        <v>0</v>
      </c>
      <c r="R165" s="503">
        <v>0</v>
      </c>
      <c r="S165" s="504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496">
        <f t="shared" ref="G166:G229" si="11">SUM(H166:S166)</f>
        <v>0</v>
      </c>
      <c r="H166" s="503">
        <v>0</v>
      </c>
      <c r="I166" s="503">
        <v>0</v>
      </c>
      <c r="J166" s="503">
        <v>0</v>
      </c>
      <c r="K166" s="503">
        <v>0</v>
      </c>
      <c r="L166" s="503">
        <v>0</v>
      </c>
      <c r="M166" s="503">
        <v>0</v>
      </c>
      <c r="N166" s="503">
        <v>0</v>
      </c>
      <c r="O166" s="503">
        <v>0</v>
      </c>
      <c r="P166" s="503">
        <v>0</v>
      </c>
      <c r="Q166" s="503">
        <v>0</v>
      </c>
      <c r="R166" s="503">
        <v>0</v>
      </c>
      <c r="S166" s="503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496">
        <f t="shared" si="11"/>
        <v>0</v>
      </c>
      <c r="H167" s="503">
        <v>0</v>
      </c>
      <c r="I167" s="503">
        <v>0</v>
      </c>
      <c r="J167" s="503">
        <v>0</v>
      </c>
      <c r="K167" s="503">
        <v>0</v>
      </c>
      <c r="L167" s="503">
        <v>0</v>
      </c>
      <c r="M167" s="503">
        <v>0</v>
      </c>
      <c r="N167" s="503">
        <v>0</v>
      </c>
      <c r="O167" s="503">
        <v>0</v>
      </c>
      <c r="P167" s="503">
        <v>0</v>
      </c>
      <c r="Q167" s="503">
        <v>0</v>
      </c>
      <c r="R167" s="503">
        <v>0</v>
      </c>
      <c r="S167" s="503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496">
        <f t="shared" si="11"/>
        <v>0</v>
      </c>
      <c r="H168" s="503">
        <v>0</v>
      </c>
      <c r="I168" s="503">
        <v>0</v>
      </c>
      <c r="J168" s="503">
        <v>0</v>
      </c>
      <c r="K168" s="503">
        <v>0</v>
      </c>
      <c r="L168" s="503">
        <v>0</v>
      </c>
      <c r="M168" s="503">
        <v>0</v>
      </c>
      <c r="N168" s="503">
        <v>0</v>
      </c>
      <c r="O168" s="503">
        <v>0</v>
      </c>
      <c r="P168" s="503">
        <v>0</v>
      </c>
      <c r="Q168" s="503">
        <v>0</v>
      </c>
      <c r="R168" s="503">
        <v>0</v>
      </c>
      <c r="S168" s="503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496">
        <f t="shared" si="11"/>
        <v>0</v>
      </c>
      <c r="H169" s="503">
        <v>0</v>
      </c>
      <c r="I169" s="503">
        <v>0</v>
      </c>
      <c r="J169" s="503">
        <v>0</v>
      </c>
      <c r="K169" s="503">
        <v>0</v>
      </c>
      <c r="L169" s="503">
        <v>0</v>
      </c>
      <c r="M169" s="503">
        <v>0</v>
      </c>
      <c r="N169" s="503">
        <v>0</v>
      </c>
      <c r="O169" s="503">
        <v>0</v>
      </c>
      <c r="P169" s="503">
        <v>0</v>
      </c>
      <c r="Q169" s="503">
        <v>0</v>
      </c>
      <c r="R169" s="503">
        <v>0</v>
      </c>
      <c r="S169" s="503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496">
        <f t="shared" si="11"/>
        <v>0</v>
      </c>
      <c r="H170" s="503">
        <v>0</v>
      </c>
      <c r="I170" s="503">
        <v>0</v>
      </c>
      <c r="J170" s="503">
        <v>0</v>
      </c>
      <c r="K170" s="503">
        <v>0</v>
      </c>
      <c r="L170" s="503">
        <v>0</v>
      </c>
      <c r="M170" s="503">
        <v>0</v>
      </c>
      <c r="N170" s="503">
        <v>0</v>
      </c>
      <c r="O170" s="503">
        <v>0</v>
      </c>
      <c r="P170" s="503">
        <v>0</v>
      </c>
      <c r="Q170" s="503">
        <v>0</v>
      </c>
      <c r="R170" s="503">
        <v>0</v>
      </c>
      <c r="S170" s="503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496">
        <v>1</v>
      </c>
      <c r="H171" s="503">
        <v>0</v>
      </c>
      <c r="I171" s="503">
        <v>0</v>
      </c>
      <c r="J171" s="503">
        <v>0</v>
      </c>
      <c r="K171" s="503">
        <v>0</v>
      </c>
      <c r="L171" s="503">
        <v>0</v>
      </c>
      <c r="M171" s="503">
        <v>1</v>
      </c>
      <c r="N171" s="503">
        <v>0</v>
      </c>
      <c r="O171" s="503">
        <v>0</v>
      </c>
      <c r="P171" s="503">
        <v>0</v>
      </c>
      <c r="Q171" s="503">
        <v>0</v>
      </c>
      <c r="R171" s="503">
        <v>0</v>
      </c>
      <c r="S171" s="504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496">
        <v>1</v>
      </c>
      <c r="H172" s="503">
        <v>0</v>
      </c>
      <c r="I172" s="503">
        <v>0</v>
      </c>
      <c r="J172" s="503">
        <v>0</v>
      </c>
      <c r="K172" s="503">
        <v>1</v>
      </c>
      <c r="L172" s="503">
        <v>0</v>
      </c>
      <c r="M172" s="503">
        <v>0</v>
      </c>
      <c r="N172" s="503">
        <v>0</v>
      </c>
      <c r="O172" s="503">
        <v>0</v>
      </c>
      <c r="P172" s="503">
        <v>0</v>
      </c>
      <c r="Q172" s="503">
        <v>0</v>
      </c>
      <c r="R172" s="503">
        <v>0</v>
      </c>
      <c r="S172" s="504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496">
        <v>1</v>
      </c>
      <c r="H173" s="503">
        <v>0</v>
      </c>
      <c r="I173" s="503">
        <v>0</v>
      </c>
      <c r="J173" s="503">
        <v>0</v>
      </c>
      <c r="K173" s="503">
        <v>0</v>
      </c>
      <c r="L173" s="503">
        <v>1</v>
      </c>
      <c r="M173" s="503">
        <v>0</v>
      </c>
      <c r="N173" s="503">
        <v>0</v>
      </c>
      <c r="O173" s="503">
        <v>0</v>
      </c>
      <c r="P173" s="503">
        <v>0</v>
      </c>
      <c r="Q173" s="503">
        <v>0</v>
      </c>
      <c r="R173" s="503">
        <v>0</v>
      </c>
      <c r="S173" s="504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496">
        <v>1</v>
      </c>
      <c r="H174" s="503">
        <v>0</v>
      </c>
      <c r="I174" s="503">
        <v>0</v>
      </c>
      <c r="J174" s="503">
        <v>1</v>
      </c>
      <c r="K174" s="503">
        <v>0</v>
      </c>
      <c r="L174" s="503">
        <v>0</v>
      </c>
      <c r="M174" s="503">
        <v>0</v>
      </c>
      <c r="N174" s="503">
        <v>0</v>
      </c>
      <c r="O174" s="503">
        <v>0</v>
      </c>
      <c r="P174" s="503">
        <v>0</v>
      </c>
      <c r="Q174" s="503">
        <v>0</v>
      </c>
      <c r="R174" s="503">
        <v>0</v>
      </c>
      <c r="S174" s="504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496">
        <f t="shared" si="11"/>
        <v>0</v>
      </c>
      <c r="H175" s="503">
        <v>0</v>
      </c>
      <c r="I175" s="503">
        <v>0</v>
      </c>
      <c r="J175" s="503">
        <v>0</v>
      </c>
      <c r="K175" s="503">
        <v>0</v>
      </c>
      <c r="L175" s="503">
        <v>0</v>
      </c>
      <c r="M175" s="503">
        <v>0</v>
      </c>
      <c r="N175" s="503">
        <v>0</v>
      </c>
      <c r="O175" s="503">
        <v>0</v>
      </c>
      <c r="P175" s="503">
        <v>0</v>
      </c>
      <c r="Q175" s="503">
        <v>0</v>
      </c>
      <c r="R175" s="503">
        <v>0</v>
      </c>
      <c r="S175" s="503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496">
        <f t="shared" si="11"/>
        <v>0</v>
      </c>
      <c r="H176" s="503">
        <v>0</v>
      </c>
      <c r="I176" s="503">
        <v>0</v>
      </c>
      <c r="J176" s="503">
        <v>0</v>
      </c>
      <c r="K176" s="503">
        <v>0</v>
      </c>
      <c r="L176" s="503">
        <v>0</v>
      </c>
      <c r="M176" s="503">
        <v>0</v>
      </c>
      <c r="N176" s="503">
        <v>0</v>
      </c>
      <c r="O176" s="503">
        <v>0</v>
      </c>
      <c r="P176" s="503">
        <v>0</v>
      </c>
      <c r="Q176" s="503">
        <v>0</v>
      </c>
      <c r="R176" s="503">
        <v>0</v>
      </c>
      <c r="S176" s="503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496">
        <v>10</v>
      </c>
      <c r="H177" s="503">
        <v>0</v>
      </c>
      <c r="I177" s="503">
        <v>1</v>
      </c>
      <c r="J177" s="503">
        <v>1</v>
      </c>
      <c r="K177" s="503">
        <v>1</v>
      </c>
      <c r="L177" s="503">
        <v>1</v>
      </c>
      <c r="M177" s="503">
        <v>1</v>
      </c>
      <c r="N177" s="503">
        <v>1</v>
      </c>
      <c r="O177" s="503">
        <v>1</v>
      </c>
      <c r="P177" s="503">
        <v>1</v>
      </c>
      <c r="Q177" s="503">
        <v>1</v>
      </c>
      <c r="R177" s="503">
        <v>1</v>
      </c>
      <c r="S177" s="504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496">
        <f t="shared" si="11"/>
        <v>0</v>
      </c>
      <c r="H178" s="503">
        <v>0</v>
      </c>
      <c r="I178" s="503">
        <v>0</v>
      </c>
      <c r="J178" s="503">
        <v>0</v>
      </c>
      <c r="K178" s="503">
        <v>0</v>
      </c>
      <c r="L178" s="503">
        <v>0</v>
      </c>
      <c r="M178" s="503">
        <v>0</v>
      </c>
      <c r="N178" s="503">
        <v>0</v>
      </c>
      <c r="O178" s="503">
        <v>0</v>
      </c>
      <c r="P178" s="503">
        <v>0</v>
      </c>
      <c r="Q178" s="503">
        <v>0</v>
      </c>
      <c r="R178" s="503">
        <v>0</v>
      </c>
      <c r="S178" s="503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496">
        <f t="shared" si="11"/>
        <v>0</v>
      </c>
      <c r="H179" s="503">
        <v>0</v>
      </c>
      <c r="I179" s="503">
        <v>0</v>
      </c>
      <c r="J179" s="503">
        <v>0</v>
      </c>
      <c r="K179" s="503">
        <v>0</v>
      </c>
      <c r="L179" s="503">
        <v>0</v>
      </c>
      <c r="M179" s="503">
        <v>0</v>
      </c>
      <c r="N179" s="503">
        <v>0</v>
      </c>
      <c r="O179" s="503">
        <v>0</v>
      </c>
      <c r="P179" s="503">
        <v>0</v>
      </c>
      <c r="Q179" s="503">
        <v>0</v>
      </c>
      <c r="R179" s="503">
        <v>0</v>
      </c>
      <c r="S179" s="503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496">
        <f t="shared" si="11"/>
        <v>0</v>
      </c>
      <c r="H180" s="503">
        <v>0</v>
      </c>
      <c r="I180" s="503">
        <v>0</v>
      </c>
      <c r="J180" s="503">
        <v>0</v>
      </c>
      <c r="K180" s="503">
        <v>0</v>
      </c>
      <c r="L180" s="503">
        <v>0</v>
      </c>
      <c r="M180" s="503">
        <v>0</v>
      </c>
      <c r="N180" s="503">
        <v>0</v>
      </c>
      <c r="O180" s="503">
        <v>0</v>
      </c>
      <c r="P180" s="503">
        <v>0</v>
      </c>
      <c r="Q180" s="503">
        <v>0</v>
      </c>
      <c r="R180" s="503">
        <v>0</v>
      </c>
      <c r="S180" s="503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496">
        <f t="shared" si="11"/>
        <v>0</v>
      </c>
      <c r="H181" s="503">
        <v>0</v>
      </c>
      <c r="I181" s="503">
        <v>0</v>
      </c>
      <c r="J181" s="503">
        <v>0</v>
      </c>
      <c r="K181" s="503">
        <v>0</v>
      </c>
      <c r="L181" s="503">
        <v>0</v>
      </c>
      <c r="M181" s="503">
        <v>0</v>
      </c>
      <c r="N181" s="503">
        <v>0</v>
      </c>
      <c r="O181" s="503">
        <v>0</v>
      </c>
      <c r="P181" s="503">
        <v>0</v>
      </c>
      <c r="Q181" s="503">
        <v>0</v>
      </c>
      <c r="R181" s="503">
        <v>0</v>
      </c>
      <c r="S181" s="503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496">
        <f t="shared" si="11"/>
        <v>0</v>
      </c>
      <c r="H182" s="503">
        <v>0</v>
      </c>
      <c r="I182" s="503">
        <v>0</v>
      </c>
      <c r="J182" s="503">
        <v>0</v>
      </c>
      <c r="K182" s="503">
        <v>0</v>
      </c>
      <c r="L182" s="503">
        <v>0</v>
      </c>
      <c r="M182" s="503">
        <v>0</v>
      </c>
      <c r="N182" s="503">
        <v>0</v>
      </c>
      <c r="O182" s="503">
        <v>0</v>
      </c>
      <c r="P182" s="503">
        <v>0</v>
      </c>
      <c r="Q182" s="503">
        <v>0</v>
      </c>
      <c r="R182" s="503">
        <v>0</v>
      </c>
      <c r="S182" s="503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496">
        <f t="shared" si="11"/>
        <v>0</v>
      </c>
      <c r="H183" s="503">
        <v>0</v>
      </c>
      <c r="I183" s="503">
        <v>0</v>
      </c>
      <c r="J183" s="503">
        <v>0</v>
      </c>
      <c r="K183" s="503">
        <v>0</v>
      </c>
      <c r="L183" s="503">
        <v>0</v>
      </c>
      <c r="M183" s="503">
        <v>0</v>
      </c>
      <c r="N183" s="503">
        <v>0</v>
      </c>
      <c r="O183" s="503">
        <v>0</v>
      </c>
      <c r="P183" s="503">
        <v>0</v>
      </c>
      <c r="Q183" s="503">
        <v>0</v>
      </c>
      <c r="R183" s="503">
        <v>0</v>
      </c>
      <c r="S183" s="503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496">
        <f t="shared" si="11"/>
        <v>0</v>
      </c>
      <c r="H184" s="503">
        <v>0</v>
      </c>
      <c r="I184" s="503">
        <v>0</v>
      </c>
      <c r="J184" s="503">
        <v>0</v>
      </c>
      <c r="K184" s="503">
        <v>0</v>
      </c>
      <c r="L184" s="503">
        <v>0</v>
      </c>
      <c r="M184" s="503">
        <v>0</v>
      </c>
      <c r="N184" s="503">
        <v>0</v>
      </c>
      <c r="O184" s="503">
        <v>0</v>
      </c>
      <c r="P184" s="503">
        <v>0</v>
      </c>
      <c r="Q184" s="503">
        <v>0</v>
      </c>
      <c r="R184" s="503">
        <v>0</v>
      </c>
      <c r="S184" s="503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496">
        <f t="shared" si="11"/>
        <v>0</v>
      </c>
      <c r="H185" s="503">
        <v>0</v>
      </c>
      <c r="I185" s="503">
        <v>0</v>
      </c>
      <c r="J185" s="503">
        <v>0</v>
      </c>
      <c r="K185" s="503">
        <v>0</v>
      </c>
      <c r="L185" s="503">
        <v>0</v>
      </c>
      <c r="M185" s="503">
        <v>0</v>
      </c>
      <c r="N185" s="503">
        <v>0</v>
      </c>
      <c r="O185" s="503">
        <v>0</v>
      </c>
      <c r="P185" s="503">
        <v>0</v>
      </c>
      <c r="Q185" s="503">
        <v>0</v>
      </c>
      <c r="R185" s="503">
        <v>0</v>
      </c>
      <c r="S185" s="503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496">
        <v>5</v>
      </c>
      <c r="H186" s="503">
        <v>0</v>
      </c>
      <c r="I186" s="503">
        <v>1</v>
      </c>
      <c r="J186" s="503">
        <v>0</v>
      </c>
      <c r="K186" s="503">
        <v>1</v>
      </c>
      <c r="L186" s="503">
        <v>0</v>
      </c>
      <c r="M186" s="503">
        <v>1</v>
      </c>
      <c r="N186" s="503">
        <v>0</v>
      </c>
      <c r="O186" s="503">
        <v>1</v>
      </c>
      <c r="P186" s="503">
        <v>0</v>
      </c>
      <c r="Q186" s="503">
        <v>1</v>
      </c>
      <c r="R186" s="503">
        <v>0</v>
      </c>
      <c r="S186" s="504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496">
        <f t="shared" si="11"/>
        <v>0</v>
      </c>
      <c r="H187" s="503">
        <v>0</v>
      </c>
      <c r="I187" s="503">
        <v>0</v>
      </c>
      <c r="J187" s="503">
        <v>0</v>
      </c>
      <c r="K187" s="503">
        <v>0</v>
      </c>
      <c r="L187" s="503">
        <v>0</v>
      </c>
      <c r="M187" s="503">
        <v>0</v>
      </c>
      <c r="N187" s="503">
        <v>0</v>
      </c>
      <c r="O187" s="503">
        <v>0</v>
      </c>
      <c r="P187" s="503">
        <v>0</v>
      </c>
      <c r="Q187" s="503">
        <v>0</v>
      </c>
      <c r="R187" s="503">
        <v>0</v>
      </c>
      <c r="S187" s="503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496">
        <f t="shared" si="11"/>
        <v>0</v>
      </c>
      <c r="H188" s="503">
        <v>0</v>
      </c>
      <c r="I188" s="503">
        <v>0</v>
      </c>
      <c r="J188" s="503">
        <v>0</v>
      </c>
      <c r="K188" s="503">
        <v>0</v>
      </c>
      <c r="L188" s="503">
        <v>0</v>
      </c>
      <c r="M188" s="503">
        <v>0</v>
      </c>
      <c r="N188" s="503">
        <v>0</v>
      </c>
      <c r="O188" s="503">
        <v>0</v>
      </c>
      <c r="P188" s="503">
        <v>0</v>
      </c>
      <c r="Q188" s="503">
        <v>0</v>
      </c>
      <c r="R188" s="503">
        <v>0</v>
      </c>
      <c r="S188" s="503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496">
        <f t="shared" si="11"/>
        <v>0</v>
      </c>
      <c r="H189" s="503">
        <v>0</v>
      </c>
      <c r="I189" s="503">
        <v>0</v>
      </c>
      <c r="J189" s="503">
        <v>0</v>
      </c>
      <c r="K189" s="503">
        <v>0</v>
      </c>
      <c r="L189" s="503">
        <v>0</v>
      </c>
      <c r="M189" s="503">
        <v>0</v>
      </c>
      <c r="N189" s="503">
        <v>0</v>
      </c>
      <c r="O189" s="503">
        <v>0</v>
      </c>
      <c r="P189" s="503">
        <v>0</v>
      </c>
      <c r="Q189" s="503">
        <v>0</v>
      </c>
      <c r="R189" s="503">
        <v>0</v>
      </c>
      <c r="S189" s="503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496">
        <f t="shared" si="11"/>
        <v>0</v>
      </c>
      <c r="H190" s="503">
        <v>0</v>
      </c>
      <c r="I190" s="503">
        <v>0</v>
      </c>
      <c r="J190" s="503">
        <v>0</v>
      </c>
      <c r="K190" s="503">
        <v>0</v>
      </c>
      <c r="L190" s="503">
        <v>0</v>
      </c>
      <c r="M190" s="503">
        <v>0</v>
      </c>
      <c r="N190" s="503">
        <v>0</v>
      </c>
      <c r="O190" s="503">
        <v>0</v>
      </c>
      <c r="P190" s="503">
        <v>0</v>
      </c>
      <c r="Q190" s="503">
        <v>0</v>
      </c>
      <c r="R190" s="503">
        <v>0</v>
      </c>
      <c r="S190" s="503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496">
        <f t="shared" si="11"/>
        <v>0</v>
      </c>
      <c r="H191" s="503">
        <v>0</v>
      </c>
      <c r="I191" s="503">
        <v>0</v>
      </c>
      <c r="J191" s="503">
        <v>0</v>
      </c>
      <c r="K191" s="503">
        <v>0</v>
      </c>
      <c r="L191" s="503">
        <v>0</v>
      </c>
      <c r="M191" s="503">
        <v>0</v>
      </c>
      <c r="N191" s="503">
        <v>0</v>
      </c>
      <c r="O191" s="503">
        <v>0</v>
      </c>
      <c r="P191" s="503">
        <v>0</v>
      </c>
      <c r="Q191" s="503">
        <v>0</v>
      </c>
      <c r="R191" s="503">
        <v>0</v>
      </c>
      <c r="S191" s="503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496">
        <f t="shared" si="11"/>
        <v>0</v>
      </c>
      <c r="H192" s="503">
        <v>0</v>
      </c>
      <c r="I192" s="503">
        <v>0</v>
      </c>
      <c r="J192" s="503">
        <v>0</v>
      </c>
      <c r="K192" s="503">
        <v>0</v>
      </c>
      <c r="L192" s="503">
        <v>0</v>
      </c>
      <c r="M192" s="503">
        <v>0</v>
      </c>
      <c r="N192" s="503">
        <v>0</v>
      </c>
      <c r="O192" s="503">
        <v>0</v>
      </c>
      <c r="P192" s="503">
        <v>0</v>
      </c>
      <c r="Q192" s="503">
        <v>0</v>
      </c>
      <c r="R192" s="503">
        <v>0</v>
      </c>
      <c r="S192" s="503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496">
        <v>10</v>
      </c>
      <c r="H193" s="503">
        <v>0</v>
      </c>
      <c r="I193" s="503">
        <v>1</v>
      </c>
      <c r="J193" s="503">
        <v>1</v>
      </c>
      <c r="K193" s="503">
        <v>1</v>
      </c>
      <c r="L193" s="503">
        <v>1</v>
      </c>
      <c r="M193" s="503">
        <v>1</v>
      </c>
      <c r="N193" s="503">
        <v>1</v>
      </c>
      <c r="O193" s="503">
        <v>1</v>
      </c>
      <c r="P193" s="503">
        <v>1</v>
      </c>
      <c r="Q193" s="503">
        <v>1</v>
      </c>
      <c r="R193" s="503">
        <v>1</v>
      </c>
      <c r="S193" s="504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496">
        <f t="shared" si="11"/>
        <v>0</v>
      </c>
      <c r="H194" s="503">
        <v>0</v>
      </c>
      <c r="I194" s="503">
        <v>0</v>
      </c>
      <c r="J194" s="503">
        <v>0</v>
      </c>
      <c r="K194" s="503">
        <v>0</v>
      </c>
      <c r="L194" s="503">
        <v>0</v>
      </c>
      <c r="M194" s="503">
        <v>0</v>
      </c>
      <c r="N194" s="503">
        <v>0</v>
      </c>
      <c r="O194" s="503">
        <v>0</v>
      </c>
      <c r="P194" s="503">
        <v>0</v>
      </c>
      <c r="Q194" s="503">
        <v>0</v>
      </c>
      <c r="R194" s="503">
        <v>0</v>
      </c>
      <c r="S194" s="503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496">
        <f t="shared" si="11"/>
        <v>0</v>
      </c>
      <c r="H195" s="503">
        <v>0</v>
      </c>
      <c r="I195" s="503">
        <v>0</v>
      </c>
      <c r="J195" s="503">
        <v>0</v>
      </c>
      <c r="K195" s="503">
        <v>0</v>
      </c>
      <c r="L195" s="503">
        <v>0</v>
      </c>
      <c r="M195" s="503">
        <v>0</v>
      </c>
      <c r="N195" s="503">
        <v>0</v>
      </c>
      <c r="O195" s="503">
        <v>0</v>
      </c>
      <c r="P195" s="503">
        <v>0</v>
      </c>
      <c r="Q195" s="503">
        <v>0</v>
      </c>
      <c r="R195" s="503">
        <v>0</v>
      </c>
      <c r="S195" s="503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496">
        <f t="shared" si="11"/>
        <v>0</v>
      </c>
      <c r="H196" s="503">
        <v>0</v>
      </c>
      <c r="I196" s="503">
        <v>0</v>
      </c>
      <c r="J196" s="503">
        <v>0</v>
      </c>
      <c r="K196" s="503">
        <v>0</v>
      </c>
      <c r="L196" s="503">
        <v>0</v>
      </c>
      <c r="M196" s="503">
        <v>0</v>
      </c>
      <c r="N196" s="503">
        <v>0</v>
      </c>
      <c r="O196" s="503">
        <v>0</v>
      </c>
      <c r="P196" s="503">
        <v>0</v>
      </c>
      <c r="Q196" s="503">
        <v>0</v>
      </c>
      <c r="R196" s="503">
        <v>0</v>
      </c>
      <c r="S196" s="503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496">
        <f t="shared" si="11"/>
        <v>0</v>
      </c>
      <c r="H197" s="503">
        <v>0</v>
      </c>
      <c r="I197" s="503">
        <v>0</v>
      </c>
      <c r="J197" s="503">
        <v>0</v>
      </c>
      <c r="K197" s="503">
        <v>0</v>
      </c>
      <c r="L197" s="503">
        <v>0</v>
      </c>
      <c r="M197" s="503">
        <v>0</v>
      </c>
      <c r="N197" s="503">
        <v>0</v>
      </c>
      <c r="O197" s="503">
        <v>0</v>
      </c>
      <c r="P197" s="503">
        <v>0</v>
      </c>
      <c r="Q197" s="503">
        <v>0</v>
      </c>
      <c r="R197" s="503">
        <v>0</v>
      </c>
      <c r="S197" s="503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496">
        <v>2</v>
      </c>
      <c r="H198" s="503">
        <v>0</v>
      </c>
      <c r="I198" s="503">
        <v>1</v>
      </c>
      <c r="J198" s="503">
        <v>0</v>
      </c>
      <c r="K198" s="503">
        <v>0</v>
      </c>
      <c r="L198" s="503">
        <v>0</v>
      </c>
      <c r="M198" s="503">
        <v>1</v>
      </c>
      <c r="N198" s="503">
        <v>0</v>
      </c>
      <c r="O198" s="503">
        <v>0</v>
      </c>
      <c r="P198" s="503">
        <v>0</v>
      </c>
      <c r="Q198" s="503">
        <v>0</v>
      </c>
      <c r="R198" s="503">
        <v>0</v>
      </c>
      <c r="S198" s="504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496">
        <v>1</v>
      </c>
      <c r="H199" s="503">
        <v>0</v>
      </c>
      <c r="I199" s="503">
        <v>0</v>
      </c>
      <c r="J199" s="503">
        <v>0</v>
      </c>
      <c r="K199" s="503">
        <v>0</v>
      </c>
      <c r="L199" s="503">
        <v>0</v>
      </c>
      <c r="M199" s="503">
        <v>1</v>
      </c>
      <c r="N199" s="503">
        <v>0</v>
      </c>
      <c r="O199" s="503">
        <v>0</v>
      </c>
      <c r="P199" s="503">
        <v>0</v>
      </c>
      <c r="Q199" s="503">
        <v>0</v>
      </c>
      <c r="R199" s="503">
        <v>0</v>
      </c>
      <c r="S199" s="504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496">
        <f t="shared" si="11"/>
        <v>0</v>
      </c>
      <c r="H200" s="503">
        <v>0</v>
      </c>
      <c r="I200" s="503">
        <v>0</v>
      </c>
      <c r="J200" s="503">
        <v>0</v>
      </c>
      <c r="K200" s="503">
        <v>0</v>
      </c>
      <c r="L200" s="503">
        <v>0</v>
      </c>
      <c r="M200" s="503">
        <v>0</v>
      </c>
      <c r="N200" s="503">
        <v>0</v>
      </c>
      <c r="O200" s="503">
        <v>0</v>
      </c>
      <c r="P200" s="503">
        <v>0</v>
      </c>
      <c r="Q200" s="503">
        <v>0</v>
      </c>
      <c r="R200" s="503">
        <v>0</v>
      </c>
      <c r="S200" s="503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496">
        <f t="shared" si="11"/>
        <v>0</v>
      </c>
      <c r="H201" s="503">
        <v>0</v>
      </c>
      <c r="I201" s="503">
        <v>0</v>
      </c>
      <c r="J201" s="503">
        <v>0</v>
      </c>
      <c r="K201" s="503">
        <v>0</v>
      </c>
      <c r="L201" s="503">
        <v>0</v>
      </c>
      <c r="M201" s="503">
        <v>0</v>
      </c>
      <c r="N201" s="503">
        <v>0</v>
      </c>
      <c r="O201" s="503">
        <v>0</v>
      </c>
      <c r="P201" s="503">
        <v>0</v>
      </c>
      <c r="Q201" s="503">
        <v>0</v>
      </c>
      <c r="R201" s="503">
        <v>0</v>
      </c>
      <c r="S201" s="503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496">
        <f t="shared" si="11"/>
        <v>0</v>
      </c>
      <c r="H202" s="503">
        <v>0</v>
      </c>
      <c r="I202" s="503">
        <v>0</v>
      </c>
      <c r="J202" s="503">
        <v>0</v>
      </c>
      <c r="K202" s="503">
        <v>0</v>
      </c>
      <c r="L202" s="503">
        <v>0</v>
      </c>
      <c r="M202" s="503">
        <v>0</v>
      </c>
      <c r="N202" s="503">
        <v>0</v>
      </c>
      <c r="O202" s="503">
        <v>0</v>
      </c>
      <c r="P202" s="503">
        <v>0</v>
      </c>
      <c r="Q202" s="503">
        <v>0</v>
      </c>
      <c r="R202" s="503">
        <v>0</v>
      </c>
      <c r="S202" s="503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496">
        <v>10</v>
      </c>
      <c r="H203" s="503">
        <v>0</v>
      </c>
      <c r="I203" s="503">
        <v>1</v>
      </c>
      <c r="J203" s="503">
        <v>1</v>
      </c>
      <c r="K203" s="503">
        <v>1</v>
      </c>
      <c r="L203" s="503">
        <v>1</v>
      </c>
      <c r="M203" s="503">
        <v>1</v>
      </c>
      <c r="N203" s="503">
        <v>1</v>
      </c>
      <c r="O203" s="503">
        <v>1</v>
      </c>
      <c r="P203" s="503">
        <v>1</v>
      </c>
      <c r="Q203" s="503">
        <v>1</v>
      </c>
      <c r="R203" s="503">
        <v>1</v>
      </c>
      <c r="S203" s="504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496">
        <f t="shared" si="11"/>
        <v>0</v>
      </c>
      <c r="H204" s="503">
        <v>0</v>
      </c>
      <c r="I204" s="503">
        <v>0</v>
      </c>
      <c r="J204" s="503">
        <v>0</v>
      </c>
      <c r="K204" s="503">
        <v>0</v>
      </c>
      <c r="L204" s="503">
        <v>0</v>
      </c>
      <c r="M204" s="503">
        <v>0</v>
      </c>
      <c r="N204" s="503">
        <v>0</v>
      </c>
      <c r="O204" s="503">
        <v>0</v>
      </c>
      <c r="P204" s="503">
        <v>0</v>
      </c>
      <c r="Q204" s="503">
        <v>0</v>
      </c>
      <c r="R204" s="503">
        <v>0</v>
      </c>
      <c r="S204" s="503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496">
        <f t="shared" si="11"/>
        <v>0</v>
      </c>
      <c r="H205" s="503">
        <v>0</v>
      </c>
      <c r="I205" s="503">
        <v>0</v>
      </c>
      <c r="J205" s="503">
        <v>0</v>
      </c>
      <c r="K205" s="503">
        <v>0</v>
      </c>
      <c r="L205" s="503">
        <v>0</v>
      </c>
      <c r="M205" s="503">
        <v>0</v>
      </c>
      <c r="N205" s="503">
        <v>0</v>
      </c>
      <c r="O205" s="503">
        <v>0</v>
      </c>
      <c r="P205" s="503">
        <v>0</v>
      </c>
      <c r="Q205" s="503">
        <v>0</v>
      </c>
      <c r="R205" s="503">
        <v>0</v>
      </c>
      <c r="S205" s="503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496">
        <f t="shared" si="11"/>
        <v>0</v>
      </c>
      <c r="H206" s="503">
        <v>0</v>
      </c>
      <c r="I206" s="503">
        <v>0</v>
      </c>
      <c r="J206" s="503">
        <v>0</v>
      </c>
      <c r="K206" s="503">
        <v>0</v>
      </c>
      <c r="L206" s="503">
        <v>0</v>
      </c>
      <c r="M206" s="503">
        <v>0</v>
      </c>
      <c r="N206" s="503">
        <v>0</v>
      </c>
      <c r="O206" s="503">
        <v>0</v>
      </c>
      <c r="P206" s="503">
        <v>0</v>
      </c>
      <c r="Q206" s="503">
        <v>0</v>
      </c>
      <c r="R206" s="503">
        <v>0</v>
      </c>
      <c r="S206" s="503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496">
        <f t="shared" si="11"/>
        <v>0</v>
      </c>
      <c r="H207" s="503">
        <v>0</v>
      </c>
      <c r="I207" s="503">
        <v>0</v>
      </c>
      <c r="J207" s="503">
        <v>0</v>
      </c>
      <c r="K207" s="503">
        <v>0</v>
      </c>
      <c r="L207" s="503">
        <v>0</v>
      </c>
      <c r="M207" s="503">
        <v>0</v>
      </c>
      <c r="N207" s="503">
        <v>0</v>
      </c>
      <c r="O207" s="503">
        <v>0</v>
      </c>
      <c r="P207" s="503">
        <v>0</v>
      </c>
      <c r="Q207" s="503">
        <v>0</v>
      </c>
      <c r="R207" s="503">
        <v>0</v>
      </c>
      <c r="S207" s="503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497">
        <v>5</v>
      </c>
      <c r="H208" s="506">
        <v>0</v>
      </c>
      <c r="I208" s="506">
        <v>1</v>
      </c>
      <c r="J208" s="506">
        <v>0</v>
      </c>
      <c r="K208" s="506">
        <v>1</v>
      </c>
      <c r="L208" s="506">
        <v>0</v>
      </c>
      <c r="M208" s="506">
        <v>1</v>
      </c>
      <c r="N208" s="506">
        <v>0</v>
      </c>
      <c r="O208" s="506">
        <v>0</v>
      </c>
      <c r="P208" s="506">
        <v>1</v>
      </c>
      <c r="Q208" s="506">
        <v>0</v>
      </c>
      <c r="R208" s="506">
        <v>1</v>
      </c>
      <c r="S208" s="507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84</v>
      </c>
      <c r="H209" s="93">
        <f t="shared" ref="H209:S209" si="12">SUM(H156:H208)</f>
        <v>0</v>
      </c>
      <c r="I209" s="93">
        <f t="shared" si="12"/>
        <v>8</v>
      </c>
      <c r="J209" s="93">
        <f t="shared" si="12"/>
        <v>10</v>
      </c>
      <c r="K209" s="93">
        <f t="shared" si="12"/>
        <v>11</v>
      </c>
      <c r="L209" s="93">
        <f t="shared" si="12"/>
        <v>8</v>
      </c>
      <c r="M209" s="93">
        <f t="shared" si="12"/>
        <v>10</v>
      </c>
      <c r="N209" s="93">
        <f t="shared" si="12"/>
        <v>6</v>
      </c>
      <c r="O209" s="93">
        <f t="shared" si="12"/>
        <v>10</v>
      </c>
      <c r="P209" s="93">
        <f t="shared" si="12"/>
        <v>7</v>
      </c>
      <c r="Q209" s="93">
        <f t="shared" si="12"/>
        <v>7</v>
      </c>
      <c r="R209" s="93">
        <f t="shared" si="12"/>
        <v>7</v>
      </c>
      <c r="S209" s="94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41">
        <v>0</v>
      </c>
      <c r="R210" s="41">
        <v>0</v>
      </c>
      <c r="S210" s="41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41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41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41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41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41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41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41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41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41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41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41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41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41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41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41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ref="G230:G262" si="13">SUM(H230:S230)</f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41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si="13"/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41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41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41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41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41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41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41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41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41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41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41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41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41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41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41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41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41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41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41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>
        <v>0</v>
      </c>
      <c r="S256" s="41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41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41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41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41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0</v>
      </c>
      <c r="R262" s="41">
        <v>0</v>
      </c>
      <c r="S262" s="41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0</v>
      </c>
      <c r="L263" s="93">
        <f t="shared" si="14"/>
        <v>0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5" si="15">SUM(H264:S264)</f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v>1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1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v>3</v>
      </c>
      <c r="H301" s="41">
        <v>0</v>
      </c>
      <c r="I301" s="41">
        <v>0</v>
      </c>
      <c r="J301" s="41">
        <v>1</v>
      </c>
      <c r="K301" s="41">
        <v>0</v>
      </c>
      <c r="L301" s="41">
        <v>0</v>
      </c>
      <c r="M301" s="41">
        <v>0</v>
      </c>
      <c r="N301" s="41">
        <v>1</v>
      </c>
      <c r="O301" s="41">
        <v>0</v>
      </c>
      <c r="P301" s="41">
        <v>0</v>
      </c>
      <c r="Q301" s="41">
        <v>1</v>
      </c>
      <c r="R301" s="41">
        <v>0</v>
      </c>
      <c r="S301" s="41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v>5</v>
      </c>
      <c r="H310" s="41">
        <v>0</v>
      </c>
      <c r="I310" s="41">
        <v>1</v>
      </c>
      <c r="J310" s="41">
        <v>0</v>
      </c>
      <c r="K310" s="41">
        <v>0</v>
      </c>
      <c r="L310" s="41">
        <v>1</v>
      </c>
      <c r="M310" s="41">
        <v>0</v>
      </c>
      <c r="N310" s="41">
        <v>1</v>
      </c>
      <c r="O310" s="41">
        <v>1</v>
      </c>
      <c r="P310" s="41">
        <v>0</v>
      </c>
      <c r="Q310" s="41">
        <v>1</v>
      </c>
      <c r="R310" s="41">
        <v>0</v>
      </c>
      <c r="S310" s="41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v>2</v>
      </c>
      <c r="H316" s="45">
        <v>0</v>
      </c>
      <c r="I316" s="45">
        <v>1</v>
      </c>
      <c r="J316" s="45">
        <v>0</v>
      </c>
      <c r="K316" s="45">
        <v>0</v>
      </c>
      <c r="L316" s="45">
        <v>1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11</v>
      </c>
      <c r="H317" s="95">
        <f t="shared" ref="H317:S317" si="16">SUM(H264:H316)</f>
        <v>0</v>
      </c>
      <c r="I317" s="78">
        <f t="shared" si="16"/>
        <v>2</v>
      </c>
      <c r="J317" s="78">
        <f t="shared" si="16"/>
        <v>1</v>
      </c>
      <c r="K317" s="78">
        <f t="shared" si="16"/>
        <v>0</v>
      </c>
      <c r="L317" s="78">
        <f t="shared" si="16"/>
        <v>2</v>
      </c>
      <c r="M317" s="78">
        <f t="shared" si="16"/>
        <v>1</v>
      </c>
      <c r="N317" s="78">
        <f t="shared" si="16"/>
        <v>2</v>
      </c>
      <c r="O317" s="78">
        <f t="shared" si="16"/>
        <v>1</v>
      </c>
      <c r="P317" s="78">
        <f t="shared" si="16"/>
        <v>0</v>
      </c>
      <c r="Q317" s="78">
        <f t="shared" si="16"/>
        <v>2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106">
        <v>5</v>
      </c>
      <c r="H319" s="106">
        <v>0</v>
      </c>
      <c r="I319" s="106">
        <v>0</v>
      </c>
      <c r="J319" s="106">
        <v>0</v>
      </c>
      <c r="K319" s="106">
        <v>0</v>
      </c>
      <c r="L319" s="106">
        <v>0</v>
      </c>
      <c r="M319" s="106">
        <v>0</v>
      </c>
      <c r="N319" s="106">
        <v>0</v>
      </c>
      <c r="O319" s="106">
        <v>0</v>
      </c>
      <c r="P319" s="106">
        <v>0</v>
      </c>
      <c r="Q319" s="106">
        <v>0</v>
      </c>
      <c r="R319" s="106">
        <v>0</v>
      </c>
      <c r="S319" s="106">
        <v>0</v>
      </c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83</v>
      </c>
      <c r="H320" s="46">
        <f t="shared" ref="H320:S320" si="17">+H155</f>
        <v>5</v>
      </c>
      <c r="I320" s="46">
        <f t="shared" si="17"/>
        <v>14</v>
      </c>
      <c r="J320" s="46">
        <f t="shared" si="17"/>
        <v>8</v>
      </c>
      <c r="K320" s="46">
        <f t="shared" si="17"/>
        <v>11</v>
      </c>
      <c r="L320" s="46">
        <f t="shared" si="17"/>
        <v>8</v>
      </c>
      <c r="M320" s="46">
        <f t="shared" si="17"/>
        <v>10</v>
      </c>
      <c r="N320" s="46">
        <f t="shared" si="17"/>
        <v>12</v>
      </c>
      <c r="O320" s="46">
        <f t="shared" si="17"/>
        <v>4</v>
      </c>
      <c r="P320" s="46">
        <f t="shared" si="17"/>
        <v>2</v>
      </c>
      <c r="Q320" s="46">
        <f t="shared" si="17"/>
        <v>6</v>
      </c>
      <c r="R320" s="46">
        <f t="shared" si="17"/>
        <v>1</v>
      </c>
      <c r="S320" s="46">
        <f t="shared" si="17"/>
        <v>1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5</v>
      </c>
      <c r="H321" s="46">
        <f t="shared" ref="H321:S321" si="18">SUM(H322:H326)</f>
        <v>5</v>
      </c>
      <c r="I321" s="46">
        <f t="shared" si="18"/>
        <v>14</v>
      </c>
      <c r="J321" s="46">
        <f t="shared" si="18"/>
        <v>8</v>
      </c>
      <c r="K321" s="46">
        <f t="shared" si="18"/>
        <v>11</v>
      </c>
      <c r="L321" s="46">
        <f t="shared" si="18"/>
        <v>8</v>
      </c>
      <c r="M321" s="46">
        <f t="shared" si="18"/>
        <v>10</v>
      </c>
      <c r="N321" s="46">
        <f t="shared" si="18"/>
        <v>12</v>
      </c>
      <c r="O321" s="46">
        <f t="shared" si="18"/>
        <v>4</v>
      </c>
      <c r="P321" s="46">
        <f t="shared" si="18"/>
        <v>2</v>
      </c>
      <c r="Q321" s="46">
        <f t="shared" si="18"/>
        <v>6</v>
      </c>
      <c r="R321" s="46">
        <f t="shared" si="18"/>
        <v>1</v>
      </c>
      <c r="S321" s="46">
        <f t="shared" si="18"/>
        <v>1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6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5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6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v>5</v>
      </c>
      <c r="H326" s="106">
        <v>5</v>
      </c>
      <c r="I326" s="106">
        <v>14</v>
      </c>
      <c r="J326" s="106">
        <v>8</v>
      </c>
      <c r="K326" s="106">
        <v>11</v>
      </c>
      <c r="L326" s="106">
        <v>8</v>
      </c>
      <c r="M326" s="106">
        <v>10</v>
      </c>
      <c r="N326" s="106">
        <v>12</v>
      </c>
      <c r="O326" s="106">
        <v>4</v>
      </c>
      <c r="P326" s="106">
        <v>2</v>
      </c>
      <c r="Q326" s="106">
        <v>6</v>
      </c>
      <c r="R326" s="106">
        <v>1</v>
      </c>
      <c r="S326" s="107">
        <v>1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83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4</v>
      </c>
      <c r="I330" s="104">
        <f t="shared" ref="I330:S330" si="21">+H338</f>
        <v>4</v>
      </c>
      <c r="J330" s="104">
        <f t="shared" si="21"/>
        <v>12</v>
      </c>
      <c r="K330" s="104">
        <f t="shared" si="21"/>
        <v>14</v>
      </c>
      <c r="L330" s="104">
        <f t="shared" si="21"/>
        <v>15</v>
      </c>
      <c r="M330" s="104">
        <f t="shared" si="21"/>
        <v>12</v>
      </c>
      <c r="N330" s="104">
        <f t="shared" si="21"/>
        <v>14</v>
      </c>
      <c r="O330" s="104">
        <f t="shared" si="21"/>
        <v>10</v>
      </c>
      <c r="P330" s="104">
        <f t="shared" si="21"/>
        <v>14</v>
      </c>
      <c r="Q330" s="104">
        <f t="shared" si="21"/>
        <v>11</v>
      </c>
      <c r="R330" s="104">
        <f t="shared" si="21"/>
        <v>8</v>
      </c>
      <c r="S330" s="104">
        <f t="shared" si="21"/>
        <v>8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84</v>
      </c>
      <c r="H331" s="46">
        <f t="shared" ref="H331:S331" si="22">+H209</f>
        <v>0</v>
      </c>
      <c r="I331" s="46">
        <f t="shared" si="22"/>
        <v>8</v>
      </c>
      <c r="J331" s="46">
        <f t="shared" si="22"/>
        <v>10</v>
      </c>
      <c r="K331" s="46">
        <f t="shared" si="22"/>
        <v>11</v>
      </c>
      <c r="L331" s="46">
        <f t="shared" si="22"/>
        <v>8</v>
      </c>
      <c r="M331" s="46">
        <f t="shared" si="22"/>
        <v>10</v>
      </c>
      <c r="N331" s="46">
        <f t="shared" si="22"/>
        <v>6</v>
      </c>
      <c r="O331" s="46">
        <f t="shared" si="22"/>
        <v>10</v>
      </c>
      <c r="P331" s="46">
        <f t="shared" si="22"/>
        <v>7</v>
      </c>
      <c r="Q331" s="46">
        <f t="shared" si="22"/>
        <v>7</v>
      </c>
      <c r="R331" s="46">
        <f t="shared" si="22"/>
        <v>7</v>
      </c>
      <c r="S331" s="46">
        <f t="shared" si="2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80</v>
      </c>
      <c r="H333" s="46">
        <f t="shared" ref="H333:S333" si="24">SUM(H334:H337)</f>
        <v>0</v>
      </c>
      <c r="I333" s="46">
        <f t="shared" si="24"/>
        <v>0</v>
      </c>
      <c r="J333" s="46">
        <f t="shared" si="24"/>
        <v>8</v>
      </c>
      <c r="K333" s="46">
        <f t="shared" si="24"/>
        <v>10</v>
      </c>
      <c r="L333" s="46">
        <f t="shared" si="24"/>
        <v>11</v>
      </c>
      <c r="M333" s="46">
        <f t="shared" si="24"/>
        <v>8</v>
      </c>
      <c r="N333" s="46">
        <f t="shared" si="24"/>
        <v>10</v>
      </c>
      <c r="O333" s="46">
        <f t="shared" si="24"/>
        <v>6</v>
      </c>
      <c r="P333" s="46">
        <f t="shared" si="24"/>
        <v>10</v>
      </c>
      <c r="Q333" s="46">
        <f t="shared" si="24"/>
        <v>10</v>
      </c>
      <c r="R333" s="46">
        <f t="shared" si="24"/>
        <v>7</v>
      </c>
      <c r="S333" s="46">
        <f t="shared" si="24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80</v>
      </c>
      <c r="H334" s="103">
        <v>0</v>
      </c>
      <c r="I334" s="103">
        <v>0</v>
      </c>
      <c r="J334" s="103">
        <v>8</v>
      </c>
      <c r="K334" s="103">
        <v>10</v>
      </c>
      <c r="L334" s="103">
        <v>11</v>
      </c>
      <c r="M334" s="103">
        <v>8</v>
      </c>
      <c r="N334" s="103">
        <v>10</v>
      </c>
      <c r="O334" s="103">
        <v>6</v>
      </c>
      <c r="P334" s="103">
        <v>10</v>
      </c>
      <c r="Q334" s="103">
        <v>10</v>
      </c>
      <c r="R334" s="103">
        <v>7</v>
      </c>
      <c r="S334" s="103">
        <v>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4</v>
      </c>
      <c r="H338" s="59">
        <f t="shared" ref="H338:S338" si="26">IF((H330+H331+H332-H333)&lt;0,"Revise porque este valor no puede ser negativo",H330+H331+H332-H333)</f>
        <v>4</v>
      </c>
      <c r="I338" s="59">
        <f t="shared" si="26"/>
        <v>12</v>
      </c>
      <c r="J338" s="59">
        <f t="shared" si="26"/>
        <v>14</v>
      </c>
      <c r="K338" s="59">
        <f t="shared" si="26"/>
        <v>15</v>
      </c>
      <c r="L338" s="59">
        <f t="shared" si="26"/>
        <v>12</v>
      </c>
      <c r="M338" s="59">
        <f t="shared" si="26"/>
        <v>14</v>
      </c>
      <c r="N338" s="59">
        <f t="shared" si="26"/>
        <v>10</v>
      </c>
      <c r="O338" s="59">
        <f t="shared" si="26"/>
        <v>14</v>
      </c>
      <c r="P338" s="59">
        <f t="shared" si="26"/>
        <v>11</v>
      </c>
      <c r="Q338" s="59">
        <f t="shared" si="26"/>
        <v>8</v>
      </c>
      <c r="R338" s="59">
        <f t="shared" si="26"/>
        <v>8</v>
      </c>
      <c r="S338" s="59">
        <f t="shared" si="26"/>
        <v>8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4</v>
      </c>
      <c r="K351" s="111">
        <f t="shared" si="34"/>
        <v>6</v>
      </c>
      <c r="L351" s="111">
        <f t="shared" si="34"/>
        <v>4</v>
      </c>
      <c r="M351" s="111">
        <f t="shared" si="34"/>
        <v>6</v>
      </c>
      <c r="N351" s="111">
        <f t="shared" si="34"/>
        <v>7</v>
      </c>
      <c r="O351" s="111">
        <f t="shared" si="34"/>
        <v>10</v>
      </c>
      <c r="P351" s="111">
        <f t="shared" si="34"/>
        <v>12</v>
      </c>
      <c r="Q351" s="111">
        <f t="shared" si="34"/>
        <v>11</v>
      </c>
      <c r="R351" s="111">
        <f t="shared" si="34"/>
        <v>14</v>
      </c>
      <c r="S351" s="111">
        <f t="shared" si="34"/>
        <v>11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11</v>
      </c>
      <c r="H352" s="112">
        <f t="shared" ref="H352:S352" si="35">SUM(H264:H317)</f>
        <v>0</v>
      </c>
      <c r="I352" s="112">
        <f t="shared" si="35"/>
        <v>4</v>
      </c>
      <c r="J352" s="112">
        <f t="shared" si="35"/>
        <v>2</v>
      </c>
      <c r="K352" s="112">
        <f t="shared" si="35"/>
        <v>0</v>
      </c>
      <c r="L352" s="112">
        <f t="shared" si="35"/>
        <v>4</v>
      </c>
      <c r="M352" s="112">
        <f t="shared" si="35"/>
        <v>2</v>
      </c>
      <c r="N352" s="112">
        <f t="shared" si="35"/>
        <v>4</v>
      </c>
      <c r="O352" s="112">
        <f t="shared" si="35"/>
        <v>2</v>
      </c>
      <c r="P352" s="112">
        <f t="shared" si="35"/>
        <v>0</v>
      </c>
      <c r="Q352" s="112">
        <f t="shared" si="35"/>
        <v>4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11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2</v>
      </c>
      <c r="L353" s="113">
        <f t="shared" si="36"/>
        <v>2</v>
      </c>
      <c r="M353" s="113">
        <f t="shared" si="36"/>
        <v>1</v>
      </c>
      <c r="N353" s="113">
        <f t="shared" si="36"/>
        <v>1</v>
      </c>
      <c r="O353" s="113">
        <f t="shared" si="36"/>
        <v>0</v>
      </c>
      <c r="P353" s="113">
        <f t="shared" si="36"/>
        <v>1</v>
      </c>
      <c r="Q353" s="113">
        <f t="shared" si="36"/>
        <v>1</v>
      </c>
      <c r="R353" s="113">
        <f t="shared" si="36"/>
        <v>3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11</v>
      </c>
      <c r="H354" s="103">
        <v>0</v>
      </c>
      <c r="I354" s="103">
        <v>0</v>
      </c>
      <c r="J354" s="103">
        <v>0</v>
      </c>
      <c r="K354" s="103">
        <v>2</v>
      </c>
      <c r="L354" s="103">
        <v>2</v>
      </c>
      <c r="M354" s="103">
        <v>1</v>
      </c>
      <c r="N354" s="103">
        <v>1</v>
      </c>
      <c r="O354" s="103">
        <v>0</v>
      </c>
      <c r="P354" s="103">
        <v>1</v>
      </c>
      <c r="Q354" s="103">
        <v>1</v>
      </c>
      <c r="R354" s="103">
        <v>3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4</v>
      </c>
      <c r="J357" s="110">
        <f t="shared" si="38"/>
        <v>6</v>
      </c>
      <c r="K357" s="110">
        <f t="shared" si="38"/>
        <v>4</v>
      </c>
      <c r="L357" s="110">
        <f t="shared" si="38"/>
        <v>6</v>
      </c>
      <c r="M357" s="110">
        <f t="shared" si="38"/>
        <v>7</v>
      </c>
      <c r="N357" s="110">
        <f t="shared" si="38"/>
        <v>10</v>
      </c>
      <c r="O357" s="110">
        <f t="shared" si="38"/>
        <v>12</v>
      </c>
      <c r="P357" s="110">
        <f t="shared" si="38"/>
        <v>11</v>
      </c>
      <c r="Q357" s="110">
        <f t="shared" si="38"/>
        <v>14</v>
      </c>
      <c r="R357" s="110">
        <f t="shared" si="38"/>
        <v>11</v>
      </c>
      <c r="S357" s="110">
        <f t="shared" si="38"/>
        <v>11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12</v>
      </c>
      <c r="H359" s="25">
        <v>1</v>
      </c>
      <c r="I359" s="25">
        <v>1</v>
      </c>
      <c r="J359" s="25">
        <v>1</v>
      </c>
      <c r="K359" s="25">
        <v>1</v>
      </c>
      <c r="L359" s="25">
        <v>1</v>
      </c>
      <c r="M359" s="25">
        <v>1</v>
      </c>
      <c r="N359" s="25">
        <v>1</v>
      </c>
      <c r="O359" s="25">
        <v>1</v>
      </c>
      <c r="P359" s="25">
        <v>1</v>
      </c>
      <c r="Q359" s="25">
        <v>1</v>
      </c>
      <c r="R359" s="25">
        <v>1</v>
      </c>
      <c r="S359" s="25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S381" si="39">+H360+I360+J360+K360+L360+M360+N360+O360+P360+Q360+R360+S360</f>
        <v>9</v>
      </c>
      <c r="H360" s="31">
        <v>0</v>
      </c>
      <c r="I360" s="31">
        <v>1</v>
      </c>
      <c r="J360" s="31">
        <v>1</v>
      </c>
      <c r="K360" s="31">
        <v>1</v>
      </c>
      <c r="L360" s="31">
        <v>1</v>
      </c>
      <c r="M360" s="31">
        <v>1</v>
      </c>
      <c r="N360" s="31">
        <v>1</v>
      </c>
      <c r="O360" s="31">
        <v>1</v>
      </c>
      <c r="P360" s="31">
        <v>1</v>
      </c>
      <c r="Q360" s="31">
        <v>1</v>
      </c>
      <c r="R360" s="31">
        <v>0</v>
      </c>
      <c r="S360" s="31">
        <v>0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1</v>
      </c>
      <c r="H361" s="31">
        <v>0</v>
      </c>
      <c r="I361" s="31">
        <v>0</v>
      </c>
      <c r="J361" s="31">
        <v>1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50</v>
      </c>
      <c r="H362" s="31">
        <v>0</v>
      </c>
      <c r="I362" s="31">
        <v>0</v>
      </c>
      <c r="J362" s="31">
        <v>50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30</v>
      </c>
      <c r="H363" s="31">
        <v>0</v>
      </c>
      <c r="I363" s="31">
        <v>0</v>
      </c>
      <c r="J363" s="31">
        <v>30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5</v>
      </c>
      <c r="H364" s="31">
        <v>0</v>
      </c>
      <c r="I364" s="31">
        <v>0</v>
      </c>
      <c r="J364" s="31">
        <v>1</v>
      </c>
      <c r="K364" s="31">
        <v>0</v>
      </c>
      <c r="L364" s="31">
        <v>0</v>
      </c>
      <c r="M364" s="31">
        <v>1</v>
      </c>
      <c r="N364" s="31">
        <v>0</v>
      </c>
      <c r="O364" s="31">
        <v>1</v>
      </c>
      <c r="P364" s="31">
        <v>1</v>
      </c>
      <c r="Q364" s="31">
        <v>0</v>
      </c>
      <c r="R364" s="31">
        <v>1</v>
      </c>
      <c r="S364" s="31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50</v>
      </c>
      <c r="H365" s="5">
        <v>0</v>
      </c>
      <c r="I365" s="5">
        <v>5</v>
      </c>
      <c r="J365" s="5">
        <v>5</v>
      </c>
      <c r="K365" s="5">
        <v>5</v>
      </c>
      <c r="L365" s="5">
        <v>5</v>
      </c>
      <c r="M365" s="5">
        <v>5</v>
      </c>
      <c r="N365" s="5">
        <v>5</v>
      </c>
      <c r="O365" s="5">
        <v>5</v>
      </c>
      <c r="P365" s="5">
        <v>5</v>
      </c>
      <c r="Q365" s="5">
        <v>5</v>
      </c>
      <c r="R365" s="5">
        <v>5</v>
      </c>
      <c r="S365" s="5">
        <v>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10</v>
      </c>
      <c r="H366" s="5">
        <v>0</v>
      </c>
      <c r="I366" s="5">
        <v>1</v>
      </c>
      <c r="J366" s="5">
        <v>1</v>
      </c>
      <c r="K366" s="5">
        <v>1</v>
      </c>
      <c r="L366" s="5">
        <v>1</v>
      </c>
      <c r="M366" s="5">
        <v>1</v>
      </c>
      <c r="N366" s="5">
        <v>1</v>
      </c>
      <c r="O366" s="5">
        <v>1</v>
      </c>
      <c r="P366" s="5">
        <v>1</v>
      </c>
      <c r="Q366" s="5">
        <v>1</v>
      </c>
      <c r="R366" s="5">
        <v>1</v>
      </c>
      <c r="S366" s="5">
        <v>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v>10</v>
      </c>
      <c r="H368" s="5">
        <v>0</v>
      </c>
      <c r="I368" s="5">
        <v>1</v>
      </c>
      <c r="J368" s="5">
        <v>1</v>
      </c>
      <c r="K368" s="5">
        <v>1</v>
      </c>
      <c r="L368" s="5">
        <v>1</v>
      </c>
      <c r="M368" s="5">
        <v>1</v>
      </c>
      <c r="N368" s="5">
        <v>1</v>
      </c>
      <c r="O368" s="5">
        <v>1</v>
      </c>
      <c r="P368" s="5">
        <v>1</v>
      </c>
      <c r="Q368" s="5">
        <v>1</v>
      </c>
      <c r="R368" s="5">
        <v>1</v>
      </c>
      <c r="S368" s="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10</v>
      </c>
      <c r="H370" s="5">
        <v>0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50">
        <f t="shared" si="39"/>
        <v>0</v>
      </c>
      <c r="I373" s="50">
        <f t="shared" si="39"/>
        <v>0</v>
      </c>
      <c r="J373" s="50">
        <f t="shared" si="39"/>
        <v>0</v>
      </c>
      <c r="K373" s="50">
        <f t="shared" si="39"/>
        <v>0</v>
      </c>
      <c r="L373" s="50">
        <f t="shared" si="39"/>
        <v>0</v>
      </c>
      <c r="M373" s="50">
        <f t="shared" si="39"/>
        <v>0</v>
      </c>
      <c r="N373" s="50">
        <f t="shared" si="39"/>
        <v>0</v>
      </c>
      <c r="O373" s="50">
        <f t="shared" si="39"/>
        <v>0</v>
      </c>
      <c r="P373" s="50">
        <f t="shared" si="39"/>
        <v>0</v>
      </c>
      <c r="Q373" s="50">
        <f t="shared" si="39"/>
        <v>0</v>
      </c>
      <c r="R373" s="50">
        <f t="shared" si="39"/>
        <v>0</v>
      </c>
      <c r="S373" s="50">
        <f t="shared" si="39"/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50">
        <f t="shared" si="39"/>
        <v>0</v>
      </c>
      <c r="I374" s="50">
        <f t="shared" si="39"/>
        <v>0</v>
      </c>
      <c r="J374" s="50">
        <f t="shared" si="39"/>
        <v>0</v>
      </c>
      <c r="K374" s="50">
        <f t="shared" si="39"/>
        <v>0</v>
      </c>
      <c r="L374" s="50">
        <f t="shared" si="39"/>
        <v>0</v>
      </c>
      <c r="M374" s="50">
        <f t="shared" si="39"/>
        <v>0</v>
      </c>
      <c r="N374" s="50">
        <f t="shared" si="39"/>
        <v>0</v>
      </c>
      <c r="O374" s="50">
        <f t="shared" si="39"/>
        <v>0</v>
      </c>
      <c r="P374" s="50">
        <f t="shared" si="39"/>
        <v>0</v>
      </c>
      <c r="Q374" s="50">
        <f t="shared" si="39"/>
        <v>0</v>
      </c>
      <c r="R374" s="50">
        <f t="shared" si="39"/>
        <v>0</v>
      </c>
      <c r="S374" s="50">
        <f t="shared" si="39"/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50">
        <f t="shared" si="39"/>
        <v>0</v>
      </c>
      <c r="I375" s="50">
        <f t="shared" si="39"/>
        <v>0</v>
      </c>
      <c r="J375" s="50">
        <f t="shared" si="39"/>
        <v>0</v>
      </c>
      <c r="K375" s="50">
        <f t="shared" si="39"/>
        <v>0</v>
      </c>
      <c r="L375" s="50">
        <f t="shared" si="39"/>
        <v>0</v>
      </c>
      <c r="M375" s="50">
        <f t="shared" si="39"/>
        <v>0</v>
      </c>
      <c r="N375" s="50">
        <f t="shared" si="39"/>
        <v>0</v>
      </c>
      <c r="O375" s="50">
        <f t="shared" si="39"/>
        <v>0</v>
      </c>
      <c r="P375" s="50">
        <f t="shared" si="39"/>
        <v>0</v>
      </c>
      <c r="Q375" s="50">
        <f t="shared" si="39"/>
        <v>0</v>
      </c>
      <c r="R375" s="50">
        <f t="shared" si="39"/>
        <v>0</v>
      </c>
      <c r="S375" s="50">
        <f t="shared" si="39"/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50">
        <f t="shared" si="39"/>
        <v>0</v>
      </c>
      <c r="I376" s="50">
        <f t="shared" si="39"/>
        <v>0</v>
      </c>
      <c r="J376" s="50">
        <f t="shared" si="39"/>
        <v>0</v>
      </c>
      <c r="K376" s="50">
        <f t="shared" si="39"/>
        <v>0</v>
      </c>
      <c r="L376" s="50">
        <f t="shared" si="39"/>
        <v>0</v>
      </c>
      <c r="M376" s="50">
        <f t="shared" si="39"/>
        <v>0</v>
      </c>
      <c r="N376" s="50">
        <f t="shared" si="39"/>
        <v>0</v>
      </c>
      <c r="O376" s="50">
        <f t="shared" si="39"/>
        <v>0</v>
      </c>
      <c r="P376" s="50">
        <f t="shared" si="39"/>
        <v>0</v>
      </c>
      <c r="Q376" s="50">
        <f t="shared" si="39"/>
        <v>0</v>
      </c>
      <c r="R376" s="50">
        <f t="shared" si="39"/>
        <v>0</v>
      </c>
      <c r="S376" s="50">
        <f t="shared" si="39"/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50">
        <f t="shared" si="39"/>
        <v>0</v>
      </c>
      <c r="I377" s="50">
        <f t="shared" si="39"/>
        <v>0</v>
      </c>
      <c r="J377" s="50">
        <f t="shared" si="39"/>
        <v>0</v>
      </c>
      <c r="K377" s="50">
        <f t="shared" si="39"/>
        <v>0</v>
      </c>
      <c r="L377" s="50">
        <f t="shared" si="39"/>
        <v>0</v>
      </c>
      <c r="M377" s="50">
        <f t="shared" si="39"/>
        <v>0</v>
      </c>
      <c r="N377" s="50">
        <f t="shared" si="39"/>
        <v>0</v>
      </c>
      <c r="O377" s="50">
        <f t="shared" si="39"/>
        <v>0</v>
      </c>
      <c r="P377" s="50">
        <f t="shared" si="39"/>
        <v>0</v>
      </c>
      <c r="Q377" s="50">
        <f t="shared" si="39"/>
        <v>0</v>
      </c>
      <c r="R377" s="50">
        <f t="shared" si="39"/>
        <v>0</v>
      </c>
      <c r="S377" s="50">
        <f t="shared" si="39"/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50">
        <f t="shared" si="39"/>
        <v>0</v>
      </c>
      <c r="I378" s="50">
        <f t="shared" si="39"/>
        <v>0</v>
      </c>
      <c r="J378" s="50">
        <f t="shared" si="39"/>
        <v>0</v>
      </c>
      <c r="K378" s="50">
        <f t="shared" si="39"/>
        <v>0</v>
      </c>
      <c r="L378" s="50">
        <f t="shared" si="39"/>
        <v>0</v>
      </c>
      <c r="M378" s="50">
        <f t="shared" si="39"/>
        <v>0</v>
      </c>
      <c r="N378" s="50">
        <f t="shared" si="39"/>
        <v>0</v>
      </c>
      <c r="O378" s="50">
        <f t="shared" si="39"/>
        <v>0</v>
      </c>
      <c r="P378" s="50">
        <f t="shared" si="39"/>
        <v>0</v>
      </c>
      <c r="Q378" s="50">
        <f t="shared" si="39"/>
        <v>0</v>
      </c>
      <c r="R378" s="50">
        <f t="shared" si="39"/>
        <v>0</v>
      </c>
      <c r="S378" s="50">
        <f t="shared" si="39"/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50">
        <f t="shared" si="39"/>
        <v>0</v>
      </c>
      <c r="I379" s="50">
        <f t="shared" si="39"/>
        <v>0</v>
      </c>
      <c r="J379" s="50">
        <f t="shared" si="39"/>
        <v>0</v>
      </c>
      <c r="K379" s="50">
        <f t="shared" si="39"/>
        <v>0</v>
      </c>
      <c r="L379" s="50">
        <f t="shared" si="39"/>
        <v>0</v>
      </c>
      <c r="M379" s="50">
        <f t="shared" si="39"/>
        <v>0</v>
      </c>
      <c r="N379" s="50">
        <f t="shared" si="39"/>
        <v>0</v>
      </c>
      <c r="O379" s="50">
        <f t="shared" si="39"/>
        <v>0</v>
      </c>
      <c r="P379" s="50">
        <f t="shared" si="39"/>
        <v>0</v>
      </c>
      <c r="Q379" s="50">
        <f t="shared" si="39"/>
        <v>0</v>
      </c>
      <c r="R379" s="50">
        <f t="shared" si="39"/>
        <v>0</v>
      </c>
      <c r="S379" s="50">
        <f t="shared" si="39"/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1282">
        <f t="shared" ref="G380" si="40">SUM(H380:S380)</f>
        <v>490</v>
      </c>
      <c r="H380" s="1282">
        <v>30</v>
      </c>
      <c r="I380" s="1282">
        <v>40</v>
      </c>
      <c r="J380" s="1282">
        <v>40</v>
      </c>
      <c r="K380" s="1282">
        <v>50</v>
      </c>
      <c r="L380" s="1282">
        <v>40</v>
      </c>
      <c r="M380" s="1282">
        <v>40</v>
      </c>
      <c r="N380" s="1282">
        <v>50</v>
      </c>
      <c r="O380" s="1282">
        <v>40</v>
      </c>
      <c r="P380" s="1282">
        <v>40</v>
      </c>
      <c r="Q380" s="1282">
        <v>50</v>
      </c>
      <c r="R380" s="1282">
        <v>40</v>
      </c>
      <c r="S380" s="1283">
        <v>30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50">
        <f t="shared" si="39"/>
        <v>0</v>
      </c>
      <c r="I381" s="50">
        <f t="shared" si="39"/>
        <v>0</v>
      </c>
      <c r="J381" s="50">
        <f t="shared" si="39"/>
        <v>0</v>
      </c>
      <c r="K381" s="50">
        <f t="shared" si="39"/>
        <v>0</v>
      </c>
      <c r="L381" s="50">
        <f t="shared" si="39"/>
        <v>0</v>
      </c>
      <c r="M381" s="50">
        <f t="shared" si="39"/>
        <v>0</v>
      </c>
      <c r="N381" s="50">
        <f t="shared" si="39"/>
        <v>0</v>
      </c>
      <c r="O381" s="50">
        <f t="shared" si="39"/>
        <v>0</v>
      </c>
      <c r="P381" s="50">
        <f t="shared" si="39"/>
        <v>0</v>
      </c>
      <c r="Q381" s="50">
        <f t="shared" si="39"/>
        <v>0</v>
      </c>
      <c r="R381" s="50">
        <f t="shared" si="39"/>
        <v>0</v>
      </c>
      <c r="S381" s="50">
        <f t="shared" si="39"/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10</v>
      </c>
      <c r="H387" s="5">
        <v>0</v>
      </c>
      <c r="I387" s="5">
        <v>1</v>
      </c>
      <c r="J387" s="5">
        <v>1</v>
      </c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1">+H388+I388+J388+K388+L388+M388+N388+O388+P388+Q388+R388+S388</f>
        <v>10</v>
      </c>
      <c r="H388" s="5">
        <v>0</v>
      </c>
      <c r="I388" s="5">
        <v>0</v>
      </c>
      <c r="J388" s="5">
        <v>1</v>
      </c>
      <c r="K388" s="5">
        <v>1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1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1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1"/>
        <v>1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1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1"/>
        <v>1</v>
      </c>
      <c r="H392" s="31">
        <v>1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1"/>
        <v>17</v>
      </c>
      <c r="H393" s="5">
        <v>0</v>
      </c>
      <c r="I393" s="5">
        <v>2</v>
      </c>
      <c r="J393" s="5">
        <v>2</v>
      </c>
      <c r="K393" s="5">
        <v>1</v>
      </c>
      <c r="L393" s="5">
        <v>2</v>
      </c>
      <c r="M393" s="5">
        <v>2</v>
      </c>
      <c r="N393" s="5">
        <v>2</v>
      </c>
      <c r="O393" s="5">
        <v>3</v>
      </c>
      <c r="P393" s="5">
        <v>1</v>
      </c>
      <c r="Q393" s="5">
        <v>2</v>
      </c>
      <c r="R393" s="5">
        <v>0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1"/>
        <v>48</v>
      </c>
      <c r="H394" s="52">
        <v>4</v>
      </c>
      <c r="I394" s="52">
        <v>4</v>
      </c>
      <c r="J394" s="52">
        <v>4</v>
      </c>
      <c r="K394" s="52">
        <v>4</v>
      </c>
      <c r="L394" s="52">
        <v>4</v>
      </c>
      <c r="M394" s="52">
        <v>4</v>
      </c>
      <c r="N394" s="52">
        <v>4</v>
      </c>
      <c r="O394" s="52">
        <v>4</v>
      </c>
      <c r="P394" s="52">
        <v>4</v>
      </c>
      <c r="Q394" s="52">
        <v>4</v>
      </c>
      <c r="R394" s="52">
        <v>4</v>
      </c>
      <c r="S394" s="52">
        <v>4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1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1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1"/>
        <v>108</v>
      </c>
      <c r="H397" s="52">
        <v>9</v>
      </c>
      <c r="I397" s="52">
        <v>9</v>
      </c>
      <c r="J397" s="52">
        <v>9</v>
      </c>
      <c r="K397" s="52">
        <v>9</v>
      </c>
      <c r="L397" s="52">
        <v>9</v>
      </c>
      <c r="M397" s="52">
        <v>9</v>
      </c>
      <c r="N397" s="52">
        <v>9</v>
      </c>
      <c r="O397" s="52">
        <v>9</v>
      </c>
      <c r="P397" s="52">
        <v>9</v>
      </c>
      <c r="Q397" s="52">
        <v>9</v>
      </c>
      <c r="R397" s="52">
        <v>9</v>
      </c>
      <c r="S397" s="52">
        <v>9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146" priority="14" operator="equal">
      <formula>"REVISE PORQUE ESTE VALOR NO PUEDE SER NEGATIVO"</formula>
    </cfRule>
    <cfRule type="cellIs" dxfId="145" priority="18" operator="lessThan">
      <formula>0</formula>
    </cfRule>
  </conditionalFormatting>
  <conditionalFormatting sqref="G327:S327">
    <cfRule type="cellIs" dxfId="144" priority="17" operator="lessThan">
      <formula>0</formula>
    </cfRule>
  </conditionalFormatting>
  <conditionalFormatting sqref="G338:S338">
    <cfRule type="cellIs" dxfId="143" priority="13" operator="equal">
      <formula>"Revise porque este valor no puede ser negativo"</formula>
    </cfRule>
    <cfRule type="cellIs" dxfId="142" priority="16" operator="lessThan">
      <formula>0</formula>
    </cfRule>
  </conditionalFormatting>
  <conditionalFormatting sqref="G338:S338">
    <cfRule type="cellIs" dxfId="141" priority="15" operator="lessThan">
      <formula>0</formula>
    </cfRule>
  </conditionalFormatting>
  <conditionalFormatting sqref="G348:S348">
    <cfRule type="cellIs" dxfId="140" priority="10" operator="equal">
      <formula>"Revise porque este valor no puede ser negativo"</formula>
    </cfRule>
    <cfRule type="cellIs" dxfId="139" priority="12" operator="lessThan">
      <formula>0</formula>
    </cfRule>
  </conditionalFormatting>
  <conditionalFormatting sqref="G348:S348">
    <cfRule type="cellIs" dxfId="138" priority="11" operator="lessThan">
      <formula>0</formula>
    </cfRule>
  </conditionalFormatting>
  <conditionalFormatting sqref="G357 I357:S357">
    <cfRule type="cellIs" dxfId="137" priority="7" operator="equal">
      <formula>"Revise porque este valor no puede ser negativo"</formula>
    </cfRule>
    <cfRule type="cellIs" dxfId="136" priority="9" operator="lessThan">
      <formula>0</formula>
    </cfRule>
  </conditionalFormatting>
  <conditionalFormatting sqref="G357 I357:S357">
    <cfRule type="cellIs" dxfId="135" priority="8" operator="lessThan">
      <formula>0</formula>
    </cfRule>
  </conditionalFormatting>
  <conditionalFormatting sqref="H357">
    <cfRule type="cellIs" dxfId="134" priority="4" operator="equal">
      <formula>"Revise porque este valor no puede ser negativo"</formula>
    </cfRule>
    <cfRule type="cellIs" dxfId="133" priority="6" operator="lessThan">
      <formula>0</formula>
    </cfRule>
  </conditionalFormatting>
  <conditionalFormatting sqref="H357">
    <cfRule type="cellIs" dxfId="132" priority="5" operator="lessThan">
      <formula>0</formula>
    </cfRule>
  </conditionalFormatting>
  <conditionalFormatting sqref="G24:S24">
    <cfRule type="cellIs" dxfId="131" priority="1" operator="equal">
      <formula>"REVISE PORQUE ESTE VALOR NO PUEDE SER NEGATIVO"</formula>
    </cfRule>
    <cfRule type="cellIs" dxfId="130" priority="3" operator="lessThan">
      <formula>0</formula>
    </cfRule>
  </conditionalFormatting>
  <conditionalFormatting sqref="G24:S24">
    <cfRule type="cellIs" dxfId="129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5" scale="35" fitToHeight="0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D298" zoomScale="76" zoomScaleNormal="76" workbookViewId="0">
      <selection activeCell="F259" sqref="F259"/>
    </sheetView>
  </sheetViews>
  <sheetFormatPr baseColWidth="10" defaultColWidth="11.42578125" defaultRowHeight="15" x14ac:dyDescent="0.25"/>
  <cols>
    <col min="1" max="1" width="1" style="131" customWidth="1"/>
    <col min="2" max="2" width="7.7109375" style="131" customWidth="1"/>
    <col min="3" max="3" width="39" style="131" customWidth="1"/>
    <col min="4" max="4" width="39" style="235" customWidth="1"/>
    <col min="5" max="5" width="47.7109375" style="236" customWidth="1"/>
    <col min="6" max="6" width="89.7109375" style="131" bestFit="1" customWidth="1"/>
    <col min="7" max="7" width="19.85546875" style="237" customWidth="1"/>
    <col min="8" max="19" width="16.28515625" style="131" customWidth="1"/>
    <col min="20" max="20" width="1.140625" style="131" customWidth="1"/>
    <col min="21" max="16384" width="11.42578125" style="131"/>
  </cols>
  <sheetData>
    <row r="1" spans="1:20" ht="9" customHeight="1" x14ac:dyDescent="0.25">
      <c r="A1" s="1472"/>
      <c r="B1" s="1473"/>
      <c r="C1" s="1473"/>
      <c r="D1" s="1473"/>
      <c r="E1" s="1473"/>
      <c r="F1" s="1473"/>
      <c r="G1" s="1473"/>
      <c r="H1" s="1473"/>
      <c r="I1" s="1473"/>
      <c r="J1" s="1473"/>
      <c r="K1" s="1473"/>
      <c r="L1" s="1473"/>
      <c r="M1" s="1473"/>
      <c r="N1" s="1473"/>
      <c r="O1" s="1473"/>
      <c r="P1" s="1473"/>
      <c r="Q1" s="1473"/>
      <c r="R1" s="1473"/>
      <c r="S1" s="1473"/>
      <c r="T1" s="1601"/>
    </row>
    <row r="2" spans="1:20" s="132" customFormat="1" ht="15.75" customHeight="1" x14ac:dyDescent="0.25">
      <c r="A2" s="1603" t="s">
        <v>155</v>
      </c>
      <c r="B2" s="1596" t="s">
        <v>156</v>
      </c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3" t="s">
        <v>159</v>
      </c>
      <c r="N2" s="1594"/>
      <c r="O2" s="1594"/>
      <c r="P2" s="1594"/>
      <c r="Q2" s="1606">
        <v>40507</v>
      </c>
      <c r="R2" s="1606"/>
      <c r="S2" s="1606"/>
      <c r="T2" s="1602"/>
    </row>
    <row r="3" spans="1:20" s="132" customFormat="1" ht="15" customHeight="1" x14ac:dyDescent="0.25">
      <c r="A3" s="1604"/>
      <c r="B3" s="1596" t="s">
        <v>157</v>
      </c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3" t="s">
        <v>160</v>
      </c>
      <c r="N3" s="1594"/>
      <c r="O3" s="1594"/>
      <c r="P3" s="1594"/>
      <c r="Q3" s="1606">
        <v>40522</v>
      </c>
      <c r="R3" s="1606"/>
      <c r="S3" s="1606"/>
      <c r="T3" s="1602"/>
    </row>
    <row r="4" spans="1:20" s="132" customFormat="1" ht="23.25" customHeight="1" x14ac:dyDescent="0.25">
      <c r="A4" s="1604"/>
      <c r="B4" s="1596" t="s">
        <v>528</v>
      </c>
      <c r="C4" s="1597"/>
      <c r="D4" s="1597"/>
      <c r="E4" s="1597"/>
      <c r="F4" s="1597"/>
      <c r="G4" s="1597"/>
      <c r="H4" s="1597"/>
      <c r="I4" s="1597"/>
      <c r="J4" s="1597"/>
      <c r="K4" s="1597"/>
      <c r="L4" s="1597"/>
      <c r="M4" s="1593" t="s">
        <v>161</v>
      </c>
      <c r="N4" s="1594"/>
      <c r="O4" s="1594"/>
      <c r="P4" s="1594"/>
      <c r="Q4" s="1595">
        <v>1</v>
      </c>
      <c r="R4" s="1595"/>
      <c r="S4" s="1595"/>
      <c r="T4" s="1602"/>
    </row>
    <row r="5" spans="1:20" s="132" customFormat="1" ht="22.5" customHeight="1" x14ac:dyDescent="0.25">
      <c r="A5" s="1604"/>
      <c r="B5" s="1596" t="s">
        <v>158</v>
      </c>
      <c r="C5" s="1597"/>
      <c r="D5" s="1597"/>
      <c r="E5" s="1597"/>
      <c r="F5" s="1597"/>
      <c r="G5" s="1597"/>
      <c r="H5" s="1597"/>
      <c r="I5" s="1597"/>
      <c r="J5" s="1597"/>
      <c r="K5" s="1597"/>
      <c r="L5" s="1598"/>
      <c r="M5" s="1593" t="s">
        <v>162</v>
      </c>
      <c r="N5" s="1594"/>
      <c r="O5" s="1594"/>
      <c r="P5" s="1594"/>
      <c r="Q5" s="1595" t="s">
        <v>163</v>
      </c>
      <c r="R5" s="1595"/>
      <c r="S5" s="1595"/>
      <c r="T5" s="1602"/>
    </row>
    <row r="6" spans="1:20" ht="27" customHeight="1" thickBot="1" x14ac:dyDescent="0.3">
      <c r="A6" s="1604"/>
      <c r="B6" s="1599" t="s">
        <v>527</v>
      </c>
      <c r="C6" s="1600"/>
      <c r="D6" s="1600"/>
      <c r="E6" s="1600"/>
      <c r="F6" s="1600"/>
      <c r="G6" s="1600"/>
      <c r="H6" s="1600"/>
      <c r="I6" s="1600"/>
      <c r="J6" s="1600"/>
      <c r="K6" s="1600"/>
      <c r="L6" s="1600"/>
      <c r="M6" s="1600"/>
      <c r="N6" s="1600"/>
      <c r="O6" s="1600"/>
      <c r="P6" s="1600"/>
      <c r="Q6" s="1600"/>
      <c r="R6" s="1600"/>
      <c r="S6" s="1600"/>
      <c r="T6" s="1602"/>
    </row>
    <row r="7" spans="1:20" ht="15.75" thickBot="1" x14ac:dyDescent="0.3">
      <c r="A7" s="1604"/>
      <c r="B7" s="1581" t="s">
        <v>0</v>
      </c>
      <c r="C7" s="1581" t="s">
        <v>1</v>
      </c>
      <c r="D7" s="1581"/>
      <c r="E7" s="1581"/>
      <c r="F7" s="1582" t="s">
        <v>2</v>
      </c>
      <c r="G7" s="1584" t="s">
        <v>122</v>
      </c>
      <c r="H7" s="1584" t="s">
        <v>123</v>
      </c>
      <c r="I7" s="1584"/>
      <c r="J7" s="1584"/>
      <c r="K7" s="1584"/>
      <c r="L7" s="1584"/>
      <c r="M7" s="1584"/>
      <c r="N7" s="1584"/>
      <c r="O7" s="1584"/>
      <c r="P7" s="1584"/>
      <c r="Q7" s="1584"/>
      <c r="R7" s="1584"/>
      <c r="S7" s="1584"/>
      <c r="T7" s="1602"/>
    </row>
    <row r="8" spans="1:20" ht="15.75" thickBot="1" x14ac:dyDescent="0.3">
      <c r="A8" s="1604"/>
      <c r="B8" s="1581"/>
      <c r="C8" s="1581"/>
      <c r="D8" s="1581"/>
      <c r="E8" s="1581"/>
      <c r="F8" s="1583"/>
      <c r="G8" s="1584"/>
      <c r="H8" s="133" t="s">
        <v>124</v>
      </c>
      <c r="I8" s="133" t="s">
        <v>125</v>
      </c>
      <c r="J8" s="133" t="s">
        <v>126</v>
      </c>
      <c r="K8" s="133" t="s">
        <v>127</v>
      </c>
      <c r="L8" s="133" t="s">
        <v>128</v>
      </c>
      <c r="M8" s="133" t="s">
        <v>129</v>
      </c>
      <c r="N8" s="133" t="s">
        <v>130</v>
      </c>
      <c r="O8" s="133" t="s">
        <v>131</v>
      </c>
      <c r="P8" s="133" t="s">
        <v>132</v>
      </c>
      <c r="Q8" s="133" t="s">
        <v>133</v>
      </c>
      <c r="R8" s="133" t="s">
        <v>134</v>
      </c>
      <c r="S8" s="133" t="s">
        <v>135</v>
      </c>
      <c r="T8" s="1602"/>
    </row>
    <row r="9" spans="1:20" ht="15.75" thickBot="1" x14ac:dyDescent="0.3">
      <c r="A9" s="1604"/>
      <c r="B9" s="1585" t="s">
        <v>3</v>
      </c>
      <c r="C9" s="1570" t="s">
        <v>170</v>
      </c>
      <c r="D9" s="1587"/>
      <c r="E9" s="1587"/>
      <c r="F9" s="1587"/>
      <c r="G9" s="1587"/>
      <c r="H9" s="1587"/>
      <c r="I9" s="1587"/>
      <c r="J9" s="1587"/>
      <c r="K9" s="1587"/>
      <c r="L9" s="1587"/>
      <c r="M9" s="1587"/>
      <c r="N9" s="1587"/>
      <c r="O9" s="1587"/>
      <c r="P9" s="1587"/>
      <c r="Q9" s="1587"/>
      <c r="R9" s="1587"/>
      <c r="S9" s="1588"/>
      <c r="T9" s="1602"/>
    </row>
    <row r="10" spans="1:20" ht="15.75" thickBot="1" x14ac:dyDescent="0.3">
      <c r="A10" s="1604"/>
      <c r="B10" s="1586"/>
      <c r="C10" s="1589" t="s">
        <v>5</v>
      </c>
      <c r="D10" s="1591" t="s">
        <v>164</v>
      </c>
      <c r="E10" s="1591"/>
      <c r="F10" s="1591"/>
      <c r="G10" s="1591"/>
      <c r="H10" s="1591"/>
      <c r="I10" s="1591"/>
      <c r="J10" s="1591"/>
      <c r="K10" s="1591"/>
      <c r="L10" s="1591"/>
      <c r="M10" s="1591"/>
      <c r="N10" s="1591"/>
      <c r="O10" s="1591"/>
      <c r="P10" s="1591"/>
      <c r="Q10" s="1591"/>
      <c r="R10" s="1591"/>
      <c r="S10" s="1591"/>
      <c r="T10" s="1602"/>
    </row>
    <row r="11" spans="1:20" ht="16.5" customHeight="1" thickBot="1" x14ac:dyDescent="0.3">
      <c r="A11" s="1604"/>
      <c r="B11" s="1585"/>
      <c r="C11" s="1540"/>
      <c r="D11" s="1592" t="s">
        <v>8</v>
      </c>
      <c r="E11" s="1592"/>
      <c r="F11" s="134" t="s">
        <v>15</v>
      </c>
      <c r="G11" s="135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602"/>
    </row>
    <row r="12" spans="1:20" ht="16.5" customHeight="1" thickBot="1" x14ac:dyDescent="0.3">
      <c r="A12" s="1604"/>
      <c r="B12" s="1585"/>
      <c r="C12" s="1540"/>
      <c r="D12" s="1568"/>
      <c r="E12" s="1568"/>
      <c r="F12" s="137" t="s">
        <v>16</v>
      </c>
      <c r="G12" s="138">
        <f>SUM(H12:S12)</f>
        <v>140</v>
      </c>
      <c r="H12" s="139">
        <v>11</v>
      </c>
      <c r="I12" s="139">
        <v>11</v>
      </c>
      <c r="J12" s="139">
        <v>11</v>
      </c>
      <c r="K12" s="139">
        <v>11</v>
      </c>
      <c r="L12" s="139">
        <v>11</v>
      </c>
      <c r="M12" s="139">
        <v>15</v>
      </c>
      <c r="N12" s="139">
        <v>11</v>
      </c>
      <c r="O12" s="139">
        <v>11</v>
      </c>
      <c r="P12" s="139">
        <v>11</v>
      </c>
      <c r="Q12" s="139">
        <v>15</v>
      </c>
      <c r="R12" s="139">
        <v>11</v>
      </c>
      <c r="S12" s="139">
        <v>11</v>
      </c>
      <c r="T12" s="1602"/>
    </row>
    <row r="13" spans="1:20" ht="16.5" customHeight="1" thickBot="1" x14ac:dyDescent="0.3">
      <c r="A13" s="1604"/>
      <c r="B13" s="1585"/>
      <c r="C13" s="1540"/>
      <c r="D13" s="1474" t="s">
        <v>9</v>
      </c>
      <c r="E13" s="1474"/>
      <c r="F13" s="140" t="s">
        <v>17</v>
      </c>
      <c r="G13" s="138">
        <f t="shared" ref="G13:G22" si="0">SUM(H13:S13)</f>
        <v>7</v>
      </c>
      <c r="H13" s="141">
        <v>0</v>
      </c>
      <c r="I13" s="141">
        <v>0</v>
      </c>
      <c r="J13" s="141">
        <v>2</v>
      </c>
      <c r="K13" s="141">
        <v>0</v>
      </c>
      <c r="L13" s="141">
        <v>0</v>
      </c>
      <c r="M13" s="141">
        <v>2</v>
      </c>
      <c r="N13" s="141">
        <v>0</v>
      </c>
      <c r="O13" s="141">
        <v>0</v>
      </c>
      <c r="P13" s="141">
        <v>1</v>
      </c>
      <c r="Q13" s="141">
        <v>0</v>
      </c>
      <c r="R13" s="141">
        <v>0</v>
      </c>
      <c r="S13" s="141">
        <v>2</v>
      </c>
      <c r="T13" s="1602"/>
    </row>
    <row r="14" spans="1:20" ht="16.5" customHeight="1" thickBot="1" x14ac:dyDescent="0.3">
      <c r="A14" s="1604"/>
      <c r="B14" s="1585"/>
      <c r="C14" s="1540"/>
      <c r="D14" s="1474"/>
      <c r="E14" s="1474"/>
      <c r="F14" s="140" t="s">
        <v>18</v>
      </c>
      <c r="G14" s="138">
        <f t="shared" si="0"/>
        <v>24</v>
      </c>
      <c r="H14" s="141">
        <v>2</v>
      </c>
      <c r="I14" s="141">
        <v>2</v>
      </c>
      <c r="J14" s="141">
        <v>2</v>
      </c>
      <c r="K14" s="141">
        <v>2</v>
      </c>
      <c r="L14" s="141">
        <v>2</v>
      </c>
      <c r="M14" s="141">
        <v>2</v>
      </c>
      <c r="N14" s="141">
        <v>2</v>
      </c>
      <c r="O14" s="141">
        <v>2</v>
      </c>
      <c r="P14" s="141">
        <v>2</v>
      </c>
      <c r="Q14" s="141">
        <v>2</v>
      </c>
      <c r="R14" s="141">
        <v>2</v>
      </c>
      <c r="S14" s="141">
        <v>2</v>
      </c>
      <c r="T14" s="1602"/>
    </row>
    <row r="15" spans="1:20" ht="16.5" customHeight="1" thickBot="1" x14ac:dyDescent="0.3">
      <c r="A15" s="1604"/>
      <c r="B15" s="1585"/>
      <c r="C15" s="1540"/>
      <c r="D15" s="1474"/>
      <c r="E15" s="1474"/>
      <c r="F15" s="140" t="s">
        <v>19</v>
      </c>
      <c r="G15" s="138">
        <f t="shared" si="0"/>
        <v>3</v>
      </c>
      <c r="H15" s="141">
        <v>0</v>
      </c>
      <c r="I15" s="141">
        <v>0</v>
      </c>
      <c r="J15" s="141">
        <v>0</v>
      </c>
      <c r="K15" s="141">
        <v>1</v>
      </c>
      <c r="L15" s="141">
        <v>0</v>
      </c>
      <c r="M15" s="141">
        <v>0</v>
      </c>
      <c r="N15" s="141">
        <v>0</v>
      </c>
      <c r="O15" s="141">
        <v>1</v>
      </c>
      <c r="P15" s="141">
        <v>0</v>
      </c>
      <c r="Q15" s="141">
        <v>0</v>
      </c>
      <c r="R15" s="141">
        <v>0</v>
      </c>
      <c r="S15" s="141">
        <v>1</v>
      </c>
      <c r="T15" s="1602"/>
    </row>
    <row r="16" spans="1:20" ht="16.5" customHeight="1" thickBot="1" x14ac:dyDescent="0.3">
      <c r="A16" s="1604"/>
      <c r="B16" s="1585"/>
      <c r="C16" s="1540"/>
      <c r="D16" s="1474"/>
      <c r="E16" s="1474"/>
      <c r="F16" s="142" t="s">
        <v>20</v>
      </c>
      <c r="G16" s="138">
        <f t="shared" si="0"/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602"/>
    </row>
    <row r="17" spans="1:20" ht="16.5" customHeight="1" thickBot="1" x14ac:dyDescent="0.3">
      <c r="A17" s="1604"/>
      <c r="B17" s="1585"/>
      <c r="C17" s="1540"/>
      <c r="D17" s="1568" t="s">
        <v>10</v>
      </c>
      <c r="E17" s="1568"/>
      <c r="F17" s="140" t="s">
        <v>21</v>
      </c>
      <c r="G17" s="138">
        <f t="shared" si="0"/>
        <v>10</v>
      </c>
      <c r="H17" s="141">
        <v>0</v>
      </c>
      <c r="I17" s="141">
        <v>2</v>
      </c>
      <c r="J17" s="141">
        <v>0</v>
      </c>
      <c r="K17" s="141">
        <v>2</v>
      </c>
      <c r="L17" s="141">
        <v>0</v>
      </c>
      <c r="M17" s="141">
        <v>2</v>
      </c>
      <c r="N17" s="141">
        <v>0</v>
      </c>
      <c r="O17" s="141">
        <v>2</v>
      </c>
      <c r="P17" s="141">
        <v>0</v>
      </c>
      <c r="Q17" s="141">
        <v>2</v>
      </c>
      <c r="R17" s="141">
        <v>0</v>
      </c>
      <c r="S17" s="141">
        <v>0</v>
      </c>
      <c r="T17" s="1602"/>
    </row>
    <row r="18" spans="1:20" ht="16.5" customHeight="1" thickBot="1" x14ac:dyDescent="0.3">
      <c r="A18" s="1604"/>
      <c r="B18" s="1585"/>
      <c r="C18" s="1540"/>
      <c r="D18" s="1568" t="s">
        <v>11</v>
      </c>
      <c r="E18" s="1568"/>
      <c r="F18" s="140" t="s">
        <v>22</v>
      </c>
      <c r="G18" s="138">
        <f t="shared" si="0"/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</v>
      </c>
      <c r="R18" s="141">
        <v>0</v>
      </c>
      <c r="S18" s="141">
        <v>0</v>
      </c>
      <c r="T18" s="1602"/>
    </row>
    <row r="19" spans="1:20" ht="16.5" customHeight="1" thickBot="1" x14ac:dyDescent="0.3">
      <c r="A19" s="1604"/>
      <c r="B19" s="1585"/>
      <c r="C19" s="1540"/>
      <c r="D19" s="1568" t="s">
        <v>12</v>
      </c>
      <c r="E19" s="1568"/>
      <c r="F19" s="140" t="s">
        <v>23</v>
      </c>
      <c r="G19" s="138">
        <f t="shared" si="0"/>
        <v>3</v>
      </c>
      <c r="H19" s="141">
        <v>0</v>
      </c>
      <c r="I19" s="141">
        <v>0</v>
      </c>
      <c r="J19" s="141">
        <v>0</v>
      </c>
      <c r="K19" s="141">
        <v>0</v>
      </c>
      <c r="L19" s="141">
        <v>1</v>
      </c>
      <c r="M19" s="141">
        <v>0</v>
      </c>
      <c r="N19" s="141">
        <v>0</v>
      </c>
      <c r="O19" s="141">
        <v>0</v>
      </c>
      <c r="P19" s="141">
        <v>1</v>
      </c>
      <c r="Q19" s="141">
        <v>0</v>
      </c>
      <c r="R19" s="141">
        <v>1</v>
      </c>
      <c r="S19" s="141">
        <v>0</v>
      </c>
      <c r="T19" s="1602"/>
    </row>
    <row r="20" spans="1:20" ht="16.5" customHeight="1" thickBot="1" x14ac:dyDescent="0.3">
      <c r="A20" s="1604"/>
      <c r="B20" s="1585"/>
      <c r="C20" s="1540"/>
      <c r="D20" s="1580" t="s">
        <v>13</v>
      </c>
      <c r="E20" s="1580"/>
      <c r="F20" s="143" t="s">
        <v>24</v>
      </c>
      <c r="G20" s="138">
        <f t="shared" si="0"/>
        <v>20</v>
      </c>
      <c r="H20" s="141">
        <v>0</v>
      </c>
      <c r="I20" s="141">
        <v>0</v>
      </c>
      <c r="J20" s="141">
        <v>0</v>
      </c>
      <c r="K20" s="141">
        <v>10</v>
      </c>
      <c r="L20" s="141">
        <v>0</v>
      </c>
      <c r="M20" s="141">
        <v>0</v>
      </c>
      <c r="N20" s="141">
        <v>0</v>
      </c>
      <c r="O20" s="141">
        <v>10</v>
      </c>
      <c r="P20" s="141">
        <v>0</v>
      </c>
      <c r="Q20" s="141">
        <v>0</v>
      </c>
      <c r="R20" s="141">
        <v>0</v>
      </c>
      <c r="S20" s="141">
        <v>0</v>
      </c>
      <c r="T20" s="1602"/>
    </row>
    <row r="21" spans="1:20" ht="16.5" customHeight="1" thickBot="1" x14ac:dyDescent="0.3">
      <c r="A21" s="1604"/>
      <c r="B21" s="1585"/>
      <c r="C21" s="1540"/>
      <c r="D21" s="1580"/>
      <c r="E21" s="1580"/>
      <c r="F21" s="143" t="s">
        <v>25</v>
      </c>
      <c r="G21" s="138">
        <f t="shared" si="0"/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602"/>
    </row>
    <row r="22" spans="1:20" ht="16.5" customHeight="1" thickBot="1" x14ac:dyDescent="0.3">
      <c r="A22" s="1604"/>
      <c r="B22" s="1585"/>
      <c r="C22" s="1540"/>
      <c r="D22" s="1580"/>
      <c r="E22" s="1580"/>
      <c r="F22" s="144" t="s">
        <v>113</v>
      </c>
      <c r="G22" s="138">
        <f t="shared" si="0"/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602"/>
    </row>
    <row r="23" spans="1:20" ht="16.5" customHeight="1" thickBot="1" x14ac:dyDescent="0.3">
      <c r="A23" s="1604"/>
      <c r="B23" s="1585"/>
      <c r="C23" s="1540"/>
      <c r="D23" s="1580" t="s">
        <v>14</v>
      </c>
      <c r="E23" s="1580"/>
      <c r="F23" s="146" t="s">
        <v>26</v>
      </c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602"/>
    </row>
    <row r="24" spans="1:20" ht="40.5" customHeight="1" thickBot="1" x14ac:dyDescent="0.3">
      <c r="A24" s="1604"/>
      <c r="B24" s="1585"/>
      <c r="C24" s="1590"/>
      <c r="D24" s="1580"/>
      <c r="E24" s="1580"/>
      <c r="F24" s="148" t="s">
        <v>27</v>
      </c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602"/>
    </row>
    <row r="25" spans="1:20" ht="15.75" thickBot="1" x14ac:dyDescent="0.3">
      <c r="A25" s="1604"/>
      <c r="B25" s="1585"/>
      <c r="C25" s="1573" t="s">
        <v>28</v>
      </c>
      <c r="D25" s="1565" t="s">
        <v>29</v>
      </c>
      <c r="E25" s="1566"/>
      <c r="F25" s="150" t="s">
        <v>30</v>
      </c>
      <c r="G25" s="151">
        <f>SUM(H25:S25)</f>
        <v>2</v>
      </c>
      <c r="H25" s="152">
        <v>0</v>
      </c>
      <c r="I25" s="152">
        <v>0</v>
      </c>
      <c r="J25" s="152">
        <v>0</v>
      </c>
      <c r="K25" s="152">
        <v>0</v>
      </c>
      <c r="L25" s="152">
        <v>0</v>
      </c>
      <c r="M25" s="152">
        <v>0</v>
      </c>
      <c r="N25" s="152">
        <v>0</v>
      </c>
      <c r="O25" s="152">
        <v>0</v>
      </c>
      <c r="P25" s="152">
        <v>1</v>
      </c>
      <c r="Q25" s="152">
        <v>0</v>
      </c>
      <c r="R25" s="152">
        <v>0</v>
      </c>
      <c r="S25" s="152">
        <v>1</v>
      </c>
      <c r="T25" s="1602"/>
    </row>
    <row r="26" spans="1:20" ht="15.75" thickBot="1" x14ac:dyDescent="0.3">
      <c r="A26" s="1604"/>
      <c r="B26" s="1585"/>
      <c r="C26" s="1574"/>
      <c r="D26" s="1561"/>
      <c r="E26" s="1562"/>
      <c r="F26" s="153" t="s">
        <v>32</v>
      </c>
      <c r="G26" s="151">
        <f t="shared" ref="G26:G29" si="1">SUM(H26:S26)</f>
        <v>2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1</v>
      </c>
      <c r="Q26" s="152">
        <v>0</v>
      </c>
      <c r="R26" s="152">
        <v>0</v>
      </c>
      <c r="S26" s="152">
        <v>1</v>
      </c>
      <c r="T26" s="1602"/>
    </row>
    <row r="27" spans="1:20" ht="15.75" thickBot="1" x14ac:dyDescent="0.3">
      <c r="A27" s="1604"/>
      <c r="B27" s="1585"/>
      <c r="C27" s="1574"/>
      <c r="D27" s="1561"/>
      <c r="E27" s="1562"/>
      <c r="F27" s="153" t="s">
        <v>31</v>
      </c>
      <c r="G27" s="151">
        <f t="shared" si="1"/>
        <v>0</v>
      </c>
      <c r="H27" s="152">
        <v>0</v>
      </c>
      <c r="I27" s="152">
        <v>0</v>
      </c>
      <c r="J27" s="152">
        <v>0</v>
      </c>
      <c r="K27" s="152">
        <v>0</v>
      </c>
      <c r="L27" s="152">
        <v>0</v>
      </c>
      <c r="M27" s="152">
        <v>0</v>
      </c>
      <c r="N27" s="152">
        <v>0</v>
      </c>
      <c r="O27" s="152">
        <v>0</v>
      </c>
      <c r="P27" s="152">
        <v>0</v>
      </c>
      <c r="Q27" s="152">
        <v>0</v>
      </c>
      <c r="R27" s="152">
        <v>0</v>
      </c>
      <c r="S27" s="152">
        <v>0</v>
      </c>
      <c r="T27" s="1602"/>
    </row>
    <row r="28" spans="1:20" ht="15.75" thickBot="1" x14ac:dyDescent="0.3">
      <c r="A28" s="1604"/>
      <c r="B28" s="1585"/>
      <c r="C28" s="1574"/>
      <c r="D28" s="1561"/>
      <c r="E28" s="1562"/>
      <c r="F28" s="153" t="s">
        <v>33</v>
      </c>
      <c r="G28" s="151">
        <f t="shared" si="1"/>
        <v>0</v>
      </c>
      <c r="H28" s="152">
        <v>0</v>
      </c>
      <c r="I28" s="152">
        <v>0</v>
      </c>
      <c r="J28" s="152">
        <v>0</v>
      </c>
      <c r="K28" s="152">
        <v>0</v>
      </c>
      <c r="L28" s="152">
        <v>0</v>
      </c>
      <c r="M28" s="152">
        <v>0</v>
      </c>
      <c r="N28" s="152">
        <v>0</v>
      </c>
      <c r="O28" s="152">
        <v>0</v>
      </c>
      <c r="P28" s="152">
        <v>0</v>
      </c>
      <c r="Q28" s="152">
        <v>0</v>
      </c>
      <c r="R28" s="152">
        <v>0</v>
      </c>
      <c r="S28" s="152">
        <v>0</v>
      </c>
      <c r="T28" s="1602"/>
    </row>
    <row r="29" spans="1:20" ht="15.75" thickBot="1" x14ac:dyDescent="0.3">
      <c r="A29" s="1604"/>
      <c r="B29" s="1585"/>
      <c r="C29" s="1574"/>
      <c r="D29" s="1561"/>
      <c r="E29" s="1562"/>
      <c r="F29" s="154" t="s">
        <v>34</v>
      </c>
      <c r="G29" s="151">
        <f t="shared" si="1"/>
        <v>0</v>
      </c>
      <c r="H29" s="152">
        <v>0</v>
      </c>
      <c r="I29" s="152">
        <v>0</v>
      </c>
      <c r="J29" s="152">
        <v>0</v>
      </c>
      <c r="K29" s="152">
        <v>0</v>
      </c>
      <c r="L29" s="152">
        <v>0</v>
      </c>
      <c r="M29" s="152">
        <v>0</v>
      </c>
      <c r="N29" s="152">
        <v>0</v>
      </c>
      <c r="O29" s="152">
        <v>0</v>
      </c>
      <c r="P29" s="152">
        <v>0</v>
      </c>
      <c r="Q29" s="152">
        <v>0</v>
      </c>
      <c r="R29" s="152">
        <v>0</v>
      </c>
      <c r="S29" s="152">
        <v>0</v>
      </c>
      <c r="T29" s="1602"/>
    </row>
    <row r="30" spans="1:20" ht="15.75" thickBot="1" x14ac:dyDescent="0.3">
      <c r="A30" s="1604"/>
      <c r="B30" s="1585"/>
      <c r="C30" s="1557" t="s">
        <v>166</v>
      </c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8"/>
      <c r="T30" s="1602"/>
    </row>
    <row r="31" spans="1:20" ht="15.75" thickBot="1" x14ac:dyDescent="0.3">
      <c r="A31" s="1604"/>
      <c r="B31" s="1585"/>
      <c r="C31" s="1575" t="s">
        <v>35</v>
      </c>
      <c r="D31" s="1577" t="s">
        <v>167</v>
      </c>
      <c r="E31" s="1578"/>
      <c r="F31" s="1578"/>
      <c r="G31" s="1578"/>
      <c r="H31" s="1578"/>
      <c r="I31" s="1578"/>
      <c r="J31" s="1578"/>
      <c r="K31" s="1578"/>
      <c r="L31" s="1578"/>
      <c r="M31" s="1578"/>
      <c r="N31" s="1578"/>
      <c r="O31" s="1578"/>
      <c r="P31" s="1578"/>
      <c r="Q31" s="1578"/>
      <c r="R31" s="1578"/>
      <c r="S31" s="1579"/>
      <c r="T31" s="1602"/>
    </row>
    <row r="32" spans="1:20" ht="16.5" customHeight="1" thickBot="1" x14ac:dyDescent="0.3">
      <c r="A32" s="1604"/>
      <c r="B32" s="1585"/>
      <c r="C32" s="1575"/>
      <c r="D32" s="1568" t="s">
        <v>38</v>
      </c>
      <c r="E32" s="1568"/>
      <c r="F32" s="146" t="s">
        <v>44</v>
      </c>
      <c r="G32" s="155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602"/>
    </row>
    <row r="33" spans="1:20" ht="16.5" customHeight="1" thickBot="1" x14ac:dyDescent="0.3">
      <c r="A33" s="1604"/>
      <c r="B33" s="1585"/>
      <c r="C33" s="1575"/>
      <c r="D33" s="1568"/>
      <c r="E33" s="1568"/>
      <c r="F33" s="156" t="s">
        <v>114</v>
      </c>
      <c r="G33" s="157">
        <f>G20</f>
        <v>20</v>
      </c>
      <c r="H33" s="157">
        <f t="shared" ref="H33:S33" si="2">H20</f>
        <v>0</v>
      </c>
      <c r="I33" s="157">
        <f t="shared" si="2"/>
        <v>0</v>
      </c>
      <c r="J33" s="157">
        <f t="shared" si="2"/>
        <v>0</v>
      </c>
      <c r="K33" s="157">
        <f t="shared" si="2"/>
        <v>10</v>
      </c>
      <c r="L33" s="157">
        <f t="shared" si="2"/>
        <v>0</v>
      </c>
      <c r="M33" s="157">
        <f t="shared" si="2"/>
        <v>0</v>
      </c>
      <c r="N33" s="157">
        <f t="shared" si="2"/>
        <v>0</v>
      </c>
      <c r="O33" s="157">
        <f t="shared" si="2"/>
        <v>10</v>
      </c>
      <c r="P33" s="157">
        <f t="shared" si="2"/>
        <v>0</v>
      </c>
      <c r="Q33" s="157">
        <f t="shared" si="2"/>
        <v>0</v>
      </c>
      <c r="R33" s="157">
        <f t="shared" si="2"/>
        <v>0</v>
      </c>
      <c r="S33" s="157">
        <f t="shared" si="2"/>
        <v>0</v>
      </c>
      <c r="T33" s="1602"/>
    </row>
    <row r="34" spans="1:20" ht="16.5" customHeight="1" thickBot="1" x14ac:dyDescent="0.3">
      <c r="A34" s="1604"/>
      <c r="B34" s="1585"/>
      <c r="C34" s="1575"/>
      <c r="D34" s="1568"/>
      <c r="E34" s="1568"/>
      <c r="F34" s="156" t="s">
        <v>115</v>
      </c>
      <c r="G34" s="138">
        <f t="shared" ref="G34:G47" si="3">SUM(H34:S34)</f>
        <v>0</v>
      </c>
      <c r="H34" s="141">
        <v>0</v>
      </c>
      <c r="I34" s="141">
        <v>0</v>
      </c>
      <c r="J34" s="141">
        <v>0</v>
      </c>
      <c r="K34" s="141">
        <v>0</v>
      </c>
      <c r="L34" s="141">
        <v>0</v>
      </c>
      <c r="M34" s="141">
        <v>0</v>
      </c>
      <c r="N34" s="141">
        <v>0</v>
      </c>
      <c r="O34" s="141">
        <v>0</v>
      </c>
      <c r="P34" s="141">
        <v>0</v>
      </c>
      <c r="Q34" s="141">
        <v>0</v>
      </c>
      <c r="R34" s="141">
        <v>0</v>
      </c>
      <c r="S34" s="141">
        <v>0</v>
      </c>
      <c r="T34" s="1602"/>
    </row>
    <row r="35" spans="1:20" ht="16.5" customHeight="1" thickBot="1" x14ac:dyDescent="0.3">
      <c r="A35" s="1604"/>
      <c r="B35" s="1585"/>
      <c r="C35" s="1575"/>
      <c r="D35" s="1568" t="s">
        <v>39</v>
      </c>
      <c r="E35" s="1568"/>
      <c r="F35" s="158" t="s">
        <v>45</v>
      </c>
      <c r="G35" s="138">
        <f t="shared" si="3"/>
        <v>0</v>
      </c>
      <c r="H35" s="141">
        <v>0</v>
      </c>
      <c r="I35" s="141">
        <v>0</v>
      </c>
      <c r="J35" s="141">
        <v>0</v>
      </c>
      <c r="K35" s="141">
        <v>0</v>
      </c>
      <c r="L35" s="141">
        <v>0</v>
      </c>
      <c r="M35" s="141">
        <v>0</v>
      </c>
      <c r="N35" s="141">
        <v>0</v>
      </c>
      <c r="O35" s="141">
        <v>0</v>
      </c>
      <c r="P35" s="141">
        <v>0</v>
      </c>
      <c r="Q35" s="141">
        <v>0</v>
      </c>
      <c r="R35" s="141">
        <v>0</v>
      </c>
      <c r="S35" s="141">
        <v>0</v>
      </c>
      <c r="T35" s="1602"/>
    </row>
    <row r="36" spans="1:20" ht="16.5" customHeight="1" thickBot="1" x14ac:dyDescent="0.3">
      <c r="A36" s="1604"/>
      <c r="B36" s="1585"/>
      <c r="C36" s="1575"/>
      <c r="D36" s="1568"/>
      <c r="E36" s="1568"/>
      <c r="F36" s="158" t="s">
        <v>46</v>
      </c>
      <c r="G36" s="138">
        <f t="shared" si="3"/>
        <v>0</v>
      </c>
      <c r="H36" s="141">
        <v>0</v>
      </c>
      <c r="I36" s="141">
        <v>0</v>
      </c>
      <c r="J36" s="141">
        <v>0</v>
      </c>
      <c r="K36" s="141">
        <v>0</v>
      </c>
      <c r="L36" s="141">
        <v>0</v>
      </c>
      <c r="M36" s="141">
        <v>0</v>
      </c>
      <c r="N36" s="141">
        <v>0</v>
      </c>
      <c r="O36" s="141">
        <v>0</v>
      </c>
      <c r="P36" s="141">
        <v>0</v>
      </c>
      <c r="Q36" s="141">
        <v>0</v>
      </c>
      <c r="R36" s="141">
        <v>0</v>
      </c>
      <c r="S36" s="141">
        <v>0</v>
      </c>
      <c r="T36" s="1602"/>
    </row>
    <row r="37" spans="1:20" ht="16.5" customHeight="1" thickBot="1" x14ac:dyDescent="0.3">
      <c r="A37" s="1604"/>
      <c r="B37" s="1585"/>
      <c r="C37" s="1575"/>
      <c r="D37" s="1568" t="s">
        <v>40</v>
      </c>
      <c r="E37" s="1568"/>
      <c r="F37" s="158" t="s">
        <v>47</v>
      </c>
      <c r="G37" s="138">
        <f t="shared" si="3"/>
        <v>60</v>
      </c>
      <c r="H37" s="141">
        <v>0</v>
      </c>
      <c r="I37" s="141">
        <v>6</v>
      </c>
      <c r="J37" s="141">
        <v>6</v>
      </c>
      <c r="K37" s="141">
        <v>6</v>
      </c>
      <c r="L37" s="141">
        <v>6</v>
      </c>
      <c r="M37" s="141">
        <v>6</v>
      </c>
      <c r="N37" s="141">
        <v>6</v>
      </c>
      <c r="O37" s="141">
        <v>6</v>
      </c>
      <c r="P37" s="141">
        <v>6</v>
      </c>
      <c r="Q37" s="141">
        <v>6</v>
      </c>
      <c r="R37" s="141">
        <v>6</v>
      </c>
      <c r="S37" s="141">
        <v>0</v>
      </c>
      <c r="T37" s="1602"/>
    </row>
    <row r="38" spans="1:20" ht="16.5" customHeight="1" thickBot="1" x14ac:dyDescent="0.3">
      <c r="A38" s="1604"/>
      <c r="B38" s="1585"/>
      <c r="C38" s="1575"/>
      <c r="D38" s="1568" t="s">
        <v>41</v>
      </c>
      <c r="E38" s="1568"/>
      <c r="F38" s="158" t="s">
        <v>48</v>
      </c>
      <c r="G38" s="138">
        <f t="shared" si="3"/>
        <v>0</v>
      </c>
      <c r="H38" s="141">
        <v>0</v>
      </c>
      <c r="I38" s="141">
        <v>0</v>
      </c>
      <c r="J38" s="141">
        <v>0</v>
      </c>
      <c r="K38" s="141">
        <v>0</v>
      </c>
      <c r="L38" s="141">
        <v>0</v>
      </c>
      <c r="M38" s="141">
        <v>0</v>
      </c>
      <c r="N38" s="141">
        <v>0</v>
      </c>
      <c r="O38" s="141">
        <v>0</v>
      </c>
      <c r="P38" s="141">
        <v>0</v>
      </c>
      <c r="Q38" s="141">
        <v>0</v>
      </c>
      <c r="R38" s="141">
        <v>0</v>
      </c>
      <c r="S38" s="141">
        <v>0</v>
      </c>
      <c r="T38" s="1602"/>
    </row>
    <row r="39" spans="1:20" ht="16.5" customHeight="1" thickBot="1" x14ac:dyDescent="0.3">
      <c r="A39" s="1604"/>
      <c r="B39" s="1585"/>
      <c r="C39" s="1575"/>
      <c r="D39" s="1474" t="s">
        <v>42</v>
      </c>
      <c r="E39" s="1474"/>
      <c r="F39" s="158" t="s">
        <v>49</v>
      </c>
      <c r="G39" s="138">
        <f t="shared" si="3"/>
        <v>0</v>
      </c>
      <c r="H39" s="141">
        <v>0</v>
      </c>
      <c r="I39" s="141">
        <v>0</v>
      </c>
      <c r="J39" s="141">
        <v>0</v>
      </c>
      <c r="K39" s="141">
        <v>0</v>
      </c>
      <c r="L39" s="141">
        <v>0</v>
      </c>
      <c r="M39" s="141">
        <v>0</v>
      </c>
      <c r="N39" s="141">
        <v>0</v>
      </c>
      <c r="O39" s="141">
        <v>0</v>
      </c>
      <c r="P39" s="141">
        <v>0</v>
      </c>
      <c r="Q39" s="141">
        <v>0</v>
      </c>
      <c r="R39" s="141">
        <v>0</v>
      </c>
      <c r="S39" s="141">
        <v>0</v>
      </c>
      <c r="T39" s="1602"/>
    </row>
    <row r="40" spans="1:20" ht="16.5" customHeight="1" thickBot="1" x14ac:dyDescent="0.3">
      <c r="A40" s="1604"/>
      <c r="B40" s="1585"/>
      <c r="C40" s="1575"/>
      <c r="D40" s="1550" t="s">
        <v>525</v>
      </c>
      <c r="E40" s="1550"/>
      <c r="F40" s="137" t="s">
        <v>514</v>
      </c>
      <c r="G40" s="138">
        <f t="shared" si="3"/>
        <v>20</v>
      </c>
      <c r="H40" s="141">
        <v>0</v>
      </c>
      <c r="I40" s="141">
        <v>2</v>
      </c>
      <c r="J40" s="141">
        <v>2</v>
      </c>
      <c r="K40" s="141">
        <v>2</v>
      </c>
      <c r="L40" s="141">
        <v>2</v>
      </c>
      <c r="M40" s="141">
        <v>2</v>
      </c>
      <c r="N40" s="141">
        <v>2</v>
      </c>
      <c r="O40" s="141">
        <v>2</v>
      </c>
      <c r="P40" s="141">
        <v>2</v>
      </c>
      <c r="Q40" s="141">
        <v>2</v>
      </c>
      <c r="R40" s="141">
        <v>2</v>
      </c>
      <c r="S40" s="141">
        <v>0</v>
      </c>
      <c r="T40" s="1602"/>
    </row>
    <row r="41" spans="1:20" ht="16.5" customHeight="1" thickBot="1" x14ac:dyDescent="0.3">
      <c r="A41" s="1604"/>
      <c r="B41" s="1585"/>
      <c r="C41" s="1575"/>
      <c r="D41" s="1550" t="s">
        <v>524</v>
      </c>
      <c r="E41" s="1550"/>
      <c r="F41" s="137" t="s">
        <v>515</v>
      </c>
      <c r="G41" s="138">
        <f t="shared" si="3"/>
        <v>5</v>
      </c>
      <c r="H41" s="141">
        <v>0</v>
      </c>
      <c r="I41" s="141">
        <v>0</v>
      </c>
      <c r="J41" s="141">
        <v>0</v>
      </c>
      <c r="K41" s="141">
        <v>0</v>
      </c>
      <c r="L41" s="141">
        <v>0</v>
      </c>
      <c r="M41" s="141">
        <v>0</v>
      </c>
      <c r="N41" s="141">
        <v>1</v>
      </c>
      <c r="O41" s="141">
        <v>1</v>
      </c>
      <c r="P41" s="141">
        <v>1</v>
      </c>
      <c r="Q41" s="141">
        <v>1</v>
      </c>
      <c r="R41" s="141">
        <v>1</v>
      </c>
      <c r="S41" s="141">
        <v>0</v>
      </c>
      <c r="T41" s="1602"/>
    </row>
    <row r="42" spans="1:20" ht="16.5" customHeight="1" thickBot="1" x14ac:dyDescent="0.3">
      <c r="A42" s="1604"/>
      <c r="B42" s="1585"/>
      <c r="C42" s="1575"/>
      <c r="D42" s="1474" t="s">
        <v>523</v>
      </c>
      <c r="E42" s="1474"/>
      <c r="F42" s="156" t="s">
        <v>516</v>
      </c>
      <c r="G42" s="138">
        <f t="shared" si="3"/>
        <v>1</v>
      </c>
      <c r="H42" s="141">
        <v>0</v>
      </c>
      <c r="I42" s="141">
        <v>0</v>
      </c>
      <c r="J42" s="141">
        <v>0</v>
      </c>
      <c r="K42" s="141">
        <v>0</v>
      </c>
      <c r="L42" s="141">
        <v>0</v>
      </c>
      <c r="M42" s="141">
        <v>0</v>
      </c>
      <c r="N42" s="141">
        <v>0</v>
      </c>
      <c r="O42" s="141">
        <v>0</v>
      </c>
      <c r="P42" s="141">
        <v>0</v>
      </c>
      <c r="Q42" s="141">
        <v>1</v>
      </c>
      <c r="R42" s="141">
        <v>0</v>
      </c>
      <c r="S42" s="141">
        <v>0</v>
      </c>
      <c r="T42" s="1602"/>
    </row>
    <row r="43" spans="1:20" ht="16.5" customHeight="1" thickBot="1" x14ac:dyDescent="0.3">
      <c r="A43" s="1604"/>
      <c r="B43" s="1585"/>
      <c r="C43" s="1575"/>
      <c r="D43" s="1474"/>
      <c r="E43" s="1474"/>
      <c r="F43" s="156" t="s">
        <v>517</v>
      </c>
      <c r="G43" s="138">
        <f t="shared" si="3"/>
        <v>0</v>
      </c>
      <c r="H43" s="141">
        <v>0</v>
      </c>
      <c r="I43" s="141">
        <v>0</v>
      </c>
      <c r="J43" s="141">
        <v>0</v>
      </c>
      <c r="K43" s="141">
        <v>0</v>
      </c>
      <c r="L43" s="141">
        <v>0</v>
      </c>
      <c r="M43" s="141">
        <v>0</v>
      </c>
      <c r="N43" s="141">
        <v>0</v>
      </c>
      <c r="O43" s="141">
        <v>0</v>
      </c>
      <c r="P43" s="141">
        <v>0</v>
      </c>
      <c r="Q43" s="141">
        <v>0</v>
      </c>
      <c r="R43" s="141">
        <v>0</v>
      </c>
      <c r="S43" s="141">
        <v>0</v>
      </c>
      <c r="T43" s="1602"/>
    </row>
    <row r="44" spans="1:20" ht="16.5" customHeight="1" thickBot="1" x14ac:dyDescent="0.3">
      <c r="A44" s="1604"/>
      <c r="B44" s="1585"/>
      <c r="C44" s="1575"/>
      <c r="D44" s="1474"/>
      <c r="E44" s="1474"/>
      <c r="F44" s="156" t="s">
        <v>518</v>
      </c>
      <c r="G44" s="138">
        <f t="shared" si="3"/>
        <v>0</v>
      </c>
      <c r="H44" s="141">
        <v>0</v>
      </c>
      <c r="I44" s="141">
        <v>0</v>
      </c>
      <c r="J44" s="141">
        <v>0</v>
      </c>
      <c r="K44" s="141">
        <v>0</v>
      </c>
      <c r="L44" s="141">
        <v>0</v>
      </c>
      <c r="M44" s="141">
        <v>0</v>
      </c>
      <c r="N44" s="141">
        <v>0</v>
      </c>
      <c r="O44" s="141">
        <v>0</v>
      </c>
      <c r="P44" s="141">
        <v>0</v>
      </c>
      <c r="Q44" s="141">
        <v>0</v>
      </c>
      <c r="R44" s="141">
        <v>0</v>
      </c>
      <c r="S44" s="141">
        <v>0</v>
      </c>
      <c r="T44" s="1602"/>
    </row>
    <row r="45" spans="1:20" ht="16.5" customHeight="1" thickBot="1" x14ac:dyDescent="0.3">
      <c r="A45" s="1604"/>
      <c r="B45" s="1585"/>
      <c r="C45" s="1575"/>
      <c r="D45" s="1474"/>
      <c r="E45" s="1474"/>
      <c r="F45" s="156" t="s">
        <v>519</v>
      </c>
      <c r="G45" s="138">
        <f t="shared" si="3"/>
        <v>0</v>
      </c>
      <c r="H45" s="141">
        <v>0</v>
      </c>
      <c r="I45" s="141">
        <v>0</v>
      </c>
      <c r="J45" s="141">
        <v>0</v>
      </c>
      <c r="K45" s="141">
        <v>0</v>
      </c>
      <c r="L45" s="141">
        <v>0</v>
      </c>
      <c r="M45" s="141">
        <v>0</v>
      </c>
      <c r="N45" s="141">
        <v>0</v>
      </c>
      <c r="O45" s="141">
        <v>0</v>
      </c>
      <c r="P45" s="141">
        <v>0</v>
      </c>
      <c r="Q45" s="141">
        <v>0</v>
      </c>
      <c r="R45" s="141">
        <v>0</v>
      </c>
      <c r="S45" s="141">
        <v>0</v>
      </c>
      <c r="T45" s="1602"/>
    </row>
    <row r="46" spans="1:20" ht="16.5" customHeight="1" thickBot="1" x14ac:dyDescent="0.3">
      <c r="A46" s="1604"/>
      <c r="B46" s="1585"/>
      <c r="C46" s="1575"/>
      <c r="D46" s="1474"/>
      <c r="E46" s="1474"/>
      <c r="F46" s="159" t="s">
        <v>520</v>
      </c>
      <c r="G46" s="138">
        <f t="shared" si="3"/>
        <v>0</v>
      </c>
      <c r="H46" s="145">
        <v>0</v>
      </c>
      <c r="I46" s="145">
        <v>0</v>
      </c>
      <c r="J46" s="145">
        <v>0</v>
      </c>
      <c r="K46" s="145">
        <v>0</v>
      </c>
      <c r="L46" s="145">
        <v>0</v>
      </c>
      <c r="M46" s="145">
        <v>0</v>
      </c>
      <c r="N46" s="145">
        <v>0</v>
      </c>
      <c r="O46" s="145">
        <v>0</v>
      </c>
      <c r="P46" s="145">
        <v>0</v>
      </c>
      <c r="Q46" s="145">
        <v>0</v>
      </c>
      <c r="R46" s="145">
        <v>0</v>
      </c>
      <c r="S46" s="145">
        <v>0</v>
      </c>
      <c r="T46" s="1602"/>
    </row>
    <row r="47" spans="1:20" ht="16.5" customHeight="1" thickBot="1" x14ac:dyDescent="0.3">
      <c r="A47" s="1604"/>
      <c r="B47" s="1585"/>
      <c r="C47" s="1575"/>
      <c r="D47" s="1568" t="s">
        <v>522</v>
      </c>
      <c r="E47" s="1568"/>
      <c r="F47" s="156" t="s">
        <v>521</v>
      </c>
      <c r="G47" s="138">
        <f t="shared" si="3"/>
        <v>20</v>
      </c>
      <c r="H47" s="141">
        <v>0</v>
      </c>
      <c r="I47" s="141">
        <v>0</v>
      </c>
      <c r="J47" s="141">
        <v>0</v>
      </c>
      <c r="K47" s="141">
        <v>10</v>
      </c>
      <c r="L47" s="141">
        <v>0</v>
      </c>
      <c r="M47" s="141">
        <v>0</v>
      </c>
      <c r="N47" s="141">
        <v>0</v>
      </c>
      <c r="O47" s="141">
        <v>10</v>
      </c>
      <c r="P47" s="141">
        <v>0</v>
      </c>
      <c r="Q47" s="141">
        <v>0</v>
      </c>
      <c r="R47" s="141">
        <v>0</v>
      </c>
      <c r="S47" s="141">
        <v>0</v>
      </c>
      <c r="T47" s="1602"/>
    </row>
    <row r="48" spans="1:20" ht="16.5" customHeight="1" thickBot="1" x14ac:dyDescent="0.3">
      <c r="A48" s="1604"/>
      <c r="B48" s="1585"/>
      <c r="C48" s="1575"/>
      <c r="D48" s="1550" t="s">
        <v>43</v>
      </c>
      <c r="E48" s="1550"/>
      <c r="F48" s="146" t="s">
        <v>50</v>
      </c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602"/>
    </row>
    <row r="49" spans="1:20" ht="16.5" customHeight="1" thickBot="1" x14ac:dyDescent="0.3">
      <c r="A49" s="1604"/>
      <c r="B49" s="1585"/>
      <c r="C49" s="1576"/>
      <c r="D49" s="1551"/>
      <c r="E49" s="1551"/>
      <c r="F49" s="160" t="s">
        <v>51</v>
      </c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02"/>
    </row>
    <row r="50" spans="1:20" ht="15.75" thickBot="1" x14ac:dyDescent="0.3">
      <c r="A50" s="1604"/>
      <c r="B50" s="1585"/>
      <c r="C50" s="1555" t="s">
        <v>36</v>
      </c>
      <c r="D50" s="1569" t="s">
        <v>7</v>
      </c>
      <c r="E50" s="1570"/>
      <c r="F50" s="1570"/>
      <c r="G50" s="1570"/>
      <c r="H50" s="1570"/>
      <c r="I50" s="1570"/>
      <c r="J50" s="1570"/>
      <c r="K50" s="1570"/>
      <c r="L50" s="1570"/>
      <c r="M50" s="1570"/>
      <c r="N50" s="1570"/>
      <c r="O50" s="1570"/>
      <c r="P50" s="1570"/>
      <c r="Q50" s="1570"/>
      <c r="R50" s="1570"/>
      <c r="S50" s="1571"/>
      <c r="T50" s="1602"/>
    </row>
    <row r="51" spans="1:20" ht="15.75" thickBot="1" x14ac:dyDescent="0.3">
      <c r="A51" s="1604"/>
      <c r="B51" s="1585"/>
      <c r="C51" s="1555"/>
      <c r="D51" s="1572" t="s">
        <v>52</v>
      </c>
      <c r="E51" s="1572"/>
      <c r="F51" s="162" t="s">
        <v>68</v>
      </c>
      <c r="G51" s="155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602"/>
    </row>
    <row r="52" spans="1:20" ht="15.75" thickBot="1" x14ac:dyDescent="0.3">
      <c r="A52" s="1604"/>
      <c r="B52" s="1585"/>
      <c r="C52" s="1555"/>
      <c r="D52" s="1549"/>
      <c r="E52" s="1549"/>
      <c r="F52" s="163" t="s">
        <v>116</v>
      </c>
      <c r="G52" s="157">
        <f>G21</f>
        <v>0</v>
      </c>
      <c r="H52" s="157">
        <f t="shared" ref="H52:S52" si="4">H21</f>
        <v>0</v>
      </c>
      <c r="I52" s="157">
        <f t="shared" si="4"/>
        <v>0</v>
      </c>
      <c r="J52" s="157">
        <f t="shared" si="4"/>
        <v>0</v>
      </c>
      <c r="K52" s="157">
        <f t="shared" si="4"/>
        <v>0</v>
      </c>
      <c r="L52" s="157">
        <f t="shared" si="4"/>
        <v>0</v>
      </c>
      <c r="M52" s="157">
        <f t="shared" si="4"/>
        <v>0</v>
      </c>
      <c r="N52" s="157">
        <f t="shared" si="4"/>
        <v>0</v>
      </c>
      <c r="O52" s="157">
        <f t="shared" si="4"/>
        <v>0</v>
      </c>
      <c r="P52" s="157">
        <f t="shared" si="4"/>
        <v>0</v>
      </c>
      <c r="Q52" s="157">
        <f t="shared" si="4"/>
        <v>0</v>
      </c>
      <c r="R52" s="157">
        <f t="shared" si="4"/>
        <v>0</v>
      </c>
      <c r="S52" s="157">
        <f t="shared" si="4"/>
        <v>0</v>
      </c>
      <c r="T52" s="1602"/>
    </row>
    <row r="53" spans="1:20" ht="15.75" thickBot="1" x14ac:dyDescent="0.3">
      <c r="A53" s="1604"/>
      <c r="B53" s="1585"/>
      <c r="C53" s="1555"/>
      <c r="D53" s="1549"/>
      <c r="E53" s="1549"/>
      <c r="F53" s="163" t="s">
        <v>117</v>
      </c>
      <c r="G53" s="157">
        <f>G40</f>
        <v>20</v>
      </c>
      <c r="H53" s="157">
        <f t="shared" ref="H53:S53" si="5">H40</f>
        <v>0</v>
      </c>
      <c r="I53" s="157">
        <f t="shared" si="5"/>
        <v>2</v>
      </c>
      <c r="J53" s="157">
        <f t="shared" si="5"/>
        <v>2</v>
      </c>
      <c r="K53" s="157">
        <f t="shared" si="5"/>
        <v>2</v>
      </c>
      <c r="L53" s="157">
        <f t="shared" si="5"/>
        <v>2</v>
      </c>
      <c r="M53" s="157">
        <f t="shared" si="5"/>
        <v>2</v>
      </c>
      <c r="N53" s="157">
        <f t="shared" si="5"/>
        <v>2</v>
      </c>
      <c r="O53" s="157">
        <f t="shared" si="5"/>
        <v>2</v>
      </c>
      <c r="P53" s="157">
        <f t="shared" si="5"/>
        <v>2</v>
      </c>
      <c r="Q53" s="157">
        <f t="shared" si="5"/>
        <v>2</v>
      </c>
      <c r="R53" s="157">
        <f t="shared" si="5"/>
        <v>2</v>
      </c>
      <c r="S53" s="157">
        <f t="shared" si="5"/>
        <v>0</v>
      </c>
      <c r="T53" s="1602"/>
    </row>
    <row r="54" spans="1:20" ht="15.75" thickBot="1" x14ac:dyDescent="0.3">
      <c r="A54" s="1604"/>
      <c r="B54" s="1585"/>
      <c r="C54" s="1555"/>
      <c r="D54" s="1549"/>
      <c r="E54" s="1549"/>
      <c r="F54" s="153" t="s">
        <v>231</v>
      </c>
      <c r="G54" s="138">
        <f t="shared" ref="G54:G81" si="6">SUM(H54:S54)</f>
        <v>0</v>
      </c>
      <c r="H54" s="141">
        <v>0</v>
      </c>
      <c r="I54" s="141">
        <v>0</v>
      </c>
      <c r="J54" s="141">
        <v>0</v>
      </c>
      <c r="K54" s="141">
        <v>0</v>
      </c>
      <c r="L54" s="141">
        <v>0</v>
      </c>
      <c r="M54" s="141">
        <v>0</v>
      </c>
      <c r="N54" s="141">
        <v>0</v>
      </c>
      <c r="O54" s="141">
        <v>0</v>
      </c>
      <c r="P54" s="141">
        <v>0</v>
      </c>
      <c r="Q54" s="141">
        <v>0</v>
      </c>
      <c r="R54" s="141">
        <v>0</v>
      </c>
      <c r="S54" s="141">
        <v>0</v>
      </c>
      <c r="T54" s="1602"/>
    </row>
    <row r="55" spans="1:20" ht="15.75" thickBot="1" x14ac:dyDescent="0.3">
      <c r="A55" s="1604"/>
      <c r="B55" s="1585"/>
      <c r="C55" s="1555"/>
      <c r="D55" s="1549" t="s">
        <v>53</v>
      </c>
      <c r="E55" s="1549"/>
      <c r="F55" s="156" t="s">
        <v>69</v>
      </c>
      <c r="G55" s="138">
        <f t="shared" si="6"/>
        <v>0</v>
      </c>
      <c r="H55" s="141">
        <v>0</v>
      </c>
      <c r="I55" s="141">
        <v>0</v>
      </c>
      <c r="J55" s="141">
        <v>0</v>
      </c>
      <c r="K55" s="141">
        <v>0</v>
      </c>
      <c r="L55" s="141">
        <v>0</v>
      </c>
      <c r="M55" s="141">
        <v>0</v>
      </c>
      <c r="N55" s="141">
        <v>0</v>
      </c>
      <c r="O55" s="141">
        <v>0</v>
      </c>
      <c r="P55" s="141">
        <v>0</v>
      </c>
      <c r="Q55" s="141">
        <v>0</v>
      </c>
      <c r="R55" s="141">
        <v>0</v>
      </c>
      <c r="S55" s="141">
        <v>0</v>
      </c>
      <c r="T55" s="1602"/>
    </row>
    <row r="56" spans="1:20" ht="15.75" thickBot="1" x14ac:dyDescent="0.3">
      <c r="A56" s="1604"/>
      <c r="B56" s="1585"/>
      <c r="C56" s="1555"/>
      <c r="D56" s="1549"/>
      <c r="E56" s="1549"/>
      <c r="F56" s="156" t="s">
        <v>70</v>
      </c>
      <c r="G56" s="138">
        <f t="shared" si="6"/>
        <v>0</v>
      </c>
      <c r="H56" s="141">
        <v>0</v>
      </c>
      <c r="I56" s="141">
        <v>0</v>
      </c>
      <c r="J56" s="141">
        <v>0</v>
      </c>
      <c r="K56" s="141">
        <v>0</v>
      </c>
      <c r="L56" s="141">
        <v>0</v>
      </c>
      <c r="M56" s="141">
        <v>0</v>
      </c>
      <c r="N56" s="141">
        <v>0</v>
      </c>
      <c r="O56" s="141">
        <v>0</v>
      </c>
      <c r="P56" s="141">
        <v>0</v>
      </c>
      <c r="Q56" s="141">
        <v>0</v>
      </c>
      <c r="R56" s="141">
        <v>0</v>
      </c>
      <c r="S56" s="141">
        <v>0</v>
      </c>
      <c r="T56" s="1602"/>
    </row>
    <row r="57" spans="1:20" ht="15.75" thickBot="1" x14ac:dyDescent="0.3">
      <c r="A57" s="1604"/>
      <c r="B57" s="1585"/>
      <c r="C57" s="1555"/>
      <c r="D57" s="1549" t="s">
        <v>54</v>
      </c>
      <c r="E57" s="1549"/>
      <c r="F57" s="156" t="s">
        <v>71</v>
      </c>
      <c r="G57" s="138">
        <f t="shared" si="6"/>
        <v>16</v>
      </c>
      <c r="H57" s="141">
        <v>1</v>
      </c>
      <c r="I57" s="141">
        <v>1</v>
      </c>
      <c r="J57" s="141">
        <v>1</v>
      </c>
      <c r="K57" s="141">
        <v>1</v>
      </c>
      <c r="L57" s="141">
        <v>1</v>
      </c>
      <c r="M57" s="141">
        <v>3</v>
      </c>
      <c r="N57" s="141">
        <v>1</v>
      </c>
      <c r="O57" s="141">
        <v>1</v>
      </c>
      <c r="P57" s="141">
        <v>1</v>
      </c>
      <c r="Q57" s="141">
        <v>1</v>
      </c>
      <c r="R57" s="141">
        <v>1</v>
      </c>
      <c r="S57" s="141">
        <v>3</v>
      </c>
      <c r="T57" s="1602"/>
    </row>
    <row r="58" spans="1:20" ht="15.75" thickBot="1" x14ac:dyDescent="0.3">
      <c r="A58" s="1604"/>
      <c r="B58" s="1585"/>
      <c r="C58" s="1555"/>
      <c r="D58" s="1549" t="s">
        <v>55</v>
      </c>
      <c r="E58" s="1549"/>
      <c r="F58" s="156" t="s">
        <v>72</v>
      </c>
      <c r="G58" s="138">
        <f t="shared" si="6"/>
        <v>0</v>
      </c>
      <c r="H58" s="141">
        <v>0</v>
      </c>
      <c r="I58" s="141">
        <v>0</v>
      </c>
      <c r="J58" s="141">
        <v>0</v>
      </c>
      <c r="K58" s="141">
        <v>0</v>
      </c>
      <c r="L58" s="141">
        <v>0</v>
      </c>
      <c r="M58" s="141">
        <v>0</v>
      </c>
      <c r="N58" s="141">
        <v>0</v>
      </c>
      <c r="O58" s="141">
        <v>0</v>
      </c>
      <c r="P58" s="141">
        <v>0</v>
      </c>
      <c r="Q58" s="141">
        <v>0</v>
      </c>
      <c r="R58" s="141">
        <v>0</v>
      </c>
      <c r="S58" s="141">
        <v>0</v>
      </c>
      <c r="T58" s="1602"/>
    </row>
    <row r="59" spans="1:20" ht="15.75" thickBot="1" x14ac:dyDescent="0.3">
      <c r="A59" s="1604"/>
      <c r="B59" s="1585"/>
      <c r="C59" s="1555"/>
      <c r="D59" s="1549" t="s">
        <v>56</v>
      </c>
      <c r="E59" s="1549"/>
      <c r="F59" s="156" t="s">
        <v>73</v>
      </c>
      <c r="G59" s="138">
        <f t="shared" si="6"/>
        <v>0</v>
      </c>
      <c r="H59" s="141">
        <v>0</v>
      </c>
      <c r="I59" s="141">
        <v>0</v>
      </c>
      <c r="J59" s="141">
        <v>0</v>
      </c>
      <c r="K59" s="141">
        <v>0</v>
      </c>
      <c r="L59" s="141">
        <v>0</v>
      </c>
      <c r="M59" s="141">
        <v>0</v>
      </c>
      <c r="N59" s="141">
        <v>0</v>
      </c>
      <c r="O59" s="141">
        <v>0</v>
      </c>
      <c r="P59" s="141">
        <v>0</v>
      </c>
      <c r="Q59" s="141">
        <v>0</v>
      </c>
      <c r="R59" s="141">
        <v>0</v>
      </c>
      <c r="S59" s="141">
        <v>0</v>
      </c>
      <c r="T59" s="1602"/>
    </row>
    <row r="60" spans="1:20" ht="15.75" thickBot="1" x14ac:dyDescent="0.3">
      <c r="A60" s="1604"/>
      <c r="B60" s="1585"/>
      <c r="C60" s="1555"/>
      <c r="D60" s="1549" t="s">
        <v>57</v>
      </c>
      <c r="E60" s="1549"/>
      <c r="F60" s="153" t="s">
        <v>74</v>
      </c>
      <c r="G60" s="138">
        <f t="shared" si="6"/>
        <v>20</v>
      </c>
      <c r="H60" s="141">
        <v>0</v>
      </c>
      <c r="I60" s="141">
        <v>2</v>
      </c>
      <c r="J60" s="141">
        <v>2</v>
      </c>
      <c r="K60" s="141">
        <v>2</v>
      </c>
      <c r="L60" s="141">
        <v>2</v>
      </c>
      <c r="M60" s="141">
        <v>2</v>
      </c>
      <c r="N60" s="141">
        <v>2</v>
      </c>
      <c r="O60" s="141">
        <v>2</v>
      </c>
      <c r="P60" s="141">
        <v>2</v>
      </c>
      <c r="Q60" s="141">
        <v>2</v>
      </c>
      <c r="R60" s="141">
        <v>2</v>
      </c>
      <c r="S60" s="141">
        <v>0</v>
      </c>
      <c r="T60" s="1602"/>
    </row>
    <row r="61" spans="1:20" ht="15.75" thickBot="1" x14ac:dyDescent="0.3">
      <c r="A61" s="1604"/>
      <c r="B61" s="1585"/>
      <c r="C61" s="1555"/>
      <c r="D61" s="1549" t="s">
        <v>58</v>
      </c>
      <c r="E61" s="1549"/>
      <c r="F61" s="153" t="s">
        <v>75</v>
      </c>
      <c r="G61" s="138">
        <f t="shared" si="6"/>
        <v>10</v>
      </c>
      <c r="H61" s="141">
        <v>0</v>
      </c>
      <c r="I61" s="141">
        <v>0</v>
      </c>
      <c r="J61" s="141">
        <v>0</v>
      </c>
      <c r="K61" s="141">
        <v>0</v>
      </c>
      <c r="L61" s="141">
        <v>0</v>
      </c>
      <c r="M61" s="141">
        <v>0</v>
      </c>
      <c r="N61" s="141">
        <v>0</v>
      </c>
      <c r="O61" s="141">
        <v>3</v>
      </c>
      <c r="P61" s="141">
        <v>3</v>
      </c>
      <c r="Q61" s="141">
        <v>3</v>
      </c>
      <c r="R61" s="141">
        <v>0</v>
      </c>
      <c r="S61" s="141">
        <v>1</v>
      </c>
      <c r="T61" s="1602"/>
    </row>
    <row r="62" spans="1:20" ht="15.75" thickBot="1" x14ac:dyDescent="0.3">
      <c r="A62" s="1604"/>
      <c r="B62" s="1585"/>
      <c r="C62" s="1555"/>
      <c r="D62" s="1474" t="s">
        <v>118</v>
      </c>
      <c r="E62" s="1474"/>
      <c r="F62" s="164" t="s">
        <v>228</v>
      </c>
      <c r="G62" s="138">
        <f t="shared" si="6"/>
        <v>0</v>
      </c>
      <c r="H62" s="141">
        <v>0</v>
      </c>
      <c r="I62" s="141">
        <v>0</v>
      </c>
      <c r="J62" s="141">
        <v>0</v>
      </c>
      <c r="K62" s="141">
        <v>0</v>
      </c>
      <c r="L62" s="141">
        <v>0</v>
      </c>
      <c r="M62" s="141">
        <v>0</v>
      </c>
      <c r="N62" s="141">
        <v>0</v>
      </c>
      <c r="O62" s="141">
        <v>0</v>
      </c>
      <c r="P62" s="141">
        <v>0</v>
      </c>
      <c r="Q62" s="141">
        <v>0</v>
      </c>
      <c r="R62" s="141">
        <v>0</v>
      </c>
      <c r="S62" s="141">
        <v>0</v>
      </c>
      <c r="T62" s="1602"/>
    </row>
    <row r="63" spans="1:20" ht="15.75" thickBot="1" x14ac:dyDescent="0.3">
      <c r="A63" s="1604"/>
      <c r="B63" s="1585"/>
      <c r="C63" s="1555"/>
      <c r="D63" s="1549" t="s">
        <v>59</v>
      </c>
      <c r="E63" s="1549"/>
      <c r="F63" s="153" t="s">
        <v>76</v>
      </c>
      <c r="G63" s="138">
        <f t="shared" si="6"/>
        <v>3</v>
      </c>
      <c r="H63" s="141">
        <v>0</v>
      </c>
      <c r="I63" s="141">
        <v>0</v>
      </c>
      <c r="J63" s="141">
        <v>0</v>
      </c>
      <c r="K63" s="141">
        <v>0</v>
      </c>
      <c r="L63" s="141">
        <v>1</v>
      </c>
      <c r="M63" s="141">
        <v>0</v>
      </c>
      <c r="N63" s="141">
        <v>0</v>
      </c>
      <c r="O63" s="141">
        <v>1</v>
      </c>
      <c r="P63" s="141">
        <v>0</v>
      </c>
      <c r="Q63" s="141">
        <v>0</v>
      </c>
      <c r="R63" s="141">
        <v>1</v>
      </c>
      <c r="S63" s="141">
        <v>0</v>
      </c>
      <c r="T63" s="1602"/>
    </row>
    <row r="64" spans="1:20" ht="15.75" thickBot="1" x14ac:dyDescent="0.3">
      <c r="A64" s="1604"/>
      <c r="B64" s="1585"/>
      <c r="C64" s="1555"/>
      <c r="D64" s="1549"/>
      <c r="E64" s="1549"/>
      <c r="F64" s="153" t="s">
        <v>77</v>
      </c>
      <c r="G64" s="138">
        <f t="shared" si="6"/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1">
        <v>0</v>
      </c>
      <c r="O64" s="141">
        <v>0</v>
      </c>
      <c r="P64" s="141">
        <v>0</v>
      </c>
      <c r="Q64" s="141">
        <v>0</v>
      </c>
      <c r="R64" s="141">
        <v>0</v>
      </c>
      <c r="S64" s="141">
        <v>0</v>
      </c>
      <c r="T64" s="1602"/>
    </row>
    <row r="65" spans="1:20" ht="15.75" thickBot="1" x14ac:dyDescent="0.3">
      <c r="A65" s="1604"/>
      <c r="B65" s="1585"/>
      <c r="C65" s="1555"/>
      <c r="D65" s="1549"/>
      <c r="E65" s="1549"/>
      <c r="F65" s="153" t="s">
        <v>78</v>
      </c>
      <c r="G65" s="138">
        <f t="shared" si="6"/>
        <v>3</v>
      </c>
      <c r="H65" s="141">
        <v>0</v>
      </c>
      <c r="I65" s="141">
        <v>0</v>
      </c>
      <c r="J65" s="141">
        <v>0</v>
      </c>
      <c r="K65" s="141">
        <v>0</v>
      </c>
      <c r="L65" s="141">
        <v>1</v>
      </c>
      <c r="M65" s="141">
        <v>0</v>
      </c>
      <c r="N65" s="141">
        <v>0</v>
      </c>
      <c r="O65" s="141">
        <v>1</v>
      </c>
      <c r="P65" s="141">
        <v>0</v>
      </c>
      <c r="Q65" s="141">
        <v>0</v>
      </c>
      <c r="R65" s="141">
        <v>1</v>
      </c>
      <c r="S65" s="141">
        <v>0</v>
      </c>
      <c r="T65" s="1602"/>
    </row>
    <row r="66" spans="1:20" ht="15.75" thickBot="1" x14ac:dyDescent="0.3">
      <c r="A66" s="1604"/>
      <c r="B66" s="1585"/>
      <c r="C66" s="1555"/>
      <c r="D66" s="1549"/>
      <c r="E66" s="1549"/>
      <c r="F66" s="153" t="s">
        <v>79</v>
      </c>
      <c r="G66" s="138">
        <f t="shared" si="6"/>
        <v>3</v>
      </c>
      <c r="H66" s="141">
        <v>0</v>
      </c>
      <c r="I66" s="141">
        <v>0</v>
      </c>
      <c r="J66" s="141">
        <v>0</v>
      </c>
      <c r="K66" s="141">
        <v>0</v>
      </c>
      <c r="L66" s="141">
        <v>1</v>
      </c>
      <c r="M66" s="141">
        <v>0</v>
      </c>
      <c r="N66" s="141">
        <v>0</v>
      </c>
      <c r="O66" s="141">
        <v>1</v>
      </c>
      <c r="P66" s="141">
        <v>0</v>
      </c>
      <c r="Q66" s="141">
        <v>0</v>
      </c>
      <c r="R66" s="141">
        <v>1</v>
      </c>
      <c r="S66" s="141">
        <v>0</v>
      </c>
      <c r="T66" s="1602"/>
    </row>
    <row r="67" spans="1:20" ht="15.75" thickBot="1" x14ac:dyDescent="0.3">
      <c r="A67" s="1604"/>
      <c r="B67" s="1585"/>
      <c r="C67" s="1555"/>
      <c r="D67" s="1567" t="s">
        <v>119</v>
      </c>
      <c r="E67" s="1567"/>
      <c r="F67" s="156" t="s">
        <v>111</v>
      </c>
      <c r="G67" s="138">
        <f t="shared" si="6"/>
        <v>1</v>
      </c>
      <c r="H67" s="141">
        <v>0</v>
      </c>
      <c r="I67" s="141">
        <v>0</v>
      </c>
      <c r="J67" s="141">
        <v>0</v>
      </c>
      <c r="K67" s="141">
        <v>0</v>
      </c>
      <c r="L67" s="141">
        <v>1</v>
      </c>
      <c r="M67" s="141">
        <v>0</v>
      </c>
      <c r="N67" s="141">
        <v>0</v>
      </c>
      <c r="O67" s="141">
        <v>0</v>
      </c>
      <c r="P67" s="141">
        <v>0</v>
      </c>
      <c r="Q67" s="141">
        <v>0</v>
      </c>
      <c r="R67" s="141">
        <v>0</v>
      </c>
      <c r="S67" s="141">
        <v>0</v>
      </c>
      <c r="T67" s="1602"/>
    </row>
    <row r="68" spans="1:20" ht="15.75" thickBot="1" x14ac:dyDescent="0.3">
      <c r="A68" s="1604"/>
      <c r="B68" s="1585"/>
      <c r="C68" s="1555"/>
      <c r="D68" s="1567"/>
      <c r="E68" s="1567"/>
      <c r="F68" s="156" t="s">
        <v>112</v>
      </c>
      <c r="G68" s="138">
        <f t="shared" si="6"/>
        <v>1</v>
      </c>
      <c r="H68" s="141">
        <v>0</v>
      </c>
      <c r="I68" s="141">
        <v>0</v>
      </c>
      <c r="J68" s="141">
        <v>0</v>
      </c>
      <c r="K68" s="141">
        <v>0</v>
      </c>
      <c r="L68" s="141">
        <v>1</v>
      </c>
      <c r="M68" s="141">
        <v>0</v>
      </c>
      <c r="N68" s="141">
        <v>0</v>
      </c>
      <c r="O68" s="141">
        <v>0</v>
      </c>
      <c r="P68" s="141">
        <v>0</v>
      </c>
      <c r="Q68" s="141">
        <v>0</v>
      </c>
      <c r="R68" s="141">
        <v>0</v>
      </c>
      <c r="S68" s="141">
        <v>0</v>
      </c>
      <c r="T68" s="1602"/>
    </row>
    <row r="69" spans="1:20" ht="15.75" thickBot="1" x14ac:dyDescent="0.3">
      <c r="A69" s="1604"/>
      <c r="B69" s="1585"/>
      <c r="C69" s="1555"/>
      <c r="D69" s="1567"/>
      <c r="E69" s="1567"/>
      <c r="F69" s="165" t="s">
        <v>80</v>
      </c>
      <c r="G69" s="138">
        <f t="shared" si="6"/>
        <v>1</v>
      </c>
      <c r="H69" s="141">
        <v>0</v>
      </c>
      <c r="I69" s="141">
        <v>0</v>
      </c>
      <c r="J69" s="141">
        <v>0</v>
      </c>
      <c r="K69" s="141">
        <v>0</v>
      </c>
      <c r="L69" s="141">
        <v>1</v>
      </c>
      <c r="M69" s="141">
        <v>0</v>
      </c>
      <c r="N69" s="141">
        <v>0</v>
      </c>
      <c r="O69" s="141">
        <v>0</v>
      </c>
      <c r="P69" s="141">
        <v>0</v>
      </c>
      <c r="Q69" s="141">
        <v>0</v>
      </c>
      <c r="R69" s="141">
        <v>0</v>
      </c>
      <c r="S69" s="141">
        <v>0</v>
      </c>
      <c r="T69" s="1602"/>
    </row>
    <row r="70" spans="1:20" ht="15.75" thickBot="1" x14ac:dyDescent="0.3">
      <c r="A70" s="1604"/>
      <c r="B70" s="1585"/>
      <c r="C70" s="1555"/>
      <c r="D70" s="1567"/>
      <c r="E70" s="1567"/>
      <c r="F70" s="165" t="s">
        <v>81</v>
      </c>
      <c r="G70" s="138">
        <f t="shared" si="6"/>
        <v>0</v>
      </c>
      <c r="H70" s="141">
        <v>0</v>
      </c>
      <c r="I70" s="141">
        <v>0</v>
      </c>
      <c r="J70" s="141">
        <v>0</v>
      </c>
      <c r="K70" s="141">
        <v>0</v>
      </c>
      <c r="L70" s="141">
        <v>0</v>
      </c>
      <c r="M70" s="141">
        <v>0</v>
      </c>
      <c r="N70" s="141">
        <v>0</v>
      </c>
      <c r="O70" s="141">
        <v>0</v>
      </c>
      <c r="P70" s="141">
        <v>0</v>
      </c>
      <c r="Q70" s="141">
        <v>0</v>
      </c>
      <c r="R70" s="141">
        <v>0</v>
      </c>
      <c r="S70" s="141">
        <v>0</v>
      </c>
      <c r="T70" s="1602"/>
    </row>
    <row r="71" spans="1:20" ht="15.75" thickBot="1" x14ac:dyDescent="0.3">
      <c r="A71" s="1604"/>
      <c r="B71" s="1585"/>
      <c r="C71" s="1555"/>
      <c r="D71" s="1549" t="s">
        <v>60</v>
      </c>
      <c r="E71" s="1549"/>
      <c r="F71" s="153" t="s">
        <v>82</v>
      </c>
      <c r="G71" s="138">
        <f t="shared" si="6"/>
        <v>0</v>
      </c>
      <c r="H71" s="141">
        <v>0</v>
      </c>
      <c r="I71" s="141">
        <v>0</v>
      </c>
      <c r="J71" s="141">
        <v>0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1">
        <v>0</v>
      </c>
      <c r="Q71" s="141">
        <v>0</v>
      </c>
      <c r="R71" s="141">
        <v>0</v>
      </c>
      <c r="S71" s="141">
        <v>0</v>
      </c>
      <c r="T71" s="1602"/>
    </row>
    <row r="72" spans="1:20" ht="15.75" thickBot="1" x14ac:dyDescent="0.3">
      <c r="A72" s="1604"/>
      <c r="B72" s="1585"/>
      <c r="C72" s="1555"/>
      <c r="D72" s="1549" t="s">
        <v>61</v>
      </c>
      <c r="E72" s="1549"/>
      <c r="F72" s="156" t="s">
        <v>83</v>
      </c>
      <c r="G72" s="138">
        <f t="shared" si="6"/>
        <v>0</v>
      </c>
      <c r="H72" s="141">
        <v>0</v>
      </c>
      <c r="I72" s="141">
        <v>0</v>
      </c>
      <c r="J72" s="141">
        <v>0</v>
      </c>
      <c r="K72" s="141">
        <v>0</v>
      </c>
      <c r="L72" s="141">
        <v>0</v>
      </c>
      <c r="M72" s="141">
        <v>0</v>
      </c>
      <c r="N72" s="141">
        <v>0</v>
      </c>
      <c r="O72" s="141">
        <v>0</v>
      </c>
      <c r="P72" s="141">
        <v>0</v>
      </c>
      <c r="Q72" s="141">
        <v>0</v>
      </c>
      <c r="R72" s="141">
        <v>0</v>
      </c>
      <c r="S72" s="141">
        <v>0</v>
      </c>
      <c r="T72" s="1602"/>
    </row>
    <row r="73" spans="1:20" ht="15.75" thickBot="1" x14ac:dyDescent="0.3">
      <c r="A73" s="1604"/>
      <c r="B73" s="1585"/>
      <c r="C73" s="1555"/>
      <c r="D73" s="1549"/>
      <c r="E73" s="1549"/>
      <c r="F73" s="156" t="s">
        <v>84</v>
      </c>
      <c r="G73" s="138">
        <f t="shared" si="6"/>
        <v>0</v>
      </c>
      <c r="H73" s="141">
        <v>0</v>
      </c>
      <c r="I73" s="141">
        <v>0</v>
      </c>
      <c r="J73" s="141">
        <v>0</v>
      </c>
      <c r="K73" s="141">
        <v>0</v>
      </c>
      <c r="L73" s="141">
        <v>0</v>
      </c>
      <c r="M73" s="141">
        <v>0</v>
      </c>
      <c r="N73" s="141">
        <v>0</v>
      </c>
      <c r="O73" s="141">
        <v>0</v>
      </c>
      <c r="P73" s="141">
        <v>0</v>
      </c>
      <c r="Q73" s="141">
        <v>0</v>
      </c>
      <c r="R73" s="141">
        <v>0</v>
      </c>
      <c r="S73" s="141">
        <v>0</v>
      </c>
      <c r="T73" s="1602"/>
    </row>
    <row r="74" spans="1:20" ht="15.75" thickBot="1" x14ac:dyDescent="0.3">
      <c r="A74" s="1604"/>
      <c r="B74" s="1585"/>
      <c r="C74" s="1555"/>
      <c r="D74" s="1549" t="s">
        <v>62</v>
      </c>
      <c r="E74" s="1549"/>
      <c r="F74" s="156" t="s">
        <v>85</v>
      </c>
      <c r="G74" s="138">
        <f t="shared" si="6"/>
        <v>0</v>
      </c>
      <c r="H74" s="141">
        <v>0</v>
      </c>
      <c r="I74" s="141">
        <v>0</v>
      </c>
      <c r="J74" s="141">
        <v>0</v>
      </c>
      <c r="K74" s="141">
        <v>0</v>
      </c>
      <c r="L74" s="141">
        <v>0</v>
      </c>
      <c r="M74" s="141">
        <v>0</v>
      </c>
      <c r="N74" s="141">
        <v>0</v>
      </c>
      <c r="O74" s="141">
        <v>0</v>
      </c>
      <c r="P74" s="141">
        <v>0</v>
      </c>
      <c r="Q74" s="141">
        <v>0</v>
      </c>
      <c r="R74" s="141">
        <v>0</v>
      </c>
      <c r="S74" s="141">
        <v>0</v>
      </c>
      <c r="T74" s="1602"/>
    </row>
    <row r="75" spans="1:20" ht="15.75" thickBot="1" x14ac:dyDescent="0.3">
      <c r="A75" s="1604"/>
      <c r="B75" s="1585"/>
      <c r="C75" s="1555"/>
      <c r="D75" s="1549"/>
      <c r="E75" s="1549"/>
      <c r="F75" s="156" t="s">
        <v>86</v>
      </c>
      <c r="G75" s="138">
        <f t="shared" si="6"/>
        <v>0</v>
      </c>
      <c r="H75" s="141">
        <v>0</v>
      </c>
      <c r="I75" s="141">
        <v>0</v>
      </c>
      <c r="J75" s="141">
        <v>0</v>
      </c>
      <c r="K75" s="141">
        <v>0</v>
      </c>
      <c r="L75" s="141">
        <v>0</v>
      </c>
      <c r="M75" s="141">
        <v>0</v>
      </c>
      <c r="N75" s="141">
        <v>0</v>
      </c>
      <c r="O75" s="141">
        <v>0</v>
      </c>
      <c r="P75" s="141">
        <v>0</v>
      </c>
      <c r="Q75" s="141">
        <v>0</v>
      </c>
      <c r="R75" s="141">
        <v>0</v>
      </c>
      <c r="S75" s="141">
        <v>0</v>
      </c>
      <c r="T75" s="1602"/>
    </row>
    <row r="76" spans="1:20" ht="15.75" thickBot="1" x14ac:dyDescent="0.3">
      <c r="A76" s="1604"/>
      <c r="B76" s="1585"/>
      <c r="C76" s="1555"/>
      <c r="D76" s="1549" t="s">
        <v>63</v>
      </c>
      <c r="E76" s="1549"/>
      <c r="F76" s="156" t="s">
        <v>87</v>
      </c>
      <c r="G76" s="138">
        <f t="shared" si="6"/>
        <v>0</v>
      </c>
      <c r="H76" s="141">
        <v>0</v>
      </c>
      <c r="I76" s="141">
        <v>0</v>
      </c>
      <c r="J76" s="141">
        <v>0</v>
      </c>
      <c r="K76" s="141">
        <v>0</v>
      </c>
      <c r="L76" s="141">
        <v>0</v>
      </c>
      <c r="M76" s="141">
        <v>0</v>
      </c>
      <c r="N76" s="141">
        <v>0</v>
      </c>
      <c r="O76" s="141">
        <v>0</v>
      </c>
      <c r="P76" s="141">
        <v>0</v>
      </c>
      <c r="Q76" s="141">
        <v>0</v>
      </c>
      <c r="R76" s="141">
        <v>0</v>
      </c>
      <c r="S76" s="141">
        <v>0</v>
      </c>
      <c r="T76" s="1602"/>
    </row>
    <row r="77" spans="1:20" ht="15.75" thickBot="1" x14ac:dyDescent="0.3">
      <c r="A77" s="1604"/>
      <c r="B77" s="1585"/>
      <c r="C77" s="1555"/>
      <c r="D77" s="1549"/>
      <c r="E77" s="1549"/>
      <c r="F77" s="153" t="s">
        <v>88</v>
      </c>
      <c r="G77" s="138">
        <f t="shared" si="6"/>
        <v>0</v>
      </c>
      <c r="H77" s="141">
        <v>0</v>
      </c>
      <c r="I77" s="141">
        <v>0</v>
      </c>
      <c r="J77" s="141">
        <v>0</v>
      </c>
      <c r="K77" s="141">
        <v>0</v>
      </c>
      <c r="L77" s="141">
        <v>0</v>
      </c>
      <c r="M77" s="141">
        <v>0</v>
      </c>
      <c r="N77" s="141">
        <v>0</v>
      </c>
      <c r="O77" s="141">
        <v>0</v>
      </c>
      <c r="P77" s="141">
        <v>0</v>
      </c>
      <c r="Q77" s="141">
        <v>0</v>
      </c>
      <c r="R77" s="141">
        <v>0</v>
      </c>
      <c r="S77" s="141">
        <v>0</v>
      </c>
      <c r="T77" s="1602"/>
    </row>
    <row r="78" spans="1:20" ht="15.75" thickBot="1" x14ac:dyDescent="0.3">
      <c r="A78" s="1604"/>
      <c r="B78" s="1585"/>
      <c r="C78" s="1555"/>
      <c r="D78" s="1549"/>
      <c r="E78" s="1549"/>
      <c r="F78" s="153" t="s">
        <v>89</v>
      </c>
      <c r="G78" s="138">
        <f t="shared" si="6"/>
        <v>0</v>
      </c>
      <c r="H78" s="141">
        <v>0</v>
      </c>
      <c r="I78" s="141">
        <v>0</v>
      </c>
      <c r="J78" s="141">
        <v>0</v>
      </c>
      <c r="K78" s="141">
        <v>0</v>
      </c>
      <c r="L78" s="141">
        <v>0</v>
      </c>
      <c r="M78" s="141">
        <v>0</v>
      </c>
      <c r="N78" s="141">
        <v>0</v>
      </c>
      <c r="O78" s="141">
        <v>0</v>
      </c>
      <c r="P78" s="141">
        <v>0</v>
      </c>
      <c r="Q78" s="141">
        <v>0</v>
      </c>
      <c r="R78" s="141">
        <v>0</v>
      </c>
      <c r="S78" s="141">
        <v>0</v>
      </c>
      <c r="T78" s="1602"/>
    </row>
    <row r="79" spans="1:20" ht="15.75" thickBot="1" x14ac:dyDescent="0.3">
      <c r="A79" s="1604"/>
      <c r="B79" s="1585"/>
      <c r="C79" s="1555"/>
      <c r="D79" s="1549" t="s">
        <v>64</v>
      </c>
      <c r="E79" s="1549"/>
      <c r="F79" s="156" t="s">
        <v>90</v>
      </c>
      <c r="G79" s="138">
        <f t="shared" si="6"/>
        <v>0</v>
      </c>
      <c r="H79" s="141">
        <v>0</v>
      </c>
      <c r="I79" s="141">
        <v>0</v>
      </c>
      <c r="J79" s="141">
        <v>0</v>
      </c>
      <c r="K79" s="141">
        <v>0</v>
      </c>
      <c r="L79" s="141">
        <v>0</v>
      </c>
      <c r="M79" s="141">
        <v>0</v>
      </c>
      <c r="N79" s="141">
        <v>0</v>
      </c>
      <c r="O79" s="141">
        <v>0</v>
      </c>
      <c r="P79" s="141">
        <v>0</v>
      </c>
      <c r="Q79" s="141">
        <v>0</v>
      </c>
      <c r="R79" s="141">
        <v>0</v>
      </c>
      <c r="S79" s="141">
        <v>0</v>
      </c>
      <c r="T79" s="1602"/>
    </row>
    <row r="80" spans="1:20" ht="15.75" thickBot="1" x14ac:dyDescent="0.3">
      <c r="A80" s="1604"/>
      <c r="B80" s="1585"/>
      <c r="C80" s="1555"/>
      <c r="D80" s="1549" t="s">
        <v>65</v>
      </c>
      <c r="E80" s="1549"/>
      <c r="F80" s="156" t="s">
        <v>91</v>
      </c>
      <c r="G80" s="138">
        <f t="shared" si="6"/>
        <v>0</v>
      </c>
      <c r="H80" s="141">
        <v>0</v>
      </c>
      <c r="I80" s="141">
        <v>0</v>
      </c>
      <c r="J80" s="141">
        <v>0</v>
      </c>
      <c r="K80" s="141">
        <v>0</v>
      </c>
      <c r="L80" s="141">
        <v>0</v>
      </c>
      <c r="M80" s="141">
        <v>0</v>
      </c>
      <c r="N80" s="141">
        <v>0</v>
      </c>
      <c r="O80" s="141">
        <v>0</v>
      </c>
      <c r="P80" s="141">
        <v>0</v>
      </c>
      <c r="Q80" s="141">
        <v>0</v>
      </c>
      <c r="R80" s="141">
        <v>0</v>
      </c>
      <c r="S80" s="141">
        <v>0</v>
      </c>
      <c r="T80" s="1602"/>
    </row>
    <row r="81" spans="1:20" ht="15.75" thickBot="1" x14ac:dyDescent="0.3">
      <c r="A81" s="1604"/>
      <c r="B81" s="1585"/>
      <c r="C81" s="1555"/>
      <c r="D81" s="1549"/>
      <c r="E81" s="1549"/>
      <c r="F81" s="159" t="s">
        <v>92</v>
      </c>
      <c r="G81" s="138">
        <f t="shared" si="6"/>
        <v>0</v>
      </c>
      <c r="H81" s="141">
        <v>0</v>
      </c>
      <c r="I81" s="141">
        <v>0</v>
      </c>
      <c r="J81" s="141">
        <v>0</v>
      </c>
      <c r="K81" s="141">
        <v>0</v>
      </c>
      <c r="L81" s="141">
        <v>0</v>
      </c>
      <c r="M81" s="141">
        <v>0</v>
      </c>
      <c r="N81" s="141">
        <v>0</v>
      </c>
      <c r="O81" s="141">
        <v>0</v>
      </c>
      <c r="P81" s="141">
        <v>0</v>
      </c>
      <c r="Q81" s="141">
        <v>0</v>
      </c>
      <c r="R81" s="141">
        <v>0</v>
      </c>
      <c r="S81" s="141">
        <v>0</v>
      </c>
      <c r="T81" s="1602"/>
    </row>
    <row r="82" spans="1:20" ht="15.75" thickBot="1" x14ac:dyDescent="0.3">
      <c r="A82" s="1604"/>
      <c r="B82" s="1585"/>
      <c r="C82" s="1555"/>
      <c r="D82" s="1550" t="s">
        <v>66</v>
      </c>
      <c r="E82" s="1550"/>
      <c r="F82" s="146" t="s">
        <v>93</v>
      </c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602"/>
    </row>
    <row r="83" spans="1:20" ht="15.75" thickBot="1" x14ac:dyDescent="0.3">
      <c r="A83" s="1604"/>
      <c r="B83" s="1585"/>
      <c r="C83" s="1555"/>
      <c r="D83" s="1550"/>
      <c r="E83" s="1550"/>
      <c r="F83" s="148" t="s">
        <v>94</v>
      </c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02"/>
    </row>
    <row r="84" spans="1:20" ht="15.75" thickBot="1" x14ac:dyDescent="0.3">
      <c r="A84" s="1604"/>
      <c r="B84" s="1585"/>
      <c r="C84" s="1555"/>
      <c r="D84" s="1550" t="s">
        <v>67</v>
      </c>
      <c r="E84" s="1550"/>
      <c r="F84" s="167" t="s">
        <v>95</v>
      </c>
      <c r="G84" s="135">
        <f>SUM(H84:S84)</f>
        <v>0</v>
      </c>
      <c r="H84" s="168">
        <v>0</v>
      </c>
      <c r="I84" s="168">
        <v>0</v>
      </c>
      <c r="J84" s="168">
        <v>0</v>
      </c>
      <c r="K84" s="168">
        <v>0</v>
      </c>
      <c r="L84" s="168">
        <v>0</v>
      </c>
      <c r="M84" s="168">
        <v>0</v>
      </c>
      <c r="N84" s="168">
        <v>0</v>
      </c>
      <c r="O84" s="168">
        <v>0</v>
      </c>
      <c r="P84" s="168">
        <v>0</v>
      </c>
      <c r="Q84" s="168">
        <v>0</v>
      </c>
      <c r="R84" s="168">
        <v>0</v>
      </c>
      <c r="S84" s="168">
        <v>0</v>
      </c>
      <c r="T84" s="1602"/>
    </row>
    <row r="85" spans="1:20" ht="15.75" thickBot="1" x14ac:dyDescent="0.3">
      <c r="A85" s="1604"/>
      <c r="B85" s="1585"/>
      <c r="C85" s="1555"/>
      <c r="D85" s="1551"/>
      <c r="E85" s="1551"/>
      <c r="F85" s="169" t="s">
        <v>96</v>
      </c>
      <c r="G85" s="135">
        <f>SUM(H85:S85)</f>
        <v>0</v>
      </c>
      <c r="H85" s="170">
        <v>0</v>
      </c>
      <c r="I85" s="170">
        <v>0</v>
      </c>
      <c r="J85" s="170">
        <v>0</v>
      </c>
      <c r="K85" s="170">
        <v>0</v>
      </c>
      <c r="L85" s="170">
        <v>0</v>
      </c>
      <c r="M85" s="170">
        <v>0</v>
      </c>
      <c r="N85" s="170">
        <v>0</v>
      </c>
      <c r="O85" s="170">
        <v>0</v>
      </c>
      <c r="P85" s="170">
        <v>0</v>
      </c>
      <c r="Q85" s="170">
        <v>0</v>
      </c>
      <c r="R85" s="170">
        <v>0</v>
      </c>
      <c r="S85" s="170">
        <v>0</v>
      </c>
      <c r="T85" s="1602"/>
    </row>
    <row r="86" spans="1:20" ht="15.75" thickBot="1" x14ac:dyDescent="0.3">
      <c r="A86" s="1604"/>
      <c r="B86" s="1585"/>
      <c r="C86" s="1552" t="s">
        <v>165</v>
      </c>
      <c r="D86" s="1553"/>
      <c r="E86" s="1553"/>
      <c r="F86" s="1553"/>
      <c r="G86" s="1553"/>
      <c r="H86" s="1553"/>
      <c r="I86" s="1553"/>
      <c r="J86" s="1553"/>
      <c r="K86" s="1553"/>
      <c r="L86" s="1553"/>
      <c r="M86" s="1553"/>
      <c r="N86" s="1553"/>
      <c r="O86" s="1553"/>
      <c r="P86" s="1553"/>
      <c r="Q86" s="1553"/>
      <c r="R86" s="1553"/>
      <c r="S86" s="1554"/>
      <c r="T86" s="1602"/>
    </row>
    <row r="87" spans="1:20" ht="15.75" thickBot="1" x14ac:dyDescent="0.3">
      <c r="A87" s="1604"/>
      <c r="B87" s="1585"/>
      <c r="C87" s="1555" t="s">
        <v>37</v>
      </c>
      <c r="D87" s="1556" t="s">
        <v>7</v>
      </c>
      <c r="E87" s="1557"/>
      <c r="F87" s="1557"/>
      <c r="G87" s="1557"/>
      <c r="H87" s="1557"/>
      <c r="I87" s="1557"/>
      <c r="J87" s="1557"/>
      <c r="K87" s="1557"/>
      <c r="L87" s="1557"/>
      <c r="M87" s="1557"/>
      <c r="N87" s="1557"/>
      <c r="O87" s="1557"/>
      <c r="P87" s="1557"/>
      <c r="Q87" s="1557"/>
      <c r="R87" s="1557"/>
      <c r="S87" s="1558"/>
      <c r="T87" s="1602"/>
    </row>
    <row r="88" spans="1:20" ht="16.5" customHeight="1" thickBot="1" x14ac:dyDescent="0.3">
      <c r="A88" s="1604"/>
      <c r="B88" s="1585"/>
      <c r="C88" s="1555"/>
      <c r="D88" s="1559" t="s">
        <v>97</v>
      </c>
      <c r="E88" s="1560"/>
      <c r="F88" s="171" t="s">
        <v>101</v>
      </c>
      <c r="G88" s="155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602"/>
    </row>
    <row r="89" spans="1:20" ht="16.5" customHeight="1" thickBot="1" x14ac:dyDescent="0.3">
      <c r="A89" s="1604"/>
      <c r="B89" s="1585"/>
      <c r="C89" s="1555"/>
      <c r="D89" s="1561"/>
      <c r="E89" s="1562"/>
      <c r="F89" s="172" t="s">
        <v>120</v>
      </c>
      <c r="G89" s="157">
        <f t="shared" ref="G89:S89" si="7">G22+G41+G62</f>
        <v>5</v>
      </c>
      <c r="H89" s="157">
        <f t="shared" si="7"/>
        <v>0</v>
      </c>
      <c r="I89" s="157">
        <f t="shared" si="7"/>
        <v>0</v>
      </c>
      <c r="J89" s="157">
        <f t="shared" si="7"/>
        <v>0</v>
      </c>
      <c r="K89" s="157">
        <f t="shared" si="7"/>
        <v>0</v>
      </c>
      <c r="L89" s="157">
        <f t="shared" si="7"/>
        <v>0</v>
      </c>
      <c r="M89" s="157">
        <f t="shared" si="7"/>
        <v>0</v>
      </c>
      <c r="N89" s="157">
        <f t="shared" si="7"/>
        <v>1</v>
      </c>
      <c r="O89" s="157">
        <f t="shared" si="7"/>
        <v>1</v>
      </c>
      <c r="P89" s="157">
        <f t="shared" si="7"/>
        <v>1</v>
      </c>
      <c r="Q89" s="157">
        <f t="shared" si="7"/>
        <v>1</v>
      </c>
      <c r="R89" s="157">
        <f t="shared" si="7"/>
        <v>1</v>
      </c>
      <c r="S89" s="157">
        <f t="shared" si="7"/>
        <v>0</v>
      </c>
      <c r="T89" s="1602"/>
    </row>
    <row r="90" spans="1:20" ht="16.5" customHeight="1" thickBot="1" x14ac:dyDescent="0.3">
      <c r="A90" s="1604"/>
      <c r="B90" s="1585"/>
      <c r="C90" s="1555"/>
      <c r="D90" s="1563"/>
      <c r="E90" s="1564"/>
      <c r="F90" s="173" t="s">
        <v>121</v>
      </c>
      <c r="G90" s="174">
        <f>+H90+I90+J90+K90+L90+M90+N90+O90+P90+Q90+R90+S90</f>
        <v>0</v>
      </c>
      <c r="H90" s="141">
        <v>0</v>
      </c>
      <c r="I90" s="141">
        <v>0</v>
      </c>
      <c r="J90" s="141">
        <v>0</v>
      </c>
      <c r="K90" s="141">
        <v>0</v>
      </c>
      <c r="L90" s="141">
        <v>0</v>
      </c>
      <c r="M90" s="141">
        <v>0</v>
      </c>
      <c r="N90" s="141">
        <v>0</v>
      </c>
      <c r="O90" s="141">
        <v>0</v>
      </c>
      <c r="P90" s="141">
        <v>0</v>
      </c>
      <c r="Q90" s="141">
        <v>0</v>
      </c>
      <c r="R90" s="141">
        <v>0</v>
      </c>
      <c r="S90" s="141">
        <v>0</v>
      </c>
      <c r="T90" s="1602"/>
    </row>
    <row r="91" spans="1:20" ht="16.5" customHeight="1" thickBot="1" x14ac:dyDescent="0.3">
      <c r="A91" s="1604"/>
      <c r="B91" s="1585"/>
      <c r="C91" s="1555"/>
      <c r="D91" s="1565" t="s">
        <v>98</v>
      </c>
      <c r="E91" s="1566"/>
      <c r="F91" s="172" t="s">
        <v>102</v>
      </c>
      <c r="G91" s="174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0</v>
      </c>
      <c r="M91" s="141">
        <v>0</v>
      </c>
      <c r="N91" s="141">
        <v>0</v>
      </c>
      <c r="O91" s="141">
        <v>0</v>
      </c>
      <c r="P91" s="141">
        <v>1</v>
      </c>
      <c r="Q91" s="141">
        <v>0</v>
      </c>
      <c r="R91" s="141">
        <v>0</v>
      </c>
      <c r="S91" s="141">
        <v>0</v>
      </c>
      <c r="T91" s="1602"/>
    </row>
    <row r="92" spans="1:20" ht="16.5" customHeight="1" thickBot="1" x14ac:dyDescent="0.3">
      <c r="A92" s="1604"/>
      <c r="B92" s="1585"/>
      <c r="C92" s="1555"/>
      <c r="D92" s="1561"/>
      <c r="E92" s="1562"/>
      <c r="F92" s="172" t="s">
        <v>103</v>
      </c>
      <c r="G92" s="174">
        <f t="shared" ref="G92:G97" si="8">+H92+I92+J92+K92+L92+M92+N92+O92+P92+Q92+R92+S92</f>
        <v>1</v>
      </c>
      <c r="H92" s="141">
        <v>0</v>
      </c>
      <c r="I92" s="141">
        <v>0</v>
      </c>
      <c r="J92" s="141">
        <v>0</v>
      </c>
      <c r="K92" s="141">
        <v>0</v>
      </c>
      <c r="L92" s="141">
        <v>0</v>
      </c>
      <c r="M92" s="141">
        <v>0</v>
      </c>
      <c r="N92" s="141">
        <v>0</v>
      </c>
      <c r="O92" s="141">
        <v>0</v>
      </c>
      <c r="P92" s="141">
        <v>0</v>
      </c>
      <c r="Q92" s="141">
        <v>0</v>
      </c>
      <c r="R92" s="141">
        <v>1</v>
      </c>
      <c r="S92" s="141">
        <v>0</v>
      </c>
      <c r="T92" s="1602"/>
    </row>
    <row r="93" spans="1:20" ht="16.5" customHeight="1" thickBot="1" x14ac:dyDescent="0.3">
      <c r="A93" s="1604"/>
      <c r="B93" s="1585"/>
      <c r="C93" s="1555"/>
      <c r="D93" s="1561"/>
      <c r="E93" s="1562"/>
      <c r="F93" s="173" t="s">
        <v>104</v>
      </c>
      <c r="G93" s="174">
        <f t="shared" si="8"/>
        <v>1</v>
      </c>
      <c r="H93" s="141">
        <v>0</v>
      </c>
      <c r="I93" s="141">
        <v>0</v>
      </c>
      <c r="J93" s="141">
        <v>0</v>
      </c>
      <c r="K93" s="141">
        <v>0</v>
      </c>
      <c r="L93" s="141">
        <v>0</v>
      </c>
      <c r="M93" s="141">
        <v>0</v>
      </c>
      <c r="N93" s="141">
        <v>0</v>
      </c>
      <c r="O93" s="141">
        <v>0</v>
      </c>
      <c r="P93" s="141">
        <v>0</v>
      </c>
      <c r="Q93" s="141">
        <v>0</v>
      </c>
      <c r="R93" s="141">
        <v>1</v>
      </c>
      <c r="S93" s="141">
        <v>0</v>
      </c>
      <c r="T93" s="1602"/>
    </row>
    <row r="94" spans="1:20" ht="16.5" customHeight="1" thickBot="1" x14ac:dyDescent="0.3">
      <c r="A94" s="1604"/>
      <c r="B94" s="1585"/>
      <c r="C94" s="1555"/>
      <c r="D94" s="1563"/>
      <c r="E94" s="1564"/>
      <c r="F94" s="173" t="s">
        <v>105</v>
      </c>
      <c r="G94" s="174">
        <f t="shared" si="8"/>
        <v>0</v>
      </c>
      <c r="H94" s="141">
        <v>0</v>
      </c>
      <c r="I94" s="141">
        <v>0</v>
      </c>
      <c r="J94" s="141">
        <v>0</v>
      </c>
      <c r="K94" s="141">
        <v>0</v>
      </c>
      <c r="L94" s="141">
        <v>0</v>
      </c>
      <c r="M94" s="141">
        <v>0</v>
      </c>
      <c r="N94" s="141">
        <v>0</v>
      </c>
      <c r="O94" s="141">
        <v>0</v>
      </c>
      <c r="P94" s="141">
        <v>0</v>
      </c>
      <c r="Q94" s="141">
        <v>0</v>
      </c>
      <c r="R94" s="141">
        <v>0</v>
      </c>
      <c r="S94" s="141">
        <v>0</v>
      </c>
      <c r="T94" s="1602"/>
    </row>
    <row r="95" spans="1:20" ht="16.5" customHeight="1" thickBot="1" x14ac:dyDescent="0.3">
      <c r="A95" s="1604"/>
      <c r="B95" s="1585"/>
      <c r="C95" s="1555"/>
      <c r="D95" s="1565" t="s">
        <v>99</v>
      </c>
      <c r="E95" s="1566"/>
      <c r="F95" s="172" t="s">
        <v>106</v>
      </c>
      <c r="G95" s="174">
        <f t="shared" si="8"/>
        <v>0</v>
      </c>
      <c r="H95" s="141">
        <v>0</v>
      </c>
      <c r="I95" s="141">
        <v>0</v>
      </c>
      <c r="J95" s="141">
        <v>0</v>
      </c>
      <c r="K95" s="141">
        <v>0</v>
      </c>
      <c r="L95" s="141">
        <v>0</v>
      </c>
      <c r="M95" s="141">
        <v>0</v>
      </c>
      <c r="N95" s="141">
        <v>0</v>
      </c>
      <c r="O95" s="141">
        <v>0</v>
      </c>
      <c r="P95" s="141">
        <v>0</v>
      </c>
      <c r="Q95" s="141">
        <v>0</v>
      </c>
      <c r="R95" s="141">
        <v>0</v>
      </c>
      <c r="S95" s="141">
        <v>0</v>
      </c>
      <c r="T95" s="1602"/>
    </row>
    <row r="96" spans="1:20" ht="16.5" customHeight="1" thickBot="1" x14ac:dyDescent="0.3">
      <c r="A96" s="1604"/>
      <c r="B96" s="1585"/>
      <c r="C96" s="1555"/>
      <c r="D96" s="1561"/>
      <c r="E96" s="1562"/>
      <c r="F96" s="172" t="s">
        <v>107</v>
      </c>
      <c r="G96" s="174">
        <f t="shared" si="8"/>
        <v>0</v>
      </c>
      <c r="H96" s="141">
        <v>0</v>
      </c>
      <c r="I96" s="141">
        <v>0</v>
      </c>
      <c r="J96" s="141">
        <v>0</v>
      </c>
      <c r="K96" s="141">
        <v>0</v>
      </c>
      <c r="L96" s="141">
        <v>0</v>
      </c>
      <c r="M96" s="141">
        <v>0</v>
      </c>
      <c r="N96" s="141">
        <v>0</v>
      </c>
      <c r="O96" s="141">
        <v>0</v>
      </c>
      <c r="P96" s="141">
        <v>0</v>
      </c>
      <c r="Q96" s="141">
        <v>0</v>
      </c>
      <c r="R96" s="141">
        <v>0</v>
      </c>
      <c r="S96" s="141">
        <v>0</v>
      </c>
      <c r="T96" s="1602"/>
    </row>
    <row r="97" spans="1:20" ht="16.5" customHeight="1" thickBot="1" x14ac:dyDescent="0.3">
      <c r="A97" s="1604"/>
      <c r="B97" s="1585"/>
      <c r="C97" s="1555"/>
      <c r="D97" s="1563"/>
      <c r="E97" s="1564"/>
      <c r="F97" s="172" t="s">
        <v>108</v>
      </c>
      <c r="G97" s="174">
        <f t="shared" si="8"/>
        <v>0</v>
      </c>
      <c r="H97" s="141">
        <v>0</v>
      </c>
      <c r="I97" s="141">
        <v>0</v>
      </c>
      <c r="J97" s="141">
        <v>0</v>
      </c>
      <c r="K97" s="141">
        <v>0</v>
      </c>
      <c r="L97" s="141">
        <v>0</v>
      </c>
      <c r="M97" s="141">
        <v>0</v>
      </c>
      <c r="N97" s="141">
        <v>0</v>
      </c>
      <c r="O97" s="141">
        <v>0</v>
      </c>
      <c r="P97" s="141">
        <v>0</v>
      </c>
      <c r="Q97" s="141">
        <v>0</v>
      </c>
      <c r="R97" s="141">
        <v>0</v>
      </c>
      <c r="S97" s="141">
        <v>0</v>
      </c>
      <c r="T97" s="1602"/>
    </row>
    <row r="98" spans="1:20" ht="16.5" customHeight="1" thickBot="1" x14ac:dyDescent="0.3">
      <c r="A98" s="1604"/>
      <c r="B98" s="1585"/>
      <c r="C98" s="1555"/>
      <c r="D98" s="1565" t="s">
        <v>100</v>
      </c>
      <c r="E98" s="1566"/>
      <c r="F98" s="175" t="s">
        <v>109</v>
      </c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602"/>
    </row>
    <row r="99" spans="1:20" ht="16.5" customHeight="1" thickBot="1" x14ac:dyDescent="0.3">
      <c r="A99" s="1604"/>
      <c r="B99" s="1585"/>
      <c r="C99" s="1555"/>
      <c r="D99" s="1561"/>
      <c r="E99" s="1562"/>
      <c r="F99" s="176" t="s">
        <v>110</v>
      </c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02"/>
    </row>
    <row r="100" spans="1:20" ht="15.75" thickBot="1" x14ac:dyDescent="0.3">
      <c r="A100" s="1604"/>
      <c r="B100" s="1519" t="s">
        <v>154</v>
      </c>
      <c r="C100" s="1521" t="s">
        <v>169</v>
      </c>
      <c r="D100" s="1521"/>
      <c r="E100" s="1521"/>
      <c r="F100" s="1521"/>
      <c r="G100" s="1521"/>
      <c r="H100" s="1521"/>
      <c r="I100" s="1521"/>
      <c r="J100" s="1521"/>
      <c r="K100" s="1521"/>
      <c r="L100" s="1521"/>
      <c r="M100" s="1521"/>
      <c r="N100" s="1521"/>
      <c r="O100" s="1521"/>
      <c r="P100" s="1521"/>
      <c r="Q100" s="1521"/>
      <c r="R100" s="1521"/>
      <c r="S100" s="1522"/>
      <c r="T100" s="1602"/>
    </row>
    <row r="101" spans="1:20" ht="15.75" thickBot="1" x14ac:dyDescent="0.3">
      <c r="A101" s="1604"/>
      <c r="B101" s="1520"/>
      <c r="C101" s="1523" t="s">
        <v>136</v>
      </c>
      <c r="D101" s="1524" t="s">
        <v>171</v>
      </c>
      <c r="E101" s="1525"/>
      <c r="F101" s="1525"/>
      <c r="G101" s="1525"/>
      <c r="H101" s="1525"/>
      <c r="I101" s="1525"/>
      <c r="J101" s="1525"/>
      <c r="K101" s="1525"/>
      <c r="L101" s="1525"/>
      <c r="M101" s="1525"/>
      <c r="N101" s="1525"/>
      <c r="O101" s="1525"/>
      <c r="P101" s="1525"/>
      <c r="Q101" s="1525"/>
      <c r="R101" s="1525"/>
      <c r="S101" s="1526"/>
      <c r="T101" s="1602"/>
    </row>
    <row r="102" spans="1:20" ht="15.75" thickBot="1" x14ac:dyDescent="0.3">
      <c r="A102" s="1604"/>
      <c r="B102" s="1520"/>
      <c r="C102" s="1523"/>
      <c r="D102" s="1527" t="s">
        <v>331</v>
      </c>
      <c r="E102" s="1528"/>
      <c r="F102" s="177" t="s">
        <v>280</v>
      </c>
      <c r="G102" s="178">
        <f>SUM(H102:S102)</f>
        <v>2</v>
      </c>
      <c r="H102" s="179">
        <v>0</v>
      </c>
      <c r="I102" s="179">
        <v>0</v>
      </c>
      <c r="J102" s="179">
        <v>0</v>
      </c>
      <c r="K102" s="179">
        <v>0</v>
      </c>
      <c r="L102" s="179">
        <v>0</v>
      </c>
      <c r="M102" s="179">
        <v>0</v>
      </c>
      <c r="N102" s="179">
        <v>2</v>
      </c>
      <c r="O102" s="179">
        <v>0</v>
      </c>
      <c r="P102" s="179">
        <v>0</v>
      </c>
      <c r="Q102" s="179">
        <v>0</v>
      </c>
      <c r="R102" s="179">
        <v>0</v>
      </c>
      <c r="S102" s="180">
        <v>0</v>
      </c>
      <c r="T102" s="1602"/>
    </row>
    <row r="103" spans="1:20" ht="15.75" thickBot="1" x14ac:dyDescent="0.3">
      <c r="A103" s="1604"/>
      <c r="B103" s="1520"/>
      <c r="C103" s="1523"/>
      <c r="D103" s="1529"/>
      <c r="E103" s="1528"/>
      <c r="F103" s="181" t="s">
        <v>281</v>
      </c>
      <c r="G103" s="182">
        <f t="shared" ref="G103:S166" si="9">SUM(H103:S103)</f>
        <v>0</v>
      </c>
      <c r="H103" s="183">
        <v>0</v>
      </c>
      <c r="I103" s="183">
        <v>0</v>
      </c>
      <c r="J103" s="183">
        <v>0</v>
      </c>
      <c r="K103" s="183">
        <v>0</v>
      </c>
      <c r="L103" s="183">
        <v>0</v>
      </c>
      <c r="M103" s="183">
        <v>0</v>
      </c>
      <c r="N103" s="183">
        <v>0</v>
      </c>
      <c r="O103" s="183">
        <v>0</v>
      </c>
      <c r="P103" s="183">
        <v>0</v>
      </c>
      <c r="Q103" s="183">
        <v>0</v>
      </c>
      <c r="R103" s="183">
        <v>0</v>
      </c>
      <c r="S103" s="184">
        <v>0</v>
      </c>
      <c r="T103" s="1602"/>
    </row>
    <row r="104" spans="1:20" ht="15.75" thickBot="1" x14ac:dyDescent="0.3">
      <c r="A104" s="1604"/>
      <c r="B104" s="1520"/>
      <c r="C104" s="1523"/>
      <c r="D104" s="1529"/>
      <c r="E104" s="1528"/>
      <c r="F104" s="181" t="s">
        <v>282</v>
      </c>
      <c r="G104" s="182">
        <f t="shared" si="9"/>
        <v>2</v>
      </c>
      <c r="H104" s="183">
        <v>0</v>
      </c>
      <c r="I104" s="183">
        <v>0</v>
      </c>
      <c r="J104" s="183">
        <v>0</v>
      </c>
      <c r="K104" s="183">
        <v>0</v>
      </c>
      <c r="L104" s="183">
        <v>0</v>
      </c>
      <c r="M104" s="183">
        <v>0</v>
      </c>
      <c r="N104" s="183">
        <v>0</v>
      </c>
      <c r="O104" s="183">
        <v>0</v>
      </c>
      <c r="P104" s="183">
        <v>0</v>
      </c>
      <c r="Q104" s="183">
        <v>0</v>
      </c>
      <c r="R104" s="183">
        <v>0</v>
      </c>
      <c r="S104" s="184">
        <v>2</v>
      </c>
      <c r="T104" s="1602"/>
    </row>
    <row r="105" spans="1:20" ht="15.75" thickBot="1" x14ac:dyDescent="0.3">
      <c r="A105" s="1604"/>
      <c r="B105" s="1520"/>
      <c r="C105" s="1523"/>
      <c r="D105" s="1529"/>
      <c r="E105" s="1528"/>
      <c r="F105" s="181" t="s">
        <v>283</v>
      </c>
      <c r="G105" s="182">
        <f t="shared" si="9"/>
        <v>0</v>
      </c>
      <c r="H105" s="183">
        <v>0</v>
      </c>
      <c r="I105" s="183">
        <v>0</v>
      </c>
      <c r="J105" s="183">
        <v>0</v>
      </c>
      <c r="K105" s="183">
        <v>0</v>
      </c>
      <c r="L105" s="183">
        <v>0</v>
      </c>
      <c r="M105" s="183">
        <v>0</v>
      </c>
      <c r="N105" s="183">
        <v>0</v>
      </c>
      <c r="O105" s="183">
        <v>0</v>
      </c>
      <c r="P105" s="183">
        <v>0</v>
      </c>
      <c r="Q105" s="183">
        <v>0</v>
      </c>
      <c r="R105" s="183">
        <v>0</v>
      </c>
      <c r="S105" s="184">
        <v>0</v>
      </c>
      <c r="T105" s="1602"/>
    </row>
    <row r="106" spans="1:20" ht="15.75" thickBot="1" x14ac:dyDescent="0.3">
      <c r="A106" s="1604"/>
      <c r="B106" s="1520"/>
      <c r="C106" s="1523"/>
      <c r="D106" s="1529"/>
      <c r="E106" s="1528"/>
      <c r="F106" s="181" t="s">
        <v>284</v>
      </c>
      <c r="G106" s="182">
        <f t="shared" si="9"/>
        <v>10</v>
      </c>
      <c r="H106" s="183">
        <v>0</v>
      </c>
      <c r="I106" s="183">
        <v>0</v>
      </c>
      <c r="J106" s="183">
        <v>1</v>
      </c>
      <c r="K106" s="183">
        <v>1</v>
      </c>
      <c r="L106" s="183">
        <v>1</v>
      </c>
      <c r="M106" s="183">
        <v>1</v>
      </c>
      <c r="N106" s="183">
        <v>1</v>
      </c>
      <c r="O106" s="183">
        <v>1</v>
      </c>
      <c r="P106" s="183">
        <v>1</v>
      </c>
      <c r="Q106" s="183">
        <v>1</v>
      </c>
      <c r="R106" s="183">
        <v>1</v>
      </c>
      <c r="S106" s="183">
        <v>1</v>
      </c>
      <c r="T106" s="1602"/>
    </row>
    <row r="107" spans="1:20" ht="33.75" customHeight="1" thickBot="1" x14ac:dyDescent="0.3">
      <c r="A107" s="1604"/>
      <c r="B107" s="1520"/>
      <c r="C107" s="1523"/>
      <c r="D107" s="1529"/>
      <c r="E107" s="1528"/>
      <c r="F107" s="185" t="s">
        <v>285</v>
      </c>
      <c r="G107" s="182">
        <f t="shared" si="9"/>
        <v>6</v>
      </c>
      <c r="H107" s="183">
        <v>0</v>
      </c>
      <c r="I107" s="183">
        <v>1</v>
      </c>
      <c r="J107" s="183">
        <v>0</v>
      </c>
      <c r="K107" s="183">
        <v>1</v>
      </c>
      <c r="L107" s="183">
        <v>0</v>
      </c>
      <c r="M107" s="183">
        <v>1</v>
      </c>
      <c r="N107" s="183">
        <v>0</v>
      </c>
      <c r="O107" s="183">
        <v>1</v>
      </c>
      <c r="P107" s="183">
        <v>0</v>
      </c>
      <c r="Q107" s="183">
        <v>1</v>
      </c>
      <c r="R107" s="183">
        <v>0</v>
      </c>
      <c r="S107" s="184">
        <v>1</v>
      </c>
      <c r="T107" s="1602"/>
    </row>
    <row r="108" spans="1:20" ht="30.75" thickBot="1" x14ac:dyDescent="0.3">
      <c r="A108" s="1604"/>
      <c r="B108" s="1520"/>
      <c r="C108" s="1523"/>
      <c r="D108" s="1529"/>
      <c r="E108" s="1528"/>
      <c r="F108" s="185" t="s">
        <v>286</v>
      </c>
      <c r="G108" s="182">
        <f t="shared" si="9"/>
        <v>6</v>
      </c>
      <c r="H108" s="183">
        <v>0</v>
      </c>
      <c r="I108" s="183">
        <v>1</v>
      </c>
      <c r="J108" s="183">
        <v>0</v>
      </c>
      <c r="K108" s="183">
        <v>1</v>
      </c>
      <c r="L108" s="183">
        <v>0</v>
      </c>
      <c r="M108" s="183">
        <v>1</v>
      </c>
      <c r="N108" s="183">
        <v>0</v>
      </c>
      <c r="O108" s="183">
        <v>1</v>
      </c>
      <c r="P108" s="183">
        <v>0</v>
      </c>
      <c r="Q108" s="183">
        <v>1</v>
      </c>
      <c r="R108" s="183">
        <v>0</v>
      </c>
      <c r="S108" s="184">
        <v>1</v>
      </c>
      <c r="T108" s="1602"/>
    </row>
    <row r="109" spans="1:20" ht="15.75" thickBot="1" x14ac:dyDescent="0.3">
      <c r="A109" s="1604"/>
      <c r="B109" s="1520"/>
      <c r="C109" s="1523"/>
      <c r="D109" s="1529"/>
      <c r="E109" s="1528"/>
      <c r="F109" s="185" t="s">
        <v>287</v>
      </c>
      <c r="G109" s="182">
        <f t="shared" si="9"/>
        <v>0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0</v>
      </c>
      <c r="P109" s="183">
        <v>0</v>
      </c>
      <c r="Q109" s="183">
        <v>0</v>
      </c>
      <c r="R109" s="183">
        <v>0</v>
      </c>
      <c r="S109" s="183">
        <v>0</v>
      </c>
      <c r="T109" s="1602"/>
    </row>
    <row r="110" spans="1:20" ht="30.75" thickBot="1" x14ac:dyDescent="0.3">
      <c r="A110" s="1604"/>
      <c r="B110" s="1520"/>
      <c r="C110" s="1523"/>
      <c r="D110" s="1529"/>
      <c r="E110" s="1528"/>
      <c r="F110" s="185" t="s">
        <v>288</v>
      </c>
      <c r="G110" s="182">
        <f t="shared" si="9"/>
        <v>3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0</v>
      </c>
      <c r="N110" s="183">
        <v>0</v>
      </c>
      <c r="O110" s="183">
        <v>1</v>
      </c>
      <c r="P110" s="183">
        <v>0</v>
      </c>
      <c r="Q110" s="183">
        <v>0</v>
      </c>
      <c r="R110" s="183">
        <v>0</v>
      </c>
      <c r="S110" s="184">
        <v>2</v>
      </c>
      <c r="T110" s="1602"/>
    </row>
    <row r="111" spans="1:20" ht="15.75" thickBot="1" x14ac:dyDescent="0.3">
      <c r="A111" s="1604"/>
      <c r="B111" s="1520"/>
      <c r="C111" s="1523"/>
      <c r="D111" s="1529"/>
      <c r="E111" s="1528"/>
      <c r="F111" s="185" t="s">
        <v>289</v>
      </c>
      <c r="G111" s="182">
        <f t="shared" si="9"/>
        <v>3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4">
        <v>3</v>
      </c>
      <c r="T111" s="1602"/>
    </row>
    <row r="112" spans="1:20" ht="30.75" thickBot="1" x14ac:dyDescent="0.3">
      <c r="A112" s="1604"/>
      <c r="B112" s="1520"/>
      <c r="C112" s="1523"/>
      <c r="D112" s="1529"/>
      <c r="E112" s="1528"/>
      <c r="F112" s="185" t="s">
        <v>290</v>
      </c>
      <c r="G112" s="182">
        <f t="shared" si="9"/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4">
        <v>0</v>
      </c>
      <c r="T112" s="1602"/>
    </row>
    <row r="113" spans="1:20" ht="30.75" thickBot="1" x14ac:dyDescent="0.3">
      <c r="A113" s="1604"/>
      <c r="B113" s="1520"/>
      <c r="C113" s="1523"/>
      <c r="D113" s="1529"/>
      <c r="E113" s="1528"/>
      <c r="F113" s="185" t="s">
        <v>291</v>
      </c>
      <c r="G113" s="182">
        <f t="shared" si="9"/>
        <v>0</v>
      </c>
      <c r="H113" s="183">
        <f t="shared" si="9"/>
        <v>0</v>
      </c>
      <c r="I113" s="183">
        <f t="shared" si="9"/>
        <v>0</v>
      </c>
      <c r="J113" s="183">
        <f t="shared" si="9"/>
        <v>0</v>
      </c>
      <c r="K113" s="183">
        <f t="shared" si="9"/>
        <v>0</v>
      </c>
      <c r="L113" s="183">
        <f t="shared" si="9"/>
        <v>0</v>
      </c>
      <c r="M113" s="183">
        <f t="shared" si="9"/>
        <v>0</v>
      </c>
      <c r="N113" s="183">
        <f t="shared" si="9"/>
        <v>0</v>
      </c>
      <c r="O113" s="183">
        <f t="shared" si="9"/>
        <v>0</v>
      </c>
      <c r="P113" s="183">
        <f t="shared" si="9"/>
        <v>0</v>
      </c>
      <c r="Q113" s="183">
        <f t="shared" si="9"/>
        <v>0</v>
      </c>
      <c r="R113" s="183">
        <f t="shared" si="9"/>
        <v>0</v>
      </c>
      <c r="S113" s="183">
        <f t="shared" si="9"/>
        <v>0</v>
      </c>
      <c r="T113" s="1602"/>
    </row>
    <row r="114" spans="1:20" ht="15.75" thickBot="1" x14ac:dyDescent="0.3">
      <c r="A114" s="1604"/>
      <c r="B114" s="1520"/>
      <c r="C114" s="1523"/>
      <c r="D114" s="1529"/>
      <c r="E114" s="1528"/>
      <c r="F114" s="185" t="s">
        <v>292</v>
      </c>
      <c r="G114" s="182">
        <f t="shared" si="9"/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0</v>
      </c>
      <c r="S114" s="183">
        <v>0</v>
      </c>
      <c r="T114" s="1602"/>
    </row>
    <row r="115" spans="1:20" ht="15.75" thickBot="1" x14ac:dyDescent="0.3">
      <c r="A115" s="1604"/>
      <c r="B115" s="1520"/>
      <c r="C115" s="1523"/>
      <c r="D115" s="1529"/>
      <c r="E115" s="1528"/>
      <c r="F115" s="185" t="s">
        <v>293</v>
      </c>
      <c r="G115" s="182">
        <f t="shared" si="9"/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602"/>
    </row>
    <row r="116" spans="1:20" ht="30.75" thickBot="1" x14ac:dyDescent="0.3">
      <c r="A116" s="1604"/>
      <c r="B116" s="1520"/>
      <c r="C116" s="1523"/>
      <c r="D116" s="1529"/>
      <c r="E116" s="1528"/>
      <c r="F116" s="185" t="s">
        <v>294</v>
      </c>
      <c r="G116" s="182">
        <f t="shared" si="9"/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0</v>
      </c>
      <c r="Q116" s="183">
        <v>0</v>
      </c>
      <c r="R116" s="183">
        <v>0</v>
      </c>
      <c r="S116" s="183">
        <v>0</v>
      </c>
      <c r="T116" s="1602"/>
    </row>
    <row r="117" spans="1:20" ht="31.5" customHeight="1" thickBot="1" x14ac:dyDescent="0.3">
      <c r="A117" s="1604"/>
      <c r="B117" s="1520"/>
      <c r="C117" s="1523"/>
      <c r="D117" s="1529"/>
      <c r="E117" s="1528"/>
      <c r="F117" s="185" t="s">
        <v>295</v>
      </c>
      <c r="G117" s="182">
        <f t="shared" si="9"/>
        <v>5</v>
      </c>
      <c r="H117" s="183">
        <v>0</v>
      </c>
      <c r="I117" s="183">
        <v>0</v>
      </c>
      <c r="J117" s="183">
        <v>0</v>
      </c>
      <c r="K117" s="183">
        <v>0</v>
      </c>
      <c r="L117" s="183">
        <v>0</v>
      </c>
      <c r="M117" s="183">
        <v>2</v>
      </c>
      <c r="N117" s="183">
        <v>0</v>
      </c>
      <c r="O117" s="183">
        <v>0</v>
      </c>
      <c r="P117" s="183">
        <v>0</v>
      </c>
      <c r="Q117" s="183">
        <v>0</v>
      </c>
      <c r="R117" s="183">
        <v>0</v>
      </c>
      <c r="S117" s="184">
        <v>3</v>
      </c>
      <c r="T117" s="1602"/>
    </row>
    <row r="118" spans="1:20" ht="15.75" thickBot="1" x14ac:dyDescent="0.3">
      <c r="A118" s="1604"/>
      <c r="B118" s="1520"/>
      <c r="C118" s="1523"/>
      <c r="D118" s="1529"/>
      <c r="E118" s="1528"/>
      <c r="F118" s="185" t="s">
        <v>296</v>
      </c>
      <c r="G118" s="182">
        <f t="shared" si="9"/>
        <v>0</v>
      </c>
      <c r="H118" s="183">
        <v>0</v>
      </c>
      <c r="I118" s="183">
        <v>0</v>
      </c>
      <c r="J118" s="183">
        <v>0</v>
      </c>
      <c r="K118" s="183">
        <v>0</v>
      </c>
      <c r="L118" s="183">
        <v>0</v>
      </c>
      <c r="M118" s="183">
        <v>0</v>
      </c>
      <c r="N118" s="183">
        <v>0</v>
      </c>
      <c r="O118" s="183">
        <v>0</v>
      </c>
      <c r="P118" s="183">
        <v>0</v>
      </c>
      <c r="Q118" s="183">
        <v>0</v>
      </c>
      <c r="R118" s="183">
        <v>0</v>
      </c>
      <c r="S118" s="183">
        <v>0</v>
      </c>
      <c r="T118" s="1602"/>
    </row>
    <row r="119" spans="1:20" ht="22.5" customHeight="1" thickBot="1" x14ac:dyDescent="0.3">
      <c r="A119" s="1604"/>
      <c r="B119" s="1520"/>
      <c r="C119" s="1523"/>
      <c r="D119" s="1529"/>
      <c r="E119" s="1528"/>
      <c r="F119" s="185" t="s">
        <v>297</v>
      </c>
      <c r="G119" s="182">
        <f t="shared" si="9"/>
        <v>0</v>
      </c>
      <c r="H119" s="183">
        <v>0</v>
      </c>
      <c r="I119" s="183">
        <v>0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0</v>
      </c>
      <c r="S119" s="183">
        <v>0</v>
      </c>
      <c r="T119" s="1602"/>
    </row>
    <row r="120" spans="1:20" ht="15.75" thickBot="1" x14ac:dyDescent="0.3">
      <c r="A120" s="1604"/>
      <c r="B120" s="1520"/>
      <c r="C120" s="1523"/>
      <c r="D120" s="1529"/>
      <c r="E120" s="1528"/>
      <c r="F120" s="185" t="s">
        <v>298</v>
      </c>
      <c r="G120" s="182">
        <f t="shared" si="9"/>
        <v>0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602"/>
    </row>
    <row r="121" spans="1:20" ht="15.75" thickBot="1" x14ac:dyDescent="0.3">
      <c r="A121" s="1604"/>
      <c r="B121" s="1520"/>
      <c r="C121" s="1523"/>
      <c r="D121" s="1529"/>
      <c r="E121" s="1528"/>
      <c r="F121" s="185" t="s">
        <v>299</v>
      </c>
      <c r="G121" s="182">
        <f t="shared" si="9"/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0</v>
      </c>
      <c r="Q121" s="183">
        <v>0</v>
      </c>
      <c r="R121" s="183">
        <v>0</v>
      </c>
      <c r="S121" s="183">
        <v>0</v>
      </c>
      <c r="T121" s="1602"/>
    </row>
    <row r="122" spans="1:20" ht="15.75" thickBot="1" x14ac:dyDescent="0.3">
      <c r="A122" s="1604"/>
      <c r="B122" s="1520"/>
      <c r="C122" s="1523"/>
      <c r="D122" s="1529"/>
      <c r="E122" s="1528"/>
      <c r="F122" s="185" t="s">
        <v>300</v>
      </c>
      <c r="G122" s="182">
        <f t="shared" si="9"/>
        <v>0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0</v>
      </c>
      <c r="Q122" s="183">
        <v>0</v>
      </c>
      <c r="R122" s="183">
        <v>0</v>
      </c>
      <c r="S122" s="183">
        <v>0</v>
      </c>
      <c r="T122" s="1602"/>
    </row>
    <row r="123" spans="1:20" ht="15.75" thickBot="1" x14ac:dyDescent="0.3">
      <c r="A123" s="1604"/>
      <c r="B123" s="1520"/>
      <c r="C123" s="1523"/>
      <c r="D123" s="1529"/>
      <c r="E123" s="1528"/>
      <c r="F123" s="185" t="s">
        <v>301</v>
      </c>
      <c r="G123" s="182">
        <f t="shared" si="9"/>
        <v>0</v>
      </c>
      <c r="H123" s="183">
        <v>0</v>
      </c>
      <c r="I123" s="183">
        <v>0</v>
      </c>
      <c r="J123" s="183">
        <v>0</v>
      </c>
      <c r="K123" s="183">
        <v>0</v>
      </c>
      <c r="L123" s="183">
        <v>0</v>
      </c>
      <c r="M123" s="183">
        <v>0</v>
      </c>
      <c r="N123" s="183">
        <v>0</v>
      </c>
      <c r="O123" s="183">
        <v>0</v>
      </c>
      <c r="P123" s="183">
        <v>0</v>
      </c>
      <c r="Q123" s="183">
        <v>0</v>
      </c>
      <c r="R123" s="183">
        <v>0</v>
      </c>
      <c r="S123" s="183">
        <v>0</v>
      </c>
      <c r="T123" s="1602"/>
    </row>
    <row r="124" spans="1:20" ht="15.75" thickBot="1" x14ac:dyDescent="0.3">
      <c r="A124" s="1604"/>
      <c r="B124" s="1520"/>
      <c r="C124" s="1523"/>
      <c r="D124" s="1529"/>
      <c r="E124" s="1528"/>
      <c r="F124" s="185" t="s">
        <v>302</v>
      </c>
      <c r="G124" s="182">
        <f t="shared" si="9"/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602"/>
    </row>
    <row r="125" spans="1:20" ht="15.75" thickBot="1" x14ac:dyDescent="0.3">
      <c r="A125" s="1604"/>
      <c r="B125" s="1520"/>
      <c r="C125" s="1523"/>
      <c r="D125" s="1529"/>
      <c r="E125" s="1528"/>
      <c r="F125" s="185" t="s">
        <v>303</v>
      </c>
      <c r="G125" s="182">
        <f t="shared" si="9"/>
        <v>5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2</v>
      </c>
      <c r="N125" s="183">
        <v>0</v>
      </c>
      <c r="O125" s="183">
        <v>0</v>
      </c>
      <c r="P125" s="183">
        <v>0</v>
      </c>
      <c r="Q125" s="183">
        <v>0</v>
      </c>
      <c r="R125" s="183">
        <v>0</v>
      </c>
      <c r="S125" s="183">
        <v>3</v>
      </c>
      <c r="T125" s="1602"/>
    </row>
    <row r="126" spans="1:20" ht="15.75" thickBot="1" x14ac:dyDescent="0.3">
      <c r="A126" s="1604"/>
      <c r="B126" s="1520"/>
      <c r="C126" s="1523"/>
      <c r="D126" s="1529"/>
      <c r="E126" s="1528"/>
      <c r="F126" s="185" t="s">
        <v>304</v>
      </c>
      <c r="G126" s="182">
        <f t="shared" si="9"/>
        <v>0</v>
      </c>
      <c r="H126" s="183">
        <v>0</v>
      </c>
      <c r="I126" s="183">
        <v>0</v>
      </c>
      <c r="J126" s="183">
        <v>0</v>
      </c>
      <c r="K126" s="183">
        <v>0</v>
      </c>
      <c r="L126" s="183">
        <v>0</v>
      </c>
      <c r="M126" s="183">
        <v>0</v>
      </c>
      <c r="N126" s="183">
        <v>0</v>
      </c>
      <c r="O126" s="183">
        <v>0</v>
      </c>
      <c r="P126" s="183">
        <v>0</v>
      </c>
      <c r="Q126" s="183">
        <v>0</v>
      </c>
      <c r="R126" s="183">
        <v>0</v>
      </c>
      <c r="S126" s="183">
        <v>0</v>
      </c>
      <c r="T126" s="1602"/>
    </row>
    <row r="127" spans="1:20" ht="15.75" thickBot="1" x14ac:dyDescent="0.3">
      <c r="A127" s="1604"/>
      <c r="B127" s="1520"/>
      <c r="C127" s="1523"/>
      <c r="D127" s="1529"/>
      <c r="E127" s="1528"/>
      <c r="F127" s="185" t="s">
        <v>305</v>
      </c>
      <c r="G127" s="182">
        <f t="shared" si="9"/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0</v>
      </c>
      <c r="S127" s="183">
        <v>0</v>
      </c>
      <c r="T127" s="1602"/>
    </row>
    <row r="128" spans="1:20" ht="15.75" thickBot="1" x14ac:dyDescent="0.3">
      <c r="A128" s="1604"/>
      <c r="B128" s="1520"/>
      <c r="C128" s="1523"/>
      <c r="D128" s="1529"/>
      <c r="E128" s="1528"/>
      <c r="F128" s="185" t="s">
        <v>306</v>
      </c>
      <c r="G128" s="182">
        <f t="shared" si="9"/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0</v>
      </c>
      <c r="M128" s="183">
        <v>0</v>
      </c>
      <c r="N128" s="183">
        <v>0</v>
      </c>
      <c r="O128" s="183">
        <v>0</v>
      </c>
      <c r="P128" s="183">
        <v>0</v>
      </c>
      <c r="Q128" s="183">
        <v>0</v>
      </c>
      <c r="R128" s="183">
        <v>0</v>
      </c>
      <c r="S128" s="183">
        <v>0</v>
      </c>
      <c r="T128" s="1602"/>
    </row>
    <row r="129" spans="1:20" ht="15.75" thickBot="1" x14ac:dyDescent="0.3">
      <c r="A129" s="1604"/>
      <c r="B129" s="1520"/>
      <c r="C129" s="1523"/>
      <c r="D129" s="1529"/>
      <c r="E129" s="1528"/>
      <c r="F129" s="185" t="s">
        <v>307</v>
      </c>
      <c r="G129" s="182">
        <f t="shared" si="9"/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0</v>
      </c>
      <c r="S129" s="183">
        <v>0</v>
      </c>
      <c r="T129" s="1602"/>
    </row>
    <row r="130" spans="1:20" ht="15.75" thickBot="1" x14ac:dyDescent="0.3">
      <c r="A130" s="1604"/>
      <c r="B130" s="1520"/>
      <c r="C130" s="1523"/>
      <c r="D130" s="1529"/>
      <c r="E130" s="1528"/>
      <c r="F130" s="185" t="s">
        <v>308</v>
      </c>
      <c r="G130" s="182">
        <f t="shared" si="9"/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0</v>
      </c>
      <c r="Q130" s="183">
        <v>0</v>
      </c>
      <c r="R130" s="183">
        <v>0</v>
      </c>
      <c r="S130" s="183">
        <v>0</v>
      </c>
      <c r="T130" s="1602"/>
    </row>
    <row r="131" spans="1:20" ht="15.75" thickBot="1" x14ac:dyDescent="0.3">
      <c r="A131" s="1604"/>
      <c r="B131" s="1520"/>
      <c r="C131" s="1523"/>
      <c r="D131" s="1529"/>
      <c r="E131" s="1528"/>
      <c r="F131" s="185" t="s">
        <v>309</v>
      </c>
      <c r="G131" s="182">
        <f t="shared" si="9"/>
        <v>0</v>
      </c>
      <c r="H131" s="183">
        <v>0</v>
      </c>
      <c r="I131" s="183">
        <v>0</v>
      </c>
      <c r="J131" s="183">
        <v>0</v>
      </c>
      <c r="K131" s="183">
        <v>0</v>
      </c>
      <c r="L131" s="183">
        <v>0</v>
      </c>
      <c r="M131" s="183">
        <v>0</v>
      </c>
      <c r="N131" s="183">
        <v>0</v>
      </c>
      <c r="O131" s="183">
        <v>0</v>
      </c>
      <c r="P131" s="183">
        <v>0</v>
      </c>
      <c r="Q131" s="183">
        <v>0</v>
      </c>
      <c r="R131" s="183">
        <v>0</v>
      </c>
      <c r="S131" s="183">
        <v>0</v>
      </c>
      <c r="T131" s="1602"/>
    </row>
    <row r="132" spans="1:20" ht="33" customHeight="1" thickBot="1" x14ac:dyDescent="0.3">
      <c r="A132" s="1604"/>
      <c r="B132" s="1520"/>
      <c r="C132" s="1523"/>
      <c r="D132" s="1529"/>
      <c r="E132" s="1528"/>
      <c r="F132" s="185" t="s">
        <v>310</v>
      </c>
      <c r="G132" s="182">
        <f t="shared" si="9"/>
        <v>2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83">
        <v>0</v>
      </c>
      <c r="N132" s="183">
        <v>0</v>
      </c>
      <c r="O132" s="183">
        <v>1</v>
      </c>
      <c r="P132" s="183">
        <v>0</v>
      </c>
      <c r="Q132" s="183">
        <v>0</v>
      </c>
      <c r="R132" s="183">
        <v>0</v>
      </c>
      <c r="S132" s="184">
        <v>1</v>
      </c>
      <c r="T132" s="1602"/>
    </row>
    <row r="133" spans="1:20" ht="30.75" thickBot="1" x14ac:dyDescent="0.3">
      <c r="A133" s="1604"/>
      <c r="B133" s="1520"/>
      <c r="C133" s="1523"/>
      <c r="D133" s="1529"/>
      <c r="E133" s="1528"/>
      <c r="F133" s="185" t="s">
        <v>311</v>
      </c>
      <c r="G133" s="182">
        <f t="shared" si="9"/>
        <v>0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0</v>
      </c>
      <c r="N133" s="183">
        <v>0</v>
      </c>
      <c r="O133" s="183">
        <v>0</v>
      </c>
      <c r="P133" s="183">
        <v>0</v>
      </c>
      <c r="Q133" s="183">
        <v>0</v>
      </c>
      <c r="R133" s="183">
        <v>0</v>
      </c>
      <c r="S133" s="183">
        <v>0</v>
      </c>
      <c r="T133" s="1602"/>
    </row>
    <row r="134" spans="1:20" ht="30.75" thickBot="1" x14ac:dyDescent="0.3">
      <c r="A134" s="1604"/>
      <c r="B134" s="1520"/>
      <c r="C134" s="1523"/>
      <c r="D134" s="1529"/>
      <c r="E134" s="1528"/>
      <c r="F134" s="185" t="s">
        <v>312</v>
      </c>
      <c r="G134" s="182">
        <f t="shared" si="9"/>
        <v>20</v>
      </c>
      <c r="H134" s="183">
        <v>0</v>
      </c>
      <c r="I134" s="183">
        <v>0</v>
      </c>
      <c r="J134" s="183">
        <v>5</v>
      </c>
      <c r="K134" s="183">
        <v>0</v>
      </c>
      <c r="L134" s="183">
        <v>0</v>
      </c>
      <c r="M134" s="183">
        <v>5</v>
      </c>
      <c r="N134" s="183">
        <v>0</v>
      </c>
      <c r="O134" s="183">
        <v>0</v>
      </c>
      <c r="P134" s="183">
        <v>5</v>
      </c>
      <c r="Q134" s="183">
        <v>0</v>
      </c>
      <c r="R134" s="183">
        <v>0</v>
      </c>
      <c r="S134" s="184">
        <v>5</v>
      </c>
      <c r="T134" s="1602"/>
    </row>
    <row r="135" spans="1:20" ht="15.75" thickBot="1" x14ac:dyDescent="0.3">
      <c r="A135" s="1604"/>
      <c r="B135" s="1520"/>
      <c r="C135" s="1523"/>
      <c r="D135" s="1529"/>
      <c r="E135" s="1528"/>
      <c r="F135" s="185" t="s">
        <v>230</v>
      </c>
      <c r="G135" s="182">
        <f t="shared" si="9"/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3">
        <v>0</v>
      </c>
      <c r="T135" s="1602"/>
    </row>
    <row r="136" spans="1:20" ht="15.75" thickBot="1" x14ac:dyDescent="0.3">
      <c r="A136" s="1604"/>
      <c r="B136" s="1520"/>
      <c r="C136" s="1523"/>
      <c r="D136" s="1529"/>
      <c r="E136" s="1528"/>
      <c r="F136" s="185" t="s">
        <v>313</v>
      </c>
      <c r="G136" s="182">
        <f t="shared" si="9"/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0</v>
      </c>
      <c r="Q136" s="183">
        <v>0</v>
      </c>
      <c r="R136" s="183">
        <v>0</v>
      </c>
      <c r="S136" s="183">
        <v>0</v>
      </c>
      <c r="T136" s="1602"/>
    </row>
    <row r="137" spans="1:20" ht="30.75" thickBot="1" x14ac:dyDescent="0.3">
      <c r="A137" s="1604"/>
      <c r="B137" s="1520"/>
      <c r="C137" s="1523"/>
      <c r="D137" s="1529"/>
      <c r="E137" s="1528"/>
      <c r="F137" s="185" t="s">
        <v>314</v>
      </c>
      <c r="G137" s="182">
        <f t="shared" si="9"/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602"/>
    </row>
    <row r="138" spans="1:20" ht="30.75" thickBot="1" x14ac:dyDescent="0.3">
      <c r="A138" s="1604"/>
      <c r="B138" s="1520"/>
      <c r="C138" s="1523"/>
      <c r="D138" s="1529"/>
      <c r="E138" s="1528"/>
      <c r="F138" s="185" t="s">
        <v>315</v>
      </c>
      <c r="G138" s="182">
        <f t="shared" si="9"/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3">
        <v>0</v>
      </c>
      <c r="T138" s="1602"/>
    </row>
    <row r="139" spans="1:20" ht="15.75" thickBot="1" x14ac:dyDescent="0.3">
      <c r="A139" s="1604"/>
      <c r="B139" s="1520"/>
      <c r="C139" s="1523"/>
      <c r="D139" s="1529"/>
      <c r="E139" s="1528"/>
      <c r="F139" s="185" t="s">
        <v>316</v>
      </c>
      <c r="G139" s="182">
        <v>5</v>
      </c>
      <c r="H139" s="183">
        <v>0</v>
      </c>
      <c r="I139" s="183">
        <v>0</v>
      </c>
      <c r="J139" s="183">
        <v>0</v>
      </c>
      <c r="K139" s="183">
        <v>0</v>
      </c>
      <c r="L139" s="183">
        <v>0</v>
      </c>
      <c r="M139" s="183">
        <v>0</v>
      </c>
      <c r="N139" s="183">
        <v>2</v>
      </c>
      <c r="O139" s="183">
        <v>0</v>
      </c>
      <c r="P139" s="183">
        <v>0</v>
      </c>
      <c r="Q139" s="183">
        <v>0</v>
      </c>
      <c r="R139" s="183">
        <v>2</v>
      </c>
      <c r="S139" s="184">
        <v>1</v>
      </c>
      <c r="T139" s="1602"/>
    </row>
    <row r="140" spans="1:20" ht="15.75" thickBot="1" x14ac:dyDescent="0.3">
      <c r="A140" s="1604"/>
      <c r="B140" s="1520"/>
      <c r="C140" s="1523"/>
      <c r="D140" s="1529"/>
      <c r="E140" s="1528"/>
      <c r="F140" s="185" t="s">
        <v>317</v>
      </c>
      <c r="G140" s="182"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0</v>
      </c>
      <c r="Q140" s="183">
        <v>0</v>
      </c>
      <c r="R140" s="183">
        <v>0</v>
      </c>
      <c r="S140" s="184">
        <v>0</v>
      </c>
      <c r="T140" s="1602"/>
    </row>
    <row r="141" spans="1:20" ht="15.75" thickBot="1" x14ac:dyDescent="0.3">
      <c r="A141" s="1604"/>
      <c r="B141" s="1520"/>
      <c r="C141" s="1523"/>
      <c r="D141" s="1529"/>
      <c r="E141" s="1528"/>
      <c r="F141" s="185" t="s">
        <v>318</v>
      </c>
      <c r="G141" s="182">
        <f t="shared" si="9"/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83">
        <v>0</v>
      </c>
      <c r="Q141" s="183">
        <v>0</v>
      </c>
      <c r="R141" s="183">
        <v>0</v>
      </c>
      <c r="S141" s="183">
        <v>0</v>
      </c>
      <c r="T141" s="1602"/>
    </row>
    <row r="142" spans="1:20" ht="15.75" thickBot="1" x14ac:dyDescent="0.3">
      <c r="A142" s="1604"/>
      <c r="B142" s="1520"/>
      <c r="C142" s="1523"/>
      <c r="D142" s="1529"/>
      <c r="E142" s="1528"/>
      <c r="F142" s="185" t="s">
        <v>319</v>
      </c>
      <c r="G142" s="182">
        <f t="shared" si="9"/>
        <v>0</v>
      </c>
      <c r="H142" s="183">
        <v>0</v>
      </c>
      <c r="I142" s="183">
        <v>0</v>
      </c>
      <c r="J142" s="183">
        <v>0</v>
      </c>
      <c r="K142" s="183">
        <v>0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3">
        <v>0</v>
      </c>
      <c r="T142" s="1602"/>
    </row>
    <row r="143" spans="1:20" ht="15.75" thickBot="1" x14ac:dyDescent="0.3">
      <c r="A143" s="1604"/>
      <c r="B143" s="1520"/>
      <c r="C143" s="1523"/>
      <c r="D143" s="1529"/>
      <c r="E143" s="1528"/>
      <c r="F143" s="185" t="s">
        <v>320</v>
      </c>
      <c r="G143" s="182">
        <f t="shared" si="9"/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3">
        <v>0</v>
      </c>
      <c r="T143" s="1602"/>
    </row>
    <row r="144" spans="1:20" ht="15.75" thickBot="1" x14ac:dyDescent="0.3">
      <c r="A144" s="1604"/>
      <c r="B144" s="1520"/>
      <c r="C144" s="1523"/>
      <c r="D144" s="1529"/>
      <c r="E144" s="1528"/>
      <c r="F144" s="185" t="s">
        <v>321</v>
      </c>
      <c r="G144" s="182">
        <f t="shared" si="9"/>
        <v>6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3</v>
      </c>
      <c r="O144" s="183">
        <v>0</v>
      </c>
      <c r="P144" s="183">
        <v>0</v>
      </c>
      <c r="Q144" s="183">
        <v>0</v>
      </c>
      <c r="R144" s="183">
        <v>0</v>
      </c>
      <c r="S144" s="184">
        <v>3</v>
      </c>
      <c r="T144" s="1602"/>
    </row>
    <row r="145" spans="1:20" ht="15.75" thickBot="1" x14ac:dyDescent="0.3">
      <c r="A145" s="1604"/>
      <c r="B145" s="1520"/>
      <c r="C145" s="1523"/>
      <c r="D145" s="1529"/>
      <c r="E145" s="1528"/>
      <c r="F145" s="185" t="s">
        <v>322</v>
      </c>
      <c r="G145" s="182">
        <f t="shared" si="9"/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83">
        <v>0</v>
      </c>
      <c r="Q145" s="183">
        <v>0</v>
      </c>
      <c r="R145" s="183">
        <v>0</v>
      </c>
      <c r="S145" s="183">
        <v>0</v>
      </c>
      <c r="T145" s="1602"/>
    </row>
    <row r="146" spans="1:20" ht="30.75" thickBot="1" x14ac:dyDescent="0.3">
      <c r="A146" s="1604"/>
      <c r="B146" s="1520"/>
      <c r="C146" s="1523"/>
      <c r="D146" s="1529"/>
      <c r="E146" s="1528"/>
      <c r="F146" s="185" t="s">
        <v>323</v>
      </c>
      <c r="G146" s="182">
        <f t="shared" si="9"/>
        <v>0</v>
      </c>
      <c r="H146" s="183">
        <v>0</v>
      </c>
      <c r="I146" s="183">
        <v>0</v>
      </c>
      <c r="J146" s="183">
        <v>0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83">
        <v>0</v>
      </c>
      <c r="Q146" s="183">
        <v>0</v>
      </c>
      <c r="R146" s="183">
        <v>0</v>
      </c>
      <c r="S146" s="183">
        <v>0</v>
      </c>
      <c r="T146" s="1602"/>
    </row>
    <row r="147" spans="1:20" ht="30.75" thickBot="1" x14ac:dyDescent="0.3">
      <c r="A147" s="1604"/>
      <c r="B147" s="1520"/>
      <c r="C147" s="1523"/>
      <c r="D147" s="1529"/>
      <c r="E147" s="1528"/>
      <c r="F147" s="185" t="s">
        <v>324</v>
      </c>
      <c r="G147" s="182">
        <f t="shared" si="9"/>
        <v>0</v>
      </c>
      <c r="H147" s="183">
        <v>0</v>
      </c>
      <c r="I147" s="183">
        <v>0</v>
      </c>
      <c r="J147" s="183">
        <v>0</v>
      </c>
      <c r="K147" s="183">
        <v>0</v>
      </c>
      <c r="L147" s="183">
        <v>0</v>
      </c>
      <c r="M147" s="183">
        <v>0</v>
      </c>
      <c r="N147" s="183">
        <v>0</v>
      </c>
      <c r="O147" s="183">
        <v>0</v>
      </c>
      <c r="P147" s="183">
        <v>0</v>
      </c>
      <c r="Q147" s="183">
        <v>0</v>
      </c>
      <c r="R147" s="183">
        <v>0</v>
      </c>
      <c r="S147" s="183">
        <v>0</v>
      </c>
      <c r="T147" s="1602"/>
    </row>
    <row r="148" spans="1:20" ht="15.75" thickBot="1" x14ac:dyDescent="0.3">
      <c r="A148" s="1604"/>
      <c r="B148" s="1520"/>
      <c r="C148" s="1523"/>
      <c r="D148" s="1529"/>
      <c r="E148" s="1528"/>
      <c r="F148" s="185" t="s">
        <v>325</v>
      </c>
      <c r="G148" s="182">
        <f t="shared" si="9"/>
        <v>10</v>
      </c>
      <c r="H148" s="183">
        <v>0</v>
      </c>
      <c r="I148" s="183"/>
      <c r="J148" s="183">
        <v>0</v>
      </c>
      <c r="K148" s="183">
        <v>0</v>
      </c>
      <c r="L148" s="183">
        <v>3</v>
      </c>
      <c r="M148" s="183">
        <v>0</v>
      </c>
      <c r="N148" s="183">
        <v>0</v>
      </c>
      <c r="O148" s="183">
        <v>2</v>
      </c>
      <c r="P148" s="183">
        <v>0</v>
      </c>
      <c r="Q148" s="183">
        <v>0</v>
      </c>
      <c r="R148" s="183">
        <v>2</v>
      </c>
      <c r="S148" s="184">
        <v>3</v>
      </c>
      <c r="T148" s="1602"/>
    </row>
    <row r="149" spans="1:20" ht="15.75" thickBot="1" x14ac:dyDescent="0.3">
      <c r="A149" s="1604"/>
      <c r="B149" s="1520"/>
      <c r="C149" s="1523"/>
      <c r="D149" s="1529"/>
      <c r="E149" s="1528"/>
      <c r="F149" s="185" t="s">
        <v>326</v>
      </c>
      <c r="G149" s="182">
        <f t="shared" si="9"/>
        <v>0</v>
      </c>
      <c r="H149" s="183">
        <v>0</v>
      </c>
      <c r="I149" s="183">
        <v>0</v>
      </c>
      <c r="J149" s="183">
        <v>0</v>
      </c>
      <c r="K149" s="183">
        <v>0</v>
      </c>
      <c r="L149" s="183">
        <v>0</v>
      </c>
      <c r="M149" s="183">
        <v>0</v>
      </c>
      <c r="N149" s="183">
        <v>0</v>
      </c>
      <c r="O149" s="183">
        <v>0</v>
      </c>
      <c r="P149" s="183">
        <v>0</v>
      </c>
      <c r="Q149" s="183">
        <v>0</v>
      </c>
      <c r="R149" s="183">
        <v>0</v>
      </c>
      <c r="S149" s="183">
        <v>0</v>
      </c>
      <c r="T149" s="1602"/>
    </row>
    <row r="150" spans="1:20" ht="15.75" thickBot="1" x14ac:dyDescent="0.3">
      <c r="A150" s="1604"/>
      <c r="B150" s="1520"/>
      <c r="C150" s="1523"/>
      <c r="D150" s="1529"/>
      <c r="E150" s="1528"/>
      <c r="F150" s="185" t="s">
        <v>137</v>
      </c>
      <c r="G150" s="182">
        <f t="shared" si="9"/>
        <v>0</v>
      </c>
      <c r="H150" s="183">
        <v>0</v>
      </c>
      <c r="I150" s="183">
        <v>0</v>
      </c>
      <c r="J150" s="183">
        <v>0</v>
      </c>
      <c r="K150" s="183">
        <v>0</v>
      </c>
      <c r="L150" s="183">
        <v>0</v>
      </c>
      <c r="M150" s="183">
        <v>0</v>
      </c>
      <c r="N150" s="183">
        <v>0</v>
      </c>
      <c r="O150" s="183">
        <v>0</v>
      </c>
      <c r="P150" s="183">
        <v>0</v>
      </c>
      <c r="Q150" s="183">
        <v>0</v>
      </c>
      <c r="R150" s="183">
        <v>0</v>
      </c>
      <c r="S150" s="183">
        <v>0</v>
      </c>
      <c r="T150" s="1602"/>
    </row>
    <row r="151" spans="1:20" ht="30" customHeight="1" thickBot="1" x14ac:dyDescent="0.3">
      <c r="A151" s="1604"/>
      <c r="B151" s="1520"/>
      <c r="C151" s="1523"/>
      <c r="D151" s="1529"/>
      <c r="E151" s="1528"/>
      <c r="F151" s="185" t="s">
        <v>327</v>
      </c>
      <c r="G151" s="182">
        <f t="shared" si="9"/>
        <v>0</v>
      </c>
      <c r="H151" s="183">
        <v>0</v>
      </c>
      <c r="I151" s="183">
        <v>0</v>
      </c>
      <c r="J151" s="183">
        <v>0</v>
      </c>
      <c r="K151" s="183">
        <v>0</v>
      </c>
      <c r="L151" s="183">
        <v>0</v>
      </c>
      <c r="M151" s="183">
        <v>0</v>
      </c>
      <c r="N151" s="183">
        <v>0</v>
      </c>
      <c r="O151" s="183">
        <v>0</v>
      </c>
      <c r="P151" s="183">
        <v>0</v>
      </c>
      <c r="Q151" s="183">
        <v>0</v>
      </c>
      <c r="R151" s="183">
        <v>0</v>
      </c>
      <c r="S151" s="183">
        <v>0</v>
      </c>
      <c r="T151" s="1602"/>
    </row>
    <row r="152" spans="1:20" ht="15.75" thickBot="1" x14ac:dyDescent="0.3">
      <c r="A152" s="1604"/>
      <c r="B152" s="1520"/>
      <c r="C152" s="1523"/>
      <c r="D152" s="1529"/>
      <c r="E152" s="1528"/>
      <c r="F152" s="185" t="s">
        <v>328</v>
      </c>
      <c r="G152" s="182">
        <f t="shared" si="9"/>
        <v>5</v>
      </c>
      <c r="H152" s="183">
        <v>0</v>
      </c>
      <c r="I152" s="183">
        <v>0</v>
      </c>
      <c r="J152" s="183">
        <v>0</v>
      </c>
      <c r="K152" s="183">
        <v>0</v>
      </c>
      <c r="L152" s="183">
        <v>0</v>
      </c>
      <c r="M152" s="183">
        <v>3</v>
      </c>
      <c r="N152" s="183">
        <v>0</v>
      </c>
      <c r="O152" s="183">
        <v>0</v>
      </c>
      <c r="P152" s="183">
        <v>0</v>
      </c>
      <c r="Q152" s="183">
        <v>0</v>
      </c>
      <c r="R152" s="183">
        <v>2</v>
      </c>
      <c r="S152" s="183">
        <v>0</v>
      </c>
      <c r="T152" s="1602"/>
    </row>
    <row r="153" spans="1:20" ht="19.5" customHeight="1" thickBot="1" x14ac:dyDescent="0.3">
      <c r="A153" s="1604"/>
      <c r="B153" s="1520"/>
      <c r="C153" s="1523"/>
      <c r="D153" s="1529"/>
      <c r="E153" s="1528"/>
      <c r="F153" s="185" t="s">
        <v>329</v>
      </c>
      <c r="G153" s="182">
        <f t="shared" si="9"/>
        <v>0</v>
      </c>
      <c r="H153" s="183">
        <v>0</v>
      </c>
      <c r="I153" s="183">
        <v>0</v>
      </c>
      <c r="J153" s="183">
        <v>0</v>
      </c>
      <c r="K153" s="183">
        <v>0</v>
      </c>
      <c r="L153" s="183">
        <v>0</v>
      </c>
      <c r="M153" s="183">
        <v>0</v>
      </c>
      <c r="N153" s="183">
        <v>0</v>
      </c>
      <c r="O153" s="183">
        <v>0</v>
      </c>
      <c r="P153" s="183">
        <v>0</v>
      </c>
      <c r="Q153" s="183">
        <v>0</v>
      </c>
      <c r="R153" s="183">
        <v>0</v>
      </c>
      <c r="S153" s="183">
        <v>0</v>
      </c>
      <c r="T153" s="1602"/>
    </row>
    <row r="154" spans="1:20" ht="19.5" customHeight="1" thickBot="1" x14ac:dyDescent="0.3">
      <c r="A154" s="1604"/>
      <c r="B154" s="1520"/>
      <c r="C154" s="1523"/>
      <c r="D154" s="1529"/>
      <c r="E154" s="1528"/>
      <c r="F154" s="186" t="s">
        <v>330</v>
      </c>
      <c r="G154" s="187">
        <f t="shared" si="9"/>
        <v>0</v>
      </c>
      <c r="H154" s="188">
        <v>0</v>
      </c>
      <c r="I154" s="188">
        <v>0</v>
      </c>
      <c r="J154" s="188">
        <v>0</v>
      </c>
      <c r="K154" s="188">
        <v>0</v>
      </c>
      <c r="L154" s="188">
        <v>0</v>
      </c>
      <c r="M154" s="188">
        <v>0</v>
      </c>
      <c r="N154" s="188">
        <v>0</v>
      </c>
      <c r="O154" s="188">
        <v>0</v>
      </c>
      <c r="P154" s="188">
        <v>0</v>
      </c>
      <c r="Q154" s="188">
        <v>0</v>
      </c>
      <c r="R154" s="188">
        <v>0</v>
      </c>
      <c r="S154" s="188">
        <v>0</v>
      </c>
      <c r="T154" s="1602"/>
    </row>
    <row r="155" spans="1:20" ht="15.75" thickBot="1" x14ac:dyDescent="0.3">
      <c r="A155" s="1604"/>
      <c r="B155" s="1520"/>
      <c r="C155" s="1523"/>
      <c r="D155" s="1530"/>
      <c r="E155" s="1531"/>
      <c r="F155" s="189" t="s">
        <v>278</v>
      </c>
      <c r="G155" s="190">
        <f>SUM(G102:G154)</f>
        <v>90</v>
      </c>
      <c r="H155" s="190">
        <f t="shared" ref="H155:S155" si="10">SUM(H102:H154)</f>
        <v>0</v>
      </c>
      <c r="I155" s="190">
        <f t="shared" si="10"/>
        <v>2</v>
      </c>
      <c r="J155" s="190">
        <f t="shared" si="10"/>
        <v>6</v>
      </c>
      <c r="K155" s="190">
        <f t="shared" si="10"/>
        <v>3</v>
      </c>
      <c r="L155" s="190">
        <f t="shared" si="10"/>
        <v>4</v>
      </c>
      <c r="M155" s="190">
        <f t="shared" si="10"/>
        <v>15</v>
      </c>
      <c r="N155" s="190">
        <f t="shared" si="10"/>
        <v>8</v>
      </c>
      <c r="O155" s="190">
        <f t="shared" si="10"/>
        <v>7</v>
      </c>
      <c r="P155" s="190">
        <f t="shared" si="10"/>
        <v>6</v>
      </c>
      <c r="Q155" s="190">
        <f t="shared" si="10"/>
        <v>3</v>
      </c>
      <c r="R155" s="190">
        <f t="shared" si="10"/>
        <v>7</v>
      </c>
      <c r="S155" s="191">
        <f t="shared" si="10"/>
        <v>29</v>
      </c>
      <c r="T155" s="1602"/>
    </row>
    <row r="156" spans="1:20" ht="15.75" thickBot="1" x14ac:dyDescent="0.3">
      <c r="A156" s="1604"/>
      <c r="B156" s="1520"/>
      <c r="C156" s="1523"/>
      <c r="D156" s="1532" t="s">
        <v>177</v>
      </c>
      <c r="E156" s="1533"/>
      <c r="F156" s="192" t="s">
        <v>355</v>
      </c>
      <c r="G156" s="178">
        <f t="shared" si="9"/>
        <v>0</v>
      </c>
      <c r="H156" s="193">
        <v>0</v>
      </c>
      <c r="I156" s="193">
        <v>0</v>
      </c>
      <c r="J156" s="193">
        <v>0</v>
      </c>
      <c r="K156" s="193">
        <v>0</v>
      </c>
      <c r="L156" s="193">
        <v>0</v>
      </c>
      <c r="M156" s="193">
        <v>0</v>
      </c>
      <c r="N156" s="193">
        <v>0</v>
      </c>
      <c r="O156" s="193">
        <v>0</v>
      </c>
      <c r="P156" s="193">
        <v>0</v>
      </c>
      <c r="Q156" s="193">
        <v>0</v>
      </c>
      <c r="R156" s="193">
        <v>0</v>
      </c>
      <c r="S156" s="194">
        <v>0</v>
      </c>
      <c r="T156" s="1602"/>
    </row>
    <row r="157" spans="1:20" ht="15.75" thickBot="1" x14ac:dyDescent="0.3">
      <c r="A157" s="1604"/>
      <c r="B157" s="1520"/>
      <c r="C157" s="1523"/>
      <c r="D157" s="1534"/>
      <c r="E157" s="1535"/>
      <c r="F157" s="195" t="s">
        <v>356</v>
      </c>
      <c r="G157" s="182">
        <f t="shared" si="9"/>
        <v>0</v>
      </c>
      <c r="H157" s="196">
        <v>0</v>
      </c>
      <c r="I157" s="196">
        <v>0</v>
      </c>
      <c r="J157" s="196">
        <v>0</v>
      </c>
      <c r="K157" s="196">
        <v>0</v>
      </c>
      <c r="L157" s="196">
        <v>0</v>
      </c>
      <c r="M157" s="196">
        <v>0</v>
      </c>
      <c r="N157" s="196">
        <v>0</v>
      </c>
      <c r="O157" s="196">
        <v>0</v>
      </c>
      <c r="P157" s="196">
        <v>0</v>
      </c>
      <c r="Q157" s="196">
        <v>0</v>
      </c>
      <c r="R157" s="196">
        <v>0</v>
      </c>
      <c r="S157" s="197">
        <v>0</v>
      </c>
      <c r="T157" s="1602"/>
    </row>
    <row r="158" spans="1:20" ht="15.75" thickBot="1" x14ac:dyDescent="0.3">
      <c r="A158" s="1604"/>
      <c r="B158" s="1520"/>
      <c r="C158" s="1523"/>
      <c r="D158" s="1534"/>
      <c r="E158" s="1535"/>
      <c r="F158" s="195" t="s">
        <v>357</v>
      </c>
      <c r="G158" s="182">
        <f t="shared" si="9"/>
        <v>0</v>
      </c>
      <c r="H158" s="196">
        <v>0</v>
      </c>
      <c r="I158" s="196">
        <v>0</v>
      </c>
      <c r="J158" s="196">
        <v>0</v>
      </c>
      <c r="K158" s="196">
        <v>0</v>
      </c>
      <c r="L158" s="196">
        <v>0</v>
      </c>
      <c r="M158" s="196">
        <v>0</v>
      </c>
      <c r="N158" s="196">
        <v>0</v>
      </c>
      <c r="O158" s="196">
        <v>0</v>
      </c>
      <c r="P158" s="196">
        <v>0</v>
      </c>
      <c r="Q158" s="196">
        <v>0</v>
      </c>
      <c r="R158" s="196">
        <v>0</v>
      </c>
      <c r="S158" s="197">
        <v>0</v>
      </c>
      <c r="T158" s="1602"/>
    </row>
    <row r="159" spans="1:20" ht="15.75" thickBot="1" x14ac:dyDescent="0.3">
      <c r="A159" s="1604"/>
      <c r="B159" s="1520"/>
      <c r="C159" s="1523"/>
      <c r="D159" s="1534"/>
      <c r="E159" s="1535"/>
      <c r="F159" s="195" t="s">
        <v>358</v>
      </c>
      <c r="G159" s="182">
        <f t="shared" si="9"/>
        <v>0</v>
      </c>
      <c r="H159" s="196">
        <v>0</v>
      </c>
      <c r="I159" s="196">
        <v>0</v>
      </c>
      <c r="J159" s="196">
        <v>0</v>
      </c>
      <c r="K159" s="196">
        <v>0</v>
      </c>
      <c r="L159" s="196">
        <v>0</v>
      </c>
      <c r="M159" s="196">
        <v>0</v>
      </c>
      <c r="N159" s="196">
        <v>0</v>
      </c>
      <c r="O159" s="196">
        <v>0</v>
      </c>
      <c r="P159" s="196">
        <v>0</v>
      </c>
      <c r="Q159" s="196">
        <v>0</v>
      </c>
      <c r="R159" s="196">
        <v>0</v>
      </c>
      <c r="S159" s="197">
        <v>0</v>
      </c>
      <c r="T159" s="1602"/>
    </row>
    <row r="160" spans="1:20" ht="15.75" thickBot="1" x14ac:dyDescent="0.3">
      <c r="A160" s="1604"/>
      <c r="B160" s="1520"/>
      <c r="C160" s="1523"/>
      <c r="D160" s="1534"/>
      <c r="E160" s="1535"/>
      <c r="F160" s="195" t="s">
        <v>359</v>
      </c>
      <c r="G160" s="182">
        <f t="shared" si="9"/>
        <v>100</v>
      </c>
      <c r="H160" s="196">
        <v>0</v>
      </c>
      <c r="I160" s="196">
        <v>10</v>
      </c>
      <c r="J160" s="196">
        <v>10</v>
      </c>
      <c r="K160" s="196">
        <v>10</v>
      </c>
      <c r="L160" s="196">
        <v>10</v>
      </c>
      <c r="M160" s="196">
        <v>10</v>
      </c>
      <c r="N160" s="196">
        <v>10</v>
      </c>
      <c r="O160" s="196">
        <v>10</v>
      </c>
      <c r="P160" s="196">
        <v>10</v>
      </c>
      <c r="Q160" s="196">
        <v>10</v>
      </c>
      <c r="R160" s="196">
        <v>10</v>
      </c>
      <c r="S160" s="197">
        <v>0</v>
      </c>
      <c r="T160" s="1602"/>
    </row>
    <row r="161" spans="1:20" ht="30" customHeight="1" thickBot="1" x14ac:dyDescent="0.3">
      <c r="A161" s="1604"/>
      <c r="B161" s="1519"/>
      <c r="C161" s="1523"/>
      <c r="D161" s="1534"/>
      <c r="E161" s="1535"/>
      <c r="F161" s="195" t="s">
        <v>360</v>
      </c>
      <c r="G161" s="182">
        <f t="shared" si="9"/>
        <v>0</v>
      </c>
      <c r="H161" s="198">
        <v>0</v>
      </c>
      <c r="I161" s="198">
        <v>0</v>
      </c>
      <c r="J161" s="198">
        <v>0</v>
      </c>
      <c r="K161" s="198">
        <v>0</v>
      </c>
      <c r="L161" s="198">
        <v>0</v>
      </c>
      <c r="M161" s="198">
        <v>0</v>
      </c>
      <c r="N161" s="198">
        <v>0</v>
      </c>
      <c r="O161" s="198">
        <v>0</v>
      </c>
      <c r="P161" s="198">
        <v>0</v>
      </c>
      <c r="Q161" s="198">
        <v>0</v>
      </c>
      <c r="R161" s="198">
        <v>0</v>
      </c>
      <c r="S161" s="199">
        <v>0</v>
      </c>
      <c r="T161" s="1602"/>
    </row>
    <row r="162" spans="1:20" ht="35.25" customHeight="1" thickBot="1" x14ac:dyDescent="0.3">
      <c r="A162" s="1604"/>
      <c r="B162" s="1519"/>
      <c r="C162" s="1523"/>
      <c r="D162" s="1534"/>
      <c r="E162" s="1535"/>
      <c r="F162" s="195" t="s">
        <v>361</v>
      </c>
      <c r="G162" s="182">
        <f t="shared" si="9"/>
        <v>0</v>
      </c>
      <c r="H162" s="198">
        <v>0</v>
      </c>
      <c r="I162" s="198">
        <v>0</v>
      </c>
      <c r="J162" s="198">
        <v>0</v>
      </c>
      <c r="K162" s="198">
        <v>0</v>
      </c>
      <c r="L162" s="198">
        <v>0</v>
      </c>
      <c r="M162" s="198">
        <v>0</v>
      </c>
      <c r="N162" s="198">
        <v>0</v>
      </c>
      <c r="O162" s="198">
        <v>0</v>
      </c>
      <c r="P162" s="198">
        <v>0</v>
      </c>
      <c r="Q162" s="198">
        <v>0</v>
      </c>
      <c r="R162" s="198">
        <v>0</v>
      </c>
      <c r="S162" s="199">
        <v>0</v>
      </c>
      <c r="T162" s="1602"/>
    </row>
    <row r="163" spans="1:20" ht="15.75" customHeight="1" thickBot="1" x14ac:dyDescent="0.3">
      <c r="A163" s="1604"/>
      <c r="B163" s="1519"/>
      <c r="C163" s="1523"/>
      <c r="D163" s="1534"/>
      <c r="E163" s="1535"/>
      <c r="F163" s="195" t="s">
        <v>362</v>
      </c>
      <c r="G163" s="182">
        <f t="shared" si="9"/>
        <v>0</v>
      </c>
      <c r="H163" s="198">
        <v>0</v>
      </c>
      <c r="I163" s="198">
        <v>0</v>
      </c>
      <c r="J163" s="198">
        <v>0</v>
      </c>
      <c r="K163" s="198">
        <v>0</v>
      </c>
      <c r="L163" s="198">
        <v>0</v>
      </c>
      <c r="M163" s="198">
        <v>0</v>
      </c>
      <c r="N163" s="198">
        <v>0</v>
      </c>
      <c r="O163" s="198">
        <v>0</v>
      </c>
      <c r="P163" s="198">
        <v>0</v>
      </c>
      <c r="Q163" s="198">
        <v>0</v>
      </c>
      <c r="R163" s="198">
        <v>0</v>
      </c>
      <c r="S163" s="199">
        <v>0</v>
      </c>
      <c r="T163" s="1602"/>
    </row>
    <row r="164" spans="1:20" ht="33.75" customHeight="1" thickBot="1" x14ac:dyDescent="0.3">
      <c r="A164" s="1604"/>
      <c r="B164" s="1519"/>
      <c r="C164" s="1523"/>
      <c r="D164" s="1534"/>
      <c r="E164" s="1535"/>
      <c r="F164" s="195" t="s">
        <v>363</v>
      </c>
      <c r="G164" s="182">
        <f t="shared" si="9"/>
        <v>0</v>
      </c>
      <c r="H164" s="198">
        <v>0</v>
      </c>
      <c r="I164" s="198">
        <v>0</v>
      </c>
      <c r="J164" s="198">
        <v>0</v>
      </c>
      <c r="K164" s="198">
        <v>0</v>
      </c>
      <c r="L164" s="198">
        <v>0</v>
      </c>
      <c r="M164" s="198">
        <v>0</v>
      </c>
      <c r="N164" s="198">
        <v>0</v>
      </c>
      <c r="O164" s="198">
        <v>0</v>
      </c>
      <c r="P164" s="198">
        <v>0</v>
      </c>
      <c r="Q164" s="198">
        <v>0</v>
      </c>
      <c r="R164" s="198">
        <v>0</v>
      </c>
      <c r="S164" s="199">
        <v>0</v>
      </c>
      <c r="T164" s="1602"/>
    </row>
    <row r="165" spans="1:20" ht="15.75" customHeight="1" thickBot="1" x14ac:dyDescent="0.3">
      <c r="A165" s="1604"/>
      <c r="B165" s="1519"/>
      <c r="C165" s="1523"/>
      <c r="D165" s="1534"/>
      <c r="E165" s="1535"/>
      <c r="F165" s="195" t="s">
        <v>364</v>
      </c>
      <c r="G165" s="182">
        <f t="shared" si="9"/>
        <v>0</v>
      </c>
      <c r="H165" s="198">
        <v>0</v>
      </c>
      <c r="I165" s="198">
        <v>0</v>
      </c>
      <c r="J165" s="198">
        <v>0</v>
      </c>
      <c r="K165" s="198">
        <v>0</v>
      </c>
      <c r="L165" s="198">
        <v>0</v>
      </c>
      <c r="M165" s="198">
        <v>0</v>
      </c>
      <c r="N165" s="198">
        <v>0</v>
      </c>
      <c r="O165" s="198">
        <v>0</v>
      </c>
      <c r="P165" s="198">
        <v>0</v>
      </c>
      <c r="Q165" s="198">
        <v>0</v>
      </c>
      <c r="R165" s="198">
        <v>0</v>
      </c>
      <c r="S165" s="199">
        <v>0</v>
      </c>
      <c r="T165" s="1602"/>
    </row>
    <row r="166" spans="1:20" ht="31.5" customHeight="1" thickBot="1" x14ac:dyDescent="0.3">
      <c r="A166" s="1604"/>
      <c r="B166" s="1519"/>
      <c r="C166" s="1523"/>
      <c r="D166" s="1534"/>
      <c r="E166" s="1535"/>
      <c r="F166" s="195" t="s">
        <v>365</v>
      </c>
      <c r="G166" s="182">
        <f t="shared" si="9"/>
        <v>0</v>
      </c>
      <c r="H166" s="198">
        <v>0</v>
      </c>
      <c r="I166" s="198">
        <v>0</v>
      </c>
      <c r="J166" s="198">
        <v>0</v>
      </c>
      <c r="K166" s="198">
        <v>0</v>
      </c>
      <c r="L166" s="198">
        <v>0</v>
      </c>
      <c r="M166" s="198">
        <v>0</v>
      </c>
      <c r="N166" s="198">
        <v>0</v>
      </c>
      <c r="O166" s="198">
        <v>0</v>
      </c>
      <c r="P166" s="198">
        <v>0</v>
      </c>
      <c r="Q166" s="198">
        <v>0</v>
      </c>
      <c r="R166" s="198">
        <v>0</v>
      </c>
      <c r="S166" s="199">
        <v>0</v>
      </c>
      <c r="T166" s="1602"/>
    </row>
    <row r="167" spans="1:20" ht="31.5" customHeight="1" thickBot="1" x14ac:dyDescent="0.3">
      <c r="A167" s="1604"/>
      <c r="B167" s="1519"/>
      <c r="C167" s="1523"/>
      <c r="D167" s="1534"/>
      <c r="E167" s="1535"/>
      <c r="F167" s="195" t="s">
        <v>366</v>
      </c>
      <c r="G167" s="182">
        <f t="shared" ref="G167:S230" si="11">SUM(H167:S167)</f>
        <v>0</v>
      </c>
      <c r="H167" s="198">
        <v>0</v>
      </c>
      <c r="I167" s="198">
        <v>0</v>
      </c>
      <c r="J167" s="198">
        <v>0</v>
      </c>
      <c r="K167" s="198">
        <v>0</v>
      </c>
      <c r="L167" s="198">
        <v>0</v>
      </c>
      <c r="M167" s="198">
        <v>0</v>
      </c>
      <c r="N167" s="198">
        <v>0</v>
      </c>
      <c r="O167" s="198">
        <v>0</v>
      </c>
      <c r="P167" s="198">
        <v>0</v>
      </c>
      <c r="Q167" s="198">
        <v>0</v>
      </c>
      <c r="R167" s="198">
        <v>0</v>
      </c>
      <c r="S167" s="199">
        <v>0</v>
      </c>
      <c r="T167" s="1602"/>
    </row>
    <row r="168" spans="1:20" ht="15.75" customHeight="1" thickBot="1" x14ac:dyDescent="0.3">
      <c r="A168" s="1604"/>
      <c r="B168" s="1519"/>
      <c r="C168" s="1523"/>
      <c r="D168" s="1534"/>
      <c r="E168" s="1535"/>
      <c r="F168" s="195" t="s">
        <v>367</v>
      </c>
      <c r="G168" s="182">
        <f t="shared" si="11"/>
        <v>0</v>
      </c>
      <c r="H168" s="198">
        <v>0</v>
      </c>
      <c r="I168" s="198">
        <v>0</v>
      </c>
      <c r="J168" s="198">
        <v>0</v>
      </c>
      <c r="K168" s="198">
        <v>0</v>
      </c>
      <c r="L168" s="198">
        <v>0</v>
      </c>
      <c r="M168" s="198">
        <v>0</v>
      </c>
      <c r="N168" s="198">
        <v>0</v>
      </c>
      <c r="O168" s="198">
        <v>0</v>
      </c>
      <c r="P168" s="198">
        <v>0</v>
      </c>
      <c r="Q168" s="198">
        <v>0</v>
      </c>
      <c r="R168" s="198">
        <v>0</v>
      </c>
      <c r="S168" s="199">
        <v>0</v>
      </c>
      <c r="T168" s="1602"/>
    </row>
    <row r="169" spans="1:20" ht="15.75" customHeight="1" thickBot="1" x14ac:dyDescent="0.3">
      <c r="A169" s="1604"/>
      <c r="B169" s="1519"/>
      <c r="C169" s="1523"/>
      <c r="D169" s="1534"/>
      <c r="E169" s="1535"/>
      <c r="F169" s="195" t="s">
        <v>368</v>
      </c>
      <c r="G169" s="182">
        <f t="shared" si="11"/>
        <v>0</v>
      </c>
      <c r="H169" s="198">
        <v>0</v>
      </c>
      <c r="I169" s="198">
        <v>0</v>
      </c>
      <c r="J169" s="198">
        <v>0</v>
      </c>
      <c r="K169" s="198">
        <v>0</v>
      </c>
      <c r="L169" s="198">
        <v>0</v>
      </c>
      <c r="M169" s="198">
        <v>0</v>
      </c>
      <c r="N169" s="198">
        <v>0</v>
      </c>
      <c r="O169" s="198">
        <v>0</v>
      </c>
      <c r="P169" s="198">
        <v>0</v>
      </c>
      <c r="Q169" s="198">
        <v>0</v>
      </c>
      <c r="R169" s="198">
        <v>0</v>
      </c>
      <c r="S169" s="199">
        <v>0</v>
      </c>
      <c r="T169" s="1602"/>
    </row>
    <row r="170" spans="1:20" ht="31.5" customHeight="1" thickBot="1" x14ac:dyDescent="0.3">
      <c r="A170" s="1604"/>
      <c r="B170" s="1519"/>
      <c r="C170" s="1523"/>
      <c r="D170" s="1534"/>
      <c r="E170" s="1535"/>
      <c r="F170" s="195" t="s">
        <v>369</v>
      </c>
      <c r="G170" s="182">
        <f t="shared" si="11"/>
        <v>0</v>
      </c>
      <c r="H170" s="198">
        <v>0</v>
      </c>
      <c r="I170" s="198">
        <v>0</v>
      </c>
      <c r="J170" s="198">
        <v>0</v>
      </c>
      <c r="K170" s="198">
        <v>0</v>
      </c>
      <c r="L170" s="198">
        <v>0</v>
      </c>
      <c r="M170" s="198">
        <v>0</v>
      </c>
      <c r="N170" s="198">
        <v>0</v>
      </c>
      <c r="O170" s="198">
        <v>0</v>
      </c>
      <c r="P170" s="198">
        <v>0</v>
      </c>
      <c r="Q170" s="198">
        <v>0</v>
      </c>
      <c r="R170" s="198">
        <v>0</v>
      </c>
      <c r="S170" s="199">
        <v>0</v>
      </c>
      <c r="T170" s="1602"/>
    </row>
    <row r="171" spans="1:20" ht="20.25" customHeight="1" thickBot="1" x14ac:dyDescent="0.3">
      <c r="A171" s="1604"/>
      <c r="B171" s="1519"/>
      <c r="C171" s="1523"/>
      <c r="D171" s="1534"/>
      <c r="E171" s="1535"/>
      <c r="F171" s="195" t="s">
        <v>370</v>
      </c>
      <c r="G171" s="182">
        <f t="shared" si="11"/>
        <v>0</v>
      </c>
      <c r="H171" s="198">
        <v>0</v>
      </c>
      <c r="I171" s="198">
        <v>0</v>
      </c>
      <c r="J171" s="198">
        <v>0</v>
      </c>
      <c r="K171" s="198">
        <v>0</v>
      </c>
      <c r="L171" s="198">
        <v>0</v>
      </c>
      <c r="M171" s="198">
        <v>0</v>
      </c>
      <c r="N171" s="198">
        <v>0</v>
      </c>
      <c r="O171" s="198">
        <v>0</v>
      </c>
      <c r="P171" s="198">
        <v>0</v>
      </c>
      <c r="Q171" s="198">
        <v>0</v>
      </c>
      <c r="R171" s="198">
        <v>0</v>
      </c>
      <c r="S171" s="199">
        <v>0</v>
      </c>
      <c r="T171" s="1602"/>
    </row>
    <row r="172" spans="1:20" ht="15.75" customHeight="1" thickBot="1" x14ac:dyDescent="0.3">
      <c r="A172" s="1604"/>
      <c r="B172" s="1519"/>
      <c r="C172" s="1523"/>
      <c r="D172" s="1534"/>
      <c r="E172" s="1535"/>
      <c r="F172" s="195" t="s">
        <v>371</v>
      </c>
      <c r="G172" s="182">
        <f t="shared" si="11"/>
        <v>0</v>
      </c>
      <c r="H172" s="198">
        <v>0</v>
      </c>
      <c r="I172" s="198">
        <v>0</v>
      </c>
      <c r="J172" s="198">
        <v>0</v>
      </c>
      <c r="K172" s="198">
        <v>0</v>
      </c>
      <c r="L172" s="198">
        <v>0</v>
      </c>
      <c r="M172" s="198">
        <v>0</v>
      </c>
      <c r="N172" s="198">
        <v>0</v>
      </c>
      <c r="O172" s="198">
        <v>0</v>
      </c>
      <c r="P172" s="198">
        <v>0</v>
      </c>
      <c r="Q172" s="198">
        <v>0</v>
      </c>
      <c r="R172" s="198">
        <v>0</v>
      </c>
      <c r="S172" s="199">
        <v>0</v>
      </c>
      <c r="T172" s="1602"/>
    </row>
    <row r="173" spans="1:20" ht="18" customHeight="1" thickBot="1" x14ac:dyDescent="0.3">
      <c r="A173" s="1604"/>
      <c r="B173" s="1519"/>
      <c r="C173" s="1523"/>
      <c r="D173" s="1534"/>
      <c r="E173" s="1535"/>
      <c r="F173" s="195" t="s">
        <v>372</v>
      </c>
      <c r="G173" s="182">
        <f t="shared" si="11"/>
        <v>0</v>
      </c>
      <c r="H173" s="198">
        <v>0</v>
      </c>
      <c r="I173" s="198">
        <v>0</v>
      </c>
      <c r="J173" s="198">
        <v>0</v>
      </c>
      <c r="K173" s="198">
        <v>0</v>
      </c>
      <c r="L173" s="198">
        <v>0</v>
      </c>
      <c r="M173" s="198">
        <v>0</v>
      </c>
      <c r="N173" s="198">
        <v>0</v>
      </c>
      <c r="O173" s="198">
        <v>0</v>
      </c>
      <c r="P173" s="198">
        <v>0</v>
      </c>
      <c r="Q173" s="198">
        <v>0</v>
      </c>
      <c r="R173" s="198">
        <v>0</v>
      </c>
      <c r="S173" s="199">
        <v>0</v>
      </c>
      <c r="T173" s="1602"/>
    </row>
    <row r="174" spans="1:20" ht="15.75" customHeight="1" thickBot="1" x14ac:dyDescent="0.3">
      <c r="A174" s="1604"/>
      <c r="B174" s="1519"/>
      <c r="C174" s="1523"/>
      <c r="D174" s="1534"/>
      <c r="E174" s="1535"/>
      <c r="F174" s="195" t="s">
        <v>373</v>
      </c>
      <c r="G174" s="182">
        <f t="shared" si="11"/>
        <v>0</v>
      </c>
      <c r="H174" s="198">
        <v>0</v>
      </c>
      <c r="I174" s="198">
        <v>0</v>
      </c>
      <c r="J174" s="198">
        <v>0</v>
      </c>
      <c r="K174" s="198">
        <v>0</v>
      </c>
      <c r="L174" s="198">
        <v>0</v>
      </c>
      <c r="M174" s="198">
        <v>0</v>
      </c>
      <c r="N174" s="198">
        <v>0</v>
      </c>
      <c r="O174" s="198">
        <v>0</v>
      </c>
      <c r="P174" s="198">
        <v>0</v>
      </c>
      <c r="Q174" s="198">
        <v>0</v>
      </c>
      <c r="R174" s="198">
        <v>0</v>
      </c>
      <c r="S174" s="199">
        <v>0</v>
      </c>
      <c r="T174" s="1602"/>
    </row>
    <row r="175" spans="1:20" ht="15.75" customHeight="1" thickBot="1" x14ac:dyDescent="0.3">
      <c r="A175" s="1604"/>
      <c r="B175" s="1519"/>
      <c r="C175" s="1523"/>
      <c r="D175" s="1534"/>
      <c r="E175" s="1535"/>
      <c r="F175" s="195" t="s">
        <v>374</v>
      </c>
      <c r="G175" s="182">
        <f t="shared" si="11"/>
        <v>0</v>
      </c>
      <c r="H175" s="198">
        <v>0</v>
      </c>
      <c r="I175" s="198">
        <v>0</v>
      </c>
      <c r="J175" s="198">
        <v>0</v>
      </c>
      <c r="K175" s="198">
        <v>0</v>
      </c>
      <c r="L175" s="198">
        <v>0</v>
      </c>
      <c r="M175" s="198">
        <v>0</v>
      </c>
      <c r="N175" s="198">
        <v>0</v>
      </c>
      <c r="O175" s="198">
        <v>0</v>
      </c>
      <c r="P175" s="198">
        <v>0</v>
      </c>
      <c r="Q175" s="198">
        <v>0</v>
      </c>
      <c r="R175" s="198">
        <v>0</v>
      </c>
      <c r="S175" s="199">
        <v>0</v>
      </c>
      <c r="T175" s="1602"/>
    </row>
    <row r="176" spans="1:20" ht="16.5" customHeight="1" thickBot="1" x14ac:dyDescent="0.3">
      <c r="A176" s="1604"/>
      <c r="B176" s="1519"/>
      <c r="C176" s="1523"/>
      <c r="D176" s="1534"/>
      <c r="E176" s="1535"/>
      <c r="F176" s="195" t="s">
        <v>375</v>
      </c>
      <c r="G176" s="182">
        <f t="shared" si="11"/>
        <v>0</v>
      </c>
      <c r="H176" s="198">
        <v>0</v>
      </c>
      <c r="I176" s="198">
        <v>0</v>
      </c>
      <c r="J176" s="198">
        <v>0</v>
      </c>
      <c r="K176" s="198">
        <v>0</v>
      </c>
      <c r="L176" s="198">
        <v>0</v>
      </c>
      <c r="M176" s="198">
        <v>0</v>
      </c>
      <c r="N176" s="198">
        <v>0</v>
      </c>
      <c r="O176" s="198">
        <v>0</v>
      </c>
      <c r="P176" s="198">
        <v>0</v>
      </c>
      <c r="Q176" s="198">
        <v>0</v>
      </c>
      <c r="R176" s="198">
        <v>0</v>
      </c>
      <c r="S176" s="199">
        <v>0</v>
      </c>
      <c r="T176" s="1602"/>
    </row>
    <row r="177" spans="1:20" ht="22.5" customHeight="1" thickBot="1" x14ac:dyDescent="0.3">
      <c r="A177" s="1604"/>
      <c r="B177" s="1519"/>
      <c r="C177" s="1523"/>
      <c r="D177" s="1534"/>
      <c r="E177" s="1535"/>
      <c r="F177" s="195" t="s">
        <v>376</v>
      </c>
      <c r="G177" s="182">
        <f t="shared" si="11"/>
        <v>0</v>
      </c>
      <c r="H177" s="198">
        <v>0</v>
      </c>
      <c r="I177" s="198">
        <v>0</v>
      </c>
      <c r="J177" s="198">
        <v>0</v>
      </c>
      <c r="K177" s="198">
        <v>0</v>
      </c>
      <c r="L177" s="198">
        <v>0</v>
      </c>
      <c r="M177" s="198">
        <v>0</v>
      </c>
      <c r="N177" s="198">
        <v>0</v>
      </c>
      <c r="O177" s="198">
        <v>0</v>
      </c>
      <c r="P177" s="198">
        <v>0</v>
      </c>
      <c r="Q177" s="198">
        <v>0</v>
      </c>
      <c r="R177" s="198">
        <v>0</v>
      </c>
      <c r="S177" s="199">
        <v>0</v>
      </c>
      <c r="T177" s="1602"/>
    </row>
    <row r="178" spans="1:20" ht="19.5" customHeight="1" thickBot="1" x14ac:dyDescent="0.3">
      <c r="A178" s="1604"/>
      <c r="B178" s="1519"/>
      <c r="C178" s="1523"/>
      <c r="D178" s="1534"/>
      <c r="E178" s="1535"/>
      <c r="F178" s="195" t="s">
        <v>377</v>
      </c>
      <c r="G178" s="182">
        <f t="shared" si="11"/>
        <v>0</v>
      </c>
      <c r="H178" s="198">
        <v>0</v>
      </c>
      <c r="I178" s="198">
        <v>0</v>
      </c>
      <c r="J178" s="198">
        <v>0</v>
      </c>
      <c r="K178" s="198">
        <v>0</v>
      </c>
      <c r="L178" s="198">
        <v>0</v>
      </c>
      <c r="M178" s="198">
        <v>0</v>
      </c>
      <c r="N178" s="198">
        <v>0</v>
      </c>
      <c r="O178" s="198">
        <v>0</v>
      </c>
      <c r="P178" s="198">
        <v>0</v>
      </c>
      <c r="Q178" s="198">
        <v>0</v>
      </c>
      <c r="R178" s="198">
        <v>0</v>
      </c>
      <c r="S178" s="199">
        <v>0</v>
      </c>
      <c r="T178" s="1602"/>
    </row>
    <row r="179" spans="1:20" ht="16.5" customHeight="1" thickBot="1" x14ac:dyDescent="0.3">
      <c r="A179" s="1604"/>
      <c r="B179" s="1519"/>
      <c r="C179" s="1523"/>
      <c r="D179" s="1534"/>
      <c r="E179" s="1535"/>
      <c r="F179" s="195" t="s">
        <v>378</v>
      </c>
      <c r="G179" s="182">
        <f t="shared" si="11"/>
        <v>0</v>
      </c>
      <c r="H179" s="198">
        <v>0</v>
      </c>
      <c r="I179" s="198">
        <v>0</v>
      </c>
      <c r="J179" s="198">
        <v>0</v>
      </c>
      <c r="K179" s="198">
        <v>0</v>
      </c>
      <c r="L179" s="198">
        <v>0</v>
      </c>
      <c r="M179" s="198">
        <v>0</v>
      </c>
      <c r="N179" s="198">
        <v>0</v>
      </c>
      <c r="O179" s="198">
        <v>0</v>
      </c>
      <c r="P179" s="198">
        <v>0</v>
      </c>
      <c r="Q179" s="198">
        <v>0</v>
      </c>
      <c r="R179" s="198">
        <v>0</v>
      </c>
      <c r="S179" s="199">
        <v>0</v>
      </c>
      <c r="T179" s="1602"/>
    </row>
    <row r="180" spans="1:20" ht="15.75" customHeight="1" thickBot="1" x14ac:dyDescent="0.3">
      <c r="A180" s="1604"/>
      <c r="B180" s="1519"/>
      <c r="C180" s="1523"/>
      <c r="D180" s="1534"/>
      <c r="E180" s="1535"/>
      <c r="F180" s="195" t="s">
        <v>379</v>
      </c>
      <c r="G180" s="182">
        <f t="shared" si="11"/>
        <v>0</v>
      </c>
      <c r="H180" s="198">
        <v>0</v>
      </c>
      <c r="I180" s="198">
        <v>0</v>
      </c>
      <c r="J180" s="198">
        <v>0</v>
      </c>
      <c r="K180" s="198">
        <v>0</v>
      </c>
      <c r="L180" s="198">
        <v>0</v>
      </c>
      <c r="M180" s="198">
        <v>0</v>
      </c>
      <c r="N180" s="198">
        <v>0</v>
      </c>
      <c r="O180" s="198">
        <v>0</v>
      </c>
      <c r="P180" s="198">
        <v>0</v>
      </c>
      <c r="Q180" s="198">
        <v>0</v>
      </c>
      <c r="R180" s="198">
        <v>0</v>
      </c>
      <c r="S180" s="199">
        <v>0</v>
      </c>
      <c r="T180" s="1602"/>
    </row>
    <row r="181" spans="1:20" ht="15.75" customHeight="1" thickBot="1" x14ac:dyDescent="0.3">
      <c r="A181" s="1604"/>
      <c r="B181" s="1519"/>
      <c r="C181" s="1523"/>
      <c r="D181" s="1534"/>
      <c r="E181" s="1535"/>
      <c r="F181" s="195" t="s">
        <v>380</v>
      </c>
      <c r="G181" s="182">
        <f t="shared" si="11"/>
        <v>0</v>
      </c>
      <c r="H181" s="198">
        <v>0</v>
      </c>
      <c r="I181" s="198">
        <v>0</v>
      </c>
      <c r="J181" s="198">
        <v>0</v>
      </c>
      <c r="K181" s="198">
        <v>0</v>
      </c>
      <c r="L181" s="198">
        <v>0</v>
      </c>
      <c r="M181" s="198">
        <v>0</v>
      </c>
      <c r="N181" s="198">
        <v>0</v>
      </c>
      <c r="O181" s="198">
        <v>0</v>
      </c>
      <c r="P181" s="198">
        <v>0</v>
      </c>
      <c r="Q181" s="198">
        <v>0</v>
      </c>
      <c r="R181" s="198">
        <v>0</v>
      </c>
      <c r="S181" s="199">
        <v>0</v>
      </c>
      <c r="T181" s="1602"/>
    </row>
    <row r="182" spans="1:20" ht="16.5" customHeight="1" thickBot="1" x14ac:dyDescent="0.3">
      <c r="A182" s="1604"/>
      <c r="B182" s="1519"/>
      <c r="C182" s="1523"/>
      <c r="D182" s="1534"/>
      <c r="E182" s="1535"/>
      <c r="F182" s="195" t="s">
        <v>381</v>
      </c>
      <c r="G182" s="182">
        <f t="shared" si="11"/>
        <v>0</v>
      </c>
      <c r="H182" s="198">
        <v>0</v>
      </c>
      <c r="I182" s="198">
        <v>0</v>
      </c>
      <c r="J182" s="198">
        <v>0</v>
      </c>
      <c r="K182" s="198">
        <v>0</v>
      </c>
      <c r="L182" s="198">
        <v>0</v>
      </c>
      <c r="M182" s="198">
        <v>0</v>
      </c>
      <c r="N182" s="198">
        <v>0</v>
      </c>
      <c r="O182" s="198">
        <v>0</v>
      </c>
      <c r="P182" s="198">
        <v>0</v>
      </c>
      <c r="Q182" s="198">
        <v>0</v>
      </c>
      <c r="R182" s="198">
        <v>0</v>
      </c>
      <c r="S182" s="199">
        <v>0</v>
      </c>
      <c r="T182" s="1602"/>
    </row>
    <row r="183" spans="1:20" ht="15.75" customHeight="1" thickBot="1" x14ac:dyDescent="0.3">
      <c r="A183" s="1604"/>
      <c r="B183" s="1519"/>
      <c r="C183" s="1523"/>
      <c r="D183" s="1534"/>
      <c r="E183" s="1535"/>
      <c r="F183" s="195" t="s">
        <v>382</v>
      </c>
      <c r="G183" s="182">
        <f t="shared" si="11"/>
        <v>0</v>
      </c>
      <c r="H183" s="198">
        <v>0</v>
      </c>
      <c r="I183" s="198">
        <v>0</v>
      </c>
      <c r="J183" s="198">
        <v>0</v>
      </c>
      <c r="K183" s="198">
        <v>0</v>
      </c>
      <c r="L183" s="198">
        <v>0</v>
      </c>
      <c r="M183" s="198">
        <v>0</v>
      </c>
      <c r="N183" s="198">
        <v>0</v>
      </c>
      <c r="O183" s="198">
        <v>0</v>
      </c>
      <c r="P183" s="198">
        <v>0</v>
      </c>
      <c r="Q183" s="198">
        <v>0</v>
      </c>
      <c r="R183" s="198">
        <v>0</v>
      </c>
      <c r="S183" s="199">
        <v>0</v>
      </c>
      <c r="T183" s="1602"/>
    </row>
    <row r="184" spans="1:20" ht="15.75" customHeight="1" thickBot="1" x14ac:dyDescent="0.3">
      <c r="A184" s="1604"/>
      <c r="B184" s="1519"/>
      <c r="C184" s="1523"/>
      <c r="D184" s="1534"/>
      <c r="E184" s="1535"/>
      <c r="F184" s="195" t="s">
        <v>383</v>
      </c>
      <c r="G184" s="182">
        <f t="shared" si="11"/>
        <v>0</v>
      </c>
      <c r="H184" s="198">
        <v>0</v>
      </c>
      <c r="I184" s="198">
        <v>0</v>
      </c>
      <c r="J184" s="198">
        <v>0</v>
      </c>
      <c r="K184" s="198">
        <v>0</v>
      </c>
      <c r="L184" s="198">
        <v>0</v>
      </c>
      <c r="M184" s="198">
        <v>0</v>
      </c>
      <c r="N184" s="198">
        <v>0</v>
      </c>
      <c r="O184" s="198">
        <v>0</v>
      </c>
      <c r="P184" s="198">
        <v>0</v>
      </c>
      <c r="Q184" s="198">
        <v>0</v>
      </c>
      <c r="R184" s="198">
        <v>0</v>
      </c>
      <c r="S184" s="199">
        <v>0</v>
      </c>
      <c r="T184" s="1602"/>
    </row>
    <row r="185" spans="1:20" ht="16.5" customHeight="1" thickBot="1" x14ac:dyDescent="0.3">
      <c r="A185" s="1604"/>
      <c r="B185" s="1519"/>
      <c r="C185" s="1523"/>
      <c r="D185" s="1534"/>
      <c r="E185" s="1535"/>
      <c r="F185" s="195" t="s">
        <v>384</v>
      </c>
      <c r="G185" s="182">
        <f t="shared" si="11"/>
        <v>0</v>
      </c>
      <c r="H185" s="198">
        <v>0</v>
      </c>
      <c r="I185" s="198">
        <v>0</v>
      </c>
      <c r="J185" s="198">
        <v>0</v>
      </c>
      <c r="K185" s="198">
        <v>0</v>
      </c>
      <c r="L185" s="198">
        <v>0</v>
      </c>
      <c r="M185" s="198">
        <v>0</v>
      </c>
      <c r="N185" s="198">
        <v>0</v>
      </c>
      <c r="O185" s="198">
        <v>0</v>
      </c>
      <c r="P185" s="198">
        <v>0</v>
      </c>
      <c r="Q185" s="198">
        <v>0</v>
      </c>
      <c r="R185" s="198">
        <v>0</v>
      </c>
      <c r="S185" s="199">
        <v>0</v>
      </c>
      <c r="T185" s="1602"/>
    </row>
    <row r="186" spans="1:20" ht="33.75" customHeight="1" thickBot="1" x14ac:dyDescent="0.3">
      <c r="A186" s="1604"/>
      <c r="B186" s="1519"/>
      <c r="C186" s="1523"/>
      <c r="D186" s="1534"/>
      <c r="E186" s="1535"/>
      <c r="F186" s="195" t="s">
        <v>385</v>
      </c>
      <c r="G186" s="182">
        <f t="shared" si="11"/>
        <v>0</v>
      </c>
      <c r="H186" s="198">
        <v>0</v>
      </c>
      <c r="I186" s="198">
        <v>0</v>
      </c>
      <c r="J186" s="198">
        <v>0</v>
      </c>
      <c r="K186" s="198">
        <v>0</v>
      </c>
      <c r="L186" s="198">
        <v>0</v>
      </c>
      <c r="M186" s="198">
        <v>0</v>
      </c>
      <c r="N186" s="198">
        <v>0</v>
      </c>
      <c r="O186" s="198">
        <v>0</v>
      </c>
      <c r="P186" s="198">
        <v>0</v>
      </c>
      <c r="Q186" s="198">
        <v>0</v>
      </c>
      <c r="R186" s="198">
        <v>0</v>
      </c>
      <c r="S186" s="199">
        <v>0</v>
      </c>
      <c r="T186" s="1602"/>
    </row>
    <row r="187" spans="1:20" ht="31.5" customHeight="1" thickBot="1" x14ac:dyDescent="0.3">
      <c r="A187" s="1604"/>
      <c r="B187" s="1519"/>
      <c r="C187" s="1523"/>
      <c r="D187" s="1534"/>
      <c r="E187" s="1535"/>
      <c r="F187" s="195" t="s">
        <v>386</v>
      </c>
      <c r="G187" s="182">
        <f t="shared" si="11"/>
        <v>0</v>
      </c>
      <c r="H187" s="198">
        <v>0</v>
      </c>
      <c r="I187" s="198">
        <v>0</v>
      </c>
      <c r="J187" s="198">
        <v>0</v>
      </c>
      <c r="K187" s="198">
        <v>0</v>
      </c>
      <c r="L187" s="198">
        <v>0</v>
      </c>
      <c r="M187" s="198">
        <v>0</v>
      </c>
      <c r="N187" s="198">
        <v>0</v>
      </c>
      <c r="O187" s="198">
        <v>0</v>
      </c>
      <c r="P187" s="198">
        <v>0</v>
      </c>
      <c r="Q187" s="198">
        <v>0</v>
      </c>
      <c r="R187" s="198">
        <v>0</v>
      </c>
      <c r="S187" s="199">
        <v>0</v>
      </c>
      <c r="T187" s="1602"/>
    </row>
    <row r="188" spans="1:20" ht="34.5" customHeight="1" thickBot="1" x14ac:dyDescent="0.3">
      <c r="A188" s="1604"/>
      <c r="B188" s="1519"/>
      <c r="C188" s="1523"/>
      <c r="D188" s="1534"/>
      <c r="E188" s="1535"/>
      <c r="F188" s="195" t="s">
        <v>387</v>
      </c>
      <c r="G188" s="182">
        <f t="shared" si="11"/>
        <v>60</v>
      </c>
      <c r="H188" s="198">
        <v>5</v>
      </c>
      <c r="I188" s="198">
        <v>5</v>
      </c>
      <c r="J188" s="198">
        <v>5</v>
      </c>
      <c r="K188" s="198">
        <v>5</v>
      </c>
      <c r="L188" s="198">
        <v>5</v>
      </c>
      <c r="M188" s="198">
        <v>5</v>
      </c>
      <c r="N188" s="198">
        <v>5</v>
      </c>
      <c r="O188" s="198">
        <v>5</v>
      </c>
      <c r="P188" s="198">
        <v>5</v>
      </c>
      <c r="Q188" s="198">
        <v>5</v>
      </c>
      <c r="R188" s="198">
        <v>5</v>
      </c>
      <c r="S188" s="199">
        <v>5</v>
      </c>
      <c r="T188" s="1602"/>
    </row>
    <row r="189" spans="1:20" ht="15.75" customHeight="1" thickBot="1" x14ac:dyDescent="0.3">
      <c r="A189" s="1604"/>
      <c r="B189" s="1519"/>
      <c r="C189" s="1523"/>
      <c r="D189" s="1534"/>
      <c r="E189" s="1535"/>
      <c r="F189" s="195" t="s">
        <v>388</v>
      </c>
      <c r="G189" s="182">
        <f t="shared" si="11"/>
        <v>0</v>
      </c>
      <c r="H189" s="183">
        <f t="shared" si="11"/>
        <v>0</v>
      </c>
      <c r="I189" s="183">
        <f t="shared" si="11"/>
        <v>0</v>
      </c>
      <c r="J189" s="183">
        <f t="shared" si="11"/>
        <v>0</v>
      </c>
      <c r="K189" s="183">
        <f t="shared" si="11"/>
        <v>0</v>
      </c>
      <c r="L189" s="183">
        <f t="shared" si="11"/>
        <v>0</v>
      </c>
      <c r="M189" s="183">
        <f t="shared" si="11"/>
        <v>0</v>
      </c>
      <c r="N189" s="183">
        <f t="shared" si="11"/>
        <v>0</v>
      </c>
      <c r="O189" s="183">
        <f t="shared" si="11"/>
        <v>0</v>
      </c>
      <c r="P189" s="183">
        <f t="shared" si="11"/>
        <v>0</v>
      </c>
      <c r="Q189" s="183">
        <f t="shared" si="11"/>
        <v>0</v>
      </c>
      <c r="R189" s="183">
        <f t="shared" si="11"/>
        <v>0</v>
      </c>
      <c r="S189" s="183">
        <f t="shared" si="11"/>
        <v>0</v>
      </c>
      <c r="T189" s="1602"/>
    </row>
    <row r="190" spans="1:20" ht="15.75" customHeight="1" thickBot="1" x14ac:dyDescent="0.3">
      <c r="A190" s="1604"/>
      <c r="B190" s="1519"/>
      <c r="C190" s="1523"/>
      <c r="D190" s="1534"/>
      <c r="E190" s="1535"/>
      <c r="F190" s="195" t="s">
        <v>389</v>
      </c>
      <c r="G190" s="182">
        <f t="shared" si="11"/>
        <v>0</v>
      </c>
      <c r="H190" s="183">
        <f t="shared" si="11"/>
        <v>0</v>
      </c>
      <c r="I190" s="183">
        <f t="shared" si="11"/>
        <v>0</v>
      </c>
      <c r="J190" s="183">
        <f t="shared" si="11"/>
        <v>0</v>
      </c>
      <c r="K190" s="183">
        <f t="shared" si="11"/>
        <v>0</v>
      </c>
      <c r="L190" s="183">
        <f t="shared" si="11"/>
        <v>0</v>
      </c>
      <c r="M190" s="183">
        <f t="shared" si="11"/>
        <v>0</v>
      </c>
      <c r="N190" s="183">
        <f t="shared" si="11"/>
        <v>0</v>
      </c>
      <c r="O190" s="183">
        <f t="shared" si="11"/>
        <v>0</v>
      </c>
      <c r="P190" s="183">
        <f t="shared" si="11"/>
        <v>0</v>
      </c>
      <c r="Q190" s="183">
        <f t="shared" si="11"/>
        <v>0</v>
      </c>
      <c r="R190" s="183">
        <f t="shared" si="11"/>
        <v>0</v>
      </c>
      <c r="S190" s="183">
        <f t="shared" si="11"/>
        <v>0</v>
      </c>
      <c r="T190" s="1602"/>
    </row>
    <row r="191" spans="1:20" ht="34.5" customHeight="1" thickBot="1" x14ac:dyDescent="0.3">
      <c r="A191" s="1604"/>
      <c r="B191" s="1519"/>
      <c r="C191" s="1523"/>
      <c r="D191" s="1534"/>
      <c r="E191" s="1535"/>
      <c r="F191" s="195" t="s">
        <v>390</v>
      </c>
      <c r="G191" s="182">
        <f t="shared" si="11"/>
        <v>0</v>
      </c>
      <c r="H191" s="183">
        <f t="shared" si="11"/>
        <v>0</v>
      </c>
      <c r="I191" s="183">
        <f t="shared" si="11"/>
        <v>0</v>
      </c>
      <c r="J191" s="183">
        <f t="shared" si="11"/>
        <v>0</v>
      </c>
      <c r="K191" s="183">
        <f t="shared" si="11"/>
        <v>0</v>
      </c>
      <c r="L191" s="183">
        <f t="shared" si="11"/>
        <v>0</v>
      </c>
      <c r="M191" s="183">
        <f t="shared" si="11"/>
        <v>0</v>
      </c>
      <c r="N191" s="183">
        <f t="shared" si="11"/>
        <v>0</v>
      </c>
      <c r="O191" s="183">
        <f t="shared" si="11"/>
        <v>0</v>
      </c>
      <c r="P191" s="183">
        <f t="shared" si="11"/>
        <v>0</v>
      </c>
      <c r="Q191" s="183">
        <f t="shared" si="11"/>
        <v>0</v>
      </c>
      <c r="R191" s="183">
        <f t="shared" si="11"/>
        <v>0</v>
      </c>
      <c r="S191" s="183">
        <f t="shared" si="11"/>
        <v>0</v>
      </c>
      <c r="T191" s="1602"/>
    </row>
    <row r="192" spans="1:20" ht="35.25" customHeight="1" thickBot="1" x14ac:dyDescent="0.3">
      <c r="A192" s="1604"/>
      <c r="B192" s="1519"/>
      <c r="C192" s="1523"/>
      <c r="D192" s="1534"/>
      <c r="E192" s="1535"/>
      <c r="F192" s="195" t="s">
        <v>391</v>
      </c>
      <c r="G192" s="182">
        <f t="shared" si="11"/>
        <v>0</v>
      </c>
      <c r="H192" s="183">
        <f t="shared" si="11"/>
        <v>0</v>
      </c>
      <c r="I192" s="183">
        <f t="shared" si="11"/>
        <v>0</v>
      </c>
      <c r="J192" s="183">
        <f t="shared" si="11"/>
        <v>0</v>
      </c>
      <c r="K192" s="183">
        <f t="shared" si="11"/>
        <v>0</v>
      </c>
      <c r="L192" s="183">
        <f t="shared" si="11"/>
        <v>0</v>
      </c>
      <c r="M192" s="183">
        <f t="shared" si="11"/>
        <v>0</v>
      </c>
      <c r="N192" s="183">
        <f t="shared" si="11"/>
        <v>0</v>
      </c>
      <c r="O192" s="183">
        <f t="shared" si="11"/>
        <v>0</v>
      </c>
      <c r="P192" s="183">
        <f t="shared" si="11"/>
        <v>0</v>
      </c>
      <c r="Q192" s="183">
        <f t="shared" si="11"/>
        <v>0</v>
      </c>
      <c r="R192" s="183">
        <f t="shared" si="11"/>
        <v>0</v>
      </c>
      <c r="S192" s="183">
        <f t="shared" si="11"/>
        <v>0</v>
      </c>
      <c r="T192" s="1602"/>
    </row>
    <row r="193" spans="1:20" ht="18" customHeight="1" thickBot="1" x14ac:dyDescent="0.3">
      <c r="A193" s="1604"/>
      <c r="B193" s="1519"/>
      <c r="C193" s="1523"/>
      <c r="D193" s="1534"/>
      <c r="E193" s="1535"/>
      <c r="F193" s="195" t="s">
        <v>392</v>
      </c>
      <c r="G193" s="182">
        <v>0</v>
      </c>
      <c r="H193" s="183">
        <v>0</v>
      </c>
      <c r="I193" s="183">
        <v>0</v>
      </c>
      <c r="J193" s="183">
        <v>0</v>
      </c>
      <c r="K193" s="183">
        <v>0</v>
      </c>
      <c r="L193" s="183">
        <v>5</v>
      </c>
      <c r="M193" s="200">
        <v>0</v>
      </c>
      <c r="N193" s="200">
        <v>0</v>
      </c>
      <c r="O193" s="200">
        <v>0</v>
      </c>
      <c r="P193" s="200">
        <v>0</v>
      </c>
      <c r="Q193" s="200">
        <v>0</v>
      </c>
      <c r="R193" s="200">
        <v>0</v>
      </c>
      <c r="S193" s="201">
        <v>5</v>
      </c>
      <c r="T193" s="1602"/>
    </row>
    <row r="194" spans="1:20" ht="16.5" customHeight="1" thickBot="1" x14ac:dyDescent="0.3">
      <c r="A194" s="1604"/>
      <c r="B194" s="1519"/>
      <c r="C194" s="1523"/>
      <c r="D194" s="1534"/>
      <c r="E194" s="1535"/>
      <c r="F194" s="195" t="s">
        <v>393</v>
      </c>
      <c r="G194" s="182">
        <f t="shared" si="11"/>
        <v>0</v>
      </c>
      <c r="H194" s="202">
        <v>0</v>
      </c>
      <c r="I194" s="202">
        <v>0</v>
      </c>
      <c r="J194" s="202">
        <v>0</v>
      </c>
      <c r="K194" s="202">
        <v>0</v>
      </c>
      <c r="L194" s="202">
        <v>0</v>
      </c>
      <c r="M194" s="202">
        <v>0</v>
      </c>
      <c r="N194" s="202">
        <v>0</v>
      </c>
      <c r="O194" s="202">
        <v>0</v>
      </c>
      <c r="P194" s="202">
        <v>0</v>
      </c>
      <c r="Q194" s="202">
        <v>0</v>
      </c>
      <c r="R194" s="202">
        <v>0</v>
      </c>
      <c r="S194" s="202">
        <v>0</v>
      </c>
      <c r="T194" s="1602"/>
    </row>
    <row r="195" spans="1:20" ht="15.75" customHeight="1" thickBot="1" x14ac:dyDescent="0.3">
      <c r="A195" s="1604"/>
      <c r="B195" s="1519"/>
      <c r="C195" s="1523"/>
      <c r="D195" s="1534"/>
      <c r="E195" s="1535"/>
      <c r="F195" s="195" t="s">
        <v>394</v>
      </c>
      <c r="G195" s="182">
        <f t="shared" si="11"/>
        <v>0</v>
      </c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1"/>
      <c r="T195" s="1602"/>
    </row>
    <row r="196" spans="1:20" ht="15.75" customHeight="1" thickBot="1" x14ac:dyDescent="0.3">
      <c r="A196" s="1604"/>
      <c r="B196" s="1519"/>
      <c r="C196" s="1523"/>
      <c r="D196" s="1534"/>
      <c r="E196" s="1535"/>
      <c r="F196" s="195" t="s">
        <v>395</v>
      </c>
      <c r="G196" s="182">
        <f t="shared" si="11"/>
        <v>0</v>
      </c>
      <c r="H196" s="202">
        <v>0</v>
      </c>
      <c r="I196" s="202">
        <v>0</v>
      </c>
      <c r="J196" s="202">
        <v>0</v>
      </c>
      <c r="K196" s="202">
        <v>0</v>
      </c>
      <c r="L196" s="202">
        <v>0</v>
      </c>
      <c r="M196" s="202">
        <v>0</v>
      </c>
      <c r="N196" s="202">
        <v>0</v>
      </c>
      <c r="O196" s="202">
        <v>0</v>
      </c>
      <c r="P196" s="202">
        <v>0</v>
      </c>
      <c r="Q196" s="202">
        <v>0</v>
      </c>
      <c r="R196" s="202">
        <v>0</v>
      </c>
      <c r="S196" s="202">
        <v>0</v>
      </c>
      <c r="T196" s="1602"/>
    </row>
    <row r="197" spans="1:20" ht="16.5" customHeight="1" thickBot="1" x14ac:dyDescent="0.3">
      <c r="A197" s="1604"/>
      <c r="B197" s="1519"/>
      <c r="C197" s="1523"/>
      <c r="D197" s="1534"/>
      <c r="E197" s="1535"/>
      <c r="F197" s="195" t="s">
        <v>396</v>
      </c>
      <c r="G197" s="182">
        <f t="shared" si="11"/>
        <v>0</v>
      </c>
      <c r="H197" s="202">
        <v>0</v>
      </c>
      <c r="I197" s="202">
        <v>0</v>
      </c>
      <c r="J197" s="202">
        <v>0</v>
      </c>
      <c r="K197" s="202">
        <v>0</v>
      </c>
      <c r="L197" s="202">
        <v>0</v>
      </c>
      <c r="M197" s="202">
        <v>0</v>
      </c>
      <c r="N197" s="202">
        <v>0</v>
      </c>
      <c r="O197" s="202">
        <v>0</v>
      </c>
      <c r="P197" s="202">
        <v>0</v>
      </c>
      <c r="Q197" s="202">
        <v>0</v>
      </c>
      <c r="R197" s="202">
        <v>0</v>
      </c>
      <c r="S197" s="202">
        <v>0</v>
      </c>
      <c r="T197" s="1602"/>
    </row>
    <row r="198" spans="1:20" ht="15.75" customHeight="1" thickBot="1" x14ac:dyDescent="0.3">
      <c r="A198" s="1604"/>
      <c r="B198" s="1519"/>
      <c r="C198" s="1523"/>
      <c r="D198" s="1534"/>
      <c r="E198" s="1535"/>
      <c r="F198" s="195" t="s">
        <v>397</v>
      </c>
      <c r="G198" s="182">
        <f t="shared" si="11"/>
        <v>0</v>
      </c>
      <c r="H198" s="202">
        <v>0</v>
      </c>
      <c r="I198" s="202">
        <v>0</v>
      </c>
      <c r="J198" s="202">
        <v>0</v>
      </c>
      <c r="K198" s="202">
        <v>0</v>
      </c>
      <c r="L198" s="202">
        <v>0</v>
      </c>
      <c r="M198" s="202">
        <v>0</v>
      </c>
      <c r="N198" s="202">
        <v>0</v>
      </c>
      <c r="O198" s="202">
        <v>0</v>
      </c>
      <c r="P198" s="202">
        <v>0</v>
      </c>
      <c r="Q198" s="202">
        <v>0</v>
      </c>
      <c r="R198" s="202">
        <v>0</v>
      </c>
      <c r="S198" s="202">
        <v>0</v>
      </c>
      <c r="T198" s="1602"/>
    </row>
    <row r="199" spans="1:20" ht="15.75" customHeight="1" thickBot="1" x14ac:dyDescent="0.3">
      <c r="A199" s="1604"/>
      <c r="B199" s="1519"/>
      <c r="C199" s="1523"/>
      <c r="D199" s="1534"/>
      <c r="E199" s="1535"/>
      <c r="F199" s="195" t="s">
        <v>398</v>
      </c>
      <c r="G199" s="182">
        <f t="shared" si="11"/>
        <v>0</v>
      </c>
      <c r="H199" s="202">
        <v>0</v>
      </c>
      <c r="I199" s="202">
        <v>0</v>
      </c>
      <c r="J199" s="202">
        <v>0</v>
      </c>
      <c r="K199" s="202">
        <v>0</v>
      </c>
      <c r="L199" s="202">
        <v>0</v>
      </c>
      <c r="M199" s="202">
        <v>0</v>
      </c>
      <c r="N199" s="202">
        <v>0</v>
      </c>
      <c r="O199" s="202">
        <v>0</v>
      </c>
      <c r="P199" s="202">
        <v>0</v>
      </c>
      <c r="Q199" s="202">
        <v>0</v>
      </c>
      <c r="R199" s="202">
        <v>0</v>
      </c>
      <c r="S199" s="202">
        <v>0</v>
      </c>
      <c r="T199" s="1602"/>
    </row>
    <row r="200" spans="1:20" ht="32.25" customHeight="1" thickBot="1" x14ac:dyDescent="0.3">
      <c r="A200" s="1604"/>
      <c r="B200" s="1519"/>
      <c r="C200" s="1523"/>
      <c r="D200" s="1534"/>
      <c r="E200" s="1535"/>
      <c r="F200" s="195" t="s">
        <v>399</v>
      </c>
      <c r="G200" s="182">
        <f t="shared" si="11"/>
        <v>0</v>
      </c>
      <c r="H200" s="202">
        <v>0</v>
      </c>
      <c r="I200" s="202">
        <v>0</v>
      </c>
      <c r="J200" s="202">
        <v>0</v>
      </c>
      <c r="K200" s="202">
        <v>0</v>
      </c>
      <c r="L200" s="202">
        <v>0</v>
      </c>
      <c r="M200" s="202">
        <v>0</v>
      </c>
      <c r="N200" s="202">
        <v>0</v>
      </c>
      <c r="O200" s="202">
        <v>0</v>
      </c>
      <c r="P200" s="202">
        <v>0</v>
      </c>
      <c r="Q200" s="202">
        <v>0</v>
      </c>
      <c r="R200" s="202">
        <v>0</v>
      </c>
      <c r="S200" s="202">
        <v>0</v>
      </c>
      <c r="T200" s="1602"/>
    </row>
    <row r="201" spans="1:20" ht="31.5" customHeight="1" thickBot="1" x14ac:dyDescent="0.3">
      <c r="A201" s="1604"/>
      <c r="B201" s="1519"/>
      <c r="C201" s="1523"/>
      <c r="D201" s="1534"/>
      <c r="E201" s="1535"/>
      <c r="F201" s="195" t="s">
        <v>400</v>
      </c>
      <c r="G201" s="182">
        <f t="shared" si="11"/>
        <v>0</v>
      </c>
      <c r="H201" s="202">
        <v>0</v>
      </c>
      <c r="I201" s="202">
        <v>0</v>
      </c>
      <c r="J201" s="202">
        <v>0</v>
      </c>
      <c r="K201" s="202">
        <v>0</v>
      </c>
      <c r="L201" s="202">
        <v>0</v>
      </c>
      <c r="M201" s="202">
        <v>0</v>
      </c>
      <c r="N201" s="202">
        <v>0</v>
      </c>
      <c r="O201" s="202">
        <v>0</v>
      </c>
      <c r="P201" s="202">
        <v>0</v>
      </c>
      <c r="Q201" s="202">
        <v>0</v>
      </c>
      <c r="R201" s="202">
        <v>0</v>
      </c>
      <c r="S201" s="202">
        <v>0</v>
      </c>
      <c r="T201" s="1602"/>
    </row>
    <row r="202" spans="1:20" ht="15.75" customHeight="1" thickBot="1" x14ac:dyDescent="0.3">
      <c r="A202" s="1604"/>
      <c r="B202" s="1519"/>
      <c r="C202" s="1523"/>
      <c r="D202" s="1534"/>
      <c r="E202" s="1535"/>
      <c r="F202" s="195" t="s">
        <v>401</v>
      </c>
      <c r="G202" s="182">
        <f t="shared" si="11"/>
        <v>5</v>
      </c>
      <c r="H202" s="202">
        <v>0</v>
      </c>
      <c r="I202" s="202">
        <v>0</v>
      </c>
      <c r="J202" s="202">
        <v>0</v>
      </c>
      <c r="K202" s="202">
        <v>0</v>
      </c>
      <c r="L202" s="202">
        <v>0</v>
      </c>
      <c r="M202" s="202">
        <v>3</v>
      </c>
      <c r="N202" s="202">
        <v>0</v>
      </c>
      <c r="O202" s="202">
        <v>0</v>
      </c>
      <c r="P202" s="202">
        <v>0</v>
      </c>
      <c r="Q202" s="202">
        <v>0</v>
      </c>
      <c r="R202" s="202">
        <v>0</v>
      </c>
      <c r="S202" s="203">
        <v>2</v>
      </c>
      <c r="T202" s="1602"/>
    </row>
    <row r="203" spans="1:20" ht="16.5" customHeight="1" thickBot="1" x14ac:dyDescent="0.3">
      <c r="A203" s="1604"/>
      <c r="B203" s="1519"/>
      <c r="C203" s="1523"/>
      <c r="D203" s="1534"/>
      <c r="E203" s="1535"/>
      <c r="F203" s="204" t="s">
        <v>402</v>
      </c>
      <c r="G203" s="182">
        <f t="shared" si="11"/>
        <v>0</v>
      </c>
      <c r="H203" s="202">
        <v>0</v>
      </c>
      <c r="I203" s="202">
        <v>0</v>
      </c>
      <c r="J203" s="202">
        <v>0</v>
      </c>
      <c r="K203" s="202">
        <v>0</v>
      </c>
      <c r="L203" s="202">
        <v>0</v>
      </c>
      <c r="M203" s="202">
        <v>0</v>
      </c>
      <c r="N203" s="202">
        <v>0</v>
      </c>
      <c r="O203" s="202">
        <v>0</v>
      </c>
      <c r="P203" s="202">
        <v>0</v>
      </c>
      <c r="Q203" s="202">
        <v>0</v>
      </c>
      <c r="R203" s="202">
        <v>0</v>
      </c>
      <c r="S203" s="202">
        <v>0</v>
      </c>
      <c r="T203" s="1602"/>
    </row>
    <row r="204" spans="1:20" ht="15.75" customHeight="1" thickBot="1" x14ac:dyDescent="0.3">
      <c r="A204" s="1604"/>
      <c r="B204" s="1519"/>
      <c r="C204" s="1523"/>
      <c r="D204" s="1534"/>
      <c r="E204" s="1535"/>
      <c r="F204" s="195" t="s">
        <v>403</v>
      </c>
      <c r="G204" s="182">
        <f t="shared" si="11"/>
        <v>5</v>
      </c>
      <c r="H204" s="202">
        <v>0</v>
      </c>
      <c r="I204" s="202">
        <v>0</v>
      </c>
      <c r="J204" s="202">
        <v>0</v>
      </c>
      <c r="K204" s="202">
        <v>0</v>
      </c>
      <c r="L204" s="202">
        <v>0</v>
      </c>
      <c r="M204" s="202">
        <v>0</v>
      </c>
      <c r="N204" s="202">
        <v>2</v>
      </c>
      <c r="O204" s="202">
        <v>0</v>
      </c>
      <c r="P204" s="202">
        <v>0</v>
      </c>
      <c r="Q204" s="202">
        <v>0</v>
      </c>
      <c r="R204" s="202">
        <v>0</v>
      </c>
      <c r="S204" s="203">
        <v>3</v>
      </c>
      <c r="T204" s="1602"/>
    </row>
    <row r="205" spans="1:20" ht="16.5" customHeight="1" thickBot="1" x14ac:dyDescent="0.3">
      <c r="A205" s="1604"/>
      <c r="B205" s="1519"/>
      <c r="C205" s="1523"/>
      <c r="D205" s="1534"/>
      <c r="E205" s="1535"/>
      <c r="F205" s="205" t="s">
        <v>404</v>
      </c>
      <c r="G205" s="182">
        <f t="shared" si="11"/>
        <v>0</v>
      </c>
      <c r="H205" s="202">
        <v>0</v>
      </c>
      <c r="I205" s="202">
        <v>0</v>
      </c>
      <c r="J205" s="202">
        <v>0</v>
      </c>
      <c r="K205" s="202">
        <v>0</v>
      </c>
      <c r="L205" s="202">
        <v>0</v>
      </c>
      <c r="M205" s="202">
        <v>0</v>
      </c>
      <c r="N205" s="202">
        <v>0</v>
      </c>
      <c r="O205" s="202">
        <v>0</v>
      </c>
      <c r="P205" s="202">
        <v>0</v>
      </c>
      <c r="Q205" s="202">
        <v>0</v>
      </c>
      <c r="R205" s="202">
        <v>0</v>
      </c>
      <c r="S205" s="202">
        <v>0</v>
      </c>
      <c r="T205" s="1602"/>
    </row>
    <row r="206" spans="1:20" ht="16.5" customHeight="1" thickBot="1" x14ac:dyDescent="0.3">
      <c r="A206" s="1604"/>
      <c r="B206" s="1519"/>
      <c r="C206" s="1523"/>
      <c r="D206" s="1534"/>
      <c r="E206" s="1535"/>
      <c r="F206" s="195" t="s">
        <v>405</v>
      </c>
      <c r="G206" s="182">
        <f t="shared" si="11"/>
        <v>5</v>
      </c>
      <c r="H206" s="202">
        <v>0</v>
      </c>
      <c r="I206" s="202">
        <v>0</v>
      </c>
      <c r="J206" s="202">
        <v>0</v>
      </c>
      <c r="K206" s="202">
        <v>0</v>
      </c>
      <c r="L206" s="202">
        <v>0</v>
      </c>
      <c r="M206" s="202">
        <v>0</v>
      </c>
      <c r="N206" s="202">
        <v>2</v>
      </c>
      <c r="O206" s="202">
        <v>0</v>
      </c>
      <c r="P206" s="202">
        <v>0</v>
      </c>
      <c r="Q206" s="202">
        <v>0</v>
      </c>
      <c r="R206" s="202">
        <v>0</v>
      </c>
      <c r="S206" s="203">
        <v>3</v>
      </c>
      <c r="T206" s="1602"/>
    </row>
    <row r="207" spans="1:20" ht="16.5" customHeight="1" thickBot="1" x14ac:dyDescent="0.3">
      <c r="A207" s="1604"/>
      <c r="B207" s="1519"/>
      <c r="C207" s="1523"/>
      <c r="D207" s="1534"/>
      <c r="E207" s="1535"/>
      <c r="F207" s="195" t="s">
        <v>406</v>
      </c>
      <c r="G207" s="182">
        <f t="shared" si="11"/>
        <v>0</v>
      </c>
      <c r="H207" s="202">
        <v>0</v>
      </c>
      <c r="I207" s="202">
        <v>0</v>
      </c>
      <c r="J207" s="202">
        <v>0</v>
      </c>
      <c r="K207" s="202">
        <v>0</v>
      </c>
      <c r="L207" s="202">
        <v>0</v>
      </c>
      <c r="M207" s="202">
        <v>0</v>
      </c>
      <c r="N207" s="202">
        <v>0</v>
      </c>
      <c r="O207" s="202">
        <v>0</v>
      </c>
      <c r="P207" s="202">
        <v>0</v>
      </c>
      <c r="Q207" s="202">
        <v>0</v>
      </c>
      <c r="R207" s="202">
        <v>0</v>
      </c>
      <c r="S207" s="202">
        <v>0</v>
      </c>
      <c r="T207" s="1602"/>
    </row>
    <row r="208" spans="1:20" ht="16.5" customHeight="1" thickBot="1" x14ac:dyDescent="0.3">
      <c r="A208" s="1604"/>
      <c r="B208" s="1519"/>
      <c r="C208" s="1523"/>
      <c r="D208" s="1534"/>
      <c r="E208" s="1535"/>
      <c r="F208" s="206" t="s">
        <v>407</v>
      </c>
      <c r="G208" s="187">
        <f t="shared" si="11"/>
        <v>0</v>
      </c>
      <c r="H208" s="207">
        <v>0</v>
      </c>
      <c r="I208" s="207">
        <v>0</v>
      </c>
      <c r="J208" s="207">
        <v>0</v>
      </c>
      <c r="K208" s="207">
        <v>0</v>
      </c>
      <c r="L208" s="207">
        <v>0</v>
      </c>
      <c r="M208" s="207">
        <v>0</v>
      </c>
      <c r="N208" s="207">
        <v>0</v>
      </c>
      <c r="O208" s="207">
        <v>0</v>
      </c>
      <c r="P208" s="207">
        <v>0</v>
      </c>
      <c r="Q208" s="207">
        <v>0</v>
      </c>
      <c r="R208" s="207">
        <v>0</v>
      </c>
      <c r="S208" s="207">
        <v>0</v>
      </c>
      <c r="T208" s="1602"/>
    </row>
    <row r="209" spans="1:20" ht="16.5" customHeight="1" thickBot="1" x14ac:dyDescent="0.3">
      <c r="A209" s="1604"/>
      <c r="B209" s="1519"/>
      <c r="C209" s="1523"/>
      <c r="D209" s="1536"/>
      <c r="E209" s="1537"/>
      <c r="F209" s="189" t="s">
        <v>277</v>
      </c>
      <c r="G209" s="190">
        <f>SUM(G156:G208)</f>
        <v>175</v>
      </c>
      <c r="H209" s="190">
        <f t="shared" ref="H209:S209" si="12">SUM(H156:H208)</f>
        <v>5</v>
      </c>
      <c r="I209" s="190">
        <f t="shared" si="12"/>
        <v>15</v>
      </c>
      <c r="J209" s="190">
        <f t="shared" si="12"/>
        <v>15</v>
      </c>
      <c r="K209" s="190">
        <f t="shared" si="12"/>
        <v>15</v>
      </c>
      <c r="L209" s="190">
        <f t="shared" si="12"/>
        <v>20</v>
      </c>
      <c r="M209" s="190">
        <f t="shared" si="12"/>
        <v>18</v>
      </c>
      <c r="N209" s="190">
        <f t="shared" si="12"/>
        <v>19</v>
      </c>
      <c r="O209" s="190">
        <f t="shared" si="12"/>
        <v>15</v>
      </c>
      <c r="P209" s="190">
        <f t="shared" si="12"/>
        <v>15</v>
      </c>
      <c r="Q209" s="190">
        <f t="shared" si="12"/>
        <v>15</v>
      </c>
      <c r="R209" s="190">
        <f t="shared" si="12"/>
        <v>15</v>
      </c>
      <c r="S209" s="191">
        <f t="shared" si="12"/>
        <v>18</v>
      </c>
      <c r="T209" s="1602"/>
    </row>
    <row r="210" spans="1:20" ht="15.75" customHeight="1" thickBot="1" x14ac:dyDescent="0.3">
      <c r="A210" s="1604"/>
      <c r="B210" s="1519"/>
      <c r="C210" s="1523"/>
      <c r="D210" s="1538" t="s">
        <v>178</v>
      </c>
      <c r="E210" s="1539"/>
      <c r="F210" s="208" t="s">
        <v>408</v>
      </c>
      <c r="G210" s="178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1</v>
      </c>
      <c r="O210" s="179">
        <v>0</v>
      </c>
      <c r="P210" s="179">
        <v>0</v>
      </c>
      <c r="Q210" s="179">
        <v>0</v>
      </c>
      <c r="R210" s="179">
        <v>0</v>
      </c>
      <c r="S210" s="180">
        <v>0</v>
      </c>
      <c r="T210" s="1602"/>
    </row>
    <row r="211" spans="1:20" ht="15.75" customHeight="1" thickBot="1" x14ac:dyDescent="0.3">
      <c r="A211" s="1604"/>
      <c r="B211" s="1519"/>
      <c r="C211" s="1523"/>
      <c r="D211" s="1529"/>
      <c r="E211" s="1528"/>
      <c r="F211" s="185" t="s">
        <v>409</v>
      </c>
      <c r="G211" s="178">
        <f t="shared" si="11"/>
        <v>0</v>
      </c>
      <c r="H211" s="183">
        <v>0</v>
      </c>
      <c r="I211" s="183">
        <v>0</v>
      </c>
      <c r="J211" s="183">
        <v>0</v>
      </c>
      <c r="K211" s="183">
        <v>0</v>
      </c>
      <c r="L211" s="183">
        <v>0</v>
      </c>
      <c r="M211" s="183">
        <v>0</v>
      </c>
      <c r="N211" s="183">
        <v>0</v>
      </c>
      <c r="O211" s="183">
        <v>0</v>
      </c>
      <c r="P211" s="183">
        <v>0</v>
      </c>
      <c r="Q211" s="183">
        <v>0</v>
      </c>
      <c r="R211" s="183">
        <v>0</v>
      </c>
      <c r="S211" s="183">
        <v>0</v>
      </c>
      <c r="T211" s="1602"/>
    </row>
    <row r="212" spans="1:20" ht="16.5" customHeight="1" thickBot="1" x14ac:dyDescent="0.3">
      <c r="A212" s="1604"/>
      <c r="B212" s="1519"/>
      <c r="C212" s="1523"/>
      <c r="D212" s="1529"/>
      <c r="E212" s="1528"/>
      <c r="F212" s="185" t="s">
        <v>410</v>
      </c>
      <c r="G212" s="178">
        <f t="shared" si="11"/>
        <v>1</v>
      </c>
      <c r="H212" s="183">
        <v>0</v>
      </c>
      <c r="I212" s="183">
        <v>0</v>
      </c>
      <c r="J212" s="183">
        <v>0</v>
      </c>
      <c r="K212" s="183">
        <v>0</v>
      </c>
      <c r="L212" s="183">
        <v>0</v>
      </c>
      <c r="M212" s="183">
        <v>0</v>
      </c>
      <c r="N212" s="183">
        <v>1</v>
      </c>
      <c r="O212" s="183">
        <v>0</v>
      </c>
      <c r="P212" s="183">
        <v>0</v>
      </c>
      <c r="Q212" s="183">
        <v>0</v>
      </c>
      <c r="R212" s="183">
        <v>0</v>
      </c>
      <c r="S212" s="183">
        <v>0</v>
      </c>
      <c r="T212" s="1602"/>
    </row>
    <row r="213" spans="1:20" ht="15.75" customHeight="1" thickBot="1" x14ac:dyDescent="0.3">
      <c r="A213" s="1604"/>
      <c r="B213" s="1519"/>
      <c r="C213" s="1523"/>
      <c r="D213" s="1529"/>
      <c r="E213" s="1528"/>
      <c r="F213" s="185" t="s">
        <v>411</v>
      </c>
      <c r="G213" s="178">
        <f t="shared" si="11"/>
        <v>1</v>
      </c>
      <c r="H213" s="183">
        <v>0</v>
      </c>
      <c r="I213" s="183">
        <v>0</v>
      </c>
      <c r="J213" s="183">
        <v>0</v>
      </c>
      <c r="K213" s="183">
        <v>0</v>
      </c>
      <c r="L213" s="183">
        <v>0</v>
      </c>
      <c r="M213" s="183">
        <v>0</v>
      </c>
      <c r="N213" s="183">
        <v>1</v>
      </c>
      <c r="O213" s="183">
        <v>0</v>
      </c>
      <c r="P213" s="183">
        <v>0</v>
      </c>
      <c r="Q213" s="183">
        <v>0</v>
      </c>
      <c r="R213" s="183">
        <v>0</v>
      </c>
      <c r="S213" s="183">
        <v>0</v>
      </c>
      <c r="T213" s="1602"/>
    </row>
    <row r="214" spans="1:20" ht="15.75" customHeight="1" thickBot="1" x14ac:dyDescent="0.3">
      <c r="A214" s="1604"/>
      <c r="B214" s="1519"/>
      <c r="C214" s="1523"/>
      <c r="D214" s="1529"/>
      <c r="E214" s="1528"/>
      <c r="F214" s="185" t="s">
        <v>412</v>
      </c>
      <c r="G214" s="178">
        <v>0</v>
      </c>
      <c r="H214" s="183">
        <v>0</v>
      </c>
      <c r="I214" s="183">
        <v>0</v>
      </c>
      <c r="J214" s="183">
        <v>0</v>
      </c>
      <c r="K214" s="183">
        <v>0</v>
      </c>
      <c r="L214" s="183">
        <v>0</v>
      </c>
      <c r="M214" s="183">
        <v>0</v>
      </c>
      <c r="N214" s="183">
        <v>1</v>
      </c>
      <c r="O214" s="183">
        <v>0</v>
      </c>
      <c r="P214" s="183">
        <v>0</v>
      </c>
      <c r="Q214" s="183">
        <v>0</v>
      </c>
      <c r="R214" s="183">
        <v>0</v>
      </c>
      <c r="S214" s="183">
        <v>0</v>
      </c>
      <c r="T214" s="1602"/>
    </row>
    <row r="215" spans="1:20" ht="32.25" customHeight="1" thickBot="1" x14ac:dyDescent="0.3">
      <c r="A215" s="1604"/>
      <c r="B215" s="1519"/>
      <c r="C215" s="1523"/>
      <c r="D215" s="1529"/>
      <c r="E215" s="1528"/>
      <c r="F215" s="185" t="s">
        <v>413</v>
      </c>
      <c r="G215" s="178">
        <f t="shared" si="11"/>
        <v>0</v>
      </c>
      <c r="H215" s="202">
        <v>0</v>
      </c>
      <c r="I215" s="202">
        <v>0</v>
      </c>
      <c r="J215" s="202">
        <v>0</v>
      </c>
      <c r="K215" s="202">
        <v>0</v>
      </c>
      <c r="L215" s="202">
        <v>0</v>
      </c>
      <c r="M215" s="202">
        <v>0</v>
      </c>
      <c r="N215" s="202">
        <v>0</v>
      </c>
      <c r="O215" s="202">
        <v>0</v>
      </c>
      <c r="P215" s="202">
        <v>0</v>
      </c>
      <c r="Q215" s="202">
        <v>0</v>
      </c>
      <c r="R215" s="202">
        <v>0</v>
      </c>
      <c r="S215" s="203">
        <v>0</v>
      </c>
      <c r="T215" s="1602"/>
    </row>
    <row r="216" spans="1:20" ht="33" customHeight="1" thickBot="1" x14ac:dyDescent="0.3">
      <c r="A216" s="1604"/>
      <c r="B216" s="1519"/>
      <c r="C216" s="1523"/>
      <c r="D216" s="1529"/>
      <c r="E216" s="1528"/>
      <c r="F216" s="185" t="s">
        <v>414</v>
      </c>
      <c r="G216" s="178">
        <f t="shared" si="11"/>
        <v>0</v>
      </c>
      <c r="H216" s="202">
        <v>0</v>
      </c>
      <c r="I216" s="202">
        <v>0</v>
      </c>
      <c r="J216" s="202">
        <v>0</v>
      </c>
      <c r="K216" s="202">
        <v>0</v>
      </c>
      <c r="L216" s="202">
        <v>0</v>
      </c>
      <c r="M216" s="202">
        <v>0</v>
      </c>
      <c r="N216" s="202">
        <v>0</v>
      </c>
      <c r="O216" s="202">
        <v>0</v>
      </c>
      <c r="P216" s="202">
        <v>0</v>
      </c>
      <c r="Q216" s="202">
        <v>0</v>
      </c>
      <c r="R216" s="202">
        <v>0</v>
      </c>
      <c r="S216" s="202">
        <v>0</v>
      </c>
      <c r="T216" s="1602"/>
    </row>
    <row r="217" spans="1:20" ht="15.75" customHeight="1" thickBot="1" x14ac:dyDescent="0.3">
      <c r="A217" s="1604"/>
      <c r="B217" s="1519"/>
      <c r="C217" s="1523"/>
      <c r="D217" s="1529"/>
      <c r="E217" s="1528"/>
      <c r="F217" s="185" t="s">
        <v>415</v>
      </c>
      <c r="G217" s="178">
        <f t="shared" si="11"/>
        <v>0</v>
      </c>
      <c r="H217" s="202">
        <v>0</v>
      </c>
      <c r="I217" s="202">
        <v>0</v>
      </c>
      <c r="J217" s="202">
        <v>0</v>
      </c>
      <c r="K217" s="202">
        <v>0</v>
      </c>
      <c r="L217" s="202">
        <v>0</v>
      </c>
      <c r="M217" s="202">
        <v>0</v>
      </c>
      <c r="N217" s="202">
        <v>0</v>
      </c>
      <c r="O217" s="202">
        <v>0</v>
      </c>
      <c r="P217" s="202">
        <v>0</v>
      </c>
      <c r="Q217" s="202">
        <v>0</v>
      </c>
      <c r="R217" s="202">
        <v>0</v>
      </c>
      <c r="S217" s="202">
        <v>0</v>
      </c>
      <c r="T217" s="1602"/>
    </row>
    <row r="218" spans="1:20" ht="33.75" customHeight="1" thickBot="1" x14ac:dyDescent="0.3">
      <c r="A218" s="1604"/>
      <c r="B218" s="1519"/>
      <c r="C218" s="1523"/>
      <c r="D218" s="1529"/>
      <c r="E218" s="1528"/>
      <c r="F218" s="185" t="s">
        <v>416</v>
      </c>
      <c r="G218" s="178">
        <f t="shared" si="11"/>
        <v>2</v>
      </c>
      <c r="H218" s="202">
        <v>0</v>
      </c>
      <c r="I218" s="202">
        <v>0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0</v>
      </c>
      <c r="Q218" s="202">
        <v>0</v>
      </c>
      <c r="R218" s="202">
        <v>0</v>
      </c>
      <c r="S218" s="203">
        <v>2</v>
      </c>
      <c r="T218" s="1602"/>
    </row>
    <row r="219" spans="1:20" ht="15.75" customHeight="1" thickBot="1" x14ac:dyDescent="0.3">
      <c r="A219" s="1604"/>
      <c r="B219" s="1519"/>
      <c r="C219" s="1523"/>
      <c r="D219" s="1529"/>
      <c r="E219" s="1528"/>
      <c r="F219" s="185" t="s">
        <v>417</v>
      </c>
      <c r="G219" s="178">
        <f t="shared" si="11"/>
        <v>2</v>
      </c>
      <c r="H219" s="202">
        <v>0</v>
      </c>
      <c r="I219" s="202">
        <v>0</v>
      </c>
      <c r="J219" s="202">
        <v>0</v>
      </c>
      <c r="K219" s="202">
        <v>0</v>
      </c>
      <c r="L219" s="202">
        <v>0</v>
      </c>
      <c r="M219" s="202">
        <v>0</v>
      </c>
      <c r="N219" s="202">
        <v>0</v>
      </c>
      <c r="O219" s="202">
        <v>0</v>
      </c>
      <c r="P219" s="202">
        <v>0</v>
      </c>
      <c r="Q219" s="202">
        <v>0</v>
      </c>
      <c r="R219" s="202">
        <v>0</v>
      </c>
      <c r="S219" s="202">
        <v>2</v>
      </c>
      <c r="T219" s="1602"/>
    </row>
    <row r="220" spans="1:20" ht="34.5" customHeight="1" thickBot="1" x14ac:dyDescent="0.3">
      <c r="A220" s="1604"/>
      <c r="B220" s="1519"/>
      <c r="C220" s="1523"/>
      <c r="D220" s="1529"/>
      <c r="E220" s="1528"/>
      <c r="F220" s="185" t="s">
        <v>418</v>
      </c>
      <c r="G220" s="178">
        <f t="shared" si="11"/>
        <v>0</v>
      </c>
      <c r="H220" s="202">
        <v>0</v>
      </c>
      <c r="I220" s="202">
        <v>0</v>
      </c>
      <c r="J220" s="202">
        <v>0</v>
      </c>
      <c r="K220" s="202">
        <v>0</v>
      </c>
      <c r="L220" s="202">
        <v>0</v>
      </c>
      <c r="M220" s="202">
        <v>0</v>
      </c>
      <c r="N220" s="202">
        <v>0</v>
      </c>
      <c r="O220" s="202">
        <v>0</v>
      </c>
      <c r="P220" s="202">
        <v>0</v>
      </c>
      <c r="Q220" s="202">
        <v>0</v>
      </c>
      <c r="R220" s="202">
        <v>0</v>
      </c>
      <c r="S220" s="201"/>
      <c r="T220" s="1602"/>
    </row>
    <row r="221" spans="1:20" ht="33.75" customHeight="1" thickBot="1" x14ac:dyDescent="0.3">
      <c r="A221" s="1604"/>
      <c r="B221" s="1519"/>
      <c r="C221" s="1523"/>
      <c r="D221" s="1529"/>
      <c r="E221" s="1528"/>
      <c r="F221" s="185" t="s">
        <v>419</v>
      </c>
      <c r="G221" s="178">
        <f t="shared" si="11"/>
        <v>0</v>
      </c>
      <c r="H221" s="202">
        <v>0</v>
      </c>
      <c r="I221" s="202">
        <v>0</v>
      </c>
      <c r="J221" s="202">
        <v>0</v>
      </c>
      <c r="K221" s="202">
        <v>0</v>
      </c>
      <c r="L221" s="202">
        <v>0</v>
      </c>
      <c r="M221" s="202">
        <v>0</v>
      </c>
      <c r="N221" s="202">
        <v>0</v>
      </c>
      <c r="O221" s="202">
        <v>0</v>
      </c>
      <c r="P221" s="202">
        <v>0</v>
      </c>
      <c r="Q221" s="202">
        <v>0</v>
      </c>
      <c r="R221" s="202">
        <v>0</v>
      </c>
      <c r="S221" s="201"/>
      <c r="T221" s="1602"/>
    </row>
    <row r="222" spans="1:20" ht="15.75" customHeight="1" thickBot="1" x14ac:dyDescent="0.3">
      <c r="A222" s="1604"/>
      <c r="B222" s="1519"/>
      <c r="C222" s="1523"/>
      <c r="D222" s="1529"/>
      <c r="E222" s="1528"/>
      <c r="F222" s="185" t="s">
        <v>420</v>
      </c>
      <c r="G222" s="178">
        <f t="shared" si="11"/>
        <v>0</v>
      </c>
      <c r="H222" s="202">
        <v>0</v>
      </c>
      <c r="I222" s="202">
        <v>0</v>
      </c>
      <c r="J222" s="202">
        <v>0</v>
      </c>
      <c r="K222" s="202">
        <v>0</v>
      </c>
      <c r="L222" s="202">
        <v>0</v>
      </c>
      <c r="M222" s="202">
        <v>0</v>
      </c>
      <c r="N222" s="202">
        <v>0</v>
      </c>
      <c r="O222" s="202">
        <v>0</v>
      </c>
      <c r="P222" s="202">
        <v>0</v>
      </c>
      <c r="Q222" s="202">
        <v>0</v>
      </c>
      <c r="R222" s="202">
        <v>0</v>
      </c>
      <c r="S222" s="202">
        <v>0</v>
      </c>
      <c r="T222" s="1602"/>
    </row>
    <row r="223" spans="1:20" ht="15.75" customHeight="1" thickBot="1" x14ac:dyDescent="0.3">
      <c r="A223" s="1604"/>
      <c r="B223" s="1519"/>
      <c r="C223" s="1523"/>
      <c r="D223" s="1529"/>
      <c r="E223" s="1528"/>
      <c r="F223" s="185" t="s">
        <v>421</v>
      </c>
      <c r="G223" s="178">
        <f t="shared" si="11"/>
        <v>0</v>
      </c>
      <c r="H223" s="202">
        <v>0</v>
      </c>
      <c r="I223" s="202">
        <v>0</v>
      </c>
      <c r="J223" s="202">
        <v>0</v>
      </c>
      <c r="K223" s="202">
        <v>0</v>
      </c>
      <c r="L223" s="202">
        <v>0</v>
      </c>
      <c r="M223" s="202">
        <v>0</v>
      </c>
      <c r="N223" s="202">
        <v>0</v>
      </c>
      <c r="O223" s="202">
        <v>0</v>
      </c>
      <c r="P223" s="202">
        <v>0</v>
      </c>
      <c r="Q223" s="202">
        <v>0</v>
      </c>
      <c r="R223" s="202">
        <v>0</v>
      </c>
      <c r="S223" s="202">
        <v>0</v>
      </c>
      <c r="T223" s="1602"/>
    </row>
    <row r="224" spans="1:20" ht="33.75" customHeight="1" thickBot="1" x14ac:dyDescent="0.3">
      <c r="A224" s="1604"/>
      <c r="B224" s="1519"/>
      <c r="C224" s="1523"/>
      <c r="D224" s="1529"/>
      <c r="E224" s="1528"/>
      <c r="F224" s="185" t="s">
        <v>422</v>
      </c>
      <c r="G224" s="178">
        <f t="shared" si="11"/>
        <v>0</v>
      </c>
      <c r="H224" s="183">
        <f t="shared" si="11"/>
        <v>0</v>
      </c>
      <c r="I224" s="183">
        <f t="shared" si="11"/>
        <v>0</v>
      </c>
      <c r="J224" s="183">
        <f t="shared" si="11"/>
        <v>0</v>
      </c>
      <c r="K224" s="183">
        <f t="shared" si="11"/>
        <v>0</v>
      </c>
      <c r="L224" s="183">
        <f t="shared" si="11"/>
        <v>0</v>
      </c>
      <c r="M224" s="183">
        <f t="shared" si="11"/>
        <v>0</v>
      </c>
      <c r="N224" s="183">
        <f t="shared" si="11"/>
        <v>0</v>
      </c>
      <c r="O224" s="183">
        <f t="shared" si="11"/>
        <v>0</v>
      </c>
      <c r="P224" s="183">
        <f t="shared" si="11"/>
        <v>0</v>
      </c>
      <c r="Q224" s="183">
        <f t="shared" si="11"/>
        <v>0</v>
      </c>
      <c r="R224" s="183">
        <f t="shared" si="11"/>
        <v>0</v>
      </c>
      <c r="S224" s="183">
        <f t="shared" si="11"/>
        <v>0</v>
      </c>
      <c r="T224" s="1602"/>
    </row>
    <row r="225" spans="1:20" ht="16.5" customHeight="1" thickBot="1" x14ac:dyDescent="0.3">
      <c r="A225" s="1604"/>
      <c r="B225" s="1519"/>
      <c r="C225" s="1523"/>
      <c r="D225" s="1529"/>
      <c r="E225" s="1528"/>
      <c r="F225" s="185" t="s">
        <v>423</v>
      </c>
      <c r="G225" s="178">
        <f t="shared" si="11"/>
        <v>0</v>
      </c>
      <c r="H225" s="183">
        <f t="shared" si="11"/>
        <v>0</v>
      </c>
      <c r="I225" s="183">
        <f t="shared" si="11"/>
        <v>0</v>
      </c>
      <c r="J225" s="183">
        <f t="shared" si="11"/>
        <v>0</v>
      </c>
      <c r="K225" s="183">
        <f t="shared" si="11"/>
        <v>0</v>
      </c>
      <c r="L225" s="183">
        <f t="shared" si="11"/>
        <v>0</v>
      </c>
      <c r="M225" s="183">
        <f t="shared" si="11"/>
        <v>0</v>
      </c>
      <c r="N225" s="183">
        <f t="shared" si="11"/>
        <v>0</v>
      </c>
      <c r="O225" s="183">
        <f t="shared" si="11"/>
        <v>0</v>
      </c>
      <c r="P225" s="183">
        <f t="shared" si="11"/>
        <v>0</v>
      </c>
      <c r="Q225" s="183">
        <f t="shared" si="11"/>
        <v>0</v>
      </c>
      <c r="R225" s="183">
        <f t="shared" si="11"/>
        <v>0</v>
      </c>
      <c r="S225" s="183">
        <f t="shared" si="11"/>
        <v>0</v>
      </c>
      <c r="T225" s="1602"/>
    </row>
    <row r="226" spans="1:20" ht="15.75" customHeight="1" thickBot="1" x14ac:dyDescent="0.3">
      <c r="A226" s="1604"/>
      <c r="B226" s="1519"/>
      <c r="C226" s="1523"/>
      <c r="D226" s="1529"/>
      <c r="E226" s="1528"/>
      <c r="F226" s="185" t="s">
        <v>424</v>
      </c>
      <c r="G226" s="178">
        <f t="shared" si="11"/>
        <v>0</v>
      </c>
      <c r="H226" s="183">
        <f t="shared" si="11"/>
        <v>0</v>
      </c>
      <c r="I226" s="183">
        <f t="shared" si="11"/>
        <v>0</v>
      </c>
      <c r="J226" s="183">
        <f t="shared" si="11"/>
        <v>0</v>
      </c>
      <c r="K226" s="183">
        <f t="shared" si="11"/>
        <v>0</v>
      </c>
      <c r="L226" s="183">
        <f t="shared" si="11"/>
        <v>0</v>
      </c>
      <c r="M226" s="183">
        <f t="shared" si="11"/>
        <v>0</v>
      </c>
      <c r="N226" s="183">
        <f t="shared" si="11"/>
        <v>0</v>
      </c>
      <c r="O226" s="183">
        <f t="shared" si="11"/>
        <v>0</v>
      </c>
      <c r="P226" s="183">
        <f t="shared" si="11"/>
        <v>0</v>
      </c>
      <c r="Q226" s="183">
        <f t="shared" si="11"/>
        <v>0</v>
      </c>
      <c r="R226" s="183">
        <f t="shared" si="11"/>
        <v>0</v>
      </c>
      <c r="S226" s="183">
        <f t="shared" si="11"/>
        <v>0</v>
      </c>
      <c r="T226" s="1602"/>
    </row>
    <row r="227" spans="1:20" ht="17.25" customHeight="1" thickBot="1" x14ac:dyDescent="0.3">
      <c r="A227" s="1604"/>
      <c r="B227" s="1519"/>
      <c r="C227" s="1523"/>
      <c r="D227" s="1529"/>
      <c r="E227" s="1528"/>
      <c r="F227" s="185" t="s">
        <v>426</v>
      </c>
      <c r="G227" s="178">
        <f t="shared" si="11"/>
        <v>0</v>
      </c>
      <c r="H227" s="183">
        <f t="shared" si="11"/>
        <v>0</v>
      </c>
      <c r="I227" s="183">
        <f t="shared" si="11"/>
        <v>0</v>
      </c>
      <c r="J227" s="183">
        <f t="shared" si="11"/>
        <v>0</v>
      </c>
      <c r="K227" s="183">
        <f t="shared" si="11"/>
        <v>0</v>
      </c>
      <c r="L227" s="183">
        <f t="shared" si="11"/>
        <v>0</v>
      </c>
      <c r="M227" s="183">
        <f t="shared" si="11"/>
        <v>0</v>
      </c>
      <c r="N227" s="183">
        <f t="shared" si="11"/>
        <v>0</v>
      </c>
      <c r="O227" s="183">
        <f t="shared" si="11"/>
        <v>0</v>
      </c>
      <c r="P227" s="183">
        <f t="shared" si="11"/>
        <v>0</v>
      </c>
      <c r="Q227" s="183">
        <f t="shared" si="11"/>
        <v>0</v>
      </c>
      <c r="R227" s="183">
        <f t="shared" si="11"/>
        <v>0</v>
      </c>
      <c r="S227" s="183">
        <f t="shared" si="11"/>
        <v>0</v>
      </c>
      <c r="T227" s="1602"/>
    </row>
    <row r="228" spans="1:20" ht="15.75" customHeight="1" thickBot="1" x14ac:dyDescent="0.3">
      <c r="A228" s="1604"/>
      <c r="B228" s="1519"/>
      <c r="C228" s="1523"/>
      <c r="D228" s="1529"/>
      <c r="E228" s="1528"/>
      <c r="F228" s="185" t="s">
        <v>425</v>
      </c>
      <c r="G228" s="178">
        <f t="shared" si="11"/>
        <v>0</v>
      </c>
      <c r="H228" s="202">
        <v>0</v>
      </c>
      <c r="I228" s="202">
        <v>0</v>
      </c>
      <c r="J228" s="202">
        <v>0</v>
      </c>
      <c r="K228" s="202">
        <v>0</v>
      </c>
      <c r="L228" s="202">
        <v>0</v>
      </c>
      <c r="M228" s="202">
        <v>0</v>
      </c>
      <c r="N228" s="202">
        <v>0</v>
      </c>
      <c r="O228" s="202">
        <v>0</v>
      </c>
      <c r="P228" s="202">
        <v>0</v>
      </c>
      <c r="Q228" s="202">
        <v>0</v>
      </c>
      <c r="R228" s="202">
        <v>0</v>
      </c>
      <c r="S228" s="202">
        <v>0</v>
      </c>
      <c r="T228" s="1602"/>
    </row>
    <row r="229" spans="1:20" ht="15.75" customHeight="1" thickBot="1" x14ac:dyDescent="0.3">
      <c r="A229" s="1604"/>
      <c r="B229" s="1519"/>
      <c r="C229" s="1523"/>
      <c r="D229" s="1529"/>
      <c r="E229" s="1528"/>
      <c r="F229" s="185" t="s">
        <v>427</v>
      </c>
      <c r="G229" s="178">
        <f t="shared" si="11"/>
        <v>0</v>
      </c>
      <c r="H229" s="202">
        <v>0</v>
      </c>
      <c r="I229" s="202">
        <v>0</v>
      </c>
      <c r="J229" s="202">
        <v>0</v>
      </c>
      <c r="K229" s="202">
        <v>0</v>
      </c>
      <c r="L229" s="202">
        <v>0</v>
      </c>
      <c r="M229" s="202">
        <v>0</v>
      </c>
      <c r="N229" s="202">
        <v>0</v>
      </c>
      <c r="O229" s="202">
        <v>0</v>
      </c>
      <c r="P229" s="202">
        <v>0</v>
      </c>
      <c r="Q229" s="202">
        <v>0</v>
      </c>
      <c r="R229" s="202">
        <v>0</v>
      </c>
      <c r="S229" s="202">
        <v>0</v>
      </c>
      <c r="T229" s="1602"/>
    </row>
    <row r="230" spans="1:20" ht="16.5" customHeight="1" thickBot="1" x14ac:dyDescent="0.3">
      <c r="A230" s="1604"/>
      <c r="B230" s="1519"/>
      <c r="C230" s="1523"/>
      <c r="D230" s="1529"/>
      <c r="E230" s="1528"/>
      <c r="F230" s="185" t="s">
        <v>428</v>
      </c>
      <c r="G230" s="178">
        <f t="shared" si="11"/>
        <v>0</v>
      </c>
      <c r="H230" s="202">
        <v>0</v>
      </c>
      <c r="I230" s="202">
        <v>0</v>
      </c>
      <c r="J230" s="202">
        <v>0</v>
      </c>
      <c r="K230" s="202">
        <v>0</v>
      </c>
      <c r="L230" s="202">
        <v>0</v>
      </c>
      <c r="M230" s="202">
        <v>0</v>
      </c>
      <c r="N230" s="202">
        <v>0</v>
      </c>
      <c r="O230" s="202">
        <v>0</v>
      </c>
      <c r="P230" s="202">
        <v>0</v>
      </c>
      <c r="Q230" s="202">
        <v>0</v>
      </c>
      <c r="R230" s="202">
        <v>0</v>
      </c>
      <c r="S230" s="202">
        <v>0</v>
      </c>
      <c r="T230" s="1602"/>
    </row>
    <row r="231" spans="1:20" ht="15.75" customHeight="1" thickBot="1" x14ac:dyDescent="0.3">
      <c r="A231" s="1604"/>
      <c r="B231" s="1519"/>
      <c r="C231" s="1523"/>
      <c r="D231" s="1529"/>
      <c r="E231" s="1528"/>
      <c r="F231" s="185" t="s">
        <v>429</v>
      </c>
      <c r="G231" s="178">
        <f t="shared" ref="G231:S262" si="13">SUM(H231:S231)</f>
        <v>0</v>
      </c>
      <c r="H231" s="183">
        <f t="shared" si="13"/>
        <v>0</v>
      </c>
      <c r="I231" s="183">
        <f t="shared" si="13"/>
        <v>0</v>
      </c>
      <c r="J231" s="183">
        <f t="shared" si="13"/>
        <v>0</v>
      </c>
      <c r="K231" s="183">
        <f t="shared" si="13"/>
        <v>0</v>
      </c>
      <c r="L231" s="183">
        <f t="shared" si="13"/>
        <v>0</v>
      </c>
      <c r="M231" s="183">
        <f t="shared" si="13"/>
        <v>0</v>
      </c>
      <c r="N231" s="183">
        <f t="shared" si="13"/>
        <v>0</v>
      </c>
      <c r="O231" s="183">
        <f t="shared" si="13"/>
        <v>0</v>
      </c>
      <c r="P231" s="183">
        <f t="shared" si="13"/>
        <v>0</v>
      </c>
      <c r="Q231" s="183">
        <f t="shared" si="13"/>
        <v>0</v>
      </c>
      <c r="R231" s="183">
        <f t="shared" si="13"/>
        <v>0</v>
      </c>
      <c r="S231" s="183">
        <f t="shared" si="13"/>
        <v>0</v>
      </c>
      <c r="T231" s="1602"/>
    </row>
    <row r="232" spans="1:20" ht="15.75" customHeight="1" thickBot="1" x14ac:dyDescent="0.3">
      <c r="A232" s="1604"/>
      <c r="B232" s="1519"/>
      <c r="C232" s="1523"/>
      <c r="D232" s="1529"/>
      <c r="E232" s="1528"/>
      <c r="F232" s="185" t="s">
        <v>430</v>
      </c>
      <c r="G232" s="178">
        <f t="shared" si="13"/>
        <v>0</v>
      </c>
      <c r="H232" s="202">
        <v>0</v>
      </c>
      <c r="I232" s="202">
        <v>0</v>
      </c>
      <c r="J232" s="202">
        <v>0</v>
      </c>
      <c r="K232" s="202">
        <v>0</v>
      </c>
      <c r="L232" s="202">
        <v>0</v>
      </c>
      <c r="M232" s="202">
        <v>0</v>
      </c>
      <c r="N232" s="202">
        <v>0</v>
      </c>
      <c r="O232" s="202">
        <v>0</v>
      </c>
      <c r="P232" s="202">
        <v>0</v>
      </c>
      <c r="Q232" s="202">
        <v>0</v>
      </c>
      <c r="R232" s="202">
        <v>0</v>
      </c>
      <c r="S232" s="202">
        <v>0</v>
      </c>
      <c r="T232" s="1602"/>
    </row>
    <row r="233" spans="1:20" ht="16.5" customHeight="1" thickBot="1" x14ac:dyDescent="0.3">
      <c r="A233" s="1604"/>
      <c r="B233" s="1519"/>
      <c r="C233" s="1523"/>
      <c r="D233" s="1529"/>
      <c r="E233" s="1528"/>
      <c r="F233" s="185" t="s">
        <v>431</v>
      </c>
      <c r="G233" s="178">
        <f t="shared" si="13"/>
        <v>0</v>
      </c>
      <c r="H233" s="202">
        <v>0</v>
      </c>
      <c r="I233" s="202">
        <v>0</v>
      </c>
      <c r="J233" s="202">
        <v>0</v>
      </c>
      <c r="K233" s="202">
        <v>0</v>
      </c>
      <c r="L233" s="202">
        <v>0</v>
      </c>
      <c r="M233" s="202">
        <v>0</v>
      </c>
      <c r="N233" s="202">
        <v>0</v>
      </c>
      <c r="O233" s="202">
        <v>0</v>
      </c>
      <c r="P233" s="202">
        <v>0</v>
      </c>
      <c r="Q233" s="202">
        <v>0</v>
      </c>
      <c r="R233" s="202">
        <v>0</v>
      </c>
      <c r="S233" s="202">
        <v>0</v>
      </c>
      <c r="T233" s="1602"/>
    </row>
    <row r="234" spans="1:20" ht="15.75" customHeight="1" thickBot="1" x14ac:dyDescent="0.3">
      <c r="A234" s="1604"/>
      <c r="B234" s="1519"/>
      <c r="C234" s="1523"/>
      <c r="D234" s="1529"/>
      <c r="E234" s="1528"/>
      <c r="F234" s="185" t="s">
        <v>432</v>
      </c>
      <c r="G234" s="178">
        <f t="shared" si="13"/>
        <v>0</v>
      </c>
      <c r="H234" s="202">
        <v>0</v>
      </c>
      <c r="I234" s="202">
        <v>0</v>
      </c>
      <c r="J234" s="202">
        <v>0</v>
      </c>
      <c r="K234" s="202">
        <v>0</v>
      </c>
      <c r="L234" s="202">
        <v>0</v>
      </c>
      <c r="M234" s="202">
        <v>0</v>
      </c>
      <c r="N234" s="202">
        <v>0</v>
      </c>
      <c r="O234" s="202">
        <v>0</v>
      </c>
      <c r="P234" s="202">
        <v>0</v>
      </c>
      <c r="Q234" s="202">
        <v>0</v>
      </c>
      <c r="R234" s="202">
        <v>0</v>
      </c>
      <c r="S234" s="202">
        <v>0</v>
      </c>
      <c r="T234" s="1602"/>
    </row>
    <row r="235" spans="1:20" ht="15.75" customHeight="1" thickBot="1" x14ac:dyDescent="0.3">
      <c r="A235" s="1604"/>
      <c r="B235" s="1519"/>
      <c r="C235" s="1523"/>
      <c r="D235" s="1529"/>
      <c r="E235" s="1528"/>
      <c r="F235" s="185" t="s">
        <v>433</v>
      </c>
      <c r="G235" s="178">
        <f t="shared" si="13"/>
        <v>0</v>
      </c>
      <c r="H235" s="202">
        <v>0</v>
      </c>
      <c r="I235" s="202">
        <v>0</v>
      </c>
      <c r="J235" s="202">
        <v>0</v>
      </c>
      <c r="K235" s="202">
        <v>0</v>
      </c>
      <c r="L235" s="202">
        <v>0</v>
      </c>
      <c r="M235" s="202">
        <v>0</v>
      </c>
      <c r="N235" s="202">
        <v>0</v>
      </c>
      <c r="O235" s="202">
        <v>0</v>
      </c>
      <c r="P235" s="202">
        <v>0</v>
      </c>
      <c r="Q235" s="202">
        <v>0</v>
      </c>
      <c r="R235" s="202">
        <v>0</v>
      </c>
      <c r="S235" s="202">
        <v>0</v>
      </c>
      <c r="T235" s="1602"/>
    </row>
    <row r="236" spans="1:20" ht="15.75" customHeight="1" thickBot="1" x14ac:dyDescent="0.3">
      <c r="A236" s="1604"/>
      <c r="B236" s="1519"/>
      <c r="C236" s="1523"/>
      <c r="D236" s="1529"/>
      <c r="E236" s="1528"/>
      <c r="F236" s="185" t="s">
        <v>434</v>
      </c>
      <c r="G236" s="178">
        <f t="shared" si="13"/>
        <v>0</v>
      </c>
      <c r="H236" s="202">
        <v>0</v>
      </c>
      <c r="I236" s="202">
        <v>0</v>
      </c>
      <c r="J236" s="202">
        <v>0</v>
      </c>
      <c r="K236" s="202">
        <v>0</v>
      </c>
      <c r="L236" s="202">
        <v>0</v>
      </c>
      <c r="M236" s="202">
        <v>0</v>
      </c>
      <c r="N236" s="202">
        <v>0</v>
      </c>
      <c r="O236" s="202">
        <v>0</v>
      </c>
      <c r="P236" s="202">
        <v>0</v>
      </c>
      <c r="Q236" s="202">
        <v>0</v>
      </c>
      <c r="R236" s="202">
        <v>0</v>
      </c>
      <c r="S236" s="202">
        <v>0</v>
      </c>
      <c r="T236" s="1602"/>
    </row>
    <row r="237" spans="1:20" ht="15.75" customHeight="1" thickBot="1" x14ac:dyDescent="0.3">
      <c r="A237" s="1604"/>
      <c r="B237" s="1519"/>
      <c r="C237" s="1523"/>
      <c r="D237" s="1529"/>
      <c r="E237" s="1528"/>
      <c r="F237" s="185" t="s">
        <v>435</v>
      </c>
      <c r="G237" s="178">
        <f t="shared" si="13"/>
        <v>0</v>
      </c>
      <c r="H237" s="202">
        <v>0</v>
      </c>
      <c r="I237" s="202">
        <v>0</v>
      </c>
      <c r="J237" s="202">
        <v>0</v>
      </c>
      <c r="K237" s="202">
        <v>0</v>
      </c>
      <c r="L237" s="202">
        <v>0</v>
      </c>
      <c r="M237" s="202">
        <v>0</v>
      </c>
      <c r="N237" s="202">
        <v>0</v>
      </c>
      <c r="O237" s="202">
        <v>0</v>
      </c>
      <c r="P237" s="202">
        <v>0</v>
      </c>
      <c r="Q237" s="202">
        <v>0</v>
      </c>
      <c r="R237" s="202">
        <v>0</v>
      </c>
      <c r="S237" s="202">
        <v>0</v>
      </c>
      <c r="T237" s="1602"/>
    </row>
    <row r="238" spans="1:20" ht="15.75" customHeight="1" thickBot="1" x14ac:dyDescent="0.3">
      <c r="A238" s="1604"/>
      <c r="B238" s="1519"/>
      <c r="C238" s="1523"/>
      <c r="D238" s="1529"/>
      <c r="E238" s="1528"/>
      <c r="F238" s="185" t="s">
        <v>436</v>
      </c>
      <c r="G238" s="178">
        <f t="shared" si="13"/>
        <v>0</v>
      </c>
      <c r="H238" s="202">
        <v>0</v>
      </c>
      <c r="I238" s="202">
        <v>0</v>
      </c>
      <c r="J238" s="202">
        <v>0</v>
      </c>
      <c r="K238" s="202">
        <v>0</v>
      </c>
      <c r="L238" s="202">
        <v>0</v>
      </c>
      <c r="M238" s="202">
        <v>0</v>
      </c>
      <c r="N238" s="202">
        <v>0</v>
      </c>
      <c r="O238" s="202">
        <v>0</v>
      </c>
      <c r="P238" s="202">
        <v>0</v>
      </c>
      <c r="Q238" s="202">
        <v>0</v>
      </c>
      <c r="R238" s="202">
        <v>0</v>
      </c>
      <c r="S238" s="202">
        <v>0</v>
      </c>
      <c r="T238" s="1602"/>
    </row>
    <row r="239" spans="1:20" ht="15.75" customHeight="1" thickBot="1" x14ac:dyDescent="0.3">
      <c r="A239" s="1604"/>
      <c r="B239" s="1519"/>
      <c r="C239" s="1523"/>
      <c r="D239" s="1529"/>
      <c r="E239" s="1528"/>
      <c r="F239" s="185" t="s">
        <v>437</v>
      </c>
      <c r="G239" s="178">
        <f t="shared" si="13"/>
        <v>0</v>
      </c>
      <c r="H239" s="202">
        <v>0</v>
      </c>
      <c r="I239" s="202">
        <v>0</v>
      </c>
      <c r="J239" s="202">
        <v>0</v>
      </c>
      <c r="K239" s="202">
        <v>0</v>
      </c>
      <c r="L239" s="202">
        <v>0</v>
      </c>
      <c r="M239" s="202">
        <v>0</v>
      </c>
      <c r="N239" s="202">
        <v>0</v>
      </c>
      <c r="O239" s="202">
        <v>0</v>
      </c>
      <c r="P239" s="202">
        <v>0</v>
      </c>
      <c r="Q239" s="202">
        <v>0</v>
      </c>
      <c r="R239" s="202">
        <v>0</v>
      </c>
      <c r="S239" s="202">
        <v>0</v>
      </c>
      <c r="T239" s="1602"/>
    </row>
    <row r="240" spans="1:20" ht="31.5" customHeight="1" thickBot="1" x14ac:dyDescent="0.3">
      <c r="A240" s="1604"/>
      <c r="B240" s="1519"/>
      <c r="C240" s="1523"/>
      <c r="D240" s="1529"/>
      <c r="E240" s="1528"/>
      <c r="F240" s="185" t="s">
        <v>438</v>
      </c>
      <c r="G240" s="178">
        <f t="shared" si="13"/>
        <v>0</v>
      </c>
      <c r="H240" s="202">
        <v>0</v>
      </c>
      <c r="I240" s="202">
        <v>0</v>
      </c>
      <c r="J240" s="202">
        <v>0</v>
      </c>
      <c r="K240" s="202">
        <v>0</v>
      </c>
      <c r="L240" s="202">
        <v>0</v>
      </c>
      <c r="M240" s="202">
        <v>0</v>
      </c>
      <c r="N240" s="202">
        <v>0</v>
      </c>
      <c r="O240" s="202">
        <v>0</v>
      </c>
      <c r="P240" s="202">
        <v>0</v>
      </c>
      <c r="Q240" s="202">
        <v>0</v>
      </c>
      <c r="R240" s="202">
        <v>0</v>
      </c>
      <c r="S240" s="202">
        <v>0</v>
      </c>
      <c r="T240" s="1602"/>
    </row>
    <row r="241" spans="1:20" ht="30.75" customHeight="1" thickBot="1" x14ac:dyDescent="0.3">
      <c r="A241" s="1604"/>
      <c r="B241" s="1519"/>
      <c r="C241" s="1523"/>
      <c r="D241" s="1529"/>
      <c r="E241" s="1528"/>
      <c r="F241" s="185" t="s">
        <v>439</v>
      </c>
      <c r="G241" s="178">
        <f t="shared" si="13"/>
        <v>0</v>
      </c>
      <c r="H241" s="202">
        <v>0</v>
      </c>
      <c r="I241" s="202">
        <v>0</v>
      </c>
      <c r="J241" s="202">
        <v>0</v>
      </c>
      <c r="K241" s="202">
        <v>0</v>
      </c>
      <c r="L241" s="202">
        <v>0</v>
      </c>
      <c r="M241" s="202">
        <v>0</v>
      </c>
      <c r="N241" s="202">
        <v>0</v>
      </c>
      <c r="O241" s="202">
        <v>0</v>
      </c>
      <c r="P241" s="202">
        <v>0</v>
      </c>
      <c r="Q241" s="202">
        <v>0</v>
      </c>
      <c r="R241" s="202">
        <v>0</v>
      </c>
      <c r="S241" s="202">
        <v>0</v>
      </c>
      <c r="T241" s="1602"/>
    </row>
    <row r="242" spans="1:20" ht="33.75" customHeight="1" thickBot="1" x14ac:dyDescent="0.3">
      <c r="A242" s="1604"/>
      <c r="B242" s="1519"/>
      <c r="C242" s="1523"/>
      <c r="D242" s="1529"/>
      <c r="E242" s="1528"/>
      <c r="F242" s="185" t="s">
        <v>440</v>
      </c>
      <c r="G242" s="178">
        <v>0</v>
      </c>
      <c r="H242" s="202">
        <v>0</v>
      </c>
      <c r="I242" s="202">
        <v>0</v>
      </c>
      <c r="J242" s="202">
        <v>0</v>
      </c>
      <c r="K242" s="202">
        <v>0</v>
      </c>
      <c r="L242" s="202">
        <v>0</v>
      </c>
      <c r="M242" s="202">
        <v>0</v>
      </c>
      <c r="N242" s="202">
        <v>0</v>
      </c>
      <c r="O242" s="202">
        <v>0</v>
      </c>
      <c r="P242" s="202">
        <v>0</v>
      </c>
      <c r="Q242" s="202">
        <v>0</v>
      </c>
      <c r="R242" s="202">
        <v>0</v>
      </c>
      <c r="S242" s="203">
        <v>0</v>
      </c>
      <c r="T242" s="1602"/>
    </row>
    <row r="243" spans="1:20" ht="15.75" customHeight="1" thickBot="1" x14ac:dyDescent="0.3">
      <c r="A243" s="1604"/>
      <c r="B243" s="1519"/>
      <c r="C243" s="1523"/>
      <c r="D243" s="1529"/>
      <c r="E243" s="1528"/>
      <c r="F243" s="185" t="s">
        <v>441</v>
      </c>
      <c r="G243" s="178">
        <f t="shared" si="13"/>
        <v>0</v>
      </c>
      <c r="H243" s="183">
        <f t="shared" si="13"/>
        <v>0</v>
      </c>
      <c r="I243" s="183">
        <f t="shared" si="13"/>
        <v>0</v>
      </c>
      <c r="J243" s="183">
        <f t="shared" si="13"/>
        <v>0</v>
      </c>
      <c r="K243" s="183">
        <f t="shared" si="13"/>
        <v>0</v>
      </c>
      <c r="L243" s="183">
        <f t="shared" si="13"/>
        <v>0</v>
      </c>
      <c r="M243" s="183">
        <f t="shared" si="13"/>
        <v>0</v>
      </c>
      <c r="N243" s="183">
        <f t="shared" si="13"/>
        <v>0</v>
      </c>
      <c r="O243" s="183">
        <f t="shared" si="13"/>
        <v>0</v>
      </c>
      <c r="P243" s="183">
        <f t="shared" si="13"/>
        <v>0</v>
      </c>
      <c r="Q243" s="183">
        <f t="shared" si="13"/>
        <v>0</v>
      </c>
      <c r="R243" s="183">
        <f t="shared" si="13"/>
        <v>0</v>
      </c>
      <c r="S243" s="183">
        <f t="shared" si="13"/>
        <v>0</v>
      </c>
      <c r="T243" s="1602"/>
    </row>
    <row r="244" spans="1:20" ht="15.75" customHeight="1" thickBot="1" x14ac:dyDescent="0.3">
      <c r="A244" s="1604"/>
      <c r="B244" s="1519"/>
      <c r="C244" s="1523"/>
      <c r="D244" s="1529"/>
      <c r="E244" s="1528"/>
      <c r="F244" s="185" t="s">
        <v>442</v>
      </c>
      <c r="G244" s="178">
        <f t="shared" si="13"/>
        <v>0</v>
      </c>
      <c r="H244" s="183">
        <f t="shared" si="13"/>
        <v>0</v>
      </c>
      <c r="I244" s="183">
        <f t="shared" si="13"/>
        <v>0</v>
      </c>
      <c r="J244" s="183">
        <f t="shared" si="13"/>
        <v>0</v>
      </c>
      <c r="K244" s="183">
        <f t="shared" si="13"/>
        <v>0</v>
      </c>
      <c r="L244" s="183">
        <f t="shared" si="13"/>
        <v>0</v>
      </c>
      <c r="M244" s="183">
        <f t="shared" si="13"/>
        <v>0</v>
      </c>
      <c r="N244" s="183">
        <f t="shared" si="13"/>
        <v>0</v>
      </c>
      <c r="O244" s="183">
        <f t="shared" si="13"/>
        <v>0</v>
      </c>
      <c r="P244" s="183">
        <f t="shared" si="13"/>
        <v>0</v>
      </c>
      <c r="Q244" s="183">
        <f t="shared" si="13"/>
        <v>0</v>
      </c>
      <c r="R244" s="183">
        <f t="shared" si="13"/>
        <v>0</v>
      </c>
      <c r="S244" s="183">
        <f t="shared" si="13"/>
        <v>0</v>
      </c>
      <c r="T244" s="1602"/>
    </row>
    <row r="245" spans="1:20" ht="31.5" customHeight="1" thickBot="1" x14ac:dyDescent="0.3">
      <c r="A245" s="1604"/>
      <c r="B245" s="1519"/>
      <c r="C245" s="1523"/>
      <c r="D245" s="1529"/>
      <c r="E245" s="1528"/>
      <c r="F245" s="185" t="s">
        <v>443</v>
      </c>
      <c r="G245" s="178">
        <f t="shared" si="13"/>
        <v>0</v>
      </c>
      <c r="H245" s="183">
        <f t="shared" si="13"/>
        <v>0</v>
      </c>
      <c r="I245" s="183">
        <f t="shared" si="13"/>
        <v>0</v>
      </c>
      <c r="J245" s="183">
        <f t="shared" si="13"/>
        <v>0</v>
      </c>
      <c r="K245" s="183">
        <f t="shared" si="13"/>
        <v>0</v>
      </c>
      <c r="L245" s="183">
        <f t="shared" si="13"/>
        <v>0</v>
      </c>
      <c r="M245" s="183">
        <f t="shared" si="13"/>
        <v>0</v>
      </c>
      <c r="N245" s="183">
        <f t="shared" si="13"/>
        <v>0</v>
      </c>
      <c r="O245" s="183">
        <f t="shared" si="13"/>
        <v>0</v>
      </c>
      <c r="P245" s="183">
        <f t="shared" si="13"/>
        <v>0</v>
      </c>
      <c r="Q245" s="183">
        <f t="shared" si="13"/>
        <v>0</v>
      </c>
      <c r="R245" s="183">
        <f t="shared" si="13"/>
        <v>0</v>
      </c>
      <c r="S245" s="183">
        <f t="shared" si="13"/>
        <v>0</v>
      </c>
      <c r="T245" s="1602"/>
    </row>
    <row r="246" spans="1:20" ht="30" customHeight="1" thickBot="1" x14ac:dyDescent="0.3">
      <c r="A246" s="1604"/>
      <c r="B246" s="1519"/>
      <c r="C246" s="1523"/>
      <c r="D246" s="1529"/>
      <c r="E246" s="1528"/>
      <c r="F246" s="185" t="s">
        <v>444</v>
      </c>
      <c r="G246" s="178">
        <f t="shared" si="13"/>
        <v>0</v>
      </c>
      <c r="H246" s="183">
        <f t="shared" si="13"/>
        <v>0</v>
      </c>
      <c r="I246" s="183">
        <f t="shared" si="13"/>
        <v>0</v>
      </c>
      <c r="J246" s="183">
        <f t="shared" si="13"/>
        <v>0</v>
      </c>
      <c r="K246" s="183">
        <f t="shared" si="13"/>
        <v>0</v>
      </c>
      <c r="L246" s="183">
        <f t="shared" si="13"/>
        <v>0</v>
      </c>
      <c r="M246" s="183">
        <f t="shared" si="13"/>
        <v>0</v>
      </c>
      <c r="N246" s="183">
        <f t="shared" si="13"/>
        <v>0</v>
      </c>
      <c r="O246" s="183">
        <f t="shared" si="13"/>
        <v>0</v>
      </c>
      <c r="P246" s="183">
        <f t="shared" si="13"/>
        <v>0</v>
      </c>
      <c r="Q246" s="183">
        <f t="shared" si="13"/>
        <v>0</v>
      </c>
      <c r="R246" s="183">
        <f t="shared" si="13"/>
        <v>0</v>
      </c>
      <c r="S246" s="183">
        <f t="shared" si="13"/>
        <v>0</v>
      </c>
      <c r="T246" s="1602"/>
    </row>
    <row r="247" spans="1:20" ht="15.75" customHeight="1" thickBot="1" x14ac:dyDescent="0.3">
      <c r="A247" s="1604"/>
      <c r="B247" s="1519"/>
      <c r="C247" s="1523"/>
      <c r="D247" s="1529"/>
      <c r="E247" s="1528"/>
      <c r="F247" s="185" t="s">
        <v>445</v>
      </c>
      <c r="G247" s="178">
        <v>5</v>
      </c>
      <c r="H247" s="183">
        <v>0</v>
      </c>
      <c r="I247" s="183">
        <v>0</v>
      </c>
      <c r="J247" s="183">
        <v>0</v>
      </c>
      <c r="K247" s="183">
        <v>0</v>
      </c>
      <c r="L247" s="183">
        <v>2</v>
      </c>
      <c r="M247" s="200">
        <v>0</v>
      </c>
      <c r="N247" s="200">
        <v>0</v>
      </c>
      <c r="O247" s="200">
        <v>0</v>
      </c>
      <c r="P247" s="200">
        <v>0</v>
      </c>
      <c r="Q247" s="200">
        <v>0</v>
      </c>
      <c r="R247" s="200">
        <v>0</v>
      </c>
      <c r="S247" s="201">
        <v>3</v>
      </c>
      <c r="T247" s="1602"/>
    </row>
    <row r="248" spans="1:20" ht="15.75" customHeight="1" thickBot="1" x14ac:dyDescent="0.3">
      <c r="A248" s="1604"/>
      <c r="B248" s="1519"/>
      <c r="C248" s="1523"/>
      <c r="D248" s="1529"/>
      <c r="E248" s="1528"/>
      <c r="F248" s="185" t="s">
        <v>446</v>
      </c>
      <c r="G248" s="178">
        <f t="shared" si="13"/>
        <v>0</v>
      </c>
      <c r="H248" s="202">
        <v>0</v>
      </c>
      <c r="I248" s="202">
        <v>0</v>
      </c>
      <c r="J248" s="202">
        <v>0</v>
      </c>
      <c r="K248" s="202">
        <v>0</v>
      </c>
      <c r="L248" s="202">
        <v>0</v>
      </c>
      <c r="M248" s="202">
        <v>0</v>
      </c>
      <c r="N248" s="202">
        <v>0</v>
      </c>
      <c r="O248" s="202">
        <v>0</v>
      </c>
      <c r="P248" s="202">
        <v>0</v>
      </c>
      <c r="Q248" s="202">
        <v>0</v>
      </c>
      <c r="R248" s="202">
        <v>0</v>
      </c>
      <c r="S248" s="202">
        <v>0</v>
      </c>
      <c r="T248" s="1602"/>
    </row>
    <row r="249" spans="1:20" ht="15.75" customHeight="1" thickBot="1" x14ac:dyDescent="0.3">
      <c r="A249" s="1604"/>
      <c r="B249" s="1519"/>
      <c r="C249" s="1523"/>
      <c r="D249" s="1529"/>
      <c r="E249" s="1528"/>
      <c r="F249" s="185" t="s">
        <v>447</v>
      </c>
      <c r="G249" s="178">
        <f t="shared" si="13"/>
        <v>0</v>
      </c>
      <c r="H249" s="200"/>
      <c r="I249" s="200"/>
      <c r="J249" s="200"/>
      <c r="K249" s="200"/>
      <c r="L249" s="200"/>
      <c r="M249" s="200"/>
      <c r="N249" s="200"/>
      <c r="O249" s="200"/>
      <c r="P249" s="200"/>
      <c r="Q249" s="200"/>
      <c r="R249" s="200"/>
      <c r="S249" s="201"/>
      <c r="T249" s="1602"/>
    </row>
    <row r="250" spans="1:20" ht="15.75" customHeight="1" thickBot="1" x14ac:dyDescent="0.3">
      <c r="A250" s="1604"/>
      <c r="B250" s="1519"/>
      <c r="C250" s="1523"/>
      <c r="D250" s="1529"/>
      <c r="E250" s="1528"/>
      <c r="F250" s="185" t="s">
        <v>448</v>
      </c>
      <c r="G250" s="178">
        <f t="shared" si="13"/>
        <v>0</v>
      </c>
      <c r="H250" s="202">
        <v>0</v>
      </c>
      <c r="I250" s="202">
        <v>0</v>
      </c>
      <c r="J250" s="202">
        <v>0</v>
      </c>
      <c r="K250" s="202">
        <v>0</v>
      </c>
      <c r="L250" s="202">
        <v>0</v>
      </c>
      <c r="M250" s="202">
        <v>0</v>
      </c>
      <c r="N250" s="202">
        <v>0</v>
      </c>
      <c r="O250" s="202">
        <v>0</v>
      </c>
      <c r="P250" s="202">
        <v>0</v>
      </c>
      <c r="Q250" s="202">
        <v>0</v>
      </c>
      <c r="R250" s="202">
        <v>0</v>
      </c>
      <c r="S250" s="202">
        <v>0</v>
      </c>
      <c r="T250" s="1602"/>
    </row>
    <row r="251" spans="1:20" ht="16.5" customHeight="1" thickBot="1" x14ac:dyDescent="0.3">
      <c r="A251" s="1604"/>
      <c r="B251" s="1519"/>
      <c r="C251" s="1523"/>
      <c r="D251" s="1529"/>
      <c r="E251" s="1528"/>
      <c r="F251" s="185" t="s">
        <v>449</v>
      </c>
      <c r="G251" s="178">
        <f t="shared" si="13"/>
        <v>0</v>
      </c>
      <c r="H251" s="202">
        <v>0</v>
      </c>
      <c r="I251" s="202">
        <v>0</v>
      </c>
      <c r="J251" s="202">
        <v>0</v>
      </c>
      <c r="K251" s="202">
        <v>0</v>
      </c>
      <c r="L251" s="202">
        <v>0</v>
      </c>
      <c r="M251" s="202">
        <v>0</v>
      </c>
      <c r="N251" s="202">
        <v>0</v>
      </c>
      <c r="O251" s="202">
        <v>0</v>
      </c>
      <c r="P251" s="202">
        <v>0</v>
      </c>
      <c r="Q251" s="202">
        <v>0</v>
      </c>
      <c r="R251" s="202">
        <v>0</v>
      </c>
      <c r="S251" s="202">
        <v>0</v>
      </c>
      <c r="T251" s="1602"/>
    </row>
    <row r="252" spans="1:20" ht="15.75" customHeight="1" thickBot="1" x14ac:dyDescent="0.3">
      <c r="A252" s="1604"/>
      <c r="B252" s="1519"/>
      <c r="C252" s="1523"/>
      <c r="D252" s="1529"/>
      <c r="E252" s="1528"/>
      <c r="F252" s="185" t="s">
        <v>450</v>
      </c>
      <c r="G252" s="178">
        <f t="shared" si="13"/>
        <v>0</v>
      </c>
      <c r="H252" s="202">
        <v>0</v>
      </c>
      <c r="I252" s="202">
        <v>0</v>
      </c>
      <c r="J252" s="202">
        <v>0</v>
      </c>
      <c r="K252" s="202">
        <v>0</v>
      </c>
      <c r="L252" s="202">
        <v>0</v>
      </c>
      <c r="M252" s="202">
        <v>0</v>
      </c>
      <c r="N252" s="202">
        <v>0</v>
      </c>
      <c r="O252" s="202">
        <v>0</v>
      </c>
      <c r="P252" s="202">
        <v>0</v>
      </c>
      <c r="Q252" s="202">
        <v>0</v>
      </c>
      <c r="R252" s="202">
        <v>0</v>
      </c>
      <c r="S252" s="202">
        <v>0</v>
      </c>
      <c r="T252" s="1602"/>
    </row>
    <row r="253" spans="1:20" ht="15.75" customHeight="1" thickBot="1" x14ac:dyDescent="0.3">
      <c r="A253" s="1604"/>
      <c r="B253" s="1519"/>
      <c r="C253" s="1523"/>
      <c r="D253" s="1529"/>
      <c r="E253" s="1528"/>
      <c r="F253" s="185" t="s">
        <v>451</v>
      </c>
      <c r="G253" s="178">
        <f t="shared" si="13"/>
        <v>0</v>
      </c>
      <c r="H253" s="202">
        <v>0</v>
      </c>
      <c r="I253" s="202">
        <v>0</v>
      </c>
      <c r="J253" s="202">
        <v>0</v>
      </c>
      <c r="K253" s="202">
        <v>0</v>
      </c>
      <c r="L253" s="202">
        <v>0</v>
      </c>
      <c r="M253" s="202">
        <v>0</v>
      </c>
      <c r="N253" s="202">
        <v>0</v>
      </c>
      <c r="O253" s="202">
        <v>0</v>
      </c>
      <c r="P253" s="202">
        <v>0</v>
      </c>
      <c r="Q253" s="202">
        <v>0</v>
      </c>
      <c r="R253" s="202">
        <v>0</v>
      </c>
      <c r="S253" s="202">
        <v>0</v>
      </c>
      <c r="T253" s="1602"/>
    </row>
    <row r="254" spans="1:20" ht="34.5" customHeight="1" thickBot="1" x14ac:dyDescent="0.3">
      <c r="A254" s="1604"/>
      <c r="B254" s="1519"/>
      <c r="C254" s="1523"/>
      <c r="D254" s="1529"/>
      <c r="E254" s="1528"/>
      <c r="F254" s="185" t="s">
        <v>452</v>
      </c>
      <c r="G254" s="178">
        <f t="shared" si="13"/>
        <v>0</v>
      </c>
      <c r="H254" s="202">
        <v>0</v>
      </c>
      <c r="I254" s="202">
        <v>0</v>
      </c>
      <c r="J254" s="202">
        <v>0</v>
      </c>
      <c r="K254" s="202">
        <v>0</v>
      </c>
      <c r="L254" s="202">
        <v>0</v>
      </c>
      <c r="M254" s="202">
        <v>0</v>
      </c>
      <c r="N254" s="202">
        <v>0</v>
      </c>
      <c r="O254" s="202">
        <v>0</v>
      </c>
      <c r="P254" s="202">
        <v>0</v>
      </c>
      <c r="Q254" s="202">
        <v>0</v>
      </c>
      <c r="R254" s="202">
        <v>0</v>
      </c>
      <c r="S254" s="202">
        <v>0</v>
      </c>
      <c r="T254" s="1602"/>
    </row>
    <row r="255" spans="1:20" ht="33.75" customHeight="1" thickBot="1" x14ac:dyDescent="0.3">
      <c r="A255" s="1604"/>
      <c r="B255" s="1519"/>
      <c r="C255" s="1523"/>
      <c r="D255" s="1529"/>
      <c r="E255" s="1528"/>
      <c r="F255" s="185" t="s">
        <v>453</v>
      </c>
      <c r="G255" s="178">
        <f t="shared" si="13"/>
        <v>0</v>
      </c>
      <c r="H255" s="202">
        <v>0</v>
      </c>
      <c r="I255" s="202">
        <v>0</v>
      </c>
      <c r="J255" s="202">
        <v>0</v>
      </c>
      <c r="K255" s="202">
        <v>0</v>
      </c>
      <c r="L255" s="202">
        <v>0</v>
      </c>
      <c r="M255" s="202">
        <v>0</v>
      </c>
      <c r="N255" s="202">
        <v>0</v>
      </c>
      <c r="O255" s="202">
        <v>0</v>
      </c>
      <c r="P255" s="202">
        <v>0</v>
      </c>
      <c r="Q255" s="202">
        <v>0</v>
      </c>
      <c r="R255" s="202">
        <v>0</v>
      </c>
      <c r="S255" s="202">
        <v>0</v>
      </c>
      <c r="T255" s="1602"/>
    </row>
    <row r="256" spans="1:20" ht="15.75" customHeight="1" thickBot="1" x14ac:dyDescent="0.3">
      <c r="A256" s="1604"/>
      <c r="B256" s="1519"/>
      <c r="C256" s="1523"/>
      <c r="D256" s="1529"/>
      <c r="E256" s="1528"/>
      <c r="F256" s="185" t="s">
        <v>454</v>
      </c>
      <c r="G256" s="178">
        <f t="shared" si="13"/>
        <v>5</v>
      </c>
      <c r="H256" s="202">
        <v>0</v>
      </c>
      <c r="I256" s="202">
        <v>0</v>
      </c>
      <c r="J256" s="202">
        <v>0</v>
      </c>
      <c r="K256" s="202">
        <v>0</v>
      </c>
      <c r="L256" s="202">
        <v>0</v>
      </c>
      <c r="M256" s="202">
        <v>5</v>
      </c>
      <c r="N256" s="202">
        <v>0</v>
      </c>
      <c r="O256" s="202">
        <v>0</v>
      </c>
      <c r="P256" s="202">
        <v>0</v>
      </c>
      <c r="Q256" s="202">
        <v>0</v>
      </c>
      <c r="R256" s="202">
        <v>0</v>
      </c>
      <c r="S256" s="203">
        <v>0</v>
      </c>
      <c r="T256" s="1602"/>
    </row>
    <row r="257" spans="1:20" ht="16.5" customHeight="1" thickBot="1" x14ac:dyDescent="0.3">
      <c r="A257" s="1604"/>
      <c r="B257" s="1519"/>
      <c r="C257" s="1523"/>
      <c r="D257" s="1529"/>
      <c r="E257" s="1528"/>
      <c r="F257" s="185" t="s">
        <v>455</v>
      </c>
      <c r="G257" s="178">
        <f t="shared" si="13"/>
        <v>5</v>
      </c>
      <c r="H257" s="202">
        <v>0</v>
      </c>
      <c r="I257" s="202">
        <v>0</v>
      </c>
      <c r="J257" s="202">
        <v>0</v>
      </c>
      <c r="K257" s="202">
        <v>0</v>
      </c>
      <c r="L257" s="202">
        <v>0</v>
      </c>
      <c r="M257" s="202">
        <v>5</v>
      </c>
      <c r="N257" s="202">
        <v>0</v>
      </c>
      <c r="O257" s="202">
        <v>0</v>
      </c>
      <c r="P257" s="202">
        <v>0</v>
      </c>
      <c r="Q257" s="202">
        <v>0</v>
      </c>
      <c r="R257" s="202">
        <v>0</v>
      </c>
      <c r="S257" s="202">
        <v>0</v>
      </c>
      <c r="T257" s="1602"/>
    </row>
    <row r="258" spans="1:20" ht="15.75" customHeight="1" thickBot="1" x14ac:dyDescent="0.3">
      <c r="A258" s="1604"/>
      <c r="B258" s="1519"/>
      <c r="C258" s="1523"/>
      <c r="D258" s="1529"/>
      <c r="E258" s="1528"/>
      <c r="F258" s="185" t="s">
        <v>456</v>
      </c>
      <c r="G258" s="178">
        <v>5</v>
      </c>
      <c r="H258" s="202">
        <v>0</v>
      </c>
      <c r="I258" s="202">
        <v>0</v>
      </c>
      <c r="J258" s="202">
        <v>0</v>
      </c>
      <c r="K258" s="202">
        <v>0</v>
      </c>
      <c r="L258" s="202">
        <v>0</v>
      </c>
      <c r="M258" s="202">
        <v>0</v>
      </c>
      <c r="N258" s="202">
        <v>3</v>
      </c>
      <c r="O258" s="202">
        <v>0</v>
      </c>
      <c r="P258" s="202">
        <v>0</v>
      </c>
      <c r="Q258" s="202">
        <v>0</v>
      </c>
      <c r="R258" s="202">
        <v>0</v>
      </c>
      <c r="S258" s="203">
        <v>2</v>
      </c>
      <c r="T258" s="1602"/>
    </row>
    <row r="259" spans="1:20" ht="17.25" customHeight="1" thickBot="1" x14ac:dyDescent="0.3">
      <c r="A259" s="1604"/>
      <c r="B259" s="1519"/>
      <c r="C259" s="1523"/>
      <c r="D259" s="1529"/>
      <c r="E259" s="1528"/>
      <c r="F259" s="185" t="s">
        <v>457</v>
      </c>
      <c r="G259" s="178">
        <f t="shared" si="13"/>
        <v>0</v>
      </c>
      <c r="H259" s="202">
        <v>0</v>
      </c>
      <c r="I259" s="202">
        <v>0</v>
      </c>
      <c r="J259" s="202">
        <v>0</v>
      </c>
      <c r="K259" s="202">
        <v>0</v>
      </c>
      <c r="L259" s="202">
        <v>0</v>
      </c>
      <c r="M259" s="202">
        <v>0</v>
      </c>
      <c r="N259" s="202">
        <v>0</v>
      </c>
      <c r="O259" s="202">
        <v>0</v>
      </c>
      <c r="P259" s="202">
        <v>0</v>
      </c>
      <c r="Q259" s="202">
        <v>0</v>
      </c>
      <c r="R259" s="202">
        <v>0</v>
      </c>
      <c r="S259" s="202">
        <v>0</v>
      </c>
      <c r="T259" s="1602"/>
    </row>
    <row r="260" spans="1:20" ht="16.5" customHeight="1" thickBot="1" x14ac:dyDescent="0.3">
      <c r="A260" s="1604"/>
      <c r="B260" s="1519"/>
      <c r="C260" s="1523"/>
      <c r="D260" s="1529"/>
      <c r="E260" s="1528"/>
      <c r="F260" s="185" t="s">
        <v>458</v>
      </c>
      <c r="G260" s="178">
        <f t="shared" si="13"/>
        <v>6</v>
      </c>
      <c r="H260" s="202">
        <v>0</v>
      </c>
      <c r="I260" s="202">
        <v>0</v>
      </c>
      <c r="J260" s="202">
        <v>0</v>
      </c>
      <c r="K260" s="202">
        <v>0</v>
      </c>
      <c r="L260" s="202">
        <v>0</v>
      </c>
      <c r="M260" s="202">
        <v>0</v>
      </c>
      <c r="N260" s="202">
        <v>2</v>
      </c>
      <c r="O260" s="202">
        <v>0</v>
      </c>
      <c r="P260" s="202">
        <v>0</v>
      </c>
      <c r="Q260" s="202">
        <v>0</v>
      </c>
      <c r="R260" s="202">
        <v>0</v>
      </c>
      <c r="S260" s="203">
        <v>4</v>
      </c>
      <c r="T260" s="1602"/>
    </row>
    <row r="261" spans="1:20" ht="21" customHeight="1" thickBot="1" x14ac:dyDescent="0.3">
      <c r="A261" s="1604"/>
      <c r="B261" s="1519"/>
      <c r="C261" s="1523"/>
      <c r="D261" s="1529"/>
      <c r="E261" s="1528"/>
      <c r="F261" s="185" t="s">
        <v>459</v>
      </c>
      <c r="G261" s="178">
        <f t="shared" si="13"/>
        <v>0</v>
      </c>
      <c r="H261" s="202">
        <v>0</v>
      </c>
      <c r="I261" s="202">
        <v>0</v>
      </c>
      <c r="J261" s="202">
        <v>0</v>
      </c>
      <c r="K261" s="202">
        <v>0</v>
      </c>
      <c r="L261" s="202">
        <v>0</v>
      </c>
      <c r="M261" s="202">
        <v>0</v>
      </c>
      <c r="N261" s="202">
        <v>0</v>
      </c>
      <c r="O261" s="202">
        <v>0</v>
      </c>
      <c r="P261" s="202">
        <v>0</v>
      </c>
      <c r="Q261" s="202">
        <v>0</v>
      </c>
      <c r="R261" s="202">
        <v>0</v>
      </c>
      <c r="S261" s="202">
        <v>0</v>
      </c>
      <c r="T261" s="1602"/>
    </row>
    <row r="262" spans="1:20" ht="21" customHeight="1" thickBot="1" x14ac:dyDescent="0.3">
      <c r="A262" s="1604"/>
      <c r="B262" s="1519"/>
      <c r="C262" s="1523"/>
      <c r="D262" s="1529"/>
      <c r="E262" s="1528"/>
      <c r="F262" s="186" t="s">
        <v>460</v>
      </c>
      <c r="G262" s="209">
        <f t="shared" si="13"/>
        <v>0</v>
      </c>
      <c r="H262" s="207">
        <v>0</v>
      </c>
      <c r="I262" s="207">
        <v>0</v>
      </c>
      <c r="J262" s="207">
        <v>0</v>
      </c>
      <c r="K262" s="207">
        <v>0</v>
      </c>
      <c r="L262" s="207">
        <v>0</v>
      </c>
      <c r="M262" s="207">
        <v>0</v>
      </c>
      <c r="N262" s="207">
        <v>0</v>
      </c>
      <c r="O262" s="207">
        <v>0</v>
      </c>
      <c r="P262" s="207">
        <v>0</v>
      </c>
      <c r="Q262" s="207">
        <v>0</v>
      </c>
      <c r="R262" s="207">
        <v>0</v>
      </c>
      <c r="S262" s="207">
        <v>0</v>
      </c>
      <c r="T262" s="1602"/>
    </row>
    <row r="263" spans="1:20" ht="16.5" customHeight="1" thickBot="1" x14ac:dyDescent="0.3">
      <c r="A263" s="1604"/>
      <c r="B263" s="1519"/>
      <c r="C263" s="1523"/>
      <c r="D263" s="1530"/>
      <c r="E263" s="1531"/>
      <c r="F263" s="189" t="s">
        <v>279</v>
      </c>
      <c r="G263" s="190">
        <f>SUM(G210:G262)</f>
        <v>32</v>
      </c>
      <c r="H263" s="190">
        <f t="shared" ref="H263:S263" si="14">SUM(H210:H262)</f>
        <v>0</v>
      </c>
      <c r="I263" s="190">
        <f t="shared" si="14"/>
        <v>0</v>
      </c>
      <c r="J263" s="190">
        <f t="shared" si="14"/>
        <v>0</v>
      </c>
      <c r="K263" s="190">
        <f t="shared" si="14"/>
        <v>0</v>
      </c>
      <c r="L263" s="190">
        <f t="shared" si="14"/>
        <v>2</v>
      </c>
      <c r="M263" s="190">
        <f t="shared" si="14"/>
        <v>10</v>
      </c>
      <c r="N263" s="190">
        <f t="shared" si="14"/>
        <v>9</v>
      </c>
      <c r="O263" s="190">
        <f t="shared" si="14"/>
        <v>0</v>
      </c>
      <c r="P263" s="190">
        <f t="shared" si="14"/>
        <v>0</v>
      </c>
      <c r="Q263" s="190">
        <f t="shared" si="14"/>
        <v>0</v>
      </c>
      <c r="R263" s="190">
        <f t="shared" si="14"/>
        <v>0</v>
      </c>
      <c r="S263" s="191">
        <f t="shared" si="14"/>
        <v>13</v>
      </c>
      <c r="T263" s="1602"/>
    </row>
    <row r="264" spans="1:20" ht="15.75" customHeight="1" thickBot="1" x14ac:dyDescent="0.3">
      <c r="A264" s="1604"/>
      <c r="B264" s="1519"/>
      <c r="C264" s="1523"/>
      <c r="D264" s="1534" t="s">
        <v>179</v>
      </c>
      <c r="E264" s="1535"/>
      <c r="F264" s="192" t="s">
        <v>461</v>
      </c>
      <c r="G264" s="178">
        <f t="shared" ref="G264:G316" si="15">SUM(H264:S264)</f>
        <v>0</v>
      </c>
      <c r="H264" s="210">
        <v>0</v>
      </c>
      <c r="I264" s="210">
        <v>0</v>
      </c>
      <c r="J264" s="210">
        <v>0</v>
      </c>
      <c r="K264" s="210">
        <v>0</v>
      </c>
      <c r="L264" s="210">
        <v>0</v>
      </c>
      <c r="M264" s="210">
        <v>0</v>
      </c>
      <c r="N264" s="210">
        <v>0</v>
      </c>
      <c r="O264" s="210">
        <v>0</v>
      </c>
      <c r="P264" s="210">
        <v>0</v>
      </c>
      <c r="Q264" s="210">
        <v>0</v>
      </c>
      <c r="R264" s="210">
        <v>0</v>
      </c>
      <c r="S264" s="210">
        <v>0</v>
      </c>
      <c r="T264" s="1602"/>
    </row>
    <row r="265" spans="1:20" ht="15.75" customHeight="1" thickBot="1" x14ac:dyDescent="0.3">
      <c r="A265" s="1604"/>
      <c r="B265" s="1519"/>
      <c r="C265" s="1523"/>
      <c r="D265" s="1534"/>
      <c r="E265" s="1535"/>
      <c r="F265" s="195" t="s">
        <v>462</v>
      </c>
      <c r="G265" s="182">
        <f t="shared" si="15"/>
        <v>0</v>
      </c>
      <c r="H265" s="211">
        <v>0</v>
      </c>
      <c r="I265" s="211">
        <v>0</v>
      </c>
      <c r="J265" s="211">
        <v>0</v>
      </c>
      <c r="K265" s="211">
        <v>0</v>
      </c>
      <c r="L265" s="211">
        <v>0</v>
      </c>
      <c r="M265" s="211">
        <v>0</v>
      </c>
      <c r="N265" s="211">
        <v>0</v>
      </c>
      <c r="O265" s="211">
        <v>0</v>
      </c>
      <c r="P265" s="211">
        <v>0</v>
      </c>
      <c r="Q265" s="211">
        <v>0</v>
      </c>
      <c r="R265" s="211">
        <v>0</v>
      </c>
      <c r="S265" s="211">
        <v>0</v>
      </c>
      <c r="T265" s="1602"/>
    </row>
    <row r="266" spans="1:20" ht="16.5" customHeight="1" thickBot="1" x14ac:dyDescent="0.3">
      <c r="A266" s="1604"/>
      <c r="B266" s="1519"/>
      <c r="C266" s="1523"/>
      <c r="D266" s="1534"/>
      <c r="E266" s="1535"/>
      <c r="F266" s="195" t="s">
        <v>463</v>
      </c>
      <c r="G266" s="182">
        <f t="shared" si="15"/>
        <v>0</v>
      </c>
      <c r="H266" s="211">
        <v>0</v>
      </c>
      <c r="I266" s="211">
        <v>0</v>
      </c>
      <c r="J266" s="211">
        <v>0</v>
      </c>
      <c r="K266" s="211">
        <v>0</v>
      </c>
      <c r="L266" s="211">
        <v>0</v>
      </c>
      <c r="M266" s="211">
        <v>0</v>
      </c>
      <c r="N266" s="211">
        <v>0</v>
      </c>
      <c r="O266" s="211">
        <v>0</v>
      </c>
      <c r="P266" s="211">
        <v>0</v>
      </c>
      <c r="Q266" s="211">
        <v>0</v>
      </c>
      <c r="R266" s="211">
        <v>0</v>
      </c>
      <c r="S266" s="211">
        <v>0</v>
      </c>
      <c r="T266" s="1602"/>
    </row>
    <row r="267" spans="1:20" ht="18" customHeight="1" thickBot="1" x14ac:dyDescent="0.3">
      <c r="A267" s="1604"/>
      <c r="B267" s="1519"/>
      <c r="C267" s="1523"/>
      <c r="D267" s="1534"/>
      <c r="E267" s="1535"/>
      <c r="F267" s="195" t="s">
        <v>464</v>
      </c>
      <c r="G267" s="182">
        <f t="shared" si="15"/>
        <v>0</v>
      </c>
      <c r="H267" s="211">
        <v>0</v>
      </c>
      <c r="I267" s="211">
        <v>0</v>
      </c>
      <c r="J267" s="211">
        <v>0</v>
      </c>
      <c r="K267" s="211">
        <v>0</v>
      </c>
      <c r="L267" s="211">
        <v>0</v>
      </c>
      <c r="M267" s="211">
        <v>0</v>
      </c>
      <c r="N267" s="211">
        <v>0</v>
      </c>
      <c r="O267" s="211">
        <v>0</v>
      </c>
      <c r="P267" s="211">
        <v>0</v>
      </c>
      <c r="Q267" s="211">
        <v>0</v>
      </c>
      <c r="R267" s="211">
        <v>0</v>
      </c>
      <c r="S267" s="211">
        <v>0</v>
      </c>
      <c r="T267" s="1602"/>
    </row>
    <row r="268" spans="1:20" ht="18.75" customHeight="1" thickBot="1" x14ac:dyDescent="0.3">
      <c r="A268" s="1604"/>
      <c r="B268" s="1519"/>
      <c r="C268" s="1523"/>
      <c r="D268" s="1534"/>
      <c r="E268" s="1535"/>
      <c r="F268" s="195" t="s">
        <v>465</v>
      </c>
      <c r="G268" s="182">
        <f t="shared" si="15"/>
        <v>0</v>
      </c>
      <c r="H268" s="211">
        <v>0</v>
      </c>
      <c r="I268" s="211">
        <v>0</v>
      </c>
      <c r="J268" s="211">
        <v>0</v>
      </c>
      <c r="K268" s="211">
        <v>0</v>
      </c>
      <c r="L268" s="211">
        <v>0</v>
      </c>
      <c r="M268" s="211">
        <v>0</v>
      </c>
      <c r="N268" s="211">
        <v>0</v>
      </c>
      <c r="O268" s="211">
        <v>0</v>
      </c>
      <c r="P268" s="211">
        <v>0</v>
      </c>
      <c r="Q268" s="211">
        <v>0</v>
      </c>
      <c r="R268" s="211">
        <v>0</v>
      </c>
      <c r="S268" s="211">
        <v>0</v>
      </c>
      <c r="T268" s="1602"/>
    </row>
    <row r="269" spans="1:20" ht="30.75" customHeight="1" thickBot="1" x14ac:dyDescent="0.3">
      <c r="A269" s="1604"/>
      <c r="B269" s="1519"/>
      <c r="C269" s="1523"/>
      <c r="D269" s="1534"/>
      <c r="E269" s="1535"/>
      <c r="F269" s="195" t="s">
        <v>466</v>
      </c>
      <c r="G269" s="182">
        <f t="shared" si="15"/>
        <v>0</v>
      </c>
      <c r="H269" s="211">
        <v>0</v>
      </c>
      <c r="I269" s="211">
        <v>0</v>
      </c>
      <c r="J269" s="211">
        <v>0</v>
      </c>
      <c r="K269" s="211">
        <v>0</v>
      </c>
      <c r="L269" s="211">
        <v>0</v>
      </c>
      <c r="M269" s="211">
        <v>0</v>
      </c>
      <c r="N269" s="211">
        <v>0</v>
      </c>
      <c r="O269" s="211">
        <v>0</v>
      </c>
      <c r="P269" s="211">
        <v>0</v>
      </c>
      <c r="Q269" s="211">
        <v>0</v>
      </c>
      <c r="R269" s="211">
        <v>0</v>
      </c>
      <c r="S269" s="211">
        <v>0</v>
      </c>
      <c r="T269" s="1602"/>
    </row>
    <row r="270" spans="1:20" ht="33" customHeight="1" thickBot="1" x14ac:dyDescent="0.3">
      <c r="A270" s="1604"/>
      <c r="B270" s="1519"/>
      <c r="C270" s="1523"/>
      <c r="D270" s="1534"/>
      <c r="E270" s="1535"/>
      <c r="F270" s="195" t="s">
        <v>467</v>
      </c>
      <c r="G270" s="182">
        <f t="shared" si="15"/>
        <v>0</v>
      </c>
      <c r="H270" s="211">
        <v>0</v>
      </c>
      <c r="I270" s="211">
        <v>0</v>
      </c>
      <c r="J270" s="211">
        <v>0</v>
      </c>
      <c r="K270" s="211">
        <v>0</v>
      </c>
      <c r="L270" s="211">
        <v>0</v>
      </c>
      <c r="M270" s="211">
        <v>0</v>
      </c>
      <c r="N270" s="211">
        <v>0</v>
      </c>
      <c r="O270" s="211">
        <v>0</v>
      </c>
      <c r="P270" s="211">
        <v>0</v>
      </c>
      <c r="Q270" s="211">
        <v>0</v>
      </c>
      <c r="R270" s="211">
        <v>0</v>
      </c>
      <c r="S270" s="211">
        <v>0</v>
      </c>
      <c r="T270" s="1602"/>
    </row>
    <row r="271" spans="1:20" ht="15.75" customHeight="1" thickBot="1" x14ac:dyDescent="0.3">
      <c r="A271" s="1604"/>
      <c r="B271" s="1519"/>
      <c r="C271" s="1523"/>
      <c r="D271" s="1534"/>
      <c r="E271" s="1535"/>
      <c r="F271" s="195" t="s">
        <v>468</v>
      </c>
      <c r="G271" s="182">
        <f t="shared" si="15"/>
        <v>0</v>
      </c>
      <c r="H271" s="211">
        <v>0</v>
      </c>
      <c r="I271" s="211">
        <v>0</v>
      </c>
      <c r="J271" s="211">
        <v>0</v>
      </c>
      <c r="K271" s="211">
        <v>0</v>
      </c>
      <c r="L271" s="211">
        <v>0</v>
      </c>
      <c r="M271" s="211">
        <v>0</v>
      </c>
      <c r="N271" s="211">
        <v>0</v>
      </c>
      <c r="O271" s="211">
        <v>0</v>
      </c>
      <c r="P271" s="211">
        <v>0</v>
      </c>
      <c r="Q271" s="211">
        <v>0</v>
      </c>
      <c r="R271" s="211">
        <v>0</v>
      </c>
      <c r="S271" s="211">
        <v>0</v>
      </c>
      <c r="T271" s="1602"/>
    </row>
    <row r="272" spans="1:20" ht="33.75" customHeight="1" thickBot="1" x14ac:dyDescent="0.3">
      <c r="A272" s="1604"/>
      <c r="B272" s="1519"/>
      <c r="C272" s="1523"/>
      <c r="D272" s="1534"/>
      <c r="E272" s="1535"/>
      <c r="F272" s="195" t="s">
        <v>469</v>
      </c>
      <c r="G272" s="182">
        <f t="shared" si="15"/>
        <v>0</v>
      </c>
      <c r="H272" s="211">
        <v>0</v>
      </c>
      <c r="I272" s="211">
        <v>0</v>
      </c>
      <c r="J272" s="211">
        <v>0</v>
      </c>
      <c r="K272" s="211">
        <v>0</v>
      </c>
      <c r="L272" s="211">
        <v>0</v>
      </c>
      <c r="M272" s="211">
        <v>0</v>
      </c>
      <c r="N272" s="211">
        <v>0</v>
      </c>
      <c r="O272" s="211">
        <v>0</v>
      </c>
      <c r="P272" s="211">
        <v>0</v>
      </c>
      <c r="Q272" s="211">
        <v>0</v>
      </c>
      <c r="R272" s="211">
        <v>0</v>
      </c>
      <c r="S272" s="211">
        <v>0</v>
      </c>
      <c r="T272" s="1602"/>
    </row>
    <row r="273" spans="1:20" ht="15.75" customHeight="1" thickBot="1" x14ac:dyDescent="0.3">
      <c r="A273" s="1604"/>
      <c r="B273" s="1519"/>
      <c r="C273" s="1523"/>
      <c r="D273" s="1534"/>
      <c r="E273" s="1535"/>
      <c r="F273" s="195" t="s">
        <v>470</v>
      </c>
      <c r="G273" s="182">
        <f t="shared" si="15"/>
        <v>0</v>
      </c>
      <c r="H273" s="211">
        <v>0</v>
      </c>
      <c r="I273" s="211">
        <v>0</v>
      </c>
      <c r="J273" s="211">
        <v>0</v>
      </c>
      <c r="K273" s="211">
        <v>0</v>
      </c>
      <c r="L273" s="211">
        <v>0</v>
      </c>
      <c r="M273" s="211">
        <v>0</v>
      </c>
      <c r="N273" s="211">
        <v>0</v>
      </c>
      <c r="O273" s="211">
        <v>0</v>
      </c>
      <c r="P273" s="211">
        <v>0</v>
      </c>
      <c r="Q273" s="211">
        <v>0</v>
      </c>
      <c r="R273" s="211">
        <v>0</v>
      </c>
      <c r="S273" s="211">
        <v>0</v>
      </c>
      <c r="T273" s="1602"/>
    </row>
    <row r="274" spans="1:20" ht="33.75" customHeight="1" thickBot="1" x14ac:dyDescent="0.3">
      <c r="A274" s="1604"/>
      <c r="B274" s="1519"/>
      <c r="C274" s="1523"/>
      <c r="D274" s="1534"/>
      <c r="E274" s="1535"/>
      <c r="F274" s="195" t="s">
        <v>471</v>
      </c>
      <c r="G274" s="182">
        <f t="shared" si="15"/>
        <v>0</v>
      </c>
      <c r="H274" s="211">
        <v>0</v>
      </c>
      <c r="I274" s="211">
        <v>0</v>
      </c>
      <c r="J274" s="211">
        <v>0</v>
      </c>
      <c r="K274" s="211">
        <v>0</v>
      </c>
      <c r="L274" s="211">
        <v>0</v>
      </c>
      <c r="M274" s="211">
        <v>0</v>
      </c>
      <c r="N274" s="211">
        <v>0</v>
      </c>
      <c r="O274" s="211">
        <v>0</v>
      </c>
      <c r="P274" s="211">
        <v>0</v>
      </c>
      <c r="Q274" s="211">
        <v>0</v>
      </c>
      <c r="R274" s="211">
        <v>0</v>
      </c>
      <c r="S274" s="211">
        <v>0</v>
      </c>
      <c r="T274" s="1602"/>
    </row>
    <row r="275" spans="1:20" ht="33" customHeight="1" thickBot="1" x14ac:dyDescent="0.3">
      <c r="A275" s="1604"/>
      <c r="B275" s="1519"/>
      <c r="C275" s="1523"/>
      <c r="D275" s="1534"/>
      <c r="E275" s="1535"/>
      <c r="F275" s="195" t="s">
        <v>472</v>
      </c>
      <c r="G275" s="182">
        <f t="shared" si="15"/>
        <v>0</v>
      </c>
      <c r="H275" s="211">
        <v>0</v>
      </c>
      <c r="I275" s="211">
        <v>0</v>
      </c>
      <c r="J275" s="211">
        <v>0</v>
      </c>
      <c r="K275" s="211">
        <v>0</v>
      </c>
      <c r="L275" s="211">
        <v>0</v>
      </c>
      <c r="M275" s="211">
        <v>0</v>
      </c>
      <c r="N275" s="211">
        <v>0</v>
      </c>
      <c r="O275" s="211">
        <v>0</v>
      </c>
      <c r="P275" s="211">
        <v>0</v>
      </c>
      <c r="Q275" s="211">
        <v>0</v>
      </c>
      <c r="R275" s="211">
        <v>0</v>
      </c>
      <c r="S275" s="211">
        <v>0</v>
      </c>
      <c r="T275" s="1602"/>
    </row>
    <row r="276" spans="1:20" ht="15.75" customHeight="1" thickBot="1" x14ac:dyDescent="0.3">
      <c r="A276" s="1604"/>
      <c r="B276" s="1519"/>
      <c r="C276" s="1523"/>
      <c r="D276" s="1534"/>
      <c r="E276" s="1535"/>
      <c r="F276" s="195" t="s">
        <v>509</v>
      </c>
      <c r="G276" s="182">
        <f t="shared" si="15"/>
        <v>0</v>
      </c>
      <c r="H276" s="211">
        <v>0</v>
      </c>
      <c r="I276" s="211">
        <v>0</v>
      </c>
      <c r="J276" s="211">
        <v>0</v>
      </c>
      <c r="K276" s="211">
        <v>0</v>
      </c>
      <c r="L276" s="211">
        <v>0</v>
      </c>
      <c r="M276" s="211">
        <v>0</v>
      </c>
      <c r="N276" s="211">
        <v>0</v>
      </c>
      <c r="O276" s="211">
        <v>0</v>
      </c>
      <c r="P276" s="211">
        <v>0</v>
      </c>
      <c r="Q276" s="211">
        <v>0</v>
      </c>
      <c r="R276" s="211">
        <v>0</v>
      </c>
      <c r="S276" s="211">
        <v>0</v>
      </c>
      <c r="T276" s="1602"/>
    </row>
    <row r="277" spans="1:20" ht="15.75" customHeight="1" thickBot="1" x14ac:dyDescent="0.3">
      <c r="A277" s="1604"/>
      <c r="B277" s="1519"/>
      <c r="C277" s="1523"/>
      <c r="D277" s="1534"/>
      <c r="E277" s="1535"/>
      <c r="F277" s="195" t="s">
        <v>473</v>
      </c>
      <c r="G277" s="182">
        <f t="shared" si="15"/>
        <v>0</v>
      </c>
      <c r="H277" s="211">
        <v>0</v>
      </c>
      <c r="I277" s="211">
        <v>0</v>
      </c>
      <c r="J277" s="211">
        <v>0</v>
      </c>
      <c r="K277" s="211">
        <v>0</v>
      </c>
      <c r="L277" s="211">
        <v>0</v>
      </c>
      <c r="M277" s="211">
        <v>0</v>
      </c>
      <c r="N277" s="211">
        <v>0</v>
      </c>
      <c r="O277" s="211">
        <v>0</v>
      </c>
      <c r="P277" s="211">
        <v>0</v>
      </c>
      <c r="Q277" s="211">
        <v>0</v>
      </c>
      <c r="R277" s="211">
        <v>0</v>
      </c>
      <c r="S277" s="211">
        <v>0</v>
      </c>
      <c r="T277" s="1602"/>
    </row>
    <row r="278" spans="1:20" ht="33.75" customHeight="1" thickBot="1" x14ac:dyDescent="0.3">
      <c r="A278" s="1604"/>
      <c r="B278" s="1519"/>
      <c r="C278" s="1523"/>
      <c r="D278" s="1534"/>
      <c r="E278" s="1535"/>
      <c r="F278" s="195" t="s">
        <v>474</v>
      </c>
      <c r="G278" s="182">
        <f t="shared" si="15"/>
        <v>0</v>
      </c>
      <c r="H278" s="211">
        <v>0</v>
      </c>
      <c r="I278" s="211">
        <v>0</v>
      </c>
      <c r="J278" s="211">
        <v>0</v>
      </c>
      <c r="K278" s="211">
        <v>0</v>
      </c>
      <c r="L278" s="211">
        <v>0</v>
      </c>
      <c r="M278" s="211">
        <v>0</v>
      </c>
      <c r="N278" s="211">
        <v>0</v>
      </c>
      <c r="O278" s="211">
        <v>0</v>
      </c>
      <c r="P278" s="211">
        <v>0</v>
      </c>
      <c r="Q278" s="211">
        <v>0</v>
      </c>
      <c r="R278" s="211">
        <v>0</v>
      </c>
      <c r="S278" s="211">
        <v>0</v>
      </c>
      <c r="T278" s="1602"/>
    </row>
    <row r="279" spans="1:20" ht="18.75" customHeight="1" thickBot="1" x14ac:dyDescent="0.3">
      <c r="A279" s="1604"/>
      <c r="B279" s="1519"/>
      <c r="C279" s="1523"/>
      <c r="D279" s="1534"/>
      <c r="E279" s="1535"/>
      <c r="F279" s="195" t="s">
        <v>475</v>
      </c>
      <c r="G279" s="182">
        <f t="shared" si="15"/>
        <v>0</v>
      </c>
      <c r="H279" s="211">
        <v>0</v>
      </c>
      <c r="I279" s="211">
        <v>0</v>
      </c>
      <c r="J279" s="211">
        <v>0</v>
      </c>
      <c r="K279" s="211">
        <v>0</v>
      </c>
      <c r="L279" s="211">
        <v>0</v>
      </c>
      <c r="M279" s="211">
        <v>0</v>
      </c>
      <c r="N279" s="211">
        <v>0</v>
      </c>
      <c r="O279" s="211">
        <v>0</v>
      </c>
      <c r="P279" s="211">
        <v>0</v>
      </c>
      <c r="Q279" s="211">
        <v>0</v>
      </c>
      <c r="R279" s="211">
        <v>0</v>
      </c>
      <c r="S279" s="211">
        <v>0</v>
      </c>
      <c r="T279" s="1602"/>
    </row>
    <row r="280" spans="1:20" ht="15.75" customHeight="1" thickBot="1" x14ac:dyDescent="0.3">
      <c r="A280" s="1604"/>
      <c r="B280" s="1519"/>
      <c r="C280" s="1523"/>
      <c r="D280" s="1534"/>
      <c r="E280" s="1535"/>
      <c r="F280" s="195" t="s">
        <v>476</v>
      </c>
      <c r="G280" s="182">
        <f t="shared" si="15"/>
        <v>0</v>
      </c>
      <c r="H280" s="211">
        <v>0</v>
      </c>
      <c r="I280" s="211">
        <v>0</v>
      </c>
      <c r="J280" s="211">
        <v>0</v>
      </c>
      <c r="K280" s="211">
        <v>0</v>
      </c>
      <c r="L280" s="211">
        <v>0</v>
      </c>
      <c r="M280" s="211">
        <v>0</v>
      </c>
      <c r="N280" s="211">
        <v>0</v>
      </c>
      <c r="O280" s="211">
        <v>0</v>
      </c>
      <c r="P280" s="211">
        <v>0</v>
      </c>
      <c r="Q280" s="211">
        <v>0</v>
      </c>
      <c r="R280" s="211">
        <v>0</v>
      </c>
      <c r="S280" s="211">
        <v>0</v>
      </c>
      <c r="T280" s="1602"/>
    </row>
    <row r="281" spans="1:20" ht="18" customHeight="1" thickBot="1" x14ac:dyDescent="0.3">
      <c r="A281" s="1604"/>
      <c r="B281" s="1519"/>
      <c r="C281" s="1523"/>
      <c r="D281" s="1534"/>
      <c r="E281" s="1535"/>
      <c r="F281" s="195" t="s">
        <v>477</v>
      </c>
      <c r="G281" s="182">
        <f t="shared" si="15"/>
        <v>0</v>
      </c>
      <c r="H281" s="211">
        <v>0</v>
      </c>
      <c r="I281" s="211">
        <v>0</v>
      </c>
      <c r="J281" s="211">
        <v>0</v>
      </c>
      <c r="K281" s="211">
        <v>0</v>
      </c>
      <c r="L281" s="211">
        <v>0</v>
      </c>
      <c r="M281" s="211">
        <v>0</v>
      </c>
      <c r="N281" s="211">
        <v>0</v>
      </c>
      <c r="O281" s="211">
        <v>0</v>
      </c>
      <c r="P281" s="211">
        <v>0</v>
      </c>
      <c r="Q281" s="211">
        <v>0</v>
      </c>
      <c r="R281" s="211">
        <v>0</v>
      </c>
      <c r="S281" s="211">
        <v>0</v>
      </c>
      <c r="T281" s="1602"/>
    </row>
    <row r="282" spans="1:20" ht="15.75" customHeight="1" thickBot="1" x14ac:dyDescent="0.3">
      <c r="A282" s="1604"/>
      <c r="B282" s="1519"/>
      <c r="C282" s="1523"/>
      <c r="D282" s="1534"/>
      <c r="E282" s="1535"/>
      <c r="F282" s="195" t="s">
        <v>478</v>
      </c>
      <c r="G282" s="182">
        <f t="shared" si="15"/>
        <v>0</v>
      </c>
      <c r="H282" s="211">
        <v>0</v>
      </c>
      <c r="I282" s="211">
        <v>0</v>
      </c>
      <c r="J282" s="211">
        <v>0</v>
      </c>
      <c r="K282" s="211">
        <v>0</v>
      </c>
      <c r="L282" s="211">
        <v>0</v>
      </c>
      <c r="M282" s="211">
        <v>0</v>
      </c>
      <c r="N282" s="211">
        <v>0</v>
      </c>
      <c r="O282" s="211">
        <v>0</v>
      </c>
      <c r="P282" s="211">
        <v>0</v>
      </c>
      <c r="Q282" s="211">
        <v>0</v>
      </c>
      <c r="R282" s="211">
        <v>0</v>
      </c>
      <c r="S282" s="211">
        <v>0</v>
      </c>
      <c r="T282" s="1602"/>
    </row>
    <row r="283" spans="1:20" ht="15.75" customHeight="1" thickBot="1" x14ac:dyDescent="0.3">
      <c r="A283" s="1604"/>
      <c r="B283" s="1519"/>
      <c r="C283" s="1523"/>
      <c r="D283" s="1534"/>
      <c r="E283" s="1535"/>
      <c r="F283" s="195" t="s">
        <v>479</v>
      </c>
      <c r="G283" s="182">
        <f t="shared" si="15"/>
        <v>0</v>
      </c>
      <c r="H283" s="211">
        <v>0</v>
      </c>
      <c r="I283" s="211">
        <v>0</v>
      </c>
      <c r="J283" s="211">
        <v>0</v>
      </c>
      <c r="K283" s="211">
        <v>0</v>
      </c>
      <c r="L283" s="211">
        <v>0</v>
      </c>
      <c r="M283" s="211">
        <v>0</v>
      </c>
      <c r="N283" s="211">
        <v>0</v>
      </c>
      <c r="O283" s="211">
        <v>0</v>
      </c>
      <c r="P283" s="211">
        <v>0</v>
      </c>
      <c r="Q283" s="211">
        <v>0</v>
      </c>
      <c r="R283" s="211">
        <v>0</v>
      </c>
      <c r="S283" s="211">
        <v>0</v>
      </c>
      <c r="T283" s="1602"/>
    </row>
    <row r="284" spans="1:20" ht="16.5" customHeight="1" thickBot="1" x14ac:dyDescent="0.3">
      <c r="A284" s="1604"/>
      <c r="B284" s="1519"/>
      <c r="C284" s="1523"/>
      <c r="D284" s="1534"/>
      <c r="E284" s="1535"/>
      <c r="F284" s="195" t="s">
        <v>480</v>
      </c>
      <c r="G284" s="182">
        <f t="shared" si="15"/>
        <v>0</v>
      </c>
      <c r="H284" s="211">
        <v>0</v>
      </c>
      <c r="I284" s="211">
        <v>0</v>
      </c>
      <c r="J284" s="211">
        <v>0</v>
      </c>
      <c r="K284" s="211">
        <v>0</v>
      </c>
      <c r="L284" s="211">
        <v>0</v>
      </c>
      <c r="M284" s="211">
        <v>0</v>
      </c>
      <c r="N284" s="211">
        <v>0</v>
      </c>
      <c r="O284" s="211">
        <v>0</v>
      </c>
      <c r="P284" s="211">
        <v>0</v>
      </c>
      <c r="Q284" s="211">
        <v>0</v>
      </c>
      <c r="R284" s="211">
        <v>0</v>
      </c>
      <c r="S284" s="211">
        <v>0</v>
      </c>
      <c r="T284" s="1602"/>
    </row>
    <row r="285" spans="1:20" ht="15.75" customHeight="1" thickBot="1" x14ac:dyDescent="0.3">
      <c r="A285" s="1604"/>
      <c r="B285" s="1519"/>
      <c r="C285" s="1523"/>
      <c r="D285" s="1534"/>
      <c r="E285" s="1535"/>
      <c r="F285" s="195" t="s">
        <v>481</v>
      </c>
      <c r="G285" s="182">
        <f t="shared" si="15"/>
        <v>0</v>
      </c>
      <c r="H285" s="211">
        <v>0</v>
      </c>
      <c r="I285" s="211">
        <v>0</v>
      </c>
      <c r="J285" s="211">
        <v>0</v>
      </c>
      <c r="K285" s="211">
        <v>0</v>
      </c>
      <c r="L285" s="211">
        <v>0</v>
      </c>
      <c r="M285" s="211">
        <v>0</v>
      </c>
      <c r="N285" s="211">
        <v>0</v>
      </c>
      <c r="O285" s="211">
        <v>0</v>
      </c>
      <c r="P285" s="211">
        <v>0</v>
      </c>
      <c r="Q285" s="211">
        <v>0</v>
      </c>
      <c r="R285" s="211">
        <v>0</v>
      </c>
      <c r="S285" s="211">
        <v>0</v>
      </c>
      <c r="T285" s="1602"/>
    </row>
    <row r="286" spans="1:20" ht="15.75" customHeight="1" thickBot="1" x14ac:dyDescent="0.3">
      <c r="A286" s="1604"/>
      <c r="B286" s="1519"/>
      <c r="C286" s="1523"/>
      <c r="D286" s="1534"/>
      <c r="E286" s="1535"/>
      <c r="F286" s="195" t="s">
        <v>482</v>
      </c>
      <c r="G286" s="182">
        <f t="shared" si="15"/>
        <v>0</v>
      </c>
      <c r="H286" s="211">
        <v>0</v>
      </c>
      <c r="I286" s="211">
        <v>0</v>
      </c>
      <c r="J286" s="211">
        <v>0</v>
      </c>
      <c r="K286" s="211">
        <v>0</v>
      </c>
      <c r="L286" s="211">
        <v>0</v>
      </c>
      <c r="M286" s="211">
        <v>0</v>
      </c>
      <c r="N286" s="211">
        <v>0</v>
      </c>
      <c r="O286" s="211">
        <v>0</v>
      </c>
      <c r="P286" s="211">
        <v>0</v>
      </c>
      <c r="Q286" s="211">
        <v>0</v>
      </c>
      <c r="R286" s="211">
        <v>0</v>
      </c>
      <c r="S286" s="211">
        <v>0</v>
      </c>
      <c r="T286" s="1602"/>
    </row>
    <row r="287" spans="1:20" ht="16.5" customHeight="1" thickBot="1" x14ac:dyDescent="0.3">
      <c r="A287" s="1604"/>
      <c r="B287" s="1519"/>
      <c r="C287" s="1523"/>
      <c r="D287" s="1534"/>
      <c r="E287" s="1535"/>
      <c r="F287" s="195" t="s">
        <v>483</v>
      </c>
      <c r="G287" s="182">
        <f t="shared" si="15"/>
        <v>0</v>
      </c>
      <c r="H287" s="211">
        <v>0</v>
      </c>
      <c r="I287" s="211">
        <v>0</v>
      </c>
      <c r="J287" s="211">
        <v>0</v>
      </c>
      <c r="K287" s="211">
        <v>0</v>
      </c>
      <c r="L287" s="211">
        <v>0</v>
      </c>
      <c r="M287" s="211">
        <v>0</v>
      </c>
      <c r="N287" s="211">
        <v>0</v>
      </c>
      <c r="O287" s="211">
        <v>0</v>
      </c>
      <c r="P287" s="211">
        <v>0</v>
      </c>
      <c r="Q287" s="211">
        <v>0</v>
      </c>
      <c r="R287" s="211">
        <v>0</v>
      </c>
      <c r="S287" s="211">
        <v>0</v>
      </c>
      <c r="T287" s="1602"/>
    </row>
    <row r="288" spans="1:20" ht="15.75" customHeight="1" thickBot="1" x14ac:dyDescent="0.3">
      <c r="A288" s="1604"/>
      <c r="B288" s="1519"/>
      <c r="C288" s="1523"/>
      <c r="D288" s="1534"/>
      <c r="E288" s="1535"/>
      <c r="F288" s="195" t="s">
        <v>484</v>
      </c>
      <c r="G288" s="182">
        <f t="shared" si="15"/>
        <v>0</v>
      </c>
      <c r="H288" s="211">
        <v>0</v>
      </c>
      <c r="I288" s="211">
        <v>0</v>
      </c>
      <c r="J288" s="211">
        <v>0</v>
      </c>
      <c r="K288" s="211">
        <v>0</v>
      </c>
      <c r="L288" s="211">
        <v>0</v>
      </c>
      <c r="M288" s="211">
        <v>0</v>
      </c>
      <c r="N288" s="211">
        <v>0</v>
      </c>
      <c r="O288" s="211">
        <v>0</v>
      </c>
      <c r="P288" s="211">
        <v>0</v>
      </c>
      <c r="Q288" s="211">
        <v>0</v>
      </c>
      <c r="R288" s="211">
        <v>0</v>
      </c>
      <c r="S288" s="211">
        <v>0</v>
      </c>
      <c r="T288" s="1602"/>
    </row>
    <row r="289" spans="1:20" ht="15.75" customHeight="1" thickBot="1" x14ac:dyDescent="0.3">
      <c r="A289" s="1604"/>
      <c r="B289" s="1519"/>
      <c r="C289" s="1523"/>
      <c r="D289" s="1534"/>
      <c r="E289" s="1535"/>
      <c r="F289" s="195" t="s">
        <v>485</v>
      </c>
      <c r="G289" s="182">
        <f t="shared" si="15"/>
        <v>0</v>
      </c>
      <c r="H289" s="211">
        <v>0</v>
      </c>
      <c r="I289" s="211">
        <v>0</v>
      </c>
      <c r="J289" s="211">
        <v>0</v>
      </c>
      <c r="K289" s="211">
        <v>0</v>
      </c>
      <c r="L289" s="211">
        <v>0</v>
      </c>
      <c r="M289" s="211">
        <v>0</v>
      </c>
      <c r="N289" s="211">
        <v>0</v>
      </c>
      <c r="O289" s="211">
        <v>0</v>
      </c>
      <c r="P289" s="211">
        <v>0</v>
      </c>
      <c r="Q289" s="211">
        <v>0</v>
      </c>
      <c r="R289" s="211">
        <v>0</v>
      </c>
      <c r="S289" s="211">
        <v>0</v>
      </c>
      <c r="T289" s="1602"/>
    </row>
    <row r="290" spans="1:20" ht="16.5" customHeight="1" thickBot="1" x14ac:dyDescent="0.3">
      <c r="A290" s="1604"/>
      <c r="B290" s="1519"/>
      <c r="C290" s="1523"/>
      <c r="D290" s="1534"/>
      <c r="E290" s="1535"/>
      <c r="F290" s="195" t="s">
        <v>510</v>
      </c>
      <c r="G290" s="182">
        <f t="shared" si="15"/>
        <v>0</v>
      </c>
      <c r="H290" s="211">
        <v>0</v>
      </c>
      <c r="I290" s="211">
        <v>0</v>
      </c>
      <c r="J290" s="211">
        <v>0</v>
      </c>
      <c r="K290" s="211">
        <v>0</v>
      </c>
      <c r="L290" s="211">
        <v>0</v>
      </c>
      <c r="M290" s="211">
        <v>0</v>
      </c>
      <c r="N290" s="211">
        <v>0</v>
      </c>
      <c r="O290" s="211">
        <v>0</v>
      </c>
      <c r="P290" s="211">
        <v>0</v>
      </c>
      <c r="Q290" s="211">
        <v>0</v>
      </c>
      <c r="R290" s="211">
        <v>0</v>
      </c>
      <c r="S290" s="211">
        <v>0</v>
      </c>
      <c r="T290" s="1602"/>
    </row>
    <row r="291" spans="1:20" ht="15.75" customHeight="1" thickBot="1" x14ac:dyDescent="0.3">
      <c r="A291" s="1604"/>
      <c r="B291" s="1519"/>
      <c r="C291" s="1523"/>
      <c r="D291" s="1534"/>
      <c r="E291" s="1535"/>
      <c r="F291" s="195" t="s">
        <v>511</v>
      </c>
      <c r="G291" s="182">
        <f t="shared" si="15"/>
        <v>0</v>
      </c>
      <c r="H291" s="211">
        <v>0</v>
      </c>
      <c r="I291" s="211">
        <v>0</v>
      </c>
      <c r="J291" s="211">
        <v>0</v>
      </c>
      <c r="K291" s="211">
        <v>0</v>
      </c>
      <c r="L291" s="211">
        <v>0</v>
      </c>
      <c r="M291" s="211">
        <v>0</v>
      </c>
      <c r="N291" s="211">
        <v>0</v>
      </c>
      <c r="O291" s="211">
        <v>0</v>
      </c>
      <c r="P291" s="211">
        <v>0</v>
      </c>
      <c r="Q291" s="211">
        <v>0</v>
      </c>
      <c r="R291" s="211">
        <v>0</v>
      </c>
      <c r="S291" s="211">
        <v>0</v>
      </c>
      <c r="T291" s="1602"/>
    </row>
    <row r="292" spans="1:20" ht="15.75" customHeight="1" thickBot="1" x14ac:dyDescent="0.3">
      <c r="A292" s="1604"/>
      <c r="B292" s="1519"/>
      <c r="C292" s="1523"/>
      <c r="D292" s="1534"/>
      <c r="E292" s="1535"/>
      <c r="F292" s="195" t="s">
        <v>512</v>
      </c>
      <c r="G292" s="182">
        <f t="shared" si="15"/>
        <v>0</v>
      </c>
      <c r="H292" s="211">
        <v>0</v>
      </c>
      <c r="I292" s="211">
        <v>0</v>
      </c>
      <c r="J292" s="211">
        <v>0</v>
      </c>
      <c r="K292" s="211">
        <v>0</v>
      </c>
      <c r="L292" s="211">
        <v>0</v>
      </c>
      <c r="M292" s="211">
        <v>0</v>
      </c>
      <c r="N292" s="211">
        <v>0</v>
      </c>
      <c r="O292" s="211">
        <v>0</v>
      </c>
      <c r="P292" s="211">
        <v>0</v>
      </c>
      <c r="Q292" s="211">
        <v>0</v>
      </c>
      <c r="R292" s="211">
        <v>0</v>
      </c>
      <c r="S292" s="211">
        <v>0</v>
      </c>
      <c r="T292" s="1602"/>
    </row>
    <row r="293" spans="1:20" ht="16.5" customHeight="1" thickBot="1" x14ac:dyDescent="0.3">
      <c r="A293" s="1604"/>
      <c r="B293" s="1519"/>
      <c r="C293" s="1523"/>
      <c r="D293" s="1534"/>
      <c r="E293" s="1535"/>
      <c r="F293" s="195" t="s">
        <v>513</v>
      </c>
      <c r="G293" s="182">
        <f t="shared" si="15"/>
        <v>0</v>
      </c>
      <c r="H293" s="211">
        <v>0</v>
      </c>
      <c r="I293" s="211">
        <v>0</v>
      </c>
      <c r="J293" s="211">
        <v>0</v>
      </c>
      <c r="K293" s="211">
        <v>0</v>
      </c>
      <c r="L293" s="211">
        <v>0</v>
      </c>
      <c r="M293" s="211">
        <v>0</v>
      </c>
      <c r="N293" s="211">
        <v>0</v>
      </c>
      <c r="O293" s="211">
        <v>0</v>
      </c>
      <c r="P293" s="211">
        <v>0</v>
      </c>
      <c r="Q293" s="211">
        <v>0</v>
      </c>
      <c r="R293" s="211">
        <v>0</v>
      </c>
      <c r="S293" s="211">
        <v>0</v>
      </c>
      <c r="T293" s="1602"/>
    </row>
    <row r="294" spans="1:20" ht="17.25" customHeight="1" thickBot="1" x14ac:dyDescent="0.3">
      <c r="A294" s="1604"/>
      <c r="B294" s="1519"/>
      <c r="C294" s="1523"/>
      <c r="D294" s="1534"/>
      <c r="E294" s="1535"/>
      <c r="F294" s="195" t="s">
        <v>508</v>
      </c>
      <c r="G294" s="182">
        <f t="shared" si="15"/>
        <v>0</v>
      </c>
      <c r="H294" s="211">
        <v>0</v>
      </c>
      <c r="I294" s="211">
        <v>0</v>
      </c>
      <c r="J294" s="211">
        <v>0</v>
      </c>
      <c r="K294" s="211">
        <v>0</v>
      </c>
      <c r="L294" s="211">
        <v>0</v>
      </c>
      <c r="M294" s="211">
        <v>0</v>
      </c>
      <c r="N294" s="211">
        <v>0</v>
      </c>
      <c r="O294" s="211">
        <v>0</v>
      </c>
      <c r="P294" s="211">
        <v>0</v>
      </c>
      <c r="Q294" s="211">
        <v>0</v>
      </c>
      <c r="R294" s="211">
        <v>0</v>
      </c>
      <c r="S294" s="211">
        <v>0</v>
      </c>
      <c r="T294" s="1602"/>
    </row>
    <row r="295" spans="1:20" ht="31.5" customHeight="1" thickBot="1" x14ac:dyDescent="0.3">
      <c r="A295" s="1604"/>
      <c r="B295" s="1519"/>
      <c r="C295" s="1523"/>
      <c r="D295" s="1534"/>
      <c r="E295" s="1535"/>
      <c r="F295" s="195" t="s">
        <v>507</v>
      </c>
      <c r="G295" s="182">
        <f t="shared" si="15"/>
        <v>0</v>
      </c>
      <c r="H295" s="211">
        <v>0</v>
      </c>
      <c r="I295" s="211">
        <v>0</v>
      </c>
      <c r="J295" s="211">
        <v>0</v>
      </c>
      <c r="K295" s="211">
        <v>0</v>
      </c>
      <c r="L295" s="211">
        <v>0</v>
      </c>
      <c r="M295" s="211">
        <v>0</v>
      </c>
      <c r="N295" s="211">
        <v>0</v>
      </c>
      <c r="O295" s="211">
        <v>0</v>
      </c>
      <c r="P295" s="211">
        <v>0</v>
      </c>
      <c r="Q295" s="211">
        <v>0</v>
      </c>
      <c r="R295" s="211">
        <v>0</v>
      </c>
      <c r="S295" s="211">
        <v>0</v>
      </c>
      <c r="T295" s="1602"/>
    </row>
    <row r="296" spans="1:20" ht="33.75" customHeight="1" thickBot="1" x14ac:dyDescent="0.3">
      <c r="A296" s="1604"/>
      <c r="B296" s="1519"/>
      <c r="C296" s="1523"/>
      <c r="D296" s="1534"/>
      <c r="E296" s="1535"/>
      <c r="F296" s="195" t="s">
        <v>506</v>
      </c>
      <c r="G296" s="182">
        <f t="shared" si="15"/>
        <v>0</v>
      </c>
      <c r="H296" s="211">
        <v>0</v>
      </c>
      <c r="I296" s="211">
        <v>0</v>
      </c>
      <c r="J296" s="211">
        <v>0</v>
      </c>
      <c r="K296" s="211">
        <v>0</v>
      </c>
      <c r="L296" s="211">
        <v>0</v>
      </c>
      <c r="M296" s="211">
        <v>0</v>
      </c>
      <c r="N296" s="211">
        <v>0</v>
      </c>
      <c r="O296" s="211">
        <v>0</v>
      </c>
      <c r="P296" s="211">
        <v>0</v>
      </c>
      <c r="Q296" s="211">
        <v>0</v>
      </c>
      <c r="R296" s="211">
        <v>0</v>
      </c>
      <c r="S296" s="211">
        <v>0</v>
      </c>
      <c r="T296" s="1602"/>
    </row>
    <row r="297" spans="1:20" ht="15.75" customHeight="1" thickBot="1" x14ac:dyDescent="0.3">
      <c r="A297" s="1604"/>
      <c r="B297" s="1519"/>
      <c r="C297" s="1523"/>
      <c r="D297" s="1534"/>
      <c r="E297" s="1535"/>
      <c r="F297" s="195" t="s">
        <v>505</v>
      </c>
      <c r="G297" s="182">
        <f t="shared" si="15"/>
        <v>0</v>
      </c>
      <c r="H297" s="211">
        <v>0</v>
      </c>
      <c r="I297" s="211">
        <v>0</v>
      </c>
      <c r="J297" s="211">
        <v>0</v>
      </c>
      <c r="K297" s="211">
        <v>0</v>
      </c>
      <c r="L297" s="211">
        <v>0</v>
      </c>
      <c r="M297" s="211">
        <v>0</v>
      </c>
      <c r="N297" s="211">
        <v>0</v>
      </c>
      <c r="O297" s="211">
        <v>0</v>
      </c>
      <c r="P297" s="211">
        <v>0</v>
      </c>
      <c r="Q297" s="211">
        <v>0</v>
      </c>
      <c r="R297" s="211">
        <v>0</v>
      </c>
      <c r="S297" s="211">
        <v>0</v>
      </c>
      <c r="T297" s="1602"/>
    </row>
    <row r="298" spans="1:20" ht="15.75" customHeight="1" thickBot="1" x14ac:dyDescent="0.3">
      <c r="A298" s="1604"/>
      <c r="B298" s="1519"/>
      <c r="C298" s="1523"/>
      <c r="D298" s="1534"/>
      <c r="E298" s="1535"/>
      <c r="F298" s="195" t="s">
        <v>504</v>
      </c>
      <c r="G298" s="182">
        <f t="shared" si="15"/>
        <v>0</v>
      </c>
      <c r="H298" s="211">
        <v>0</v>
      </c>
      <c r="I298" s="211">
        <v>0</v>
      </c>
      <c r="J298" s="211">
        <v>0</v>
      </c>
      <c r="K298" s="211">
        <v>0</v>
      </c>
      <c r="L298" s="211">
        <v>0</v>
      </c>
      <c r="M298" s="211">
        <v>0</v>
      </c>
      <c r="N298" s="211">
        <v>0</v>
      </c>
      <c r="O298" s="211">
        <v>0</v>
      </c>
      <c r="P298" s="211">
        <v>0</v>
      </c>
      <c r="Q298" s="211">
        <v>0</v>
      </c>
      <c r="R298" s="211">
        <v>0</v>
      </c>
      <c r="S298" s="211">
        <v>0</v>
      </c>
      <c r="T298" s="1602"/>
    </row>
    <row r="299" spans="1:20" ht="31.5" customHeight="1" thickBot="1" x14ac:dyDescent="0.3">
      <c r="A299" s="1604"/>
      <c r="B299" s="1519"/>
      <c r="C299" s="1523"/>
      <c r="D299" s="1534"/>
      <c r="E299" s="1535"/>
      <c r="F299" s="195" t="s">
        <v>503</v>
      </c>
      <c r="G299" s="182">
        <f t="shared" si="15"/>
        <v>0</v>
      </c>
      <c r="H299" s="211">
        <v>0</v>
      </c>
      <c r="I299" s="211">
        <v>0</v>
      </c>
      <c r="J299" s="211">
        <v>0</v>
      </c>
      <c r="K299" s="211">
        <v>0</v>
      </c>
      <c r="L299" s="211">
        <v>0</v>
      </c>
      <c r="M299" s="211">
        <v>0</v>
      </c>
      <c r="N299" s="211">
        <v>0</v>
      </c>
      <c r="O299" s="211">
        <v>0</v>
      </c>
      <c r="P299" s="211">
        <v>0</v>
      </c>
      <c r="Q299" s="211">
        <v>0</v>
      </c>
      <c r="R299" s="211">
        <v>0</v>
      </c>
      <c r="S299" s="211">
        <v>0</v>
      </c>
      <c r="T299" s="1602"/>
    </row>
    <row r="300" spans="1:20" ht="33" customHeight="1" thickBot="1" x14ac:dyDescent="0.3">
      <c r="A300" s="1604"/>
      <c r="B300" s="1519"/>
      <c r="C300" s="1523"/>
      <c r="D300" s="1534"/>
      <c r="E300" s="1535"/>
      <c r="F300" s="195" t="s">
        <v>502</v>
      </c>
      <c r="G300" s="182">
        <f t="shared" si="15"/>
        <v>0</v>
      </c>
      <c r="H300" s="211">
        <v>0</v>
      </c>
      <c r="I300" s="211">
        <v>0</v>
      </c>
      <c r="J300" s="211">
        <v>0</v>
      </c>
      <c r="K300" s="211">
        <v>0</v>
      </c>
      <c r="L300" s="211">
        <v>0</v>
      </c>
      <c r="M300" s="211">
        <v>0</v>
      </c>
      <c r="N300" s="211">
        <v>0</v>
      </c>
      <c r="O300" s="211">
        <v>0</v>
      </c>
      <c r="P300" s="211">
        <v>0</v>
      </c>
      <c r="Q300" s="211">
        <v>0</v>
      </c>
      <c r="R300" s="211">
        <v>0</v>
      </c>
      <c r="S300" s="211">
        <v>0</v>
      </c>
      <c r="T300" s="1602"/>
    </row>
    <row r="301" spans="1:20" ht="15.75" customHeight="1" thickBot="1" x14ac:dyDescent="0.3">
      <c r="A301" s="1604"/>
      <c r="B301" s="1519"/>
      <c r="C301" s="1523"/>
      <c r="D301" s="1534"/>
      <c r="E301" s="1535"/>
      <c r="F301" s="195" t="s">
        <v>501</v>
      </c>
      <c r="G301" s="182">
        <f t="shared" si="15"/>
        <v>0</v>
      </c>
      <c r="H301" s="211">
        <v>0</v>
      </c>
      <c r="I301" s="211">
        <v>0</v>
      </c>
      <c r="J301" s="211">
        <v>0</v>
      </c>
      <c r="K301" s="211">
        <v>0</v>
      </c>
      <c r="L301" s="211">
        <v>0</v>
      </c>
      <c r="M301" s="211">
        <v>0</v>
      </c>
      <c r="N301" s="211">
        <v>0</v>
      </c>
      <c r="O301" s="211">
        <v>0</v>
      </c>
      <c r="P301" s="211">
        <v>0</v>
      </c>
      <c r="Q301" s="211">
        <v>0</v>
      </c>
      <c r="R301" s="211">
        <v>0</v>
      </c>
      <c r="S301" s="211">
        <v>0</v>
      </c>
      <c r="T301" s="1602"/>
    </row>
    <row r="302" spans="1:20" ht="16.5" customHeight="1" thickBot="1" x14ac:dyDescent="0.3">
      <c r="A302" s="1604"/>
      <c r="B302" s="1519"/>
      <c r="C302" s="1523"/>
      <c r="D302" s="1534"/>
      <c r="E302" s="1535"/>
      <c r="F302" s="195" t="s">
        <v>500</v>
      </c>
      <c r="G302" s="182">
        <f t="shared" si="15"/>
        <v>0</v>
      </c>
      <c r="H302" s="211">
        <v>0</v>
      </c>
      <c r="I302" s="211">
        <v>0</v>
      </c>
      <c r="J302" s="211">
        <v>0</v>
      </c>
      <c r="K302" s="211">
        <v>0</v>
      </c>
      <c r="L302" s="211">
        <v>0</v>
      </c>
      <c r="M302" s="211">
        <v>0</v>
      </c>
      <c r="N302" s="211">
        <v>0</v>
      </c>
      <c r="O302" s="211">
        <v>0</v>
      </c>
      <c r="P302" s="211">
        <v>0</v>
      </c>
      <c r="Q302" s="211">
        <v>0</v>
      </c>
      <c r="R302" s="211">
        <v>0</v>
      </c>
      <c r="S302" s="211">
        <v>0</v>
      </c>
      <c r="T302" s="1602"/>
    </row>
    <row r="303" spans="1:20" ht="15.75" customHeight="1" thickBot="1" x14ac:dyDescent="0.3">
      <c r="A303" s="1604"/>
      <c r="B303" s="1519"/>
      <c r="C303" s="1523"/>
      <c r="D303" s="1534"/>
      <c r="E303" s="1535"/>
      <c r="F303" s="195" t="s">
        <v>499</v>
      </c>
      <c r="G303" s="182">
        <f t="shared" si="15"/>
        <v>0</v>
      </c>
      <c r="H303" s="211">
        <v>0</v>
      </c>
      <c r="I303" s="211">
        <v>0</v>
      </c>
      <c r="J303" s="211">
        <v>0</v>
      </c>
      <c r="K303" s="211">
        <v>0</v>
      </c>
      <c r="L303" s="211">
        <v>0</v>
      </c>
      <c r="M303" s="211">
        <v>0</v>
      </c>
      <c r="N303" s="211">
        <v>0</v>
      </c>
      <c r="O303" s="211">
        <v>0</v>
      </c>
      <c r="P303" s="211">
        <v>0</v>
      </c>
      <c r="Q303" s="211">
        <v>0</v>
      </c>
      <c r="R303" s="211">
        <v>0</v>
      </c>
      <c r="S303" s="211">
        <v>0</v>
      </c>
      <c r="T303" s="1602"/>
    </row>
    <row r="304" spans="1:20" ht="15.75" customHeight="1" thickBot="1" x14ac:dyDescent="0.3">
      <c r="A304" s="1604"/>
      <c r="B304" s="1519"/>
      <c r="C304" s="1523"/>
      <c r="D304" s="1534"/>
      <c r="E304" s="1535"/>
      <c r="F304" s="195" t="s">
        <v>498</v>
      </c>
      <c r="G304" s="182">
        <f t="shared" si="15"/>
        <v>0</v>
      </c>
      <c r="H304" s="211">
        <v>0</v>
      </c>
      <c r="I304" s="211">
        <v>0</v>
      </c>
      <c r="J304" s="211">
        <v>0</v>
      </c>
      <c r="K304" s="211">
        <v>0</v>
      </c>
      <c r="L304" s="211">
        <v>0</v>
      </c>
      <c r="M304" s="211">
        <v>0</v>
      </c>
      <c r="N304" s="211">
        <v>0</v>
      </c>
      <c r="O304" s="211">
        <v>0</v>
      </c>
      <c r="P304" s="211">
        <v>0</v>
      </c>
      <c r="Q304" s="211">
        <v>0</v>
      </c>
      <c r="R304" s="211">
        <v>0</v>
      </c>
      <c r="S304" s="211">
        <v>0</v>
      </c>
      <c r="T304" s="1602"/>
    </row>
    <row r="305" spans="1:20" ht="16.5" customHeight="1" thickBot="1" x14ac:dyDescent="0.3">
      <c r="A305" s="1604"/>
      <c r="B305" s="1519"/>
      <c r="C305" s="1523"/>
      <c r="D305" s="1534"/>
      <c r="E305" s="1535"/>
      <c r="F305" s="195" t="s">
        <v>497</v>
      </c>
      <c r="G305" s="182">
        <f t="shared" si="15"/>
        <v>0</v>
      </c>
      <c r="H305" s="211">
        <v>0</v>
      </c>
      <c r="I305" s="211">
        <v>0</v>
      </c>
      <c r="J305" s="211">
        <v>0</v>
      </c>
      <c r="K305" s="211">
        <v>0</v>
      </c>
      <c r="L305" s="211">
        <v>0</v>
      </c>
      <c r="M305" s="211">
        <v>0</v>
      </c>
      <c r="N305" s="211">
        <v>0</v>
      </c>
      <c r="O305" s="211">
        <v>0</v>
      </c>
      <c r="P305" s="211">
        <v>0</v>
      </c>
      <c r="Q305" s="211">
        <v>0</v>
      </c>
      <c r="R305" s="211">
        <v>0</v>
      </c>
      <c r="S305" s="211">
        <v>0</v>
      </c>
      <c r="T305" s="1602"/>
    </row>
    <row r="306" spans="1:20" ht="15.75" customHeight="1" thickBot="1" x14ac:dyDescent="0.3">
      <c r="A306" s="1604"/>
      <c r="B306" s="1519"/>
      <c r="C306" s="1523"/>
      <c r="D306" s="1534"/>
      <c r="E306" s="1535"/>
      <c r="F306" s="195" t="s">
        <v>496</v>
      </c>
      <c r="G306" s="182">
        <f t="shared" si="15"/>
        <v>0</v>
      </c>
      <c r="H306" s="211">
        <v>0</v>
      </c>
      <c r="I306" s="211">
        <v>0</v>
      </c>
      <c r="J306" s="211">
        <v>0</v>
      </c>
      <c r="K306" s="211">
        <v>0</v>
      </c>
      <c r="L306" s="211">
        <v>0</v>
      </c>
      <c r="M306" s="211">
        <v>0</v>
      </c>
      <c r="N306" s="211">
        <v>0</v>
      </c>
      <c r="O306" s="211">
        <v>0</v>
      </c>
      <c r="P306" s="211">
        <v>0</v>
      </c>
      <c r="Q306" s="211">
        <v>0</v>
      </c>
      <c r="R306" s="211">
        <v>0</v>
      </c>
      <c r="S306" s="211">
        <v>0</v>
      </c>
      <c r="T306" s="1602"/>
    </row>
    <row r="307" spans="1:20" ht="15.75" customHeight="1" thickBot="1" x14ac:dyDescent="0.3">
      <c r="A307" s="1604"/>
      <c r="B307" s="1519"/>
      <c r="C307" s="1523"/>
      <c r="D307" s="1534"/>
      <c r="E307" s="1535"/>
      <c r="F307" s="195" t="s">
        <v>495</v>
      </c>
      <c r="G307" s="182">
        <f t="shared" si="15"/>
        <v>0</v>
      </c>
      <c r="H307" s="211">
        <v>0</v>
      </c>
      <c r="I307" s="211">
        <v>0</v>
      </c>
      <c r="J307" s="211">
        <v>0</v>
      </c>
      <c r="K307" s="211">
        <v>0</v>
      </c>
      <c r="L307" s="211">
        <v>0</v>
      </c>
      <c r="M307" s="211">
        <v>0</v>
      </c>
      <c r="N307" s="211">
        <v>0</v>
      </c>
      <c r="O307" s="211">
        <v>0</v>
      </c>
      <c r="P307" s="211">
        <v>0</v>
      </c>
      <c r="Q307" s="211">
        <v>0</v>
      </c>
      <c r="R307" s="211">
        <v>0</v>
      </c>
      <c r="S307" s="211">
        <v>0</v>
      </c>
      <c r="T307" s="1602"/>
    </row>
    <row r="308" spans="1:20" ht="33.75" customHeight="1" thickBot="1" x14ac:dyDescent="0.3">
      <c r="A308" s="1604"/>
      <c r="B308" s="1519"/>
      <c r="C308" s="1523"/>
      <c r="D308" s="1534"/>
      <c r="E308" s="1535"/>
      <c r="F308" s="195" t="s">
        <v>494</v>
      </c>
      <c r="G308" s="182">
        <f t="shared" si="15"/>
        <v>0</v>
      </c>
      <c r="H308" s="211">
        <v>0</v>
      </c>
      <c r="I308" s="211">
        <v>0</v>
      </c>
      <c r="J308" s="211">
        <v>0</v>
      </c>
      <c r="K308" s="211">
        <v>0</v>
      </c>
      <c r="L308" s="211">
        <v>0</v>
      </c>
      <c r="M308" s="211">
        <v>0</v>
      </c>
      <c r="N308" s="211">
        <v>0</v>
      </c>
      <c r="O308" s="211">
        <v>0</v>
      </c>
      <c r="P308" s="211">
        <v>0</v>
      </c>
      <c r="Q308" s="211">
        <v>0</v>
      </c>
      <c r="R308" s="211">
        <v>0</v>
      </c>
      <c r="S308" s="211">
        <v>0</v>
      </c>
      <c r="T308" s="1602"/>
    </row>
    <row r="309" spans="1:20" ht="31.5" customHeight="1" thickBot="1" x14ac:dyDescent="0.3">
      <c r="A309" s="1604"/>
      <c r="B309" s="1519"/>
      <c r="C309" s="1523"/>
      <c r="D309" s="1534"/>
      <c r="E309" s="1535"/>
      <c r="F309" s="195" t="s">
        <v>493</v>
      </c>
      <c r="G309" s="182">
        <f t="shared" si="15"/>
        <v>0</v>
      </c>
      <c r="H309" s="211">
        <v>0</v>
      </c>
      <c r="I309" s="211">
        <v>0</v>
      </c>
      <c r="J309" s="211">
        <v>0</v>
      </c>
      <c r="K309" s="211">
        <v>0</v>
      </c>
      <c r="L309" s="211">
        <v>0</v>
      </c>
      <c r="M309" s="211">
        <v>0</v>
      </c>
      <c r="N309" s="211">
        <v>0</v>
      </c>
      <c r="O309" s="211">
        <v>0</v>
      </c>
      <c r="P309" s="211">
        <v>0</v>
      </c>
      <c r="Q309" s="211">
        <v>0</v>
      </c>
      <c r="R309" s="211">
        <v>0</v>
      </c>
      <c r="S309" s="211">
        <v>0</v>
      </c>
      <c r="T309" s="1602"/>
    </row>
    <row r="310" spans="1:20" ht="15.75" customHeight="1" thickBot="1" x14ac:dyDescent="0.3">
      <c r="A310" s="1604"/>
      <c r="B310" s="1519"/>
      <c r="C310" s="1523"/>
      <c r="D310" s="1534"/>
      <c r="E310" s="1535"/>
      <c r="F310" s="195" t="s">
        <v>492</v>
      </c>
      <c r="G310" s="182">
        <f t="shared" si="15"/>
        <v>0</v>
      </c>
      <c r="H310" s="211">
        <v>0</v>
      </c>
      <c r="I310" s="211">
        <v>0</v>
      </c>
      <c r="J310" s="211">
        <v>0</v>
      </c>
      <c r="K310" s="211">
        <v>0</v>
      </c>
      <c r="L310" s="211">
        <v>0</v>
      </c>
      <c r="M310" s="211">
        <v>0</v>
      </c>
      <c r="N310" s="211">
        <v>0</v>
      </c>
      <c r="O310" s="211">
        <v>0</v>
      </c>
      <c r="P310" s="211">
        <v>0</v>
      </c>
      <c r="Q310" s="211">
        <v>0</v>
      </c>
      <c r="R310" s="211">
        <v>0</v>
      </c>
      <c r="S310" s="211">
        <v>0</v>
      </c>
      <c r="T310" s="1602"/>
    </row>
    <row r="311" spans="1:20" ht="16.5" customHeight="1" thickBot="1" x14ac:dyDescent="0.3">
      <c r="A311" s="1604"/>
      <c r="B311" s="1519"/>
      <c r="C311" s="1523"/>
      <c r="D311" s="1534"/>
      <c r="E311" s="1535"/>
      <c r="F311" s="204" t="s">
        <v>491</v>
      </c>
      <c r="G311" s="182">
        <f t="shared" si="15"/>
        <v>0</v>
      </c>
      <c r="H311" s="211">
        <v>0</v>
      </c>
      <c r="I311" s="211">
        <v>0</v>
      </c>
      <c r="J311" s="211">
        <v>0</v>
      </c>
      <c r="K311" s="211">
        <v>0</v>
      </c>
      <c r="L311" s="211">
        <v>0</v>
      </c>
      <c r="M311" s="211">
        <v>0</v>
      </c>
      <c r="N311" s="211">
        <v>0</v>
      </c>
      <c r="O311" s="211">
        <v>0</v>
      </c>
      <c r="P311" s="211">
        <v>0</v>
      </c>
      <c r="Q311" s="211">
        <v>0</v>
      </c>
      <c r="R311" s="211">
        <v>0</v>
      </c>
      <c r="S311" s="211">
        <v>0</v>
      </c>
      <c r="T311" s="1602"/>
    </row>
    <row r="312" spans="1:20" ht="15.75" customHeight="1" thickBot="1" x14ac:dyDescent="0.3">
      <c r="A312" s="1604"/>
      <c r="B312" s="1519"/>
      <c r="C312" s="1523"/>
      <c r="D312" s="1534"/>
      <c r="E312" s="1535"/>
      <c r="F312" s="195" t="s">
        <v>490</v>
      </c>
      <c r="G312" s="182">
        <f t="shared" si="15"/>
        <v>0</v>
      </c>
      <c r="H312" s="211">
        <v>0</v>
      </c>
      <c r="I312" s="211">
        <v>0</v>
      </c>
      <c r="J312" s="211">
        <v>0</v>
      </c>
      <c r="K312" s="211">
        <v>0</v>
      </c>
      <c r="L312" s="211">
        <v>0</v>
      </c>
      <c r="M312" s="211">
        <v>0</v>
      </c>
      <c r="N312" s="211">
        <v>0</v>
      </c>
      <c r="O312" s="211">
        <v>0</v>
      </c>
      <c r="P312" s="211">
        <v>0</v>
      </c>
      <c r="Q312" s="211">
        <v>0</v>
      </c>
      <c r="R312" s="211">
        <v>0</v>
      </c>
      <c r="S312" s="211">
        <v>0</v>
      </c>
      <c r="T312" s="1602"/>
    </row>
    <row r="313" spans="1:20" ht="19.5" customHeight="1" thickBot="1" x14ac:dyDescent="0.3">
      <c r="A313" s="1604"/>
      <c r="B313" s="1519"/>
      <c r="C313" s="1523"/>
      <c r="D313" s="1534"/>
      <c r="E313" s="1535"/>
      <c r="F313" s="195" t="s">
        <v>489</v>
      </c>
      <c r="G313" s="182">
        <f t="shared" si="15"/>
        <v>0</v>
      </c>
      <c r="H313" s="211">
        <v>0</v>
      </c>
      <c r="I313" s="211">
        <v>0</v>
      </c>
      <c r="J313" s="211">
        <v>0</v>
      </c>
      <c r="K313" s="211">
        <v>0</v>
      </c>
      <c r="L313" s="211">
        <v>0</v>
      </c>
      <c r="M313" s="211">
        <v>0</v>
      </c>
      <c r="N313" s="211">
        <v>0</v>
      </c>
      <c r="O313" s="211">
        <v>0</v>
      </c>
      <c r="P313" s="211">
        <v>0</v>
      </c>
      <c r="Q313" s="211">
        <v>0</v>
      </c>
      <c r="R313" s="211">
        <v>0</v>
      </c>
      <c r="S313" s="211">
        <v>0</v>
      </c>
      <c r="T313" s="1602"/>
    </row>
    <row r="314" spans="1:20" ht="16.5" customHeight="1" thickBot="1" x14ac:dyDescent="0.3">
      <c r="A314" s="1604"/>
      <c r="B314" s="1519"/>
      <c r="C314" s="1523"/>
      <c r="D314" s="1534"/>
      <c r="E314" s="1535"/>
      <c r="F314" s="195" t="s">
        <v>488</v>
      </c>
      <c r="G314" s="182">
        <f t="shared" si="15"/>
        <v>0</v>
      </c>
      <c r="H314" s="211">
        <v>0</v>
      </c>
      <c r="I314" s="211">
        <v>0</v>
      </c>
      <c r="J314" s="211">
        <v>0</v>
      </c>
      <c r="K314" s="211">
        <v>0</v>
      </c>
      <c r="L314" s="211">
        <v>0</v>
      </c>
      <c r="M314" s="211">
        <v>0</v>
      </c>
      <c r="N314" s="211">
        <v>0</v>
      </c>
      <c r="O314" s="211">
        <v>0</v>
      </c>
      <c r="P314" s="211">
        <v>0</v>
      </c>
      <c r="Q314" s="211">
        <v>0</v>
      </c>
      <c r="R314" s="211">
        <v>0</v>
      </c>
      <c r="S314" s="211">
        <v>0</v>
      </c>
      <c r="T314" s="1602"/>
    </row>
    <row r="315" spans="1:20" ht="21" customHeight="1" thickBot="1" x14ac:dyDescent="0.3">
      <c r="A315" s="1604"/>
      <c r="B315" s="1519"/>
      <c r="C315" s="1523"/>
      <c r="D315" s="1534"/>
      <c r="E315" s="1535"/>
      <c r="F315" s="195" t="s">
        <v>487</v>
      </c>
      <c r="G315" s="182">
        <f t="shared" si="15"/>
        <v>0</v>
      </c>
      <c r="H315" s="211">
        <v>0</v>
      </c>
      <c r="I315" s="211">
        <v>0</v>
      </c>
      <c r="J315" s="211">
        <v>0</v>
      </c>
      <c r="K315" s="211">
        <v>0</v>
      </c>
      <c r="L315" s="211">
        <v>0</v>
      </c>
      <c r="M315" s="211">
        <v>0</v>
      </c>
      <c r="N315" s="211">
        <v>0</v>
      </c>
      <c r="O315" s="211">
        <v>0</v>
      </c>
      <c r="P315" s="211">
        <v>0</v>
      </c>
      <c r="Q315" s="211">
        <v>0</v>
      </c>
      <c r="R315" s="211">
        <v>0</v>
      </c>
      <c r="S315" s="211">
        <v>0</v>
      </c>
      <c r="T315" s="1602"/>
    </row>
    <row r="316" spans="1:20" ht="19.5" customHeight="1" thickBot="1" x14ac:dyDescent="0.3">
      <c r="A316" s="1604"/>
      <c r="B316" s="1519"/>
      <c r="C316" s="1523"/>
      <c r="D316" s="1534"/>
      <c r="E316" s="1535"/>
      <c r="F316" s="206" t="s">
        <v>486</v>
      </c>
      <c r="G316" s="187">
        <f t="shared" si="15"/>
        <v>0</v>
      </c>
      <c r="H316" s="211">
        <v>0</v>
      </c>
      <c r="I316" s="211">
        <v>0</v>
      </c>
      <c r="J316" s="211">
        <v>0</v>
      </c>
      <c r="K316" s="211">
        <v>0</v>
      </c>
      <c r="L316" s="211">
        <v>0</v>
      </c>
      <c r="M316" s="211">
        <v>0</v>
      </c>
      <c r="N316" s="211">
        <v>0</v>
      </c>
      <c r="O316" s="211">
        <v>0</v>
      </c>
      <c r="P316" s="211">
        <v>0</v>
      </c>
      <c r="Q316" s="211">
        <v>0</v>
      </c>
      <c r="R316" s="211">
        <v>0</v>
      </c>
      <c r="S316" s="211">
        <v>0</v>
      </c>
      <c r="T316" s="1602"/>
    </row>
    <row r="317" spans="1:20" ht="16.5" customHeight="1" thickBot="1" x14ac:dyDescent="0.3">
      <c r="A317" s="1604"/>
      <c r="B317" s="1519"/>
      <c r="C317" s="1523"/>
      <c r="D317" s="1534"/>
      <c r="E317" s="1540"/>
      <c r="F317" s="212" t="s">
        <v>338</v>
      </c>
      <c r="G317" s="191">
        <f>SUM(G264:G316)</f>
        <v>0</v>
      </c>
      <c r="H317" s="213">
        <f t="shared" ref="H317:S317" si="16">SUM(H264:H316)</f>
        <v>0</v>
      </c>
      <c r="I317" s="214">
        <f t="shared" si="16"/>
        <v>0</v>
      </c>
      <c r="J317" s="214">
        <f t="shared" si="16"/>
        <v>0</v>
      </c>
      <c r="K317" s="214">
        <f t="shared" si="16"/>
        <v>0</v>
      </c>
      <c r="L317" s="214">
        <f t="shared" si="16"/>
        <v>0</v>
      </c>
      <c r="M317" s="214">
        <f t="shared" si="16"/>
        <v>0</v>
      </c>
      <c r="N317" s="214">
        <f t="shared" si="16"/>
        <v>0</v>
      </c>
      <c r="O317" s="214">
        <f t="shared" si="16"/>
        <v>0</v>
      </c>
      <c r="P317" s="214">
        <f t="shared" si="16"/>
        <v>0</v>
      </c>
      <c r="Q317" s="214">
        <f t="shared" si="16"/>
        <v>0</v>
      </c>
      <c r="R317" s="214">
        <f t="shared" si="16"/>
        <v>0</v>
      </c>
      <c r="S317" s="214">
        <f t="shared" si="16"/>
        <v>0</v>
      </c>
      <c r="T317" s="1602"/>
    </row>
    <row r="318" spans="1:20" ht="15.75" thickBot="1" x14ac:dyDescent="0.3">
      <c r="A318" s="1604"/>
      <c r="B318" s="1519"/>
      <c r="C318" s="1541" t="s">
        <v>334</v>
      </c>
      <c r="D318" s="1542"/>
      <c r="E318" s="1543"/>
      <c r="F318" s="1544"/>
      <c r="G318" s="1544"/>
      <c r="H318" s="1543"/>
      <c r="I318" s="1543"/>
      <c r="J318" s="1543"/>
      <c r="K318" s="1543"/>
      <c r="L318" s="1543"/>
      <c r="M318" s="1543"/>
      <c r="N318" s="1543"/>
      <c r="O318" s="1543"/>
      <c r="P318" s="1543"/>
      <c r="Q318" s="1543"/>
      <c r="R318" s="1543"/>
      <c r="S318" s="1545"/>
      <c r="T318" s="1602"/>
    </row>
    <row r="319" spans="1:20" ht="15.75" thickBot="1" x14ac:dyDescent="0.3">
      <c r="A319" s="1604"/>
      <c r="B319" s="1519"/>
      <c r="C319" s="1546" t="s">
        <v>138</v>
      </c>
      <c r="D319" s="1514" t="s">
        <v>264</v>
      </c>
      <c r="E319" s="1495" t="s">
        <v>272</v>
      </c>
      <c r="F319" s="1495"/>
      <c r="G319" s="215">
        <v>0</v>
      </c>
      <c r="H319" s="215">
        <v>0</v>
      </c>
      <c r="I319" s="215">
        <v>0</v>
      </c>
      <c r="J319" s="215">
        <v>0</v>
      </c>
      <c r="K319" s="215">
        <v>0</v>
      </c>
      <c r="L319" s="215">
        <v>0</v>
      </c>
      <c r="M319" s="215">
        <v>0</v>
      </c>
      <c r="N319" s="215">
        <v>0</v>
      </c>
      <c r="O319" s="215">
        <v>0</v>
      </c>
      <c r="P319" s="215">
        <v>0</v>
      </c>
      <c r="Q319" s="215">
        <v>0</v>
      </c>
      <c r="R319" s="215">
        <v>0</v>
      </c>
      <c r="S319" s="215">
        <v>0</v>
      </c>
      <c r="T319" s="1602"/>
    </row>
    <row r="320" spans="1:20" ht="15.75" thickBot="1" x14ac:dyDescent="0.3">
      <c r="A320" s="1604"/>
      <c r="B320" s="1519"/>
      <c r="C320" s="1546"/>
      <c r="D320" s="1514"/>
      <c r="E320" s="1495" t="s">
        <v>268</v>
      </c>
      <c r="F320" s="1495"/>
      <c r="G320" s="216">
        <f>+G155</f>
        <v>90</v>
      </c>
      <c r="H320" s="216">
        <f t="shared" ref="H320:S320" si="17">+H155</f>
        <v>0</v>
      </c>
      <c r="I320" s="216">
        <f t="shared" si="17"/>
        <v>2</v>
      </c>
      <c r="J320" s="216">
        <f t="shared" si="17"/>
        <v>6</v>
      </c>
      <c r="K320" s="216">
        <f t="shared" si="17"/>
        <v>3</v>
      </c>
      <c r="L320" s="216">
        <f t="shared" si="17"/>
        <v>4</v>
      </c>
      <c r="M320" s="216">
        <f t="shared" si="17"/>
        <v>15</v>
      </c>
      <c r="N320" s="216">
        <f t="shared" si="17"/>
        <v>8</v>
      </c>
      <c r="O320" s="216">
        <f t="shared" si="17"/>
        <v>7</v>
      </c>
      <c r="P320" s="216">
        <f t="shared" si="17"/>
        <v>6</v>
      </c>
      <c r="Q320" s="216">
        <f t="shared" si="17"/>
        <v>3</v>
      </c>
      <c r="R320" s="216">
        <f t="shared" si="17"/>
        <v>7</v>
      </c>
      <c r="S320" s="216">
        <f t="shared" si="17"/>
        <v>29</v>
      </c>
      <c r="T320" s="1602"/>
    </row>
    <row r="321" spans="1:20" ht="15.75" thickBot="1" x14ac:dyDescent="0.3">
      <c r="A321" s="1604"/>
      <c r="B321" s="1519"/>
      <c r="C321" s="1546"/>
      <c r="D321" s="1514"/>
      <c r="E321" s="1495" t="s">
        <v>332</v>
      </c>
      <c r="F321" s="1495"/>
      <c r="G321" s="216">
        <v>0</v>
      </c>
      <c r="H321" s="216">
        <v>0</v>
      </c>
      <c r="I321" s="216">
        <v>0</v>
      </c>
      <c r="J321" s="216">
        <v>0</v>
      </c>
      <c r="K321" s="216">
        <v>0</v>
      </c>
      <c r="L321" s="216">
        <v>0</v>
      </c>
      <c r="M321" s="216">
        <v>0</v>
      </c>
      <c r="N321" s="216">
        <v>0</v>
      </c>
      <c r="O321" s="216">
        <v>0</v>
      </c>
      <c r="P321" s="216">
        <v>0</v>
      </c>
      <c r="Q321" s="216">
        <v>0</v>
      </c>
      <c r="R321" s="216">
        <v>0</v>
      </c>
      <c r="S321" s="216">
        <v>0</v>
      </c>
      <c r="T321" s="1602"/>
    </row>
    <row r="322" spans="1:20" ht="15.75" thickBot="1" x14ac:dyDescent="0.3">
      <c r="A322" s="1604"/>
      <c r="B322" s="1519"/>
      <c r="C322" s="1546"/>
      <c r="D322" s="1514"/>
      <c r="E322" s="1493" t="s">
        <v>265</v>
      </c>
      <c r="F322" s="1493"/>
      <c r="G322" s="155">
        <f>SUM(H322:S322)</f>
        <v>0</v>
      </c>
      <c r="H322" s="215">
        <v>0</v>
      </c>
      <c r="I322" s="215">
        <v>0</v>
      </c>
      <c r="J322" s="215">
        <v>0</v>
      </c>
      <c r="K322" s="215">
        <v>0</v>
      </c>
      <c r="L322" s="215">
        <v>0</v>
      </c>
      <c r="M322" s="215">
        <v>0</v>
      </c>
      <c r="N322" s="215">
        <v>0</v>
      </c>
      <c r="O322" s="215">
        <v>0</v>
      </c>
      <c r="P322" s="215">
        <v>0</v>
      </c>
      <c r="Q322" s="215">
        <v>0</v>
      </c>
      <c r="R322" s="215">
        <v>0</v>
      </c>
      <c r="S322" s="217">
        <v>0</v>
      </c>
      <c r="T322" s="1602"/>
    </row>
    <row r="323" spans="1:20" ht="15.75" thickBot="1" x14ac:dyDescent="0.3">
      <c r="A323" s="1604"/>
      <c r="B323" s="1519"/>
      <c r="C323" s="1546"/>
      <c r="D323" s="1514"/>
      <c r="E323" s="1481" t="s">
        <v>526</v>
      </c>
      <c r="F323" s="1481"/>
      <c r="G323" s="155">
        <f t="shared" ref="G323:G326" si="18">SUM(H323:S323)</f>
        <v>0</v>
      </c>
      <c r="H323" s="215">
        <v>0</v>
      </c>
      <c r="I323" s="215">
        <v>0</v>
      </c>
      <c r="J323" s="215">
        <v>0</v>
      </c>
      <c r="K323" s="215">
        <v>0</v>
      </c>
      <c r="L323" s="215">
        <v>0</v>
      </c>
      <c r="M323" s="215">
        <v>0</v>
      </c>
      <c r="N323" s="215">
        <v>0</v>
      </c>
      <c r="O323" s="215">
        <v>0</v>
      </c>
      <c r="P323" s="215">
        <v>0</v>
      </c>
      <c r="Q323" s="215">
        <v>0</v>
      </c>
      <c r="R323" s="215">
        <v>0</v>
      </c>
      <c r="S323" s="217">
        <v>0</v>
      </c>
      <c r="T323" s="1602"/>
    </row>
    <row r="324" spans="1:20" ht="15.75" thickBot="1" x14ac:dyDescent="0.3">
      <c r="A324" s="1604"/>
      <c r="B324" s="1519"/>
      <c r="C324" s="1546"/>
      <c r="D324" s="1514"/>
      <c r="E324" s="1481" t="s">
        <v>266</v>
      </c>
      <c r="F324" s="1481"/>
      <c r="G324" s="155">
        <f t="shared" si="18"/>
        <v>0</v>
      </c>
      <c r="H324" s="215">
        <v>0</v>
      </c>
      <c r="I324" s="215">
        <v>0</v>
      </c>
      <c r="J324" s="215">
        <v>0</v>
      </c>
      <c r="K324" s="215">
        <v>0</v>
      </c>
      <c r="L324" s="215">
        <v>0</v>
      </c>
      <c r="M324" s="215">
        <v>0</v>
      </c>
      <c r="N324" s="215">
        <v>0</v>
      </c>
      <c r="O324" s="215">
        <v>0</v>
      </c>
      <c r="P324" s="215">
        <v>0</v>
      </c>
      <c r="Q324" s="215">
        <v>0</v>
      </c>
      <c r="R324" s="215">
        <v>0</v>
      </c>
      <c r="S324" s="217">
        <v>0</v>
      </c>
      <c r="T324" s="1602"/>
    </row>
    <row r="325" spans="1:20" ht="15.75" thickBot="1" x14ac:dyDescent="0.3">
      <c r="A325" s="1604"/>
      <c r="B325" s="1519"/>
      <c r="C325" s="1547"/>
      <c r="D325" s="1515"/>
      <c r="E325" s="1481" t="s">
        <v>267</v>
      </c>
      <c r="F325" s="1481"/>
      <c r="G325" s="155">
        <f t="shared" si="18"/>
        <v>0</v>
      </c>
      <c r="H325" s="215">
        <v>0</v>
      </c>
      <c r="I325" s="215">
        <v>0</v>
      </c>
      <c r="J325" s="215">
        <v>0</v>
      </c>
      <c r="K325" s="215">
        <v>0</v>
      </c>
      <c r="L325" s="215">
        <v>0</v>
      </c>
      <c r="M325" s="215">
        <v>0</v>
      </c>
      <c r="N325" s="215">
        <v>0</v>
      </c>
      <c r="O325" s="215">
        <v>0</v>
      </c>
      <c r="P325" s="215">
        <v>0</v>
      </c>
      <c r="Q325" s="215">
        <v>0</v>
      </c>
      <c r="R325" s="215">
        <v>0</v>
      </c>
      <c r="S325" s="217">
        <v>0</v>
      </c>
      <c r="T325" s="1602"/>
    </row>
    <row r="326" spans="1:20" ht="15.75" thickBot="1" x14ac:dyDescent="0.3">
      <c r="A326" s="1604"/>
      <c r="B326" s="1519"/>
      <c r="C326" s="1547"/>
      <c r="D326" s="1516"/>
      <c r="E326" s="1481" t="s">
        <v>530</v>
      </c>
      <c r="F326" s="1481"/>
      <c r="G326" s="155">
        <f t="shared" si="18"/>
        <v>129</v>
      </c>
      <c r="H326" s="215">
        <v>10</v>
      </c>
      <c r="I326" s="215">
        <v>10</v>
      </c>
      <c r="J326" s="215">
        <v>10</v>
      </c>
      <c r="K326" s="215">
        <v>13</v>
      </c>
      <c r="L326" s="215">
        <v>10</v>
      </c>
      <c r="M326" s="215">
        <v>10</v>
      </c>
      <c r="N326" s="215">
        <v>10</v>
      </c>
      <c r="O326" s="215">
        <v>13</v>
      </c>
      <c r="P326" s="215">
        <v>10</v>
      </c>
      <c r="Q326" s="215">
        <v>10</v>
      </c>
      <c r="R326" s="215">
        <v>10</v>
      </c>
      <c r="S326" s="217">
        <v>13</v>
      </c>
      <c r="T326" s="1602"/>
    </row>
    <row r="327" spans="1:20" s="218" customFormat="1" ht="60.75" customHeight="1" thickBot="1" x14ac:dyDescent="0.3">
      <c r="A327" s="1604"/>
      <c r="B327" s="1519"/>
      <c r="C327" s="1548"/>
      <c r="D327" s="1517"/>
      <c r="E327" s="1518" t="s">
        <v>333</v>
      </c>
      <c r="F327" s="1518"/>
      <c r="G327" s="149">
        <f>IF((G319+G320-G321)&lt;0,"Revise porque este valor no puede ser negativo",G319+G320-G321)</f>
        <v>90</v>
      </c>
      <c r="H327" s="149">
        <v>3</v>
      </c>
      <c r="I327" s="149">
        <f t="shared" ref="I327:S327" si="19">IF((I319+I320-I321)&lt;0,"Revise porque este valor no puede ser negativo",I319+I320-I321)</f>
        <v>2</v>
      </c>
      <c r="J327" s="149">
        <f t="shared" si="19"/>
        <v>6</v>
      </c>
      <c r="K327" s="149">
        <f t="shared" si="19"/>
        <v>3</v>
      </c>
      <c r="L327" s="149">
        <f t="shared" si="19"/>
        <v>4</v>
      </c>
      <c r="M327" s="149">
        <f t="shared" si="19"/>
        <v>15</v>
      </c>
      <c r="N327" s="149">
        <f t="shared" si="19"/>
        <v>8</v>
      </c>
      <c r="O327" s="149">
        <f t="shared" si="19"/>
        <v>7</v>
      </c>
      <c r="P327" s="149">
        <f t="shared" si="19"/>
        <v>6</v>
      </c>
      <c r="Q327" s="149">
        <f t="shared" si="19"/>
        <v>3</v>
      </c>
      <c r="R327" s="149">
        <f t="shared" si="19"/>
        <v>7</v>
      </c>
      <c r="S327" s="149">
        <f t="shared" si="19"/>
        <v>29</v>
      </c>
      <c r="T327" s="1602"/>
    </row>
    <row r="328" spans="1:20" ht="15.75" thickBot="1" x14ac:dyDescent="0.3">
      <c r="A328" s="1604"/>
      <c r="B328" s="1519"/>
      <c r="C328" s="1511" t="s">
        <v>172</v>
      </c>
      <c r="D328" s="1511"/>
      <c r="E328" s="1511"/>
      <c r="F328" s="1511"/>
      <c r="G328" s="1511"/>
      <c r="H328" s="1511"/>
      <c r="I328" s="1511"/>
      <c r="J328" s="1511"/>
      <c r="K328" s="1511"/>
      <c r="L328" s="1511"/>
      <c r="M328" s="1511"/>
      <c r="N328" s="1511"/>
      <c r="O328" s="1511"/>
      <c r="P328" s="1511"/>
      <c r="Q328" s="1511"/>
      <c r="R328" s="1511"/>
      <c r="S328" s="1512"/>
      <c r="T328" s="1602"/>
    </row>
    <row r="329" spans="1:20" ht="15.75" thickBot="1" x14ac:dyDescent="0.3">
      <c r="A329" s="1604"/>
      <c r="B329" s="1519"/>
      <c r="C329" s="1513" t="s">
        <v>139</v>
      </c>
      <c r="D329" s="1504" t="s">
        <v>140</v>
      </c>
      <c r="E329" s="1505"/>
      <c r="F329" s="1505"/>
      <c r="G329" s="1505"/>
      <c r="H329" s="1505"/>
      <c r="I329" s="1505"/>
      <c r="J329" s="1505"/>
      <c r="K329" s="1505"/>
      <c r="L329" s="1505"/>
      <c r="M329" s="1505"/>
      <c r="N329" s="1505"/>
      <c r="O329" s="1505"/>
      <c r="P329" s="1505"/>
      <c r="Q329" s="1505"/>
      <c r="R329" s="1505"/>
      <c r="S329" s="1506"/>
      <c r="T329" s="1602"/>
    </row>
    <row r="330" spans="1:20" ht="15.75" thickBot="1" x14ac:dyDescent="0.3">
      <c r="A330" s="1604"/>
      <c r="B330" s="1519"/>
      <c r="C330" s="1343"/>
      <c r="D330" s="1509" t="s">
        <v>141</v>
      </c>
      <c r="E330" s="1495" t="s">
        <v>271</v>
      </c>
      <c r="F330" s="1495"/>
      <c r="G330" s="219"/>
      <c r="H330" s="220">
        <f>+G338</f>
        <v>82</v>
      </c>
      <c r="I330" s="220">
        <f t="shared" ref="I330:S330" si="20">+H338</f>
        <v>87</v>
      </c>
      <c r="J330" s="220">
        <f t="shared" si="20"/>
        <v>93</v>
      </c>
      <c r="K330" s="220">
        <f t="shared" si="20"/>
        <v>100</v>
      </c>
      <c r="L330" s="220">
        <f t="shared" si="20"/>
        <v>106</v>
      </c>
      <c r="M330" s="220">
        <f t="shared" si="20"/>
        <v>119</v>
      </c>
      <c r="N330" s="220">
        <f t="shared" si="20"/>
        <v>127</v>
      </c>
      <c r="O330" s="220">
        <f t="shared" si="20"/>
        <v>139</v>
      </c>
      <c r="P330" s="220">
        <f t="shared" si="20"/>
        <v>145</v>
      </c>
      <c r="Q330" s="220">
        <f t="shared" si="20"/>
        <v>152</v>
      </c>
      <c r="R330" s="220">
        <f t="shared" si="20"/>
        <v>158</v>
      </c>
      <c r="S330" s="220">
        <f t="shared" si="20"/>
        <v>166</v>
      </c>
      <c r="T330" s="1602"/>
    </row>
    <row r="331" spans="1:20" ht="15.75" thickBot="1" x14ac:dyDescent="0.3">
      <c r="A331" s="1604"/>
      <c r="B331" s="1519"/>
      <c r="C331" s="1343"/>
      <c r="D331" s="1510"/>
      <c r="E331" s="1495" t="s">
        <v>269</v>
      </c>
      <c r="F331" s="1495"/>
      <c r="G331" s="216">
        <f>+G209</f>
        <v>175</v>
      </c>
      <c r="H331" s="216">
        <f t="shared" ref="H331:S331" si="21">+H209</f>
        <v>5</v>
      </c>
      <c r="I331" s="216">
        <f t="shared" si="21"/>
        <v>15</v>
      </c>
      <c r="J331" s="216">
        <f t="shared" si="21"/>
        <v>15</v>
      </c>
      <c r="K331" s="216">
        <f t="shared" si="21"/>
        <v>15</v>
      </c>
      <c r="L331" s="216">
        <f t="shared" si="21"/>
        <v>20</v>
      </c>
      <c r="M331" s="216">
        <f t="shared" si="21"/>
        <v>18</v>
      </c>
      <c r="N331" s="216">
        <f t="shared" si="21"/>
        <v>19</v>
      </c>
      <c r="O331" s="216">
        <f t="shared" si="21"/>
        <v>15</v>
      </c>
      <c r="P331" s="216">
        <f t="shared" si="21"/>
        <v>15</v>
      </c>
      <c r="Q331" s="216">
        <f t="shared" si="21"/>
        <v>15</v>
      </c>
      <c r="R331" s="216">
        <f t="shared" si="21"/>
        <v>15</v>
      </c>
      <c r="S331" s="216">
        <f t="shared" si="21"/>
        <v>18</v>
      </c>
      <c r="T331" s="1602"/>
    </row>
    <row r="332" spans="1:20" ht="15.75" thickBot="1" x14ac:dyDescent="0.3">
      <c r="A332" s="1604"/>
      <c r="B332" s="1519"/>
      <c r="C332" s="1343"/>
      <c r="D332" s="1510"/>
      <c r="E332" s="1495" t="s">
        <v>270</v>
      </c>
      <c r="F332" s="1495"/>
      <c r="G332" s="216">
        <f>+G322</f>
        <v>0</v>
      </c>
      <c r="H332" s="216">
        <f t="shared" ref="H332:S332" si="22">+H322</f>
        <v>0</v>
      </c>
      <c r="I332" s="216">
        <f t="shared" si="22"/>
        <v>0</v>
      </c>
      <c r="J332" s="216">
        <f t="shared" si="22"/>
        <v>0</v>
      </c>
      <c r="K332" s="216">
        <f t="shared" si="22"/>
        <v>0</v>
      </c>
      <c r="L332" s="216">
        <f t="shared" si="22"/>
        <v>0</v>
      </c>
      <c r="M332" s="216">
        <f t="shared" si="22"/>
        <v>0</v>
      </c>
      <c r="N332" s="216">
        <f t="shared" si="22"/>
        <v>0</v>
      </c>
      <c r="O332" s="216">
        <f t="shared" si="22"/>
        <v>0</v>
      </c>
      <c r="P332" s="216">
        <f t="shared" si="22"/>
        <v>0</v>
      </c>
      <c r="Q332" s="216">
        <f t="shared" si="22"/>
        <v>0</v>
      </c>
      <c r="R332" s="216">
        <f t="shared" si="22"/>
        <v>0</v>
      </c>
      <c r="S332" s="216">
        <f t="shared" si="22"/>
        <v>0</v>
      </c>
      <c r="T332" s="1602"/>
    </row>
    <row r="333" spans="1:20" ht="15.75" thickBot="1" x14ac:dyDescent="0.3">
      <c r="A333" s="1604"/>
      <c r="B333" s="1519"/>
      <c r="C333" s="1343"/>
      <c r="D333" s="1510"/>
      <c r="E333" s="1495" t="s">
        <v>336</v>
      </c>
      <c r="F333" s="1495"/>
      <c r="G333" s="216">
        <f>SUM(G334:G337)</f>
        <v>93</v>
      </c>
      <c r="H333" s="216">
        <f t="shared" ref="H333:S333" si="23">SUM(H334:H337)</f>
        <v>0</v>
      </c>
      <c r="I333" s="216">
        <f t="shared" si="23"/>
        <v>9</v>
      </c>
      <c r="J333" s="216">
        <f t="shared" si="23"/>
        <v>8</v>
      </c>
      <c r="K333" s="216">
        <f t="shared" si="23"/>
        <v>9</v>
      </c>
      <c r="L333" s="216">
        <f t="shared" si="23"/>
        <v>7</v>
      </c>
      <c r="M333" s="216">
        <f t="shared" si="23"/>
        <v>10</v>
      </c>
      <c r="N333" s="216">
        <f t="shared" si="23"/>
        <v>7</v>
      </c>
      <c r="O333" s="216">
        <f t="shared" si="23"/>
        <v>9</v>
      </c>
      <c r="P333" s="216">
        <f t="shared" si="23"/>
        <v>8</v>
      </c>
      <c r="Q333" s="216">
        <f t="shared" si="23"/>
        <v>9</v>
      </c>
      <c r="R333" s="216">
        <f t="shared" si="23"/>
        <v>7</v>
      </c>
      <c r="S333" s="216">
        <f t="shared" si="23"/>
        <v>10</v>
      </c>
      <c r="T333" s="1602"/>
    </row>
    <row r="334" spans="1:20" ht="15.75" thickBot="1" x14ac:dyDescent="0.3">
      <c r="A334" s="1604"/>
      <c r="B334" s="1519"/>
      <c r="C334" s="1343"/>
      <c r="D334" s="1510"/>
      <c r="E334" s="1493" t="s">
        <v>340</v>
      </c>
      <c r="F334" s="1493"/>
      <c r="G334" s="138">
        <f>SUM(H334:S334)</f>
        <v>66</v>
      </c>
      <c r="H334" s="138">
        <v>0</v>
      </c>
      <c r="I334" s="138">
        <v>6</v>
      </c>
      <c r="J334" s="138">
        <v>6</v>
      </c>
      <c r="K334" s="138">
        <v>6</v>
      </c>
      <c r="L334" s="138">
        <v>6</v>
      </c>
      <c r="M334" s="138">
        <v>6</v>
      </c>
      <c r="N334" s="138">
        <v>6</v>
      </c>
      <c r="O334" s="138">
        <v>6</v>
      </c>
      <c r="P334" s="138">
        <v>6</v>
      </c>
      <c r="Q334" s="138">
        <v>6</v>
      </c>
      <c r="R334" s="138">
        <v>6</v>
      </c>
      <c r="S334" s="138">
        <v>6</v>
      </c>
      <c r="T334" s="1602"/>
    </row>
    <row r="335" spans="1:20" ht="15.75" thickBot="1" x14ac:dyDescent="0.3">
      <c r="A335" s="1604"/>
      <c r="B335" s="1519"/>
      <c r="C335" s="1343"/>
      <c r="D335" s="1510"/>
      <c r="E335" s="1481" t="s">
        <v>341</v>
      </c>
      <c r="F335" s="1481"/>
      <c r="G335" s="138">
        <f t="shared" ref="G335:G337" si="24">SUM(H335:S335)</f>
        <v>4</v>
      </c>
      <c r="H335" s="138">
        <v>0</v>
      </c>
      <c r="I335" s="138">
        <v>0</v>
      </c>
      <c r="J335" s="138">
        <v>1</v>
      </c>
      <c r="K335" s="138">
        <v>0</v>
      </c>
      <c r="L335" s="138">
        <v>0</v>
      </c>
      <c r="M335" s="138">
        <v>1</v>
      </c>
      <c r="N335" s="138">
        <v>0</v>
      </c>
      <c r="O335" s="138">
        <v>0</v>
      </c>
      <c r="P335" s="138">
        <v>1</v>
      </c>
      <c r="Q335" s="138">
        <v>0</v>
      </c>
      <c r="R335" s="138">
        <v>0</v>
      </c>
      <c r="S335" s="138">
        <v>1</v>
      </c>
      <c r="T335" s="1602"/>
    </row>
    <row r="336" spans="1:20" ht="15.75" thickBot="1" x14ac:dyDescent="0.3">
      <c r="A336" s="1604"/>
      <c r="B336" s="1519"/>
      <c r="C336" s="1343"/>
      <c r="D336" s="1510"/>
      <c r="E336" s="1481" t="s">
        <v>342</v>
      </c>
      <c r="F336" s="1481"/>
      <c r="G336" s="138">
        <f t="shared" si="24"/>
        <v>18</v>
      </c>
      <c r="H336" s="138">
        <v>0</v>
      </c>
      <c r="I336" s="138">
        <v>3</v>
      </c>
      <c r="J336" s="138">
        <v>0</v>
      </c>
      <c r="K336" s="138">
        <v>3</v>
      </c>
      <c r="L336" s="138">
        <v>0</v>
      </c>
      <c r="M336" s="138">
        <v>3</v>
      </c>
      <c r="N336" s="138">
        <v>0</v>
      </c>
      <c r="O336" s="138">
        <v>3</v>
      </c>
      <c r="P336" s="138">
        <v>0</v>
      </c>
      <c r="Q336" s="138">
        <v>3</v>
      </c>
      <c r="R336" s="138">
        <v>0</v>
      </c>
      <c r="S336" s="138">
        <v>3</v>
      </c>
      <c r="T336" s="1602"/>
    </row>
    <row r="337" spans="1:20" ht="15.75" thickBot="1" x14ac:dyDescent="0.3">
      <c r="A337" s="1604"/>
      <c r="B337" s="1519"/>
      <c r="C337" s="1343"/>
      <c r="D337" s="1510"/>
      <c r="E337" s="1481" t="s">
        <v>343</v>
      </c>
      <c r="F337" s="1481"/>
      <c r="G337" s="138">
        <f t="shared" si="24"/>
        <v>5</v>
      </c>
      <c r="H337" s="138">
        <v>0</v>
      </c>
      <c r="I337" s="138">
        <v>0</v>
      </c>
      <c r="J337" s="138">
        <v>1</v>
      </c>
      <c r="K337" s="138">
        <v>0</v>
      </c>
      <c r="L337" s="138">
        <v>1</v>
      </c>
      <c r="M337" s="138">
        <v>0</v>
      </c>
      <c r="N337" s="138">
        <v>1</v>
      </c>
      <c r="O337" s="138">
        <v>0</v>
      </c>
      <c r="P337" s="138">
        <v>1</v>
      </c>
      <c r="Q337" s="138">
        <v>0</v>
      </c>
      <c r="R337" s="138">
        <v>1</v>
      </c>
      <c r="S337" s="138">
        <v>0</v>
      </c>
      <c r="T337" s="1602"/>
    </row>
    <row r="338" spans="1:20" ht="58.5" customHeight="1" thickBot="1" x14ac:dyDescent="0.3">
      <c r="A338" s="1604"/>
      <c r="B338" s="1519"/>
      <c r="C338" s="1343"/>
      <c r="D338" s="1510"/>
      <c r="E338" s="1495" t="s">
        <v>344</v>
      </c>
      <c r="F338" s="1495"/>
      <c r="G338" s="149">
        <f>IF((G330+G331+G332-G333)&lt;0,"Revise porque este valor no puede ser negativo",G330+G331+G332-G333)</f>
        <v>82</v>
      </c>
      <c r="H338" s="149">
        <f t="shared" ref="H338:S338" si="25">IF((H330+H331+H332-H333)&lt;0,"Revise porque este valor no puede ser negativo",H330+H331+H332-H333)</f>
        <v>87</v>
      </c>
      <c r="I338" s="149">
        <f t="shared" si="25"/>
        <v>93</v>
      </c>
      <c r="J338" s="149">
        <f t="shared" si="25"/>
        <v>100</v>
      </c>
      <c r="K338" s="149">
        <f t="shared" si="25"/>
        <v>106</v>
      </c>
      <c r="L338" s="149">
        <f t="shared" si="25"/>
        <v>119</v>
      </c>
      <c r="M338" s="149">
        <f t="shared" si="25"/>
        <v>127</v>
      </c>
      <c r="N338" s="149">
        <f t="shared" si="25"/>
        <v>139</v>
      </c>
      <c r="O338" s="149">
        <f t="shared" si="25"/>
        <v>145</v>
      </c>
      <c r="P338" s="149">
        <f t="shared" si="25"/>
        <v>152</v>
      </c>
      <c r="Q338" s="149">
        <f t="shared" si="25"/>
        <v>158</v>
      </c>
      <c r="R338" s="149">
        <f t="shared" si="25"/>
        <v>166</v>
      </c>
      <c r="S338" s="149">
        <f t="shared" si="25"/>
        <v>174</v>
      </c>
      <c r="T338" s="1602"/>
    </row>
    <row r="339" spans="1:20" ht="15.75" thickBot="1" x14ac:dyDescent="0.3">
      <c r="A339" s="1604"/>
      <c r="B339" s="1519"/>
      <c r="C339" s="1343"/>
      <c r="D339" s="1505" t="s">
        <v>142</v>
      </c>
      <c r="E339" s="1505"/>
      <c r="F339" s="1505"/>
      <c r="G339" s="1505"/>
      <c r="H339" s="1505"/>
      <c r="I339" s="1505"/>
      <c r="J339" s="1505"/>
      <c r="K339" s="1505"/>
      <c r="L339" s="1505"/>
      <c r="M339" s="1505"/>
      <c r="N339" s="1505"/>
      <c r="O339" s="1505"/>
      <c r="P339" s="1505"/>
      <c r="Q339" s="1505"/>
      <c r="R339" s="1505"/>
      <c r="S339" s="1506"/>
      <c r="T339" s="1602"/>
    </row>
    <row r="340" spans="1:20" ht="15.75" thickBot="1" x14ac:dyDescent="0.3">
      <c r="A340" s="1604"/>
      <c r="B340" s="1519"/>
      <c r="C340" s="1343"/>
      <c r="D340" s="1509" t="s">
        <v>263</v>
      </c>
      <c r="E340" s="1495" t="s">
        <v>273</v>
      </c>
      <c r="F340" s="1495"/>
      <c r="G340" s="219"/>
      <c r="H340" s="220">
        <f>+G348</f>
        <v>32</v>
      </c>
      <c r="I340" s="220">
        <f t="shared" ref="I340:S340" si="26">+H348</f>
        <v>32</v>
      </c>
      <c r="J340" s="220">
        <f t="shared" si="26"/>
        <v>32</v>
      </c>
      <c r="K340" s="220">
        <f t="shared" si="26"/>
        <v>32</v>
      </c>
      <c r="L340" s="220">
        <f t="shared" si="26"/>
        <v>32</v>
      </c>
      <c r="M340" s="220">
        <f t="shared" si="26"/>
        <v>34</v>
      </c>
      <c r="N340" s="220">
        <f t="shared" si="26"/>
        <v>44</v>
      </c>
      <c r="O340" s="220">
        <f t="shared" si="26"/>
        <v>53</v>
      </c>
      <c r="P340" s="220">
        <f t="shared" si="26"/>
        <v>53</v>
      </c>
      <c r="Q340" s="220">
        <f t="shared" si="26"/>
        <v>53</v>
      </c>
      <c r="R340" s="220">
        <f t="shared" si="26"/>
        <v>53</v>
      </c>
      <c r="S340" s="220">
        <f t="shared" si="26"/>
        <v>53</v>
      </c>
      <c r="T340" s="1602"/>
    </row>
    <row r="341" spans="1:20" ht="15.75" thickBot="1" x14ac:dyDescent="0.3">
      <c r="A341" s="1604"/>
      <c r="B341" s="1519"/>
      <c r="C341" s="1343"/>
      <c r="D341" s="1510"/>
      <c r="E341" s="1495" t="s">
        <v>274</v>
      </c>
      <c r="F341" s="1495"/>
      <c r="G341" s="216">
        <f>+G263</f>
        <v>32</v>
      </c>
      <c r="H341" s="216">
        <f t="shared" ref="H341:S341" si="27">+H263</f>
        <v>0</v>
      </c>
      <c r="I341" s="216">
        <f t="shared" si="27"/>
        <v>0</v>
      </c>
      <c r="J341" s="216">
        <f t="shared" si="27"/>
        <v>0</v>
      </c>
      <c r="K341" s="216">
        <f t="shared" si="27"/>
        <v>0</v>
      </c>
      <c r="L341" s="216">
        <f t="shared" si="27"/>
        <v>2</v>
      </c>
      <c r="M341" s="216">
        <f t="shared" si="27"/>
        <v>10</v>
      </c>
      <c r="N341" s="216">
        <f t="shared" si="27"/>
        <v>9</v>
      </c>
      <c r="O341" s="216">
        <f t="shared" si="27"/>
        <v>0</v>
      </c>
      <c r="P341" s="216">
        <f t="shared" si="27"/>
        <v>0</v>
      </c>
      <c r="Q341" s="216">
        <f t="shared" si="27"/>
        <v>0</v>
      </c>
      <c r="R341" s="216">
        <f t="shared" si="27"/>
        <v>0</v>
      </c>
      <c r="S341" s="216">
        <f t="shared" si="27"/>
        <v>13</v>
      </c>
      <c r="T341" s="1602"/>
    </row>
    <row r="342" spans="1:20" ht="15.75" thickBot="1" x14ac:dyDescent="0.3">
      <c r="A342" s="1604"/>
      <c r="B342" s="1519"/>
      <c r="C342" s="1343"/>
      <c r="D342" s="1510"/>
      <c r="E342" s="1495" t="s">
        <v>275</v>
      </c>
      <c r="F342" s="1495"/>
      <c r="G342" s="216">
        <f>+G323</f>
        <v>0</v>
      </c>
      <c r="H342" s="216">
        <f t="shared" ref="H342:S342" si="28">+H323</f>
        <v>0</v>
      </c>
      <c r="I342" s="216">
        <f t="shared" si="28"/>
        <v>0</v>
      </c>
      <c r="J342" s="216">
        <f t="shared" si="28"/>
        <v>0</v>
      </c>
      <c r="K342" s="216">
        <f t="shared" si="28"/>
        <v>0</v>
      </c>
      <c r="L342" s="216">
        <f t="shared" si="28"/>
        <v>0</v>
      </c>
      <c r="M342" s="216">
        <f t="shared" si="28"/>
        <v>0</v>
      </c>
      <c r="N342" s="216">
        <f t="shared" si="28"/>
        <v>0</v>
      </c>
      <c r="O342" s="216">
        <f t="shared" si="28"/>
        <v>0</v>
      </c>
      <c r="P342" s="216">
        <f t="shared" si="28"/>
        <v>0</v>
      </c>
      <c r="Q342" s="216">
        <f t="shared" si="28"/>
        <v>0</v>
      </c>
      <c r="R342" s="216">
        <f t="shared" si="28"/>
        <v>0</v>
      </c>
      <c r="S342" s="216">
        <f t="shared" si="28"/>
        <v>0</v>
      </c>
      <c r="T342" s="1602"/>
    </row>
    <row r="343" spans="1:20" ht="15.75" thickBot="1" x14ac:dyDescent="0.3">
      <c r="A343" s="1604"/>
      <c r="B343" s="1519"/>
      <c r="C343" s="1343"/>
      <c r="D343" s="1510"/>
      <c r="E343" s="1495" t="s">
        <v>276</v>
      </c>
      <c r="F343" s="1495"/>
      <c r="G343" s="216">
        <f>+G335</f>
        <v>4</v>
      </c>
      <c r="H343" s="216">
        <f t="shared" ref="H343:S343" si="29">+H335</f>
        <v>0</v>
      </c>
      <c r="I343" s="216">
        <f t="shared" si="29"/>
        <v>0</v>
      </c>
      <c r="J343" s="216">
        <f t="shared" si="29"/>
        <v>1</v>
      </c>
      <c r="K343" s="216">
        <f t="shared" si="29"/>
        <v>0</v>
      </c>
      <c r="L343" s="216">
        <f t="shared" si="29"/>
        <v>0</v>
      </c>
      <c r="M343" s="216">
        <f t="shared" si="29"/>
        <v>1</v>
      </c>
      <c r="N343" s="216">
        <f t="shared" si="29"/>
        <v>0</v>
      </c>
      <c r="O343" s="216">
        <f t="shared" si="29"/>
        <v>0</v>
      </c>
      <c r="P343" s="216">
        <f t="shared" si="29"/>
        <v>1</v>
      </c>
      <c r="Q343" s="216">
        <f t="shared" si="29"/>
        <v>0</v>
      </c>
      <c r="R343" s="216">
        <f t="shared" si="29"/>
        <v>0</v>
      </c>
      <c r="S343" s="216">
        <f t="shared" si="29"/>
        <v>1</v>
      </c>
      <c r="T343" s="1602"/>
    </row>
    <row r="344" spans="1:20" ht="15.75" thickBot="1" x14ac:dyDescent="0.3">
      <c r="A344" s="1604"/>
      <c r="B344" s="1519"/>
      <c r="C344" s="1343"/>
      <c r="D344" s="1510"/>
      <c r="E344" s="1495" t="s">
        <v>350</v>
      </c>
      <c r="F344" s="1495"/>
      <c r="G344" s="157">
        <f>SUM(G345:G347)</f>
        <v>4</v>
      </c>
      <c r="H344" s="157">
        <f t="shared" ref="H344:S344" si="30">SUM(H345:H347)</f>
        <v>0</v>
      </c>
      <c r="I344" s="157">
        <f t="shared" si="30"/>
        <v>0</v>
      </c>
      <c r="J344" s="157">
        <f t="shared" si="30"/>
        <v>1</v>
      </c>
      <c r="K344" s="157">
        <f t="shared" si="30"/>
        <v>0</v>
      </c>
      <c r="L344" s="157">
        <f t="shared" si="30"/>
        <v>0</v>
      </c>
      <c r="M344" s="157">
        <f t="shared" si="30"/>
        <v>1</v>
      </c>
      <c r="N344" s="157">
        <f t="shared" si="30"/>
        <v>0</v>
      </c>
      <c r="O344" s="157">
        <f t="shared" si="30"/>
        <v>0</v>
      </c>
      <c r="P344" s="157">
        <f t="shared" si="30"/>
        <v>1</v>
      </c>
      <c r="Q344" s="157">
        <f t="shared" si="30"/>
        <v>0</v>
      </c>
      <c r="R344" s="157">
        <f t="shared" si="30"/>
        <v>0</v>
      </c>
      <c r="S344" s="157">
        <f t="shared" si="30"/>
        <v>1</v>
      </c>
      <c r="T344" s="1602"/>
    </row>
    <row r="345" spans="1:20" ht="15.75" thickBot="1" x14ac:dyDescent="0.3">
      <c r="A345" s="1604"/>
      <c r="B345" s="1519"/>
      <c r="C345" s="1343"/>
      <c r="D345" s="1510"/>
      <c r="E345" s="1493" t="s">
        <v>351</v>
      </c>
      <c r="F345" s="1493"/>
      <c r="G345" s="138">
        <f>SUM(H345:S345)</f>
        <v>4</v>
      </c>
      <c r="H345" s="138">
        <v>0</v>
      </c>
      <c r="I345" s="138">
        <v>0</v>
      </c>
      <c r="J345" s="138">
        <v>1</v>
      </c>
      <c r="K345" s="138">
        <v>0</v>
      </c>
      <c r="L345" s="138">
        <v>0</v>
      </c>
      <c r="M345" s="138">
        <v>1</v>
      </c>
      <c r="N345" s="138">
        <v>0</v>
      </c>
      <c r="O345" s="138">
        <v>0</v>
      </c>
      <c r="P345" s="138">
        <v>1</v>
      </c>
      <c r="Q345" s="138">
        <v>0</v>
      </c>
      <c r="R345" s="138">
        <v>0</v>
      </c>
      <c r="S345" s="138">
        <v>1</v>
      </c>
      <c r="T345" s="1602"/>
    </row>
    <row r="346" spans="1:20" ht="15.75" thickBot="1" x14ac:dyDescent="0.3">
      <c r="A346" s="1604"/>
      <c r="B346" s="1519"/>
      <c r="C346" s="1343"/>
      <c r="D346" s="1510"/>
      <c r="E346" s="1481" t="s">
        <v>352</v>
      </c>
      <c r="F346" s="1481"/>
      <c r="G346" s="138">
        <f t="shared" ref="G346:G347" si="31">SUM(H346:S346)</f>
        <v>0</v>
      </c>
      <c r="H346" s="138">
        <v>0</v>
      </c>
      <c r="I346" s="138">
        <v>0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0</v>
      </c>
      <c r="T346" s="1602"/>
    </row>
    <row r="347" spans="1:20" ht="15.75" thickBot="1" x14ac:dyDescent="0.3">
      <c r="A347" s="1604"/>
      <c r="B347" s="1519"/>
      <c r="C347" s="1343"/>
      <c r="D347" s="1510"/>
      <c r="E347" s="1481" t="s">
        <v>353</v>
      </c>
      <c r="F347" s="1481"/>
      <c r="G347" s="138">
        <f t="shared" si="31"/>
        <v>0</v>
      </c>
      <c r="H347" s="138">
        <v>0</v>
      </c>
      <c r="I347" s="138">
        <v>0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602"/>
    </row>
    <row r="348" spans="1:20" ht="15.75" thickBot="1" x14ac:dyDescent="0.3">
      <c r="A348" s="1604"/>
      <c r="B348" s="1519"/>
      <c r="C348" s="1343"/>
      <c r="D348" s="1510"/>
      <c r="E348" s="1495" t="s">
        <v>354</v>
      </c>
      <c r="F348" s="1495"/>
      <c r="G348" s="149">
        <f>IF((G340+G341+G342+G343-G344)&lt;0,"Revise porque este valor no puede ser negativo",G340+G341+G342+G343-G344)</f>
        <v>32</v>
      </c>
      <c r="H348" s="149">
        <f t="shared" ref="H348:S348" si="32">IF((H340+H341+H342+H343-H344)&lt;0,"Revise porque este valor no puede ser negativo",H340+H341+H342+H343-H344)</f>
        <v>32</v>
      </c>
      <c r="I348" s="149">
        <f t="shared" si="32"/>
        <v>32</v>
      </c>
      <c r="J348" s="149">
        <f t="shared" si="32"/>
        <v>32</v>
      </c>
      <c r="K348" s="149">
        <f t="shared" si="32"/>
        <v>32</v>
      </c>
      <c r="L348" s="149">
        <f t="shared" si="32"/>
        <v>34</v>
      </c>
      <c r="M348" s="149">
        <f t="shared" si="32"/>
        <v>44</v>
      </c>
      <c r="N348" s="149">
        <f t="shared" si="32"/>
        <v>53</v>
      </c>
      <c r="O348" s="149">
        <f t="shared" si="32"/>
        <v>53</v>
      </c>
      <c r="P348" s="149">
        <f t="shared" si="32"/>
        <v>53</v>
      </c>
      <c r="Q348" s="149">
        <f t="shared" si="32"/>
        <v>53</v>
      </c>
      <c r="R348" s="149">
        <f t="shared" si="32"/>
        <v>53</v>
      </c>
      <c r="S348" s="149">
        <f t="shared" si="32"/>
        <v>66</v>
      </c>
      <c r="T348" s="1602"/>
    </row>
    <row r="349" spans="1:20" ht="15.75" thickBot="1" x14ac:dyDescent="0.3">
      <c r="A349" s="1604"/>
      <c r="B349" s="1519"/>
      <c r="C349" s="1498" t="s">
        <v>173</v>
      </c>
      <c r="D349" s="1499"/>
      <c r="E349" s="1500"/>
      <c r="F349" s="1500"/>
      <c r="G349" s="1499"/>
      <c r="H349" s="1499"/>
      <c r="I349" s="1499"/>
      <c r="J349" s="1499"/>
      <c r="K349" s="1499"/>
      <c r="L349" s="1499"/>
      <c r="M349" s="1499"/>
      <c r="N349" s="1499"/>
      <c r="O349" s="1499"/>
      <c r="P349" s="1499"/>
      <c r="Q349" s="1499"/>
      <c r="R349" s="1499"/>
      <c r="S349" s="1501"/>
      <c r="T349" s="1602"/>
    </row>
    <row r="350" spans="1:20" ht="15.75" thickBot="1" x14ac:dyDescent="0.3">
      <c r="A350" s="1604"/>
      <c r="B350" s="1519"/>
      <c r="C350" s="1502" t="s">
        <v>143</v>
      </c>
      <c r="D350" s="1504" t="s">
        <v>144</v>
      </c>
      <c r="E350" s="1505"/>
      <c r="F350" s="1505"/>
      <c r="G350" s="1505"/>
      <c r="H350" s="1505"/>
      <c r="I350" s="1505"/>
      <c r="J350" s="1505"/>
      <c r="K350" s="1505"/>
      <c r="L350" s="1505"/>
      <c r="M350" s="1505"/>
      <c r="N350" s="1505"/>
      <c r="O350" s="1505"/>
      <c r="P350" s="1505"/>
      <c r="Q350" s="1505"/>
      <c r="R350" s="1505"/>
      <c r="S350" s="1506"/>
      <c r="T350" s="1602"/>
    </row>
    <row r="351" spans="1:20" ht="15.75" thickBot="1" x14ac:dyDescent="0.3">
      <c r="A351" s="1604"/>
      <c r="B351" s="1519"/>
      <c r="C351" s="1503"/>
      <c r="D351" s="1507" t="s">
        <v>182</v>
      </c>
      <c r="E351" s="1495" t="s">
        <v>232</v>
      </c>
      <c r="F351" s="1495"/>
      <c r="G351" s="221"/>
      <c r="H351" s="220">
        <f>+G357</f>
        <v>0</v>
      </c>
      <c r="I351" s="220">
        <f t="shared" ref="I351:S351" si="33">+H357</f>
        <v>0</v>
      </c>
      <c r="J351" s="220">
        <f t="shared" si="33"/>
        <v>0</v>
      </c>
      <c r="K351" s="220">
        <f t="shared" si="33"/>
        <v>0</v>
      </c>
      <c r="L351" s="220">
        <f t="shared" si="33"/>
        <v>0</v>
      </c>
      <c r="M351" s="220">
        <f t="shared" si="33"/>
        <v>0</v>
      </c>
      <c r="N351" s="220">
        <f t="shared" si="33"/>
        <v>0</v>
      </c>
      <c r="O351" s="220">
        <f t="shared" si="33"/>
        <v>0</v>
      </c>
      <c r="P351" s="220">
        <f t="shared" si="33"/>
        <v>0</v>
      </c>
      <c r="Q351" s="220">
        <f t="shared" si="33"/>
        <v>0</v>
      </c>
      <c r="R351" s="220">
        <f t="shared" si="33"/>
        <v>0</v>
      </c>
      <c r="S351" s="220">
        <f t="shared" si="33"/>
        <v>0</v>
      </c>
      <c r="T351" s="1602"/>
    </row>
    <row r="352" spans="1:20" ht="15.75" thickBot="1" x14ac:dyDescent="0.3">
      <c r="A352" s="1604"/>
      <c r="B352" s="1519"/>
      <c r="C352" s="1503"/>
      <c r="D352" s="1508"/>
      <c r="E352" s="1495" t="s">
        <v>337</v>
      </c>
      <c r="F352" s="1495"/>
      <c r="G352" s="222">
        <f>+G317</f>
        <v>0</v>
      </c>
      <c r="H352" s="157">
        <f t="shared" ref="H352:S352" si="34">SUM(H264:H317)</f>
        <v>0</v>
      </c>
      <c r="I352" s="157">
        <f t="shared" si="34"/>
        <v>0</v>
      </c>
      <c r="J352" s="157">
        <f t="shared" si="34"/>
        <v>0</v>
      </c>
      <c r="K352" s="157">
        <f t="shared" si="34"/>
        <v>0</v>
      </c>
      <c r="L352" s="157">
        <f t="shared" si="34"/>
        <v>0</v>
      </c>
      <c r="M352" s="157">
        <f t="shared" si="34"/>
        <v>0</v>
      </c>
      <c r="N352" s="157">
        <f t="shared" si="34"/>
        <v>0</v>
      </c>
      <c r="O352" s="157">
        <f t="shared" si="34"/>
        <v>0</v>
      </c>
      <c r="P352" s="157">
        <f t="shared" si="34"/>
        <v>0</v>
      </c>
      <c r="Q352" s="157">
        <f t="shared" si="34"/>
        <v>0</v>
      </c>
      <c r="R352" s="157">
        <f t="shared" si="34"/>
        <v>0</v>
      </c>
      <c r="S352" s="157">
        <f t="shared" si="34"/>
        <v>0</v>
      </c>
      <c r="T352" s="1602"/>
    </row>
    <row r="353" spans="1:20" ht="15.75" thickBot="1" x14ac:dyDescent="0.3">
      <c r="A353" s="1604"/>
      <c r="B353" s="1519"/>
      <c r="C353" s="1503"/>
      <c r="D353" s="1508"/>
      <c r="E353" s="1495" t="s">
        <v>345</v>
      </c>
      <c r="F353" s="1495"/>
      <c r="G353" s="222">
        <f>SUM(G354:G356)</f>
        <v>0</v>
      </c>
      <c r="H353" s="222">
        <f t="shared" ref="H353:S353" si="35">SUM(H354:H356)</f>
        <v>0</v>
      </c>
      <c r="I353" s="222">
        <f t="shared" si="35"/>
        <v>0</v>
      </c>
      <c r="J353" s="222">
        <f t="shared" si="35"/>
        <v>0</v>
      </c>
      <c r="K353" s="222">
        <f t="shared" si="35"/>
        <v>0</v>
      </c>
      <c r="L353" s="222">
        <f t="shared" si="35"/>
        <v>0</v>
      </c>
      <c r="M353" s="222">
        <f t="shared" si="35"/>
        <v>0</v>
      </c>
      <c r="N353" s="222">
        <f t="shared" si="35"/>
        <v>0</v>
      </c>
      <c r="O353" s="222">
        <f t="shared" si="35"/>
        <v>0</v>
      </c>
      <c r="P353" s="222">
        <f t="shared" si="35"/>
        <v>0</v>
      </c>
      <c r="Q353" s="222">
        <f t="shared" si="35"/>
        <v>0</v>
      </c>
      <c r="R353" s="222">
        <f t="shared" si="35"/>
        <v>0</v>
      </c>
      <c r="S353" s="222">
        <f t="shared" si="35"/>
        <v>0</v>
      </c>
      <c r="T353" s="1602"/>
    </row>
    <row r="354" spans="1:20" ht="15.75" thickBot="1" x14ac:dyDescent="0.3">
      <c r="A354" s="1604"/>
      <c r="B354" s="1519"/>
      <c r="C354" s="1503"/>
      <c r="D354" s="1508"/>
      <c r="E354" s="1493" t="s">
        <v>346</v>
      </c>
      <c r="F354" s="1493"/>
      <c r="G354" s="223">
        <f>SUM(H354:S354)</f>
        <v>0</v>
      </c>
      <c r="H354" s="138">
        <v>0</v>
      </c>
      <c r="I354" s="138">
        <v>0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602"/>
    </row>
    <row r="355" spans="1:20" ht="15.75" thickBot="1" x14ac:dyDescent="0.3">
      <c r="A355" s="1604"/>
      <c r="B355" s="1519"/>
      <c r="C355" s="1503"/>
      <c r="D355" s="1508"/>
      <c r="E355" s="1481" t="s">
        <v>347</v>
      </c>
      <c r="F355" s="1481"/>
      <c r="G355" s="223">
        <f t="shared" ref="G355:G356" si="36">SUM(H355:S355)</f>
        <v>0</v>
      </c>
      <c r="H355" s="138">
        <v>0</v>
      </c>
      <c r="I355" s="138">
        <v>0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602"/>
    </row>
    <row r="356" spans="1:20" ht="15.75" thickBot="1" x14ac:dyDescent="0.3">
      <c r="A356" s="1604"/>
      <c r="B356" s="1519"/>
      <c r="C356" s="1503"/>
      <c r="D356" s="1508"/>
      <c r="E356" s="1481" t="s">
        <v>348</v>
      </c>
      <c r="F356" s="1481"/>
      <c r="G356" s="223">
        <f t="shared" si="36"/>
        <v>0</v>
      </c>
      <c r="H356" s="138">
        <v>0</v>
      </c>
      <c r="I356" s="138"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602"/>
    </row>
    <row r="357" spans="1:20" ht="15.75" thickBot="1" x14ac:dyDescent="0.3">
      <c r="A357" s="1604"/>
      <c r="B357" s="1519"/>
      <c r="C357" s="1503"/>
      <c r="D357" s="1508"/>
      <c r="E357" s="1495" t="s">
        <v>349</v>
      </c>
      <c r="F357" s="1495"/>
      <c r="G357" s="149">
        <f>IF((G351+G352-G353)&lt;0,"Revise porque este valor no puede ser negativo",G351+G352-G353)</f>
        <v>0</v>
      </c>
      <c r="H357" s="149">
        <f t="shared" ref="H357:S357" si="37">IF((H351+H352-H353)&lt;0,"Revise porque este valor no puede ser negativo",H351+H352-H353)</f>
        <v>0</v>
      </c>
      <c r="I357" s="149">
        <f t="shared" si="37"/>
        <v>0</v>
      </c>
      <c r="J357" s="149">
        <f t="shared" si="37"/>
        <v>0</v>
      </c>
      <c r="K357" s="149">
        <f t="shared" si="37"/>
        <v>0</v>
      </c>
      <c r="L357" s="149">
        <f t="shared" si="37"/>
        <v>0</v>
      </c>
      <c r="M357" s="149">
        <f t="shared" si="37"/>
        <v>0</v>
      </c>
      <c r="N357" s="149">
        <f t="shared" si="37"/>
        <v>0</v>
      </c>
      <c r="O357" s="149">
        <f t="shared" si="37"/>
        <v>0</v>
      </c>
      <c r="P357" s="149">
        <f t="shared" si="37"/>
        <v>0</v>
      </c>
      <c r="Q357" s="149">
        <f t="shared" si="37"/>
        <v>0</v>
      </c>
      <c r="R357" s="149">
        <f t="shared" si="37"/>
        <v>0</v>
      </c>
      <c r="S357" s="149">
        <f t="shared" si="37"/>
        <v>0</v>
      </c>
      <c r="T357" s="1602"/>
    </row>
    <row r="358" spans="1:20" s="132" customFormat="1" ht="15.75" thickBot="1" x14ac:dyDescent="0.3">
      <c r="A358" s="1604"/>
      <c r="B358" s="1519"/>
      <c r="C358" s="1496" t="s">
        <v>174</v>
      </c>
      <c r="D358" s="1496"/>
      <c r="E358" s="1496"/>
      <c r="F358" s="1496"/>
      <c r="G358" s="1496"/>
      <c r="H358" s="1496"/>
      <c r="I358" s="1496"/>
      <c r="J358" s="1496"/>
      <c r="K358" s="1496"/>
      <c r="L358" s="1496"/>
      <c r="M358" s="1496"/>
      <c r="N358" s="1496"/>
      <c r="O358" s="1496"/>
      <c r="P358" s="1496"/>
      <c r="Q358" s="1496"/>
      <c r="R358" s="1496"/>
      <c r="S358" s="1497"/>
      <c r="T358" s="1602"/>
    </row>
    <row r="359" spans="1:20" s="132" customFormat="1" ht="27" customHeight="1" thickBot="1" x14ac:dyDescent="0.3">
      <c r="A359" s="1604"/>
      <c r="B359" s="1519"/>
      <c r="C359" s="1343" t="s">
        <v>145</v>
      </c>
      <c r="D359" s="1492" t="s">
        <v>180</v>
      </c>
      <c r="E359" s="1493" t="s">
        <v>183</v>
      </c>
      <c r="F359" s="1493"/>
      <c r="G359" s="135">
        <f>+H359+I359+J359+K359+L359+M359+N359+O359+P359+Q359+R359+S359</f>
        <v>0</v>
      </c>
      <c r="H359" s="168">
        <v>0</v>
      </c>
      <c r="I359" s="168">
        <v>0</v>
      </c>
      <c r="J359" s="168">
        <v>0</v>
      </c>
      <c r="K359" s="168">
        <v>0</v>
      </c>
      <c r="L359" s="168">
        <v>0</v>
      </c>
      <c r="M359" s="168">
        <v>0</v>
      </c>
      <c r="N359" s="168">
        <v>0</v>
      </c>
      <c r="O359" s="168">
        <v>0</v>
      </c>
      <c r="P359" s="168">
        <v>0</v>
      </c>
      <c r="Q359" s="168">
        <v>0</v>
      </c>
      <c r="R359" s="168">
        <v>0</v>
      </c>
      <c r="S359" s="168">
        <v>0</v>
      </c>
      <c r="T359" s="1602"/>
    </row>
    <row r="360" spans="1:20" s="132" customFormat="1" ht="15.75" thickBot="1" x14ac:dyDescent="0.3">
      <c r="A360" s="1604"/>
      <c r="B360" s="1519"/>
      <c r="C360" s="1343"/>
      <c r="D360" s="1482"/>
      <c r="E360" s="1481" t="s">
        <v>184</v>
      </c>
      <c r="F360" s="1481"/>
      <c r="G360" s="138">
        <f t="shared" ref="G360:G381" si="38">+H360+I360+J360+K360+L360+M360+N360+O360+P360+Q360+R360+S360</f>
        <v>30</v>
      </c>
      <c r="H360" s="139">
        <v>0</v>
      </c>
      <c r="I360" s="139">
        <v>3</v>
      </c>
      <c r="J360" s="139">
        <v>3</v>
      </c>
      <c r="K360" s="139">
        <v>3</v>
      </c>
      <c r="L360" s="139">
        <v>3</v>
      </c>
      <c r="M360" s="139">
        <v>3</v>
      </c>
      <c r="N360" s="139">
        <v>3</v>
      </c>
      <c r="O360" s="139">
        <v>3</v>
      </c>
      <c r="P360" s="139">
        <v>3</v>
      </c>
      <c r="Q360" s="139">
        <v>3</v>
      </c>
      <c r="R360" s="139">
        <v>3</v>
      </c>
      <c r="S360" s="139">
        <v>0</v>
      </c>
      <c r="T360" s="1602"/>
    </row>
    <row r="361" spans="1:20" s="132" customFormat="1" ht="15.75" thickBot="1" x14ac:dyDescent="0.3">
      <c r="A361" s="1604"/>
      <c r="B361" s="1519"/>
      <c r="C361" s="1343"/>
      <c r="D361" s="1494" t="s">
        <v>146</v>
      </c>
      <c r="E361" s="1481" t="s">
        <v>185</v>
      </c>
      <c r="F361" s="1481"/>
      <c r="G361" s="138">
        <f t="shared" si="38"/>
        <v>0</v>
      </c>
      <c r="H361" s="139">
        <v>0</v>
      </c>
      <c r="I361" s="139">
        <v>0</v>
      </c>
      <c r="J361" s="139">
        <v>0</v>
      </c>
      <c r="K361" s="139">
        <v>0</v>
      </c>
      <c r="L361" s="139">
        <v>0</v>
      </c>
      <c r="M361" s="139">
        <v>0</v>
      </c>
      <c r="N361" s="139">
        <v>0</v>
      </c>
      <c r="O361" s="139">
        <v>0</v>
      </c>
      <c r="P361" s="139">
        <v>0</v>
      </c>
      <c r="Q361" s="139">
        <v>0</v>
      </c>
      <c r="R361" s="139">
        <v>0</v>
      </c>
      <c r="S361" s="139">
        <v>0</v>
      </c>
      <c r="T361" s="1602"/>
    </row>
    <row r="362" spans="1:20" s="132" customFormat="1" ht="15.75" thickBot="1" x14ac:dyDescent="0.3">
      <c r="A362" s="1604"/>
      <c r="B362" s="1519"/>
      <c r="C362" s="1343"/>
      <c r="D362" s="1494"/>
      <c r="E362" s="1481" t="s">
        <v>186</v>
      </c>
      <c r="F362" s="1481"/>
      <c r="G362" s="138">
        <f t="shared" si="38"/>
        <v>0</v>
      </c>
      <c r="H362" s="139">
        <v>0</v>
      </c>
      <c r="I362" s="139">
        <v>0</v>
      </c>
      <c r="J362" s="139">
        <v>0</v>
      </c>
      <c r="K362" s="139">
        <v>0</v>
      </c>
      <c r="L362" s="139">
        <v>0</v>
      </c>
      <c r="M362" s="139">
        <v>0</v>
      </c>
      <c r="N362" s="139">
        <v>0</v>
      </c>
      <c r="O362" s="139">
        <v>0</v>
      </c>
      <c r="P362" s="139">
        <v>0</v>
      </c>
      <c r="Q362" s="139">
        <v>0</v>
      </c>
      <c r="R362" s="139">
        <v>0</v>
      </c>
      <c r="S362" s="139">
        <v>0</v>
      </c>
      <c r="T362" s="1602"/>
    </row>
    <row r="363" spans="1:20" s="132" customFormat="1" ht="15.75" thickBot="1" x14ac:dyDescent="0.3">
      <c r="A363" s="1604"/>
      <c r="B363" s="1519"/>
      <c r="C363" s="1343"/>
      <c r="D363" s="1494"/>
      <c r="E363" s="1481" t="s">
        <v>187</v>
      </c>
      <c r="F363" s="1481"/>
      <c r="G363" s="138">
        <f t="shared" si="38"/>
        <v>0</v>
      </c>
      <c r="H363" s="139">
        <v>0</v>
      </c>
      <c r="I363" s="139">
        <v>0</v>
      </c>
      <c r="J363" s="139">
        <v>0</v>
      </c>
      <c r="K363" s="139">
        <v>0</v>
      </c>
      <c r="L363" s="139">
        <v>0</v>
      </c>
      <c r="M363" s="139">
        <v>0</v>
      </c>
      <c r="N363" s="139">
        <v>0</v>
      </c>
      <c r="O363" s="139">
        <v>0</v>
      </c>
      <c r="P363" s="139">
        <v>0</v>
      </c>
      <c r="Q363" s="139">
        <v>0</v>
      </c>
      <c r="R363" s="139">
        <v>0</v>
      </c>
      <c r="S363" s="139">
        <v>0</v>
      </c>
      <c r="T363" s="1602"/>
    </row>
    <row r="364" spans="1:20" s="132" customFormat="1" ht="15.75" thickBot="1" x14ac:dyDescent="0.3">
      <c r="A364" s="1604"/>
      <c r="B364" s="1519"/>
      <c r="C364" s="1343"/>
      <c r="D364" s="224" t="s">
        <v>181</v>
      </c>
      <c r="E364" s="1481" t="s">
        <v>188</v>
      </c>
      <c r="F364" s="1481"/>
      <c r="G364" s="138">
        <f t="shared" si="38"/>
        <v>0</v>
      </c>
      <c r="H364" s="139">
        <v>0</v>
      </c>
      <c r="I364" s="139">
        <v>0</v>
      </c>
      <c r="J364" s="139">
        <v>0</v>
      </c>
      <c r="K364" s="139">
        <v>0</v>
      </c>
      <c r="L364" s="139">
        <v>0</v>
      </c>
      <c r="M364" s="139">
        <v>0</v>
      </c>
      <c r="N364" s="139">
        <v>0</v>
      </c>
      <c r="O364" s="139">
        <v>0</v>
      </c>
      <c r="P364" s="139">
        <v>0</v>
      </c>
      <c r="Q364" s="139">
        <v>0</v>
      </c>
      <c r="R364" s="139">
        <v>0</v>
      </c>
      <c r="S364" s="139">
        <v>0</v>
      </c>
      <c r="T364" s="1602"/>
    </row>
    <row r="365" spans="1:20" ht="15.75" thickBot="1" x14ac:dyDescent="0.3">
      <c r="A365" s="1604"/>
      <c r="B365" s="1519"/>
      <c r="C365" s="1343"/>
      <c r="D365" s="1482" t="s">
        <v>147</v>
      </c>
      <c r="E365" s="1481" t="s">
        <v>189</v>
      </c>
      <c r="F365" s="1481"/>
      <c r="G365" s="138">
        <f t="shared" si="38"/>
        <v>1200</v>
      </c>
      <c r="H365" s="141">
        <v>100</v>
      </c>
      <c r="I365" s="141">
        <v>100</v>
      </c>
      <c r="J365" s="141">
        <v>100</v>
      </c>
      <c r="K365" s="141">
        <v>100</v>
      </c>
      <c r="L365" s="141">
        <v>100</v>
      </c>
      <c r="M365" s="141">
        <v>100</v>
      </c>
      <c r="N365" s="141">
        <v>100</v>
      </c>
      <c r="O365" s="141">
        <v>100</v>
      </c>
      <c r="P365" s="141">
        <v>100</v>
      </c>
      <c r="Q365" s="141">
        <v>100</v>
      </c>
      <c r="R365" s="141">
        <v>100</v>
      </c>
      <c r="S365" s="141">
        <v>100</v>
      </c>
      <c r="T365" s="1602"/>
    </row>
    <row r="366" spans="1:20" ht="15.75" thickBot="1" x14ac:dyDescent="0.3">
      <c r="A366" s="1604"/>
      <c r="B366" s="1519"/>
      <c r="C366" s="1343"/>
      <c r="D366" s="1482"/>
      <c r="E366" s="1481" t="s">
        <v>190</v>
      </c>
      <c r="F366" s="1481"/>
      <c r="G366" s="138">
        <f t="shared" si="38"/>
        <v>10</v>
      </c>
      <c r="H366" s="141">
        <v>0</v>
      </c>
      <c r="I366" s="141">
        <v>0</v>
      </c>
      <c r="J366" s="141">
        <v>3</v>
      </c>
      <c r="K366" s="141">
        <v>0</v>
      </c>
      <c r="L366" s="141">
        <v>0</v>
      </c>
      <c r="M366" s="141">
        <v>3</v>
      </c>
      <c r="N366" s="141">
        <v>0</v>
      </c>
      <c r="O366" s="141">
        <v>0</v>
      </c>
      <c r="P366" s="141">
        <v>4</v>
      </c>
      <c r="Q366" s="141">
        <v>0</v>
      </c>
      <c r="R366" s="141">
        <v>0</v>
      </c>
      <c r="S366" s="141">
        <v>0</v>
      </c>
      <c r="T366" s="1602"/>
    </row>
    <row r="367" spans="1:20" ht="15.75" thickBot="1" x14ac:dyDescent="0.3">
      <c r="A367" s="1604"/>
      <c r="B367" s="1519"/>
      <c r="C367" s="1343"/>
      <c r="D367" s="224" t="s">
        <v>148</v>
      </c>
      <c r="E367" s="1481" t="s">
        <v>191</v>
      </c>
      <c r="F367" s="1481"/>
      <c r="G367" s="138">
        <f t="shared" si="38"/>
        <v>0</v>
      </c>
      <c r="H367" s="141">
        <v>0</v>
      </c>
      <c r="I367" s="141">
        <v>0</v>
      </c>
      <c r="J367" s="141">
        <v>0</v>
      </c>
      <c r="K367" s="141">
        <v>0</v>
      </c>
      <c r="L367" s="141">
        <v>0</v>
      </c>
      <c r="M367" s="141">
        <v>0</v>
      </c>
      <c r="N367" s="141">
        <v>0</v>
      </c>
      <c r="O367" s="141">
        <v>0</v>
      </c>
      <c r="P367" s="141">
        <v>0</v>
      </c>
      <c r="Q367" s="141">
        <v>0</v>
      </c>
      <c r="R367" s="141">
        <v>0</v>
      </c>
      <c r="S367" s="141">
        <v>0</v>
      </c>
      <c r="T367" s="1602"/>
    </row>
    <row r="368" spans="1:20" ht="15.75" thickBot="1" x14ac:dyDescent="0.3">
      <c r="A368" s="1604"/>
      <c r="B368" s="1519"/>
      <c r="C368" s="1343"/>
      <c r="D368" s="1482" t="s">
        <v>149</v>
      </c>
      <c r="E368" s="1481" t="s">
        <v>192</v>
      </c>
      <c r="F368" s="1481"/>
      <c r="G368" s="138">
        <f t="shared" si="38"/>
        <v>0</v>
      </c>
      <c r="H368" s="141">
        <v>0</v>
      </c>
      <c r="I368" s="141">
        <v>0</v>
      </c>
      <c r="J368" s="141">
        <v>0</v>
      </c>
      <c r="K368" s="141">
        <v>0</v>
      </c>
      <c r="L368" s="141">
        <v>0</v>
      </c>
      <c r="M368" s="141">
        <v>0</v>
      </c>
      <c r="N368" s="141">
        <v>0</v>
      </c>
      <c r="O368" s="141">
        <v>0</v>
      </c>
      <c r="P368" s="141">
        <v>0</v>
      </c>
      <c r="Q368" s="141">
        <v>0</v>
      </c>
      <c r="R368" s="141">
        <v>0</v>
      </c>
      <c r="S368" s="141">
        <v>0</v>
      </c>
      <c r="T368" s="1602"/>
    </row>
    <row r="369" spans="1:20" ht="15.75" thickBot="1" x14ac:dyDescent="0.3">
      <c r="A369" s="1604"/>
      <c r="B369" s="1519"/>
      <c r="C369" s="1343"/>
      <c r="D369" s="1482"/>
      <c r="E369" s="1481" t="s">
        <v>193</v>
      </c>
      <c r="F369" s="1481"/>
      <c r="G369" s="138">
        <f t="shared" si="38"/>
        <v>0</v>
      </c>
      <c r="H369" s="141">
        <v>0</v>
      </c>
      <c r="I369" s="141">
        <v>0</v>
      </c>
      <c r="J369" s="141">
        <v>0</v>
      </c>
      <c r="K369" s="141">
        <v>0</v>
      </c>
      <c r="L369" s="141">
        <v>0</v>
      </c>
      <c r="M369" s="141">
        <v>0</v>
      </c>
      <c r="N369" s="141">
        <v>0</v>
      </c>
      <c r="O369" s="141">
        <v>0</v>
      </c>
      <c r="P369" s="141">
        <v>0</v>
      </c>
      <c r="Q369" s="141">
        <v>0</v>
      </c>
      <c r="R369" s="141">
        <v>0</v>
      </c>
      <c r="S369" s="141">
        <v>0</v>
      </c>
      <c r="T369" s="1602"/>
    </row>
    <row r="370" spans="1:20" ht="16.5" customHeight="1" thickBot="1" x14ac:dyDescent="0.3">
      <c r="A370" s="1604"/>
      <c r="B370" s="1519"/>
      <c r="C370" s="1343"/>
      <c r="D370" s="224" t="s">
        <v>150</v>
      </c>
      <c r="E370" s="1481" t="s">
        <v>194</v>
      </c>
      <c r="F370" s="1481"/>
      <c r="G370" s="138">
        <f t="shared" si="38"/>
        <v>0</v>
      </c>
      <c r="H370" s="141">
        <v>0</v>
      </c>
      <c r="I370" s="141">
        <v>0</v>
      </c>
      <c r="J370" s="141">
        <v>0</v>
      </c>
      <c r="K370" s="141">
        <v>0</v>
      </c>
      <c r="L370" s="141">
        <v>0</v>
      </c>
      <c r="M370" s="141">
        <v>0</v>
      </c>
      <c r="N370" s="141">
        <v>0</v>
      </c>
      <c r="O370" s="141">
        <v>0</v>
      </c>
      <c r="P370" s="141">
        <v>0</v>
      </c>
      <c r="Q370" s="141">
        <v>0</v>
      </c>
      <c r="R370" s="141">
        <v>0</v>
      </c>
      <c r="S370" s="141">
        <v>0</v>
      </c>
      <c r="T370" s="1602"/>
    </row>
    <row r="371" spans="1:20" ht="15.75" thickBot="1" x14ac:dyDescent="0.3">
      <c r="A371" s="1604"/>
      <c r="B371" s="1519"/>
      <c r="C371" s="1343"/>
      <c r="D371" s="1482" t="s">
        <v>151</v>
      </c>
      <c r="E371" s="1481" t="s">
        <v>195</v>
      </c>
      <c r="F371" s="1481"/>
      <c r="G371" s="138">
        <f t="shared" si="38"/>
        <v>0</v>
      </c>
      <c r="H371" s="141">
        <v>0</v>
      </c>
      <c r="I371" s="141">
        <v>0</v>
      </c>
      <c r="J371" s="141">
        <v>0</v>
      </c>
      <c r="K371" s="141">
        <v>0</v>
      </c>
      <c r="L371" s="141">
        <v>0</v>
      </c>
      <c r="M371" s="141">
        <v>0</v>
      </c>
      <c r="N371" s="141">
        <v>0</v>
      </c>
      <c r="O371" s="141">
        <v>0</v>
      </c>
      <c r="P371" s="141">
        <v>0</v>
      </c>
      <c r="Q371" s="141">
        <v>0</v>
      </c>
      <c r="R371" s="141">
        <v>0</v>
      </c>
      <c r="S371" s="141">
        <v>0</v>
      </c>
      <c r="T371" s="1602"/>
    </row>
    <row r="372" spans="1:20" ht="15.75" thickBot="1" x14ac:dyDescent="0.3">
      <c r="A372" s="1604"/>
      <c r="B372" s="1519"/>
      <c r="C372" s="1343"/>
      <c r="D372" s="1482"/>
      <c r="E372" s="1481" t="s">
        <v>196</v>
      </c>
      <c r="F372" s="1481"/>
      <c r="G372" s="138">
        <f t="shared" si="38"/>
        <v>0</v>
      </c>
      <c r="H372" s="141">
        <v>0</v>
      </c>
      <c r="I372" s="141">
        <v>0</v>
      </c>
      <c r="J372" s="141">
        <v>0</v>
      </c>
      <c r="K372" s="141">
        <v>0</v>
      </c>
      <c r="L372" s="141">
        <v>0</v>
      </c>
      <c r="M372" s="141">
        <v>0</v>
      </c>
      <c r="N372" s="141">
        <v>0</v>
      </c>
      <c r="O372" s="141">
        <v>0</v>
      </c>
      <c r="P372" s="141">
        <v>0</v>
      </c>
      <c r="Q372" s="141">
        <v>0</v>
      </c>
      <c r="R372" s="141">
        <v>0</v>
      </c>
      <c r="S372" s="141">
        <v>0</v>
      </c>
      <c r="T372" s="1602"/>
    </row>
    <row r="373" spans="1:20" ht="15.75" thickBot="1" x14ac:dyDescent="0.3">
      <c r="A373" s="1604"/>
      <c r="B373" s="1519"/>
      <c r="C373" s="1343"/>
      <c r="D373" s="1491" t="s">
        <v>152</v>
      </c>
      <c r="E373" s="1481" t="s">
        <v>197</v>
      </c>
      <c r="F373" s="1481"/>
      <c r="G373" s="138">
        <f t="shared" si="38"/>
        <v>0</v>
      </c>
      <c r="H373" s="141">
        <v>0</v>
      </c>
      <c r="I373" s="141">
        <v>0</v>
      </c>
      <c r="J373" s="141">
        <v>0</v>
      </c>
      <c r="K373" s="141">
        <v>0</v>
      </c>
      <c r="L373" s="141">
        <v>0</v>
      </c>
      <c r="M373" s="141">
        <v>0</v>
      </c>
      <c r="N373" s="141">
        <v>0</v>
      </c>
      <c r="O373" s="141">
        <v>0</v>
      </c>
      <c r="P373" s="141">
        <v>0</v>
      </c>
      <c r="Q373" s="141">
        <v>0</v>
      </c>
      <c r="R373" s="141">
        <v>0</v>
      </c>
      <c r="S373" s="141">
        <v>0</v>
      </c>
      <c r="T373" s="1602"/>
    </row>
    <row r="374" spans="1:20" ht="15.75" thickBot="1" x14ac:dyDescent="0.3">
      <c r="A374" s="1604"/>
      <c r="B374" s="1519"/>
      <c r="C374" s="1343"/>
      <c r="D374" s="1491"/>
      <c r="E374" s="1481" t="s">
        <v>233</v>
      </c>
      <c r="F374" s="1481"/>
      <c r="G374" s="138">
        <f t="shared" si="38"/>
        <v>0</v>
      </c>
      <c r="H374" s="141">
        <v>0</v>
      </c>
      <c r="I374" s="141">
        <v>0</v>
      </c>
      <c r="J374" s="141">
        <v>0</v>
      </c>
      <c r="K374" s="141">
        <v>0</v>
      </c>
      <c r="L374" s="141">
        <v>0</v>
      </c>
      <c r="M374" s="141">
        <v>0</v>
      </c>
      <c r="N374" s="141">
        <v>0</v>
      </c>
      <c r="O374" s="141">
        <v>0</v>
      </c>
      <c r="P374" s="141">
        <v>0</v>
      </c>
      <c r="Q374" s="141">
        <v>0</v>
      </c>
      <c r="R374" s="141">
        <v>0</v>
      </c>
      <c r="S374" s="141">
        <v>0</v>
      </c>
      <c r="T374" s="1602"/>
    </row>
    <row r="375" spans="1:20" ht="15.75" thickBot="1" x14ac:dyDescent="0.3">
      <c r="A375" s="1604"/>
      <c r="B375" s="1519"/>
      <c r="C375" s="1343"/>
      <c r="D375" s="1491"/>
      <c r="E375" s="1481" t="s">
        <v>234</v>
      </c>
      <c r="F375" s="1481"/>
      <c r="G375" s="138">
        <f t="shared" si="38"/>
        <v>0</v>
      </c>
      <c r="H375" s="141">
        <v>0</v>
      </c>
      <c r="I375" s="141">
        <v>0</v>
      </c>
      <c r="J375" s="141">
        <v>0</v>
      </c>
      <c r="K375" s="141">
        <v>0</v>
      </c>
      <c r="L375" s="141">
        <v>0</v>
      </c>
      <c r="M375" s="141">
        <v>0</v>
      </c>
      <c r="N375" s="141">
        <v>0</v>
      </c>
      <c r="O375" s="141">
        <v>0</v>
      </c>
      <c r="P375" s="141">
        <v>0</v>
      </c>
      <c r="Q375" s="141">
        <v>0</v>
      </c>
      <c r="R375" s="141">
        <v>0</v>
      </c>
      <c r="S375" s="141">
        <v>0</v>
      </c>
      <c r="T375" s="1602"/>
    </row>
    <row r="376" spans="1:20" ht="15.75" thickBot="1" x14ac:dyDescent="0.3">
      <c r="A376" s="1604"/>
      <c r="B376" s="1519"/>
      <c r="C376" s="1343"/>
      <c r="D376" s="1491"/>
      <c r="E376" s="1481" t="s">
        <v>235</v>
      </c>
      <c r="F376" s="1481"/>
      <c r="G376" s="138">
        <f t="shared" si="38"/>
        <v>0</v>
      </c>
      <c r="H376" s="141">
        <v>0</v>
      </c>
      <c r="I376" s="141">
        <v>0</v>
      </c>
      <c r="J376" s="141">
        <v>0</v>
      </c>
      <c r="K376" s="141">
        <v>0</v>
      </c>
      <c r="L376" s="141">
        <v>0</v>
      </c>
      <c r="M376" s="141">
        <v>0</v>
      </c>
      <c r="N376" s="141">
        <v>0</v>
      </c>
      <c r="O376" s="141">
        <v>0</v>
      </c>
      <c r="P376" s="141">
        <v>0</v>
      </c>
      <c r="Q376" s="141">
        <v>0</v>
      </c>
      <c r="R376" s="141">
        <v>0</v>
      </c>
      <c r="S376" s="141">
        <v>0</v>
      </c>
      <c r="T376" s="1602"/>
    </row>
    <row r="377" spans="1:20" ht="15.75" thickBot="1" x14ac:dyDescent="0.3">
      <c r="A377" s="1604"/>
      <c r="B377" s="1519"/>
      <c r="C377" s="1343"/>
      <c r="D377" s="1491"/>
      <c r="E377" s="1481" t="s">
        <v>236</v>
      </c>
      <c r="F377" s="1481"/>
      <c r="G377" s="138">
        <f t="shared" si="38"/>
        <v>0</v>
      </c>
      <c r="H377" s="141">
        <v>0</v>
      </c>
      <c r="I377" s="141">
        <v>0</v>
      </c>
      <c r="J377" s="141">
        <v>0</v>
      </c>
      <c r="K377" s="141">
        <v>0</v>
      </c>
      <c r="L377" s="141">
        <v>0</v>
      </c>
      <c r="M377" s="141">
        <v>0</v>
      </c>
      <c r="N377" s="141">
        <v>0</v>
      </c>
      <c r="O377" s="141">
        <v>0</v>
      </c>
      <c r="P377" s="141">
        <v>0</v>
      </c>
      <c r="Q377" s="141">
        <v>0</v>
      </c>
      <c r="R377" s="141">
        <v>0</v>
      </c>
      <c r="S377" s="141">
        <v>0</v>
      </c>
      <c r="T377" s="1602"/>
    </row>
    <row r="378" spans="1:20" ht="15.75" thickBot="1" x14ac:dyDescent="0.3">
      <c r="A378" s="1604"/>
      <c r="B378" s="1519"/>
      <c r="C378" s="1343"/>
      <c r="D378" s="1491"/>
      <c r="E378" s="1481" t="s">
        <v>237</v>
      </c>
      <c r="F378" s="1481"/>
      <c r="G378" s="138">
        <f t="shared" si="38"/>
        <v>0</v>
      </c>
      <c r="H378" s="141">
        <v>0</v>
      </c>
      <c r="I378" s="141">
        <v>0</v>
      </c>
      <c r="J378" s="141">
        <v>0</v>
      </c>
      <c r="K378" s="141">
        <v>0</v>
      </c>
      <c r="L378" s="141">
        <v>0</v>
      </c>
      <c r="M378" s="141">
        <v>0</v>
      </c>
      <c r="N378" s="141">
        <v>0</v>
      </c>
      <c r="O378" s="141">
        <v>0</v>
      </c>
      <c r="P378" s="141">
        <v>0</v>
      </c>
      <c r="Q378" s="141">
        <v>0</v>
      </c>
      <c r="R378" s="141">
        <v>0</v>
      </c>
      <c r="S378" s="141">
        <v>0</v>
      </c>
      <c r="T378" s="1602"/>
    </row>
    <row r="379" spans="1:20" ht="15.75" thickBot="1" x14ac:dyDescent="0.3">
      <c r="A379" s="1604"/>
      <c r="B379" s="1519"/>
      <c r="C379" s="1343"/>
      <c r="D379" s="1482" t="s">
        <v>153</v>
      </c>
      <c r="E379" s="1481" t="s">
        <v>198</v>
      </c>
      <c r="F379" s="1481"/>
      <c r="G379" s="138">
        <f t="shared" si="38"/>
        <v>0</v>
      </c>
      <c r="H379" s="141">
        <v>0</v>
      </c>
      <c r="I379" s="141">
        <v>0</v>
      </c>
      <c r="J379" s="141">
        <v>0</v>
      </c>
      <c r="K379" s="141">
        <v>0</v>
      </c>
      <c r="L379" s="141">
        <v>0</v>
      </c>
      <c r="M379" s="141">
        <v>0</v>
      </c>
      <c r="N379" s="141">
        <v>0</v>
      </c>
      <c r="O379" s="141">
        <v>0</v>
      </c>
      <c r="P379" s="141">
        <v>0</v>
      </c>
      <c r="Q379" s="141">
        <v>0</v>
      </c>
      <c r="R379" s="141">
        <v>0</v>
      </c>
      <c r="S379" s="141">
        <v>0</v>
      </c>
      <c r="T379" s="1602"/>
    </row>
    <row r="380" spans="1:20" ht="15.75" thickBot="1" x14ac:dyDescent="0.3">
      <c r="A380" s="1604"/>
      <c r="B380" s="1519"/>
      <c r="C380" s="1343"/>
      <c r="D380" s="1482"/>
      <c r="E380" s="1481" t="s">
        <v>199</v>
      </c>
      <c r="F380" s="1481"/>
      <c r="G380" s="138">
        <f t="shared" si="38"/>
        <v>0</v>
      </c>
      <c r="H380" s="141">
        <v>0</v>
      </c>
      <c r="I380" s="141">
        <v>0</v>
      </c>
      <c r="J380" s="141">
        <v>0</v>
      </c>
      <c r="K380" s="141">
        <v>0</v>
      </c>
      <c r="L380" s="141">
        <v>0</v>
      </c>
      <c r="M380" s="141">
        <v>0</v>
      </c>
      <c r="N380" s="141">
        <v>0</v>
      </c>
      <c r="O380" s="141">
        <v>0</v>
      </c>
      <c r="P380" s="141">
        <v>0</v>
      </c>
      <c r="Q380" s="141">
        <v>0</v>
      </c>
      <c r="R380" s="141">
        <v>0</v>
      </c>
      <c r="S380" s="141">
        <v>0</v>
      </c>
      <c r="T380" s="1602"/>
    </row>
    <row r="381" spans="1:20" ht="15.75" thickBot="1" x14ac:dyDescent="0.3">
      <c r="A381" s="1604"/>
      <c r="B381" s="1519"/>
      <c r="C381" s="1343"/>
      <c r="D381" s="1483"/>
      <c r="E381" s="1484" t="s">
        <v>200</v>
      </c>
      <c r="F381" s="1484"/>
      <c r="G381" s="225">
        <f t="shared" si="38"/>
        <v>0</v>
      </c>
      <c r="H381" s="141">
        <v>0</v>
      </c>
      <c r="I381" s="141">
        <v>0</v>
      </c>
      <c r="J381" s="141">
        <v>0</v>
      </c>
      <c r="K381" s="141">
        <v>0</v>
      </c>
      <c r="L381" s="141">
        <v>0</v>
      </c>
      <c r="M381" s="141">
        <v>0</v>
      </c>
      <c r="N381" s="141">
        <v>0</v>
      </c>
      <c r="O381" s="141">
        <v>0</v>
      </c>
      <c r="P381" s="141">
        <v>0</v>
      </c>
      <c r="Q381" s="141">
        <v>0</v>
      </c>
      <c r="R381" s="141">
        <v>0</v>
      </c>
      <c r="S381" s="141">
        <v>0</v>
      </c>
      <c r="T381" s="1602"/>
    </row>
    <row r="382" spans="1:20" x14ac:dyDescent="0.25">
      <c r="A382" s="1604"/>
      <c r="B382" s="1485" t="s">
        <v>4</v>
      </c>
      <c r="C382" s="1488" t="s">
        <v>168</v>
      </c>
      <c r="D382" s="1488"/>
      <c r="E382" s="1488"/>
      <c r="F382" s="1488"/>
      <c r="G382" s="1488"/>
      <c r="H382" s="1488"/>
      <c r="I382" s="1488"/>
      <c r="J382" s="1488"/>
      <c r="K382" s="1488"/>
      <c r="L382" s="1488"/>
      <c r="M382" s="1488"/>
      <c r="N382" s="1488"/>
      <c r="O382" s="1488"/>
      <c r="P382" s="1488"/>
      <c r="Q382" s="1488"/>
      <c r="R382" s="1488"/>
      <c r="S382" s="1489"/>
      <c r="T382" s="1602"/>
    </row>
    <row r="383" spans="1:20" ht="16.5" customHeight="1" x14ac:dyDescent="0.25">
      <c r="A383" s="1604"/>
      <c r="B383" s="1486"/>
      <c r="C383" s="1490" t="s">
        <v>201</v>
      </c>
      <c r="D383" s="1474" t="s">
        <v>202</v>
      </c>
      <c r="E383" s="1474"/>
      <c r="F383" s="226" t="s">
        <v>238</v>
      </c>
      <c r="G383" s="157">
        <f>+H383+K383+N383+Q383</f>
        <v>4</v>
      </c>
      <c r="H383" s="1480">
        <v>1</v>
      </c>
      <c r="I383" s="1480"/>
      <c r="J383" s="1480"/>
      <c r="K383" s="1480">
        <v>1</v>
      </c>
      <c r="L383" s="1480"/>
      <c r="M383" s="1480"/>
      <c r="N383" s="1480">
        <v>1</v>
      </c>
      <c r="O383" s="1480"/>
      <c r="P383" s="1480"/>
      <c r="Q383" s="1480">
        <v>1</v>
      </c>
      <c r="R383" s="1480"/>
      <c r="S383" s="1480"/>
      <c r="T383" s="1602"/>
    </row>
    <row r="384" spans="1:20" x14ac:dyDescent="0.25">
      <c r="A384" s="1604"/>
      <c r="B384" s="1486"/>
      <c r="C384" s="1490"/>
      <c r="D384" s="1474" t="s">
        <v>203</v>
      </c>
      <c r="E384" s="1474"/>
      <c r="F384" s="226" t="s">
        <v>239</v>
      </c>
      <c r="G384" s="157">
        <f>+H384+K384+N384+Q384</f>
        <v>4</v>
      </c>
      <c r="H384" s="1480">
        <v>1</v>
      </c>
      <c r="I384" s="1480"/>
      <c r="J384" s="1480"/>
      <c r="K384" s="1480">
        <v>1</v>
      </c>
      <c r="L384" s="1480"/>
      <c r="M384" s="1480"/>
      <c r="N384" s="1480">
        <v>1</v>
      </c>
      <c r="O384" s="1480"/>
      <c r="P384" s="1480"/>
      <c r="Q384" s="1480">
        <v>1</v>
      </c>
      <c r="R384" s="1480"/>
      <c r="S384" s="1480"/>
      <c r="T384" s="1602"/>
    </row>
    <row r="385" spans="1:20" x14ac:dyDescent="0.25">
      <c r="A385" s="1604"/>
      <c r="B385" s="1486"/>
      <c r="C385" s="1490"/>
      <c r="D385" s="1474" t="s">
        <v>204</v>
      </c>
      <c r="E385" s="1474"/>
      <c r="F385" s="226" t="s">
        <v>240</v>
      </c>
      <c r="G385" s="157">
        <f>+H385</f>
        <v>1</v>
      </c>
      <c r="H385" s="1480">
        <v>1</v>
      </c>
      <c r="I385" s="1480"/>
      <c r="J385" s="1480"/>
      <c r="K385" s="1480"/>
      <c r="L385" s="1480"/>
      <c r="M385" s="1480"/>
      <c r="N385" s="1480"/>
      <c r="O385" s="1480"/>
      <c r="P385" s="1480"/>
      <c r="Q385" s="1480"/>
      <c r="R385" s="1480"/>
      <c r="S385" s="1480"/>
      <c r="T385" s="1602"/>
    </row>
    <row r="386" spans="1:20" ht="16.5" customHeight="1" x14ac:dyDescent="0.25">
      <c r="A386" s="1604"/>
      <c r="B386" s="1486"/>
      <c r="C386" s="1490"/>
      <c r="D386" s="1474" t="s">
        <v>339</v>
      </c>
      <c r="E386" s="1474"/>
      <c r="F386" s="226" t="s">
        <v>241</v>
      </c>
      <c r="G386" s="157">
        <f>+H386</f>
        <v>1</v>
      </c>
      <c r="H386" s="1480">
        <v>1</v>
      </c>
      <c r="I386" s="1480"/>
      <c r="J386" s="1480"/>
      <c r="K386" s="1480"/>
      <c r="L386" s="1480"/>
      <c r="M386" s="1480"/>
      <c r="N386" s="1480"/>
      <c r="O386" s="1480"/>
      <c r="P386" s="1480"/>
      <c r="Q386" s="1480"/>
      <c r="R386" s="1480"/>
      <c r="S386" s="1480"/>
      <c r="T386" s="1602"/>
    </row>
    <row r="387" spans="1:20" ht="16.5" customHeight="1" x14ac:dyDescent="0.25">
      <c r="A387" s="1604"/>
      <c r="B387" s="1486"/>
      <c r="C387" s="1490"/>
      <c r="D387" s="1474" t="s">
        <v>205</v>
      </c>
      <c r="E387" s="1474"/>
      <c r="F387" s="172" t="s">
        <v>242</v>
      </c>
      <c r="G387" s="174">
        <f>+H387+I387+J387+K387+L387+M387+N387+O387+P387+Q387+R387+S387</f>
        <v>0</v>
      </c>
      <c r="H387" s="141">
        <v>0</v>
      </c>
      <c r="I387" s="141">
        <v>0</v>
      </c>
      <c r="J387" s="141">
        <v>0</v>
      </c>
      <c r="K387" s="141">
        <v>0</v>
      </c>
      <c r="L387" s="141">
        <v>0</v>
      </c>
      <c r="M387" s="141">
        <v>0</v>
      </c>
      <c r="N387" s="141">
        <v>0</v>
      </c>
      <c r="O387" s="141">
        <v>0</v>
      </c>
      <c r="P387" s="141">
        <v>0</v>
      </c>
      <c r="Q387" s="141">
        <v>0</v>
      </c>
      <c r="R387" s="141">
        <v>0</v>
      </c>
      <c r="S387" s="141">
        <v>0</v>
      </c>
      <c r="T387" s="1602"/>
    </row>
    <row r="388" spans="1:20" x14ac:dyDescent="0.25">
      <c r="A388" s="1604"/>
      <c r="B388" s="1486"/>
      <c r="C388" s="1490"/>
      <c r="D388" s="1474"/>
      <c r="E388" s="1474"/>
      <c r="F388" s="172" t="s">
        <v>243</v>
      </c>
      <c r="G388" s="174">
        <f t="shared" ref="G388:G397" si="39">+H388+I388+J388+K388+L388+M388+N388+O388+P388+Q388+R388+S388</f>
        <v>0</v>
      </c>
      <c r="H388" s="141">
        <v>0</v>
      </c>
      <c r="I388" s="141">
        <v>0</v>
      </c>
      <c r="J388" s="141">
        <v>0</v>
      </c>
      <c r="K388" s="141">
        <v>0</v>
      </c>
      <c r="L388" s="141">
        <v>0</v>
      </c>
      <c r="M388" s="141">
        <v>0</v>
      </c>
      <c r="N388" s="141">
        <v>0</v>
      </c>
      <c r="O388" s="141">
        <v>0</v>
      </c>
      <c r="P388" s="141">
        <v>0</v>
      </c>
      <c r="Q388" s="141">
        <v>0</v>
      </c>
      <c r="R388" s="141">
        <v>0</v>
      </c>
      <c r="S388" s="141">
        <v>0</v>
      </c>
      <c r="T388" s="1602"/>
    </row>
    <row r="389" spans="1:20" ht="16.5" customHeight="1" x14ac:dyDescent="0.25">
      <c r="A389" s="1604"/>
      <c r="B389" s="1486"/>
      <c r="C389" s="1490"/>
      <c r="D389" s="1474" t="s">
        <v>206</v>
      </c>
      <c r="E389" s="1474"/>
      <c r="F389" s="227" t="s">
        <v>244</v>
      </c>
      <c r="G389" s="174">
        <f t="shared" si="39"/>
        <v>0</v>
      </c>
      <c r="H389" s="141">
        <v>0</v>
      </c>
      <c r="I389" s="141">
        <v>0</v>
      </c>
      <c r="J389" s="141">
        <v>0</v>
      </c>
      <c r="K389" s="141">
        <v>0</v>
      </c>
      <c r="L389" s="141">
        <v>0</v>
      </c>
      <c r="M389" s="141">
        <v>0</v>
      </c>
      <c r="N389" s="141">
        <v>0</v>
      </c>
      <c r="O389" s="141">
        <v>0</v>
      </c>
      <c r="P389" s="141">
        <v>0</v>
      </c>
      <c r="Q389" s="141">
        <v>0</v>
      </c>
      <c r="R389" s="141">
        <v>0</v>
      </c>
      <c r="S389" s="141">
        <v>0</v>
      </c>
      <c r="T389" s="1602"/>
    </row>
    <row r="390" spans="1:20" x14ac:dyDescent="0.25">
      <c r="A390" s="1604"/>
      <c r="B390" s="1486"/>
      <c r="C390" s="1490"/>
      <c r="D390" s="1474"/>
      <c r="E390" s="1474"/>
      <c r="F390" s="227" t="s">
        <v>245</v>
      </c>
      <c r="G390" s="174">
        <f t="shared" si="39"/>
        <v>0</v>
      </c>
      <c r="H390" s="141">
        <v>0</v>
      </c>
      <c r="I390" s="141">
        <v>0</v>
      </c>
      <c r="J390" s="141">
        <v>0</v>
      </c>
      <c r="K390" s="141">
        <v>0</v>
      </c>
      <c r="L390" s="141">
        <v>0</v>
      </c>
      <c r="M390" s="141">
        <v>0</v>
      </c>
      <c r="N390" s="141">
        <v>0</v>
      </c>
      <c r="O390" s="141">
        <v>0</v>
      </c>
      <c r="P390" s="141">
        <v>0</v>
      </c>
      <c r="Q390" s="141">
        <v>0</v>
      </c>
      <c r="R390" s="141">
        <v>0</v>
      </c>
      <c r="S390" s="141">
        <v>0</v>
      </c>
      <c r="T390" s="1602"/>
    </row>
    <row r="391" spans="1:20" x14ac:dyDescent="0.25">
      <c r="A391" s="1604"/>
      <c r="B391" s="1486"/>
      <c r="C391" s="1490"/>
      <c r="D391" s="1474" t="s">
        <v>207</v>
      </c>
      <c r="E391" s="1474"/>
      <c r="F391" s="227" t="s">
        <v>246</v>
      </c>
      <c r="G391" s="174">
        <f t="shared" si="39"/>
        <v>0</v>
      </c>
      <c r="H391" s="141">
        <v>0</v>
      </c>
      <c r="I391" s="141">
        <v>0</v>
      </c>
      <c r="J391" s="141">
        <v>0</v>
      </c>
      <c r="K391" s="141">
        <v>0</v>
      </c>
      <c r="L391" s="141">
        <v>0</v>
      </c>
      <c r="M391" s="141">
        <v>0</v>
      </c>
      <c r="N391" s="141">
        <v>0</v>
      </c>
      <c r="O391" s="141">
        <v>0</v>
      </c>
      <c r="P391" s="141">
        <v>0</v>
      </c>
      <c r="Q391" s="141">
        <v>0</v>
      </c>
      <c r="R391" s="141">
        <v>0</v>
      </c>
      <c r="S391" s="141">
        <v>0</v>
      </c>
      <c r="T391" s="1602"/>
    </row>
    <row r="392" spans="1:20" ht="16.5" customHeight="1" x14ac:dyDescent="0.25">
      <c r="A392" s="1604"/>
      <c r="B392" s="1486"/>
      <c r="C392" s="1490"/>
      <c r="D392" s="1474" t="s">
        <v>208</v>
      </c>
      <c r="E392" s="1474"/>
      <c r="F392" s="226" t="s">
        <v>247</v>
      </c>
      <c r="G392" s="174">
        <f t="shared" si="39"/>
        <v>0</v>
      </c>
      <c r="H392" s="141">
        <v>0</v>
      </c>
      <c r="I392" s="141">
        <v>0</v>
      </c>
      <c r="J392" s="141">
        <v>0</v>
      </c>
      <c r="K392" s="141">
        <v>0</v>
      </c>
      <c r="L392" s="141">
        <v>0</v>
      </c>
      <c r="M392" s="141">
        <v>0</v>
      </c>
      <c r="N392" s="141">
        <v>0</v>
      </c>
      <c r="O392" s="141">
        <v>0</v>
      </c>
      <c r="P392" s="141">
        <v>0</v>
      </c>
      <c r="Q392" s="141">
        <v>0</v>
      </c>
      <c r="R392" s="141">
        <v>0</v>
      </c>
      <c r="S392" s="141">
        <v>0</v>
      </c>
      <c r="T392" s="1602"/>
    </row>
    <row r="393" spans="1:20" ht="16.5" customHeight="1" x14ac:dyDescent="0.25">
      <c r="A393" s="1604"/>
      <c r="B393" s="1486"/>
      <c r="C393" s="1490"/>
      <c r="D393" s="1474" t="s">
        <v>209</v>
      </c>
      <c r="E393" s="1474"/>
      <c r="F393" s="227" t="s">
        <v>248</v>
      </c>
      <c r="G393" s="174">
        <f t="shared" si="39"/>
        <v>0</v>
      </c>
      <c r="H393" s="141">
        <v>0</v>
      </c>
      <c r="I393" s="141">
        <v>0</v>
      </c>
      <c r="J393" s="141">
        <v>0</v>
      </c>
      <c r="K393" s="141">
        <v>0</v>
      </c>
      <c r="L393" s="141">
        <v>0</v>
      </c>
      <c r="M393" s="141">
        <v>0</v>
      </c>
      <c r="N393" s="141">
        <v>0</v>
      </c>
      <c r="O393" s="141">
        <v>0</v>
      </c>
      <c r="P393" s="141">
        <v>0</v>
      </c>
      <c r="Q393" s="141">
        <v>0</v>
      </c>
      <c r="R393" s="141">
        <v>0</v>
      </c>
      <c r="S393" s="141">
        <v>0</v>
      </c>
      <c r="T393" s="1602"/>
    </row>
    <row r="394" spans="1:20" x14ac:dyDescent="0.25">
      <c r="A394" s="1604"/>
      <c r="B394" s="1486"/>
      <c r="C394" s="1490"/>
      <c r="D394" s="1474" t="s">
        <v>229</v>
      </c>
      <c r="E394" s="1474"/>
      <c r="F394" s="226" t="s">
        <v>249</v>
      </c>
      <c r="G394" s="174">
        <f t="shared" si="39"/>
        <v>48</v>
      </c>
      <c r="H394" s="141">
        <v>4</v>
      </c>
      <c r="I394" s="141">
        <v>4</v>
      </c>
      <c r="J394" s="141">
        <v>4</v>
      </c>
      <c r="K394" s="141">
        <v>4</v>
      </c>
      <c r="L394" s="141">
        <v>4</v>
      </c>
      <c r="M394" s="141">
        <v>4</v>
      </c>
      <c r="N394" s="141">
        <v>4</v>
      </c>
      <c r="O394" s="141">
        <v>4</v>
      </c>
      <c r="P394" s="141">
        <v>4</v>
      </c>
      <c r="Q394" s="141">
        <v>4</v>
      </c>
      <c r="R394" s="141">
        <v>4</v>
      </c>
      <c r="S394" s="141">
        <v>4</v>
      </c>
      <c r="T394" s="1602"/>
    </row>
    <row r="395" spans="1:20" x14ac:dyDescent="0.25">
      <c r="A395" s="1604"/>
      <c r="B395" s="1486"/>
      <c r="C395" s="1490"/>
      <c r="D395" s="1474"/>
      <c r="E395" s="1474"/>
      <c r="F395" s="226" t="s">
        <v>250</v>
      </c>
      <c r="G395" s="174">
        <f t="shared" si="39"/>
        <v>48</v>
      </c>
      <c r="H395" s="141">
        <v>4</v>
      </c>
      <c r="I395" s="141">
        <v>4</v>
      </c>
      <c r="J395" s="141">
        <v>4</v>
      </c>
      <c r="K395" s="141">
        <v>4</v>
      </c>
      <c r="L395" s="141">
        <v>4</v>
      </c>
      <c r="M395" s="141">
        <v>4</v>
      </c>
      <c r="N395" s="141">
        <v>4</v>
      </c>
      <c r="O395" s="141">
        <v>4</v>
      </c>
      <c r="P395" s="141">
        <v>4</v>
      </c>
      <c r="Q395" s="141">
        <v>4</v>
      </c>
      <c r="R395" s="141">
        <v>4</v>
      </c>
      <c r="S395" s="141">
        <v>4</v>
      </c>
      <c r="T395" s="1602"/>
    </row>
    <row r="396" spans="1:20" x14ac:dyDescent="0.25">
      <c r="A396" s="1604"/>
      <c r="B396" s="1486"/>
      <c r="C396" s="1490"/>
      <c r="D396" s="1474"/>
      <c r="E396" s="1474"/>
      <c r="F396" s="226" t="s">
        <v>251</v>
      </c>
      <c r="G396" s="174">
        <f t="shared" si="39"/>
        <v>0</v>
      </c>
      <c r="H396" s="141">
        <v>0</v>
      </c>
      <c r="I396" s="141">
        <v>0</v>
      </c>
      <c r="J396" s="141">
        <v>0</v>
      </c>
      <c r="K396" s="141">
        <v>0</v>
      </c>
      <c r="L396" s="141">
        <v>0</v>
      </c>
      <c r="M396" s="141">
        <v>0</v>
      </c>
      <c r="N396" s="141">
        <v>0</v>
      </c>
      <c r="O396" s="141">
        <v>0</v>
      </c>
      <c r="P396" s="141">
        <v>0</v>
      </c>
      <c r="Q396" s="141">
        <v>0</v>
      </c>
      <c r="R396" s="141">
        <v>0</v>
      </c>
      <c r="S396" s="141">
        <v>0</v>
      </c>
      <c r="T396" s="1602"/>
    </row>
    <row r="397" spans="1:20" x14ac:dyDescent="0.25">
      <c r="A397" s="1604"/>
      <c r="B397" s="1486"/>
      <c r="C397" s="1490"/>
      <c r="D397" s="1474"/>
      <c r="E397" s="1474"/>
      <c r="F397" s="226" t="s">
        <v>252</v>
      </c>
      <c r="G397" s="174">
        <f t="shared" si="39"/>
        <v>108</v>
      </c>
      <c r="H397" s="141">
        <v>9</v>
      </c>
      <c r="I397" s="141">
        <v>9</v>
      </c>
      <c r="J397" s="141">
        <v>9</v>
      </c>
      <c r="K397" s="141">
        <v>9</v>
      </c>
      <c r="L397" s="141">
        <v>9</v>
      </c>
      <c r="M397" s="141">
        <v>9</v>
      </c>
      <c r="N397" s="141">
        <v>9</v>
      </c>
      <c r="O397" s="141">
        <v>9</v>
      </c>
      <c r="P397" s="141">
        <v>9</v>
      </c>
      <c r="Q397" s="141">
        <v>9</v>
      </c>
      <c r="R397" s="141">
        <v>9</v>
      </c>
      <c r="S397" s="141">
        <v>9</v>
      </c>
      <c r="T397" s="1602"/>
    </row>
    <row r="398" spans="1:20" ht="15.75" thickBot="1" x14ac:dyDescent="0.3">
      <c r="A398" s="1604"/>
      <c r="B398" s="1486"/>
      <c r="C398" s="1475" t="s">
        <v>6</v>
      </c>
      <c r="D398" s="1475"/>
      <c r="E398" s="1475"/>
      <c r="F398" s="1476"/>
      <c r="G398" s="1476"/>
      <c r="H398" s="1476"/>
      <c r="I398" s="1476"/>
      <c r="J398" s="1476"/>
      <c r="K398" s="1476"/>
      <c r="L398" s="1476"/>
      <c r="M398" s="1476"/>
      <c r="N398" s="1476"/>
      <c r="O398" s="1476"/>
      <c r="P398" s="1476"/>
      <c r="Q398" s="1476"/>
      <c r="R398" s="1476"/>
      <c r="S398" s="1477"/>
      <c r="T398" s="1602"/>
    </row>
    <row r="399" spans="1:20" x14ac:dyDescent="0.25">
      <c r="A399" s="1604"/>
      <c r="B399" s="1486"/>
      <c r="C399" s="1461" t="s">
        <v>210</v>
      </c>
      <c r="D399" s="1462"/>
      <c r="E399" s="1463"/>
      <c r="F399" s="1478" t="s">
        <v>175</v>
      </c>
      <c r="G399" s="1479"/>
      <c r="H399" s="1479"/>
      <c r="I399" s="1479"/>
      <c r="J399" s="1479"/>
      <c r="K399" s="1479"/>
      <c r="L399" s="1479"/>
      <c r="M399" s="1479"/>
      <c r="N399" s="1479"/>
      <c r="O399" s="1479"/>
      <c r="P399" s="1479"/>
      <c r="Q399" s="1479"/>
      <c r="R399" s="1479"/>
      <c r="S399" s="1479"/>
      <c r="T399" s="1602"/>
    </row>
    <row r="400" spans="1:20" ht="16.5" customHeight="1" x14ac:dyDescent="0.25">
      <c r="A400" s="1604"/>
      <c r="B400" s="1486"/>
      <c r="C400" s="1464"/>
      <c r="D400" s="1465"/>
      <c r="E400" s="1466"/>
      <c r="F400" s="228" t="s">
        <v>212</v>
      </c>
      <c r="G400" s="229"/>
      <c r="H400" s="230"/>
      <c r="I400" s="230"/>
      <c r="J400" s="230"/>
      <c r="K400" s="230"/>
      <c r="L400" s="230"/>
      <c r="M400" s="230"/>
      <c r="N400" s="230"/>
      <c r="O400" s="230"/>
      <c r="P400" s="230"/>
      <c r="Q400" s="230"/>
      <c r="R400" s="230"/>
      <c r="S400" s="230"/>
      <c r="T400" s="1602"/>
    </row>
    <row r="401" spans="1:20" ht="16.5" customHeight="1" x14ac:dyDescent="0.25">
      <c r="A401" s="1604"/>
      <c r="B401" s="1486"/>
      <c r="C401" s="1464"/>
      <c r="D401" s="1465"/>
      <c r="E401" s="1466"/>
      <c r="F401" s="231" t="s">
        <v>213</v>
      </c>
      <c r="G401" s="232"/>
      <c r="H401" s="233"/>
      <c r="I401" s="233"/>
      <c r="J401" s="233"/>
      <c r="K401" s="233"/>
      <c r="L401" s="233"/>
      <c r="M401" s="233"/>
      <c r="N401" s="233"/>
      <c r="O401" s="233"/>
      <c r="P401" s="233"/>
      <c r="Q401" s="233"/>
      <c r="R401" s="233"/>
      <c r="S401" s="233"/>
      <c r="T401" s="1602"/>
    </row>
    <row r="402" spans="1:20" ht="16.5" customHeight="1" x14ac:dyDescent="0.25">
      <c r="A402" s="1604"/>
      <c r="B402" s="1486"/>
      <c r="C402" s="1464"/>
      <c r="D402" s="1465"/>
      <c r="E402" s="1466"/>
      <c r="F402" s="231" t="s">
        <v>214</v>
      </c>
      <c r="G402" s="232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1602"/>
    </row>
    <row r="403" spans="1:20" ht="16.5" customHeight="1" x14ac:dyDescent="0.25">
      <c r="A403" s="1604"/>
      <c r="B403" s="1486"/>
      <c r="C403" s="1464"/>
      <c r="D403" s="1465"/>
      <c r="E403" s="1466"/>
      <c r="F403" s="231" t="s">
        <v>215</v>
      </c>
      <c r="G403" s="232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1602"/>
    </row>
    <row r="404" spans="1:20" ht="16.5" customHeight="1" x14ac:dyDescent="0.25">
      <c r="A404" s="1604"/>
      <c r="B404" s="1486"/>
      <c r="C404" s="1464"/>
      <c r="D404" s="1465"/>
      <c r="E404" s="1466"/>
      <c r="F404" s="231" t="s">
        <v>216</v>
      </c>
      <c r="G404" s="232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1602"/>
    </row>
    <row r="405" spans="1:20" ht="16.5" customHeight="1" x14ac:dyDescent="0.25">
      <c r="A405" s="1604"/>
      <c r="B405" s="1486"/>
      <c r="C405" s="1464"/>
      <c r="D405" s="1465"/>
      <c r="E405" s="1466"/>
      <c r="F405" s="231" t="s">
        <v>217</v>
      </c>
      <c r="G405" s="232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1602"/>
    </row>
    <row r="406" spans="1:20" ht="16.5" customHeight="1" x14ac:dyDescent="0.25">
      <c r="A406" s="1604"/>
      <c r="B406" s="1486"/>
      <c r="C406" s="1464"/>
      <c r="D406" s="1465"/>
      <c r="E406" s="1466"/>
      <c r="F406" s="231" t="s">
        <v>218</v>
      </c>
      <c r="G406" s="232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1602"/>
    </row>
    <row r="407" spans="1:20" ht="16.5" customHeight="1" x14ac:dyDescent="0.25">
      <c r="A407" s="1604"/>
      <c r="B407" s="1486"/>
      <c r="C407" s="1464"/>
      <c r="D407" s="1465"/>
      <c r="E407" s="1466"/>
      <c r="F407" s="231" t="s">
        <v>219</v>
      </c>
      <c r="G407" s="232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1602"/>
    </row>
    <row r="408" spans="1:20" ht="16.5" customHeight="1" x14ac:dyDescent="0.25">
      <c r="A408" s="1604"/>
      <c r="B408" s="1486"/>
      <c r="C408" s="1464"/>
      <c r="D408" s="1465"/>
      <c r="E408" s="1466"/>
      <c r="F408" s="231" t="s">
        <v>220</v>
      </c>
      <c r="G408" s="232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1602"/>
    </row>
    <row r="409" spans="1:20" ht="16.5" customHeight="1" x14ac:dyDescent="0.25">
      <c r="A409" s="1604"/>
      <c r="B409" s="1486"/>
      <c r="C409" s="1464"/>
      <c r="D409" s="1465"/>
      <c r="E409" s="1466"/>
      <c r="F409" s="231" t="s">
        <v>221</v>
      </c>
      <c r="G409" s="232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1602"/>
    </row>
    <row r="410" spans="1:20" ht="16.5" customHeight="1" x14ac:dyDescent="0.25">
      <c r="A410" s="1604"/>
      <c r="B410" s="1486"/>
      <c r="C410" s="1464"/>
      <c r="D410" s="1465"/>
      <c r="E410" s="1466"/>
      <c r="F410" s="231" t="s">
        <v>222</v>
      </c>
      <c r="G410" s="232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1602"/>
    </row>
    <row r="411" spans="1:20" ht="16.5" customHeight="1" x14ac:dyDescent="0.25">
      <c r="A411" s="1604"/>
      <c r="B411" s="1486"/>
      <c r="C411" s="1464"/>
      <c r="D411" s="1465"/>
      <c r="E411" s="1466"/>
      <c r="F411" s="231" t="s">
        <v>223</v>
      </c>
      <c r="G411" s="232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1602"/>
    </row>
    <row r="412" spans="1:20" ht="16.5" customHeight="1" x14ac:dyDescent="0.25">
      <c r="A412" s="1604"/>
      <c r="B412" s="1486"/>
      <c r="C412" s="1464"/>
      <c r="D412" s="1465"/>
      <c r="E412" s="1466"/>
      <c r="F412" s="231" t="s">
        <v>224</v>
      </c>
      <c r="G412" s="232"/>
      <c r="H412" s="233"/>
      <c r="I412" s="233"/>
      <c r="J412" s="233"/>
      <c r="K412" s="233"/>
      <c r="L412" s="233"/>
      <c r="M412" s="233"/>
      <c r="N412" s="233"/>
      <c r="O412" s="233"/>
      <c r="P412" s="233"/>
      <c r="Q412" s="233"/>
      <c r="R412" s="233"/>
      <c r="S412" s="233"/>
      <c r="T412" s="1602"/>
    </row>
    <row r="413" spans="1:20" ht="16.5" customHeight="1" x14ac:dyDescent="0.25">
      <c r="A413" s="1604"/>
      <c r="B413" s="1486"/>
      <c r="C413" s="1464"/>
      <c r="D413" s="1465"/>
      <c r="E413" s="1466"/>
      <c r="F413" s="231" t="s">
        <v>225</v>
      </c>
      <c r="G413" s="232"/>
      <c r="H413" s="233"/>
      <c r="I413" s="233"/>
      <c r="J413" s="233"/>
      <c r="K413" s="233"/>
      <c r="L413" s="233"/>
      <c r="M413" s="233"/>
      <c r="N413" s="233"/>
      <c r="O413" s="233"/>
      <c r="P413" s="233"/>
      <c r="Q413" s="233"/>
      <c r="R413" s="233"/>
      <c r="S413" s="233"/>
      <c r="T413" s="1602"/>
    </row>
    <row r="414" spans="1:20" ht="16.5" customHeight="1" x14ac:dyDescent="0.25">
      <c r="A414" s="1604"/>
      <c r="B414" s="1486"/>
      <c r="C414" s="1464"/>
      <c r="D414" s="1465"/>
      <c r="E414" s="1466"/>
      <c r="F414" s="231" t="s">
        <v>226</v>
      </c>
      <c r="G414" s="232"/>
      <c r="H414" s="233"/>
      <c r="I414" s="233"/>
      <c r="J414" s="233"/>
      <c r="K414" s="233"/>
      <c r="L414" s="233"/>
      <c r="M414" s="233"/>
      <c r="N414" s="233"/>
      <c r="O414" s="233"/>
      <c r="P414" s="233"/>
      <c r="Q414" s="233"/>
      <c r="R414" s="233"/>
      <c r="S414" s="233"/>
      <c r="T414" s="1602"/>
    </row>
    <row r="415" spans="1:20" ht="16.5" customHeight="1" thickBot="1" x14ac:dyDescent="0.3">
      <c r="A415" s="1604"/>
      <c r="B415" s="1486"/>
      <c r="C415" s="1467"/>
      <c r="D415" s="1468"/>
      <c r="E415" s="1469"/>
      <c r="F415" s="231" t="s">
        <v>227</v>
      </c>
      <c r="G415" s="232"/>
      <c r="H415" s="233"/>
      <c r="I415" s="233"/>
      <c r="J415" s="233"/>
      <c r="K415" s="233"/>
      <c r="L415" s="233"/>
      <c r="M415" s="233"/>
      <c r="N415" s="233"/>
      <c r="O415" s="233"/>
      <c r="P415" s="233"/>
      <c r="Q415" s="233"/>
      <c r="R415" s="233"/>
      <c r="S415" s="233"/>
      <c r="T415" s="1602"/>
    </row>
    <row r="416" spans="1:20" ht="16.5" customHeight="1" x14ac:dyDescent="0.25">
      <c r="A416" s="1604"/>
      <c r="B416" s="1486"/>
      <c r="C416" s="1461" t="s">
        <v>211</v>
      </c>
      <c r="D416" s="1462"/>
      <c r="E416" s="1463"/>
      <c r="F416" s="1470" t="s">
        <v>176</v>
      </c>
      <c r="G416" s="1471"/>
      <c r="H416" s="1471"/>
      <c r="I416" s="1471"/>
      <c r="J416" s="1471"/>
      <c r="K416" s="1471"/>
      <c r="L416" s="1471"/>
      <c r="M416" s="1471"/>
      <c r="N416" s="1471"/>
      <c r="O416" s="1471"/>
      <c r="P416" s="1471"/>
      <c r="Q416" s="1471"/>
      <c r="R416" s="1471"/>
      <c r="S416" s="1471"/>
      <c r="T416" s="1602"/>
    </row>
    <row r="417" spans="1:20" ht="16.5" customHeight="1" x14ac:dyDescent="0.25">
      <c r="A417" s="1604"/>
      <c r="B417" s="1486"/>
      <c r="C417" s="1464"/>
      <c r="D417" s="1465"/>
      <c r="E417" s="1466"/>
      <c r="F417" s="231" t="s">
        <v>253</v>
      </c>
      <c r="G417" s="232"/>
      <c r="H417" s="233"/>
      <c r="I417" s="233"/>
      <c r="J417" s="233"/>
      <c r="K417" s="233"/>
      <c r="L417" s="233"/>
      <c r="M417" s="233"/>
      <c r="N417" s="233"/>
      <c r="O417" s="233"/>
      <c r="P417" s="233"/>
      <c r="Q417" s="233"/>
      <c r="R417" s="233"/>
      <c r="S417" s="233"/>
      <c r="T417" s="1602"/>
    </row>
    <row r="418" spans="1:20" ht="16.5" customHeight="1" x14ac:dyDescent="0.25">
      <c r="A418" s="1604"/>
      <c r="B418" s="1486"/>
      <c r="C418" s="1464"/>
      <c r="D418" s="1465"/>
      <c r="E418" s="1466"/>
      <c r="F418" s="231" t="s">
        <v>254</v>
      </c>
      <c r="G418" s="232"/>
      <c r="H418" s="233"/>
      <c r="I418" s="233"/>
      <c r="J418" s="233"/>
      <c r="K418" s="233"/>
      <c r="L418" s="233"/>
      <c r="M418" s="233"/>
      <c r="N418" s="233"/>
      <c r="O418" s="233"/>
      <c r="P418" s="233"/>
      <c r="Q418" s="233"/>
      <c r="R418" s="233"/>
      <c r="S418" s="233"/>
      <c r="T418" s="1602"/>
    </row>
    <row r="419" spans="1:20" ht="16.5" customHeight="1" x14ac:dyDescent="0.25">
      <c r="A419" s="1604"/>
      <c r="B419" s="1486"/>
      <c r="C419" s="1464"/>
      <c r="D419" s="1465"/>
      <c r="E419" s="1466"/>
      <c r="F419" s="231" t="s">
        <v>255</v>
      </c>
      <c r="G419" s="232"/>
      <c r="H419" s="233"/>
      <c r="I419" s="233"/>
      <c r="J419" s="233"/>
      <c r="K419" s="233"/>
      <c r="L419" s="233"/>
      <c r="M419" s="233"/>
      <c r="N419" s="233"/>
      <c r="O419" s="233"/>
      <c r="P419" s="233"/>
      <c r="Q419" s="233"/>
      <c r="R419" s="233"/>
      <c r="S419" s="233"/>
      <c r="T419" s="1602"/>
    </row>
    <row r="420" spans="1:20" ht="16.5" customHeight="1" x14ac:dyDescent="0.25">
      <c r="A420" s="1604"/>
      <c r="B420" s="1486"/>
      <c r="C420" s="1464"/>
      <c r="D420" s="1465"/>
      <c r="E420" s="1466"/>
      <c r="F420" s="231" t="s">
        <v>256</v>
      </c>
      <c r="G420" s="232"/>
      <c r="H420" s="233"/>
      <c r="I420" s="233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1602"/>
    </row>
    <row r="421" spans="1:20" ht="16.5" customHeight="1" x14ac:dyDescent="0.25">
      <c r="A421" s="1604"/>
      <c r="B421" s="1486"/>
      <c r="C421" s="1464"/>
      <c r="D421" s="1465"/>
      <c r="E421" s="1466"/>
      <c r="F421" s="231" t="s">
        <v>257</v>
      </c>
      <c r="G421" s="232"/>
      <c r="H421" s="233"/>
      <c r="I421" s="233"/>
      <c r="J421" s="233"/>
      <c r="K421" s="233"/>
      <c r="L421" s="233"/>
      <c r="M421" s="233"/>
      <c r="N421" s="233"/>
      <c r="O421" s="233"/>
      <c r="P421" s="233"/>
      <c r="Q421" s="233"/>
      <c r="R421" s="233"/>
      <c r="S421" s="233"/>
      <c r="T421" s="1602"/>
    </row>
    <row r="422" spans="1:20" ht="16.5" customHeight="1" x14ac:dyDescent="0.25">
      <c r="A422" s="1604"/>
      <c r="B422" s="1486"/>
      <c r="C422" s="1464"/>
      <c r="D422" s="1465"/>
      <c r="E422" s="1466"/>
      <c r="F422" s="231" t="s">
        <v>258</v>
      </c>
      <c r="G422" s="232"/>
      <c r="H422" s="233"/>
      <c r="I422" s="233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1602"/>
    </row>
    <row r="423" spans="1:20" ht="16.5" customHeight="1" x14ac:dyDescent="0.25">
      <c r="A423" s="1604"/>
      <c r="B423" s="1486"/>
      <c r="C423" s="1464"/>
      <c r="D423" s="1465"/>
      <c r="E423" s="1466"/>
      <c r="F423" s="231" t="s">
        <v>259</v>
      </c>
      <c r="G423" s="232"/>
      <c r="H423" s="233"/>
      <c r="I423" s="233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1602"/>
    </row>
    <row r="424" spans="1:20" ht="16.5" customHeight="1" x14ac:dyDescent="0.25">
      <c r="A424" s="1604"/>
      <c r="B424" s="1486"/>
      <c r="C424" s="1464"/>
      <c r="D424" s="1465"/>
      <c r="E424" s="1466"/>
      <c r="F424" s="231" t="s">
        <v>260</v>
      </c>
      <c r="G424" s="232"/>
      <c r="H424" s="233"/>
      <c r="I424" s="233"/>
      <c r="J424" s="233"/>
      <c r="K424" s="233"/>
      <c r="L424" s="233"/>
      <c r="M424" s="233"/>
      <c r="N424" s="233"/>
      <c r="O424" s="233"/>
      <c r="P424" s="233"/>
      <c r="Q424" s="233"/>
      <c r="R424" s="233"/>
      <c r="S424" s="233"/>
      <c r="T424" s="1602"/>
    </row>
    <row r="425" spans="1:20" ht="16.5" customHeight="1" x14ac:dyDescent="0.25">
      <c r="A425" s="1604"/>
      <c r="B425" s="1486"/>
      <c r="C425" s="1464"/>
      <c r="D425" s="1465"/>
      <c r="E425" s="1466"/>
      <c r="F425" s="231" t="s">
        <v>261</v>
      </c>
      <c r="G425" s="232"/>
      <c r="H425" s="233"/>
      <c r="I425" s="233"/>
      <c r="J425" s="233"/>
      <c r="K425" s="233"/>
      <c r="L425" s="233"/>
      <c r="M425" s="233"/>
      <c r="N425" s="233"/>
      <c r="O425" s="233"/>
      <c r="P425" s="233"/>
      <c r="Q425" s="233"/>
      <c r="R425" s="233"/>
      <c r="S425" s="233"/>
      <c r="T425" s="1602"/>
    </row>
    <row r="426" spans="1:20" ht="16.5" customHeight="1" thickBot="1" x14ac:dyDescent="0.3">
      <c r="A426" s="1605"/>
      <c r="B426" s="1487"/>
      <c r="C426" s="1467"/>
      <c r="D426" s="1468"/>
      <c r="E426" s="1469"/>
      <c r="F426" s="231" t="s">
        <v>262</v>
      </c>
      <c r="G426" s="232"/>
      <c r="H426" s="233"/>
      <c r="I426" s="233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1602"/>
    </row>
    <row r="427" spans="1:20" ht="6.75" customHeight="1" x14ac:dyDescent="0.25">
      <c r="A427" s="1472"/>
      <c r="B427" s="1473"/>
      <c r="C427" s="1473"/>
      <c r="D427" s="1473"/>
      <c r="E427" s="1473"/>
      <c r="F427" s="1473"/>
      <c r="G427" s="1473"/>
      <c r="H427" s="1473"/>
      <c r="I427" s="1473"/>
      <c r="J427" s="1473"/>
      <c r="K427" s="1473"/>
      <c r="L427" s="1473"/>
      <c r="M427" s="1473"/>
      <c r="N427" s="1473"/>
      <c r="O427" s="1473"/>
      <c r="P427" s="1473"/>
      <c r="Q427" s="1473"/>
      <c r="R427" s="1473"/>
      <c r="S427" s="1473"/>
      <c r="T427" s="23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755" priority="14" operator="equal">
      <formula>"REVISE PORQUE ESTE VALOR NO PUEDE SER NEGATIVO"</formula>
    </cfRule>
    <cfRule type="cellIs" dxfId="754" priority="18" operator="lessThan">
      <formula>0</formula>
    </cfRule>
  </conditionalFormatting>
  <conditionalFormatting sqref="G327:S327">
    <cfRule type="cellIs" dxfId="753" priority="17" operator="lessThan">
      <formula>0</formula>
    </cfRule>
  </conditionalFormatting>
  <conditionalFormatting sqref="G338:S338">
    <cfRule type="cellIs" dxfId="752" priority="13" operator="equal">
      <formula>"Revise porque este valor no puede ser negativo"</formula>
    </cfRule>
    <cfRule type="cellIs" dxfId="751" priority="16" operator="lessThan">
      <formula>0</formula>
    </cfRule>
  </conditionalFormatting>
  <conditionalFormatting sqref="G338:S338">
    <cfRule type="cellIs" dxfId="750" priority="15" operator="lessThan">
      <formula>0</formula>
    </cfRule>
  </conditionalFormatting>
  <conditionalFormatting sqref="G348:S348">
    <cfRule type="cellIs" dxfId="749" priority="10" operator="equal">
      <formula>"Revise porque este valor no puede ser negativo"</formula>
    </cfRule>
    <cfRule type="cellIs" dxfId="748" priority="12" operator="lessThan">
      <formula>0</formula>
    </cfRule>
  </conditionalFormatting>
  <conditionalFormatting sqref="G348:S348">
    <cfRule type="cellIs" dxfId="747" priority="11" operator="lessThan">
      <formula>0</formula>
    </cfRule>
  </conditionalFormatting>
  <conditionalFormatting sqref="G357 I357:S357">
    <cfRule type="cellIs" dxfId="746" priority="7" operator="equal">
      <formula>"Revise porque este valor no puede ser negativo"</formula>
    </cfRule>
    <cfRule type="cellIs" dxfId="745" priority="9" operator="lessThan">
      <formula>0</formula>
    </cfRule>
  </conditionalFormatting>
  <conditionalFormatting sqref="G357 I357:S357">
    <cfRule type="cellIs" dxfId="744" priority="8" operator="lessThan">
      <formula>0</formula>
    </cfRule>
  </conditionalFormatting>
  <conditionalFormatting sqref="H357">
    <cfRule type="cellIs" dxfId="743" priority="4" operator="equal">
      <formula>"Revise porque este valor no puede ser negativo"</formula>
    </cfRule>
    <cfRule type="cellIs" dxfId="742" priority="6" operator="lessThan">
      <formula>0</formula>
    </cfRule>
  </conditionalFormatting>
  <conditionalFormatting sqref="H357">
    <cfRule type="cellIs" dxfId="741" priority="5" operator="lessThan">
      <formula>0</formula>
    </cfRule>
  </conditionalFormatting>
  <conditionalFormatting sqref="G24:S24">
    <cfRule type="cellIs" dxfId="740" priority="1" operator="equal">
      <formula>"REVISE PORQUE ESTE VALOR NO PUEDE SER NEGATIVO"</formula>
    </cfRule>
    <cfRule type="cellIs" dxfId="739" priority="3" operator="lessThan">
      <formula>0</formula>
    </cfRule>
  </conditionalFormatting>
  <conditionalFormatting sqref="G24:S24">
    <cfRule type="cellIs" dxfId="738" priority="2" operator="lessThan">
      <formula>0</formula>
    </cfRule>
  </conditionalFormatting>
  <pageMargins left="0" right="0" top="0" bottom="0" header="0" footer="0"/>
  <pageSetup paperSize="14" scale="35" orientation="landscape" horizontalDpi="4294967294" verticalDpi="4294967295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zoomScale="70" zoomScaleNormal="70" workbookViewId="0">
      <pane ySplit="1" topLeftCell="A326" activePane="bottomLeft" state="frozen"/>
      <selection activeCell="E1" sqref="E1"/>
      <selection pane="bottomLeft" activeCell="E345" sqref="E345:F345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28.42578125" style="1" customWidth="1"/>
    <col min="4" max="4" width="31.85546875" style="53" customWidth="1"/>
    <col min="5" max="5" width="19.140625" style="54" customWidth="1"/>
    <col min="6" max="6" width="89.7109375" style="1" bestFit="1" customWidth="1"/>
    <col min="7" max="7" width="9.7109375" style="55" customWidth="1"/>
    <col min="8" max="8" width="4.85546875" style="1" bestFit="1" customWidth="1"/>
    <col min="9" max="9" width="4.5703125" style="1" bestFit="1" customWidth="1"/>
    <col min="10" max="10" width="6" style="1" bestFit="1" customWidth="1"/>
    <col min="11" max="11" width="5.28515625" style="1" bestFit="1" customWidth="1"/>
    <col min="12" max="12" width="6" style="1" bestFit="1" customWidth="1"/>
    <col min="13" max="13" width="5" style="1" bestFit="1" customWidth="1"/>
    <col min="14" max="14" width="4.5703125" style="1" bestFit="1" customWidth="1"/>
    <col min="15" max="15" width="5.7109375" style="1" bestFit="1" customWidth="1"/>
    <col min="16" max="16" width="4.5703125" style="1" bestFit="1" customWidth="1"/>
    <col min="17" max="17" width="5" style="1" bestFit="1" customWidth="1"/>
    <col min="18" max="18" width="5.7109375" style="1" bestFit="1" customWidth="1"/>
    <col min="19" max="19" width="4.5703125" style="1" bestFit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816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250</v>
      </c>
      <c r="H12" s="69">
        <v>0</v>
      </c>
      <c r="I12" s="69">
        <v>25</v>
      </c>
      <c r="J12" s="69">
        <v>25</v>
      </c>
      <c r="K12" s="69">
        <v>25</v>
      </c>
      <c r="L12" s="69">
        <v>25</v>
      </c>
      <c r="M12" s="69">
        <v>25</v>
      </c>
      <c r="N12" s="69">
        <v>25</v>
      </c>
      <c r="O12" s="69">
        <v>25</v>
      </c>
      <c r="P12" s="69">
        <v>25</v>
      </c>
      <c r="Q12" s="69">
        <v>25</v>
      </c>
      <c r="R12" s="69">
        <v>25</v>
      </c>
      <c r="S12" s="69">
        <v>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70</v>
      </c>
      <c r="H13" s="5">
        <v>0</v>
      </c>
      <c r="I13" s="5">
        <v>7</v>
      </c>
      <c r="J13" s="5">
        <v>7</v>
      </c>
      <c r="K13" s="5">
        <v>7</v>
      </c>
      <c r="L13" s="5">
        <v>7</v>
      </c>
      <c r="M13" s="5">
        <v>7</v>
      </c>
      <c r="N13" s="5">
        <v>7</v>
      </c>
      <c r="O13" s="5">
        <v>7</v>
      </c>
      <c r="P13" s="5">
        <v>7</v>
      </c>
      <c r="Q13" s="5">
        <v>7</v>
      </c>
      <c r="R13" s="5">
        <v>7</v>
      </c>
      <c r="S13" s="5">
        <v>0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4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1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1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2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1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1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10</v>
      </c>
      <c r="H16" s="5">
        <v>0</v>
      </c>
      <c r="I16" s="5">
        <v>1</v>
      </c>
      <c r="J16" s="5">
        <v>1</v>
      </c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5">
        <v>1</v>
      </c>
      <c r="S16" s="5">
        <v>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50</v>
      </c>
      <c r="H17" s="5">
        <v>0</v>
      </c>
      <c r="I17" s="5">
        <v>5</v>
      </c>
      <c r="J17" s="5">
        <v>5</v>
      </c>
      <c r="K17" s="5">
        <v>5</v>
      </c>
      <c r="L17" s="5">
        <v>5</v>
      </c>
      <c r="M17" s="5">
        <v>5</v>
      </c>
      <c r="N17" s="5">
        <v>5</v>
      </c>
      <c r="O17" s="5">
        <v>5</v>
      </c>
      <c r="P17" s="5">
        <v>5</v>
      </c>
      <c r="Q17" s="5">
        <v>5</v>
      </c>
      <c r="R17" s="5">
        <v>5</v>
      </c>
      <c r="S17" s="5">
        <v>0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4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1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100</v>
      </c>
      <c r="H20" s="5">
        <v>0</v>
      </c>
      <c r="I20" s="5">
        <v>10</v>
      </c>
      <c r="J20" s="5">
        <v>10</v>
      </c>
      <c r="K20" s="5">
        <v>10</v>
      </c>
      <c r="L20" s="5">
        <v>10</v>
      </c>
      <c r="M20" s="5">
        <v>10</v>
      </c>
      <c r="N20" s="5">
        <v>10</v>
      </c>
      <c r="O20" s="5">
        <v>10</v>
      </c>
      <c r="P20" s="5">
        <v>10</v>
      </c>
      <c r="Q20" s="5">
        <v>10</v>
      </c>
      <c r="R20" s="5">
        <v>10</v>
      </c>
      <c r="S20" s="5">
        <v>0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10</v>
      </c>
      <c r="H21" s="5">
        <v>0</v>
      </c>
      <c r="I21" s="5">
        <v>1</v>
      </c>
      <c r="J21" s="5">
        <v>1</v>
      </c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5">
        <v>1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3</v>
      </c>
      <c r="H25" s="14">
        <v>0</v>
      </c>
      <c r="I25" s="14">
        <v>0</v>
      </c>
      <c r="J25" s="14">
        <v>0</v>
      </c>
      <c r="K25" s="14">
        <v>1</v>
      </c>
      <c r="L25" s="14">
        <v>0</v>
      </c>
      <c r="M25" s="14">
        <v>0</v>
      </c>
      <c r="N25" s="14">
        <v>0</v>
      </c>
      <c r="O25" s="14">
        <v>1</v>
      </c>
      <c r="P25" s="14">
        <v>0</v>
      </c>
      <c r="Q25" s="14">
        <v>0</v>
      </c>
      <c r="R25" s="14">
        <v>0</v>
      </c>
      <c r="S25" s="14">
        <v>1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3</v>
      </c>
      <c r="H26" s="14">
        <v>0</v>
      </c>
      <c r="I26" s="14">
        <v>0</v>
      </c>
      <c r="J26" s="14">
        <v>0</v>
      </c>
      <c r="K26" s="14">
        <v>1</v>
      </c>
      <c r="L26" s="14">
        <v>0</v>
      </c>
      <c r="M26" s="14">
        <v>0</v>
      </c>
      <c r="N26" s="14">
        <v>0</v>
      </c>
      <c r="O26" s="14">
        <v>1</v>
      </c>
      <c r="P26" s="14">
        <v>0</v>
      </c>
      <c r="Q26" s="14">
        <v>0</v>
      </c>
      <c r="R26" s="14">
        <v>0</v>
      </c>
      <c r="S26" s="14">
        <v>1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1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1</v>
      </c>
      <c r="P29" s="14">
        <v>0</v>
      </c>
      <c r="Q29" s="14">
        <v>0</v>
      </c>
      <c r="R29" s="14">
        <v>0</v>
      </c>
      <c r="S29" s="14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100</v>
      </c>
      <c r="H33" s="118">
        <f t="shared" ref="H33:S33" si="2">H20</f>
        <v>0</v>
      </c>
      <c r="I33" s="118">
        <f t="shared" si="2"/>
        <v>10</v>
      </c>
      <c r="J33" s="118">
        <f t="shared" si="2"/>
        <v>10</v>
      </c>
      <c r="K33" s="118">
        <f t="shared" si="2"/>
        <v>10</v>
      </c>
      <c r="L33" s="118">
        <f t="shared" si="2"/>
        <v>10</v>
      </c>
      <c r="M33" s="118">
        <f t="shared" si="2"/>
        <v>10</v>
      </c>
      <c r="N33" s="118">
        <f t="shared" si="2"/>
        <v>10</v>
      </c>
      <c r="O33" s="118">
        <f t="shared" si="2"/>
        <v>10</v>
      </c>
      <c r="P33" s="118">
        <f t="shared" si="2"/>
        <v>10</v>
      </c>
      <c r="Q33" s="118">
        <f t="shared" si="2"/>
        <v>10</v>
      </c>
      <c r="R33" s="118">
        <f t="shared" si="2"/>
        <v>10</v>
      </c>
      <c r="S33" s="118">
        <f t="shared" si="2"/>
        <v>0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10</v>
      </c>
      <c r="H34" s="5">
        <v>0</v>
      </c>
      <c r="I34" s="5">
        <v>1</v>
      </c>
      <c r="J34" s="5">
        <v>1</v>
      </c>
      <c r="K34" s="5">
        <v>1</v>
      </c>
      <c r="L34" s="5">
        <v>1</v>
      </c>
      <c r="M34" s="5">
        <v>1</v>
      </c>
      <c r="N34" s="5">
        <v>1</v>
      </c>
      <c r="O34" s="5">
        <v>1</v>
      </c>
      <c r="P34" s="5">
        <v>1</v>
      </c>
      <c r="Q34" s="5">
        <v>1</v>
      </c>
      <c r="R34" s="5">
        <v>1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5</v>
      </c>
      <c r="H35" s="5">
        <v>0</v>
      </c>
      <c r="I35" s="5">
        <v>1</v>
      </c>
      <c r="J35" s="5">
        <v>0</v>
      </c>
      <c r="K35" s="5">
        <v>1</v>
      </c>
      <c r="L35" s="5">
        <v>0</v>
      </c>
      <c r="M35" s="5">
        <v>0</v>
      </c>
      <c r="N35" s="5">
        <v>1</v>
      </c>
      <c r="O35" s="5">
        <v>0</v>
      </c>
      <c r="P35" s="5">
        <v>1</v>
      </c>
      <c r="Q35" s="5">
        <v>0</v>
      </c>
      <c r="R35" s="5">
        <v>1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5</v>
      </c>
      <c r="H36" s="5">
        <v>0</v>
      </c>
      <c r="I36" s="5">
        <v>1</v>
      </c>
      <c r="J36" s="5">
        <v>0</v>
      </c>
      <c r="K36" s="5">
        <v>1</v>
      </c>
      <c r="L36" s="5">
        <v>0</v>
      </c>
      <c r="M36" s="5">
        <v>0</v>
      </c>
      <c r="N36" s="5">
        <v>1</v>
      </c>
      <c r="O36" s="5">
        <v>0</v>
      </c>
      <c r="P36" s="5">
        <v>1</v>
      </c>
      <c r="Q36" s="5">
        <v>0</v>
      </c>
      <c r="R36" s="5">
        <v>1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80</v>
      </c>
      <c r="H37" s="5">
        <v>0</v>
      </c>
      <c r="I37" s="5">
        <v>8</v>
      </c>
      <c r="J37" s="5">
        <v>8</v>
      </c>
      <c r="K37" s="5">
        <v>8</v>
      </c>
      <c r="L37" s="5">
        <v>8</v>
      </c>
      <c r="M37" s="5">
        <v>8</v>
      </c>
      <c r="N37" s="5">
        <v>8</v>
      </c>
      <c r="O37" s="5">
        <v>8</v>
      </c>
      <c r="P37" s="5">
        <v>8</v>
      </c>
      <c r="Q37" s="5">
        <v>8</v>
      </c>
      <c r="R37" s="5">
        <v>8</v>
      </c>
      <c r="S37" s="5">
        <v>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5</v>
      </c>
      <c r="H38" s="5">
        <v>0</v>
      </c>
      <c r="I38" s="5">
        <v>1</v>
      </c>
      <c r="J38" s="5">
        <v>0</v>
      </c>
      <c r="K38" s="5">
        <v>1</v>
      </c>
      <c r="L38" s="5">
        <v>0</v>
      </c>
      <c r="M38" s="5">
        <v>1</v>
      </c>
      <c r="N38" s="5">
        <v>0</v>
      </c>
      <c r="O38" s="5">
        <v>1</v>
      </c>
      <c r="P38" s="5">
        <v>0</v>
      </c>
      <c r="Q38" s="5">
        <v>1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20</v>
      </c>
      <c r="H40" s="5">
        <v>0</v>
      </c>
      <c r="I40" s="5">
        <v>2</v>
      </c>
      <c r="J40" s="5">
        <v>2</v>
      </c>
      <c r="K40" s="5">
        <v>2</v>
      </c>
      <c r="L40" s="5">
        <v>2</v>
      </c>
      <c r="M40" s="5">
        <v>2</v>
      </c>
      <c r="N40" s="5">
        <v>2</v>
      </c>
      <c r="O40" s="5">
        <v>2</v>
      </c>
      <c r="P40" s="5">
        <v>2</v>
      </c>
      <c r="Q40" s="5">
        <v>2</v>
      </c>
      <c r="R40" s="5">
        <v>2</v>
      </c>
      <c r="S40" s="5">
        <v>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8</v>
      </c>
      <c r="H41" s="5">
        <v>0</v>
      </c>
      <c r="I41" s="5">
        <v>1</v>
      </c>
      <c r="J41" s="5">
        <v>0</v>
      </c>
      <c r="K41" s="5">
        <v>1</v>
      </c>
      <c r="L41" s="5">
        <v>1</v>
      </c>
      <c r="M41" s="5">
        <v>1</v>
      </c>
      <c r="N41" s="5">
        <v>1</v>
      </c>
      <c r="O41" s="5">
        <v>1</v>
      </c>
      <c r="P41" s="5">
        <v>1</v>
      </c>
      <c r="Q41" s="5">
        <v>0</v>
      </c>
      <c r="R41" s="5">
        <v>1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5</v>
      </c>
      <c r="H47" s="5">
        <v>0</v>
      </c>
      <c r="I47" s="5">
        <v>1</v>
      </c>
      <c r="J47" s="5">
        <v>0</v>
      </c>
      <c r="K47" s="5">
        <v>1</v>
      </c>
      <c r="L47" s="5">
        <v>0</v>
      </c>
      <c r="M47" s="5">
        <v>1</v>
      </c>
      <c r="N47" s="5">
        <v>0</v>
      </c>
      <c r="O47" s="5">
        <v>1</v>
      </c>
      <c r="P47" s="5">
        <v>0</v>
      </c>
      <c r="Q47" s="5">
        <v>1</v>
      </c>
      <c r="R47" s="5">
        <v>0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10</v>
      </c>
      <c r="H52" s="118">
        <f t="shared" ref="H52:S52" si="4">H21</f>
        <v>0</v>
      </c>
      <c r="I52" s="118">
        <f t="shared" si="4"/>
        <v>1</v>
      </c>
      <c r="J52" s="118">
        <f t="shared" si="4"/>
        <v>1</v>
      </c>
      <c r="K52" s="118">
        <f t="shared" si="4"/>
        <v>1</v>
      </c>
      <c r="L52" s="118">
        <f t="shared" si="4"/>
        <v>1</v>
      </c>
      <c r="M52" s="118">
        <f t="shared" si="4"/>
        <v>1</v>
      </c>
      <c r="N52" s="118">
        <f t="shared" si="4"/>
        <v>1</v>
      </c>
      <c r="O52" s="118">
        <f t="shared" si="4"/>
        <v>1</v>
      </c>
      <c r="P52" s="118">
        <f t="shared" si="4"/>
        <v>1</v>
      </c>
      <c r="Q52" s="118">
        <f t="shared" si="4"/>
        <v>1</v>
      </c>
      <c r="R52" s="118">
        <f t="shared" si="4"/>
        <v>1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20</v>
      </c>
      <c r="H53" s="118">
        <f t="shared" ref="H53:S53" si="5">H40</f>
        <v>0</v>
      </c>
      <c r="I53" s="118">
        <f t="shared" si="5"/>
        <v>2</v>
      </c>
      <c r="J53" s="118">
        <f t="shared" si="5"/>
        <v>2</v>
      </c>
      <c r="K53" s="118">
        <f t="shared" si="5"/>
        <v>2</v>
      </c>
      <c r="L53" s="118">
        <f t="shared" si="5"/>
        <v>2</v>
      </c>
      <c r="M53" s="118">
        <f t="shared" si="5"/>
        <v>2</v>
      </c>
      <c r="N53" s="118">
        <f t="shared" si="5"/>
        <v>2</v>
      </c>
      <c r="O53" s="118">
        <f t="shared" si="5"/>
        <v>2</v>
      </c>
      <c r="P53" s="118">
        <f t="shared" si="5"/>
        <v>2</v>
      </c>
      <c r="Q53" s="118">
        <f t="shared" si="5"/>
        <v>2</v>
      </c>
      <c r="R53" s="118">
        <f t="shared" si="5"/>
        <v>2</v>
      </c>
      <c r="S53" s="118">
        <f t="shared" si="5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20</v>
      </c>
      <c r="H57" s="5">
        <v>0</v>
      </c>
      <c r="I57" s="5">
        <v>2</v>
      </c>
      <c r="J57" s="5">
        <v>2</v>
      </c>
      <c r="K57" s="5">
        <v>2</v>
      </c>
      <c r="L57" s="5">
        <v>2</v>
      </c>
      <c r="M57" s="5">
        <v>2</v>
      </c>
      <c r="N57" s="5">
        <v>2</v>
      </c>
      <c r="O57" s="5">
        <v>2</v>
      </c>
      <c r="P57" s="5">
        <v>2</v>
      </c>
      <c r="Q57" s="5">
        <v>2</v>
      </c>
      <c r="R57" s="5">
        <v>2</v>
      </c>
      <c r="S57" s="5">
        <v>0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5</v>
      </c>
      <c r="H60" s="5">
        <v>0</v>
      </c>
      <c r="I60" s="5">
        <v>0</v>
      </c>
      <c r="J60" s="5">
        <v>1</v>
      </c>
      <c r="K60" s="5">
        <v>0</v>
      </c>
      <c r="L60" s="5">
        <v>1</v>
      </c>
      <c r="M60" s="5">
        <v>0</v>
      </c>
      <c r="N60" s="5">
        <v>1</v>
      </c>
      <c r="O60" s="5">
        <v>0</v>
      </c>
      <c r="P60" s="5">
        <v>1</v>
      </c>
      <c r="Q60" s="5">
        <v>0</v>
      </c>
      <c r="R60" s="5">
        <v>1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5</v>
      </c>
      <c r="H61" s="5">
        <v>0</v>
      </c>
      <c r="I61" s="5">
        <v>1</v>
      </c>
      <c r="J61" s="5">
        <v>0</v>
      </c>
      <c r="K61" s="5">
        <v>1</v>
      </c>
      <c r="L61" s="5">
        <v>0</v>
      </c>
      <c r="M61" s="5">
        <v>1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5</v>
      </c>
      <c r="H63" s="5">
        <v>0</v>
      </c>
      <c r="I63" s="5">
        <v>0</v>
      </c>
      <c r="J63" s="5">
        <v>1</v>
      </c>
      <c r="K63" s="5">
        <v>0</v>
      </c>
      <c r="L63" s="5">
        <v>1</v>
      </c>
      <c r="M63" s="5">
        <v>0</v>
      </c>
      <c r="N63" s="5">
        <v>1</v>
      </c>
      <c r="O63" s="5">
        <v>0</v>
      </c>
      <c r="P63" s="5">
        <v>1</v>
      </c>
      <c r="Q63" s="5">
        <v>0</v>
      </c>
      <c r="R63" s="5">
        <v>1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5</v>
      </c>
      <c r="H65" s="5">
        <v>0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1</v>
      </c>
      <c r="O65" s="5">
        <v>0</v>
      </c>
      <c r="P65" s="5">
        <v>1</v>
      </c>
      <c r="Q65" s="5">
        <v>0</v>
      </c>
      <c r="R65" s="5">
        <v>1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5</v>
      </c>
      <c r="H66" s="5">
        <v>0</v>
      </c>
      <c r="I66" s="5">
        <v>0</v>
      </c>
      <c r="J66" s="5">
        <v>0</v>
      </c>
      <c r="K66" s="5">
        <v>1</v>
      </c>
      <c r="L66" s="5">
        <v>0</v>
      </c>
      <c r="M66" s="5">
        <v>1</v>
      </c>
      <c r="N66" s="5">
        <v>0</v>
      </c>
      <c r="O66" s="5">
        <v>1</v>
      </c>
      <c r="P66" s="5">
        <v>0</v>
      </c>
      <c r="Q66" s="5">
        <v>1</v>
      </c>
      <c r="R66" s="5">
        <v>0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3</v>
      </c>
      <c r="H67" s="5">
        <v>0</v>
      </c>
      <c r="I67" s="5">
        <v>0</v>
      </c>
      <c r="J67" s="5">
        <v>0</v>
      </c>
      <c r="K67" s="5">
        <v>1</v>
      </c>
      <c r="L67" s="5">
        <v>0</v>
      </c>
      <c r="M67" s="5">
        <v>0</v>
      </c>
      <c r="N67" s="5">
        <v>1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2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3</v>
      </c>
      <c r="H69" s="5">
        <v>0</v>
      </c>
      <c r="I69" s="5">
        <v>0</v>
      </c>
      <c r="J69" s="5">
        <v>0</v>
      </c>
      <c r="K69" s="5">
        <v>1</v>
      </c>
      <c r="L69" s="5">
        <v>0</v>
      </c>
      <c r="M69" s="5">
        <v>0</v>
      </c>
      <c r="N69" s="5">
        <v>1</v>
      </c>
      <c r="O69" s="5">
        <v>0</v>
      </c>
      <c r="P69" s="5">
        <v>0</v>
      </c>
      <c r="Q69" s="5">
        <v>0</v>
      </c>
      <c r="R69" s="5">
        <v>1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8</v>
      </c>
      <c r="H89" s="118">
        <f t="shared" si="7"/>
        <v>0</v>
      </c>
      <c r="I89" s="118">
        <f t="shared" si="7"/>
        <v>1</v>
      </c>
      <c r="J89" s="118">
        <f t="shared" si="7"/>
        <v>0</v>
      </c>
      <c r="K89" s="118">
        <f t="shared" si="7"/>
        <v>1</v>
      </c>
      <c r="L89" s="118">
        <f t="shared" si="7"/>
        <v>1</v>
      </c>
      <c r="M89" s="118">
        <f t="shared" si="7"/>
        <v>1</v>
      </c>
      <c r="N89" s="118">
        <f t="shared" si="7"/>
        <v>1</v>
      </c>
      <c r="O89" s="118">
        <f t="shared" si="7"/>
        <v>1</v>
      </c>
      <c r="P89" s="118">
        <f t="shared" si="7"/>
        <v>1</v>
      </c>
      <c r="Q89" s="118">
        <f t="shared" si="7"/>
        <v>0</v>
      </c>
      <c r="R89" s="118">
        <f t="shared" si="7"/>
        <v>1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4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1</v>
      </c>
      <c r="O91" s="5">
        <v>0</v>
      </c>
      <c r="P91" s="5">
        <v>1</v>
      </c>
      <c r="Q91" s="5">
        <v>0</v>
      </c>
      <c r="R91" s="5">
        <v>0</v>
      </c>
      <c r="S91" s="5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4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1</v>
      </c>
      <c r="O92" s="5">
        <v>0</v>
      </c>
      <c r="P92" s="5">
        <v>1</v>
      </c>
      <c r="Q92" s="5">
        <v>0</v>
      </c>
      <c r="R92" s="5">
        <v>0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4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1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12</v>
      </c>
      <c r="H102" s="82">
        <v>0</v>
      </c>
      <c r="I102" s="82">
        <v>1</v>
      </c>
      <c r="J102" s="82">
        <v>1</v>
      </c>
      <c r="K102" s="82">
        <v>2</v>
      </c>
      <c r="L102" s="82">
        <v>1</v>
      </c>
      <c r="M102" s="82">
        <v>1</v>
      </c>
      <c r="N102" s="82">
        <v>1</v>
      </c>
      <c r="O102" s="82">
        <v>1</v>
      </c>
      <c r="P102" s="82">
        <v>1</v>
      </c>
      <c r="Q102" s="82">
        <v>2</v>
      </c>
      <c r="R102" s="82">
        <v>1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1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1</v>
      </c>
      <c r="Q103" s="36">
        <v>0</v>
      </c>
      <c r="R103" s="36">
        <v>0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1</v>
      </c>
      <c r="H104" s="36">
        <v>0</v>
      </c>
      <c r="I104" s="36">
        <v>0</v>
      </c>
      <c r="J104" s="36">
        <v>1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4</v>
      </c>
      <c r="H105" s="36">
        <v>0</v>
      </c>
      <c r="I105" s="36">
        <v>1</v>
      </c>
      <c r="J105" s="36">
        <v>0</v>
      </c>
      <c r="K105" s="36">
        <v>0</v>
      </c>
      <c r="L105" s="36">
        <v>0</v>
      </c>
      <c r="M105" s="36">
        <v>2</v>
      </c>
      <c r="N105" s="36">
        <v>0</v>
      </c>
      <c r="O105" s="36">
        <v>0</v>
      </c>
      <c r="P105" s="36">
        <v>0</v>
      </c>
      <c r="Q105" s="36">
        <v>1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40</v>
      </c>
      <c r="H106" s="36">
        <v>0</v>
      </c>
      <c r="I106" s="36">
        <v>4</v>
      </c>
      <c r="J106" s="36">
        <v>4</v>
      </c>
      <c r="K106" s="36">
        <v>4</v>
      </c>
      <c r="L106" s="36">
        <v>4</v>
      </c>
      <c r="M106" s="36">
        <v>4</v>
      </c>
      <c r="N106" s="36">
        <v>4</v>
      </c>
      <c r="O106" s="36">
        <v>4</v>
      </c>
      <c r="P106" s="36">
        <v>4</v>
      </c>
      <c r="Q106" s="36">
        <v>4</v>
      </c>
      <c r="R106" s="36">
        <v>4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3</v>
      </c>
      <c r="H107" s="36">
        <v>0</v>
      </c>
      <c r="I107" s="36">
        <v>0</v>
      </c>
      <c r="J107" s="36">
        <v>1</v>
      </c>
      <c r="K107" s="36">
        <v>0</v>
      </c>
      <c r="L107" s="36">
        <v>0</v>
      </c>
      <c r="M107" s="36">
        <v>0</v>
      </c>
      <c r="N107" s="36">
        <v>1</v>
      </c>
      <c r="O107" s="36">
        <v>0</v>
      </c>
      <c r="P107" s="36">
        <v>0</v>
      </c>
      <c r="Q107" s="36">
        <v>1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v>1</v>
      </c>
      <c r="H108" s="36">
        <v>0</v>
      </c>
      <c r="I108" s="36">
        <v>0</v>
      </c>
      <c r="J108" s="36">
        <v>0</v>
      </c>
      <c r="K108" s="36">
        <v>0</v>
      </c>
      <c r="L108" s="36">
        <v>1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1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1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1</v>
      </c>
      <c r="H111" s="36">
        <v>0</v>
      </c>
      <c r="I111" s="36">
        <v>0</v>
      </c>
      <c r="J111" s="36">
        <v>1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5</v>
      </c>
      <c r="H118" s="36">
        <v>0</v>
      </c>
      <c r="I118" s="36">
        <v>1</v>
      </c>
      <c r="J118" s="36">
        <v>0</v>
      </c>
      <c r="K118" s="36">
        <v>0</v>
      </c>
      <c r="L118" s="36">
        <v>0</v>
      </c>
      <c r="M118" s="36">
        <v>1</v>
      </c>
      <c r="N118" s="36">
        <v>0</v>
      </c>
      <c r="O118" s="36">
        <v>0</v>
      </c>
      <c r="P118" s="36">
        <v>2</v>
      </c>
      <c r="Q118" s="36">
        <v>0</v>
      </c>
      <c r="R118" s="36">
        <v>1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3</v>
      </c>
      <c r="H119" s="36">
        <v>0</v>
      </c>
      <c r="I119" s="36">
        <v>0</v>
      </c>
      <c r="J119" s="36">
        <v>0</v>
      </c>
      <c r="K119" s="36">
        <v>1</v>
      </c>
      <c r="L119" s="36">
        <v>0</v>
      </c>
      <c r="M119" s="36">
        <v>1</v>
      </c>
      <c r="N119" s="36">
        <v>0</v>
      </c>
      <c r="O119" s="36">
        <v>1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2</v>
      </c>
      <c r="H122" s="36">
        <v>0</v>
      </c>
      <c r="I122" s="36">
        <v>1</v>
      </c>
      <c r="J122" s="36">
        <v>0</v>
      </c>
      <c r="K122" s="36">
        <v>0</v>
      </c>
      <c r="L122" s="36">
        <v>0</v>
      </c>
      <c r="M122" s="36">
        <v>1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4</v>
      </c>
      <c r="H123" s="36">
        <v>0</v>
      </c>
      <c r="I123" s="36">
        <v>0</v>
      </c>
      <c r="J123" s="36">
        <v>0</v>
      </c>
      <c r="K123" s="36">
        <v>1</v>
      </c>
      <c r="L123" s="36">
        <v>0</v>
      </c>
      <c r="M123" s="36">
        <v>0</v>
      </c>
      <c r="N123" s="36">
        <v>1</v>
      </c>
      <c r="O123" s="36">
        <v>0</v>
      </c>
      <c r="P123" s="36">
        <v>1</v>
      </c>
      <c r="Q123" s="36">
        <v>0</v>
      </c>
      <c r="R123" s="36">
        <v>1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6</v>
      </c>
      <c r="H125" s="36">
        <v>0</v>
      </c>
      <c r="I125" s="36">
        <v>1</v>
      </c>
      <c r="J125" s="36">
        <v>0</v>
      </c>
      <c r="K125" s="36">
        <v>1</v>
      </c>
      <c r="L125" s="36">
        <v>0</v>
      </c>
      <c r="M125" s="36">
        <v>1</v>
      </c>
      <c r="N125" s="36">
        <v>0</v>
      </c>
      <c r="O125" s="36">
        <v>1</v>
      </c>
      <c r="P125" s="36">
        <v>0</v>
      </c>
      <c r="Q125" s="36">
        <v>1</v>
      </c>
      <c r="R125" s="36">
        <v>0</v>
      </c>
      <c r="S125" s="37">
        <v>1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2</v>
      </c>
      <c r="H134" s="36">
        <v>0</v>
      </c>
      <c r="I134" s="36">
        <v>1</v>
      </c>
      <c r="J134" s="36">
        <v>0</v>
      </c>
      <c r="K134" s="36">
        <v>0</v>
      </c>
      <c r="L134" s="36">
        <v>0</v>
      </c>
      <c r="M134" s="36">
        <v>1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10</v>
      </c>
      <c r="H139" s="36">
        <v>0</v>
      </c>
      <c r="I139" s="36">
        <v>1</v>
      </c>
      <c r="J139" s="36">
        <v>1</v>
      </c>
      <c r="K139" s="36">
        <v>1</v>
      </c>
      <c r="L139" s="36">
        <v>1</v>
      </c>
      <c r="M139" s="36">
        <v>1</v>
      </c>
      <c r="N139" s="36">
        <v>1</v>
      </c>
      <c r="O139" s="36">
        <v>1</v>
      </c>
      <c r="P139" s="36">
        <v>1</v>
      </c>
      <c r="Q139" s="36">
        <v>1</v>
      </c>
      <c r="R139" s="36">
        <v>1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2</v>
      </c>
      <c r="H140" s="36">
        <v>1</v>
      </c>
      <c r="I140" s="36">
        <v>0</v>
      </c>
      <c r="J140" s="36">
        <v>0</v>
      </c>
      <c r="K140" s="36">
        <v>0</v>
      </c>
      <c r="L140" s="36">
        <v>1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1</v>
      </c>
      <c r="H148" s="36">
        <v>0</v>
      </c>
      <c r="I148" s="36">
        <v>0</v>
      </c>
      <c r="J148" s="36">
        <v>0</v>
      </c>
      <c r="K148" s="36">
        <v>1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12</v>
      </c>
      <c r="H149" s="36">
        <v>1</v>
      </c>
      <c r="I149" s="36">
        <v>1</v>
      </c>
      <c r="J149" s="36">
        <v>1</v>
      </c>
      <c r="K149" s="36">
        <v>1</v>
      </c>
      <c r="L149" s="36">
        <v>1</v>
      </c>
      <c r="M149" s="36">
        <v>1</v>
      </c>
      <c r="N149" s="36">
        <v>1</v>
      </c>
      <c r="O149" s="36">
        <v>1</v>
      </c>
      <c r="P149" s="36">
        <v>1</v>
      </c>
      <c r="Q149" s="36">
        <v>1</v>
      </c>
      <c r="R149" s="36">
        <v>1</v>
      </c>
      <c r="S149" s="37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7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111</v>
      </c>
      <c r="H155" s="93">
        <f t="shared" ref="H155:S155" si="10">SUM(H102:H154)</f>
        <v>2</v>
      </c>
      <c r="I155" s="93">
        <f t="shared" si="10"/>
        <v>12</v>
      </c>
      <c r="J155" s="93">
        <f t="shared" si="10"/>
        <v>10</v>
      </c>
      <c r="K155" s="93">
        <f t="shared" si="10"/>
        <v>12</v>
      </c>
      <c r="L155" s="93">
        <f t="shared" si="10"/>
        <v>9</v>
      </c>
      <c r="M155" s="93">
        <f t="shared" si="10"/>
        <v>15</v>
      </c>
      <c r="N155" s="93">
        <f t="shared" si="10"/>
        <v>9</v>
      </c>
      <c r="O155" s="93">
        <f t="shared" si="10"/>
        <v>9</v>
      </c>
      <c r="P155" s="93">
        <f t="shared" si="10"/>
        <v>11</v>
      </c>
      <c r="Q155" s="93">
        <f t="shared" si="10"/>
        <v>11</v>
      </c>
      <c r="R155" s="93">
        <f t="shared" si="10"/>
        <v>9</v>
      </c>
      <c r="S155" s="94">
        <f t="shared" si="10"/>
        <v>2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12</v>
      </c>
      <c r="H156" s="82">
        <v>1</v>
      </c>
      <c r="I156" s="82">
        <v>1</v>
      </c>
      <c r="J156" s="82">
        <v>1</v>
      </c>
      <c r="K156" s="82">
        <v>1</v>
      </c>
      <c r="L156" s="82">
        <v>1</v>
      </c>
      <c r="M156" s="82">
        <v>1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3">
        <v>1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82">
        <v>0</v>
      </c>
      <c r="I157" s="82">
        <v>0</v>
      </c>
      <c r="J157" s="82">
        <v>0</v>
      </c>
      <c r="K157" s="82">
        <v>0</v>
      </c>
      <c r="L157" s="82">
        <v>0</v>
      </c>
      <c r="M157" s="82">
        <v>0</v>
      </c>
      <c r="N157" s="82">
        <v>0</v>
      </c>
      <c r="O157" s="82">
        <v>0</v>
      </c>
      <c r="P157" s="82">
        <v>0</v>
      </c>
      <c r="Q157" s="82">
        <v>0</v>
      </c>
      <c r="R157" s="82">
        <v>0</v>
      </c>
      <c r="S157" s="83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82">
        <v>0</v>
      </c>
      <c r="I158" s="82">
        <v>0</v>
      </c>
      <c r="J158" s="82">
        <v>0</v>
      </c>
      <c r="K158" s="82">
        <v>0</v>
      </c>
      <c r="L158" s="82">
        <v>0</v>
      </c>
      <c r="M158" s="82">
        <v>0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3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1</v>
      </c>
      <c r="H159" s="82">
        <v>0</v>
      </c>
      <c r="I159" s="82">
        <v>1</v>
      </c>
      <c r="J159" s="82">
        <v>0</v>
      </c>
      <c r="K159" s="82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2">
        <v>0</v>
      </c>
      <c r="R159" s="82">
        <v>0</v>
      </c>
      <c r="S159" s="83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12</v>
      </c>
      <c r="H160" s="82">
        <v>1</v>
      </c>
      <c r="I160" s="82">
        <v>1</v>
      </c>
      <c r="J160" s="82">
        <v>1</v>
      </c>
      <c r="K160" s="82">
        <v>1</v>
      </c>
      <c r="L160" s="82">
        <v>1</v>
      </c>
      <c r="M160" s="82">
        <v>1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3">
        <v>1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1</v>
      </c>
      <c r="H161" s="82">
        <v>0</v>
      </c>
      <c r="I161" s="82">
        <v>1</v>
      </c>
      <c r="J161" s="82">
        <v>0</v>
      </c>
      <c r="K161" s="82">
        <v>0</v>
      </c>
      <c r="L161" s="82">
        <v>0</v>
      </c>
      <c r="M161" s="82">
        <v>0</v>
      </c>
      <c r="N161" s="82">
        <v>0</v>
      </c>
      <c r="O161" s="82">
        <v>0</v>
      </c>
      <c r="P161" s="82">
        <v>0</v>
      </c>
      <c r="Q161" s="82">
        <v>0</v>
      </c>
      <c r="R161" s="82">
        <v>0</v>
      </c>
      <c r="S161" s="83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82">
        <v>0</v>
      </c>
      <c r="I162" s="82">
        <v>0</v>
      </c>
      <c r="J162" s="82">
        <v>0</v>
      </c>
      <c r="K162" s="82">
        <v>0</v>
      </c>
      <c r="L162" s="82">
        <v>0</v>
      </c>
      <c r="M162" s="82">
        <v>0</v>
      </c>
      <c r="N162" s="82">
        <v>0</v>
      </c>
      <c r="O162" s="82">
        <v>0</v>
      </c>
      <c r="P162" s="82">
        <v>0</v>
      </c>
      <c r="Q162" s="82">
        <v>0</v>
      </c>
      <c r="R162" s="82">
        <v>0</v>
      </c>
      <c r="S162" s="83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1</v>
      </c>
      <c r="H163" s="82">
        <v>1</v>
      </c>
      <c r="I163" s="82">
        <v>0</v>
      </c>
      <c r="J163" s="82">
        <v>0</v>
      </c>
      <c r="K163" s="82">
        <v>0</v>
      </c>
      <c r="L163" s="82">
        <v>0</v>
      </c>
      <c r="M163" s="82">
        <v>0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3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82">
        <v>0</v>
      </c>
      <c r="I164" s="82">
        <v>0</v>
      </c>
      <c r="J164" s="82">
        <v>0</v>
      </c>
      <c r="K164" s="82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2">
        <v>0</v>
      </c>
      <c r="R164" s="82">
        <v>0</v>
      </c>
      <c r="S164" s="83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82">
        <v>0</v>
      </c>
      <c r="I165" s="82">
        <v>0</v>
      </c>
      <c r="J165" s="82">
        <v>0</v>
      </c>
      <c r="K165" s="82">
        <v>0</v>
      </c>
      <c r="L165" s="82">
        <v>0</v>
      </c>
      <c r="M165" s="82">
        <v>0</v>
      </c>
      <c r="N165" s="82">
        <v>0</v>
      </c>
      <c r="O165" s="82">
        <v>0</v>
      </c>
      <c r="P165" s="82">
        <v>0</v>
      </c>
      <c r="Q165" s="82">
        <v>0</v>
      </c>
      <c r="R165" s="82">
        <v>0</v>
      </c>
      <c r="S165" s="83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82">
        <v>0</v>
      </c>
      <c r="I166" s="82">
        <v>0</v>
      </c>
      <c r="J166" s="82">
        <v>0</v>
      </c>
      <c r="K166" s="82">
        <v>0</v>
      </c>
      <c r="L166" s="82">
        <v>0</v>
      </c>
      <c r="M166" s="82">
        <v>0</v>
      </c>
      <c r="N166" s="82">
        <v>0</v>
      </c>
      <c r="O166" s="82">
        <v>0</v>
      </c>
      <c r="P166" s="82">
        <v>0</v>
      </c>
      <c r="Q166" s="82">
        <v>0</v>
      </c>
      <c r="R166" s="82">
        <v>0</v>
      </c>
      <c r="S166" s="83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82">
        <v>0</v>
      </c>
      <c r="I167" s="82">
        <v>0</v>
      </c>
      <c r="J167" s="82">
        <v>0</v>
      </c>
      <c r="K167" s="82">
        <v>0</v>
      </c>
      <c r="L167" s="82">
        <v>0</v>
      </c>
      <c r="M167" s="82">
        <v>0</v>
      </c>
      <c r="N167" s="82">
        <v>0</v>
      </c>
      <c r="O167" s="82">
        <v>0</v>
      </c>
      <c r="P167" s="82">
        <v>0</v>
      </c>
      <c r="Q167" s="82">
        <v>0</v>
      </c>
      <c r="R167" s="82">
        <v>0</v>
      </c>
      <c r="S167" s="83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82">
        <v>0</v>
      </c>
      <c r="I168" s="82">
        <v>0</v>
      </c>
      <c r="J168" s="82">
        <v>0</v>
      </c>
      <c r="K168" s="82">
        <v>0</v>
      </c>
      <c r="L168" s="82">
        <v>0</v>
      </c>
      <c r="M168" s="82">
        <v>0</v>
      </c>
      <c r="N168" s="82">
        <v>0</v>
      </c>
      <c r="O168" s="82">
        <v>0</v>
      </c>
      <c r="P168" s="82">
        <v>0</v>
      </c>
      <c r="Q168" s="82">
        <v>0</v>
      </c>
      <c r="R168" s="82">
        <v>0</v>
      </c>
      <c r="S168" s="83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82">
        <v>0</v>
      </c>
      <c r="I169" s="82">
        <v>0</v>
      </c>
      <c r="J169" s="82">
        <v>0</v>
      </c>
      <c r="K169" s="82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2">
        <v>0</v>
      </c>
      <c r="R169" s="82">
        <v>0</v>
      </c>
      <c r="S169" s="83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82">
        <v>0</v>
      </c>
      <c r="I170" s="82">
        <v>0</v>
      </c>
      <c r="J170" s="82">
        <v>0</v>
      </c>
      <c r="K170" s="82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3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82">
        <v>0</v>
      </c>
      <c r="I171" s="82">
        <v>0</v>
      </c>
      <c r="J171" s="82">
        <v>0</v>
      </c>
      <c r="K171" s="82">
        <v>0</v>
      </c>
      <c r="L171" s="82">
        <v>0</v>
      </c>
      <c r="M171" s="82">
        <v>0</v>
      </c>
      <c r="N171" s="82">
        <v>0</v>
      </c>
      <c r="O171" s="82">
        <v>0</v>
      </c>
      <c r="P171" s="82">
        <v>0</v>
      </c>
      <c r="Q171" s="82">
        <v>0</v>
      </c>
      <c r="R171" s="82">
        <v>0</v>
      </c>
      <c r="S171" s="83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4</v>
      </c>
      <c r="H172" s="82">
        <v>0</v>
      </c>
      <c r="I172" s="82">
        <v>0</v>
      </c>
      <c r="J172" s="82">
        <v>1</v>
      </c>
      <c r="K172" s="82">
        <v>0</v>
      </c>
      <c r="L172" s="82">
        <v>0</v>
      </c>
      <c r="M172" s="82">
        <v>1</v>
      </c>
      <c r="N172" s="82">
        <v>0</v>
      </c>
      <c r="O172" s="82">
        <v>0</v>
      </c>
      <c r="P172" s="82">
        <v>1</v>
      </c>
      <c r="Q172" s="82">
        <v>0</v>
      </c>
      <c r="R172" s="82">
        <v>0</v>
      </c>
      <c r="S172" s="83">
        <v>1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82">
        <v>0</v>
      </c>
      <c r="I173" s="82">
        <v>0</v>
      </c>
      <c r="J173" s="82">
        <v>0</v>
      </c>
      <c r="K173" s="82">
        <v>0</v>
      </c>
      <c r="L173" s="82">
        <v>0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3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82">
        <v>0</v>
      </c>
      <c r="I174" s="82">
        <v>0</v>
      </c>
      <c r="J174" s="82">
        <v>0</v>
      </c>
      <c r="K174" s="82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3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82">
        <v>0</v>
      </c>
      <c r="I175" s="82">
        <v>0</v>
      </c>
      <c r="J175" s="82">
        <v>0</v>
      </c>
      <c r="K175" s="82">
        <v>0</v>
      </c>
      <c r="L175" s="82">
        <v>0</v>
      </c>
      <c r="M175" s="82">
        <v>0</v>
      </c>
      <c r="N175" s="82">
        <v>0</v>
      </c>
      <c r="O175" s="82">
        <v>0</v>
      </c>
      <c r="P175" s="82">
        <v>0</v>
      </c>
      <c r="Q175" s="82">
        <v>0</v>
      </c>
      <c r="R175" s="82">
        <v>0</v>
      </c>
      <c r="S175" s="83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82">
        <v>0</v>
      </c>
      <c r="I176" s="82">
        <v>0</v>
      </c>
      <c r="J176" s="82">
        <v>0</v>
      </c>
      <c r="K176" s="82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0</v>
      </c>
      <c r="Q176" s="82">
        <v>0</v>
      </c>
      <c r="R176" s="82">
        <v>0</v>
      </c>
      <c r="S176" s="83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82">
        <v>0</v>
      </c>
      <c r="I177" s="82">
        <v>0</v>
      </c>
      <c r="J177" s="82">
        <v>0</v>
      </c>
      <c r="K177" s="82">
        <v>0</v>
      </c>
      <c r="L177" s="82">
        <v>0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3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82">
        <v>0</v>
      </c>
      <c r="I178" s="82">
        <v>0</v>
      </c>
      <c r="J178" s="82">
        <v>0</v>
      </c>
      <c r="K178" s="82">
        <v>0</v>
      </c>
      <c r="L178" s="82">
        <v>0</v>
      </c>
      <c r="M178" s="82">
        <v>0</v>
      </c>
      <c r="N178" s="82">
        <v>0</v>
      </c>
      <c r="O178" s="82">
        <v>0</v>
      </c>
      <c r="P178" s="82">
        <v>0</v>
      </c>
      <c r="Q178" s="82">
        <v>0</v>
      </c>
      <c r="R178" s="82">
        <v>0</v>
      </c>
      <c r="S178" s="83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82">
        <v>0</v>
      </c>
      <c r="I179" s="82">
        <v>0</v>
      </c>
      <c r="J179" s="82">
        <v>0</v>
      </c>
      <c r="K179" s="82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2">
        <v>0</v>
      </c>
      <c r="R179" s="82">
        <v>0</v>
      </c>
      <c r="S179" s="83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82">
        <v>0</v>
      </c>
      <c r="I180" s="82">
        <v>0</v>
      </c>
      <c r="J180" s="82">
        <v>0</v>
      </c>
      <c r="K180" s="82">
        <v>0</v>
      </c>
      <c r="L180" s="82">
        <v>0</v>
      </c>
      <c r="M180" s="82">
        <v>0</v>
      </c>
      <c r="N180" s="82">
        <v>0</v>
      </c>
      <c r="O180" s="82">
        <v>0</v>
      </c>
      <c r="P180" s="82">
        <v>0</v>
      </c>
      <c r="Q180" s="82">
        <v>0</v>
      </c>
      <c r="R180" s="82">
        <v>0</v>
      </c>
      <c r="S180" s="83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82">
        <v>0</v>
      </c>
      <c r="I181" s="82">
        <v>0</v>
      </c>
      <c r="J181" s="82">
        <v>0</v>
      </c>
      <c r="K181" s="82">
        <v>0</v>
      </c>
      <c r="L181" s="82">
        <v>0</v>
      </c>
      <c r="M181" s="82">
        <v>0</v>
      </c>
      <c r="N181" s="82">
        <v>0</v>
      </c>
      <c r="O181" s="82">
        <v>0</v>
      </c>
      <c r="P181" s="82">
        <v>0</v>
      </c>
      <c r="Q181" s="82">
        <v>0</v>
      </c>
      <c r="R181" s="82">
        <v>0</v>
      </c>
      <c r="S181" s="83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82">
        <v>0</v>
      </c>
      <c r="I182" s="82">
        <v>0</v>
      </c>
      <c r="J182" s="82">
        <v>0</v>
      </c>
      <c r="K182" s="82">
        <v>0</v>
      </c>
      <c r="L182" s="82">
        <v>0</v>
      </c>
      <c r="M182" s="82">
        <v>0</v>
      </c>
      <c r="N182" s="82">
        <v>0</v>
      </c>
      <c r="O182" s="82">
        <v>0</v>
      </c>
      <c r="P182" s="82">
        <v>0</v>
      </c>
      <c r="Q182" s="82">
        <v>0</v>
      </c>
      <c r="R182" s="82">
        <v>0</v>
      </c>
      <c r="S182" s="83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82">
        <v>0</v>
      </c>
      <c r="I183" s="82">
        <v>0</v>
      </c>
      <c r="J183" s="82">
        <v>0</v>
      </c>
      <c r="K183" s="82">
        <v>0</v>
      </c>
      <c r="L183" s="82">
        <v>0</v>
      </c>
      <c r="M183" s="82">
        <v>0</v>
      </c>
      <c r="N183" s="82">
        <v>0</v>
      </c>
      <c r="O183" s="82">
        <v>0</v>
      </c>
      <c r="P183" s="82">
        <v>0</v>
      </c>
      <c r="Q183" s="82">
        <v>0</v>
      </c>
      <c r="R183" s="82">
        <v>0</v>
      </c>
      <c r="S183" s="83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82">
        <v>0</v>
      </c>
      <c r="I184" s="82">
        <v>0</v>
      </c>
      <c r="J184" s="82">
        <v>0</v>
      </c>
      <c r="K184" s="82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2">
        <v>0</v>
      </c>
      <c r="R184" s="82">
        <v>0</v>
      </c>
      <c r="S184" s="83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82">
        <v>0</v>
      </c>
      <c r="I185" s="82">
        <v>0</v>
      </c>
      <c r="J185" s="82">
        <v>0</v>
      </c>
      <c r="K185" s="82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>
        <v>0</v>
      </c>
      <c r="S185" s="83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82">
        <v>0</v>
      </c>
      <c r="I186" s="82">
        <v>0</v>
      </c>
      <c r="J186" s="82">
        <v>0</v>
      </c>
      <c r="K186" s="82">
        <v>0</v>
      </c>
      <c r="L186" s="82">
        <v>0</v>
      </c>
      <c r="M186" s="82">
        <v>0</v>
      </c>
      <c r="N186" s="82">
        <v>0</v>
      </c>
      <c r="O186" s="82">
        <v>0</v>
      </c>
      <c r="P186" s="82">
        <v>0</v>
      </c>
      <c r="Q186" s="82">
        <v>0</v>
      </c>
      <c r="R186" s="82">
        <v>0</v>
      </c>
      <c r="S186" s="83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82">
        <v>0</v>
      </c>
      <c r="I187" s="82">
        <v>0</v>
      </c>
      <c r="J187" s="82">
        <v>0</v>
      </c>
      <c r="K187" s="82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0</v>
      </c>
      <c r="Q187" s="82">
        <v>0</v>
      </c>
      <c r="R187" s="82">
        <v>0</v>
      </c>
      <c r="S187" s="83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4</v>
      </c>
      <c r="H188" s="82">
        <v>0</v>
      </c>
      <c r="I188" s="82">
        <v>0</v>
      </c>
      <c r="J188" s="82">
        <v>1</v>
      </c>
      <c r="K188" s="82">
        <v>0</v>
      </c>
      <c r="L188" s="82">
        <v>0</v>
      </c>
      <c r="M188" s="82">
        <v>1</v>
      </c>
      <c r="N188" s="82">
        <v>0</v>
      </c>
      <c r="O188" s="82">
        <v>0</v>
      </c>
      <c r="P188" s="82">
        <v>1</v>
      </c>
      <c r="Q188" s="82">
        <v>0</v>
      </c>
      <c r="R188" s="82">
        <v>0</v>
      </c>
      <c r="S188" s="83">
        <v>1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82">
        <v>0</v>
      </c>
      <c r="I189" s="82">
        <v>0</v>
      </c>
      <c r="J189" s="82">
        <v>0</v>
      </c>
      <c r="K189" s="82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2">
        <v>0</v>
      </c>
      <c r="R189" s="82">
        <v>0</v>
      </c>
      <c r="S189" s="83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82">
        <v>0</v>
      </c>
      <c r="I190" s="82">
        <v>0</v>
      </c>
      <c r="J190" s="82">
        <v>0</v>
      </c>
      <c r="K190" s="82">
        <v>0</v>
      </c>
      <c r="L190" s="82">
        <v>0</v>
      </c>
      <c r="M190" s="82">
        <v>0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3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82">
        <v>0</v>
      </c>
      <c r="I191" s="82">
        <v>0</v>
      </c>
      <c r="J191" s="82">
        <v>0</v>
      </c>
      <c r="K191" s="82">
        <v>0</v>
      </c>
      <c r="L191" s="82">
        <v>0</v>
      </c>
      <c r="M191" s="82">
        <v>0</v>
      </c>
      <c r="N191" s="82">
        <v>0</v>
      </c>
      <c r="O191" s="82">
        <v>0</v>
      </c>
      <c r="P191" s="82">
        <v>0</v>
      </c>
      <c r="Q191" s="82">
        <v>0</v>
      </c>
      <c r="R191" s="82">
        <v>0</v>
      </c>
      <c r="S191" s="83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82">
        <v>0</v>
      </c>
      <c r="I192" s="82">
        <v>0</v>
      </c>
      <c r="J192" s="82">
        <v>0</v>
      </c>
      <c r="K192" s="82">
        <v>0</v>
      </c>
      <c r="L192" s="82">
        <v>0</v>
      </c>
      <c r="M192" s="82">
        <v>0</v>
      </c>
      <c r="N192" s="82">
        <v>0</v>
      </c>
      <c r="O192" s="82">
        <v>0</v>
      </c>
      <c r="P192" s="82">
        <v>0</v>
      </c>
      <c r="Q192" s="82">
        <v>0</v>
      </c>
      <c r="R192" s="82">
        <v>0</v>
      </c>
      <c r="S192" s="83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4</v>
      </c>
      <c r="H193" s="82">
        <v>0</v>
      </c>
      <c r="I193" s="82">
        <v>1</v>
      </c>
      <c r="J193" s="82">
        <v>0</v>
      </c>
      <c r="K193" s="82">
        <v>0</v>
      </c>
      <c r="L193" s="82">
        <v>1</v>
      </c>
      <c r="M193" s="82">
        <v>0</v>
      </c>
      <c r="N193" s="82">
        <v>0</v>
      </c>
      <c r="O193" s="82">
        <v>1</v>
      </c>
      <c r="P193" s="82">
        <v>0</v>
      </c>
      <c r="Q193" s="82">
        <v>0</v>
      </c>
      <c r="R193" s="82">
        <v>1</v>
      </c>
      <c r="S193" s="83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82">
        <v>0</v>
      </c>
      <c r="I194" s="82">
        <v>0</v>
      </c>
      <c r="J194" s="82">
        <v>0</v>
      </c>
      <c r="K194" s="82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2">
        <v>0</v>
      </c>
      <c r="R194" s="82">
        <v>0</v>
      </c>
      <c r="S194" s="83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82">
        <v>0</v>
      </c>
      <c r="I195" s="82">
        <v>0</v>
      </c>
      <c r="J195" s="82">
        <v>0</v>
      </c>
      <c r="K195" s="82">
        <v>0</v>
      </c>
      <c r="L195" s="82">
        <v>0</v>
      </c>
      <c r="M195" s="82">
        <v>0</v>
      </c>
      <c r="N195" s="82">
        <v>0</v>
      </c>
      <c r="O195" s="82">
        <v>0</v>
      </c>
      <c r="P195" s="82">
        <v>0</v>
      </c>
      <c r="Q195" s="82">
        <v>0</v>
      </c>
      <c r="R195" s="82">
        <v>0</v>
      </c>
      <c r="S195" s="83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82">
        <v>0</v>
      </c>
      <c r="I196" s="82">
        <v>0</v>
      </c>
      <c r="J196" s="82">
        <v>0</v>
      </c>
      <c r="K196" s="82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0</v>
      </c>
      <c r="Q196" s="82">
        <v>0</v>
      </c>
      <c r="R196" s="82">
        <v>0</v>
      </c>
      <c r="S196" s="83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82">
        <v>0</v>
      </c>
      <c r="I197" s="82">
        <v>0</v>
      </c>
      <c r="J197" s="82">
        <v>0</v>
      </c>
      <c r="K197" s="82">
        <v>0</v>
      </c>
      <c r="L197" s="82">
        <v>0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3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82">
        <v>0</v>
      </c>
      <c r="I198" s="82">
        <v>0</v>
      </c>
      <c r="J198" s="82">
        <v>0</v>
      </c>
      <c r="K198" s="82">
        <v>0</v>
      </c>
      <c r="L198" s="82">
        <v>0</v>
      </c>
      <c r="M198" s="82">
        <v>0</v>
      </c>
      <c r="N198" s="82">
        <v>0</v>
      </c>
      <c r="O198" s="82">
        <v>0</v>
      </c>
      <c r="P198" s="82">
        <v>0</v>
      </c>
      <c r="Q198" s="82">
        <v>0</v>
      </c>
      <c r="R198" s="82">
        <v>0</v>
      </c>
      <c r="S198" s="83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2">
        <v>0</v>
      </c>
      <c r="R199" s="82">
        <v>0</v>
      </c>
      <c r="S199" s="83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82">
        <v>0</v>
      </c>
      <c r="I200" s="82">
        <v>0</v>
      </c>
      <c r="J200" s="82">
        <v>0</v>
      </c>
      <c r="K200" s="82">
        <v>0</v>
      </c>
      <c r="L200" s="82">
        <v>0</v>
      </c>
      <c r="M200" s="82">
        <v>0</v>
      </c>
      <c r="N200" s="82">
        <v>0</v>
      </c>
      <c r="O200" s="82">
        <v>0</v>
      </c>
      <c r="P200" s="82">
        <v>0</v>
      </c>
      <c r="Q200" s="82">
        <v>0</v>
      </c>
      <c r="R200" s="82">
        <v>0</v>
      </c>
      <c r="S200" s="83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82">
        <v>0</v>
      </c>
      <c r="I201" s="82">
        <v>0</v>
      </c>
      <c r="J201" s="82">
        <v>0</v>
      </c>
      <c r="K201" s="82">
        <v>0</v>
      </c>
      <c r="L201" s="82">
        <v>0</v>
      </c>
      <c r="M201" s="82">
        <v>0</v>
      </c>
      <c r="N201" s="82">
        <v>0</v>
      </c>
      <c r="O201" s="82">
        <v>0</v>
      </c>
      <c r="P201" s="82">
        <v>0</v>
      </c>
      <c r="Q201" s="82">
        <v>0</v>
      </c>
      <c r="R201" s="82">
        <v>0</v>
      </c>
      <c r="S201" s="83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82">
        <v>0</v>
      </c>
      <c r="I202" s="82">
        <v>0</v>
      </c>
      <c r="J202" s="82">
        <v>0</v>
      </c>
      <c r="K202" s="82">
        <v>0</v>
      </c>
      <c r="L202" s="82">
        <v>0</v>
      </c>
      <c r="M202" s="82">
        <v>0</v>
      </c>
      <c r="N202" s="82">
        <v>0</v>
      </c>
      <c r="O202" s="82">
        <v>0</v>
      </c>
      <c r="P202" s="82">
        <v>0</v>
      </c>
      <c r="Q202" s="82">
        <v>0</v>
      </c>
      <c r="R202" s="82">
        <v>0</v>
      </c>
      <c r="S202" s="83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82">
        <v>0</v>
      </c>
      <c r="I203" s="82">
        <v>0</v>
      </c>
      <c r="J203" s="82">
        <v>0</v>
      </c>
      <c r="K203" s="82">
        <v>0</v>
      </c>
      <c r="L203" s="82">
        <v>0</v>
      </c>
      <c r="M203" s="82">
        <v>0</v>
      </c>
      <c r="N203" s="82">
        <v>0</v>
      </c>
      <c r="O203" s="82">
        <v>0</v>
      </c>
      <c r="P203" s="82">
        <v>0</v>
      </c>
      <c r="Q203" s="82">
        <v>0</v>
      </c>
      <c r="R203" s="82">
        <v>0</v>
      </c>
      <c r="S203" s="83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82">
        <v>0</v>
      </c>
      <c r="I204" s="82">
        <v>0</v>
      </c>
      <c r="J204" s="82">
        <v>0</v>
      </c>
      <c r="K204" s="82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2">
        <v>0</v>
      </c>
      <c r="R204" s="82">
        <v>0</v>
      </c>
      <c r="S204" s="83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82">
        <v>0</v>
      </c>
      <c r="I205" s="82">
        <v>0</v>
      </c>
      <c r="J205" s="82">
        <v>0</v>
      </c>
      <c r="K205" s="82">
        <v>0</v>
      </c>
      <c r="L205" s="82">
        <v>0</v>
      </c>
      <c r="M205" s="82">
        <v>0</v>
      </c>
      <c r="N205" s="82">
        <v>0</v>
      </c>
      <c r="O205" s="82">
        <v>0</v>
      </c>
      <c r="P205" s="82">
        <v>0</v>
      </c>
      <c r="Q205" s="82">
        <v>0</v>
      </c>
      <c r="R205" s="82">
        <v>0</v>
      </c>
      <c r="S205" s="83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82">
        <v>0</v>
      </c>
      <c r="I206" s="82">
        <v>0</v>
      </c>
      <c r="J206" s="82">
        <v>0</v>
      </c>
      <c r="K206" s="82">
        <v>0</v>
      </c>
      <c r="L206" s="82">
        <v>0</v>
      </c>
      <c r="M206" s="82">
        <v>0</v>
      </c>
      <c r="N206" s="82">
        <v>0</v>
      </c>
      <c r="O206" s="82">
        <v>0</v>
      </c>
      <c r="P206" s="82">
        <v>0</v>
      </c>
      <c r="Q206" s="82">
        <v>0</v>
      </c>
      <c r="R206" s="82">
        <v>0</v>
      </c>
      <c r="S206" s="83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82">
        <v>0</v>
      </c>
      <c r="I207" s="82">
        <v>0</v>
      </c>
      <c r="J207" s="82">
        <v>0</v>
      </c>
      <c r="K207" s="82">
        <v>0</v>
      </c>
      <c r="L207" s="82">
        <v>0</v>
      </c>
      <c r="M207" s="82">
        <v>0</v>
      </c>
      <c r="N207" s="82">
        <v>0</v>
      </c>
      <c r="O207" s="82">
        <v>0</v>
      </c>
      <c r="P207" s="82">
        <v>0</v>
      </c>
      <c r="Q207" s="82">
        <v>0</v>
      </c>
      <c r="R207" s="82">
        <v>0</v>
      </c>
      <c r="S207" s="83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82">
        <v>0</v>
      </c>
      <c r="I208" s="82">
        <v>0</v>
      </c>
      <c r="J208" s="82">
        <v>0</v>
      </c>
      <c r="K208" s="82">
        <v>0</v>
      </c>
      <c r="L208" s="82">
        <v>0</v>
      </c>
      <c r="M208" s="82">
        <v>0</v>
      </c>
      <c r="N208" s="82">
        <v>0</v>
      </c>
      <c r="O208" s="82">
        <v>0</v>
      </c>
      <c r="P208" s="82">
        <v>0</v>
      </c>
      <c r="Q208" s="82">
        <v>0</v>
      </c>
      <c r="R208" s="82">
        <v>0</v>
      </c>
      <c r="S208" s="83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39</v>
      </c>
      <c r="H209" s="93">
        <f t="shared" ref="H209:S209" si="12">SUM(H156:H208)</f>
        <v>3</v>
      </c>
      <c r="I209" s="93">
        <f t="shared" si="12"/>
        <v>5</v>
      </c>
      <c r="J209" s="93">
        <f t="shared" si="12"/>
        <v>4</v>
      </c>
      <c r="K209" s="93">
        <f t="shared" si="12"/>
        <v>2</v>
      </c>
      <c r="L209" s="93">
        <f t="shared" si="12"/>
        <v>3</v>
      </c>
      <c r="M209" s="93">
        <f t="shared" si="12"/>
        <v>4</v>
      </c>
      <c r="N209" s="93">
        <f t="shared" si="12"/>
        <v>2</v>
      </c>
      <c r="O209" s="93">
        <f t="shared" si="12"/>
        <v>3</v>
      </c>
      <c r="P209" s="93">
        <f t="shared" si="12"/>
        <v>4</v>
      </c>
      <c r="Q209" s="93">
        <f t="shared" si="12"/>
        <v>2</v>
      </c>
      <c r="R209" s="93">
        <f t="shared" si="12"/>
        <v>3</v>
      </c>
      <c r="S209" s="94">
        <f t="shared" si="12"/>
        <v>4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82">
        <v>0</v>
      </c>
      <c r="I210" s="82">
        <v>0</v>
      </c>
      <c r="J210" s="82">
        <v>0</v>
      </c>
      <c r="K210" s="82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0</v>
      </c>
      <c r="Q210" s="82">
        <v>0</v>
      </c>
      <c r="R210" s="82">
        <v>0</v>
      </c>
      <c r="S210" s="83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82">
        <v>0</v>
      </c>
      <c r="I211" s="82">
        <v>0</v>
      </c>
      <c r="J211" s="82">
        <v>0</v>
      </c>
      <c r="K211" s="82">
        <v>0</v>
      </c>
      <c r="L211" s="82">
        <v>0</v>
      </c>
      <c r="M211" s="82">
        <v>0</v>
      </c>
      <c r="N211" s="82">
        <v>0</v>
      </c>
      <c r="O211" s="82">
        <v>0</v>
      </c>
      <c r="P211" s="82">
        <v>0</v>
      </c>
      <c r="Q211" s="82">
        <v>0</v>
      </c>
      <c r="R211" s="82">
        <v>0</v>
      </c>
      <c r="S211" s="83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82">
        <v>0</v>
      </c>
      <c r="I212" s="82">
        <v>0</v>
      </c>
      <c r="J212" s="82">
        <v>0</v>
      </c>
      <c r="K212" s="82">
        <v>0</v>
      </c>
      <c r="L212" s="82">
        <v>0</v>
      </c>
      <c r="M212" s="82">
        <v>0</v>
      </c>
      <c r="N212" s="82">
        <v>0</v>
      </c>
      <c r="O212" s="82">
        <v>0</v>
      </c>
      <c r="P212" s="82">
        <v>0</v>
      </c>
      <c r="Q212" s="82">
        <v>0</v>
      </c>
      <c r="R212" s="82">
        <v>0</v>
      </c>
      <c r="S212" s="83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82">
        <v>0</v>
      </c>
      <c r="I213" s="82">
        <v>0</v>
      </c>
      <c r="J213" s="82">
        <v>0</v>
      </c>
      <c r="K213" s="82">
        <v>0</v>
      </c>
      <c r="L213" s="82">
        <v>0</v>
      </c>
      <c r="M213" s="82">
        <v>0</v>
      </c>
      <c r="N213" s="82">
        <v>0</v>
      </c>
      <c r="O213" s="82">
        <v>0</v>
      </c>
      <c r="P213" s="82">
        <v>0</v>
      </c>
      <c r="Q213" s="82">
        <v>0</v>
      </c>
      <c r="R213" s="82">
        <v>0</v>
      </c>
      <c r="S213" s="83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82">
        <v>0</v>
      </c>
      <c r="I214" s="82">
        <v>0</v>
      </c>
      <c r="J214" s="82">
        <v>0</v>
      </c>
      <c r="K214" s="82">
        <v>0</v>
      </c>
      <c r="L214" s="82">
        <v>0</v>
      </c>
      <c r="M214" s="82">
        <v>0</v>
      </c>
      <c r="N214" s="82">
        <v>0</v>
      </c>
      <c r="O214" s="82">
        <v>0</v>
      </c>
      <c r="P214" s="82">
        <v>0</v>
      </c>
      <c r="Q214" s="82">
        <v>0</v>
      </c>
      <c r="R214" s="82">
        <v>0</v>
      </c>
      <c r="S214" s="83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82">
        <v>0</v>
      </c>
      <c r="I215" s="82">
        <v>0</v>
      </c>
      <c r="J215" s="82">
        <v>0</v>
      </c>
      <c r="K215" s="82">
        <v>0</v>
      </c>
      <c r="L215" s="82">
        <v>0</v>
      </c>
      <c r="M215" s="82">
        <v>0</v>
      </c>
      <c r="N215" s="82">
        <v>0</v>
      </c>
      <c r="O215" s="82">
        <v>0</v>
      </c>
      <c r="P215" s="82">
        <v>0</v>
      </c>
      <c r="Q215" s="82">
        <v>0</v>
      </c>
      <c r="R215" s="82">
        <v>0</v>
      </c>
      <c r="S215" s="83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82">
        <v>0</v>
      </c>
      <c r="I216" s="82">
        <v>0</v>
      </c>
      <c r="J216" s="82">
        <v>0</v>
      </c>
      <c r="K216" s="82">
        <v>0</v>
      </c>
      <c r="L216" s="82">
        <v>0</v>
      </c>
      <c r="M216" s="82">
        <v>0</v>
      </c>
      <c r="N216" s="82">
        <v>0</v>
      </c>
      <c r="O216" s="82">
        <v>0</v>
      </c>
      <c r="P216" s="82">
        <v>0</v>
      </c>
      <c r="Q216" s="82">
        <v>0</v>
      </c>
      <c r="R216" s="82">
        <v>0</v>
      </c>
      <c r="S216" s="83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82">
        <v>0</v>
      </c>
      <c r="I217" s="82">
        <v>0</v>
      </c>
      <c r="J217" s="82">
        <v>0</v>
      </c>
      <c r="K217" s="82">
        <v>0</v>
      </c>
      <c r="L217" s="82">
        <v>0</v>
      </c>
      <c r="M217" s="82">
        <v>0</v>
      </c>
      <c r="N217" s="82">
        <v>0</v>
      </c>
      <c r="O217" s="82">
        <v>0</v>
      </c>
      <c r="P217" s="82">
        <v>0</v>
      </c>
      <c r="Q217" s="82">
        <v>0</v>
      </c>
      <c r="R217" s="82">
        <v>0</v>
      </c>
      <c r="S217" s="83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82">
        <v>0</v>
      </c>
      <c r="I218" s="82">
        <v>0</v>
      </c>
      <c r="J218" s="82">
        <v>0</v>
      </c>
      <c r="K218" s="82">
        <v>0</v>
      </c>
      <c r="L218" s="82">
        <v>0</v>
      </c>
      <c r="M218" s="82">
        <v>0</v>
      </c>
      <c r="N218" s="82">
        <v>0</v>
      </c>
      <c r="O218" s="82">
        <v>0</v>
      </c>
      <c r="P218" s="82">
        <v>0</v>
      </c>
      <c r="Q218" s="82">
        <v>0</v>
      </c>
      <c r="R218" s="82">
        <v>0</v>
      </c>
      <c r="S218" s="83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82">
        <v>0</v>
      </c>
      <c r="I219" s="82">
        <v>0</v>
      </c>
      <c r="J219" s="82">
        <v>0</v>
      </c>
      <c r="K219" s="82">
        <v>0</v>
      </c>
      <c r="L219" s="82">
        <v>0</v>
      </c>
      <c r="M219" s="82">
        <v>0</v>
      </c>
      <c r="N219" s="82">
        <v>0</v>
      </c>
      <c r="O219" s="82">
        <v>0</v>
      </c>
      <c r="P219" s="82">
        <v>0</v>
      </c>
      <c r="Q219" s="82">
        <v>0</v>
      </c>
      <c r="R219" s="82">
        <v>0</v>
      </c>
      <c r="S219" s="83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82">
        <v>0</v>
      </c>
      <c r="I220" s="82">
        <v>0</v>
      </c>
      <c r="J220" s="82">
        <v>0</v>
      </c>
      <c r="K220" s="82">
        <v>0</v>
      </c>
      <c r="L220" s="82">
        <v>0</v>
      </c>
      <c r="M220" s="82">
        <v>0</v>
      </c>
      <c r="N220" s="82">
        <v>0</v>
      </c>
      <c r="O220" s="82">
        <v>0</v>
      </c>
      <c r="P220" s="82">
        <v>0</v>
      </c>
      <c r="Q220" s="82">
        <v>0</v>
      </c>
      <c r="R220" s="82">
        <v>0</v>
      </c>
      <c r="S220" s="83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82">
        <v>0</v>
      </c>
      <c r="I221" s="82">
        <v>0</v>
      </c>
      <c r="J221" s="82">
        <v>0</v>
      </c>
      <c r="K221" s="82">
        <v>0</v>
      </c>
      <c r="L221" s="82">
        <v>0</v>
      </c>
      <c r="M221" s="82">
        <v>0</v>
      </c>
      <c r="N221" s="82">
        <v>0</v>
      </c>
      <c r="O221" s="82">
        <v>0</v>
      </c>
      <c r="P221" s="82">
        <v>0</v>
      </c>
      <c r="Q221" s="82">
        <v>0</v>
      </c>
      <c r="R221" s="82">
        <v>0</v>
      </c>
      <c r="S221" s="83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82">
        <v>0</v>
      </c>
      <c r="I222" s="82">
        <v>0</v>
      </c>
      <c r="J222" s="82">
        <v>0</v>
      </c>
      <c r="K222" s="82">
        <v>0</v>
      </c>
      <c r="L222" s="82">
        <v>0</v>
      </c>
      <c r="M222" s="82">
        <v>0</v>
      </c>
      <c r="N222" s="82">
        <v>0</v>
      </c>
      <c r="O222" s="82">
        <v>0</v>
      </c>
      <c r="P222" s="82">
        <v>0</v>
      </c>
      <c r="Q222" s="82">
        <v>0</v>
      </c>
      <c r="R222" s="82">
        <v>0</v>
      </c>
      <c r="S222" s="83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82">
        <v>0</v>
      </c>
      <c r="I223" s="82">
        <v>0</v>
      </c>
      <c r="J223" s="82">
        <v>0</v>
      </c>
      <c r="K223" s="82">
        <v>0</v>
      </c>
      <c r="L223" s="82">
        <v>0</v>
      </c>
      <c r="M223" s="82">
        <v>0</v>
      </c>
      <c r="N223" s="82">
        <v>0</v>
      </c>
      <c r="O223" s="82">
        <v>0</v>
      </c>
      <c r="P223" s="82">
        <v>0</v>
      </c>
      <c r="Q223" s="82">
        <v>0</v>
      </c>
      <c r="R223" s="82">
        <v>0</v>
      </c>
      <c r="S223" s="83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82">
        <v>0</v>
      </c>
      <c r="I224" s="82">
        <v>0</v>
      </c>
      <c r="J224" s="82">
        <v>0</v>
      </c>
      <c r="K224" s="82">
        <v>0</v>
      </c>
      <c r="L224" s="82">
        <v>0</v>
      </c>
      <c r="M224" s="82">
        <v>0</v>
      </c>
      <c r="N224" s="82">
        <v>0</v>
      </c>
      <c r="O224" s="82">
        <v>0</v>
      </c>
      <c r="P224" s="82">
        <v>0</v>
      </c>
      <c r="Q224" s="82">
        <v>0</v>
      </c>
      <c r="R224" s="82">
        <v>0</v>
      </c>
      <c r="S224" s="83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82">
        <v>0</v>
      </c>
      <c r="I225" s="82">
        <v>0</v>
      </c>
      <c r="J225" s="82">
        <v>0</v>
      </c>
      <c r="K225" s="82">
        <v>0</v>
      </c>
      <c r="L225" s="82">
        <v>0</v>
      </c>
      <c r="M225" s="82">
        <v>0</v>
      </c>
      <c r="N225" s="82">
        <v>0</v>
      </c>
      <c r="O225" s="82">
        <v>0</v>
      </c>
      <c r="P225" s="82">
        <v>0</v>
      </c>
      <c r="Q225" s="82">
        <v>0</v>
      </c>
      <c r="R225" s="82">
        <v>0</v>
      </c>
      <c r="S225" s="83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82">
        <v>0</v>
      </c>
      <c r="I226" s="82">
        <v>0</v>
      </c>
      <c r="J226" s="82">
        <v>0</v>
      </c>
      <c r="K226" s="82">
        <v>0</v>
      </c>
      <c r="L226" s="82">
        <v>0</v>
      </c>
      <c r="M226" s="82">
        <v>0</v>
      </c>
      <c r="N226" s="82">
        <v>0</v>
      </c>
      <c r="O226" s="82">
        <v>0</v>
      </c>
      <c r="P226" s="82">
        <v>0</v>
      </c>
      <c r="Q226" s="82">
        <v>0</v>
      </c>
      <c r="R226" s="82">
        <v>0</v>
      </c>
      <c r="S226" s="83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82">
        <v>0</v>
      </c>
      <c r="I227" s="82">
        <v>0</v>
      </c>
      <c r="J227" s="82">
        <v>0</v>
      </c>
      <c r="K227" s="82">
        <v>0</v>
      </c>
      <c r="L227" s="82">
        <v>0</v>
      </c>
      <c r="M227" s="82">
        <v>0</v>
      </c>
      <c r="N227" s="82">
        <v>0</v>
      </c>
      <c r="O227" s="82">
        <v>0</v>
      </c>
      <c r="P227" s="82">
        <v>0</v>
      </c>
      <c r="Q227" s="82">
        <v>0</v>
      </c>
      <c r="R227" s="82">
        <v>0</v>
      </c>
      <c r="S227" s="83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82">
        <v>0</v>
      </c>
      <c r="I228" s="82">
        <v>0</v>
      </c>
      <c r="J228" s="82">
        <v>0</v>
      </c>
      <c r="K228" s="82">
        <v>0</v>
      </c>
      <c r="L228" s="82">
        <v>0</v>
      </c>
      <c r="M228" s="82">
        <v>0</v>
      </c>
      <c r="N228" s="82">
        <v>0</v>
      </c>
      <c r="O228" s="82">
        <v>0</v>
      </c>
      <c r="P228" s="82">
        <v>0</v>
      </c>
      <c r="Q228" s="82">
        <v>0</v>
      </c>
      <c r="R228" s="82">
        <v>0</v>
      </c>
      <c r="S228" s="83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82">
        <v>0</v>
      </c>
      <c r="I229" s="82">
        <v>0</v>
      </c>
      <c r="J229" s="82">
        <v>0</v>
      </c>
      <c r="K229" s="82">
        <v>0</v>
      </c>
      <c r="L229" s="82">
        <v>0</v>
      </c>
      <c r="M229" s="82">
        <v>0</v>
      </c>
      <c r="N229" s="82">
        <v>0</v>
      </c>
      <c r="O229" s="82">
        <v>0</v>
      </c>
      <c r="P229" s="82">
        <v>0</v>
      </c>
      <c r="Q229" s="82">
        <v>0</v>
      </c>
      <c r="R229" s="82">
        <v>0</v>
      </c>
      <c r="S229" s="83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82">
        <v>0</v>
      </c>
      <c r="I230" s="82">
        <v>0</v>
      </c>
      <c r="J230" s="82">
        <v>0</v>
      </c>
      <c r="K230" s="82">
        <v>0</v>
      </c>
      <c r="L230" s="82">
        <v>0</v>
      </c>
      <c r="M230" s="82">
        <v>0</v>
      </c>
      <c r="N230" s="82">
        <v>0</v>
      </c>
      <c r="O230" s="82">
        <v>0</v>
      </c>
      <c r="P230" s="82">
        <v>0</v>
      </c>
      <c r="Q230" s="82">
        <v>0</v>
      </c>
      <c r="R230" s="82">
        <v>0</v>
      </c>
      <c r="S230" s="83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82">
        <v>0</v>
      </c>
      <c r="I231" s="82">
        <v>0</v>
      </c>
      <c r="J231" s="82">
        <v>0</v>
      </c>
      <c r="K231" s="82">
        <v>0</v>
      </c>
      <c r="L231" s="82">
        <v>0</v>
      </c>
      <c r="M231" s="82">
        <v>0</v>
      </c>
      <c r="N231" s="82">
        <v>0</v>
      </c>
      <c r="O231" s="82">
        <v>0</v>
      </c>
      <c r="P231" s="82">
        <v>0</v>
      </c>
      <c r="Q231" s="82">
        <v>0</v>
      </c>
      <c r="R231" s="82">
        <v>0</v>
      </c>
      <c r="S231" s="83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82">
        <v>0</v>
      </c>
      <c r="I232" s="82">
        <v>0</v>
      </c>
      <c r="J232" s="82">
        <v>0</v>
      </c>
      <c r="K232" s="82">
        <v>0</v>
      </c>
      <c r="L232" s="82">
        <v>0</v>
      </c>
      <c r="M232" s="82">
        <v>0</v>
      </c>
      <c r="N232" s="82">
        <v>0</v>
      </c>
      <c r="O232" s="82">
        <v>0</v>
      </c>
      <c r="P232" s="82">
        <v>0</v>
      </c>
      <c r="Q232" s="82">
        <v>0</v>
      </c>
      <c r="R232" s="82">
        <v>0</v>
      </c>
      <c r="S232" s="83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82">
        <v>0</v>
      </c>
      <c r="I233" s="82">
        <v>0</v>
      </c>
      <c r="J233" s="82">
        <v>0</v>
      </c>
      <c r="K233" s="82">
        <v>0</v>
      </c>
      <c r="L233" s="82">
        <v>0</v>
      </c>
      <c r="M233" s="82">
        <v>0</v>
      </c>
      <c r="N233" s="82">
        <v>0</v>
      </c>
      <c r="O233" s="82">
        <v>0</v>
      </c>
      <c r="P233" s="82">
        <v>0</v>
      </c>
      <c r="Q233" s="82">
        <v>0</v>
      </c>
      <c r="R233" s="82">
        <v>0</v>
      </c>
      <c r="S233" s="83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82">
        <v>0</v>
      </c>
      <c r="I234" s="82">
        <v>0</v>
      </c>
      <c r="J234" s="82">
        <v>0</v>
      </c>
      <c r="K234" s="82">
        <v>0</v>
      </c>
      <c r="L234" s="82">
        <v>0</v>
      </c>
      <c r="M234" s="82">
        <v>0</v>
      </c>
      <c r="N234" s="82">
        <v>0</v>
      </c>
      <c r="O234" s="82">
        <v>0</v>
      </c>
      <c r="P234" s="82">
        <v>0</v>
      </c>
      <c r="Q234" s="82">
        <v>0</v>
      </c>
      <c r="R234" s="82">
        <v>0</v>
      </c>
      <c r="S234" s="83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82">
        <v>0</v>
      </c>
      <c r="I235" s="82">
        <v>0</v>
      </c>
      <c r="J235" s="82">
        <v>0</v>
      </c>
      <c r="K235" s="82">
        <v>0</v>
      </c>
      <c r="L235" s="82">
        <v>0</v>
      </c>
      <c r="M235" s="82">
        <v>0</v>
      </c>
      <c r="N235" s="82">
        <v>0</v>
      </c>
      <c r="O235" s="82">
        <v>0</v>
      </c>
      <c r="P235" s="82">
        <v>0</v>
      </c>
      <c r="Q235" s="82">
        <v>0</v>
      </c>
      <c r="R235" s="82">
        <v>0</v>
      </c>
      <c r="S235" s="83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82">
        <v>0</v>
      </c>
      <c r="I236" s="82">
        <v>0</v>
      </c>
      <c r="J236" s="82">
        <v>0</v>
      </c>
      <c r="K236" s="82">
        <v>0</v>
      </c>
      <c r="L236" s="82">
        <v>0</v>
      </c>
      <c r="M236" s="82">
        <v>0</v>
      </c>
      <c r="N236" s="82">
        <v>0</v>
      </c>
      <c r="O236" s="82">
        <v>0</v>
      </c>
      <c r="P236" s="82">
        <v>0</v>
      </c>
      <c r="Q236" s="82">
        <v>0</v>
      </c>
      <c r="R236" s="82">
        <v>0</v>
      </c>
      <c r="S236" s="83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82">
        <v>0</v>
      </c>
      <c r="I237" s="82">
        <v>0</v>
      </c>
      <c r="J237" s="82">
        <v>0</v>
      </c>
      <c r="K237" s="82">
        <v>0</v>
      </c>
      <c r="L237" s="82">
        <v>0</v>
      </c>
      <c r="M237" s="82">
        <v>0</v>
      </c>
      <c r="N237" s="82">
        <v>0</v>
      </c>
      <c r="O237" s="82">
        <v>0</v>
      </c>
      <c r="P237" s="82">
        <v>0</v>
      </c>
      <c r="Q237" s="82">
        <v>0</v>
      </c>
      <c r="R237" s="82">
        <v>0</v>
      </c>
      <c r="S237" s="83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82">
        <v>0</v>
      </c>
      <c r="I238" s="82">
        <v>0</v>
      </c>
      <c r="J238" s="82">
        <v>0</v>
      </c>
      <c r="K238" s="82">
        <v>0</v>
      </c>
      <c r="L238" s="82">
        <v>0</v>
      </c>
      <c r="M238" s="82">
        <v>0</v>
      </c>
      <c r="N238" s="82">
        <v>0</v>
      </c>
      <c r="O238" s="82">
        <v>0</v>
      </c>
      <c r="P238" s="82">
        <v>0</v>
      </c>
      <c r="Q238" s="82">
        <v>0</v>
      </c>
      <c r="R238" s="82">
        <v>0</v>
      </c>
      <c r="S238" s="83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82">
        <v>0</v>
      </c>
      <c r="I239" s="82">
        <v>0</v>
      </c>
      <c r="J239" s="82">
        <v>0</v>
      </c>
      <c r="K239" s="82">
        <v>0</v>
      </c>
      <c r="L239" s="82">
        <v>0</v>
      </c>
      <c r="M239" s="82">
        <v>0</v>
      </c>
      <c r="N239" s="82">
        <v>0</v>
      </c>
      <c r="O239" s="82">
        <v>0</v>
      </c>
      <c r="P239" s="82">
        <v>0</v>
      </c>
      <c r="Q239" s="82">
        <v>0</v>
      </c>
      <c r="R239" s="82">
        <v>0</v>
      </c>
      <c r="S239" s="83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82">
        <v>0</v>
      </c>
      <c r="I240" s="82">
        <v>0</v>
      </c>
      <c r="J240" s="82">
        <v>0</v>
      </c>
      <c r="K240" s="82">
        <v>0</v>
      </c>
      <c r="L240" s="82">
        <v>0</v>
      </c>
      <c r="M240" s="82">
        <v>0</v>
      </c>
      <c r="N240" s="82">
        <v>0</v>
      </c>
      <c r="O240" s="82">
        <v>0</v>
      </c>
      <c r="P240" s="82">
        <v>0</v>
      </c>
      <c r="Q240" s="82">
        <v>0</v>
      </c>
      <c r="R240" s="82">
        <v>0</v>
      </c>
      <c r="S240" s="83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82">
        <v>0</v>
      </c>
      <c r="I241" s="82">
        <v>0</v>
      </c>
      <c r="J241" s="82">
        <v>0</v>
      </c>
      <c r="K241" s="82">
        <v>0</v>
      </c>
      <c r="L241" s="82">
        <v>0</v>
      </c>
      <c r="M241" s="82">
        <v>0</v>
      </c>
      <c r="N241" s="82">
        <v>0</v>
      </c>
      <c r="O241" s="82">
        <v>0</v>
      </c>
      <c r="P241" s="82">
        <v>0</v>
      </c>
      <c r="Q241" s="82">
        <v>0</v>
      </c>
      <c r="R241" s="82">
        <v>0</v>
      </c>
      <c r="S241" s="83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82">
        <v>0</v>
      </c>
      <c r="I242" s="82">
        <v>0</v>
      </c>
      <c r="J242" s="82">
        <v>0</v>
      </c>
      <c r="K242" s="82">
        <v>0</v>
      </c>
      <c r="L242" s="82">
        <v>0</v>
      </c>
      <c r="M242" s="82">
        <v>0</v>
      </c>
      <c r="N242" s="82">
        <v>0</v>
      </c>
      <c r="O242" s="82">
        <v>0</v>
      </c>
      <c r="P242" s="82">
        <v>0</v>
      </c>
      <c r="Q242" s="82">
        <v>0</v>
      </c>
      <c r="R242" s="82">
        <v>0</v>
      </c>
      <c r="S242" s="83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82">
        <v>0</v>
      </c>
      <c r="I243" s="82">
        <v>0</v>
      </c>
      <c r="J243" s="82">
        <v>0</v>
      </c>
      <c r="K243" s="82">
        <v>0</v>
      </c>
      <c r="L243" s="82">
        <v>0</v>
      </c>
      <c r="M243" s="82">
        <v>0</v>
      </c>
      <c r="N243" s="82">
        <v>0</v>
      </c>
      <c r="O243" s="82">
        <v>0</v>
      </c>
      <c r="P243" s="82">
        <v>0</v>
      </c>
      <c r="Q243" s="82">
        <v>0</v>
      </c>
      <c r="R243" s="82">
        <v>0</v>
      </c>
      <c r="S243" s="83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82">
        <v>0</v>
      </c>
      <c r="I244" s="82">
        <v>0</v>
      </c>
      <c r="J244" s="82">
        <v>0</v>
      </c>
      <c r="K244" s="82">
        <v>0</v>
      </c>
      <c r="L244" s="82">
        <v>0</v>
      </c>
      <c r="M244" s="82">
        <v>0</v>
      </c>
      <c r="N244" s="82">
        <v>0</v>
      </c>
      <c r="O244" s="82">
        <v>0</v>
      </c>
      <c r="P244" s="82">
        <v>0</v>
      </c>
      <c r="Q244" s="82">
        <v>0</v>
      </c>
      <c r="R244" s="82">
        <v>0</v>
      </c>
      <c r="S244" s="83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82">
        <v>0</v>
      </c>
      <c r="I245" s="82">
        <v>0</v>
      </c>
      <c r="J245" s="82">
        <v>0</v>
      </c>
      <c r="K245" s="82">
        <v>0</v>
      </c>
      <c r="L245" s="82">
        <v>0</v>
      </c>
      <c r="M245" s="82">
        <v>0</v>
      </c>
      <c r="N245" s="82">
        <v>0</v>
      </c>
      <c r="O245" s="82">
        <v>0</v>
      </c>
      <c r="P245" s="82">
        <v>0</v>
      </c>
      <c r="Q245" s="82">
        <v>0</v>
      </c>
      <c r="R245" s="82">
        <v>0</v>
      </c>
      <c r="S245" s="83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82">
        <v>0</v>
      </c>
      <c r="I246" s="82">
        <v>0</v>
      </c>
      <c r="J246" s="82">
        <v>0</v>
      </c>
      <c r="K246" s="82">
        <v>0</v>
      </c>
      <c r="L246" s="82">
        <v>0</v>
      </c>
      <c r="M246" s="82">
        <v>0</v>
      </c>
      <c r="N246" s="82">
        <v>0</v>
      </c>
      <c r="O246" s="82">
        <v>0</v>
      </c>
      <c r="P246" s="82">
        <v>0</v>
      </c>
      <c r="Q246" s="82">
        <v>0</v>
      </c>
      <c r="R246" s="82">
        <v>0</v>
      </c>
      <c r="S246" s="83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82">
        <v>0</v>
      </c>
      <c r="I247" s="82">
        <v>0</v>
      </c>
      <c r="J247" s="82">
        <v>0</v>
      </c>
      <c r="K247" s="82">
        <v>0</v>
      </c>
      <c r="L247" s="82">
        <v>0</v>
      </c>
      <c r="M247" s="82">
        <v>0</v>
      </c>
      <c r="N247" s="82">
        <v>0</v>
      </c>
      <c r="O247" s="82">
        <v>0</v>
      </c>
      <c r="P247" s="82">
        <v>0</v>
      </c>
      <c r="Q247" s="82">
        <v>0</v>
      </c>
      <c r="R247" s="82">
        <v>0</v>
      </c>
      <c r="S247" s="83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82">
        <v>0</v>
      </c>
      <c r="I248" s="82">
        <v>0</v>
      </c>
      <c r="J248" s="82">
        <v>0</v>
      </c>
      <c r="K248" s="82">
        <v>0</v>
      </c>
      <c r="L248" s="82">
        <v>0</v>
      </c>
      <c r="M248" s="82">
        <v>0</v>
      </c>
      <c r="N248" s="82">
        <v>0</v>
      </c>
      <c r="O248" s="82">
        <v>0</v>
      </c>
      <c r="P248" s="82">
        <v>0</v>
      </c>
      <c r="Q248" s="82">
        <v>0</v>
      </c>
      <c r="R248" s="82">
        <v>0</v>
      </c>
      <c r="S248" s="83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82">
        <v>0</v>
      </c>
      <c r="I249" s="82">
        <v>0</v>
      </c>
      <c r="J249" s="82">
        <v>0</v>
      </c>
      <c r="K249" s="82">
        <v>0</v>
      </c>
      <c r="L249" s="82">
        <v>0</v>
      </c>
      <c r="M249" s="82">
        <v>0</v>
      </c>
      <c r="N249" s="82">
        <v>0</v>
      </c>
      <c r="O249" s="82">
        <v>0</v>
      </c>
      <c r="P249" s="82">
        <v>0</v>
      </c>
      <c r="Q249" s="82">
        <v>0</v>
      </c>
      <c r="R249" s="82">
        <v>0</v>
      </c>
      <c r="S249" s="83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82">
        <v>0</v>
      </c>
      <c r="I250" s="82">
        <v>0</v>
      </c>
      <c r="J250" s="82">
        <v>0</v>
      </c>
      <c r="K250" s="82">
        <v>0</v>
      </c>
      <c r="L250" s="82">
        <v>0</v>
      </c>
      <c r="M250" s="82">
        <v>0</v>
      </c>
      <c r="N250" s="82">
        <v>0</v>
      </c>
      <c r="O250" s="82">
        <v>0</v>
      </c>
      <c r="P250" s="82">
        <v>0</v>
      </c>
      <c r="Q250" s="82">
        <v>0</v>
      </c>
      <c r="R250" s="82">
        <v>0</v>
      </c>
      <c r="S250" s="83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82">
        <v>0</v>
      </c>
      <c r="I251" s="82">
        <v>0</v>
      </c>
      <c r="J251" s="82">
        <v>0</v>
      </c>
      <c r="K251" s="82">
        <v>0</v>
      </c>
      <c r="L251" s="82">
        <v>0</v>
      </c>
      <c r="M251" s="82">
        <v>0</v>
      </c>
      <c r="N251" s="82">
        <v>0</v>
      </c>
      <c r="O251" s="82">
        <v>0</v>
      </c>
      <c r="P251" s="82">
        <v>0</v>
      </c>
      <c r="Q251" s="82">
        <v>0</v>
      </c>
      <c r="R251" s="82">
        <v>0</v>
      </c>
      <c r="S251" s="83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82">
        <v>0</v>
      </c>
      <c r="I252" s="82">
        <v>0</v>
      </c>
      <c r="J252" s="82">
        <v>0</v>
      </c>
      <c r="K252" s="82">
        <v>0</v>
      </c>
      <c r="L252" s="82">
        <v>0</v>
      </c>
      <c r="M252" s="82">
        <v>0</v>
      </c>
      <c r="N252" s="82">
        <v>0</v>
      </c>
      <c r="O252" s="82">
        <v>0</v>
      </c>
      <c r="P252" s="82">
        <v>0</v>
      </c>
      <c r="Q252" s="82">
        <v>0</v>
      </c>
      <c r="R252" s="82">
        <v>0</v>
      </c>
      <c r="S252" s="83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82">
        <v>0</v>
      </c>
      <c r="I253" s="82">
        <v>0</v>
      </c>
      <c r="J253" s="82">
        <v>0</v>
      </c>
      <c r="K253" s="82">
        <v>0</v>
      </c>
      <c r="L253" s="82">
        <v>0</v>
      </c>
      <c r="M253" s="82">
        <v>0</v>
      </c>
      <c r="N253" s="82">
        <v>0</v>
      </c>
      <c r="O253" s="82">
        <v>0</v>
      </c>
      <c r="P253" s="82">
        <v>0</v>
      </c>
      <c r="Q253" s="82">
        <v>0</v>
      </c>
      <c r="R253" s="82">
        <v>0</v>
      </c>
      <c r="S253" s="83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82">
        <v>0</v>
      </c>
      <c r="I254" s="82">
        <v>0</v>
      </c>
      <c r="J254" s="82">
        <v>0</v>
      </c>
      <c r="K254" s="82">
        <v>0</v>
      </c>
      <c r="L254" s="82">
        <v>0</v>
      </c>
      <c r="M254" s="82">
        <v>0</v>
      </c>
      <c r="N254" s="82">
        <v>0</v>
      </c>
      <c r="O254" s="82">
        <v>0</v>
      </c>
      <c r="P254" s="82">
        <v>0</v>
      </c>
      <c r="Q254" s="82">
        <v>0</v>
      </c>
      <c r="R254" s="82">
        <v>0</v>
      </c>
      <c r="S254" s="83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82">
        <v>0</v>
      </c>
      <c r="I255" s="82">
        <v>0</v>
      </c>
      <c r="J255" s="82">
        <v>0</v>
      </c>
      <c r="K255" s="82">
        <v>0</v>
      </c>
      <c r="L255" s="82">
        <v>0</v>
      </c>
      <c r="M255" s="82">
        <v>0</v>
      </c>
      <c r="N255" s="82">
        <v>0</v>
      </c>
      <c r="O255" s="82">
        <v>0</v>
      </c>
      <c r="P255" s="82">
        <v>0</v>
      </c>
      <c r="Q255" s="82">
        <v>0</v>
      </c>
      <c r="R255" s="82">
        <v>0</v>
      </c>
      <c r="S255" s="83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82">
        <v>0</v>
      </c>
      <c r="I256" s="82">
        <v>0</v>
      </c>
      <c r="J256" s="82">
        <v>0</v>
      </c>
      <c r="K256" s="82">
        <v>0</v>
      </c>
      <c r="L256" s="82">
        <v>0</v>
      </c>
      <c r="M256" s="82">
        <v>0</v>
      </c>
      <c r="N256" s="82">
        <v>0</v>
      </c>
      <c r="O256" s="82">
        <v>0</v>
      </c>
      <c r="P256" s="82">
        <v>0</v>
      </c>
      <c r="Q256" s="82">
        <v>0</v>
      </c>
      <c r="R256" s="82">
        <v>0</v>
      </c>
      <c r="S256" s="83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82">
        <v>0</v>
      </c>
      <c r="I257" s="82">
        <v>0</v>
      </c>
      <c r="J257" s="82">
        <v>0</v>
      </c>
      <c r="K257" s="82">
        <v>0</v>
      </c>
      <c r="L257" s="82">
        <v>0</v>
      </c>
      <c r="M257" s="82">
        <v>0</v>
      </c>
      <c r="N257" s="82">
        <v>0</v>
      </c>
      <c r="O257" s="82">
        <v>0</v>
      </c>
      <c r="P257" s="82">
        <v>0</v>
      </c>
      <c r="Q257" s="82">
        <v>0</v>
      </c>
      <c r="R257" s="82">
        <v>0</v>
      </c>
      <c r="S257" s="83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82">
        <v>0</v>
      </c>
      <c r="I258" s="82">
        <v>0</v>
      </c>
      <c r="J258" s="82">
        <v>0</v>
      </c>
      <c r="K258" s="82">
        <v>0</v>
      </c>
      <c r="L258" s="82">
        <v>0</v>
      </c>
      <c r="M258" s="82">
        <v>0</v>
      </c>
      <c r="N258" s="82">
        <v>0</v>
      </c>
      <c r="O258" s="82">
        <v>0</v>
      </c>
      <c r="P258" s="82">
        <v>0</v>
      </c>
      <c r="Q258" s="82">
        <v>0</v>
      </c>
      <c r="R258" s="82">
        <v>0</v>
      </c>
      <c r="S258" s="83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82">
        <v>0</v>
      </c>
      <c r="I259" s="82">
        <v>0</v>
      </c>
      <c r="J259" s="82">
        <v>0</v>
      </c>
      <c r="K259" s="82">
        <v>0</v>
      </c>
      <c r="L259" s="82">
        <v>0</v>
      </c>
      <c r="M259" s="82">
        <v>0</v>
      </c>
      <c r="N259" s="82">
        <v>0</v>
      </c>
      <c r="O259" s="82">
        <v>0</v>
      </c>
      <c r="P259" s="82">
        <v>0</v>
      </c>
      <c r="Q259" s="82">
        <v>0</v>
      </c>
      <c r="R259" s="82">
        <v>0</v>
      </c>
      <c r="S259" s="83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82">
        <v>0</v>
      </c>
      <c r="I260" s="82">
        <v>0</v>
      </c>
      <c r="J260" s="82">
        <v>0</v>
      </c>
      <c r="K260" s="82">
        <v>0</v>
      </c>
      <c r="L260" s="82">
        <v>0</v>
      </c>
      <c r="M260" s="82">
        <v>0</v>
      </c>
      <c r="N260" s="82">
        <v>0</v>
      </c>
      <c r="O260" s="82">
        <v>0</v>
      </c>
      <c r="P260" s="82">
        <v>0</v>
      </c>
      <c r="Q260" s="82">
        <v>0</v>
      </c>
      <c r="R260" s="82">
        <v>0</v>
      </c>
      <c r="S260" s="83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82">
        <v>0</v>
      </c>
      <c r="I261" s="82">
        <v>0</v>
      </c>
      <c r="J261" s="82">
        <v>0</v>
      </c>
      <c r="K261" s="82">
        <v>0</v>
      </c>
      <c r="L261" s="82">
        <v>0</v>
      </c>
      <c r="M261" s="82">
        <v>0</v>
      </c>
      <c r="N261" s="82">
        <v>0</v>
      </c>
      <c r="O261" s="82">
        <v>0</v>
      </c>
      <c r="P261" s="82">
        <v>0</v>
      </c>
      <c r="Q261" s="82">
        <v>0</v>
      </c>
      <c r="R261" s="82">
        <v>0</v>
      </c>
      <c r="S261" s="83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82">
        <v>0</v>
      </c>
      <c r="I262" s="82">
        <v>0</v>
      </c>
      <c r="J262" s="82">
        <v>0</v>
      </c>
      <c r="K262" s="82">
        <v>0</v>
      </c>
      <c r="L262" s="82">
        <v>0</v>
      </c>
      <c r="M262" s="82">
        <v>0</v>
      </c>
      <c r="N262" s="82">
        <v>0</v>
      </c>
      <c r="O262" s="82">
        <v>0</v>
      </c>
      <c r="P262" s="82">
        <v>0</v>
      </c>
      <c r="Q262" s="82">
        <v>0</v>
      </c>
      <c r="R262" s="82">
        <v>0</v>
      </c>
      <c r="S262" s="83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0</v>
      </c>
      <c r="L263" s="93">
        <f t="shared" si="14"/>
        <v>0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82">
        <v>0</v>
      </c>
      <c r="I264" s="82">
        <v>0</v>
      </c>
      <c r="J264" s="82">
        <v>0</v>
      </c>
      <c r="K264" s="82">
        <v>0</v>
      </c>
      <c r="L264" s="82">
        <v>0</v>
      </c>
      <c r="M264" s="82">
        <v>0</v>
      </c>
      <c r="N264" s="82">
        <v>0</v>
      </c>
      <c r="O264" s="82">
        <v>0</v>
      </c>
      <c r="P264" s="82">
        <v>0</v>
      </c>
      <c r="Q264" s="82">
        <v>0</v>
      </c>
      <c r="R264" s="82">
        <v>0</v>
      </c>
      <c r="S264" s="83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82">
        <v>0</v>
      </c>
      <c r="I265" s="82">
        <v>0</v>
      </c>
      <c r="J265" s="82">
        <v>0</v>
      </c>
      <c r="K265" s="82">
        <v>0</v>
      </c>
      <c r="L265" s="82">
        <v>0</v>
      </c>
      <c r="M265" s="82">
        <v>0</v>
      </c>
      <c r="N265" s="82">
        <v>0</v>
      </c>
      <c r="O265" s="82">
        <v>0</v>
      </c>
      <c r="P265" s="82">
        <v>0</v>
      </c>
      <c r="Q265" s="82">
        <v>0</v>
      </c>
      <c r="R265" s="82">
        <v>0</v>
      </c>
      <c r="S265" s="83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82">
        <v>0</v>
      </c>
      <c r="I266" s="82">
        <v>0</v>
      </c>
      <c r="J266" s="82">
        <v>0</v>
      </c>
      <c r="K266" s="82">
        <v>0</v>
      </c>
      <c r="L266" s="82">
        <v>0</v>
      </c>
      <c r="M266" s="82">
        <v>0</v>
      </c>
      <c r="N266" s="82">
        <v>0</v>
      </c>
      <c r="O266" s="82">
        <v>0</v>
      </c>
      <c r="P266" s="82">
        <v>0</v>
      </c>
      <c r="Q266" s="82">
        <v>0</v>
      </c>
      <c r="R266" s="82">
        <v>0</v>
      </c>
      <c r="S266" s="83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82">
        <v>0</v>
      </c>
      <c r="I267" s="82">
        <v>0</v>
      </c>
      <c r="J267" s="82">
        <v>0</v>
      </c>
      <c r="K267" s="82">
        <v>0</v>
      </c>
      <c r="L267" s="82">
        <v>0</v>
      </c>
      <c r="M267" s="82">
        <v>0</v>
      </c>
      <c r="N267" s="82">
        <v>0</v>
      </c>
      <c r="O267" s="82">
        <v>0</v>
      </c>
      <c r="P267" s="82">
        <v>0</v>
      </c>
      <c r="Q267" s="82">
        <v>0</v>
      </c>
      <c r="R267" s="82">
        <v>0</v>
      </c>
      <c r="S267" s="83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82">
        <v>0</v>
      </c>
      <c r="I268" s="82">
        <v>0</v>
      </c>
      <c r="J268" s="82">
        <v>0</v>
      </c>
      <c r="K268" s="82">
        <v>0</v>
      </c>
      <c r="L268" s="82">
        <v>0</v>
      </c>
      <c r="M268" s="82">
        <v>0</v>
      </c>
      <c r="N268" s="82">
        <v>0</v>
      </c>
      <c r="O268" s="82">
        <v>0</v>
      </c>
      <c r="P268" s="82">
        <v>0</v>
      </c>
      <c r="Q268" s="82">
        <v>0</v>
      </c>
      <c r="R268" s="82">
        <v>0</v>
      </c>
      <c r="S268" s="83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82">
        <v>0</v>
      </c>
      <c r="I269" s="82">
        <v>0</v>
      </c>
      <c r="J269" s="82">
        <v>0</v>
      </c>
      <c r="K269" s="82">
        <v>0</v>
      </c>
      <c r="L269" s="82">
        <v>0</v>
      </c>
      <c r="M269" s="82">
        <v>0</v>
      </c>
      <c r="N269" s="82">
        <v>0</v>
      </c>
      <c r="O269" s="82">
        <v>0</v>
      </c>
      <c r="P269" s="82">
        <v>0</v>
      </c>
      <c r="Q269" s="82">
        <v>0</v>
      </c>
      <c r="R269" s="82">
        <v>0</v>
      </c>
      <c r="S269" s="83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82">
        <v>0</v>
      </c>
      <c r="I270" s="82">
        <v>0</v>
      </c>
      <c r="J270" s="82">
        <v>0</v>
      </c>
      <c r="K270" s="82">
        <v>0</v>
      </c>
      <c r="L270" s="82">
        <v>0</v>
      </c>
      <c r="M270" s="82">
        <v>0</v>
      </c>
      <c r="N270" s="82">
        <v>0</v>
      </c>
      <c r="O270" s="82">
        <v>0</v>
      </c>
      <c r="P270" s="82">
        <v>0</v>
      </c>
      <c r="Q270" s="82">
        <v>0</v>
      </c>
      <c r="R270" s="82">
        <v>0</v>
      </c>
      <c r="S270" s="83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82">
        <v>0</v>
      </c>
      <c r="I271" s="82">
        <v>0</v>
      </c>
      <c r="J271" s="82">
        <v>0</v>
      </c>
      <c r="K271" s="82">
        <v>0</v>
      </c>
      <c r="L271" s="82">
        <v>0</v>
      </c>
      <c r="M271" s="82">
        <v>0</v>
      </c>
      <c r="N271" s="82">
        <v>0</v>
      </c>
      <c r="O271" s="82">
        <v>0</v>
      </c>
      <c r="P271" s="82">
        <v>0</v>
      </c>
      <c r="Q271" s="82">
        <v>0</v>
      </c>
      <c r="R271" s="82">
        <v>0</v>
      </c>
      <c r="S271" s="83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82">
        <v>0</v>
      </c>
      <c r="I272" s="82">
        <v>0</v>
      </c>
      <c r="J272" s="82">
        <v>0</v>
      </c>
      <c r="K272" s="82">
        <v>0</v>
      </c>
      <c r="L272" s="82">
        <v>0</v>
      </c>
      <c r="M272" s="82">
        <v>0</v>
      </c>
      <c r="N272" s="82">
        <v>0</v>
      </c>
      <c r="O272" s="82">
        <v>0</v>
      </c>
      <c r="P272" s="82">
        <v>0</v>
      </c>
      <c r="Q272" s="82">
        <v>0</v>
      </c>
      <c r="R272" s="82">
        <v>0</v>
      </c>
      <c r="S272" s="83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82">
        <v>0</v>
      </c>
      <c r="I273" s="82">
        <v>0</v>
      </c>
      <c r="J273" s="82">
        <v>0</v>
      </c>
      <c r="K273" s="82">
        <v>0</v>
      </c>
      <c r="L273" s="82">
        <v>0</v>
      </c>
      <c r="M273" s="82">
        <v>0</v>
      </c>
      <c r="N273" s="82">
        <v>0</v>
      </c>
      <c r="O273" s="82">
        <v>0</v>
      </c>
      <c r="P273" s="82">
        <v>0</v>
      </c>
      <c r="Q273" s="82">
        <v>0</v>
      </c>
      <c r="R273" s="82">
        <v>0</v>
      </c>
      <c r="S273" s="83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82">
        <v>0</v>
      </c>
      <c r="I274" s="82">
        <v>0</v>
      </c>
      <c r="J274" s="82">
        <v>0</v>
      </c>
      <c r="K274" s="82">
        <v>0</v>
      </c>
      <c r="L274" s="82">
        <v>0</v>
      </c>
      <c r="M274" s="82">
        <v>0</v>
      </c>
      <c r="N274" s="82">
        <v>0</v>
      </c>
      <c r="O274" s="82">
        <v>0</v>
      </c>
      <c r="P274" s="82">
        <v>0</v>
      </c>
      <c r="Q274" s="82">
        <v>0</v>
      </c>
      <c r="R274" s="82">
        <v>0</v>
      </c>
      <c r="S274" s="83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82">
        <v>0</v>
      </c>
      <c r="I275" s="82">
        <v>0</v>
      </c>
      <c r="J275" s="82">
        <v>0</v>
      </c>
      <c r="K275" s="82">
        <v>0</v>
      </c>
      <c r="L275" s="82">
        <v>0</v>
      </c>
      <c r="M275" s="82">
        <v>0</v>
      </c>
      <c r="N275" s="82">
        <v>0</v>
      </c>
      <c r="O275" s="82">
        <v>0</v>
      </c>
      <c r="P275" s="82">
        <v>0</v>
      </c>
      <c r="Q275" s="82">
        <v>0</v>
      </c>
      <c r="R275" s="82">
        <v>0</v>
      </c>
      <c r="S275" s="83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82">
        <v>0</v>
      </c>
      <c r="I276" s="82">
        <v>0</v>
      </c>
      <c r="J276" s="82">
        <v>0</v>
      </c>
      <c r="K276" s="82">
        <v>0</v>
      </c>
      <c r="L276" s="82">
        <v>0</v>
      </c>
      <c r="M276" s="82">
        <v>0</v>
      </c>
      <c r="N276" s="82">
        <v>0</v>
      </c>
      <c r="O276" s="82">
        <v>0</v>
      </c>
      <c r="P276" s="82">
        <v>0</v>
      </c>
      <c r="Q276" s="82">
        <v>0</v>
      </c>
      <c r="R276" s="82">
        <v>0</v>
      </c>
      <c r="S276" s="83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82">
        <v>0</v>
      </c>
      <c r="I277" s="82">
        <v>0</v>
      </c>
      <c r="J277" s="82">
        <v>0</v>
      </c>
      <c r="K277" s="82">
        <v>0</v>
      </c>
      <c r="L277" s="82">
        <v>0</v>
      </c>
      <c r="M277" s="82">
        <v>0</v>
      </c>
      <c r="N277" s="82">
        <v>0</v>
      </c>
      <c r="O277" s="82">
        <v>0</v>
      </c>
      <c r="P277" s="82">
        <v>0</v>
      </c>
      <c r="Q277" s="82">
        <v>0</v>
      </c>
      <c r="R277" s="82">
        <v>0</v>
      </c>
      <c r="S277" s="83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82">
        <v>0</v>
      </c>
      <c r="I278" s="82">
        <v>0</v>
      </c>
      <c r="J278" s="82">
        <v>0</v>
      </c>
      <c r="K278" s="82">
        <v>0</v>
      </c>
      <c r="L278" s="82">
        <v>0</v>
      </c>
      <c r="M278" s="82">
        <v>0</v>
      </c>
      <c r="N278" s="82">
        <v>0</v>
      </c>
      <c r="O278" s="82">
        <v>0</v>
      </c>
      <c r="P278" s="82">
        <v>0</v>
      </c>
      <c r="Q278" s="82">
        <v>0</v>
      </c>
      <c r="R278" s="82">
        <v>0</v>
      </c>
      <c r="S278" s="83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82">
        <v>0</v>
      </c>
      <c r="I279" s="82">
        <v>0</v>
      </c>
      <c r="J279" s="82">
        <v>0</v>
      </c>
      <c r="K279" s="82">
        <v>0</v>
      </c>
      <c r="L279" s="82">
        <v>0</v>
      </c>
      <c r="M279" s="82">
        <v>0</v>
      </c>
      <c r="N279" s="82">
        <v>0</v>
      </c>
      <c r="O279" s="82">
        <v>0</v>
      </c>
      <c r="P279" s="82">
        <v>0</v>
      </c>
      <c r="Q279" s="82">
        <v>0</v>
      </c>
      <c r="R279" s="82">
        <v>0</v>
      </c>
      <c r="S279" s="83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82">
        <v>0</v>
      </c>
      <c r="I280" s="82">
        <v>0</v>
      </c>
      <c r="J280" s="82">
        <v>0</v>
      </c>
      <c r="K280" s="82">
        <v>0</v>
      </c>
      <c r="L280" s="82">
        <v>0</v>
      </c>
      <c r="M280" s="82">
        <v>0</v>
      </c>
      <c r="N280" s="82">
        <v>0</v>
      </c>
      <c r="O280" s="82">
        <v>0</v>
      </c>
      <c r="P280" s="82">
        <v>0</v>
      </c>
      <c r="Q280" s="82">
        <v>0</v>
      </c>
      <c r="R280" s="82">
        <v>0</v>
      </c>
      <c r="S280" s="83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82">
        <v>0</v>
      </c>
      <c r="I281" s="82">
        <v>0</v>
      </c>
      <c r="J281" s="82">
        <v>0</v>
      </c>
      <c r="K281" s="82">
        <v>0</v>
      </c>
      <c r="L281" s="82">
        <v>0</v>
      </c>
      <c r="M281" s="82">
        <v>0</v>
      </c>
      <c r="N281" s="82">
        <v>0</v>
      </c>
      <c r="O281" s="82">
        <v>0</v>
      </c>
      <c r="P281" s="82">
        <v>0</v>
      </c>
      <c r="Q281" s="82">
        <v>0</v>
      </c>
      <c r="R281" s="82">
        <v>0</v>
      </c>
      <c r="S281" s="83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82">
        <v>0</v>
      </c>
      <c r="I282" s="82">
        <v>0</v>
      </c>
      <c r="J282" s="82">
        <v>0</v>
      </c>
      <c r="K282" s="82">
        <v>0</v>
      </c>
      <c r="L282" s="82">
        <v>0</v>
      </c>
      <c r="M282" s="82">
        <v>0</v>
      </c>
      <c r="N282" s="82">
        <v>0</v>
      </c>
      <c r="O282" s="82">
        <v>0</v>
      </c>
      <c r="P282" s="82">
        <v>0</v>
      </c>
      <c r="Q282" s="82">
        <v>0</v>
      </c>
      <c r="R282" s="82">
        <v>0</v>
      </c>
      <c r="S282" s="83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82">
        <v>0</v>
      </c>
      <c r="I283" s="82">
        <v>0</v>
      </c>
      <c r="J283" s="82">
        <v>0</v>
      </c>
      <c r="K283" s="82">
        <v>0</v>
      </c>
      <c r="L283" s="82">
        <v>0</v>
      </c>
      <c r="M283" s="82">
        <v>0</v>
      </c>
      <c r="N283" s="82">
        <v>0</v>
      </c>
      <c r="O283" s="82">
        <v>0</v>
      </c>
      <c r="P283" s="82">
        <v>0</v>
      </c>
      <c r="Q283" s="82">
        <v>0</v>
      </c>
      <c r="R283" s="82">
        <v>0</v>
      </c>
      <c r="S283" s="83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82">
        <v>0</v>
      </c>
      <c r="I284" s="82">
        <v>0</v>
      </c>
      <c r="J284" s="82">
        <v>0</v>
      </c>
      <c r="K284" s="82">
        <v>0</v>
      </c>
      <c r="L284" s="82">
        <v>0</v>
      </c>
      <c r="M284" s="82">
        <v>0</v>
      </c>
      <c r="N284" s="82">
        <v>0</v>
      </c>
      <c r="O284" s="82">
        <v>0</v>
      </c>
      <c r="P284" s="82">
        <v>0</v>
      </c>
      <c r="Q284" s="82">
        <v>0</v>
      </c>
      <c r="R284" s="82">
        <v>0</v>
      </c>
      <c r="S284" s="83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82">
        <v>0</v>
      </c>
      <c r="I285" s="82">
        <v>0</v>
      </c>
      <c r="J285" s="82">
        <v>0</v>
      </c>
      <c r="K285" s="82">
        <v>0</v>
      </c>
      <c r="L285" s="82">
        <v>0</v>
      </c>
      <c r="M285" s="82">
        <v>0</v>
      </c>
      <c r="N285" s="82">
        <v>0</v>
      </c>
      <c r="O285" s="82">
        <v>0</v>
      </c>
      <c r="P285" s="82">
        <v>0</v>
      </c>
      <c r="Q285" s="82">
        <v>0</v>
      </c>
      <c r="R285" s="82">
        <v>0</v>
      </c>
      <c r="S285" s="83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82">
        <v>0</v>
      </c>
      <c r="I286" s="82">
        <v>0</v>
      </c>
      <c r="J286" s="82">
        <v>0</v>
      </c>
      <c r="K286" s="82">
        <v>0</v>
      </c>
      <c r="L286" s="82">
        <v>0</v>
      </c>
      <c r="M286" s="82">
        <v>0</v>
      </c>
      <c r="N286" s="82">
        <v>0</v>
      </c>
      <c r="O286" s="82">
        <v>0</v>
      </c>
      <c r="P286" s="82">
        <v>0</v>
      </c>
      <c r="Q286" s="82">
        <v>0</v>
      </c>
      <c r="R286" s="82">
        <v>0</v>
      </c>
      <c r="S286" s="83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82">
        <v>0</v>
      </c>
      <c r="I287" s="82">
        <v>0</v>
      </c>
      <c r="J287" s="82">
        <v>0</v>
      </c>
      <c r="K287" s="82">
        <v>0</v>
      </c>
      <c r="L287" s="82">
        <v>0</v>
      </c>
      <c r="M287" s="82">
        <v>0</v>
      </c>
      <c r="N287" s="82">
        <v>0</v>
      </c>
      <c r="O287" s="82">
        <v>0</v>
      </c>
      <c r="P287" s="82">
        <v>0</v>
      </c>
      <c r="Q287" s="82">
        <v>0</v>
      </c>
      <c r="R287" s="82">
        <v>0</v>
      </c>
      <c r="S287" s="83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82">
        <v>0</v>
      </c>
      <c r="I288" s="82">
        <v>0</v>
      </c>
      <c r="J288" s="82">
        <v>0</v>
      </c>
      <c r="K288" s="82">
        <v>0</v>
      </c>
      <c r="L288" s="82">
        <v>0</v>
      </c>
      <c r="M288" s="82">
        <v>0</v>
      </c>
      <c r="N288" s="82">
        <v>0</v>
      </c>
      <c r="O288" s="82">
        <v>0</v>
      </c>
      <c r="P288" s="82">
        <v>0</v>
      </c>
      <c r="Q288" s="82">
        <v>0</v>
      </c>
      <c r="R288" s="82">
        <v>0</v>
      </c>
      <c r="S288" s="83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82">
        <v>0</v>
      </c>
      <c r="I289" s="82">
        <v>0</v>
      </c>
      <c r="J289" s="82">
        <v>0</v>
      </c>
      <c r="K289" s="82">
        <v>0</v>
      </c>
      <c r="L289" s="82">
        <v>0</v>
      </c>
      <c r="M289" s="82">
        <v>0</v>
      </c>
      <c r="N289" s="82">
        <v>0</v>
      </c>
      <c r="O289" s="82">
        <v>0</v>
      </c>
      <c r="P289" s="82">
        <v>0</v>
      </c>
      <c r="Q289" s="82">
        <v>0</v>
      </c>
      <c r="R289" s="82">
        <v>0</v>
      </c>
      <c r="S289" s="83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82">
        <v>0</v>
      </c>
      <c r="I290" s="82">
        <v>0</v>
      </c>
      <c r="J290" s="82">
        <v>0</v>
      </c>
      <c r="K290" s="82">
        <v>0</v>
      </c>
      <c r="L290" s="82">
        <v>0</v>
      </c>
      <c r="M290" s="82">
        <v>0</v>
      </c>
      <c r="N290" s="82">
        <v>0</v>
      </c>
      <c r="O290" s="82">
        <v>0</v>
      </c>
      <c r="P290" s="82">
        <v>0</v>
      </c>
      <c r="Q290" s="82">
        <v>0</v>
      </c>
      <c r="R290" s="82">
        <v>0</v>
      </c>
      <c r="S290" s="83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82">
        <v>0</v>
      </c>
      <c r="I291" s="82">
        <v>0</v>
      </c>
      <c r="J291" s="82">
        <v>0</v>
      </c>
      <c r="K291" s="82">
        <v>0</v>
      </c>
      <c r="L291" s="82">
        <v>0</v>
      </c>
      <c r="M291" s="82">
        <v>0</v>
      </c>
      <c r="N291" s="82">
        <v>0</v>
      </c>
      <c r="O291" s="82">
        <v>0</v>
      </c>
      <c r="P291" s="82">
        <v>0</v>
      </c>
      <c r="Q291" s="82">
        <v>0</v>
      </c>
      <c r="R291" s="82">
        <v>0</v>
      </c>
      <c r="S291" s="83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82">
        <v>0</v>
      </c>
      <c r="I292" s="82">
        <v>0</v>
      </c>
      <c r="J292" s="82">
        <v>0</v>
      </c>
      <c r="K292" s="82">
        <v>0</v>
      </c>
      <c r="L292" s="82">
        <v>0</v>
      </c>
      <c r="M292" s="82">
        <v>0</v>
      </c>
      <c r="N292" s="82">
        <v>0</v>
      </c>
      <c r="O292" s="82">
        <v>0</v>
      </c>
      <c r="P292" s="82">
        <v>0</v>
      </c>
      <c r="Q292" s="82">
        <v>0</v>
      </c>
      <c r="R292" s="82">
        <v>0</v>
      </c>
      <c r="S292" s="83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82">
        <v>0</v>
      </c>
      <c r="I293" s="82">
        <v>0</v>
      </c>
      <c r="J293" s="82">
        <v>0</v>
      </c>
      <c r="K293" s="82">
        <v>0</v>
      </c>
      <c r="L293" s="82">
        <v>0</v>
      </c>
      <c r="M293" s="82">
        <v>0</v>
      </c>
      <c r="N293" s="82">
        <v>0</v>
      </c>
      <c r="O293" s="82">
        <v>0</v>
      </c>
      <c r="P293" s="82">
        <v>0</v>
      </c>
      <c r="Q293" s="82">
        <v>0</v>
      </c>
      <c r="R293" s="82">
        <v>0</v>
      </c>
      <c r="S293" s="83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82">
        <v>0</v>
      </c>
      <c r="I294" s="82">
        <v>0</v>
      </c>
      <c r="J294" s="82">
        <v>0</v>
      </c>
      <c r="K294" s="82">
        <v>0</v>
      </c>
      <c r="L294" s="82">
        <v>0</v>
      </c>
      <c r="M294" s="82">
        <v>0</v>
      </c>
      <c r="N294" s="82">
        <v>0</v>
      </c>
      <c r="O294" s="82">
        <v>0</v>
      </c>
      <c r="P294" s="82">
        <v>0</v>
      </c>
      <c r="Q294" s="82">
        <v>0</v>
      </c>
      <c r="R294" s="82">
        <v>0</v>
      </c>
      <c r="S294" s="83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82">
        <v>0</v>
      </c>
      <c r="I295" s="82">
        <v>0</v>
      </c>
      <c r="J295" s="82">
        <v>0</v>
      </c>
      <c r="K295" s="82">
        <v>0</v>
      </c>
      <c r="L295" s="82">
        <v>0</v>
      </c>
      <c r="M295" s="82">
        <v>0</v>
      </c>
      <c r="N295" s="82">
        <v>0</v>
      </c>
      <c r="O295" s="82">
        <v>0</v>
      </c>
      <c r="P295" s="82">
        <v>0</v>
      </c>
      <c r="Q295" s="82">
        <v>0</v>
      </c>
      <c r="R295" s="82">
        <v>0</v>
      </c>
      <c r="S295" s="83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82">
        <v>0</v>
      </c>
      <c r="I296" s="82">
        <v>0</v>
      </c>
      <c r="J296" s="82">
        <v>0</v>
      </c>
      <c r="K296" s="82">
        <v>0</v>
      </c>
      <c r="L296" s="82">
        <v>0</v>
      </c>
      <c r="M296" s="82">
        <v>0</v>
      </c>
      <c r="N296" s="82">
        <v>0</v>
      </c>
      <c r="O296" s="82">
        <v>0</v>
      </c>
      <c r="P296" s="82">
        <v>0</v>
      </c>
      <c r="Q296" s="82">
        <v>0</v>
      </c>
      <c r="R296" s="82">
        <v>0</v>
      </c>
      <c r="S296" s="83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82">
        <v>0</v>
      </c>
      <c r="I297" s="82">
        <v>0</v>
      </c>
      <c r="J297" s="82">
        <v>0</v>
      </c>
      <c r="K297" s="82">
        <v>0</v>
      </c>
      <c r="L297" s="82">
        <v>0</v>
      </c>
      <c r="M297" s="82">
        <v>0</v>
      </c>
      <c r="N297" s="82">
        <v>0</v>
      </c>
      <c r="O297" s="82">
        <v>0</v>
      </c>
      <c r="P297" s="82">
        <v>0</v>
      </c>
      <c r="Q297" s="82">
        <v>0</v>
      </c>
      <c r="R297" s="82">
        <v>0</v>
      </c>
      <c r="S297" s="83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82">
        <v>0</v>
      </c>
      <c r="I298" s="82">
        <v>0</v>
      </c>
      <c r="J298" s="82">
        <v>0</v>
      </c>
      <c r="K298" s="82">
        <v>0</v>
      </c>
      <c r="L298" s="82">
        <v>0</v>
      </c>
      <c r="M298" s="82">
        <v>0</v>
      </c>
      <c r="N298" s="82">
        <v>0</v>
      </c>
      <c r="O298" s="82">
        <v>0</v>
      </c>
      <c r="P298" s="82">
        <v>0</v>
      </c>
      <c r="Q298" s="82">
        <v>0</v>
      </c>
      <c r="R298" s="82">
        <v>0</v>
      </c>
      <c r="S298" s="83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82">
        <v>0</v>
      </c>
      <c r="I299" s="82">
        <v>0</v>
      </c>
      <c r="J299" s="82">
        <v>0</v>
      </c>
      <c r="K299" s="82">
        <v>0</v>
      </c>
      <c r="L299" s="82">
        <v>0</v>
      </c>
      <c r="M299" s="82">
        <v>0</v>
      </c>
      <c r="N299" s="82">
        <v>0</v>
      </c>
      <c r="O299" s="82">
        <v>0</v>
      </c>
      <c r="P299" s="82">
        <v>0</v>
      </c>
      <c r="Q299" s="82">
        <v>0</v>
      </c>
      <c r="R299" s="82">
        <v>0</v>
      </c>
      <c r="S299" s="83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82">
        <v>0</v>
      </c>
      <c r="I300" s="82">
        <v>0</v>
      </c>
      <c r="J300" s="82">
        <v>0</v>
      </c>
      <c r="K300" s="82">
        <v>0</v>
      </c>
      <c r="L300" s="82">
        <v>0</v>
      </c>
      <c r="M300" s="82">
        <v>0</v>
      </c>
      <c r="N300" s="82">
        <v>0</v>
      </c>
      <c r="O300" s="82">
        <v>0</v>
      </c>
      <c r="P300" s="82">
        <v>0</v>
      </c>
      <c r="Q300" s="82">
        <v>0</v>
      </c>
      <c r="R300" s="82">
        <v>0</v>
      </c>
      <c r="S300" s="83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82">
        <v>0</v>
      </c>
      <c r="I301" s="82">
        <v>0</v>
      </c>
      <c r="J301" s="82">
        <v>0</v>
      </c>
      <c r="K301" s="82">
        <v>0</v>
      </c>
      <c r="L301" s="82">
        <v>0</v>
      </c>
      <c r="M301" s="82">
        <v>0</v>
      </c>
      <c r="N301" s="82">
        <v>0</v>
      </c>
      <c r="O301" s="82">
        <v>0</v>
      </c>
      <c r="P301" s="82">
        <v>0</v>
      </c>
      <c r="Q301" s="82">
        <v>0</v>
      </c>
      <c r="R301" s="82">
        <v>0</v>
      </c>
      <c r="S301" s="83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82">
        <v>0</v>
      </c>
      <c r="I302" s="82">
        <v>0</v>
      </c>
      <c r="J302" s="82">
        <v>0</v>
      </c>
      <c r="K302" s="82">
        <v>0</v>
      </c>
      <c r="L302" s="82">
        <v>0</v>
      </c>
      <c r="M302" s="82">
        <v>0</v>
      </c>
      <c r="N302" s="82">
        <v>0</v>
      </c>
      <c r="O302" s="82">
        <v>0</v>
      </c>
      <c r="P302" s="82">
        <v>0</v>
      </c>
      <c r="Q302" s="82">
        <v>0</v>
      </c>
      <c r="R302" s="82">
        <v>0</v>
      </c>
      <c r="S302" s="83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82">
        <v>0</v>
      </c>
      <c r="I303" s="82">
        <v>0</v>
      </c>
      <c r="J303" s="82">
        <v>0</v>
      </c>
      <c r="K303" s="82">
        <v>0</v>
      </c>
      <c r="L303" s="82">
        <v>0</v>
      </c>
      <c r="M303" s="82">
        <v>0</v>
      </c>
      <c r="N303" s="82">
        <v>0</v>
      </c>
      <c r="O303" s="82">
        <v>0</v>
      </c>
      <c r="P303" s="82">
        <v>0</v>
      </c>
      <c r="Q303" s="82">
        <v>0</v>
      </c>
      <c r="R303" s="82">
        <v>0</v>
      </c>
      <c r="S303" s="83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82">
        <v>0</v>
      </c>
      <c r="I304" s="82">
        <v>0</v>
      </c>
      <c r="J304" s="82">
        <v>0</v>
      </c>
      <c r="K304" s="82">
        <v>0</v>
      </c>
      <c r="L304" s="82">
        <v>0</v>
      </c>
      <c r="M304" s="82">
        <v>0</v>
      </c>
      <c r="N304" s="82">
        <v>0</v>
      </c>
      <c r="O304" s="82">
        <v>0</v>
      </c>
      <c r="P304" s="82">
        <v>0</v>
      </c>
      <c r="Q304" s="82">
        <v>0</v>
      </c>
      <c r="R304" s="82">
        <v>0</v>
      </c>
      <c r="S304" s="83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82">
        <v>0</v>
      </c>
      <c r="I305" s="82">
        <v>0</v>
      </c>
      <c r="J305" s="82">
        <v>0</v>
      </c>
      <c r="K305" s="82">
        <v>0</v>
      </c>
      <c r="L305" s="82">
        <v>0</v>
      </c>
      <c r="M305" s="82">
        <v>0</v>
      </c>
      <c r="N305" s="82">
        <v>0</v>
      </c>
      <c r="O305" s="82">
        <v>0</v>
      </c>
      <c r="P305" s="82">
        <v>0</v>
      </c>
      <c r="Q305" s="82">
        <v>0</v>
      </c>
      <c r="R305" s="82">
        <v>0</v>
      </c>
      <c r="S305" s="83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82">
        <v>0</v>
      </c>
      <c r="I306" s="82">
        <v>0</v>
      </c>
      <c r="J306" s="82">
        <v>0</v>
      </c>
      <c r="K306" s="82">
        <v>0</v>
      </c>
      <c r="L306" s="82">
        <v>0</v>
      </c>
      <c r="M306" s="82">
        <v>0</v>
      </c>
      <c r="N306" s="82">
        <v>0</v>
      </c>
      <c r="O306" s="82">
        <v>0</v>
      </c>
      <c r="P306" s="82">
        <v>0</v>
      </c>
      <c r="Q306" s="82">
        <v>0</v>
      </c>
      <c r="R306" s="82">
        <v>0</v>
      </c>
      <c r="S306" s="83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82">
        <v>0</v>
      </c>
      <c r="I307" s="82">
        <v>0</v>
      </c>
      <c r="J307" s="82">
        <v>0</v>
      </c>
      <c r="K307" s="82">
        <v>0</v>
      </c>
      <c r="L307" s="82">
        <v>0</v>
      </c>
      <c r="M307" s="82">
        <v>0</v>
      </c>
      <c r="N307" s="82">
        <v>0</v>
      </c>
      <c r="O307" s="82">
        <v>0</v>
      </c>
      <c r="P307" s="82">
        <v>0</v>
      </c>
      <c r="Q307" s="82">
        <v>0</v>
      </c>
      <c r="R307" s="82">
        <v>0</v>
      </c>
      <c r="S307" s="83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82">
        <v>0</v>
      </c>
      <c r="I308" s="82">
        <v>0</v>
      </c>
      <c r="J308" s="82">
        <v>0</v>
      </c>
      <c r="K308" s="82">
        <v>0</v>
      </c>
      <c r="L308" s="82">
        <v>0</v>
      </c>
      <c r="M308" s="82">
        <v>0</v>
      </c>
      <c r="N308" s="82">
        <v>0</v>
      </c>
      <c r="O308" s="82">
        <v>0</v>
      </c>
      <c r="P308" s="82">
        <v>0</v>
      </c>
      <c r="Q308" s="82">
        <v>0</v>
      </c>
      <c r="R308" s="82">
        <v>0</v>
      </c>
      <c r="S308" s="83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82">
        <v>0</v>
      </c>
      <c r="I309" s="82">
        <v>0</v>
      </c>
      <c r="J309" s="82">
        <v>0</v>
      </c>
      <c r="K309" s="82">
        <v>0</v>
      </c>
      <c r="L309" s="82">
        <v>0</v>
      </c>
      <c r="M309" s="82">
        <v>0</v>
      </c>
      <c r="N309" s="82">
        <v>0</v>
      </c>
      <c r="O309" s="82">
        <v>0</v>
      </c>
      <c r="P309" s="82">
        <v>0</v>
      </c>
      <c r="Q309" s="82">
        <v>0</v>
      </c>
      <c r="R309" s="82">
        <v>0</v>
      </c>
      <c r="S309" s="83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82">
        <v>0</v>
      </c>
      <c r="I310" s="82">
        <v>0</v>
      </c>
      <c r="J310" s="82">
        <v>0</v>
      </c>
      <c r="K310" s="82">
        <v>0</v>
      </c>
      <c r="L310" s="82">
        <v>0</v>
      </c>
      <c r="M310" s="82">
        <v>0</v>
      </c>
      <c r="N310" s="82">
        <v>0</v>
      </c>
      <c r="O310" s="82">
        <v>0</v>
      </c>
      <c r="P310" s="82">
        <v>0</v>
      </c>
      <c r="Q310" s="82">
        <v>0</v>
      </c>
      <c r="R310" s="82">
        <v>0</v>
      </c>
      <c r="S310" s="83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82">
        <v>0</v>
      </c>
      <c r="I311" s="82">
        <v>0</v>
      </c>
      <c r="J311" s="82">
        <v>0</v>
      </c>
      <c r="K311" s="82">
        <v>0</v>
      </c>
      <c r="L311" s="82">
        <v>0</v>
      </c>
      <c r="M311" s="82">
        <v>0</v>
      </c>
      <c r="N311" s="82">
        <v>0</v>
      </c>
      <c r="O311" s="82">
        <v>0</v>
      </c>
      <c r="P311" s="82">
        <v>0</v>
      </c>
      <c r="Q311" s="82">
        <v>0</v>
      </c>
      <c r="R311" s="82">
        <v>0</v>
      </c>
      <c r="S311" s="83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82">
        <v>0</v>
      </c>
      <c r="I312" s="82">
        <v>0</v>
      </c>
      <c r="J312" s="82">
        <v>0</v>
      </c>
      <c r="K312" s="82">
        <v>0</v>
      </c>
      <c r="L312" s="82">
        <v>0</v>
      </c>
      <c r="M312" s="82">
        <v>0</v>
      </c>
      <c r="N312" s="82">
        <v>0</v>
      </c>
      <c r="O312" s="82">
        <v>0</v>
      </c>
      <c r="P312" s="82">
        <v>0</v>
      </c>
      <c r="Q312" s="82">
        <v>0</v>
      </c>
      <c r="R312" s="82">
        <v>0</v>
      </c>
      <c r="S312" s="83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82">
        <v>0</v>
      </c>
      <c r="I313" s="82">
        <v>0</v>
      </c>
      <c r="J313" s="82">
        <v>0</v>
      </c>
      <c r="K313" s="82">
        <v>0</v>
      </c>
      <c r="L313" s="82">
        <v>0</v>
      </c>
      <c r="M313" s="82">
        <v>0</v>
      </c>
      <c r="N313" s="82">
        <v>0</v>
      </c>
      <c r="O313" s="82">
        <v>0</v>
      </c>
      <c r="P313" s="82">
        <v>0</v>
      </c>
      <c r="Q313" s="82">
        <v>0</v>
      </c>
      <c r="R313" s="82">
        <v>0</v>
      </c>
      <c r="S313" s="83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82">
        <v>0</v>
      </c>
      <c r="I314" s="82">
        <v>0</v>
      </c>
      <c r="J314" s="82">
        <v>0</v>
      </c>
      <c r="K314" s="82">
        <v>0</v>
      </c>
      <c r="L314" s="82">
        <v>0</v>
      </c>
      <c r="M314" s="82">
        <v>0</v>
      </c>
      <c r="N314" s="82">
        <v>0</v>
      </c>
      <c r="O314" s="82">
        <v>0</v>
      </c>
      <c r="P314" s="82">
        <v>0</v>
      </c>
      <c r="Q314" s="82">
        <v>0</v>
      </c>
      <c r="R314" s="82">
        <v>0</v>
      </c>
      <c r="S314" s="83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82">
        <v>0</v>
      </c>
      <c r="I315" s="82">
        <v>0</v>
      </c>
      <c r="J315" s="82">
        <v>0</v>
      </c>
      <c r="K315" s="82">
        <v>0</v>
      </c>
      <c r="L315" s="82">
        <v>0</v>
      </c>
      <c r="M315" s="82">
        <v>0</v>
      </c>
      <c r="N315" s="82">
        <v>0</v>
      </c>
      <c r="O315" s="82">
        <v>0</v>
      </c>
      <c r="P315" s="82">
        <v>0</v>
      </c>
      <c r="Q315" s="82">
        <v>0</v>
      </c>
      <c r="R315" s="82">
        <v>0</v>
      </c>
      <c r="S315" s="83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82">
        <v>0</v>
      </c>
      <c r="I316" s="82">
        <v>0</v>
      </c>
      <c r="J316" s="82">
        <v>0</v>
      </c>
      <c r="K316" s="82">
        <v>0</v>
      </c>
      <c r="L316" s="82">
        <v>0</v>
      </c>
      <c r="M316" s="82">
        <v>0</v>
      </c>
      <c r="N316" s="82">
        <v>0</v>
      </c>
      <c r="O316" s="82">
        <v>0</v>
      </c>
      <c r="P316" s="82">
        <v>0</v>
      </c>
      <c r="Q316" s="82">
        <v>0</v>
      </c>
      <c r="R316" s="82">
        <v>0</v>
      </c>
      <c r="S316" s="83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111</v>
      </c>
      <c r="H320" s="46">
        <f t="shared" ref="H320:S320" si="17">+H155</f>
        <v>2</v>
      </c>
      <c r="I320" s="46">
        <f t="shared" si="17"/>
        <v>12</v>
      </c>
      <c r="J320" s="46">
        <f t="shared" si="17"/>
        <v>10</v>
      </c>
      <c r="K320" s="46">
        <f t="shared" si="17"/>
        <v>12</v>
      </c>
      <c r="L320" s="46">
        <f t="shared" si="17"/>
        <v>9</v>
      </c>
      <c r="M320" s="46">
        <f t="shared" si="17"/>
        <v>15</v>
      </c>
      <c r="N320" s="46">
        <f t="shared" si="17"/>
        <v>9</v>
      </c>
      <c r="O320" s="46">
        <f t="shared" si="17"/>
        <v>9</v>
      </c>
      <c r="P320" s="46">
        <f t="shared" si="17"/>
        <v>11</v>
      </c>
      <c r="Q320" s="46">
        <f t="shared" si="17"/>
        <v>11</v>
      </c>
      <c r="R320" s="46">
        <f t="shared" si="17"/>
        <v>9</v>
      </c>
      <c r="S320" s="46">
        <f t="shared" si="17"/>
        <v>2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111</v>
      </c>
      <c r="H321" s="46">
        <f t="shared" ref="H321:S321" si="18">SUM(H322:H326)</f>
        <v>2</v>
      </c>
      <c r="I321" s="46">
        <f t="shared" si="18"/>
        <v>12</v>
      </c>
      <c r="J321" s="46">
        <f t="shared" si="18"/>
        <v>10</v>
      </c>
      <c r="K321" s="46">
        <f t="shared" si="18"/>
        <v>12</v>
      </c>
      <c r="L321" s="46">
        <f t="shared" si="18"/>
        <v>9</v>
      </c>
      <c r="M321" s="46">
        <f t="shared" si="18"/>
        <v>15</v>
      </c>
      <c r="N321" s="46">
        <f t="shared" si="18"/>
        <v>9</v>
      </c>
      <c r="O321" s="46">
        <f t="shared" si="18"/>
        <v>9</v>
      </c>
      <c r="P321" s="46">
        <f t="shared" si="18"/>
        <v>11</v>
      </c>
      <c r="Q321" s="46">
        <f t="shared" si="18"/>
        <v>11</v>
      </c>
      <c r="R321" s="46">
        <f t="shared" si="18"/>
        <v>9</v>
      </c>
      <c r="S321" s="46">
        <f t="shared" si="18"/>
        <v>2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7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111</v>
      </c>
      <c r="H326" s="106">
        <v>2</v>
      </c>
      <c r="I326" s="106">
        <v>12</v>
      </c>
      <c r="J326" s="106">
        <v>10</v>
      </c>
      <c r="K326" s="106">
        <v>12</v>
      </c>
      <c r="L326" s="106">
        <v>9</v>
      </c>
      <c r="M326" s="106">
        <v>15</v>
      </c>
      <c r="N326" s="106">
        <v>9</v>
      </c>
      <c r="O326" s="106">
        <v>9</v>
      </c>
      <c r="P326" s="106">
        <v>11</v>
      </c>
      <c r="Q326" s="106">
        <v>11</v>
      </c>
      <c r="R326" s="106">
        <v>9</v>
      </c>
      <c r="S326" s="107">
        <v>2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 ca="1">+G338</f>
        <v>11</v>
      </c>
      <c r="I330" s="104">
        <f t="shared" ref="I330:S330" ca="1" si="21">+H338</f>
        <v>12</v>
      </c>
      <c r="J330" s="104">
        <f t="shared" ca="1" si="21"/>
        <v>17</v>
      </c>
      <c r="K330" s="104">
        <f t="shared" ca="1" si="21"/>
        <v>17</v>
      </c>
      <c r="L330" s="104">
        <f t="shared" ca="1" si="21"/>
        <v>18</v>
      </c>
      <c r="M330" s="104">
        <f t="shared" ca="1" si="21"/>
        <v>19</v>
      </c>
      <c r="N330" s="104">
        <f t="shared" ca="1" si="21"/>
        <v>20</v>
      </c>
      <c r="O330" s="104">
        <f t="shared" ca="1" si="21"/>
        <v>20</v>
      </c>
      <c r="P330" s="104">
        <f t="shared" ca="1" si="21"/>
        <v>22</v>
      </c>
      <c r="Q330" s="104">
        <f t="shared" ca="1" si="21"/>
        <v>22</v>
      </c>
      <c r="R330" s="104">
        <f t="shared" ca="1" si="21"/>
        <v>22</v>
      </c>
      <c r="S330" s="104">
        <f t="shared" ca="1" si="21"/>
        <v>22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39</v>
      </c>
      <c r="H331" s="46">
        <f t="shared" ref="H331:S331" si="22">+H209</f>
        <v>3</v>
      </c>
      <c r="I331" s="46">
        <f t="shared" si="22"/>
        <v>5</v>
      </c>
      <c r="J331" s="46">
        <f t="shared" si="22"/>
        <v>4</v>
      </c>
      <c r="K331" s="46">
        <f t="shared" si="22"/>
        <v>2</v>
      </c>
      <c r="L331" s="46">
        <f t="shared" si="22"/>
        <v>3</v>
      </c>
      <c r="M331" s="46">
        <f t="shared" si="22"/>
        <v>4</v>
      </c>
      <c r="N331" s="46">
        <f t="shared" si="22"/>
        <v>2</v>
      </c>
      <c r="O331" s="46">
        <f t="shared" si="22"/>
        <v>3</v>
      </c>
      <c r="P331" s="46">
        <f t="shared" si="22"/>
        <v>4</v>
      </c>
      <c r="Q331" s="46">
        <f t="shared" si="22"/>
        <v>2</v>
      </c>
      <c r="R331" s="46">
        <f t="shared" si="22"/>
        <v>3</v>
      </c>
      <c r="S331" s="46">
        <f t="shared" si="22"/>
        <v>4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 ca="1">SUM(G334:G337)</f>
        <v>0</v>
      </c>
      <c r="H333" s="46">
        <f t="shared" ref="H333:S337" ca="1" si="24">SUM(H334:H337)</f>
        <v>0</v>
      </c>
      <c r="I333" s="46">
        <f t="shared" ca="1" si="24"/>
        <v>0</v>
      </c>
      <c r="J333" s="46">
        <f t="shared" ca="1" si="24"/>
        <v>0</v>
      </c>
      <c r="K333" s="46">
        <f t="shared" ca="1" si="24"/>
        <v>0</v>
      </c>
      <c r="L333" s="46">
        <f t="shared" ca="1" si="24"/>
        <v>0</v>
      </c>
      <c r="M333" s="46">
        <f t="shared" ca="1" si="24"/>
        <v>0</v>
      </c>
      <c r="N333" s="46">
        <f t="shared" ca="1" si="24"/>
        <v>0</v>
      </c>
      <c r="O333" s="46">
        <f t="shared" ca="1" si="24"/>
        <v>0</v>
      </c>
      <c r="P333" s="46">
        <f t="shared" ca="1" si="24"/>
        <v>0</v>
      </c>
      <c r="Q333" s="46">
        <f t="shared" ca="1" si="24"/>
        <v>0</v>
      </c>
      <c r="R333" s="46">
        <f t="shared" ca="1" si="24"/>
        <v>0</v>
      </c>
      <c r="S333" s="46">
        <f t="shared" si="24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 ca="1">SUM(H334:S334)</f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f t="shared" ca="1" si="24"/>
        <v>0</v>
      </c>
      <c r="O334" s="46">
        <f t="shared" ca="1" si="24"/>
        <v>0</v>
      </c>
      <c r="P334" s="46">
        <f t="shared" ca="1" si="24"/>
        <v>0</v>
      </c>
      <c r="Q334" s="46">
        <f t="shared" ca="1" si="24"/>
        <v>0</v>
      </c>
      <c r="R334" s="46">
        <f t="shared" ca="1" si="24"/>
        <v>0</v>
      </c>
      <c r="S334" s="103">
        <v>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ca="1" si="25">SUM(H335:S335)</f>
        <v>0</v>
      </c>
      <c r="H335" s="46">
        <f t="shared" ca="1" si="24"/>
        <v>0</v>
      </c>
      <c r="I335" s="46">
        <f t="shared" ca="1" si="24"/>
        <v>0</v>
      </c>
      <c r="J335" s="46">
        <f t="shared" ca="1" si="24"/>
        <v>0</v>
      </c>
      <c r="K335" s="46">
        <f t="shared" ca="1" si="24"/>
        <v>0</v>
      </c>
      <c r="L335" s="46">
        <f t="shared" ca="1" si="24"/>
        <v>0</v>
      </c>
      <c r="M335" s="46">
        <f t="shared" ca="1" si="24"/>
        <v>0</v>
      </c>
      <c r="N335" s="46">
        <f t="shared" ca="1" si="24"/>
        <v>0</v>
      </c>
      <c r="O335" s="46">
        <f t="shared" ca="1" si="24"/>
        <v>0</v>
      </c>
      <c r="P335" s="46">
        <f t="shared" ca="1" si="24"/>
        <v>0</v>
      </c>
      <c r="Q335" s="46">
        <f t="shared" ca="1" si="24"/>
        <v>0</v>
      </c>
      <c r="R335" s="46">
        <f t="shared" ca="1" si="24"/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ca="1" si="25"/>
        <v>0</v>
      </c>
      <c r="H336" s="46">
        <f t="shared" ca="1" si="24"/>
        <v>0</v>
      </c>
      <c r="I336" s="46">
        <f t="shared" ca="1" si="24"/>
        <v>0</v>
      </c>
      <c r="J336" s="46">
        <f t="shared" ca="1" si="24"/>
        <v>0</v>
      </c>
      <c r="K336" s="46">
        <f t="shared" ca="1" si="24"/>
        <v>0</v>
      </c>
      <c r="L336" s="46">
        <f t="shared" ca="1" si="24"/>
        <v>0</v>
      </c>
      <c r="M336" s="46">
        <f t="shared" ca="1" si="24"/>
        <v>0</v>
      </c>
      <c r="N336" s="46">
        <f t="shared" ca="1" si="24"/>
        <v>0</v>
      </c>
      <c r="O336" s="46">
        <f t="shared" ca="1" si="24"/>
        <v>0</v>
      </c>
      <c r="P336" s="46">
        <f t="shared" ca="1" si="24"/>
        <v>0</v>
      </c>
      <c r="Q336" s="46">
        <f t="shared" ca="1" si="24"/>
        <v>0</v>
      </c>
      <c r="R336" s="46">
        <f t="shared" ca="1" si="24"/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ca="1" si="25"/>
        <v>0</v>
      </c>
      <c r="H337" s="46">
        <f t="shared" ca="1" si="24"/>
        <v>0</v>
      </c>
      <c r="I337" s="46">
        <f t="shared" ca="1" si="24"/>
        <v>0</v>
      </c>
      <c r="J337" s="46">
        <f t="shared" ca="1" si="24"/>
        <v>0</v>
      </c>
      <c r="K337" s="46">
        <f t="shared" ca="1" si="24"/>
        <v>0</v>
      </c>
      <c r="L337" s="46">
        <f t="shared" ca="1" si="24"/>
        <v>0</v>
      </c>
      <c r="M337" s="46">
        <f t="shared" ca="1" si="24"/>
        <v>0</v>
      </c>
      <c r="N337" s="46">
        <f t="shared" ca="1" si="24"/>
        <v>0</v>
      </c>
      <c r="O337" s="46">
        <f t="shared" ca="1" si="24"/>
        <v>0</v>
      </c>
      <c r="P337" s="46">
        <f t="shared" ca="1" si="24"/>
        <v>0</v>
      </c>
      <c r="Q337" s="46">
        <f t="shared" ca="1" si="24"/>
        <v>0</v>
      </c>
      <c r="R337" s="46">
        <f t="shared" ca="1" si="24"/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 ca="1">IF((G330+G331+G332-G333)&lt;0,"Revise porque este valor no puede ser negativo",G330+G331+G332-G333)</f>
        <v>11</v>
      </c>
      <c r="H338" s="59">
        <f t="shared" ref="H338:S338" ca="1" si="26">IF((H330+H331+H332-H333)&lt;0,"Revise porque este valor no puede ser negativo",H330+H331+H332-H333)</f>
        <v>12</v>
      </c>
      <c r="I338" s="59">
        <f t="shared" ca="1" si="26"/>
        <v>17</v>
      </c>
      <c r="J338" s="59">
        <f t="shared" ca="1" si="26"/>
        <v>17</v>
      </c>
      <c r="K338" s="59">
        <f t="shared" ca="1" si="26"/>
        <v>18</v>
      </c>
      <c r="L338" s="59">
        <f t="shared" ca="1" si="26"/>
        <v>19</v>
      </c>
      <c r="M338" s="59">
        <f t="shared" ca="1" si="26"/>
        <v>20</v>
      </c>
      <c r="N338" s="59">
        <f t="shared" ca="1" si="26"/>
        <v>20</v>
      </c>
      <c r="O338" s="59">
        <f t="shared" ca="1" si="26"/>
        <v>22</v>
      </c>
      <c r="P338" s="59">
        <f t="shared" ca="1" si="26"/>
        <v>22</v>
      </c>
      <c r="Q338" s="59">
        <f t="shared" ca="1" si="26"/>
        <v>22</v>
      </c>
      <c r="R338" s="59">
        <f t="shared" ca="1" si="26"/>
        <v>22</v>
      </c>
      <c r="S338" s="59">
        <f t="shared" ca="1" si="26"/>
        <v>22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 ca="1">+G348</f>
        <v>0</v>
      </c>
      <c r="I340" s="111">
        <f t="shared" ref="I340:S340" ca="1" si="27">+H348</f>
        <v>0</v>
      </c>
      <c r="J340" s="111">
        <f t="shared" ca="1" si="27"/>
        <v>0</v>
      </c>
      <c r="K340" s="111">
        <f t="shared" ca="1" si="27"/>
        <v>0</v>
      </c>
      <c r="L340" s="111">
        <f t="shared" ca="1" si="27"/>
        <v>0</v>
      </c>
      <c r="M340" s="111">
        <f t="shared" ca="1" si="27"/>
        <v>0</v>
      </c>
      <c r="N340" s="111">
        <f t="shared" ca="1" si="27"/>
        <v>0</v>
      </c>
      <c r="O340" s="111">
        <f t="shared" ca="1" si="27"/>
        <v>0</v>
      </c>
      <c r="P340" s="111">
        <f t="shared" ca="1" si="27"/>
        <v>0</v>
      </c>
      <c r="Q340" s="111">
        <f t="shared" ca="1" si="27"/>
        <v>0</v>
      </c>
      <c r="R340" s="111">
        <f t="shared" ca="1" si="27"/>
        <v>0</v>
      </c>
      <c r="S340" s="111">
        <f t="shared" ca="1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 ca="1">+G335</f>
        <v>0</v>
      </c>
      <c r="H343" s="46">
        <f t="shared" ref="H343:S343" ca="1" si="30">+H335</f>
        <v>0</v>
      </c>
      <c r="I343" s="46">
        <f t="shared" ca="1" si="30"/>
        <v>0</v>
      </c>
      <c r="J343" s="46">
        <f t="shared" ca="1" si="30"/>
        <v>0</v>
      </c>
      <c r="K343" s="46">
        <v>0</v>
      </c>
      <c r="L343" s="46">
        <f t="shared" ca="1" si="30"/>
        <v>0</v>
      </c>
      <c r="M343" s="46">
        <f t="shared" ca="1" si="30"/>
        <v>0</v>
      </c>
      <c r="N343" s="46">
        <f t="shared" ca="1" si="30"/>
        <v>0</v>
      </c>
      <c r="O343" s="46">
        <f t="shared" ca="1" si="30"/>
        <v>0</v>
      </c>
      <c r="P343" s="46">
        <f t="shared" ca="1" si="30"/>
        <v>0</v>
      </c>
      <c r="Q343" s="46">
        <f t="shared" ca="1" si="30"/>
        <v>0</v>
      </c>
      <c r="R343" s="46">
        <f t="shared" ca="1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 ca="1">IF((G340+G341+G342+G343-G344)&lt;0,"Revise porque este valor no puede ser negativo",G340+G341+G342+G343-G344)</f>
        <v>0</v>
      </c>
      <c r="H348" s="110">
        <f t="shared" ref="H348:S348" ca="1" si="33">IF((H340+H341+H342+H343-H344)&lt;0,"Revise porque este valor no puede ser negativo",H340+H341+H342+H343-H344)</f>
        <v>0</v>
      </c>
      <c r="I348" s="110">
        <f t="shared" ca="1" si="33"/>
        <v>0</v>
      </c>
      <c r="J348" s="110">
        <f t="shared" ca="1" si="33"/>
        <v>0</v>
      </c>
      <c r="K348" s="110">
        <f t="shared" ca="1" si="33"/>
        <v>0</v>
      </c>
      <c r="L348" s="110">
        <f t="shared" ca="1" si="33"/>
        <v>0</v>
      </c>
      <c r="M348" s="110">
        <f t="shared" ca="1" si="33"/>
        <v>0</v>
      </c>
      <c r="N348" s="110">
        <f t="shared" ca="1" si="33"/>
        <v>0</v>
      </c>
      <c r="O348" s="110">
        <f t="shared" ca="1" si="33"/>
        <v>0</v>
      </c>
      <c r="P348" s="110">
        <f t="shared" ca="1" si="33"/>
        <v>0</v>
      </c>
      <c r="Q348" s="110">
        <f t="shared" ca="1" si="33"/>
        <v>0</v>
      </c>
      <c r="R348" s="110">
        <f t="shared" ca="1" si="33"/>
        <v>0</v>
      </c>
      <c r="S348" s="110">
        <f t="shared" ca="1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4</v>
      </c>
      <c r="H359" s="1284">
        <v>0</v>
      </c>
      <c r="I359" s="1284">
        <v>0</v>
      </c>
      <c r="J359" s="1284">
        <v>1</v>
      </c>
      <c r="K359" s="1284">
        <v>0</v>
      </c>
      <c r="L359" s="1284">
        <v>0</v>
      </c>
      <c r="M359" s="1284">
        <v>1</v>
      </c>
      <c r="N359" s="1284">
        <v>0</v>
      </c>
      <c r="O359" s="1284">
        <v>0</v>
      </c>
      <c r="P359" s="1284">
        <v>1</v>
      </c>
      <c r="Q359" s="1284">
        <v>0</v>
      </c>
      <c r="R359" s="1284">
        <v>0</v>
      </c>
      <c r="S359" s="1284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6</v>
      </c>
      <c r="H360" s="1285">
        <v>0</v>
      </c>
      <c r="I360" s="1285">
        <v>1</v>
      </c>
      <c r="J360" s="1285">
        <v>0</v>
      </c>
      <c r="K360" s="1285">
        <v>1</v>
      </c>
      <c r="L360" s="1285">
        <v>0</v>
      </c>
      <c r="M360" s="1285">
        <v>1</v>
      </c>
      <c r="N360" s="1285">
        <v>0</v>
      </c>
      <c r="O360" s="1285">
        <v>1</v>
      </c>
      <c r="P360" s="1285">
        <v>0</v>
      </c>
      <c r="Q360" s="1285">
        <v>1</v>
      </c>
      <c r="R360" s="1285">
        <v>0</v>
      </c>
      <c r="S360" s="1285">
        <v>1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v>4</v>
      </c>
      <c r="H361" s="1285">
        <v>0</v>
      </c>
      <c r="I361" s="1285">
        <v>0</v>
      </c>
      <c r="J361" s="1285">
        <v>1</v>
      </c>
      <c r="K361" s="1285">
        <v>0</v>
      </c>
      <c r="L361" s="1285">
        <v>1</v>
      </c>
      <c r="M361" s="1285">
        <v>0</v>
      </c>
      <c r="N361" s="1285">
        <v>0</v>
      </c>
      <c r="O361" s="1285">
        <v>1</v>
      </c>
      <c r="P361" s="1285">
        <v>0</v>
      </c>
      <c r="Q361" s="1285">
        <v>1</v>
      </c>
      <c r="R361" s="1285">
        <v>0</v>
      </c>
      <c r="S361" s="1285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160</v>
      </c>
      <c r="H362" s="1285">
        <v>0</v>
      </c>
      <c r="I362" s="1285">
        <v>0</v>
      </c>
      <c r="J362" s="1285">
        <v>50</v>
      </c>
      <c r="K362" s="1285">
        <v>0</v>
      </c>
      <c r="L362" s="1285">
        <v>30</v>
      </c>
      <c r="M362" s="1285">
        <v>0</v>
      </c>
      <c r="N362" s="1285">
        <v>0</v>
      </c>
      <c r="O362" s="1285">
        <v>50</v>
      </c>
      <c r="P362" s="1285">
        <v>0</v>
      </c>
      <c r="Q362" s="1285">
        <v>30</v>
      </c>
      <c r="R362" s="1285">
        <v>0</v>
      </c>
      <c r="S362" s="1285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1285">
        <v>0</v>
      </c>
      <c r="I363" s="1285">
        <v>0</v>
      </c>
      <c r="J363" s="1285">
        <v>0</v>
      </c>
      <c r="K363" s="1285">
        <v>0</v>
      </c>
      <c r="L363" s="1285">
        <v>0</v>
      </c>
      <c r="M363" s="1285">
        <v>0</v>
      </c>
      <c r="N363" s="1285">
        <v>0</v>
      </c>
      <c r="O363" s="1285">
        <v>0</v>
      </c>
      <c r="P363" s="1285">
        <v>0</v>
      </c>
      <c r="Q363" s="1285">
        <v>0</v>
      </c>
      <c r="R363" s="1285">
        <v>0</v>
      </c>
      <c r="S363" s="1285">
        <v>0</v>
      </c>
      <c r="T363" s="1444"/>
    </row>
    <row r="364" spans="1:20" s="2" customFormat="1" ht="30.7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5</v>
      </c>
      <c r="H364" s="1285">
        <v>0</v>
      </c>
      <c r="I364" s="1285">
        <v>0</v>
      </c>
      <c r="J364" s="1285">
        <v>1</v>
      </c>
      <c r="K364" s="1285">
        <v>0</v>
      </c>
      <c r="L364" s="1285">
        <v>0</v>
      </c>
      <c r="M364" s="1285">
        <v>1</v>
      </c>
      <c r="N364" s="1285">
        <v>0</v>
      </c>
      <c r="O364" s="1285">
        <v>1</v>
      </c>
      <c r="P364" s="1285">
        <v>0</v>
      </c>
      <c r="Q364" s="1285">
        <v>1</v>
      </c>
      <c r="R364" s="1285">
        <v>1</v>
      </c>
      <c r="S364" s="1285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39</v>
      </c>
      <c r="H365" s="1285">
        <v>3</v>
      </c>
      <c r="I365" s="1285">
        <v>5</v>
      </c>
      <c r="J365" s="1285">
        <v>4</v>
      </c>
      <c r="K365" s="1285">
        <v>2</v>
      </c>
      <c r="L365" s="1285">
        <v>3</v>
      </c>
      <c r="M365" s="1285">
        <v>4</v>
      </c>
      <c r="N365" s="1285">
        <v>2</v>
      </c>
      <c r="O365" s="1285">
        <v>3</v>
      </c>
      <c r="P365" s="1285">
        <v>4</v>
      </c>
      <c r="Q365" s="1285">
        <v>2</v>
      </c>
      <c r="R365" s="1285">
        <v>3</v>
      </c>
      <c r="S365" s="1285">
        <v>4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39</v>
      </c>
      <c r="H366" s="1285">
        <v>3</v>
      </c>
      <c r="I366" s="1285">
        <v>5</v>
      </c>
      <c r="J366" s="1285">
        <v>4</v>
      </c>
      <c r="K366" s="1285">
        <v>2</v>
      </c>
      <c r="L366" s="1285">
        <v>3</v>
      </c>
      <c r="M366" s="1285">
        <v>4</v>
      </c>
      <c r="N366" s="1285">
        <v>2</v>
      </c>
      <c r="O366" s="1285">
        <v>3</v>
      </c>
      <c r="P366" s="1285">
        <v>4</v>
      </c>
      <c r="Q366" s="1285">
        <v>2</v>
      </c>
      <c r="R366" s="1285">
        <v>3</v>
      </c>
      <c r="S366" s="1285">
        <v>4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1285">
        <v>0</v>
      </c>
      <c r="I367" s="1285">
        <v>0</v>
      </c>
      <c r="J367" s="1285">
        <v>0</v>
      </c>
      <c r="K367" s="1285">
        <v>0</v>
      </c>
      <c r="L367" s="1285">
        <v>0</v>
      </c>
      <c r="M367" s="1285">
        <v>0</v>
      </c>
      <c r="N367" s="1285">
        <v>0</v>
      </c>
      <c r="O367" s="1285">
        <v>0</v>
      </c>
      <c r="P367" s="1285">
        <v>0</v>
      </c>
      <c r="Q367" s="1285">
        <v>0</v>
      </c>
      <c r="R367" s="1285">
        <v>0</v>
      </c>
      <c r="S367" s="128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1285">
        <v>0</v>
      </c>
      <c r="I368" s="1285">
        <v>0</v>
      </c>
      <c r="J368" s="1285">
        <v>0</v>
      </c>
      <c r="K368" s="1285">
        <v>0</v>
      </c>
      <c r="L368" s="1285">
        <v>0</v>
      </c>
      <c r="M368" s="1285">
        <v>0</v>
      </c>
      <c r="N368" s="1285">
        <v>0</v>
      </c>
      <c r="O368" s="1285">
        <v>0</v>
      </c>
      <c r="P368" s="1285">
        <v>0</v>
      </c>
      <c r="Q368" s="1285">
        <v>0</v>
      </c>
      <c r="R368" s="1285">
        <v>0</v>
      </c>
      <c r="S368" s="1285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39</v>
      </c>
      <c r="H369" s="1285">
        <v>3</v>
      </c>
      <c r="I369" s="1285">
        <v>5</v>
      </c>
      <c r="J369" s="1285">
        <v>4</v>
      </c>
      <c r="K369" s="1285">
        <v>2</v>
      </c>
      <c r="L369" s="1285">
        <v>3</v>
      </c>
      <c r="M369" s="1285">
        <v>4</v>
      </c>
      <c r="N369" s="1285">
        <v>2</v>
      </c>
      <c r="O369" s="1285">
        <v>3</v>
      </c>
      <c r="P369" s="1285">
        <v>4</v>
      </c>
      <c r="Q369" s="1285">
        <v>2</v>
      </c>
      <c r="R369" s="1285">
        <v>3</v>
      </c>
      <c r="S369" s="1285">
        <v>4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10</v>
      </c>
      <c r="H370" s="1285">
        <v>0</v>
      </c>
      <c r="I370" s="1285">
        <v>1</v>
      </c>
      <c r="J370" s="1285">
        <v>1</v>
      </c>
      <c r="K370" s="1285">
        <v>1</v>
      </c>
      <c r="L370" s="1285">
        <v>1</v>
      </c>
      <c r="M370" s="1285">
        <v>1</v>
      </c>
      <c r="N370" s="1285">
        <v>1</v>
      </c>
      <c r="O370" s="1285">
        <v>1</v>
      </c>
      <c r="P370" s="1285">
        <v>1</v>
      </c>
      <c r="Q370" s="1285">
        <v>1</v>
      </c>
      <c r="R370" s="1285">
        <v>1</v>
      </c>
      <c r="S370" s="128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1285">
        <v>0</v>
      </c>
      <c r="I371" s="1285">
        <v>0</v>
      </c>
      <c r="J371" s="1285">
        <v>0</v>
      </c>
      <c r="K371" s="1285">
        <v>0</v>
      </c>
      <c r="L371" s="1285">
        <v>0</v>
      </c>
      <c r="M371" s="1285">
        <v>0</v>
      </c>
      <c r="N371" s="1285">
        <v>0</v>
      </c>
      <c r="O371" s="1285">
        <v>0</v>
      </c>
      <c r="P371" s="1285">
        <v>0</v>
      </c>
      <c r="Q371" s="1285">
        <v>0</v>
      </c>
      <c r="R371" s="1285">
        <v>0</v>
      </c>
      <c r="S371" s="128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1285">
        <v>0</v>
      </c>
      <c r="I372" s="1285">
        <v>0</v>
      </c>
      <c r="J372" s="1285">
        <v>0</v>
      </c>
      <c r="K372" s="1285">
        <v>0</v>
      </c>
      <c r="L372" s="1285">
        <v>0</v>
      </c>
      <c r="M372" s="1285">
        <v>0</v>
      </c>
      <c r="N372" s="1285">
        <v>0</v>
      </c>
      <c r="O372" s="1285">
        <v>0</v>
      </c>
      <c r="P372" s="1285">
        <v>0</v>
      </c>
      <c r="Q372" s="1285">
        <v>0</v>
      </c>
      <c r="R372" s="1285">
        <v>0</v>
      </c>
      <c r="S372" s="128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1285">
        <v>0</v>
      </c>
      <c r="I373" s="1285">
        <v>0</v>
      </c>
      <c r="J373" s="1285">
        <v>0</v>
      </c>
      <c r="K373" s="1285">
        <v>0</v>
      </c>
      <c r="L373" s="1285">
        <v>0</v>
      </c>
      <c r="M373" s="1285">
        <v>0</v>
      </c>
      <c r="N373" s="1285">
        <v>0</v>
      </c>
      <c r="O373" s="1285">
        <v>0</v>
      </c>
      <c r="P373" s="1285">
        <v>0</v>
      </c>
      <c r="Q373" s="1285">
        <v>0</v>
      </c>
      <c r="R373" s="1285">
        <v>0</v>
      </c>
      <c r="S373" s="128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1285">
        <v>0</v>
      </c>
      <c r="I374" s="1285">
        <v>0</v>
      </c>
      <c r="J374" s="1285">
        <v>0</v>
      </c>
      <c r="K374" s="1285">
        <v>0</v>
      </c>
      <c r="L374" s="1285">
        <v>0</v>
      </c>
      <c r="M374" s="1285">
        <v>0</v>
      </c>
      <c r="N374" s="1285">
        <v>0</v>
      </c>
      <c r="O374" s="1285">
        <v>0</v>
      </c>
      <c r="P374" s="1285">
        <v>0</v>
      </c>
      <c r="Q374" s="1285">
        <v>0</v>
      </c>
      <c r="R374" s="1285">
        <v>0</v>
      </c>
      <c r="S374" s="128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1285">
        <v>0</v>
      </c>
      <c r="I375" s="1285">
        <v>0</v>
      </c>
      <c r="J375" s="1285">
        <v>0</v>
      </c>
      <c r="K375" s="1285">
        <v>0</v>
      </c>
      <c r="L375" s="1285">
        <v>0</v>
      </c>
      <c r="M375" s="1285">
        <v>0</v>
      </c>
      <c r="N375" s="1285">
        <v>0</v>
      </c>
      <c r="O375" s="1285">
        <v>0</v>
      </c>
      <c r="P375" s="1285">
        <v>0</v>
      </c>
      <c r="Q375" s="1285">
        <v>0</v>
      </c>
      <c r="R375" s="1285">
        <v>0</v>
      </c>
      <c r="S375" s="128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1285">
        <v>0</v>
      </c>
      <c r="I376" s="1285">
        <v>0</v>
      </c>
      <c r="J376" s="1285">
        <v>0</v>
      </c>
      <c r="K376" s="1285">
        <v>0</v>
      </c>
      <c r="L376" s="1285">
        <v>0</v>
      </c>
      <c r="M376" s="1285">
        <v>0</v>
      </c>
      <c r="N376" s="1285">
        <v>0</v>
      </c>
      <c r="O376" s="1285">
        <v>0</v>
      </c>
      <c r="P376" s="1285">
        <v>0</v>
      </c>
      <c r="Q376" s="1285">
        <v>0</v>
      </c>
      <c r="R376" s="1285">
        <v>0</v>
      </c>
      <c r="S376" s="128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1285">
        <v>0</v>
      </c>
      <c r="I377" s="1285">
        <v>0</v>
      </c>
      <c r="J377" s="1285">
        <v>0</v>
      </c>
      <c r="K377" s="1285">
        <v>0</v>
      </c>
      <c r="L377" s="1285">
        <v>0</v>
      </c>
      <c r="M377" s="1285">
        <v>0</v>
      </c>
      <c r="N377" s="1285">
        <v>0</v>
      </c>
      <c r="O377" s="1285">
        <v>0</v>
      </c>
      <c r="P377" s="1285">
        <v>0</v>
      </c>
      <c r="Q377" s="1285">
        <v>0</v>
      </c>
      <c r="R377" s="1285">
        <v>0</v>
      </c>
      <c r="S377" s="128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1285">
        <v>0</v>
      </c>
      <c r="I378" s="1285">
        <v>0</v>
      </c>
      <c r="J378" s="1285">
        <v>0</v>
      </c>
      <c r="K378" s="1285">
        <v>0</v>
      </c>
      <c r="L378" s="1285">
        <v>0</v>
      </c>
      <c r="M378" s="1285">
        <v>0</v>
      </c>
      <c r="N378" s="1285">
        <v>0</v>
      </c>
      <c r="O378" s="1285">
        <v>0</v>
      </c>
      <c r="P378" s="1285">
        <v>0</v>
      </c>
      <c r="Q378" s="1285">
        <v>0</v>
      </c>
      <c r="R378" s="1285">
        <v>0</v>
      </c>
      <c r="S378" s="128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1285">
        <v>0</v>
      </c>
      <c r="I379" s="1285">
        <v>0</v>
      </c>
      <c r="J379" s="1285">
        <v>0</v>
      </c>
      <c r="K379" s="1285">
        <v>0</v>
      </c>
      <c r="L379" s="1285">
        <v>0</v>
      </c>
      <c r="M379" s="1285">
        <v>0</v>
      </c>
      <c r="N379" s="1285">
        <v>0</v>
      </c>
      <c r="O379" s="1285">
        <v>0</v>
      </c>
      <c r="P379" s="1285">
        <v>0</v>
      </c>
      <c r="Q379" s="1285">
        <v>0</v>
      </c>
      <c r="R379" s="1285">
        <v>0</v>
      </c>
      <c r="S379" s="128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2</v>
      </c>
      <c r="H380" s="1285">
        <v>0</v>
      </c>
      <c r="I380" s="1285">
        <v>0</v>
      </c>
      <c r="J380" s="1285">
        <v>0</v>
      </c>
      <c r="K380" s="1285">
        <v>0</v>
      </c>
      <c r="L380" s="1285">
        <v>1</v>
      </c>
      <c r="M380" s="1285">
        <v>0</v>
      </c>
      <c r="N380" s="1285">
        <v>0</v>
      </c>
      <c r="O380" s="1285">
        <v>0</v>
      </c>
      <c r="P380" s="1285">
        <v>1</v>
      </c>
      <c r="Q380" s="1285">
        <v>0</v>
      </c>
      <c r="R380" s="1285">
        <v>0</v>
      </c>
      <c r="S380" s="128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1285">
        <v>0</v>
      </c>
      <c r="I381" s="1285">
        <v>0</v>
      </c>
      <c r="J381" s="1285">
        <v>0</v>
      </c>
      <c r="K381" s="1285">
        <v>0</v>
      </c>
      <c r="L381" s="1285">
        <v>0</v>
      </c>
      <c r="M381" s="1285">
        <v>0</v>
      </c>
      <c r="N381" s="1285">
        <v>0</v>
      </c>
      <c r="O381" s="1285">
        <v>0</v>
      </c>
      <c r="P381" s="1285">
        <v>0</v>
      </c>
      <c r="Q381" s="1285">
        <v>0</v>
      </c>
      <c r="R381" s="1285">
        <v>0</v>
      </c>
      <c r="S381" s="1285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8</v>
      </c>
      <c r="H387" s="5">
        <v>0</v>
      </c>
      <c r="I387" s="5">
        <v>1</v>
      </c>
      <c r="J387" s="5">
        <v>0</v>
      </c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0</v>
      </c>
      <c r="R387" s="5">
        <v>1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6" si="40">+H388+I388+J388+K388+L388+M388+N388+O388+P388+Q388+R388+S388</f>
        <v>8</v>
      </c>
      <c r="H388" s="5">
        <v>0</v>
      </c>
      <c r="I388" s="5">
        <v>1</v>
      </c>
      <c r="J388" s="5">
        <v>0</v>
      </c>
      <c r="K388" s="5">
        <v>1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0</v>
      </c>
      <c r="R388" s="5">
        <v>1</v>
      </c>
      <c r="S388" s="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6</v>
      </c>
      <c r="H391" s="5">
        <v>0</v>
      </c>
      <c r="I391" s="5">
        <v>0</v>
      </c>
      <c r="J391" s="5">
        <v>2</v>
      </c>
      <c r="K391" s="5">
        <v>0</v>
      </c>
      <c r="L391" s="5">
        <v>0</v>
      </c>
      <c r="M391" s="5">
        <v>2</v>
      </c>
      <c r="N391" s="5">
        <v>0</v>
      </c>
      <c r="O391" s="5">
        <v>0</v>
      </c>
      <c r="P391" s="5">
        <v>2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5</v>
      </c>
      <c r="H393" s="5">
        <v>0</v>
      </c>
      <c r="I393" s="5">
        <v>0</v>
      </c>
      <c r="J393" s="5">
        <v>1</v>
      </c>
      <c r="K393" s="5">
        <v>0</v>
      </c>
      <c r="L393" s="5">
        <v>0</v>
      </c>
      <c r="M393" s="5">
        <v>1</v>
      </c>
      <c r="N393" s="5">
        <v>0</v>
      </c>
      <c r="O393" s="5">
        <v>0</v>
      </c>
      <c r="P393" s="5">
        <v>2</v>
      </c>
      <c r="Q393" s="5">
        <v>0</v>
      </c>
      <c r="R393" s="5">
        <v>1</v>
      </c>
      <c r="S393" s="5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8</v>
      </c>
      <c r="H394" s="52">
        <v>0</v>
      </c>
      <c r="I394" s="52">
        <v>0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52">
        <v>0</v>
      </c>
      <c r="I395" s="52">
        <v>0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14</v>
      </c>
      <c r="H397" s="52">
        <v>0</v>
      </c>
      <c r="I397" s="52">
        <v>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128" priority="14" operator="equal">
      <formula>"REVISE PORQUE ESTE VALOR NO PUEDE SER NEGATIVO"</formula>
    </cfRule>
    <cfRule type="cellIs" dxfId="127" priority="18" operator="lessThan">
      <formula>0</formula>
    </cfRule>
  </conditionalFormatting>
  <conditionalFormatting sqref="G327:S327">
    <cfRule type="cellIs" dxfId="126" priority="17" operator="lessThan">
      <formula>0</formula>
    </cfRule>
  </conditionalFormatting>
  <conditionalFormatting sqref="G338:S338">
    <cfRule type="cellIs" dxfId="125" priority="13" operator="equal">
      <formula>"Revise porque este valor no puede ser negativo"</formula>
    </cfRule>
    <cfRule type="cellIs" dxfId="124" priority="16" operator="lessThan">
      <formula>0</formula>
    </cfRule>
  </conditionalFormatting>
  <conditionalFormatting sqref="G338:S338">
    <cfRule type="cellIs" dxfId="123" priority="15" operator="lessThan">
      <formula>0</formula>
    </cfRule>
  </conditionalFormatting>
  <conditionalFormatting sqref="G348:S348">
    <cfRule type="cellIs" dxfId="122" priority="10" operator="equal">
      <formula>"Revise porque este valor no puede ser negativo"</formula>
    </cfRule>
    <cfRule type="cellIs" dxfId="121" priority="12" operator="lessThan">
      <formula>0</formula>
    </cfRule>
  </conditionalFormatting>
  <conditionalFormatting sqref="G348:S348">
    <cfRule type="cellIs" dxfId="120" priority="11" operator="lessThan">
      <formula>0</formula>
    </cfRule>
  </conditionalFormatting>
  <conditionalFormatting sqref="G357 I357:S357">
    <cfRule type="cellIs" dxfId="119" priority="7" operator="equal">
      <formula>"Revise porque este valor no puede ser negativo"</formula>
    </cfRule>
    <cfRule type="cellIs" dxfId="118" priority="9" operator="lessThan">
      <formula>0</formula>
    </cfRule>
  </conditionalFormatting>
  <conditionalFormatting sqref="G357 I357:S357">
    <cfRule type="cellIs" dxfId="117" priority="8" operator="lessThan">
      <formula>0</formula>
    </cfRule>
  </conditionalFormatting>
  <conditionalFormatting sqref="H357">
    <cfRule type="cellIs" dxfId="116" priority="4" operator="equal">
      <formula>"Revise porque este valor no puede ser negativo"</formula>
    </cfRule>
    <cfRule type="cellIs" dxfId="115" priority="6" operator="lessThan">
      <formula>0</formula>
    </cfRule>
  </conditionalFormatting>
  <conditionalFormatting sqref="H357">
    <cfRule type="cellIs" dxfId="114" priority="5" operator="lessThan">
      <formula>0</formula>
    </cfRule>
  </conditionalFormatting>
  <conditionalFormatting sqref="G24:S24">
    <cfRule type="cellIs" dxfId="113" priority="1" operator="equal">
      <formula>"REVISE PORQUE ESTE VALOR NO PUEDE SER NEGATIVO"</formula>
    </cfRule>
    <cfRule type="cellIs" dxfId="112" priority="3" operator="lessThan">
      <formula>0</formula>
    </cfRule>
  </conditionalFormatting>
  <conditionalFormatting sqref="G24:S24">
    <cfRule type="cellIs" dxfId="111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A314" zoomScale="75" zoomScaleNormal="75" workbookViewId="0">
      <selection activeCell="B429" sqref="B429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900</v>
      </c>
      <c r="H12" s="69">
        <v>50</v>
      </c>
      <c r="I12" s="69">
        <v>80</v>
      </c>
      <c r="J12" s="69">
        <v>80</v>
      </c>
      <c r="K12" s="69">
        <v>80</v>
      </c>
      <c r="L12" s="69">
        <v>80</v>
      </c>
      <c r="M12" s="69">
        <v>80</v>
      </c>
      <c r="N12" s="69">
        <v>80</v>
      </c>
      <c r="O12" s="69">
        <v>80</v>
      </c>
      <c r="P12" s="69">
        <v>80</v>
      </c>
      <c r="Q12" s="69">
        <v>80</v>
      </c>
      <c r="R12" s="69">
        <v>80</v>
      </c>
      <c r="S12" s="69">
        <v>50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34</v>
      </c>
      <c r="H13" s="5">
        <v>2</v>
      </c>
      <c r="I13" s="5">
        <v>3</v>
      </c>
      <c r="J13" s="5">
        <v>3</v>
      </c>
      <c r="K13" s="5">
        <v>3</v>
      </c>
      <c r="L13" s="5">
        <v>3</v>
      </c>
      <c r="M13" s="5">
        <v>3</v>
      </c>
      <c r="N13" s="5">
        <v>3</v>
      </c>
      <c r="O13" s="5">
        <v>3</v>
      </c>
      <c r="P13" s="5">
        <v>3</v>
      </c>
      <c r="Q13" s="5">
        <v>3</v>
      </c>
      <c r="R13" s="5">
        <v>3</v>
      </c>
      <c r="S13" s="5">
        <v>2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12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5">
        <v>1</v>
      </c>
      <c r="S14" s="5">
        <v>1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10</v>
      </c>
      <c r="H15" s="5"/>
      <c r="I15" s="5">
        <v>1</v>
      </c>
      <c r="J15" s="5">
        <v>1</v>
      </c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5">
        <v>1</v>
      </c>
      <c r="S15" s="5"/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22</v>
      </c>
      <c r="H16" s="5">
        <v>1</v>
      </c>
      <c r="I16" s="5">
        <v>2</v>
      </c>
      <c r="J16" s="5">
        <v>2</v>
      </c>
      <c r="K16" s="5">
        <v>2</v>
      </c>
      <c r="L16" s="5">
        <v>2</v>
      </c>
      <c r="M16" s="5">
        <v>2</v>
      </c>
      <c r="N16" s="5">
        <v>2</v>
      </c>
      <c r="O16" s="5">
        <v>2</v>
      </c>
      <c r="P16" s="5">
        <v>2</v>
      </c>
      <c r="Q16" s="5">
        <v>2</v>
      </c>
      <c r="R16" s="5">
        <v>2</v>
      </c>
      <c r="S16" s="5">
        <v>1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440</v>
      </c>
      <c r="H17" s="1286">
        <v>20</v>
      </c>
      <c r="I17" s="1287">
        <v>40</v>
      </c>
      <c r="J17" s="1287">
        <v>40</v>
      </c>
      <c r="K17" s="1287">
        <v>40</v>
      </c>
      <c r="L17" s="1287">
        <v>40</v>
      </c>
      <c r="M17" s="1287">
        <v>40</v>
      </c>
      <c r="N17" s="1287">
        <v>40</v>
      </c>
      <c r="O17" s="1287">
        <v>40</v>
      </c>
      <c r="P17" s="1287">
        <v>40</v>
      </c>
      <c r="Q17" s="1287">
        <v>40</v>
      </c>
      <c r="R17" s="1287">
        <v>40</v>
      </c>
      <c r="S17" s="1287">
        <v>20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10</v>
      </c>
      <c r="H19" s="5">
        <v>0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140</v>
      </c>
      <c r="H20" s="5">
        <v>10</v>
      </c>
      <c r="I20" s="5">
        <v>12</v>
      </c>
      <c r="J20" s="5">
        <v>12</v>
      </c>
      <c r="K20" s="5">
        <v>12</v>
      </c>
      <c r="L20" s="5">
        <v>12</v>
      </c>
      <c r="M20" s="5">
        <v>12</v>
      </c>
      <c r="N20" s="5">
        <v>12</v>
      </c>
      <c r="O20" s="5">
        <v>12</v>
      </c>
      <c r="P20" s="5">
        <v>12</v>
      </c>
      <c r="Q20" s="5">
        <v>12</v>
      </c>
      <c r="R20" s="5">
        <v>12</v>
      </c>
      <c r="S20" s="5">
        <v>10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10</v>
      </c>
      <c r="H21" s="5">
        <v>0</v>
      </c>
      <c r="I21" s="5">
        <v>1</v>
      </c>
      <c r="J21" s="5">
        <v>1</v>
      </c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5">
        <v>1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44</v>
      </c>
      <c r="H25" s="14">
        <v>2</v>
      </c>
      <c r="I25" s="14">
        <v>4</v>
      </c>
      <c r="J25" s="14">
        <v>4</v>
      </c>
      <c r="K25" s="14">
        <v>4</v>
      </c>
      <c r="L25" s="14">
        <v>4</v>
      </c>
      <c r="M25" s="14">
        <v>4</v>
      </c>
      <c r="N25" s="14">
        <v>4</v>
      </c>
      <c r="O25" s="14">
        <v>4</v>
      </c>
      <c r="P25" s="14">
        <v>4</v>
      </c>
      <c r="Q25" s="14">
        <v>4</v>
      </c>
      <c r="R25" s="14">
        <v>4</v>
      </c>
      <c r="S25" s="14">
        <v>2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27</v>
      </c>
      <c r="H26" s="5">
        <v>1</v>
      </c>
      <c r="I26" s="5">
        <v>2</v>
      </c>
      <c r="J26" s="5">
        <v>3</v>
      </c>
      <c r="K26" s="5">
        <v>2</v>
      </c>
      <c r="L26" s="5">
        <v>3</v>
      </c>
      <c r="M26" s="5">
        <v>2</v>
      </c>
      <c r="N26" s="5">
        <v>3</v>
      </c>
      <c r="O26" s="5">
        <v>2</v>
      </c>
      <c r="P26" s="5">
        <v>3</v>
      </c>
      <c r="Q26" s="5">
        <v>2</v>
      </c>
      <c r="R26" s="5">
        <v>3</v>
      </c>
      <c r="S26" s="5">
        <v>1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3</v>
      </c>
      <c r="H27" s="5"/>
      <c r="I27" s="5"/>
      <c r="J27" s="5">
        <v>1</v>
      </c>
      <c r="K27" s="5"/>
      <c r="L27" s="5"/>
      <c r="M27" s="5">
        <v>1</v>
      </c>
      <c r="N27" s="5"/>
      <c r="O27" s="5"/>
      <c r="P27" s="5">
        <v>1</v>
      </c>
      <c r="Q27" s="5"/>
      <c r="R27" s="5"/>
      <c r="S27" s="5"/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24</v>
      </c>
      <c r="H28" s="476">
        <v>1</v>
      </c>
      <c r="I28" s="476">
        <v>2</v>
      </c>
      <c r="J28" s="476">
        <v>2</v>
      </c>
      <c r="K28" s="476">
        <v>3</v>
      </c>
      <c r="L28" s="476">
        <v>2</v>
      </c>
      <c r="M28" s="476">
        <v>2</v>
      </c>
      <c r="N28" s="476">
        <v>2</v>
      </c>
      <c r="O28" s="476">
        <v>3</v>
      </c>
      <c r="P28" s="476">
        <v>2</v>
      </c>
      <c r="Q28" s="476">
        <v>2</v>
      </c>
      <c r="R28" s="476">
        <v>2</v>
      </c>
      <c r="S28" s="476">
        <v>1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6</v>
      </c>
      <c r="H29" s="7"/>
      <c r="I29" s="7">
        <v>1</v>
      </c>
      <c r="J29" s="7"/>
      <c r="K29" s="7">
        <v>1</v>
      </c>
      <c r="L29" s="7"/>
      <c r="M29" s="7">
        <v>1</v>
      </c>
      <c r="N29" s="7"/>
      <c r="O29" s="7">
        <v>1</v>
      </c>
      <c r="P29" s="7"/>
      <c r="Q29" s="7">
        <v>1</v>
      </c>
      <c r="R29" s="7"/>
      <c r="S29" s="7">
        <v>1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140</v>
      </c>
      <c r="H33" s="118">
        <f t="shared" ref="H33:S33" si="2">H20</f>
        <v>10</v>
      </c>
      <c r="I33" s="118">
        <f t="shared" si="2"/>
        <v>12</v>
      </c>
      <c r="J33" s="118">
        <f t="shared" si="2"/>
        <v>12</v>
      </c>
      <c r="K33" s="118">
        <f t="shared" si="2"/>
        <v>12</v>
      </c>
      <c r="L33" s="118">
        <f t="shared" si="2"/>
        <v>12</v>
      </c>
      <c r="M33" s="118">
        <f t="shared" si="2"/>
        <v>12</v>
      </c>
      <c r="N33" s="118">
        <f t="shared" si="2"/>
        <v>12</v>
      </c>
      <c r="O33" s="118">
        <f t="shared" si="2"/>
        <v>12</v>
      </c>
      <c r="P33" s="118">
        <f t="shared" si="2"/>
        <v>12</v>
      </c>
      <c r="Q33" s="118">
        <f t="shared" si="2"/>
        <v>12</v>
      </c>
      <c r="R33" s="118">
        <f t="shared" si="2"/>
        <v>12</v>
      </c>
      <c r="S33" s="118">
        <f t="shared" si="2"/>
        <v>10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10</v>
      </c>
      <c r="H34" s="5">
        <v>0</v>
      </c>
      <c r="I34" s="5">
        <v>1</v>
      </c>
      <c r="J34" s="5">
        <v>1</v>
      </c>
      <c r="K34" s="5">
        <v>1</v>
      </c>
      <c r="L34" s="5">
        <v>1</v>
      </c>
      <c r="M34" s="5">
        <v>1</v>
      </c>
      <c r="N34" s="5">
        <v>1</v>
      </c>
      <c r="O34" s="5">
        <v>1</v>
      </c>
      <c r="P34" s="5">
        <v>1</v>
      </c>
      <c r="Q34" s="5">
        <v>1</v>
      </c>
      <c r="R34" s="5">
        <v>1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8</v>
      </c>
      <c r="H35" s="5">
        <v>0</v>
      </c>
      <c r="I35" s="5">
        <v>0</v>
      </c>
      <c r="J35" s="5">
        <v>1</v>
      </c>
      <c r="K35" s="5">
        <v>1</v>
      </c>
      <c r="L35" s="5">
        <v>1</v>
      </c>
      <c r="M35" s="5">
        <v>1</v>
      </c>
      <c r="N35" s="5">
        <v>1</v>
      </c>
      <c r="O35" s="5">
        <v>1</v>
      </c>
      <c r="P35" s="5">
        <v>1</v>
      </c>
      <c r="Q35" s="5">
        <v>1</v>
      </c>
      <c r="R35" s="5">
        <v>0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3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120</v>
      </c>
      <c r="H37" s="5">
        <v>10</v>
      </c>
      <c r="I37" s="5">
        <v>10</v>
      </c>
      <c r="J37" s="5">
        <v>10</v>
      </c>
      <c r="K37" s="5">
        <v>10</v>
      </c>
      <c r="L37" s="5">
        <v>10</v>
      </c>
      <c r="M37" s="5">
        <v>10</v>
      </c>
      <c r="N37" s="5">
        <v>10</v>
      </c>
      <c r="O37" s="5">
        <v>10</v>
      </c>
      <c r="P37" s="5">
        <v>10</v>
      </c>
      <c r="Q37" s="5">
        <v>10</v>
      </c>
      <c r="R37" s="5">
        <v>10</v>
      </c>
      <c r="S37" s="5">
        <v>10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4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1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34</v>
      </c>
      <c r="H40" s="1288">
        <v>2</v>
      </c>
      <c r="I40" s="613">
        <v>3</v>
      </c>
      <c r="J40" s="613">
        <v>3</v>
      </c>
      <c r="K40" s="613">
        <v>3</v>
      </c>
      <c r="L40" s="613">
        <v>3</v>
      </c>
      <c r="M40" s="613">
        <v>3</v>
      </c>
      <c r="N40" s="613">
        <v>3</v>
      </c>
      <c r="O40" s="613">
        <v>3</v>
      </c>
      <c r="P40" s="613">
        <v>3</v>
      </c>
      <c r="Q40" s="1288">
        <v>3</v>
      </c>
      <c r="R40" s="613">
        <v>3</v>
      </c>
      <c r="S40" s="613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12</v>
      </c>
      <c r="H41" s="5"/>
      <c r="I41" s="5">
        <v>1</v>
      </c>
      <c r="J41" s="5">
        <v>2</v>
      </c>
      <c r="K41" s="5">
        <v>1</v>
      </c>
      <c r="L41" s="5">
        <v>1</v>
      </c>
      <c r="M41" s="5">
        <v>1</v>
      </c>
      <c r="N41" s="5">
        <v>1</v>
      </c>
      <c r="O41" s="5">
        <v>2</v>
      </c>
      <c r="P41" s="5">
        <v>1</v>
      </c>
      <c r="Q41" s="5">
        <v>1</v>
      </c>
      <c r="R41" s="5">
        <v>1</v>
      </c>
      <c r="S41" s="5"/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6</v>
      </c>
      <c r="H42" s="5"/>
      <c r="I42" s="5">
        <v>1</v>
      </c>
      <c r="J42" s="5"/>
      <c r="K42" s="5">
        <v>1</v>
      </c>
      <c r="L42" s="5"/>
      <c r="M42" s="5">
        <v>1</v>
      </c>
      <c r="N42" s="5"/>
      <c r="O42" s="5">
        <v>1</v>
      </c>
      <c r="P42" s="5"/>
      <c r="Q42" s="5">
        <v>1</v>
      </c>
      <c r="R42" s="5"/>
      <c r="S42" s="5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18</v>
      </c>
      <c r="H47" s="5">
        <v>0</v>
      </c>
      <c r="I47" s="5">
        <v>1</v>
      </c>
      <c r="J47" s="5">
        <v>2</v>
      </c>
      <c r="K47" s="5">
        <v>2</v>
      </c>
      <c r="L47" s="5">
        <v>2</v>
      </c>
      <c r="M47" s="5">
        <v>2</v>
      </c>
      <c r="N47" s="5">
        <v>2</v>
      </c>
      <c r="O47" s="5">
        <v>2</v>
      </c>
      <c r="P47" s="5">
        <v>2</v>
      </c>
      <c r="Q47" s="5">
        <v>2</v>
      </c>
      <c r="R47" s="5">
        <v>1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10</v>
      </c>
      <c r="H52" s="118">
        <f t="shared" ref="H52:S52" si="4">H21</f>
        <v>0</v>
      </c>
      <c r="I52" s="118">
        <f t="shared" si="4"/>
        <v>1</v>
      </c>
      <c r="J52" s="118">
        <f t="shared" si="4"/>
        <v>1</v>
      </c>
      <c r="K52" s="118">
        <f t="shared" si="4"/>
        <v>1</v>
      </c>
      <c r="L52" s="118">
        <f t="shared" si="4"/>
        <v>1</v>
      </c>
      <c r="M52" s="118">
        <f t="shared" si="4"/>
        <v>1</v>
      </c>
      <c r="N52" s="118">
        <f t="shared" si="4"/>
        <v>1</v>
      </c>
      <c r="O52" s="118">
        <f t="shared" si="4"/>
        <v>1</v>
      </c>
      <c r="P52" s="118">
        <f t="shared" si="4"/>
        <v>1</v>
      </c>
      <c r="Q52" s="118">
        <f t="shared" si="4"/>
        <v>1</v>
      </c>
      <c r="R52" s="118">
        <f t="shared" si="4"/>
        <v>1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34</v>
      </c>
      <c r="H53" s="118">
        <f t="shared" ref="H53:S53" si="5">H40</f>
        <v>2</v>
      </c>
      <c r="I53" s="118">
        <f t="shared" si="5"/>
        <v>3</v>
      </c>
      <c r="J53" s="118">
        <f t="shared" si="5"/>
        <v>3</v>
      </c>
      <c r="K53" s="118">
        <f t="shared" si="5"/>
        <v>3</v>
      </c>
      <c r="L53" s="118">
        <f t="shared" si="5"/>
        <v>3</v>
      </c>
      <c r="M53" s="118">
        <f t="shared" si="5"/>
        <v>3</v>
      </c>
      <c r="N53" s="118">
        <f t="shared" si="5"/>
        <v>3</v>
      </c>
      <c r="O53" s="118">
        <f t="shared" si="5"/>
        <v>3</v>
      </c>
      <c r="P53" s="118">
        <f t="shared" si="5"/>
        <v>3</v>
      </c>
      <c r="Q53" s="118">
        <f t="shared" si="5"/>
        <v>3</v>
      </c>
      <c r="R53" s="118">
        <f t="shared" si="5"/>
        <v>3</v>
      </c>
      <c r="S53" s="118">
        <f t="shared" si="5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6</v>
      </c>
      <c r="H54" s="5">
        <v>0</v>
      </c>
      <c r="I54" s="5">
        <v>0</v>
      </c>
      <c r="J54" s="5">
        <v>0</v>
      </c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56</v>
      </c>
      <c r="H57" s="1289">
        <v>3</v>
      </c>
      <c r="I57" s="773">
        <v>5</v>
      </c>
      <c r="J57" s="773">
        <v>5</v>
      </c>
      <c r="K57" s="773">
        <v>5</v>
      </c>
      <c r="L57" s="773">
        <v>5</v>
      </c>
      <c r="M57" s="773">
        <v>5</v>
      </c>
      <c r="N57" s="773">
        <v>5</v>
      </c>
      <c r="O57" s="773">
        <v>5</v>
      </c>
      <c r="P57" s="773">
        <v>5</v>
      </c>
      <c r="Q57" s="773">
        <v>5</v>
      </c>
      <c r="R57" s="773">
        <v>5</v>
      </c>
      <c r="S57" s="773">
        <v>3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10</v>
      </c>
      <c r="H60" s="5"/>
      <c r="I60" s="5">
        <v>1</v>
      </c>
      <c r="J60" s="5">
        <v>1</v>
      </c>
      <c r="K60" s="5">
        <v>1</v>
      </c>
      <c r="L60" s="5">
        <v>1</v>
      </c>
      <c r="M60" s="5">
        <v>1</v>
      </c>
      <c r="N60" s="5">
        <v>1</v>
      </c>
      <c r="O60" s="5">
        <v>1</v>
      </c>
      <c r="P60" s="5">
        <v>1</v>
      </c>
      <c r="Q60" s="5">
        <v>1</v>
      </c>
      <c r="R60" s="5">
        <v>1</v>
      </c>
      <c r="S60" s="5"/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12</v>
      </c>
      <c r="H61" s="5">
        <v>1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8</v>
      </c>
      <c r="H63" s="476">
        <v>0</v>
      </c>
      <c r="I63" s="476">
        <v>0</v>
      </c>
      <c r="J63" s="476">
        <v>1</v>
      </c>
      <c r="K63" s="476">
        <v>1</v>
      </c>
      <c r="L63" s="476">
        <v>1</v>
      </c>
      <c r="M63" s="476">
        <v>1</v>
      </c>
      <c r="N63" s="476">
        <v>1</v>
      </c>
      <c r="O63" s="476">
        <v>1</v>
      </c>
      <c r="P63" s="476">
        <v>1</v>
      </c>
      <c r="Q63" s="476">
        <v>1</v>
      </c>
      <c r="R63" s="476">
        <v>0</v>
      </c>
      <c r="S63" s="476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8</v>
      </c>
      <c r="H65" s="476">
        <v>0</v>
      </c>
      <c r="I65" s="476">
        <v>0</v>
      </c>
      <c r="J65" s="476">
        <v>1</v>
      </c>
      <c r="K65" s="476">
        <v>1</v>
      </c>
      <c r="L65" s="476">
        <v>1</v>
      </c>
      <c r="M65" s="476">
        <v>1</v>
      </c>
      <c r="N65" s="476">
        <v>1</v>
      </c>
      <c r="O65" s="476">
        <v>1</v>
      </c>
      <c r="P65" s="476">
        <v>1</v>
      </c>
      <c r="Q65" s="476">
        <v>1</v>
      </c>
      <c r="R65" s="476">
        <v>0</v>
      </c>
      <c r="S65" s="476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6</v>
      </c>
      <c r="H66" s="5"/>
      <c r="I66" s="5">
        <v>1</v>
      </c>
      <c r="J66" s="5"/>
      <c r="K66" s="5">
        <v>1</v>
      </c>
      <c r="L66" s="5"/>
      <c r="M66" s="5">
        <v>1</v>
      </c>
      <c r="N66" s="5"/>
      <c r="O66" s="5">
        <v>1</v>
      </c>
      <c r="P66" s="5"/>
      <c r="Q66" s="5">
        <v>1</v>
      </c>
      <c r="R66" s="5"/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5</v>
      </c>
      <c r="H67" s="5"/>
      <c r="I67" s="5"/>
      <c r="J67" s="5">
        <v>1</v>
      </c>
      <c r="K67" s="5"/>
      <c r="L67" s="5">
        <v>1</v>
      </c>
      <c r="M67" s="5">
        <v>1</v>
      </c>
      <c r="N67" s="5"/>
      <c r="O67" s="5">
        <v>1</v>
      </c>
      <c r="P67" s="5"/>
      <c r="Q67" s="5">
        <v>1</v>
      </c>
      <c r="R67" s="5"/>
      <c r="S67" s="5"/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3</v>
      </c>
      <c r="H68" s="5"/>
      <c r="I68" s="5"/>
      <c r="J68" s="5">
        <v>1</v>
      </c>
      <c r="K68" s="5"/>
      <c r="L68" s="5"/>
      <c r="M68" s="5">
        <v>1</v>
      </c>
      <c r="N68" s="5"/>
      <c r="O68" s="5">
        <v>1</v>
      </c>
      <c r="P68" s="5"/>
      <c r="Q68" s="5"/>
      <c r="R68" s="5"/>
      <c r="S68" s="5"/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6</v>
      </c>
      <c r="H69" s="5"/>
      <c r="I69" s="5"/>
      <c r="J69" s="476">
        <v>1</v>
      </c>
      <c r="K69" s="476"/>
      <c r="L69" s="476">
        <v>1</v>
      </c>
      <c r="M69" s="476">
        <v>1</v>
      </c>
      <c r="N69" s="476">
        <v>1</v>
      </c>
      <c r="O69" s="476">
        <v>1</v>
      </c>
      <c r="P69" s="476"/>
      <c r="Q69" s="476">
        <v>1</v>
      </c>
      <c r="R69" s="5"/>
      <c r="S69" s="5"/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2</v>
      </c>
      <c r="H70" s="5"/>
      <c r="I70" s="5"/>
      <c r="J70" s="476"/>
      <c r="K70" s="476">
        <v>1</v>
      </c>
      <c r="L70" s="476"/>
      <c r="M70" s="476"/>
      <c r="N70" s="476"/>
      <c r="O70" s="476"/>
      <c r="P70" s="476">
        <v>1</v>
      </c>
      <c r="Q70" s="476"/>
      <c r="R70" s="5"/>
      <c r="S70" s="5"/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2</v>
      </c>
      <c r="H71" s="5"/>
      <c r="I71" s="5"/>
      <c r="J71" s="5"/>
      <c r="K71" s="5">
        <v>1</v>
      </c>
      <c r="L71" s="5"/>
      <c r="M71" s="5"/>
      <c r="N71" s="5"/>
      <c r="O71" s="5"/>
      <c r="P71" s="5"/>
      <c r="Q71" s="5">
        <v>1</v>
      </c>
      <c r="R71" s="5"/>
      <c r="S71" s="5"/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2</v>
      </c>
      <c r="H72" s="5"/>
      <c r="I72" s="5"/>
      <c r="J72" s="5"/>
      <c r="K72" s="5"/>
      <c r="L72" s="5">
        <v>1</v>
      </c>
      <c r="M72" s="5"/>
      <c r="N72" s="5"/>
      <c r="O72" s="5"/>
      <c r="P72" s="5"/>
      <c r="Q72" s="5">
        <v>1</v>
      </c>
      <c r="R72" s="5"/>
      <c r="S72" s="5"/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6</v>
      </c>
      <c r="H73" s="5"/>
      <c r="I73" s="5">
        <v>1</v>
      </c>
      <c r="J73" s="5"/>
      <c r="K73" s="5">
        <v>1</v>
      </c>
      <c r="L73" s="5"/>
      <c r="M73" s="5">
        <v>1</v>
      </c>
      <c r="N73" s="5"/>
      <c r="O73" s="5">
        <v>1</v>
      </c>
      <c r="P73" s="5"/>
      <c r="Q73" s="5">
        <v>1</v>
      </c>
      <c r="R73" s="5"/>
      <c r="S73" s="5">
        <v>1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12</v>
      </c>
      <c r="H89" s="118">
        <f t="shared" si="7"/>
        <v>0</v>
      </c>
      <c r="I89" s="118">
        <f t="shared" si="7"/>
        <v>1</v>
      </c>
      <c r="J89" s="118">
        <f t="shared" si="7"/>
        <v>2</v>
      </c>
      <c r="K89" s="118">
        <f t="shared" si="7"/>
        <v>1</v>
      </c>
      <c r="L89" s="118">
        <f t="shared" si="7"/>
        <v>1</v>
      </c>
      <c r="M89" s="118">
        <f t="shared" si="7"/>
        <v>1</v>
      </c>
      <c r="N89" s="118">
        <f t="shared" si="7"/>
        <v>1</v>
      </c>
      <c r="O89" s="118">
        <f t="shared" si="7"/>
        <v>2</v>
      </c>
      <c r="P89" s="118">
        <f t="shared" si="7"/>
        <v>1</v>
      </c>
      <c r="Q89" s="118">
        <f t="shared" si="7"/>
        <v>1</v>
      </c>
      <c r="R89" s="118">
        <f t="shared" si="7"/>
        <v>1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>+H91+I91+J91+K91+L91+M91+N91+O91+P91+Q91+R91+S91</f>
        <v>4</v>
      </c>
      <c r="H91" s="5"/>
      <c r="I91" s="5">
        <v>0</v>
      </c>
      <c r="J91" s="5"/>
      <c r="K91" s="5">
        <v>1</v>
      </c>
      <c r="L91" s="5"/>
      <c r="M91" s="5">
        <v>1</v>
      </c>
      <c r="N91" s="5"/>
      <c r="O91" s="5">
        <v>1</v>
      </c>
      <c r="P91" s="5"/>
      <c r="Q91" s="5">
        <v>1</v>
      </c>
      <c r="R91" s="5">
        <v>0</v>
      </c>
      <c r="S91" s="5"/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>+H92+I92+J92+K92+L92+M92+N92+O92+P92+Q92+R92+S92</f>
        <v>8</v>
      </c>
      <c r="H92" s="5"/>
      <c r="I92" s="5"/>
      <c r="J92" s="5">
        <v>1</v>
      </c>
      <c r="K92" s="5">
        <v>1</v>
      </c>
      <c r="L92" s="5">
        <v>1</v>
      </c>
      <c r="M92" s="5">
        <v>1</v>
      </c>
      <c r="N92" s="5">
        <v>1</v>
      </c>
      <c r="O92" s="5">
        <v>1</v>
      </c>
      <c r="P92" s="5">
        <v>1</v>
      </c>
      <c r="Q92" s="5">
        <v>1</v>
      </c>
      <c r="R92" s="5"/>
      <c r="S92" s="5"/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ref="G93:G97" si="8">+H93+I93+J93+K93+L93+M93+N93+O93+P93+Q93+R93+S93</f>
        <v>7</v>
      </c>
      <c r="H93" s="5"/>
      <c r="I93" s="5"/>
      <c r="J93" s="5">
        <v>1</v>
      </c>
      <c r="K93" s="5">
        <v>0</v>
      </c>
      <c r="L93" s="5">
        <v>1</v>
      </c>
      <c r="M93" s="5">
        <v>1</v>
      </c>
      <c r="N93" s="5">
        <v>1</v>
      </c>
      <c r="O93" s="5">
        <v>1</v>
      </c>
      <c r="P93" s="5">
        <v>1</v>
      </c>
      <c r="Q93" s="5">
        <v>1</v>
      </c>
      <c r="R93" s="5"/>
      <c r="S93" s="5"/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1</v>
      </c>
      <c r="H94" s="5"/>
      <c r="I94" s="5"/>
      <c r="J94" s="5"/>
      <c r="K94" s="5"/>
      <c r="L94" s="5">
        <v>1</v>
      </c>
      <c r="M94" s="5"/>
      <c r="N94" s="5"/>
      <c r="O94" s="5"/>
      <c r="P94" s="5"/>
      <c r="Q94" s="5"/>
      <c r="R94" s="5"/>
      <c r="S94" s="5"/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3"/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7"/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7"/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0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7"/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0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7"/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0</v>
      </c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7"/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7"/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7"/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7"/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7"/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7"/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7"/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7"/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7"/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7"/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7"/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0</v>
      </c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7"/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0</v>
      </c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7"/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7"/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7"/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7"/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7"/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7"/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7"/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7"/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7"/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7"/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7"/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7"/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7"/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7"/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7"/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0</v>
      </c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7"/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7"/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7"/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7"/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7"/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0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7"/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0</v>
      </c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7"/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7"/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7"/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7"/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7"/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7"/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7"/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7"/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0</v>
      </c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7"/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0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7"/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7"/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7"/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7"/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7"/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1"/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0</v>
      </c>
      <c r="H155" s="93">
        <f t="shared" ref="H155:S155" si="10">SUM(H102:H154)</f>
        <v>0</v>
      </c>
      <c r="I155" s="93">
        <f t="shared" si="10"/>
        <v>0</v>
      </c>
      <c r="J155" s="93">
        <f t="shared" si="10"/>
        <v>0</v>
      </c>
      <c r="K155" s="93">
        <f t="shared" si="10"/>
        <v>0</v>
      </c>
      <c r="L155" s="93">
        <f t="shared" si="10"/>
        <v>0</v>
      </c>
      <c r="M155" s="93">
        <f t="shared" si="10"/>
        <v>0</v>
      </c>
      <c r="N155" s="93">
        <f t="shared" si="10"/>
        <v>0</v>
      </c>
      <c r="O155" s="93">
        <f t="shared" si="10"/>
        <v>0</v>
      </c>
      <c r="P155" s="93">
        <f t="shared" si="10"/>
        <v>0</v>
      </c>
      <c r="Q155" s="93">
        <f t="shared" si="10"/>
        <v>0</v>
      </c>
      <c r="R155" s="93">
        <f t="shared" si="10"/>
        <v>0</v>
      </c>
      <c r="S155" s="94">
        <f t="shared" si="10"/>
        <v>0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0</v>
      </c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3"/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7"/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7"/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7"/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30</v>
      </c>
      <c r="H160" s="36">
        <v>1</v>
      </c>
      <c r="I160" s="36">
        <v>2</v>
      </c>
      <c r="J160" s="36">
        <v>3</v>
      </c>
      <c r="K160" s="36">
        <v>3</v>
      </c>
      <c r="L160" s="36">
        <v>3</v>
      </c>
      <c r="M160" s="36">
        <v>3</v>
      </c>
      <c r="N160" s="36">
        <v>3</v>
      </c>
      <c r="O160" s="36">
        <v>3</v>
      </c>
      <c r="P160" s="36">
        <v>3</v>
      </c>
      <c r="Q160" s="36">
        <v>3</v>
      </c>
      <c r="R160" s="36">
        <v>2</v>
      </c>
      <c r="S160" s="37">
        <v>1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57"/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57"/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57"/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57"/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57"/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57"/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57"/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57"/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57"/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57"/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57"/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57"/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57"/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57"/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57"/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57"/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57"/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57"/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57"/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57"/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57"/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57"/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57"/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57"/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57"/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57"/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57"/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57"/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57"/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57"/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57"/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57"/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57"/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57"/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57"/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57"/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57"/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57"/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57"/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57"/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57"/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57"/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57"/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57"/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57"/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57"/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57"/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85"/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30</v>
      </c>
      <c r="H209" s="93">
        <f t="shared" ref="H209:S209" si="12">SUM(H156:H208)</f>
        <v>1</v>
      </c>
      <c r="I209" s="93">
        <f t="shared" si="12"/>
        <v>2</v>
      </c>
      <c r="J209" s="93">
        <f t="shared" si="12"/>
        <v>3</v>
      </c>
      <c r="K209" s="93">
        <f t="shared" si="12"/>
        <v>3</v>
      </c>
      <c r="L209" s="93">
        <f t="shared" si="12"/>
        <v>3</v>
      </c>
      <c r="M209" s="93">
        <f t="shared" si="12"/>
        <v>3</v>
      </c>
      <c r="N209" s="93">
        <f t="shared" si="12"/>
        <v>3</v>
      </c>
      <c r="O209" s="93">
        <f t="shared" si="12"/>
        <v>3</v>
      </c>
      <c r="P209" s="93">
        <f t="shared" si="12"/>
        <v>3</v>
      </c>
      <c r="Q209" s="93">
        <f t="shared" si="12"/>
        <v>3</v>
      </c>
      <c r="R209" s="93">
        <f t="shared" si="12"/>
        <v>2</v>
      </c>
      <c r="S209" s="94">
        <f t="shared" si="12"/>
        <v>1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87"/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57"/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57"/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57"/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4</v>
      </c>
      <c r="H214" s="41"/>
      <c r="I214" s="41">
        <v>1</v>
      </c>
      <c r="J214" s="41">
        <v>1</v>
      </c>
      <c r="K214" s="41"/>
      <c r="L214" s="41"/>
      <c r="M214" s="41">
        <v>1</v>
      </c>
      <c r="N214" s="41"/>
      <c r="O214" s="41"/>
      <c r="P214" s="41">
        <v>1</v>
      </c>
      <c r="Q214" s="41"/>
      <c r="R214" s="41"/>
      <c r="S214" s="57"/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57"/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57"/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57"/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57"/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57"/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57"/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57"/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57"/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57"/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57"/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57"/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57"/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57"/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57"/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57"/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57"/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57"/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57"/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57"/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57"/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57"/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57"/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57"/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57"/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57"/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57"/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57"/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57"/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57"/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57"/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57"/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57"/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57"/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57"/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57"/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57"/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57"/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57"/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57"/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57"/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57"/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57"/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57"/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57"/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57"/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57"/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57"/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85"/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4</v>
      </c>
      <c r="H263" s="93">
        <f t="shared" ref="H263:S263" si="14">SUM(H210:H262)</f>
        <v>0</v>
      </c>
      <c r="I263" s="93">
        <f t="shared" si="14"/>
        <v>1</v>
      </c>
      <c r="J263" s="93">
        <f t="shared" si="14"/>
        <v>1</v>
      </c>
      <c r="K263" s="93">
        <f t="shared" si="14"/>
        <v>0</v>
      </c>
      <c r="L263" s="93">
        <f t="shared" si="14"/>
        <v>0</v>
      </c>
      <c r="M263" s="93">
        <f t="shared" si="14"/>
        <v>1</v>
      </c>
      <c r="N263" s="93">
        <f t="shared" si="14"/>
        <v>0</v>
      </c>
      <c r="O263" s="93">
        <f t="shared" si="14"/>
        <v>0</v>
      </c>
      <c r="P263" s="93">
        <f t="shared" si="14"/>
        <v>1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0</v>
      </c>
      <c r="H320" s="46">
        <f t="shared" ref="H320:S320" si="17">+H155</f>
        <v>0</v>
      </c>
      <c r="I320" s="46">
        <f t="shared" si="17"/>
        <v>0</v>
      </c>
      <c r="J320" s="46">
        <f t="shared" si="17"/>
        <v>0</v>
      </c>
      <c r="K320" s="46">
        <f t="shared" si="17"/>
        <v>0</v>
      </c>
      <c r="L320" s="46">
        <f t="shared" si="17"/>
        <v>0</v>
      </c>
      <c r="M320" s="46">
        <f t="shared" si="17"/>
        <v>0</v>
      </c>
      <c r="N320" s="46">
        <f t="shared" si="17"/>
        <v>0</v>
      </c>
      <c r="O320" s="46">
        <f t="shared" si="17"/>
        <v>0</v>
      </c>
      <c r="P320" s="46">
        <f t="shared" si="17"/>
        <v>0</v>
      </c>
      <c r="Q320" s="46">
        <f t="shared" si="17"/>
        <v>0</v>
      </c>
      <c r="R320" s="46">
        <f t="shared" si="17"/>
        <v>0</v>
      </c>
      <c r="S320" s="46">
        <f t="shared" si="17"/>
        <v>0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7"/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7"/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7"/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9"/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7"/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 t="str">
        <f>+G338</f>
        <v>Revise porque este valor no puede ser negativo</v>
      </c>
      <c r="I330" s="104" t="e">
        <f t="shared" ref="I330:S330" si="21">+H338</f>
        <v>#VALUE!</v>
      </c>
      <c r="J330" s="104" t="e">
        <f t="shared" si="21"/>
        <v>#VALUE!</v>
      </c>
      <c r="K330" s="104" t="e">
        <f t="shared" si="21"/>
        <v>#VALUE!</v>
      </c>
      <c r="L330" s="104" t="e">
        <f t="shared" si="21"/>
        <v>#VALUE!</v>
      </c>
      <c r="M330" s="104" t="e">
        <f t="shared" si="21"/>
        <v>#VALUE!</v>
      </c>
      <c r="N330" s="104" t="e">
        <f t="shared" si="21"/>
        <v>#VALUE!</v>
      </c>
      <c r="O330" s="104" t="e">
        <f t="shared" si="21"/>
        <v>#VALUE!</v>
      </c>
      <c r="P330" s="104" t="e">
        <f t="shared" si="21"/>
        <v>#VALUE!</v>
      </c>
      <c r="Q330" s="104" t="e">
        <f t="shared" si="21"/>
        <v>#VALUE!</v>
      </c>
      <c r="R330" s="104" t="e">
        <f t="shared" si="21"/>
        <v>#VALUE!</v>
      </c>
      <c r="S330" s="104" t="e">
        <f t="shared" si="21"/>
        <v>#VALUE!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30</v>
      </c>
      <c r="H331" s="46">
        <f t="shared" ref="H331:S331" si="22">+H209</f>
        <v>1</v>
      </c>
      <c r="I331" s="46">
        <f t="shared" si="22"/>
        <v>2</v>
      </c>
      <c r="J331" s="46">
        <f t="shared" si="22"/>
        <v>3</v>
      </c>
      <c r="K331" s="46">
        <f t="shared" si="22"/>
        <v>3</v>
      </c>
      <c r="L331" s="46">
        <f t="shared" si="22"/>
        <v>3</v>
      </c>
      <c r="M331" s="46">
        <f t="shared" si="22"/>
        <v>3</v>
      </c>
      <c r="N331" s="46">
        <f t="shared" si="22"/>
        <v>3</v>
      </c>
      <c r="O331" s="46">
        <f t="shared" si="22"/>
        <v>3</v>
      </c>
      <c r="P331" s="46">
        <f t="shared" si="22"/>
        <v>3</v>
      </c>
      <c r="Q331" s="46">
        <f t="shared" si="22"/>
        <v>3</v>
      </c>
      <c r="R331" s="46">
        <f t="shared" si="22"/>
        <v>2</v>
      </c>
      <c r="S331" s="46">
        <f t="shared" si="22"/>
        <v>1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126</v>
      </c>
      <c r="H333" s="46">
        <f t="shared" ref="H333:S333" si="24">SUM(H334:H337)</f>
        <v>5</v>
      </c>
      <c r="I333" s="46">
        <f t="shared" si="24"/>
        <v>11</v>
      </c>
      <c r="J333" s="46">
        <f t="shared" si="24"/>
        <v>13</v>
      </c>
      <c r="K333" s="46">
        <f t="shared" si="24"/>
        <v>11</v>
      </c>
      <c r="L333" s="46">
        <f t="shared" si="24"/>
        <v>13</v>
      </c>
      <c r="M333" s="46">
        <f t="shared" si="24"/>
        <v>11</v>
      </c>
      <c r="N333" s="46">
        <f t="shared" si="24"/>
        <v>13</v>
      </c>
      <c r="O333" s="46">
        <f t="shared" si="24"/>
        <v>11</v>
      </c>
      <c r="P333" s="46">
        <f t="shared" si="24"/>
        <v>13</v>
      </c>
      <c r="Q333" s="46">
        <f t="shared" si="24"/>
        <v>10</v>
      </c>
      <c r="R333" s="46">
        <f t="shared" si="24"/>
        <v>10</v>
      </c>
      <c r="S333" s="46">
        <f t="shared" si="24"/>
        <v>5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86</v>
      </c>
      <c r="H334" s="103">
        <v>3</v>
      </c>
      <c r="I334" s="103">
        <v>8</v>
      </c>
      <c r="J334" s="103">
        <v>8</v>
      </c>
      <c r="K334" s="103">
        <v>8</v>
      </c>
      <c r="L334" s="103">
        <v>8</v>
      </c>
      <c r="M334" s="103">
        <v>8</v>
      </c>
      <c r="N334" s="103">
        <v>8</v>
      </c>
      <c r="O334" s="103">
        <v>8</v>
      </c>
      <c r="P334" s="103">
        <v>8</v>
      </c>
      <c r="Q334" s="103">
        <v>8</v>
      </c>
      <c r="R334" s="103">
        <v>8</v>
      </c>
      <c r="S334" s="103">
        <v>3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12</v>
      </c>
      <c r="H335" s="30"/>
      <c r="I335" s="30">
        <v>1</v>
      </c>
      <c r="J335" s="30">
        <v>2</v>
      </c>
      <c r="K335" s="30">
        <v>1</v>
      </c>
      <c r="L335" s="30">
        <v>2</v>
      </c>
      <c r="M335" s="30">
        <v>1</v>
      </c>
      <c r="N335" s="30">
        <v>2</v>
      </c>
      <c r="O335" s="30">
        <v>1</v>
      </c>
      <c r="P335" s="30">
        <v>2</v>
      </c>
      <c r="Q335" s="30"/>
      <c r="R335" s="30"/>
      <c r="S335" s="30"/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24</v>
      </c>
      <c r="H336" s="30">
        <v>2</v>
      </c>
      <c r="I336" s="30">
        <v>2</v>
      </c>
      <c r="J336" s="30">
        <v>2</v>
      </c>
      <c r="K336" s="30">
        <v>2</v>
      </c>
      <c r="L336" s="30">
        <v>2</v>
      </c>
      <c r="M336" s="30">
        <v>2</v>
      </c>
      <c r="N336" s="30">
        <v>2</v>
      </c>
      <c r="O336" s="30">
        <v>2</v>
      </c>
      <c r="P336" s="30">
        <v>2</v>
      </c>
      <c r="Q336" s="30">
        <v>2</v>
      </c>
      <c r="R336" s="30">
        <v>2</v>
      </c>
      <c r="S336" s="30">
        <v>2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4</v>
      </c>
      <c r="H337" s="30"/>
      <c r="I337" s="30"/>
      <c r="J337" s="30">
        <v>1</v>
      </c>
      <c r="K337" s="30"/>
      <c r="L337" s="30">
        <v>1</v>
      </c>
      <c r="M337" s="30"/>
      <c r="N337" s="30">
        <v>1</v>
      </c>
      <c r="O337" s="30"/>
      <c r="P337" s="30">
        <v>1</v>
      </c>
      <c r="Q337" s="30"/>
      <c r="R337" s="103"/>
      <c r="S337" s="103"/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 t="str">
        <f>IF((G330+G331+G332-G333)&lt;0,"Revise porque este valor no puede ser negativo",G330+G331+G332-G333)</f>
        <v>Revise porque este valor no puede ser negativo</v>
      </c>
      <c r="H338" s="59" t="e">
        <f t="shared" ref="H338:S338" si="26">IF((H330+H331+H332-H333)&lt;0,"Revise porque este valor no puede ser negativo",H330+H331+H332-H333)</f>
        <v>#VALUE!</v>
      </c>
      <c r="I338" s="59" t="e">
        <f t="shared" si="26"/>
        <v>#VALUE!</v>
      </c>
      <c r="J338" s="59" t="e">
        <f t="shared" si="26"/>
        <v>#VALUE!</v>
      </c>
      <c r="K338" s="59" t="e">
        <f t="shared" si="26"/>
        <v>#VALUE!</v>
      </c>
      <c r="L338" s="59" t="e">
        <f t="shared" si="26"/>
        <v>#VALUE!</v>
      </c>
      <c r="M338" s="59" t="e">
        <f t="shared" si="26"/>
        <v>#VALUE!</v>
      </c>
      <c r="N338" s="59" t="e">
        <f t="shared" si="26"/>
        <v>#VALUE!</v>
      </c>
      <c r="O338" s="59" t="e">
        <f t="shared" si="26"/>
        <v>#VALUE!</v>
      </c>
      <c r="P338" s="59" t="e">
        <f t="shared" si="26"/>
        <v>#VALUE!</v>
      </c>
      <c r="Q338" s="59" t="e">
        <f t="shared" si="26"/>
        <v>#VALUE!</v>
      </c>
      <c r="R338" s="59" t="e">
        <f t="shared" si="26"/>
        <v>#VALUE!</v>
      </c>
      <c r="S338" s="59" t="e">
        <f t="shared" si="26"/>
        <v>#VALUE!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2</v>
      </c>
      <c r="I340" s="111">
        <f t="shared" ref="I340:S340" si="27">+H348</f>
        <v>2</v>
      </c>
      <c r="J340" s="111">
        <f t="shared" si="27"/>
        <v>3</v>
      </c>
      <c r="K340" s="111">
        <f t="shared" si="27"/>
        <v>4</v>
      </c>
      <c r="L340" s="111">
        <f t="shared" si="27"/>
        <v>4</v>
      </c>
      <c r="M340" s="111">
        <f t="shared" si="27"/>
        <v>4</v>
      </c>
      <c r="N340" s="111">
        <f t="shared" si="27"/>
        <v>5</v>
      </c>
      <c r="O340" s="111">
        <f t="shared" si="27"/>
        <v>5</v>
      </c>
      <c r="P340" s="111">
        <f t="shared" si="27"/>
        <v>5</v>
      </c>
      <c r="Q340" s="111">
        <f t="shared" si="27"/>
        <v>6</v>
      </c>
      <c r="R340" s="111">
        <f t="shared" si="27"/>
        <v>5</v>
      </c>
      <c r="S340" s="111">
        <f t="shared" si="27"/>
        <v>4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4</v>
      </c>
      <c r="H341" s="46">
        <f t="shared" ref="H341:S341" si="28">+H263</f>
        <v>0</v>
      </c>
      <c r="I341" s="46">
        <f t="shared" si="28"/>
        <v>1</v>
      </c>
      <c r="J341" s="46">
        <f t="shared" si="28"/>
        <v>1</v>
      </c>
      <c r="K341" s="46">
        <f t="shared" si="28"/>
        <v>0</v>
      </c>
      <c r="L341" s="46">
        <f t="shared" si="28"/>
        <v>0</v>
      </c>
      <c r="M341" s="46">
        <f t="shared" si="28"/>
        <v>1</v>
      </c>
      <c r="N341" s="46">
        <f t="shared" si="28"/>
        <v>0</v>
      </c>
      <c r="O341" s="46">
        <f t="shared" si="28"/>
        <v>0</v>
      </c>
      <c r="P341" s="46">
        <f t="shared" si="28"/>
        <v>1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12</v>
      </c>
      <c r="H343" s="46">
        <f t="shared" ref="H343:S343" si="30">+H335</f>
        <v>0</v>
      </c>
      <c r="I343" s="46">
        <f t="shared" si="30"/>
        <v>1</v>
      </c>
      <c r="J343" s="46">
        <f t="shared" si="30"/>
        <v>2</v>
      </c>
      <c r="K343" s="46">
        <f t="shared" si="30"/>
        <v>1</v>
      </c>
      <c r="L343" s="46">
        <f t="shared" si="30"/>
        <v>2</v>
      </c>
      <c r="M343" s="46">
        <f t="shared" si="30"/>
        <v>1</v>
      </c>
      <c r="N343" s="46">
        <f t="shared" si="30"/>
        <v>2</v>
      </c>
      <c r="O343" s="46">
        <f t="shared" si="30"/>
        <v>1</v>
      </c>
      <c r="P343" s="46">
        <f t="shared" si="30"/>
        <v>2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14</v>
      </c>
      <c r="H344" s="112">
        <f t="shared" ref="H344:S344" si="31">SUM(H345:H347)</f>
        <v>0</v>
      </c>
      <c r="I344" s="112">
        <f t="shared" si="31"/>
        <v>1</v>
      </c>
      <c r="J344" s="112">
        <f t="shared" si="31"/>
        <v>2</v>
      </c>
      <c r="K344" s="112">
        <f t="shared" si="31"/>
        <v>1</v>
      </c>
      <c r="L344" s="112">
        <f t="shared" si="31"/>
        <v>2</v>
      </c>
      <c r="M344" s="112">
        <f t="shared" si="31"/>
        <v>1</v>
      </c>
      <c r="N344" s="112">
        <f t="shared" si="31"/>
        <v>2</v>
      </c>
      <c r="O344" s="112">
        <f t="shared" si="31"/>
        <v>1</v>
      </c>
      <c r="P344" s="112">
        <f t="shared" si="31"/>
        <v>2</v>
      </c>
      <c r="Q344" s="112">
        <f t="shared" si="31"/>
        <v>1</v>
      </c>
      <c r="R344" s="112">
        <f t="shared" si="31"/>
        <v>1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10</v>
      </c>
      <c r="H345" s="103"/>
      <c r="I345" s="103">
        <v>1</v>
      </c>
      <c r="J345" s="103">
        <v>1</v>
      </c>
      <c r="K345" s="103">
        <v>1</v>
      </c>
      <c r="L345" s="103">
        <v>1</v>
      </c>
      <c r="M345" s="103">
        <v>1</v>
      </c>
      <c r="N345" s="103">
        <v>1</v>
      </c>
      <c r="O345" s="103">
        <v>1</v>
      </c>
      <c r="P345" s="103">
        <v>1</v>
      </c>
      <c r="Q345" s="103">
        <v>1</v>
      </c>
      <c r="R345" s="103">
        <v>1</v>
      </c>
      <c r="S345" s="103"/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4</v>
      </c>
      <c r="H346" s="30"/>
      <c r="I346" s="30"/>
      <c r="J346" s="30">
        <v>1</v>
      </c>
      <c r="K346" s="30"/>
      <c r="L346" s="30">
        <v>1</v>
      </c>
      <c r="M346" s="30"/>
      <c r="N346" s="30">
        <v>1</v>
      </c>
      <c r="O346" s="30"/>
      <c r="P346" s="30">
        <v>1</v>
      </c>
      <c r="Q346" s="30"/>
      <c r="R346" s="103"/>
      <c r="S346" s="103"/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2</v>
      </c>
      <c r="H348" s="110">
        <f t="shared" ref="H348:S348" si="33">IF((H340+H341+H342+H343-H344)&lt;0,"Revise porque este valor no puede ser negativo",H340+H341+H342+H343-H344)</f>
        <v>2</v>
      </c>
      <c r="I348" s="110">
        <f t="shared" si="33"/>
        <v>3</v>
      </c>
      <c r="J348" s="110">
        <f t="shared" si="33"/>
        <v>4</v>
      </c>
      <c r="K348" s="110">
        <f t="shared" si="33"/>
        <v>4</v>
      </c>
      <c r="L348" s="110">
        <f t="shared" si="33"/>
        <v>4</v>
      </c>
      <c r="M348" s="110">
        <f t="shared" si="33"/>
        <v>5</v>
      </c>
      <c r="N348" s="110">
        <f t="shared" si="33"/>
        <v>5</v>
      </c>
      <c r="O348" s="110">
        <f t="shared" si="33"/>
        <v>5</v>
      </c>
      <c r="P348" s="110">
        <f t="shared" si="33"/>
        <v>6</v>
      </c>
      <c r="Q348" s="110">
        <f t="shared" si="33"/>
        <v>5</v>
      </c>
      <c r="R348" s="110">
        <f t="shared" si="33"/>
        <v>4</v>
      </c>
      <c r="S348" s="110">
        <f t="shared" si="33"/>
        <v>4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2</v>
      </c>
      <c r="H359" s="25"/>
      <c r="I359" s="25"/>
      <c r="J359" s="25">
        <v>1</v>
      </c>
      <c r="K359" s="25"/>
      <c r="L359" s="25"/>
      <c r="M359" s="25"/>
      <c r="N359" s="25"/>
      <c r="O359" s="25">
        <v>1</v>
      </c>
      <c r="P359" s="25"/>
      <c r="Q359" s="25"/>
      <c r="R359" s="25"/>
      <c r="S359" s="25"/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10</v>
      </c>
      <c r="H360" s="31">
        <v>0</v>
      </c>
      <c r="I360" s="31">
        <v>1</v>
      </c>
      <c r="J360" s="31">
        <v>1</v>
      </c>
      <c r="K360" s="31">
        <v>1</v>
      </c>
      <c r="L360" s="31">
        <v>1</v>
      </c>
      <c r="M360" s="31">
        <v>1</v>
      </c>
      <c r="N360" s="31">
        <v>1</v>
      </c>
      <c r="O360" s="31">
        <v>1</v>
      </c>
      <c r="P360" s="31">
        <v>1</v>
      </c>
      <c r="Q360" s="31">
        <v>1</v>
      </c>
      <c r="R360" s="31">
        <v>1</v>
      </c>
      <c r="S360" s="31">
        <v>0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2</v>
      </c>
      <c r="H361" s="31">
        <v>0</v>
      </c>
      <c r="I361" s="31">
        <v>0</v>
      </c>
      <c r="J361" s="31">
        <v>1</v>
      </c>
      <c r="K361" s="31">
        <v>0</v>
      </c>
      <c r="L361" s="31">
        <v>0</v>
      </c>
      <c r="M361" s="31">
        <v>0</v>
      </c>
      <c r="N361" s="31">
        <v>0</v>
      </c>
      <c r="O361" s="31">
        <v>1</v>
      </c>
      <c r="P361" s="31">
        <v>0</v>
      </c>
      <c r="Q361" s="31">
        <v>0</v>
      </c>
      <c r="R361" s="31">
        <v>0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>+H362+I362+J362+K362+L362+M362+N362+O362+P362+Q362+R362+S362</f>
        <v>50</v>
      </c>
      <c r="H362" s="31"/>
      <c r="I362" s="31"/>
      <c r="J362" s="31">
        <v>50</v>
      </c>
      <c r="K362" s="31"/>
      <c r="L362" s="31"/>
      <c r="M362" s="31"/>
      <c r="N362" s="31"/>
      <c r="O362" s="31">
        <v>0</v>
      </c>
      <c r="P362" s="31"/>
      <c r="Q362" s="31"/>
      <c r="R362" s="31"/>
      <c r="S362" s="31"/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>+H363+I363+J363+K363+L363+M363+N363+O363+P363+Q363+R363+S363</f>
        <v>50</v>
      </c>
      <c r="H363" s="31"/>
      <c r="I363" s="31"/>
      <c r="J363" s="31"/>
      <c r="K363" s="31"/>
      <c r="L363" s="31"/>
      <c r="M363" s="31"/>
      <c r="N363" s="31"/>
      <c r="O363" s="31">
        <v>50</v>
      </c>
      <c r="P363" s="31"/>
      <c r="Q363" s="31"/>
      <c r="R363" s="31"/>
      <c r="S363" s="31"/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6</v>
      </c>
      <c r="H364" s="31"/>
      <c r="I364" s="31">
        <v>1</v>
      </c>
      <c r="J364" s="31"/>
      <c r="K364" s="31">
        <v>1</v>
      </c>
      <c r="L364" s="31"/>
      <c r="M364" s="31">
        <v>1</v>
      </c>
      <c r="N364" s="31"/>
      <c r="O364" s="31">
        <v>1</v>
      </c>
      <c r="P364" s="31"/>
      <c r="Q364" s="31">
        <v>1</v>
      </c>
      <c r="R364" s="31"/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440</v>
      </c>
      <c r="H365" s="5">
        <v>20</v>
      </c>
      <c r="I365" s="5">
        <v>40</v>
      </c>
      <c r="J365" s="5">
        <v>40</v>
      </c>
      <c r="K365" s="5">
        <v>40</v>
      </c>
      <c r="L365" s="5">
        <v>40</v>
      </c>
      <c r="M365" s="5">
        <v>40</v>
      </c>
      <c r="N365" s="5">
        <v>40</v>
      </c>
      <c r="O365" s="5">
        <v>40</v>
      </c>
      <c r="P365" s="5">
        <v>40</v>
      </c>
      <c r="Q365" s="5">
        <v>40</v>
      </c>
      <c r="R365" s="5">
        <v>40</v>
      </c>
      <c r="S365" s="5">
        <v>20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55</v>
      </c>
      <c r="H366" s="5">
        <v>3</v>
      </c>
      <c r="I366" s="5">
        <v>5</v>
      </c>
      <c r="J366" s="5">
        <v>5</v>
      </c>
      <c r="K366" s="5">
        <v>5</v>
      </c>
      <c r="L366" s="5">
        <v>5</v>
      </c>
      <c r="M366" s="5">
        <v>5</v>
      </c>
      <c r="N366" s="5">
        <v>5</v>
      </c>
      <c r="O366" s="5">
        <v>5</v>
      </c>
      <c r="P366" s="5">
        <v>5</v>
      </c>
      <c r="Q366" s="5">
        <v>5</v>
      </c>
      <c r="R366" s="5">
        <v>5</v>
      </c>
      <c r="S366" s="5">
        <v>2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12</v>
      </c>
      <c r="H370" s="5">
        <v>1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44</v>
      </c>
      <c r="H380" s="5">
        <v>2</v>
      </c>
      <c r="I380" s="5">
        <v>4</v>
      </c>
      <c r="J380" s="5">
        <v>4</v>
      </c>
      <c r="K380" s="5">
        <v>4</v>
      </c>
      <c r="L380" s="5">
        <v>4</v>
      </c>
      <c r="M380" s="5">
        <v>4</v>
      </c>
      <c r="N380" s="5">
        <v>4</v>
      </c>
      <c r="O380" s="5">
        <v>4</v>
      </c>
      <c r="P380" s="5">
        <v>4</v>
      </c>
      <c r="Q380" s="5">
        <v>4</v>
      </c>
      <c r="R380" s="5">
        <v>4</v>
      </c>
      <c r="S380" s="5">
        <v>2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50</v>
      </c>
      <c r="H387" s="476">
        <v>0</v>
      </c>
      <c r="I387" s="476">
        <v>5</v>
      </c>
      <c r="J387" s="476">
        <v>5</v>
      </c>
      <c r="K387" s="476">
        <v>5</v>
      </c>
      <c r="L387" s="476">
        <v>5</v>
      </c>
      <c r="M387" s="476">
        <v>5</v>
      </c>
      <c r="N387" s="476">
        <v>5</v>
      </c>
      <c r="O387" s="476">
        <v>5</v>
      </c>
      <c r="P387" s="476">
        <v>5</v>
      </c>
      <c r="Q387" s="476">
        <v>5</v>
      </c>
      <c r="R387" s="476">
        <v>5</v>
      </c>
      <c r="S387" s="476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6" si="40">+H388+I388+J388+K388+L388+M388+N388+O388+P388+Q388+R388+S388</f>
        <v>50</v>
      </c>
      <c r="H388" s="476">
        <v>0</v>
      </c>
      <c r="I388" s="476">
        <v>5</v>
      </c>
      <c r="J388" s="476">
        <v>5</v>
      </c>
      <c r="K388" s="476">
        <v>5</v>
      </c>
      <c r="L388" s="476">
        <v>5</v>
      </c>
      <c r="M388" s="476">
        <v>5</v>
      </c>
      <c r="N388" s="476">
        <v>5</v>
      </c>
      <c r="O388" s="476">
        <v>5</v>
      </c>
      <c r="P388" s="476">
        <v>5</v>
      </c>
      <c r="Q388" s="476">
        <v>5</v>
      </c>
      <c r="R388" s="476">
        <v>5</v>
      </c>
      <c r="S388" s="476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120</v>
      </c>
      <c r="H390" s="5">
        <v>10</v>
      </c>
      <c r="I390" s="5">
        <v>10</v>
      </c>
      <c r="J390" s="5">
        <v>10</v>
      </c>
      <c r="K390" s="5">
        <v>10</v>
      </c>
      <c r="L390" s="5">
        <v>10</v>
      </c>
      <c r="M390" s="5">
        <v>10</v>
      </c>
      <c r="N390" s="5">
        <v>10</v>
      </c>
      <c r="O390" s="5">
        <v>10</v>
      </c>
      <c r="P390" s="5">
        <v>10</v>
      </c>
      <c r="Q390" s="5">
        <v>10</v>
      </c>
      <c r="R390" s="5">
        <v>10</v>
      </c>
      <c r="S390" s="5">
        <v>10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20</v>
      </c>
      <c r="H391" s="5"/>
      <c r="I391" s="5">
        <v>2</v>
      </c>
      <c r="J391" s="5">
        <v>2</v>
      </c>
      <c r="K391" s="5">
        <v>2</v>
      </c>
      <c r="L391" s="5">
        <v>2</v>
      </c>
      <c r="M391" s="5">
        <v>2</v>
      </c>
      <c r="N391" s="5">
        <v>2</v>
      </c>
      <c r="O391" s="5">
        <v>2</v>
      </c>
      <c r="P391" s="5">
        <v>2</v>
      </c>
      <c r="Q391" s="5">
        <v>2</v>
      </c>
      <c r="R391" s="5">
        <v>2</v>
      </c>
      <c r="S391" s="5"/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10</v>
      </c>
      <c r="H392" s="31"/>
      <c r="I392" s="31">
        <v>1</v>
      </c>
      <c r="J392" s="31">
        <v>1</v>
      </c>
      <c r="K392" s="31">
        <v>1</v>
      </c>
      <c r="L392" s="31">
        <v>1</v>
      </c>
      <c r="M392" s="31">
        <v>1</v>
      </c>
      <c r="N392" s="31">
        <v>1</v>
      </c>
      <c r="O392" s="31">
        <v>1</v>
      </c>
      <c r="P392" s="31">
        <v>1</v>
      </c>
      <c r="Q392" s="31">
        <v>1</v>
      </c>
      <c r="R392" s="31">
        <v>1</v>
      </c>
      <c r="S392" s="31"/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6</v>
      </c>
      <c r="H393" s="5"/>
      <c r="I393" s="5">
        <v>1</v>
      </c>
      <c r="J393" s="5"/>
      <c r="K393" s="5">
        <v>1</v>
      </c>
      <c r="L393" s="5"/>
      <c r="M393" s="5">
        <v>1</v>
      </c>
      <c r="N393" s="5"/>
      <c r="O393" s="5">
        <v>1</v>
      </c>
      <c r="P393" s="5"/>
      <c r="Q393" s="5">
        <v>1</v>
      </c>
      <c r="R393" s="5"/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120</v>
      </c>
      <c r="H394" s="52">
        <v>10</v>
      </c>
      <c r="I394" s="52">
        <v>10</v>
      </c>
      <c r="J394" s="52">
        <v>10</v>
      </c>
      <c r="K394" s="52">
        <v>10</v>
      </c>
      <c r="L394" s="52">
        <v>10</v>
      </c>
      <c r="M394" s="52">
        <v>10</v>
      </c>
      <c r="N394" s="52">
        <v>10</v>
      </c>
      <c r="O394" s="52">
        <v>10</v>
      </c>
      <c r="P394" s="52">
        <v>10</v>
      </c>
      <c r="Q394" s="52">
        <v>10</v>
      </c>
      <c r="R394" s="52">
        <v>10</v>
      </c>
      <c r="S394" s="52">
        <v>10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24</v>
      </c>
      <c r="H395" s="52">
        <v>2</v>
      </c>
      <c r="I395" s="52">
        <v>2</v>
      </c>
      <c r="J395" s="52">
        <v>2</v>
      </c>
      <c r="K395" s="52">
        <v>2</v>
      </c>
      <c r="L395" s="52">
        <v>2</v>
      </c>
      <c r="M395" s="52">
        <v>2</v>
      </c>
      <c r="N395" s="52">
        <v>2</v>
      </c>
      <c r="O395" s="52">
        <v>2</v>
      </c>
      <c r="P395" s="52">
        <v>2</v>
      </c>
      <c r="Q395" s="52">
        <v>2</v>
      </c>
      <c r="R395" s="52">
        <v>2</v>
      </c>
      <c r="S395" s="52">
        <v>2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>+H397+I397+J397+K397+L397+M397+N397+O397+P397+Q397+R397+S397</f>
        <v>288</v>
      </c>
      <c r="H397" s="52">
        <v>24</v>
      </c>
      <c r="I397" s="52">
        <v>24</v>
      </c>
      <c r="J397" s="52">
        <v>24</v>
      </c>
      <c r="K397" s="52">
        <v>24</v>
      </c>
      <c r="L397" s="52">
        <v>24</v>
      </c>
      <c r="M397" s="52">
        <v>24</v>
      </c>
      <c r="N397" s="52">
        <v>24</v>
      </c>
      <c r="O397" s="52">
        <v>24</v>
      </c>
      <c r="P397" s="52">
        <v>24</v>
      </c>
      <c r="Q397" s="52">
        <v>24</v>
      </c>
      <c r="R397" s="52">
        <v>24</v>
      </c>
      <c r="S397" s="52">
        <v>24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110" priority="14" operator="equal">
      <formula>"REVISE PORQUE ESTE VALOR NO PUEDE SER NEGATIVO"</formula>
    </cfRule>
    <cfRule type="cellIs" dxfId="109" priority="18" operator="lessThan">
      <formula>0</formula>
    </cfRule>
  </conditionalFormatting>
  <conditionalFormatting sqref="G327:S327">
    <cfRule type="cellIs" dxfId="108" priority="17" operator="lessThan">
      <formula>0</formula>
    </cfRule>
  </conditionalFormatting>
  <conditionalFormatting sqref="G338:S338">
    <cfRule type="cellIs" dxfId="107" priority="13" operator="equal">
      <formula>"Revise porque este valor no puede ser negativo"</formula>
    </cfRule>
    <cfRule type="cellIs" dxfId="106" priority="16" operator="lessThan">
      <formula>0</formula>
    </cfRule>
  </conditionalFormatting>
  <conditionalFormatting sqref="G338:S338">
    <cfRule type="cellIs" dxfId="105" priority="15" operator="lessThan">
      <formula>0</formula>
    </cfRule>
  </conditionalFormatting>
  <conditionalFormatting sqref="G348:S348">
    <cfRule type="cellIs" dxfId="104" priority="10" operator="equal">
      <formula>"Revise porque este valor no puede ser negativo"</formula>
    </cfRule>
    <cfRule type="cellIs" dxfId="103" priority="12" operator="lessThan">
      <formula>0</formula>
    </cfRule>
  </conditionalFormatting>
  <conditionalFormatting sqref="G348:S348">
    <cfRule type="cellIs" dxfId="102" priority="11" operator="lessThan">
      <formula>0</formula>
    </cfRule>
  </conditionalFormatting>
  <conditionalFormatting sqref="G357 I357:S357">
    <cfRule type="cellIs" dxfId="101" priority="7" operator="equal">
      <formula>"Revise porque este valor no puede ser negativo"</formula>
    </cfRule>
    <cfRule type="cellIs" dxfId="100" priority="9" operator="lessThan">
      <formula>0</formula>
    </cfRule>
  </conditionalFormatting>
  <conditionalFormatting sqref="G357 I357:S357">
    <cfRule type="cellIs" dxfId="99" priority="8" operator="lessThan">
      <formula>0</formula>
    </cfRule>
  </conditionalFormatting>
  <conditionalFormatting sqref="H357">
    <cfRule type="cellIs" dxfId="98" priority="4" operator="equal">
      <formula>"Revise porque este valor no puede ser negativo"</formula>
    </cfRule>
    <cfRule type="cellIs" dxfId="97" priority="6" operator="lessThan">
      <formula>0</formula>
    </cfRule>
  </conditionalFormatting>
  <conditionalFormatting sqref="H357">
    <cfRule type="cellIs" dxfId="96" priority="5" operator="lessThan">
      <formula>0</formula>
    </cfRule>
  </conditionalFormatting>
  <conditionalFormatting sqref="G24:S24">
    <cfRule type="cellIs" dxfId="95" priority="1" operator="equal">
      <formula>"REVISE PORQUE ESTE VALOR NO PUEDE SER NEGATIVO"</formula>
    </cfRule>
    <cfRule type="cellIs" dxfId="94" priority="3" operator="lessThan">
      <formula>0</formula>
    </cfRule>
  </conditionalFormatting>
  <conditionalFormatting sqref="G24:S24">
    <cfRule type="cellIs" dxfId="93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34" zoomScale="60" zoomScaleNormal="60" workbookViewId="0">
      <selection activeCell="G12" sqref="G12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1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516</v>
      </c>
      <c r="H12" s="612">
        <v>43</v>
      </c>
      <c r="I12" s="612">
        <v>43</v>
      </c>
      <c r="J12" s="612">
        <v>43</v>
      </c>
      <c r="K12" s="612">
        <v>43</v>
      </c>
      <c r="L12" s="612">
        <v>43</v>
      </c>
      <c r="M12" s="612">
        <v>43</v>
      </c>
      <c r="N12" s="612">
        <v>43</v>
      </c>
      <c r="O12" s="612">
        <v>43</v>
      </c>
      <c r="P12" s="612">
        <v>43</v>
      </c>
      <c r="Q12" s="612">
        <v>43</v>
      </c>
      <c r="R12" s="612">
        <v>43</v>
      </c>
      <c r="S12" s="612">
        <v>43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60</v>
      </c>
      <c r="H13" s="625">
        <v>5</v>
      </c>
      <c r="I13" s="625">
        <v>5</v>
      </c>
      <c r="J13" s="625">
        <v>5</v>
      </c>
      <c r="K13" s="625">
        <v>5</v>
      </c>
      <c r="L13" s="625">
        <v>5</v>
      </c>
      <c r="M13" s="625">
        <v>5</v>
      </c>
      <c r="N13" s="625">
        <v>5</v>
      </c>
      <c r="O13" s="625">
        <v>5</v>
      </c>
      <c r="P13" s="625">
        <v>5</v>
      </c>
      <c r="Q13" s="625">
        <v>5</v>
      </c>
      <c r="R13" s="625">
        <v>5</v>
      </c>
      <c r="S13" s="625">
        <v>5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120</v>
      </c>
      <c r="H14" s="625">
        <v>10</v>
      </c>
      <c r="I14" s="625">
        <v>10</v>
      </c>
      <c r="J14" s="625">
        <v>10</v>
      </c>
      <c r="K14" s="625">
        <v>10</v>
      </c>
      <c r="L14" s="625">
        <v>10</v>
      </c>
      <c r="M14" s="625">
        <v>10</v>
      </c>
      <c r="N14" s="625">
        <v>10</v>
      </c>
      <c r="O14" s="625">
        <v>10</v>
      </c>
      <c r="P14" s="625">
        <v>10</v>
      </c>
      <c r="Q14" s="625">
        <v>10</v>
      </c>
      <c r="R14" s="625">
        <v>10</v>
      </c>
      <c r="S14" s="625">
        <v>10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>SUM(H15:S15)</f>
        <v>60</v>
      </c>
      <c r="H15" s="625">
        <v>5</v>
      </c>
      <c r="I15" s="625">
        <v>5</v>
      </c>
      <c r="J15" s="625">
        <v>5</v>
      </c>
      <c r="K15" s="625">
        <v>5</v>
      </c>
      <c r="L15" s="625">
        <v>5</v>
      </c>
      <c r="M15" s="625">
        <v>5</v>
      </c>
      <c r="N15" s="625">
        <v>5</v>
      </c>
      <c r="O15" s="625">
        <v>5</v>
      </c>
      <c r="P15" s="625">
        <v>5</v>
      </c>
      <c r="Q15" s="625">
        <v>5</v>
      </c>
      <c r="R15" s="625">
        <v>5</v>
      </c>
      <c r="S15" s="625">
        <v>5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36</v>
      </c>
      <c r="H16" s="625">
        <v>3</v>
      </c>
      <c r="I16" s="625">
        <v>3</v>
      </c>
      <c r="J16" s="625">
        <v>3</v>
      </c>
      <c r="K16" s="625">
        <v>3</v>
      </c>
      <c r="L16" s="625">
        <v>3</v>
      </c>
      <c r="M16" s="625">
        <v>3</v>
      </c>
      <c r="N16" s="625">
        <v>3</v>
      </c>
      <c r="O16" s="625">
        <v>3</v>
      </c>
      <c r="P16" s="625">
        <v>3</v>
      </c>
      <c r="Q16" s="625">
        <v>3</v>
      </c>
      <c r="R16" s="625">
        <v>3</v>
      </c>
      <c r="S16" s="625">
        <v>3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60</v>
      </c>
      <c r="H17" s="625">
        <v>5</v>
      </c>
      <c r="I17" s="625">
        <v>5</v>
      </c>
      <c r="J17" s="625">
        <v>5</v>
      </c>
      <c r="K17" s="625">
        <v>5</v>
      </c>
      <c r="L17" s="625">
        <v>5</v>
      </c>
      <c r="M17" s="625">
        <v>5</v>
      </c>
      <c r="N17" s="625">
        <v>5</v>
      </c>
      <c r="O17" s="625">
        <v>5</v>
      </c>
      <c r="P17" s="625">
        <v>5</v>
      </c>
      <c r="Q17" s="625">
        <v>5</v>
      </c>
      <c r="R17" s="625">
        <v>5</v>
      </c>
      <c r="S17" s="625">
        <v>5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625">
        <v>0</v>
      </c>
      <c r="I18" s="625">
        <v>0</v>
      </c>
      <c r="J18" s="625">
        <v>0</v>
      </c>
      <c r="K18" s="625">
        <v>0</v>
      </c>
      <c r="L18" s="625">
        <v>0</v>
      </c>
      <c r="M18" s="625">
        <v>0</v>
      </c>
      <c r="N18" s="625">
        <v>0</v>
      </c>
      <c r="O18" s="625">
        <v>0</v>
      </c>
      <c r="P18" s="625">
        <v>0</v>
      </c>
      <c r="Q18" s="625">
        <v>0</v>
      </c>
      <c r="R18" s="625">
        <v>0</v>
      </c>
      <c r="S18" s="62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0</v>
      </c>
      <c r="H19" s="625">
        <v>0</v>
      </c>
      <c r="I19" s="625">
        <v>0</v>
      </c>
      <c r="J19" s="625">
        <v>0</v>
      </c>
      <c r="K19" s="625">
        <v>0</v>
      </c>
      <c r="L19" s="625">
        <v>0</v>
      </c>
      <c r="M19" s="625">
        <v>0</v>
      </c>
      <c r="N19" s="625">
        <v>0</v>
      </c>
      <c r="O19" s="625">
        <v>0</v>
      </c>
      <c r="P19" s="625">
        <v>0</v>
      </c>
      <c r="Q19" s="625">
        <v>0</v>
      </c>
      <c r="R19" s="625">
        <v>0</v>
      </c>
      <c r="S19" s="62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180</v>
      </c>
      <c r="H20" s="625">
        <v>15</v>
      </c>
      <c r="I20" s="625">
        <v>15</v>
      </c>
      <c r="J20" s="625">
        <v>15</v>
      </c>
      <c r="K20" s="625">
        <v>15</v>
      </c>
      <c r="L20" s="625">
        <v>15</v>
      </c>
      <c r="M20" s="625">
        <v>15</v>
      </c>
      <c r="N20" s="625">
        <v>15</v>
      </c>
      <c r="O20" s="625">
        <v>15</v>
      </c>
      <c r="P20" s="625">
        <v>15</v>
      </c>
      <c r="Q20" s="625">
        <v>15</v>
      </c>
      <c r="R20" s="625">
        <v>15</v>
      </c>
      <c r="S20" s="625">
        <v>15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0</v>
      </c>
      <c r="H21" s="625">
        <v>0</v>
      </c>
      <c r="I21" s="625">
        <v>0</v>
      </c>
      <c r="J21" s="625">
        <v>0</v>
      </c>
      <c r="K21" s="625">
        <v>0</v>
      </c>
      <c r="L21" s="625">
        <v>0</v>
      </c>
      <c r="M21" s="625">
        <v>0</v>
      </c>
      <c r="N21" s="625">
        <v>0</v>
      </c>
      <c r="O21" s="625">
        <v>0</v>
      </c>
      <c r="P21" s="625">
        <v>0</v>
      </c>
      <c r="Q21" s="625">
        <v>0</v>
      </c>
      <c r="R21" s="625">
        <v>0</v>
      </c>
      <c r="S21" s="62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955">
        <v>0</v>
      </c>
      <c r="I22" s="955">
        <v>0</v>
      </c>
      <c r="J22" s="955">
        <v>0</v>
      </c>
      <c r="K22" s="955">
        <v>0</v>
      </c>
      <c r="L22" s="955">
        <v>0</v>
      </c>
      <c r="M22" s="955">
        <v>0</v>
      </c>
      <c r="N22" s="955">
        <v>0</v>
      </c>
      <c r="O22" s="955">
        <v>0</v>
      </c>
      <c r="P22" s="955">
        <v>0</v>
      </c>
      <c r="Q22" s="955">
        <v>0</v>
      </c>
      <c r="R22" s="955">
        <v>0</v>
      </c>
      <c r="S22" s="955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1</v>
      </c>
      <c r="H25" s="956">
        <v>0</v>
      </c>
      <c r="I25" s="956">
        <v>0</v>
      </c>
      <c r="J25" s="956">
        <v>0</v>
      </c>
      <c r="K25" s="956">
        <v>0</v>
      </c>
      <c r="L25" s="956">
        <v>0</v>
      </c>
      <c r="M25" s="956">
        <v>1</v>
      </c>
      <c r="N25" s="956">
        <v>0</v>
      </c>
      <c r="O25" s="956">
        <v>0</v>
      </c>
      <c r="P25" s="956">
        <v>0</v>
      </c>
      <c r="Q25" s="956">
        <v>0</v>
      </c>
      <c r="R25" s="956">
        <v>0</v>
      </c>
      <c r="S25" s="956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625">
        <v>0</v>
      </c>
      <c r="I26" s="625">
        <v>0</v>
      </c>
      <c r="J26" s="625">
        <v>0</v>
      </c>
      <c r="K26" s="625">
        <v>0</v>
      </c>
      <c r="L26" s="625">
        <v>0</v>
      </c>
      <c r="M26" s="625">
        <v>0</v>
      </c>
      <c r="N26" s="625">
        <v>0</v>
      </c>
      <c r="O26" s="625">
        <v>0</v>
      </c>
      <c r="P26" s="625">
        <v>0</v>
      </c>
      <c r="Q26" s="625">
        <v>0</v>
      </c>
      <c r="R26" s="625">
        <v>0</v>
      </c>
      <c r="S26" s="62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625">
        <v>0</v>
      </c>
      <c r="I27" s="625">
        <v>0</v>
      </c>
      <c r="J27" s="625">
        <v>0</v>
      </c>
      <c r="K27" s="625">
        <v>0</v>
      </c>
      <c r="L27" s="625">
        <v>0</v>
      </c>
      <c r="M27" s="625">
        <v>0</v>
      </c>
      <c r="N27" s="625">
        <v>0</v>
      </c>
      <c r="O27" s="625">
        <v>0</v>
      </c>
      <c r="P27" s="625">
        <v>0</v>
      </c>
      <c r="Q27" s="625">
        <v>0</v>
      </c>
      <c r="R27" s="625">
        <v>0</v>
      </c>
      <c r="S27" s="62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625">
        <v>0</v>
      </c>
      <c r="I28" s="625">
        <v>0</v>
      </c>
      <c r="J28" s="625">
        <v>0</v>
      </c>
      <c r="K28" s="625">
        <v>0</v>
      </c>
      <c r="L28" s="625">
        <v>0</v>
      </c>
      <c r="M28" s="625">
        <v>0</v>
      </c>
      <c r="N28" s="625">
        <v>0</v>
      </c>
      <c r="O28" s="625">
        <v>0</v>
      </c>
      <c r="P28" s="625">
        <v>0</v>
      </c>
      <c r="Q28" s="625">
        <v>0</v>
      </c>
      <c r="R28" s="625">
        <v>0</v>
      </c>
      <c r="S28" s="62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955">
        <v>0</v>
      </c>
      <c r="I29" s="955">
        <v>0</v>
      </c>
      <c r="J29" s="955">
        <v>0</v>
      </c>
      <c r="K29" s="955">
        <v>0</v>
      </c>
      <c r="L29" s="955">
        <v>0</v>
      </c>
      <c r="M29" s="955">
        <v>0</v>
      </c>
      <c r="N29" s="955">
        <v>0</v>
      </c>
      <c r="O29" s="955">
        <v>0</v>
      </c>
      <c r="P29" s="955">
        <v>0</v>
      </c>
      <c r="Q29" s="955">
        <v>0</v>
      </c>
      <c r="R29" s="955">
        <v>0</v>
      </c>
      <c r="S29" s="955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180</v>
      </c>
      <c r="H33" s="118">
        <f t="shared" ref="H33:S33" si="2">H20</f>
        <v>15</v>
      </c>
      <c r="I33" s="118">
        <f t="shared" si="2"/>
        <v>15</v>
      </c>
      <c r="J33" s="118">
        <f t="shared" si="2"/>
        <v>15</v>
      </c>
      <c r="K33" s="118">
        <f t="shared" si="2"/>
        <v>15</v>
      </c>
      <c r="L33" s="118">
        <f t="shared" si="2"/>
        <v>15</v>
      </c>
      <c r="M33" s="118">
        <f t="shared" si="2"/>
        <v>15</v>
      </c>
      <c r="N33" s="118">
        <f t="shared" si="2"/>
        <v>15</v>
      </c>
      <c r="O33" s="118">
        <f t="shared" si="2"/>
        <v>15</v>
      </c>
      <c r="P33" s="118">
        <f t="shared" si="2"/>
        <v>15</v>
      </c>
      <c r="Q33" s="118">
        <f t="shared" si="2"/>
        <v>15</v>
      </c>
      <c r="R33" s="118">
        <f t="shared" si="2"/>
        <v>15</v>
      </c>
      <c r="S33" s="118">
        <f t="shared" si="2"/>
        <v>15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0</v>
      </c>
      <c r="H34" s="625">
        <v>0</v>
      </c>
      <c r="I34" s="625">
        <v>0</v>
      </c>
      <c r="J34" s="625">
        <v>0</v>
      </c>
      <c r="K34" s="625">
        <v>0</v>
      </c>
      <c r="L34" s="625">
        <v>0</v>
      </c>
      <c r="M34" s="625">
        <v>0</v>
      </c>
      <c r="N34" s="625">
        <v>0</v>
      </c>
      <c r="O34" s="625">
        <v>0</v>
      </c>
      <c r="P34" s="625">
        <v>0</v>
      </c>
      <c r="Q34" s="625">
        <v>0</v>
      </c>
      <c r="R34" s="625">
        <v>0</v>
      </c>
      <c r="S34" s="62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9</v>
      </c>
      <c r="H35" s="625">
        <v>1</v>
      </c>
      <c r="I35" s="625">
        <v>1</v>
      </c>
      <c r="J35" s="625">
        <v>1</v>
      </c>
      <c r="K35" s="625">
        <v>1</v>
      </c>
      <c r="L35" s="625">
        <v>1</v>
      </c>
      <c r="M35" s="625">
        <v>1</v>
      </c>
      <c r="N35" s="625">
        <v>1</v>
      </c>
      <c r="O35" s="625">
        <v>1</v>
      </c>
      <c r="P35" s="625">
        <v>1</v>
      </c>
      <c r="Q35" s="625">
        <v>0</v>
      </c>
      <c r="R35" s="625">
        <v>0</v>
      </c>
      <c r="S35" s="62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9</v>
      </c>
      <c r="H36" s="625">
        <v>0</v>
      </c>
      <c r="I36" s="625">
        <v>0</v>
      </c>
      <c r="J36" s="625">
        <v>0</v>
      </c>
      <c r="K36" s="625">
        <v>1</v>
      </c>
      <c r="L36" s="625">
        <v>1</v>
      </c>
      <c r="M36" s="625">
        <v>1</v>
      </c>
      <c r="N36" s="625">
        <v>1</v>
      </c>
      <c r="O36" s="625">
        <v>1</v>
      </c>
      <c r="P36" s="625">
        <v>1</v>
      </c>
      <c r="Q36" s="625">
        <v>1</v>
      </c>
      <c r="R36" s="625">
        <v>1</v>
      </c>
      <c r="S36" s="62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96</v>
      </c>
      <c r="H37" s="625">
        <v>8</v>
      </c>
      <c r="I37" s="625">
        <v>8</v>
      </c>
      <c r="J37" s="625">
        <v>8</v>
      </c>
      <c r="K37" s="625">
        <v>8</v>
      </c>
      <c r="L37" s="625">
        <v>8</v>
      </c>
      <c r="M37" s="625">
        <v>8</v>
      </c>
      <c r="N37" s="625">
        <v>8</v>
      </c>
      <c r="O37" s="625">
        <v>8</v>
      </c>
      <c r="P37" s="625">
        <v>8</v>
      </c>
      <c r="Q37" s="625">
        <v>8</v>
      </c>
      <c r="R37" s="625">
        <v>8</v>
      </c>
      <c r="S37" s="625">
        <v>8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0</v>
      </c>
      <c r="H38" s="625">
        <v>0</v>
      </c>
      <c r="I38" s="625">
        <v>0</v>
      </c>
      <c r="J38" s="625">
        <v>0</v>
      </c>
      <c r="K38" s="625">
        <v>0</v>
      </c>
      <c r="L38" s="625">
        <v>0</v>
      </c>
      <c r="M38" s="625">
        <v>0</v>
      </c>
      <c r="N38" s="625">
        <v>0</v>
      </c>
      <c r="O38" s="625">
        <v>0</v>
      </c>
      <c r="P38" s="625">
        <v>0</v>
      </c>
      <c r="Q38" s="625">
        <v>0</v>
      </c>
      <c r="R38" s="625">
        <v>0</v>
      </c>
      <c r="S38" s="62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24</v>
      </c>
      <c r="H39" s="625">
        <v>2</v>
      </c>
      <c r="I39" s="625">
        <v>2</v>
      </c>
      <c r="J39" s="625">
        <v>2</v>
      </c>
      <c r="K39" s="625">
        <v>2</v>
      </c>
      <c r="L39" s="625">
        <v>2</v>
      </c>
      <c r="M39" s="625">
        <v>2</v>
      </c>
      <c r="N39" s="625">
        <v>2</v>
      </c>
      <c r="O39" s="625">
        <v>2</v>
      </c>
      <c r="P39" s="625">
        <v>2</v>
      </c>
      <c r="Q39" s="625">
        <v>2</v>
      </c>
      <c r="R39" s="625">
        <v>2</v>
      </c>
      <c r="S39" s="625">
        <v>2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24</v>
      </c>
      <c r="H40" s="625">
        <v>2</v>
      </c>
      <c r="I40" s="625">
        <v>2</v>
      </c>
      <c r="J40" s="625">
        <v>2</v>
      </c>
      <c r="K40" s="625">
        <v>2</v>
      </c>
      <c r="L40" s="625">
        <v>2</v>
      </c>
      <c r="M40" s="625">
        <v>2</v>
      </c>
      <c r="N40" s="625">
        <v>2</v>
      </c>
      <c r="O40" s="625">
        <v>2</v>
      </c>
      <c r="P40" s="625">
        <v>2</v>
      </c>
      <c r="Q40" s="625">
        <v>2</v>
      </c>
      <c r="R40" s="625">
        <v>2</v>
      </c>
      <c r="S40" s="625">
        <v>2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18</v>
      </c>
      <c r="H41" s="625">
        <v>1</v>
      </c>
      <c r="I41" s="625">
        <v>2</v>
      </c>
      <c r="J41" s="625">
        <v>1</v>
      </c>
      <c r="K41" s="625">
        <v>2</v>
      </c>
      <c r="L41" s="625">
        <v>1</v>
      </c>
      <c r="M41" s="625">
        <v>2</v>
      </c>
      <c r="N41" s="625">
        <v>1</v>
      </c>
      <c r="O41" s="625">
        <v>2</v>
      </c>
      <c r="P41" s="625">
        <v>1</v>
      </c>
      <c r="Q41" s="625">
        <v>2</v>
      </c>
      <c r="R41" s="625">
        <v>1</v>
      </c>
      <c r="S41" s="625">
        <v>2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625">
        <v>0</v>
      </c>
      <c r="I42" s="625">
        <v>0</v>
      </c>
      <c r="J42" s="625">
        <v>0</v>
      </c>
      <c r="K42" s="625">
        <v>0</v>
      </c>
      <c r="L42" s="625">
        <v>0</v>
      </c>
      <c r="M42" s="625">
        <v>0</v>
      </c>
      <c r="N42" s="625">
        <v>0</v>
      </c>
      <c r="O42" s="625">
        <v>0</v>
      </c>
      <c r="P42" s="625">
        <v>0</v>
      </c>
      <c r="Q42" s="625">
        <v>0</v>
      </c>
      <c r="R42" s="625">
        <v>0</v>
      </c>
      <c r="S42" s="62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625">
        <v>0</v>
      </c>
      <c r="I43" s="625">
        <v>0</v>
      </c>
      <c r="J43" s="625">
        <v>0</v>
      </c>
      <c r="K43" s="625">
        <v>0</v>
      </c>
      <c r="L43" s="625">
        <v>0</v>
      </c>
      <c r="M43" s="625">
        <v>0</v>
      </c>
      <c r="N43" s="625">
        <v>0</v>
      </c>
      <c r="O43" s="625">
        <v>0</v>
      </c>
      <c r="P43" s="625">
        <v>0</v>
      </c>
      <c r="Q43" s="625">
        <v>0</v>
      </c>
      <c r="R43" s="625">
        <v>0</v>
      </c>
      <c r="S43" s="62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625">
        <v>0</v>
      </c>
      <c r="I44" s="625">
        <v>0</v>
      </c>
      <c r="J44" s="625">
        <v>0</v>
      </c>
      <c r="K44" s="625">
        <v>0</v>
      </c>
      <c r="L44" s="625">
        <v>0</v>
      </c>
      <c r="M44" s="625">
        <v>0</v>
      </c>
      <c r="N44" s="625">
        <v>0</v>
      </c>
      <c r="O44" s="625">
        <v>0</v>
      </c>
      <c r="P44" s="625">
        <v>0</v>
      </c>
      <c r="Q44" s="625">
        <v>0</v>
      </c>
      <c r="R44" s="625">
        <v>0</v>
      </c>
      <c r="S44" s="62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625">
        <v>0</v>
      </c>
      <c r="I45" s="625">
        <v>0</v>
      </c>
      <c r="J45" s="625">
        <v>0</v>
      </c>
      <c r="K45" s="625">
        <v>0</v>
      </c>
      <c r="L45" s="625">
        <v>0</v>
      </c>
      <c r="M45" s="625">
        <v>0</v>
      </c>
      <c r="N45" s="625">
        <v>0</v>
      </c>
      <c r="O45" s="625">
        <v>0</v>
      </c>
      <c r="P45" s="625">
        <v>0</v>
      </c>
      <c r="Q45" s="625">
        <v>0</v>
      </c>
      <c r="R45" s="625">
        <v>0</v>
      </c>
      <c r="S45" s="62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955">
        <v>0</v>
      </c>
      <c r="I46" s="955">
        <v>0</v>
      </c>
      <c r="J46" s="955">
        <v>0</v>
      </c>
      <c r="K46" s="955">
        <v>0</v>
      </c>
      <c r="L46" s="955">
        <v>0</v>
      </c>
      <c r="M46" s="955">
        <v>0</v>
      </c>
      <c r="N46" s="955">
        <v>0</v>
      </c>
      <c r="O46" s="955">
        <v>0</v>
      </c>
      <c r="P46" s="955">
        <v>0</v>
      </c>
      <c r="Q46" s="955">
        <v>0</v>
      </c>
      <c r="R46" s="955">
        <v>0</v>
      </c>
      <c r="S46" s="955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0</v>
      </c>
      <c r="H47" s="625">
        <v>0</v>
      </c>
      <c r="I47" s="625">
        <v>0</v>
      </c>
      <c r="J47" s="625">
        <v>0</v>
      </c>
      <c r="K47" s="625">
        <v>0</v>
      </c>
      <c r="L47" s="625">
        <v>0</v>
      </c>
      <c r="M47" s="625">
        <v>0</v>
      </c>
      <c r="N47" s="625">
        <v>0</v>
      </c>
      <c r="O47" s="625">
        <v>0</v>
      </c>
      <c r="P47" s="625">
        <v>0</v>
      </c>
      <c r="Q47" s="625">
        <v>0</v>
      </c>
      <c r="R47" s="625">
        <v>0</v>
      </c>
      <c r="S47" s="62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0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0</v>
      </c>
      <c r="L52" s="118">
        <f t="shared" si="4"/>
        <v>0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0</v>
      </c>
      <c r="Q52" s="118">
        <f t="shared" si="4"/>
        <v>0</v>
      </c>
      <c r="R52" s="118">
        <f t="shared" si="4"/>
        <v>0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24</v>
      </c>
      <c r="H53" s="118">
        <f t="shared" ref="H53:S53" si="5">H40</f>
        <v>2</v>
      </c>
      <c r="I53" s="118">
        <f t="shared" si="5"/>
        <v>2</v>
      </c>
      <c r="J53" s="118">
        <f t="shared" si="5"/>
        <v>2</v>
      </c>
      <c r="K53" s="118">
        <f t="shared" si="5"/>
        <v>2</v>
      </c>
      <c r="L53" s="118">
        <f t="shared" si="5"/>
        <v>2</v>
      </c>
      <c r="M53" s="118">
        <f t="shared" si="5"/>
        <v>2</v>
      </c>
      <c r="N53" s="118">
        <f t="shared" si="5"/>
        <v>2</v>
      </c>
      <c r="O53" s="118">
        <f t="shared" si="5"/>
        <v>2</v>
      </c>
      <c r="P53" s="118">
        <f t="shared" si="5"/>
        <v>2</v>
      </c>
      <c r="Q53" s="118">
        <f t="shared" si="5"/>
        <v>2</v>
      </c>
      <c r="R53" s="118">
        <f t="shared" si="5"/>
        <v>2</v>
      </c>
      <c r="S53" s="118">
        <f t="shared" si="5"/>
        <v>2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625">
        <v>0</v>
      </c>
      <c r="I54" s="625">
        <v>0</v>
      </c>
      <c r="J54" s="625">
        <v>0</v>
      </c>
      <c r="K54" s="625">
        <v>0</v>
      </c>
      <c r="L54" s="625">
        <v>0</v>
      </c>
      <c r="M54" s="625">
        <v>0</v>
      </c>
      <c r="N54" s="625">
        <v>0</v>
      </c>
      <c r="O54" s="625">
        <v>0</v>
      </c>
      <c r="P54" s="625">
        <v>0</v>
      </c>
      <c r="Q54" s="625">
        <v>0</v>
      </c>
      <c r="R54" s="625">
        <v>0</v>
      </c>
      <c r="S54" s="62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625">
        <v>0</v>
      </c>
      <c r="I55" s="625">
        <v>0</v>
      </c>
      <c r="J55" s="625">
        <v>0</v>
      </c>
      <c r="K55" s="625">
        <v>0</v>
      </c>
      <c r="L55" s="625">
        <v>0</v>
      </c>
      <c r="M55" s="625">
        <v>0</v>
      </c>
      <c r="N55" s="625">
        <v>0</v>
      </c>
      <c r="O55" s="625">
        <v>0</v>
      </c>
      <c r="P55" s="625">
        <v>0</v>
      </c>
      <c r="Q55" s="625">
        <v>0</v>
      </c>
      <c r="R55" s="625">
        <v>0</v>
      </c>
      <c r="S55" s="62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625">
        <v>0</v>
      </c>
      <c r="I56" s="625">
        <v>0</v>
      </c>
      <c r="J56" s="625">
        <v>0</v>
      </c>
      <c r="K56" s="625">
        <v>0</v>
      </c>
      <c r="L56" s="625">
        <v>0</v>
      </c>
      <c r="M56" s="625">
        <v>0</v>
      </c>
      <c r="N56" s="625">
        <v>0</v>
      </c>
      <c r="O56" s="625">
        <v>0</v>
      </c>
      <c r="P56" s="625">
        <v>0</v>
      </c>
      <c r="Q56" s="625">
        <v>0</v>
      </c>
      <c r="R56" s="625">
        <v>0</v>
      </c>
      <c r="S56" s="62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18</v>
      </c>
      <c r="H57" s="625">
        <v>2</v>
      </c>
      <c r="I57" s="625">
        <v>1</v>
      </c>
      <c r="J57" s="625">
        <v>2</v>
      </c>
      <c r="K57" s="625">
        <v>1</v>
      </c>
      <c r="L57" s="625">
        <v>2</v>
      </c>
      <c r="M57" s="625">
        <v>1</v>
      </c>
      <c r="N57" s="625">
        <v>2</v>
      </c>
      <c r="O57" s="625">
        <v>1</v>
      </c>
      <c r="P57" s="625">
        <v>2</v>
      </c>
      <c r="Q57" s="625">
        <v>1</v>
      </c>
      <c r="R57" s="625">
        <v>2</v>
      </c>
      <c r="S57" s="625">
        <v>1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5">
        <v>0</v>
      </c>
      <c r="N58" s="625">
        <v>0</v>
      </c>
      <c r="O58" s="625">
        <v>0</v>
      </c>
      <c r="P58" s="625">
        <v>0</v>
      </c>
      <c r="Q58" s="625">
        <v>0</v>
      </c>
      <c r="R58" s="625">
        <v>0</v>
      </c>
      <c r="S58" s="62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6</v>
      </c>
      <c r="H59" s="625">
        <v>0</v>
      </c>
      <c r="I59" s="625">
        <v>1</v>
      </c>
      <c r="J59" s="625">
        <v>0</v>
      </c>
      <c r="K59" s="625">
        <v>1</v>
      </c>
      <c r="L59" s="625">
        <v>0</v>
      </c>
      <c r="M59" s="625">
        <v>1</v>
      </c>
      <c r="N59" s="625">
        <v>0</v>
      </c>
      <c r="O59" s="625">
        <v>1</v>
      </c>
      <c r="P59" s="625">
        <v>0</v>
      </c>
      <c r="Q59" s="625">
        <v>1</v>
      </c>
      <c r="R59" s="625">
        <v>0</v>
      </c>
      <c r="S59" s="625">
        <v>1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0</v>
      </c>
      <c r="H60" s="625">
        <v>0</v>
      </c>
      <c r="I60" s="625">
        <v>0</v>
      </c>
      <c r="J60" s="625">
        <v>0</v>
      </c>
      <c r="K60" s="625">
        <v>0</v>
      </c>
      <c r="L60" s="625">
        <v>0</v>
      </c>
      <c r="M60" s="625">
        <v>0</v>
      </c>
      <c r="N60" s="625">
        <v>0</v>
      </c>
      <c r="O60" s="625">
        <v>0</v>
      </c>
      <c r="P60" s="625">
        <v>0</v>
      </c>
      <c r="Q60" s="625">
        <v>0</v>
      </c>
      <c r="R60" s="625">
        <v>0</v>
      </c>
      <c r="S60" s="62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0</v>
      </c>
      <c r="H61" s="625">
        <v>0</v>
      </c>
      <c r="I61" s="625">
        <v>0</v>
      </c>
      <c r="J61" s="625">
        <v>0</v>
      </c>
      <c r="K61" s="625">
        <v>0</v>
      </c>
      <c r="L61" s="625">
        <v>0</v>
      </c>
      <c r="M61" s="625">
        <v>0</v>
      </c>
      <c r="N61" s="625">
        <v>0</v>
      </c>
      <c r="O61" s="625">
        <v>0</v>
      </c>
      <c r="P61" s="625">
        <v>0</v>
      </c>
      <c r="Q61" s="625">
        <v>0</v>
      </c>
      <c r="R61" s="625">
        <v>0</v>
      </c>
      <c r="S61" s="62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625">
        <v>0</v>
      </c>
      <c r="I62" s="625">
        <v>0</v>
      </c>
      <c r="J62" s="625">
        <v>0</v>
      </c>
      <c r="K62" s="625">
        <v>0</v>
      </c>
      <c r="L62" s="625">
        <v>0</v>
      </c>
      <c r="M62" s="625">
        <v>0</v>
      </c>
      <c r="N62" s="625">
        <v>0</v>
      </c>
      <c r="O62" s="625">
        <v>0</v>
      </c>
      <c r="P62" s="625">
        <v>0</v>
      </c>
      <c r="Q62" s="625">
        <v>0</v>
      </c>
      <c r="R62" s="625">
        <v>0</v>
      </c>
      <c r="S62" s="62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0</v>
      </c>
      <c r="H63" s="625">
        <v>0</v>
      </c>
      <c r="I63" s="625">
        <v>0</v>
      </c>
      <c r="J63" s="625">
        <v>0</v>
      </c>
      <c r="K63" s="625">
        <v>0</v>
      </c>
      <c r="L63" s="625">
        <v>0</v>
      </c>
      <c r="M63" s="625">
        <v>0</v>
      </c>
      <c r="N63" s="625">
        <v>0</v>
      </c>
      <c r="O63" s="625">
        <v>0</v>
      </c>
      <c r="P63" s="625">
        <v>0</v>
      </c>
      <c r="Q63" s="625">
        <v>0</v>
      </c>
      <c r="R63" s="625">
        <v>0</v>
      </c>
      <c r="S63" s="62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625">
        <v>0</v>
      </c>
      <c r="I64" s="625">
        <v>0</v>
      </c>
      <c r="J64" s="625">
        <v>0</v>
      </c>
      <c r="K64" s="625">
        <v>0</v>
      </c>
      <c r="L64" s="625">
        <v>0</v>
      </c>
      <c r="M64" s="625">
        <v>0</v>
      </c>
      <c r="N64" s="625">
        <v>0</v>
      </c>
      <c r="O64" s="625">
        <v>0</v>
      </c>
      <c r="P64" s="625">
        <v>0</v>
      </c>
      <c r="Q64" s="625">
        <v>0</v>
      </c>
      <c r="R64" s="625">
        <v>0</v>
      </c>
      <c r="S64" s="62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0</v>
      </c>
      <c r="H65" s="625">
        <v>0</v>
      </c>
      <c r="I65" s="625">
        <v>0</v>
      </c>
      <c r="J65" s="625">
        <v>0</v>
      </c>
      <c r="K65" s="625">
        <v>0</v>
      </c>
      <c r="L65" s="625">
        <v>0</v>
      </c>
      <c r="M65" s="625">
        <v>0</v>
      </c>
      <c r="N65" s="625">
        <v>0</v>
      </c>
      <c r="O65" s="625">
        <v>0</v>
      </c>
      <c r="P65" s="625">
        <v>0</v>
      </c>
      <c r="Q65" s="625">
        <v>0</v>
      </c>
      <c r="R65" s="625">
        <v>0</v>
      </c>
      <c r="S65" s="62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0</v>
      </c>
      <c r="H66" s="625">
        <v>0</v>
      </c>
      <c r="I66" s="625">
        <v>0</v>
      </c>
      <c r="J66" s="625">
        <v>0</v>
      </c>
      <c r="K66" s="625">
        <v>0</v>
      </c>
      <c r="L66" s="625">
        <v>0</v>
      </c>
      <c r="M66" s="625">
        <v>0</v>
      </c>
      <c r="N66" s="625">
        <v>0</v>
      </c>
      <c r="O66" s="625">
        <v>0</v>
      </c>
      <c r="P66" s="625">
        <v>0</v>
      </c>
      <c r="Q66" s="625">
        <v>0</v>
      </c>
      <c r="R66" s="625">
        <v>0</v>
      </c>
      <c r="S66" s="62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0</v>
      </c>
      <c r="H67" s="625">
        <v>0</v>
      </c>
      <c r="I67" s="625">
        <v>0</v>
      </c>
      <c r="J67" s="625">
        <v>0</v>
      </c>
      <c r="K67" s="625">
        <v>0</v>
      </c>
      <c r="L67" s="625">
        <v>0</v>
      </c>
      <c r="M67" s="625">
        <v>0</v>
      </c>
      <c r="N67" s="625">
        <v>0</v>
      </c>
      <c r="O67" s="625">
        <v>0</v>
      </c>
      <c r="P67" s="625">
        <v>0</v>
      </c>
      <c r="Q67" s="625">
        <v>0</v>
      </c>
      <c r="R67" s="625">
        <v>0</v>
      </c>
      <c r="S67" s="62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0</v>
      </c>
      <c r="H68" s="625">
        <v>0</v>
      </c>
      <c r="I68" s="625">
        <v>0</v>
      </c>
      <c r="J68" s="625">
        <v>0</v>
      </c>
      <c r="K68" s="625">
        <v>0</v>
      </c>
      <c r="L68" s="625">
        <v>0</v>
      </c>
      <c r="M68" s="625">
        <v>0</v>
      </c>
      <c r="N68" s="625">
        <v>0</v>
      </c>
      <c r="O68" s="625">
        <v>0</v>
      </c>
      <c r="P68" s="625">
        <v>0</v>
      </c>
      <c r="Q68" s="625">
        <v>0</v>
      </c>
      <c r="R68" s="625">
        <v>0</v>
      </c>
      <c r="S68" s="62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0</v>
      </c>
      <c r="H69" s="625">
        <v>0</v>
      </c>
      <c r="I69" s="625">
        <v>0</v>
      </c>
      <c r="J69" s="625">
        <v>0</v>
      </c>
      <c r="K69" s="625">
        <v>0</v>
      </c>
      <c r="L69" s="625">
        <v>0</v>
      </c>
      <c r="M69" s="625">
        <v>0</v>
      </c>
      <c r="N69" s="625">
        <v>0</v>
      </c>
      <c r="O69" s="625">
        <v>0</v>
      </c>
      <c r="P69" s="625">
        <v>0</v>
      </c>
      <c r="Q69" s="625">
        <v>0</v>
      </c>
      <c r="R69" s="625">
        <v>0</v>
      </c>
      <c r="S69" s="62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0</v>
      </c>
      <c r="H70" s="625">
        <v>0</v>
      </c>
      <c r="I70" s="625">
        <v>0</v>
      </c>
      <c r="J70" s="625">
        <v>0</v>
      </c>
      <c r="K70" s="625">
        <v>0</v>
      </c>
      <c r="L70" s="625">
        <v>0</v>
      </c>
      <c r="M70" s="625">
        <v>0</v>
      </c>
      <c r="N70" s="625">
        <v>0</v>
      </c>
      <c r="O70" s="625">
        <v>0</v>
      </c>
      <c r="P70" s="625">
        <v>0</v>
      </c>
      <c r="Q70" s="625">
        <v>0</v>
      </c>
      <c r="R70" s="625">
        <v>0</v>
      </c>
      <c r="S70" s="62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625">
        <v>0</v>
      </c>
      <c r="I71" s="625">
        <v>0</v>
      </c>
      <c r="J71" s="625">
        <v>0</v>
      </c>
      <c r="K71" s="625">
        <v>0</v>
      </c>
      <c r="L71" s="625">
        <v>0</v>
      </c>
      <c r="M71" s="625">
        <v>0</v>
      </c>
      <c r="N71" s="625">
        <v>0</v>
      </c>
      <c r="O71" s="625">
        <v>0</v>
      </c>
      <c r="P71" s="625">
        <v>0</v>
      </c>
      <c r="Q71" s="625">
        <v>0</v>
      </c>
      <c r="R71" s="625">
        <v>0</v>
      </c>
      <c r="S71" s="62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625">
        <v>0</v>
      </c>
      <c r="I72" s="625">
        <v>0</v>
      </c>
      <c r="J72" s="625">
        <v>0</v>
      </c>
      <c r="K72" s="625">
        <v>0</v>
      </c>
      <c r="L72" s="625">
        <v>0</v>
      </c>
      <c r="M72" s="625">
        <v>0</v>
      </c>
      <c r="N72" s="625">
        <v>0</v>
      </c>
      <c r="O72" s="625">
        <v>0</v>
      </c>
      <c r="P72" s="625">
        <v>0</v>
      </c>
      <c r="Q72" s="625">
        <v>0</v>
      </c>
      <c r="R72" s="625">
        <v>0</v>
      </c>
      <c r="S72" s="62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625">
        <v>0</v>
      </c>
      <c r="I73" s="625">
        <v>0</v>
      </c>
      <c r="J73" s="625">
        <v>0</v>
      </c>
      <c r="K73" s="625">
        <v>0</v>
      </c>
      <c r="L73" s="625">
        <v>0</v>
      </c>
      <c r="M73" s="625">
        <v>0</v>
      </c>
      <c r="N73" s="625">
        <v>0</v>
      </c>
      <c r="O73" s="625">
        <v>0</v>
      </c>
      <c r="P73" s="625">
        <v>0</v>
      </c>
      <c r="Q73" s="625">
        <v>0</v>
      </c>
      <c r="R73" s="625">
        <v>0</v>
      </c>
      <c r="S73" s="62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625">
        <v>0</v>
      </c>
      <c r="I74" s="625">
        <v>0</v>
      </c>
      <c r="J74" s="625">
        <v>0</v>
      </c>
      <c r="K74" s="625">
        <v>0</v>
      </c>
      <c r="L74" s="625">
        <v>0</v>
      </c>
      <c r="M74" s="625">
        <v>0</v>
      </c>
      <c r="N74" s="625">
        <v>0</v>
      </c>
      <c r="O74" s="625">
        <v>0</v>
      </c>
      <c r="P74" s="625">
        <v>0</v>
      </c>
      <c r="Q74" s="625">
        <v>0</v>
      </c>
      <c r="R74" s="625">
        <v>0</v>
      </c>
      <c r="S74" s="62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625">
        <v>0</v>
      </c>
      <c r="I75" s="625">
        <v>0</v>
      </c>
      <c r="J75" s="625">
        <v>0</v>
      </c>
      <c r="K75" s="625">
        <v>0</v>
      </c>
      <c r="L75" s="625">
        <v>0</v>
      </c>
      <c r="M75" s="625">
        <v>0</v>
      </c>
      <c r="N75" s="625">
        <v>0</v>
      </c>
      <c r="O75" s="625">
        <v>0</v>
      </c>
      <c r="P75" s="625">
        <v>0</v>
      </c>
      <c r="Q75" s="625">
        <v>0</v>
      </c>
      <c r="R75" s="625">
        <v>0</v>
      </c>
      <c r="S75" s="62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625">
        <v>0</v>
      </c>
      <c r="I76" s="625">
        <v>0</v>
      </c>
      <c r="J76" s="625">
        <v>0</v>
      </c>
      <c r="K76" s="625">
        <v>0</v>
      </c>
      <c r="L76" s="625">
        <v>0</v>
      </c>
      <c r="M76" s="625">
        <v>0</v>
      </c>
      <c r="N76" s="625">
        <v>0</v>
      </c>
      <c r="O76" s="625">
        <v>0</v>
      </c>
      <c r="P76" s="625">
        <v>0</v>
      </c>
      <c r="Q76" s="625">
        <v>0</v>
      </c>
      <c r="R76" s="625">
        <v>0</v>
      </c>
      <c r="S76" s="62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625">
        <v>0</v>
      </c>
      <c r="I77" s="625">
        <v>0</v>
      </c>
      <c r="J77" s="625">
        <v>0</v>
      </c>
      <c r="K77" s="625">
        <v>0</v>
      </c>
      <c r="L77" s="625">
        <v>0</v>
      </c>
      <c r="M77" s="625">
        <v>0</v>
      </c>
      <c r="N77" s="625">
        <v>0</v>
      </c>
      <c r="O77" s="625">
        <v>0</v>
      </c>
      <c r="P77" s="625">
        <v>0</v>
      </c>
      <c r="Q77" s="625">
        <v>0</v>
      </c>
      <c r="R77" s="625">
        <v>0</v>
      </c>
      <c r="S77" s="62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625">
        <v>0</v>
      </c>
      <c r="I78" s="625">
        <v>0</v>
      </c>
      <c r="J78" s="625">
        <v>0</v>
      </c>
      <c r="K78" s="625">
        <v>0</v>
      </c>
      <c r="L78" s="625">
        <v>0</v>
      </c>
      <c r="M78" s="625">
        <v>0</v>
      </c>
      <c r="N78" s="625">
        <v>0</v>
      </c>
      <c r="O78" s="625">
        <v>0</v>
      </c>
      <c r="P78" s="625">
        <v>0</v>
      </c>
      <c r="Q78" s="625">
        <v>0</v>
      </c>
      <c r="R78" s="625">
        <v>0</v>
      </c>
      <c r="S78" s="62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625">
        <v>0</v>
      </c>
      <c r="I79" s="625">
        <v>0</v>
      </c>
      <c r="J79" s="625">
        <v>0</v>
      </c>
      <c r="K79" s="625">
        <v>0</v>
      </c>
      <c r="L79" s="625">
        <v>0</v>
      </c>
      <c r="M79" s="625">
        <v>0</v>
      </c>
      <c r="N79" s="625">
        <v>0</v>
      </c>
      <c r="O79" s="625">
        <v>0</v>
      </c>
      <c r="P79" s="625">
        <v>0</v>
      </c>
      <c r="Q79" s="625">
        <v>0</v>
      </c>
      <c r="R79" s="625">
        <v>0</v>
      </c>
      <c r="S79" s="62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625">
        <v>0</v>
      </c>
      <c r="I80" s="625">
        <v>0</v>
      </c>
      <c r="J80" s="625">
        <v>0</v>
      </c>
      <c r="K80" s="625">
        <v>0</v>
      </c>
      <c r="L80" s="625">
        <v>0</v>
      </c>
      <c r="M80" s="625">
        <v>0</v>
      </c>
      <c r="N80" s="625">
        <v>0</v>
      </c>
      <c r="O80" s="625">
        <v>0</v>
      </c>
      <c r="P80" s="625">
        <v>0</v>
      </c>
      <c r="Q80" s="625">
        <v>0</v>
      </c>
      <c r="R80" s="625">
        <v>0</v>
      </c>
      <c r="S80" s="62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955">
        <v>0</v>
      </c>
      <c r="I81" s="955">
        <v>0</v>
      </c>
      <c r="J81" s="955">
        <v>0</v>
      </c>
      <c r="K81" s="955">
        <v>0</v>
      </c>
      <c r="L81" s="955">
        <v>0</v>
      </c>
      <c r="M81" s="955">
        <v>0</v>
      </c>
      <c r="N81" s="955">
        <v>0</v>
      </c>
      <c r="O81" s="955">
        <v>0</v>
      </c>
      <c r="P81" s="955">
        <v>0</v>
      </c>
      <c r="Q81" s="955">
        <v>0</v>
      </c>
      <c r="R81" s="955">
        <v>0</v>
      </c>
      <c r="S81" s="95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18</v>
      </c>
      <c r="H89" s="118">
        <f t="shared" si="7"/>
        <v>1</v>
      </c>
      <c r="I89" s="118">
        <f t="shared" si="7"/>
        <v>2</v>
      </c>
      <c r="J89" s="118">
        <f t="shared" si="7"/>
        <v>1</v>
      </c>
      <c r="K89" s="118">
        <f t="shared" si="7"/>
        <v>2</v>
      </c>
      <c r="L89" s="118">
        <f t="shared" si="7"/>
        <v>1</v>
      </c>
      <c r="M89" s="118">
        <f t="shared" si="7"/>
        <v>2</v>
      </c>
      <c r="N89" s="118">
        <f t="shared" si="7"/>
        <v>1</v>
      </c>
      <c r="O89" s="118">
        <f t="shared" si="7"/>
        <v>2</v>
      </c>
      <c r="P89" s="118">
        <f t="shared" si="7"/>
        <v>1</v>
      </c>
      <c r="Q89" s="118">
        <f t="shared" si="7"/>
        <v>2</v>
      </c>
      <c r="R89" s="118">
        <f t="shared" si="7"/>
        <v>1</v>
      </c>
      <c r="S89" s="118">
        <f t="shared" si="7"/>
        <v>2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1290">
        <v>0</v>
      </c>
      <c r="I90" s="1290">
        <v>0</v>
      </c>
      <c r="J90" s="1290">
        <v>0</v>
      </c>
      <c r="K90" s="1290">
        <v>0</v>
      </c>
      <c r="L90" s="1290">
        <v>0</v>
      </c>
      <c r="M90" s="1290">
        <v>0</v>
      </c>
      <c r="N90" s="1290">
        <v>0</v>
      </c>
      <c r="O90" s="1290">
        <v>0</v>
      </c>
      <c r="P90" s="1290">
        <v>0</v>
      </c>
      <c r="Q90" s="1290">
        <v>0</v>
      </c>
      <c r="R90" s="1290">
        <v>0</v>
      </c>
      <c r="S90" s="1290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0</v>
      </c>
      <c r="H91" s="1290">
        <v>0</v>
      </c>
      <c r="I91" s="1290">
        <v>0</v>
      </c>
      <c r="J91" s="1290">
        <v>0</v>
      </c>
      <c r="K91" s="1290">
        <v>0</v>
      </c>
      <c r="L91" s="1290">
        <v>0</v>
      </c>
      <c r="M91" s="1290">
        <v>0</v>
      </c>
      <c r="N91" s="1290">
        <v>0</v>
      </c>
      <c r="O91" s="1290">
        <v>0</v>
      </c>
      <c r="P91" s="1290">
        <v>0</v>
      </c>
      <c r="Q91" s="1290">
        <v>0</v>
      </c>
      <c r="R91" s="1290">
        <v>0</v>
      </c>
      <c r="S91" s="1290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0</v>
      </c>
      <c r="H92" s="1290">
        <v>0</v>
      </c>
      <c r="I92" s="1290">
        <v>0</v>
      </c>
      <c r="J92" s="1290">
        <v>0</v>
      </c>
      <c r="K92" s="1290">
        <v>0</v>
      </c>
      <c r="L92" s="1290">
        <v>0</v>
      </c>
      <c r="M92" s="1290">
        <v>0</v>
      </c>
      <c r="N92" s="1290">
        <v>0</v>
      </c>
      <c r="O92" s="1290">
        <v>0</v>
      </c>
      <c r="P92" s="1290">
        <v>0</v>
      </c>
      <c r="Q92" s="1290">
        <v>0</v>
      </c>
      <c r="R92" s="1290">
        <v>0</v>
      </c>
      <c r="S92" s="1290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0</v>
      </c>
      <c r="H93" s="1290">
        <v>0</v>
      </c>
      <c r="I93" s="1290">
        <v>0</v>
      </c>
      <c r="J93" s="1290">
        <v>0</v>
      </c>
      <c r="K93" s="1290">
        <v>0</v>
      </c>
      <c r="L93" s="1290">
        <v>0</v>
      </c>
      <c r="M93" s="1290">
        <v>0</v>
      </c>
      <c r="N93" s="1290">
        <v>0</v>
      </c>
      <c r="O93" s="1290">
        <v>0</v>
      </c>
      <c r="P93" s="1290">
        <v>0</v>
      </c>
      <c r="Q93" s="1290">
        <v>0</v>
      </c>
      <c r="R93" s="1290">
        <v>0</v>
      </c>
      <c r="S93" s="1290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1290">
        <v>0</v>
      </c>
      <c r="I94" s="1290">
        <v>0</v>
      </c>
      <c r="J94" s="1290">
        <v>0</v>
      </c>
      <c r="K94" s="1290">
        <v>0</v>
      </c>
      <c r="L94" s="1290">
        <v>0</v>
      </c>
      <c r="M94" s="1290">
        <v>0</v>
      </c>
      <c r="N94" s="1290">
        <v>0</v>
      </c>
      <c r="O94" s="1290">
        <v>0</v>
      </c>
      <c r="P94" s="1290">
        <v>0</v>
      </c>
      <c r="Q94" s="1290">
        <v>0</v>
      </c>
      <c r="R94" s="1290">
        <v>0</v>
      </c>
      <c r="S94" s="1290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1290">
        <v>0</v>
      </c>
      <c r="I95" s="1290">
        <v>0</v>
      </c>
      <c r="J95" s="1290">
        <v>0</v>
      </c>
      <c r="K95" s="1290">
        <v>0</v>
      </c>
      <c r="L95" s="1290">
        <v>0</v>
      </c>
      <c r="M95" s="1290">
        <v>0</v>
      </c>
      <c r="N95" s="1290">
        <v>0</v>
      </c>
      <c r="O95" s="1290">
        <v>0</v>
      </c>
      <c r="P95" s="1290">
        <v>0</v>
      </c>
      <c r="Q95" s="1290">
        <v>0</v>
      </c>
      <c r="R95" s="1290">
        <v>0</v>
      </c>
      <c r="S95" s="1290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1290">
        <v>0</v>
      </c>
      <c r="I96" s="1290">
        <v>0</v>
      </c>
      <c r="J96" s="1290">
        <v>0</v>
      </c>
      <c r="K96" s="1290">
        <v>0</v>
      </c>
      <c r="L96" s="1290">
        <v>0</v>
      </c>
      <c r="M96" s="1290">
        <v>0</v>
      </c>
      <c r="N96" s="1290">
        <v>0</v>
      </c>
      <c r="O96" s="1290">
        <v>0</v>
      </c>
      <c r="P96" s="1290">
        <v>0</v>
      </c>
      <c r="Q96" s="1290">
        <v>0</v>
      </c>
      <c r="R96" s="1290">
        <v>0</v>
      </c>
      <c r="S96" s="1290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1290">
        <v>0</v>
      </c>
      <c r="I97" s="1290">
        <v>0</v>
      </c>
      <c r="J97" s="1290">
        <v>0</v>
      </c>
      <c r="K97" s="1290">
        <v>0</v>
      </c>
      <c r="L97" s="1290">
        <v>0</v>
      </c>
      <c r="M97" s="1290">
        <v>0</v>
      </c>
      <c r="N97" s="1290">
        <v>0</v>
      </c>
      <c r="O97" s="1290">
        <v>0</v>
      </c>
      <c r="P97" s="1290">
        <v>0</v>
      </c>
      <c r="Q97" s="1290">
        <v>0</v>
      </c>
      <c r="R97" s="1290">
        <v>0</v>
      </c>
      <c r="S97" s="1290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2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1</v>
      </c>
      <c r="N102" s="82">
        <v>0</v>
      </c>
      <c r="O102" s="82">
        <v>0</v>
      </c>
      <c r="P102" s="82">
        <v>0</v>
      </c>
      <c r="Q102" s="82">
        <v>1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7</v>
      </c>
      <c r="H118" s="36">
        <v>0</v>
      </c>
      <c r="I118" s="36">
        <v>0</v>
      </c>
      <c r="J118" s="36">
        <v>0</v>
      </c>
      <c r="K118" s="36">
        <v>1</v>
      </c>
      <c r="L118" s="36">
        <v>1</v>
      </c>
      <c r="M118" s="36">
        <v>1</v>
      </c>
      <c r="N118" s="36">
        <v>1</v>
      </c>
      <c r="O118" s="36">
        <v>1</v>
      </c>
      <c r="P118" s="36">
        <v>1</v>
      </c>
      <c r="Q118" s="36">
        <v>1</v>
      </c>
      <c r="R118" s="36">
        <v>0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7">
        <v>0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12</v>
      </c>
      <c r="H149" s="36">
        <v>1</v>
      </c>
      <c r="I149" s="36">
        <v>1</v>
      </c>
      <c r="J149" s="36">
        <v>1</v>
      </c>
      <c r="K149" s="36">
        <v>1</v>
      </c>
      <c r="L149" s="36">
        <v>1</v>
      </c>
      <c r="M149" s="36">
        <v>1</v>
      </c>
      <c r="N149" s="36">
        <v>1</v>
      </c>
      <c r="O149" s="36">
        <v>1</v>
      </c>
      <c r="P149" s="36">
        <v>1</v>
      </c>
      <c r="Q149" s="36">
        <v>1</v>
      </c>
      <c r="R149" s="36">
        <v>1</v>
      </c>
      <c r="S149" s="37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21</v>
      </c>
      <c r="H155" s="93">
        <f t="shared" ref="H155:S155" si="10">SUM(H102:H154)</f>
        <v>1</v>
      </c>
      <c r="I155" s="93">
        <f t="shared" si="10"/>
        <v>1</v>
      </c>
      <c r="J155" s="93">
        <f t="shared" si="10"/>
        <v>1</v>
      </c>
      <c r="K155" s="93">
        <f t="shared" si="10"/>
        <v>2</v>
      </c>
      <c r="L155" s="93">
        <f t="shared" si="10"/>
        <v>2</v>
      </c>
      <c r="M155" s="93">
        <f t="shared" si="10"/>
        <v>3</v>
      </c>
      <c r="N155" s="93">
        <f t="shared" si="10"/>
        <v>2</v>
      </c>
      <c r="O155" s="93">
        <f t="shared" si="10"/>
        <v>2</v>
      </c>
      <c r="P155" s="93">
        <f t="shared" si="10"/>
        <v>2</v>
      </c>
      <c r="Q155" s="93">
        <f t="shared" si="10"/>
        <v>3</v>
      </c>
      <c r="R155" s="93">
        <f t="shared" si="10"/>
        <v>1</v>
      </c>
      <c r="S155" s="94">
        <f t="shared" si="10"/>
        <v>1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0</v>
      </c>
      <c r="H156" s="82">
        <v>0</v>
      </c>
      <c r="I156" s="82">
        <v>0</v>
      </c>
      <c r="J156" s="82">
        <v>0</v>
      </c>
      <c r="K156" s="82">
        <v>0</v>
      </c>
      <c r="L156" s="82">
        <v>0</v>
      </c>
      <c r="M156" s="82">
        <v>0</v>
      </c>
      <c r="N156" s="82">
        <v>0</v>
      </c>
      <c r="O156" s="82">
        <v>0</v>
      </c>
      <c r="P156" s="82">
        <v>0</v>
      </c>
      <c r="Q156" s="82">
        <v>0</v>
      </c>
      <c r="R156" s="82">
        <v>0</v>
      </c>
      <c r="S156" s="83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86">
        <f>SUM(H162:S162)</f>
        <v>0</v>
      </c>
      <c r="H162" s="82">
        <v>0</v>
      </c>
      <c r="I162" s="82">
        <v>0</v>
      </c>
      <c r="J162" s="82">
        <v>0</v>
      </c>
      <c r="K162" s="82">
        <v>0</v>
      </c>
      <c r="L162" s="82">
        <v>0</v>
      </c>
      <c r="M162" s="82">
        <v>0</v>
      </c>
      <c r="N162" s="82">
        <v>0</v>
      </c>
      <c r="O162" s="82">
        <v>0</v>
      </c>
      <c r="P162" s="82">
        <v>0</v>
      </c>
      <c r="Q162" s="82">
        <v>0</v>
      </c>
      <c r="R162" s="82">
        <v>0</v>
      </c>
      <c r="S162" s="82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82">
        <v>0</v>
      </c>
      <c r="I168" s="82">
        <v>0</v>
      </c>
      <c r="J168" s="82">
        <v>0</v>
      </c>
      <c r="K168" s="82">
        <v>0</v>
      </c>
      <c r="L168" s="82">
        <v>0</v>
      </c>
      <c r="M168" s="82">
        <v>0</v>
      </c>
      <c r="N168" s="82">
        <v>0</v>
      </c>
      <c r="O168" s="82">
        <v>0</v>
      </c>
      <c r="P168" s="82">
        <v>0</v>
      </c>
      <c r="Q168" s="82">
        <v>0</v>
      </c>
      <c r="R168" s="82">
        <v>0</v>
      </c>
      <c r="S168" s="83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7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7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7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36</v>
      </c>
      <c r="H172" s="36">
        <v>3</v>
      </c>
      <c r="I172" s="36">
        <v>3</v>
      </c>
      <c r="J172" s="36">
        <v>3</v>
      </c>
      <c r="K172" s="36">
        <v>3</v>
      </c>
      <c r="L172" s="36">
        <v>3</v>
      </c>
      <c r="M172" s="36">
        <v>3</v>
      </c>
      <c r="N172" s="36">
        <v>3</v>
      </c>
      <c r="O172" s="36">
        <v>3</v>
      </c>
      <c r="P172" s="36">
        <v>3</v>
      </c>
      <c r="Q172" s="36">
        <v>3</v>
      </c>
      <c r="R172" s="36">
        <v>3</v>
      </c>
      <c r="S172" s="37">
        <v>3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82">
        <v>0</v>
      </c>
      <c r="I173" s="82">
        <v>0</v>
      </c>
      <c r="J173" s="82">
        <v>0</v>
      </c>
      <c r="K173" s="82">
        <v>0</v>
      </c>
      <c r="L173" s="82">
        <v>0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3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7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7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7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7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82">
        <v>0</v>
      </c>
      <c r="I179" s="82">
        <v>0</v>
      </c>
      <c r="J179" s="82">
        <v>0</v>
      </c>
      <c r="K179" s="82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2">
        <v>0</v>
      </c>
      <c r="R179" s="82">
        <v>0</v>
      </c>
      <c r="S179" s="82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82">
        <v>0</v>
      </c>
      <c r="I185" s="82">
        <v>0</v>
      </c>
      <c r="J185" s="82">
        <v>0</v>
      </c>
      <c r="K185" s="82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>
        <v>0</v>
      </c>
      <c r="S185" s="83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7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7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7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7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82">
        <v>0</v>
      </c>
      <c r="I191" s="82">
        <v>0</v>
      </c>
      <c r="J191" s="82">
        <v>0</v>
      </c>
      <c r="K191" s="82">
        <v>0</v>
      </c>
      <c r="L191" s="82">
        <v>0</v>
      </c>
      <c r="M191" s="82">
        <v>0</v>
      </c>
      <c r="N191" s="82">
        <v>0</v>
      </c>
      <c r="O191" s="82">
        <v>0</v>
      </c>
      <c r="P191" s="82">
        <v>0</v>
      </c>
      <c r="Q191" s="82">
        <v>0</v>
      </c>
      <c r="R191" s="82">
        <v>0</v>
      </c>
      <c r="S191" s="82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82">
        <v>0</v>
      </c>
      <c r="I197" s="82">
        <v>0</v>
      </c>
      <c r="J197" s="82">
        <v>0</v>
      </c>
      <c r="K197" s="82">
        <v>0</v>
      </c>
      <c r="L197" s="82">
        <v>0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3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7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7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7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7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82">
        <v>0</v>
      </c>
      <c r="I203" s="82">
        <v>0</v>
      </c>
      <c r="J203" s="82">
        <v>0</v>
      </c>
      <c r="K203" s="82">
        <v>0</v>
      </c>
      <c r="L203" s="82">
        <v>0</v>
      </c>
      <c r="M203" s="82">
        <v>0</v>
      </c>
      <c r="N203" s="82">
        <v>0</v>
      </c>
      <c r="O203" s="82">
        <v>0</v>
      </c>
      <c r="P203" s="82">
        <v>0</v>
      </c>
      <c r="Q203" s="82">
        <v>0</v>
      </c>
      <c r="R203" s="82">
        <v>0</v>
      </c>
      <c r="S203" s="82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36</v>
      </c>
      <c r="H209" s="93">
        <f t="shared" ref="H209:S209" si="12">SUM(H156:H208)</f>
        <v>3</v>
      </c>
      <c r="I209" s="93">
        <f t="shared" si="12"/>
        <v>3</v>
      </c>
      <c r="J209" s="93">
        <f t="shared" si="12"/>
        <v>3</v>
      </c>
      <c r="K209" s="93">
        <f t="shared" si="12"/>
        <v>3</v>
      </c>
      <c r="L209" s="93">
        <f t="shared" si="12"/>
        <v>3</v>
      </c>
      <c r="M209" s="93">
        <f t="shared" si="12"/>
        <v>3</v>
      </c>
      <c r="N209" s="93">
        <f t="shared" si="12"/>
        <v>3</v>
      </c>
      <c r="O209" s="93">
        <f t="shared" si="12"/>
        <v>3</v>
      </c>
      <c r="P209" s="93">
        <f t="shared" si="12"/>
        <v>3</v>
      </c>
      <c r="Q209" s="93">
        <f t="shared" si="12"/>
        <v>3</v>
      </c>
      <c r="R209" s="93">
        <f t="shared" si="12"/>
        <v>3</v>
      </c>
      <c r="S209" s="94">
        <f t="shared" si="12"/>
        <v>3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82">
        <v>0</v>
      </c>
      <c r="I215" s="82">
        <v>0</v>
      </c>
      <c r="J215" s="82">
        <v>0</v>
      </c>
      <c r="K215" s="82">
        <v>0</v>
      </c>
      <c r="L215" s="82">
        <v>0</v>
      </c>
      <c r="M215" s="82">
        <v>0</v>
      </c>
      <c r="N215" s="82">
        <v>0</v>
      </c>
      <c r="O215" s="82">
        <v>0</v>
      </c>
      <c r="P215" s="82">
        <v>0</v>
      </c>
      <c r="Q215" s="82">
        <v>0</v>
      </c>
      <c r="R215" s="82">
        <v>0</v>
      </c>
      <c r="S215" s="83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7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82">
        <v>0</v>
      </c>
      <c r="I221" s="82">
        <v>0</v>
      </c>
      <c r="J221" s="82">
        <v>0</v>
      </c>
      <c r="K221" s="82">
        <v>0</v>
      </c>
      <c r="L221" s="82">
        <v>0</v>
      </c>
      <c r="M221" s="82">
        <v>0</v>
      </c>
      <c r="N221" s="82">
        <v>0</v>
      </c>
      <c r="O221" s="82">
        <v>0</v>
      </c>
      <c r="P221" s="82">
        <v>0</v>
      </c>
      <c r="Q221" s="82">
        <v>0</v>
      </c>
      <c r="R221" s="82">
        <v>0</v>
      </c>
      <c r="S221" s="82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84</v>
      </c>
      <c r="H227" s="36">
        <v>7</v>
      </c>
      <c r="I227" s="36">
        <v>7</v>
      </c>
      <c r="J227" s="36">
        <v>7</v>
      </c>
      <c r="K227" s="36">
        <v>7</v>
      </c>
      <c r="L227" s="36">
        <v>7</v>
      </c>
      <c r="M227" s="36">
        <v>7</v>
      </c>
      <c r="N227" s="36">
        <v>7</v>
      </c>
      <c r="O227" s="36">
        <v>7</v>
      </c>
      <c r="P227" s="36">
        <v>7</v>
      </c>
      <c r="Q227" s="36">
        <v>7</v>
      </c>
      <c r="R227" s="36">
        <v>7</v>
      </c>
      <c r="S227" s="36">
        <v>7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82">
        <v>0</v>
      </c>
      <c r="I233" s="82">
        <v>0</v>
      </c>
      <c r="J233" s="82">
        <v>0</v>
      </c>
      <c r="K233" s="82">
        <v>0</v>
      </c>
      <c r="L233" s="82">
        <v>0</v>
      </c>
      <c r="M233" s="82">
        <v>0</v>
      </c>
      <c r="N233" s="82">
        <v>0</v>
      </c>
      <c r="O233" s="82">
        <v>0</v>
      </c>
      <c r="P233" s="82">
        <v>0</v>
      </c>
      <c r="Q233" s="82">
        <v>0</v>
      </c>
      <c r="R233" s="82">
        <v>0</v>
      </c>
      <c r="S233" s="83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82">
        <v>0</v>
      </c>
      <c r="I239" s="82">
        <v>0</v>
      </c>
      <c r="J239" s="82">
        <v>0</v>
      </c>
      <c r="K239" s="82">
        <v>0</v>
      </c>
      <c r="L239" s="82">
        <v>0</v>
      </c>
      <c r="M239" s="82">
        <v>0</v>
      </c>
      <c r="N239" s="82">
        <v>0</v>
      </c>
      <c r="O239" s="82">
        <v>0</v>
      </c>
      <c r="P239" s="82">
        <v>0</v>
      </c>
      <c r="Q239" s="82">
        <v>0</v>
      </c>
      <c r="R239" s="82">
        <v>0</v>
      </c>
      <c r="S239" s="82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84</v>
      </c>
      <c r="H263" s="93">
        <f t="shared" ref="H263:S263" si="14">SUM(H210:H262)</f>
        <v>7</v>
      </c>
      <c r="I263" s="93">
        <f t="shared" si="14"/>
        <v>7</v>
      </c>
      <c r="J263" s="93">
        <f t="shared" si="14"/>
        <v>7</v>
      </c>
      <c r="K263" s="93">
        <f t="shared" si="14"/>
        <v>7</v>
      </c>
      <c r="L263" s="93">
        <f t="shared" si="14"/>
        <v>7</v>
      </c>
      <c r="M263" s="93">
        <f t="shared" si="14"/>
        <v>7</v>
      </c>
      <c r="N263" s="93">
        <f t="shared" si="14"/>
        <v>7</v>
      </c>
      <c r="O263" s="93">
        <f t="shared" si="14"/>
        <v>7</v>
      </c>
      <c r="P263" s="93">
        <f t="shared" si="14"/>
        <v>7</v>
      </c>
      <c r="Q263" s="93">
        <f t="shared" si="14"/>
        <v>7</v>
      </c>
      <c r="R263" s="93">
        <f t="shared" si="14"/>
        <v>7</v>
      </c>
      <c r="S263" s="94">
        <f t="shared" si="14"/>
        <v>7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21</v>
      </c>
      <c r="H320" s="46">
        <f t="shared" ref="H320:S320" si="17">+H155</f>
        <v>1</v>
      </c>
      <c r="I320" s="46">
        <f t="shared" si="17"/>
        <v>1</v>
      </c>
      <c r="J320" s="46">
        <f t="shared" si="17"/>
        <v>1</v>
      </c>
      <c r="K320" s="46">
        <f t="shared" si="17"/>
        <v>2</v>
      </c>
      <c r="L320" s="46">
        <f t="shared" si="17"/>
        <v>2</v>
      </c>
      <c r="M320" s="46">
        <f t="shared" si="17"/>
        <v>3</v>
      </c>
      <c r="N320" s="46">
        <f t="shared" si="17"/>
        <v>2</v>
      </c>
      <c r="O320" s="46">
        <f t="shared" si="17"/>
        <v>2</v>
      </c>
      <c r="P320" s="46">
        <f t="shared" si="17"/>
        <v>2</v>
      </c>
      <c r="Q320" s="46">
        <f t="shared" si="17"/>
        <v>3</v>
      </c>
      <c r="R320" s="46">
        <f t="shared" si="17"/>
        <v>1</v>
      </c>
      <c r="S320" s="46">
        <f t="shared" si="17"/>
        <v>1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21</v>
      </c>
      <c r="H321" s="46">
        <f t="shared" ref="H321:S321" si="18">SUM(H322:H326)</f>
        <v>1</v>
      </c>
      <c r="I321" s="46">
        <f t="shared" si="18"/>
        <v>1</v>
      </c>
      <c r="J321" s="46">
        <f t="shared" si="18"/>
        <v>1</v>
      </c>
      <c r="K321" s="46">
        <f t="shared" si="18"/>
        <v>2</v>
      </c>
      <c r="L321" s="46">
        <f t="shared" si="18"/>
        <v>2</v>
      </c>
      <c r="M321" s="46">
        <f t="shared" si="18"/>
        <v>3</v>
      </c>
      <c r="N321" s="46">
        <f t="shared" si="18"/>
        <v>2</v>
      </c>
      <c r="O321" s="46">
        <f t="shared" si="18"/>
        <v>2</v>
      </c>
      <c r="P321" s="46">
        <f t="shared" si="18"/>
        <v>2</v>
      </c>
      <c r="Q321" s="46">
        <f t="shared" si="18"/>
        <v>3</v>
      </c>
      <c r="R321" s="46">
        <f t="shared" si="18"/>
        <v>1</v>
      </c>
      <c r="S321" s="46">
        <f t="shared" si="18"/>
        <v>1</v>
      </c>
      <c r="T321" s="1444"/>
    </row>
    <row r="322" spans="1:20" ht="19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1444"/>
    </row>
    <row r="323" spans="1:20" ht="19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1444"/>
    </row>
    <row r="324" spans="1:20" ht="19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1444"/>
    </row>
    <row r="325" spans="1:20" ht="19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21</v>
      </c>
      <c r="H326" s="106">
        <v>1</v>
      </c>
      <c r="I326" s="106">
        <v>1</v>
      </c>
      <c r="J326" s="106">
        <v>1</v>
      </c>
      <c r="K326" s="106">
        <v>2</v>
      </c>
      <c r="L326" s="106">
        <v>2</v>
      </c>
      <c r="M326" s="106">
        <v>3</v>
      </c>
      <c r="N326" s="106">
        <v>2</v>
      </c>
      <c r="O326" s="106">
        <v>2</v>
      </c>
      <c r="P326" s="106">
        <v>2</v>
      </c>
      <c r="Q326" s="106">
        <v>3</v>
      </c>
      <c r="R326" s="106">
        <v>1</v>
      </c>
      <c r="S326" s="107">
        <v>1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0</v>
      </c>
      <c r="J330" s="104">
        <f t="shared" si="21"/>
        <v>0</v>
      </c>
      <c r="K330" s="104">
        <f t="shared" si="21"/>
        <v>0</v>
      </c>
      <c r="L330" s="104">
        <f t="shared" si="21"/>
        <v>0</v>
      </c>
      <c r="M330" s="104">
        <f t="shared" si="21"/>
        <v>0</v>
      </c>
      <c r="N330" s="104">
        <f t="shared" si="21"/>
        <v>0</v>
      </c>
      <c r="O330" s="104">
        <f t="shared" si="21"/>
        <v>0</v>
      </c>
      <c r="P330" s="104">
        <f t="shared" si="21"/>
        <v>0</v>
      </c>
      <c r="Q330" s="104">
        <f t="shared" si="21"/>
        <v>0</v>
      </c>
      <c r="R330" s="104">
        <f t="shared" si="21"/>
        <v>0</v>
      </c>
      <c r="S330" s="104">
        <f t="shared" si="2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36</v>
      </c>
      <c r="H331" s="46">
        <f t="shared" ref="H331:S331" si="22">+H209</f>
        <v>3</v>
      </c>
      <c r="I331" s="46">
        <f t="shared" si="22"/>
        <v>3</v>
      </c>
      <c r="J331" s="46">
        <f t="shared" si="22"/>
        <v>3</v>
      </c>
      <c r="K331" s="46">
        <f t="shared" si="22"/>
        <v>3</v>
      </c>
      <c r="L331" s="46">
        <f t="shared" si="22"/>
        <v>3</v>
      </c>
      <c r="M331" s="46">
        <f t="shared" si="22"/>
        <v>3</v>
      </c>
      <c r="N331" s="46">
        <f t="shared" si="22"/>
        <v>3</v>
      </c>
      <c r="O331" s="46">
        <f t="shared" si="22"/>
        <v>3</v>
      </c>
      <c r="P331" s="46">
        <f t="shared" si="22"/>
        <v>3</v>
      </c>
      <c r="Q331" s="46">
        <f t="shared" si="22"/>
        <v>3</v>
      </c>
      <c r="R331" s="46">
        <f t="shared" si="22"/>
        <v>3</v>
      </c>
      <c r="S331" s="46">
        <f t="shared" si="22"/>
        <v>3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36</v>
      </c>
      <c r="H333" s="46">
        <f t="shared" ref="H333:S333" si="24">SUM(H334:H337)</f>
        <v>3</v>
      </c>
      <c r="I333" s="46">
        <f t="shared" si="24"/>
        <v>3</v>
      </c>
      <c r="J333" s="46">
        <f t="shared" si="24"/>
        <v>3</v>
      </c>
      <c r="K333" s="46">
        <f t="shared" si="24"/>
        <v>3</v>
      </c>
      <c r="L333" s="46">
        <f t="shared" si="24"/>
        <v>3</v>
      </c>
      <c r="M333" s="46">
        <f t="shared" si="24"/>
        <v>3</v>
      </c>
      <c r="N333" s="46">
        <f t="shared" si="24"/>
        <v>3</v>
      </c>
      <c r="O333" s="46">
        <f t="shared" si="24"/>
        <v>3</v>
      </c>
      <c r="P333" s="46">
        <f t="shared" si="24"/>
        <v>3</v>
      </c>
      <c r="Q333" s="46">
        <f t="shared" si="24"/>
        <v>3</v>
      </c>
      <c r="R333" s="46">
        <f t="shared" si="24"/>
        <v>3</v>
      </c>
      <c r="S333" s="46">
        <f t="shared" si="24"/>
        <v>3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36</v>
      </c>
      <c r="H334" s="103">
        <v>3</v>
      </c>
      <c r="I334" s="103">
        <v>3</v>
      </c>
      <c r="J334" s="103">
        <v>3</v>
      </c>
      <c r="K334" s="103">
        <v>3</v>
      </c>
      <c r="L334" s="103">
        <v>3</v>
      </c>
      <c r="M334" s="103">
        <v>3</v>
      </c>
      <c r="N334" s="103">
        <v>3</v>
      </c>
      <c r="O334" s="103">
        <v>3</v>
      </c>
      <c r="P334" s="103">
        <v>3</v>
      </c>
      <c r="Q334" s="103">
        <v>3</v>
      </c>
      <c r="R334" s="103">
        <v>3</v>
      </c>
      <c r="S334" s="103">
        <v>3</v>
      </c>
      <c r="T334" s="1444"/>
    </row>
    <row r="335" spans="1:20" ht="19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1444"/>
    </row>
    <row r="336" spans="1:20" ht="19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1444"/>
    </row>
    <row r="337" spans="1:20" ht="19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0</v>
      </c>
      <c r="I338" s="59">
        <f t="shared" si="26"/>
        <v>0</v>
      </c>
      <c r="J338" s="59">
        <f t="shared" si="26"/>
        <v>0</v>
      </c>
      <c r="K338" s="59">
        <f t="shared" si="26"/>
        <v>0</v>
      </c>
      <c r="L338" s="59">
        <f t="shared" si="26"/>
        <v>0</v>
      </c>
      <c r="M338" s="59">
        <f t="shared" si="26"/>
        <v>0</v>
      </c>
      <c r="N338" s="59">
        <f t="shared" si="26"/>
        <v>0</v>
      </c>
      <c r="O338" s="59">
        <f t="shared" si="26"/>
        <v>0</v>
      </c>
      <c r="P338" s="59">
        <f t="shared" si="26"/>
        <v>0</v>
      </c>
      <c r="Q338" s="59">
        <f t="shared" si="26"/>
        <v>0</v>
      </c>
      <c r="R338" s="59">
        <f t="shared" si="26"/>
        <v>0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84</v>
      </c>
      <c r="H341" s="46">
        <f t="shared" ref="H341:S341" si="28">+H263</f>
        <v>7</v>
      </c>
      <c r="I341" s="46">
        <f t="shared" si="28"/>
        <v>7</v>
      </c>
      <c r="J341" s="46">
        <f t="shared" si="28"/>
        <v>7</v>
      </c>
      <c r="K341" s="46">
        <f t="shared" si="28"/>
        <v>7</v>
      </c>
      <c r="L341" s="46">
        <f t="shared" si="28"/>
        <v>7</v>
      </c>
      <c r="M341" s="46">
        <f t="shared" si="28"/>
        <v>7</v>
      </c>
      <c r="N341" s="46">
        <f t="shared" si="28"/>
        <v>7</v>
      </c>
      <c r="O341" s="46">
        <f t="shared" si="28"/>
        <v>7</v>
      </c>
      <c r="P341" s="46">
        <f t="shared" si="28"/>
        <v>7</v>
      </c>
      <c r="Q341" s="46">
        <f t="shared" si="28"/>
        <v>7</v>
      </c>
      <c r="R341" s="46">
        <f t="shared" si="28"/>
        <v>7</v>
      </c>
      <c r="S341" s="46">
        <f t="shared" si="28"/>
        <v>7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84</v>
      </c>
      <c r="H344" s="112">
        <f t="shared" ref="H344:S344" si="31">SUM(H345:H347)</f>
        <v>7</v>
      </c>
      <c r="I344" s="112">
        <f t="shared" si="31"/>
        <v>7</v>
      </c>
      <c r="J344" s="112">
        <f t="shared" si="31"/>
        <v>7</v>
      </c>
      <c r="K344" s="112">
        <f t="shared" si="31"/>
        <v>7</v>
      </c>
      <c r="L344" s="112">
        <f t="shared" si="31"/>
        <v>7</v>
      </c>
      <c r="M344" s="112">
        <f t="shared" si="31"/>
        <v>7</v>
      </c>
      <c r="N344" s="112">
        <f t="shared" si="31"/>
        <v>7</v>
      </c>
      <c r="O344" s="112">
        <f t="shared" si="31"/>
        <v>7</v>
      </c>
      <c r="P344" s="112">
        <f t="shared" si="31"/>
        <v>7</v>
      </c>
      <c r="Q344" s="112">
        <f t="shared" si="31"/>
        <v>7</v>
      </c>
      <c r="R344" s="112">
        <f t="shared" si="31"/>
        <v>7</v>
      </c>
      <c r="S344" s="112">
        <f t="shared" si="31"/>
        <v>7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84</v>
      </c>
      <c r="H345" s="103">
        <v>7</v>
      </c>
      <c r="I345" s="103">
        <v>7</v>
      </c>
      <c r="J345" s="103">
        <v>7</v>
      </c>
      <c r="K345" s="103">
        <v>7</v>
      </c>
      <c r="L345" s="103">
        <v>7</v>
      </c>
      <c r="M345" s="103">
        <v>7</v>
      </c>
      <c r="N345" s="103">
        <v>7</v>
      </c>
      <c r="O345" s="103">
        <v>7</v>
      </c>
      <c r="P345" s="103">
        <v>7</v>
      </c>
      <c r="Q345" s="103">
        <v>7</v>
      </c>
      <c r="R345" s="103">
        <v>7</v>
      </c>
      <c r="S345" s="103">
        <v>7</v>
      </c>
      <c r="T345" s="1444"/>
    </row>
    <row r="346" spans="1:20" ht="19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1444"/>
    </row>
    <row r="347" spans="1:20" ht="19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9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1444"/>
    </row>
    <row r="355" spans="1:20" ht="19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1444"/>
    </row>
    <row r="356" spans="1:20" ht="19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529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1444"/>
    </row>
    <row r="360" spans="1:20" s="2" customFormat="1" ht="19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1444"/>
    </row>
    <row r="361" spans="1:20" s="2" customFormat="1" ht="19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1444"/>
    </row>
    <row r="362" spans="1:20" s="2" customFormat="1" ht="19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1444"/>
    </row>
    <row r="363" spans="1:20" s="2" customFormat="1" ht="19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1444"/>
    </row>
    <row r="364" spans="1:20" s="2" customFormat="1" ht="19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1444"/>
    </row>
    <row r="365" spans="1:20" ht="19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1444"/>
    </row>
    <row r="366" spans="1:20" ht="19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1444"/>
    </row>
    <row r="367" spans="1:20" ht="19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1444"/>
    </row>
    <row r="368" spans="1:20" ht="19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1444"/>
    </row>
    <row r="369" spans="1:20" ht="19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1444"/>
    </row>
    <row r="371" spans="1:20" ht="19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1444"/>
    </row>
    <row r="372" spans="1:20" ht="19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1444"/>
    </row>
    <row r="373" spans="1:20" ht="19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1444"/>
    </row>
    <row r="374" spans="1:20" ht="19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1444"/>
    </row>
    <row r="375" spans="1:20" ht="19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1444"/>
    </row>
    <row r="376" spans="1:20" ht="19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1444"/>
    </row>
    <row r="377" spans="1:20" ht="19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1444"/>
    </row>
    <row r="378" spans="1:20" ht="19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1444"/>
    </row>
    <row r="379" spans="1:20" ht="19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1444"/>
    </row>
    <row r="380" spans="1:20" ht="19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1444"/>
    </row>
    <row r="381" spans="1:20" ht="19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1444"/>
    </row>
    <row r="388" spans="1:20" ht="18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1444"/>
    </row>
    <row r="390" spans="1:20" ht="18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1444"/>
    </row>
    <row r="391" spans="1:20" ht="18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1444"/>
    </row>
    <row r="394" spans="1:20" ht="18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1444"/>
    </row>
    <row r="395" spans="1:20" ht="18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1444"/>
    </row>
    <row r="396" spans="1:20" ht="18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1444"/>
    </row>
    <row r="397" spans="1:20" ht="18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92" priority="14" operator="equal">
      <formula>"REVISE PORQUE ESTE VALOR NO PUEDE SER NEGATIVO"</formula>
    </cfRule>
    <cfRule type="cellIs" dxfId="91" priority="18" operator="lessThan">
      <formula>0</formula>
    </cfRule>
  </conditionalFormatting>
  <conditionalFormatting sqref="G327:S327">
    <cfRule type="cellIs" dxfId="90" priority="17" operator="lessThan">
      <formula>0</formula>
    </cfRule>
  </conditionalFormatting>
  <conditionalFormatting sqref="G338:S338">
    <cfRule type="cellIs" dxfId="89" priority="13" operator="equal">
      <formula>"Revise porque este valor no puede ser negativo"</formula>
    </cfRule>
    <cfRule type="cellIs" dxfId="88" priority="16" operator="lessThan">
      <formula>0</formula>
    </cfRule>
  </conditionalFormatting>
  <conditionalFormatting sqref="G338:S338">
    <cfRule type="cellIs" dxfId="87" priority="15" operator="lessThan">
      <formula>0</formula>
    </cfRule>
  </conditionalFormatting>
  <conditionalFormatting sqref="G348:S348">
    <cfRule type="cellIs" dxfId="86" priority="10" operator="equal">
      <formula>"Revise porque este valor no puede ser negativo"</formula>
    </cfRule>
    <cfRule type="cellIs" dxfId="85" priority="12" operator="lessThan">
      <formula>0</formula>
    </cfRule>
  </conditionalFormatting>
  <conditionalFormatting sqref="G348:S348">
    <cfRule type="cellIs" dxfId="84" priority="11" operator="lessThan">
      <formula>0</formula>
    </cfRule>
  </conditionalFormatting>
  <conditionalFormatting sqref="G357 I357:S357">
    <cfRule type="cellIs" dxfId="83" priority="7" operator="equal">
      <formula>"Revise porque este valor no puede ser negativo"</formula>
    </cfRule>
    <cfRule type="cellIs" dxfId="82" priority="9" operator="lessThan">
      <formula>0</formula>
    </cfRule>
  </conditionalFormatting>
  <conditionalFormatting sqref="G357 I357:S357">
    <cfRule type="cellIs" dxfId="81" priority="8" operator="lessThan">
      <formula>0</formula>
    </cfRule>
  </conditionalFormatting>
  <conditionalFormatting sqref="H357">
    <cfRule type="cellIs" dxfId="80" priority="4" operator="equal">
      <formula>"Revise porque este valor no puede ser negativo"</formula>
    </cfRule>
    <cfRule type="cellIs" dxfId="79" priority="6" operator="lessThan">
      <formula>0</formula>
    </cfRule>
  </conditionalFormatting>
  <conditionalFormatting sqref="H357">
    <cfRule type="cellIs" dxfId="78" priority="5" operator="lessThan">
      <formula>0</formula>
    </cfRule>
  </conditionalFormatting>
  <conditionalFormatting sqref="G24:S24">
    <cfRule type="cellIs" dxfId="77" priority="1" operator="equal">
      <formula>"REVISE PORQUE ESTE VALOR NO PUEDE SER NEGATIVO"</formula>
    </cfRule>
    <cfRule type="cellIs" dxfId="76" priority="3" operator="lessThan">
      <formula>0</formula>
    </cfRule>
  </conditionalFormatting>
  <conditionalFormatting sqref="G24:S24">
    <cfRule type="cellIs" dxfId="75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35" fitToHeight="0" orientation="landscape" horizontalDpi="4294967295" verticalDpi="4294967295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A412" zoomScale="70" zoomScaleNormal="70" workbookViewId="0">
      <selection activeCell="I71" sqref="I71"/>
    </sheetView>
  </sheetViews>
  <sheetFormatPr baseColWidth="10" defaultRowHeight="15" x14ac:dyDescent="0.25"/>
  <cols>
    <col min="1" max="1" width="1" style="1" customWidth="1"/>
    <col min="2" max="2" width="6" style="1" customWidth="1"/>
    <col min="3" max="3" width="30.140625" style="1" customWidth="1"/>
    <col min="4" max="4" width="29.140625" style="53" customWidth="1"/>
    <col min="5" max="5" width="13.28515625" style="54" customWidth="1"/>
    <col min="6" max="6" width="74.5703125" style="1" customWidth="1"/>
    <col min="7" max="7" width="9" style="55" customWidth="1"/>
    <col min="8" max="8" width="6.42578125" style="1" customWidth="1"/>
    <col min="9" max="9" width="8.28515625" style="1" customWidth="1"/>
    <col min="10" max="10" width="8.5703125" style="1" customWidth="1"/>
    <col min="11" max="11" width="7.7109375" style="1" customWidth="1"/>
    <col min="12" max="12" width="7" style="1" customWidth="1"/>
    <col min="13" max="13" width="6.85546875" style="1" customWidth="1"/>
    <col min="14" max="14" width="6.7109375" style="1" customWidth="1"/>
    <col min="15" max="15" width="8.85546875" style="1" customWidth="1"/>
    <col min="16" max="16" width="5.85546875" style="1" customWidth="1"/>
    <col min="17" max="17" width="6.7109375" style="1" customWidth="1"/>
    <col min="18" max="18" width="7.28515625" style="1" customWidth="1"/>
    <col min="19" max="19" width="7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1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/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/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720</v>
      </c>
      <c r="H12" s="69">
        <v>60</v>
      </c>
      <c r="I12" s="69">
        <v>60</v>
      </c>
      <c r="J12" s="69">
        <v>60</v>
      </c>
      <c r="K12" s="69">
        <v>60</v>
      </c>
      <c r="L12" s="69">
        <v>60</v>
      </c>
      <c r="M12" s="69">
        <v>60</v>
      </c>
      <c r="N12" s="69">
        <v>60</v>
      </c>
      <c r="O12" s="69">
        <v>60</v>
      </c>
      <c r="P12" s="69">
        <v>60</v>
      </c>
      <c r="Q12" s="69">
        <v>60</v>
      </c>
      <c r="R12" s="69">
        <v>60</v>
      </c>
      <c r="S12" s="69">
        <v>60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144</v>
      </c>
      <c r="H13" s="5">
        <v>12</v>
      </c>
      <c r="I13" s="5">
        <v>12</v>
      </c>
      <c r="J13" s="5">
        <v>12</v>
      </c>
      <c r="K13" s="5">
        <v>12</v>
      </c>
      <c r="L13" s="5">
        <v>12</v>
      </c>
      <c r="M13" s="5">
        <v>12</v>
      </c>
      <c r="N13" s="5">
        <v>12</v>
      </c>
      <c r="O13" s="5">
        <v>12</v>
      </c>
      <c r="P13" s="5">
        <v>12</v>
      </c>
      <c r="Q13" s="5">
        <v>12</v>
      </c>
      <c r="R13" s="5">
        <v>12</v>
      </c>
      <c r="S13" s="5">
        <v>12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24</v>
      </c>
      <c r="H14" s="5">
        <v>2</v>
      </c>
      <c r="I14" s="5">
        <v>2</v>
      </c>
      <c r="J14" s="5">
        <v>2</v>
      </c>
      <c r="K14" s="5">
        <v>2</v>
      </c>
      <c r="L14" s="5">
        <v>2</v>
      </c>
      <c r="M14" s="5">
        <v>2</v>
      </c>
      <c r="N14" s="5">
        <v>2</v>
      </c>
      <c r="O14" s="5">
        <v>2</v>
      </c>
      <c r="P14" s="5">
        <v>2</v>
      </c>
      <c r="Q14" s="5">
        <v>2</v>
      </c>
      <c r="R14" s="5">
        <v>2</v>
      </c>
      <c r="S14" s="5">
        <v>2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36</v>
      </c>
      <c r="H15" s="5">
        <v>3</v>
      </c>
      <c r="I15" s="5">
        <v>3</v>
      </c>
      <c r="J15" s="5">
        <v>3</v>
      </c>
      <c r="K15" s="5">
        <v>3</v>
      </c>
      <c r="L15" s="5">
        <v>3</v>
      </c>
      <c r="M15" s="5">
        <v>3</v>
      </c>
      <c r="N15" s="5">
        <v>3</v>
      </c>
      <c r="O15" s="5">
        <v>3</v>
      </c>
      <c r="P15" s="5">
        <v>3</v>
      </c>
      <c r="Q15" s="5">
        <v>3</v>
      </c>
      <c r="R15" s="5">
        <v>3</v>
      </c>
      <c r="S15" s="5">
        <v>3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48</v>
      </c>
      <c r="H16" s="5">
        <v>4</v>
      </c>
      <c r="I16" s="5">
        <v>4</v>
      </c>
      <c r="J16" s="5">
        <v>4</v>
      </c>
      <c r="K16" s="5">
        <v>4</v>
      </c>
      <c r="L16" s="5">
        <v>4</v>
      </c>
      <c r="M16" s="5">
        <v>4</v>
      </c>
      <c r="N16" s="5">
        <v>4</v>
      </c>
      <c r="O16" s="5">
        <v>4</v>
      </c>
      <c r="P16" s="5">
        <v>4</v>
      </c>
      <c r="Q16" s="5">
        <v>4</v>
      </c>
      <c r="R16" s="5">
        <v>4</v>
      </c>
      <c r="S16" s="5">
        <v>4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34</v>
      </c>
      <c r="H17" s="5">
        <v>2</v>
      </c>
      <c r="I17" s="5">
        <v>2</v>
      </c>
      <c r="J17" s="5">
        <v>3</v>
      </c>
      <c r="K17" s="5">
        <v>3</v>
      </c>
      <c r="L17" s="5">
        <v>3</v>
      </c>
      <c r="M17" s="5">
        <v>3</v>
      </c>
      <c r="N17" s="5">
        <v>3</v>
      </c>
      <c r="O17" s="5">
        <v>3</v>
      </c>
      <c r="P17" s="5">
        <v>3</v>
      </c>
      <c r="Q17" s="5">
        <v>3</v>
      </c>
      <c r="R17" s="5">
        <v>3</v>
      </c>
      <c r="S17" s="5">
        <v>3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2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1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14</v>
      </c>
      <c r="H19" s="5">
        <v>1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2</v>
      </c>
      <c r="S19" s="5">
        <v>2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336</v>
      </c>
      <c r="H20" s="5">
        <v>28</v>
      </c>
      <c r="I20" s="5">
        <v>28</v>
      </c>
      <c r="J20" s="5">
        <v>28</v>
      </c>
      <c r="K20" s="5">
        <v>28</v>
      </c>
      <c r="L20" s="5">
        <v>28</v>
      </c>
      <c r="M20" s="5">
        <v>28</v>
      </c>
      <c r="N20" s="5">
        <v>28</v>
      </c>
      <c r="O20" s="5">
        <v>28</v>
      </c>
      <c r="P20" s="5">
        <v>28</v>
      </c>
      <c r="Q20" s="5">
        <v>28</v>
      </c>
      <c r="R20" s="5">
        <v>28</v>
      </c>
      <c r="S20" s="5">
        <v>28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2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1</v>
      </c>
      <c r="N21" s="5">
        <v>0</v>
      </c>
      <c r="O21" s="5">
        <v>0</v>
      </c>
      <c r="P21" s="5"/>
      <c r="Q21" s="5">
        <v>0</v>
      </c>
      <c r="R21" s="5">
        <v>0</v>
      </c>
      <c r="S21" s="5">
        <v>1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v>1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1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1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v>1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1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v>1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1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v>336</v>
      </c>
      <c r="H33" s="118">
        <f t="shared" ref="H33:S33" si="0">H20</f>
        <v>28</v>
      </c>
      <c r="I33" s="118">
        <f t="shared" si="0"/>
        <v>28</v>
      </c>
      <c r="J33" s="118">
        <f t="shared" si="0"/>
        <v>28</v>
      </c>
      <c r="K33" s="118">
        <f t="shared" si="0"/>
        <v>28</v>
      </c>
      <c r="L33" s="118">
        <f t="shared" si="0"/>
        <v>28</v>
      </c>
      <c r="M33" s="118">
        <f t="shared" si="0"/>
        <v>28</v>
      </c>
      <c r="N33" s="118">
        <f t="shared" si="0"/>
        <v>28</v>
      </c>
      <c r="O33" s="118">
        <f t="shared" si="0"/>
        <v>28</v>
      </c>
      <c r="P33" s="118">
        <f t="shared" si="0"/>
        <v>28</v>
      </c>
      <c r="Q33" s="118">
        <f t="shared" si="0"/>
        <v>28</v>
      </c>
      <c r="R33" s="118">
        <f t="shared" si="0"/>
        <v>28</v>
      </c>
      <c r="S33" s="118">
        <f t="shared" si="0"/>
        <v>28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v>4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1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1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2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9</v>
      </c>
      <c r="H36" s="5">
        <v>0</v>
      </c>
      <c r="I36" s="5">
        <v>0</v>
      </c>
      <c r="J36" s="5">
        <v>0</v>
      </c>
      <c r="K36" s="5">
        <v>1</v>
      </c>
      <c r="L36" s="5">
        <v>1</v>
      </c>
      <c r="M36" s="5">
        <v>1</v>
      </c>
      <c r="N36" s="5">
        <v>1</v>
      </c>
      <c r="O36" s="5">
        <v>1</v>
      </c>
      <c r="P36" s="5">
        <v>1</v>
      </c>
      <c r="Q36" s="5">
        <v>1</v>
      </c>
      <c r="R36" s="5">
        <v>1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168</v>
      </c>
      <c r="H37" s="5">
        <v>14</v>
      </c>
      <c r="I37" s="5">
        <v>14</v>
      </c>
      <c r="J37" s="5">
        <v>14</v>
      </c>
      <c r="K37" s="5">
        <v>14</v>
      </c>
      <c r="L37" s="5">
        <v>14</v>
      </c>
      <c r="M37" s="5">
        <v>14</v>
      </c>
      <c r="N37" s="5">
        <v>14</v>
      </c>
      <c r="O37" s="5">
        <v>14</v>
      </c>
      <c r="P37" s="5">
        <v>14</v>
      </c>
      <c r="Q37" s="5">
        <v>14</v>
      </c>
      <c r="R37" s="5">
        <v>14</v>
      </c>
      <c r="S37" s="5">
        <v>14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10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1</v>
      </c>
      <c r="Q38" s="5">
        <v>3</v>
      </c>
      <c r="R38" s="5">
        <v>3</v>
      </c>
      <c r="S38" s="5">
        <v>3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v>20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4</v>
      </c>
      <c r="O39" s="5">
        <v>4</v>
      </c>
      <c r="P39" s="5">
        <v>3</v>
      </c>
      <c r="Q39" s="5">
        <v>3</v>
      </c>
      <c r="R39" s="5">
        <v>3</v>
      </c>
      <c r="S39" s="5">
        <v>3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168</v>
      </c>
      <c r="H40" s="5">
        <v>14</v>
      </c>
      <c r="I40" s="5">
        <v>14</v>
      </c>
      <c r="J40" s="5">
        <v>14</v>
      </c>
      <c r="K40" s="5">
        <v>14</v>
      </c>
      <c r="L40" s="5">
        <v>14</v>
      </c>
      <c r="M40" s="5">
        <v>14</v>
      </c>
      <c r="N40" s="5">
        <v>14</v>
      </c>
      <c r="O40" s="5">
        <v>14</v>
      </c>
      <c r="P40" s="5">
        <v>14</v>
      </c>
      <c r="Q40" s="5">
        <v>14</v>
      </c>
      <c r="R40" s="5">
        <v>14</v>
      </c>
      <c r="S40" s="5">
        <v>14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14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7</v>
      </c>
      <c r="P41" s="5">
        <v>0</v>
      </c>
      <c r="Q41" s="5">
        <v>0</v>
      </c>
      <c r="R41" s="5">
        <v>7</v>
      </c>
      <c r="S41" s="5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v>3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2</v>
      </c>
      <c r="S42" s="5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20</v>
      </c>
      <c r="H47" s="5">
        <v>0</v>
      </c>
      <c r="I47" s="5">
        <v>0</v>
      </c>
      <c r="J47" s="5">
        <v>0</v>
      </c>
      <c r="K47" s="5">
        <v>2</v>
      </c>
      <c r="L47" s="5">
        <v>2</v>
      </c>
      <c r="M47" s="5">
        <v>2</v>
      </c>
      <c r="N47" s="5">
        <v>2</v>
      </c>
      <c r="O47" s="5">
        <v>2</v>
      </c>
      <c r="P47" s="5">
        <v>2</v>
      </c>
      <c r="Q47" s="5">
        <v>2</v>
      </c>
      <c r="R47" s="5">
        <v>3</v>
      </c>
      <c r="S47" s="5">
        <v>3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/>
      <c r="H52" s="118">
        <f t="shared" ref="H52:S52" si="1">H21</f>
        <v>0</v>
      </c>
      <c r="I52" s="118">
        <f t="shared" si="1"/>
        <v>0</v>
      </c>
      <c r="J52" s="118">
        <f t="shared" si="1"/>
        <v>0</v>
      </c>
      <c r="K52" s="118">
        <f t="shared" si="1"/>
        <v>0</v>
      </c>
      <c r="L52" s="118">
        <f t="shared" si="1"/>
        <v>0</v>
      </c>
      <c r="M52" s="118">
        <f t="shared" si="1"/>
        <v>1</v>
      </c>
      <c r="N52" s="118">
        <f t="shared" si="1"/>
        <v>0</v>
      </c>
      <c r="O52" s="118">
        <f t="shared" si="1"/>
        <v>0</v>
      </c>
      <c r="P52" s="118">
        <f t="shared" si="1"/>
        <v>0</v>
      </c>
      <c r="Q52" s="118">
        <f t="shared" si="1"/>
        <v>0</v>
      </c>
      <c r="R52" s="118">
        <f t="shared" si="1"/>
        <v>0</v>
      </c>
      <c r="S52" s="118">
        <f t="shared" si="1"/>
        <v>1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v>168</v>
      </c>
      <c r="H53" s="118">
        <f t="shared" ref="H53:S53" si="2">H40</f>
        <v>14</v>
      </c>
      <c r="I53" s="118">
        <f t="shared" si="2"/>
        <v>14</v>
      </c>
      <c r="J53" s="118">
        <f t="shared" si="2"/>
        <v>14</v>
      </c>
      <c r="K53" s="118">
        <f t="shared" si="2"/>
        <v>14</v>
      </c>
      <c r="L53" s="118">
        <f t="shared" si="2"/>
        <v>14</v>
      </c>
      <c r="M53" s="118">
        <f t="shared" si="2"/>
        <v>14</v>
      </c>
      <c r="N53" s="118">
        <f t="shared" si="2"/>
        <v>14</v>
      </c>
      <c r="O53" s="118">
        <f t="shared" si="2"/>
        <v>14</v>
      </c>
      <c r="P53" s="118">
        <f t="shared" si="2"/>
        <v>14</v>
      </c>
      <c r="Q53" s="118">
        <f t="shared" si="2"/>
        <v>14</v>
      </c>
      <c r="R53" s="118">
        <f t="shared" si="2"/>
        <v>14</v>
      </c>
      <c r="S53" s="118">
        <f t="shared" si="2"/>
        <v>14</v>
      </c>
      <c r="T53" s="1444"/>
    </row>
    <row r="54" spans="1:20" ht="32.25" thickBot="1" x14ac:dyDescent="0.3">
      <c r="A54" s="1446"/>
      <c r="B54" s="1425"/>
      <c r="C54" s="1400"/>
      <c r="D54" s="1412"/>
      <c r="E54" s="1412"/>
      <c r="F54" s="15" t="s">
        <v>231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v>1</v>
      </c>
      <c r="H55" s="5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5">
        <v>1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v>1</v>
      </c>
      <c r="H56" s="5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5">
        <v>1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100</v>
      </c>
      <c r="H57" s="5">
        <v>4</v>
      </c>
      <c r="I57" s="30">
        <v>8</v>
      </c>
      <c r="J57" s="30">
        <v>8</v>
      </c>
      <c r="K57" s="30">
        <v>8</v>
      </c>
      <c r="L57" s="30">
        <v>8</v>
      </c>
      <c r="M57" s="30">
        <v>8</v>
      </c>
      <c r="N57" s="30">
        <v>8</v>
      </c>
      <c r="O57" s="30">
        <v>8</v>
      </c>
      <c r="P57" s="30">
        <v>8</v>
      </c>
      <c r="Q57" s="30">
        <v>8</v>
      </c>
      <c r="R57" s="30">
        <v>8</v>
      </c>
      <c r="S57" s="5">
        <v>8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v>2</v>
      </c>
      <c r="H58" s="5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5">
        <v>2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v>31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3</v>
      </c>
      <c r="N59" s="5">
        <v>4</v>
      </c>
      <c r="O59" s="5">
        <v>4</v>
      </c>
      <c r="P59" s="5">
        <v>5</v>
      </c>
      <c r="Q59" s="5">
        <v>5</v>
      </c>
      <c r="R59" s="5">
        <v>5</v>
      </c>
      <c r="S59" s="5">
        <v>5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8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2</v>
      </c>
      <c r="O60" s="5">
        <v>2</v>
      </c>
      <c r="P60" s="5">
        <v>2</v>
      </c>
      <c r="Q60" s="5">
        <v>2</v>
      </c>
      <c r="R60" s="5">
        <v>0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41</v>
      </c>
      <c r="H61" s="5">
        <v>0</v>
      </c>
      <c r="I61" s="5">
        <v>0</v>
      </c>
      <c r="J61" s="5">
        <v>0</v>
      </c>
      <c r="K61" s="5">
        <v>1</v>
      </c>
      <c r="L61" s="5">
        <v>5</v>
      </c>
      <c r="M61" s="5">
        <v>5</v>
      </c>
      <c r="N61" s="5">
        <v>5</v>
      </c>
      <c r="O61" s="5">
        <v>5</v>
      </c>
      <c r="P61" s="5">
        <v>5</v>
      </c>
      <c r="Q61" s="5">
        <v>5</v>
      </c>
      <c r="R61" s="5">
        <v>5</v>
      </c>
      <c r="S61" s="5">
        <v>5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v>3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1</v>
      </c>
      <c r="O62" s="5">
        <v>0</v>
      </c>
      <c r="P62" s="5">
        <v>0</v>
      </c>
      <c r="Q62" s="5">
        <v>0</v>
      </c>
      <c r="R62" s="5">
        <v>1</v>
      </c>
      <c r="S62" s="5">
        <v>1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30</v>
      </c>
      <c r="H63" s="5">
        <v>0</v>
      </c>
      <c r="I63" s="5">
        <v>0</v>
      </c>
      <c r="J63" s="5">
        <v>1</v>
      </c>
      <c r="K63" s="5">
        <v>3</v>
      </c>
      <c r="L63" s="5">
        <v>4</v>
      </c>
      <c r="M63" s="5">
        <v>4</v>
      </c>
      <c r="N63" s="5">
        <v>4</v>
      </c>
      <c r="O63" s="5">
        <v>4</v>
      </c>
      <c r="P63" s="5">
        <v>4</v>
      </c>
      <c r="Q63" s="5">
        <v>3</v>
      </c>
      <c r="R63" s="5">
        <v>3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v>30</v>
      </c>
      <c r="H65" s="5">
        <v>0</v>
      </c>
      <c r="I65" s="5">
        <v>0</v>
      </c>
      <c r="J65" s="5">
        <v>1</v>
      </c>
      <c r="K65" s="5">
        <v>3</v>
      </c>
      <c r="L65" s="5">
        <v>4</v>
      </c>
      <c r="M65" s="5">
        <v>4</v>
      </c>
      <c r="N65" s="5">
        <v>4</v>
      </c>
      <c r="O65" s="5">
        <v>4</v>
      </c>
      <c r="P65" s="5">
        <v>4</v>
      </c>
      <c r="Q65" s="5">
        <v>3</v>
      </c>
      <c r="R65" s="5">
        <v>3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v>16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4</v>
      </c>
      <c r="Q66" s="5">
        <v>4</v>
      </c>
      <c r="R66" s="5">
        <v>4</v>
      </c>
      <c r="S66" s="5">
        <v>4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624">
        <v>12</v>
      </c>
      <c r="H67" s="5">
        <v>1</v>
      </c>
      <c r="I67" s="5">
        <v>1</v>
      </c>
      <c r="J67" s="5">
        <v>1</v>
      </c>
      <c r="K67" s="5">
        <v>1</v>
      </c>
      <c r="L67" s="5">
        <v>11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5">
        <v>1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624">
        <v>6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3</v>
      </c>
      <c r="S68" s="5">
        <v>3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10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2</v>
      </c>
      <c r="P69" s="5">
        <v>2</v>
      </c>
      <c r="Q69" s="5">
        <v>2</v>
      </c>
      <c r="R69" s="5">
        <v>2</v>
      </c>
      <c r="S69" s="5">
        <v>2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2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2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v>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v>6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2</v>
      </c>
      <c r="P75" s="5">
        <v>0</v>
      </c>
      <c r="Q75" s="5">
        <v>2</v>
      </c>
      <c r="R75" s="5">
        <v>2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v>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1</v>
      </c>
      <c r="O76" s="5">
        <v>1</v>
      </c>
      <c r="P76" s="5">
        <v>1</v>
      </c>
      <c r="Q76" s="5">
        <v>1</v>
      </c>
      <c r="R76" s="5"/>
      <c r="S76" s="5">
        <v>1</v>
      </c>
      <c r="T76" s="1444"/>
    </row>
    <row r="77" spans="1:20" ht="32.25" thickBot="1" x14ac:dyDescent="0.3">
      <c r="A77" s="1446"/>
      <c r="B77" s="1425"/>
      <c r="C77" s="1400"/>
      <c r="D77" s="1412"/>
      <c r="E77" s="1412"/>
      <c r="F77" s="15" t="s">
        <v>88</v>
      </c>
      <c r="G77" s="30">
        <v>2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1</v>
      </c>
      <c r="T77" s="1444"/>
    </row>
    <row r="78" spans="1:20" ht="32.25" thickBot="1" x14ac:dyDescent="0.3">
      <c r="A78" s="1446"/>
      <c r="B78" s="1425"/>
      <c r="C78" s="1400"/>
      <c r="D78" s="1412"/>
      <c r="E78" s="1412"/>
      <c r="F78" s="15" t="s">
        <v>89</v>
      </c>
      <c r="G78" s="30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30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30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v>18</v>
      </c>
      <c r="H89" s="118">
        <f t="shared" ref="H89:S89" si="3">H22+H41+H62</f>
        <v>0</v>
      </c>
      <c r="I89" s="118">
        <f t="shared" si="3"/>
        <v>0</v>
      </c>
      <c r="J89" s="118">
        <f t="shared" si="3"/>
        <v>0</v>
      </c>
      <c r="K89" s="118">
        <f t="shared" si="3"/>
        <v>0</v>
      </c>
      <c r="L89" s="118">
        <f t="shared" si="3"/>
        <v>0</v>
      </c>
      <c r="M89" s="118">
        <f t="shared" si="3"/>
        <v>0</v>
      </c>
      <c r="N89" s="118">
        <f t="shared" si="3"/>
        <v>2</v>
      </c>
      <c r="O89" s="118">
        <f t="shared" si="3"/>
        <v>7</v>
      </c>
      <c r="P89" s="118">
        <f t="shared" si="3"/>
        <v>0</v>
      </c>
      <c r="Q89" s="118">
        <f t="shared" si="3"/>
        <v>0</v>
      </c>
      <c r="R89" s="118">
        <f t="shared" si="3"/>
        <v>8</v>
      </c>
      <c r="S89" s="118">
        <f t="shared" si="3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30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/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v>4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2</v>
      </c>
      <c r="S91" s="5">
        <v>2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v>14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2</v>
      </c>
      <c r="N92" s="5">
        <v>2</v>
      </c>
      <c r="O92" s="5">
        <v>2</v>
      </c>
      <c r="P92" s="5">
        <v>2</v>
      </c>
      <c r="Q92" s="5">
        <v>2</v>
      </c>
      <c r="R92" s="5">
        <v>2</v>
      </c>
      <c r="S92" s="5">
        <v>2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v>13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1</v>
      </c>
      <c r="N93" s="5">
        <v>2</v>
      </c>
      <c r="O93" s="5">
        <v>2</v>
      </c>
      <c r="P93" s="5">
        <v>2</v>
      </c>
      <c r="Q93" s="5">
        <v>2</v>
      </c>
      <c r="R93" s="5">
        <v>2</v>
      </c>
      <c r="S93" s="5">
        <v>2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1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1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30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30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30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7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2</v>
      </c>
      <c r="O102" s="5">
        <v>1</v>
      </c>
      <c r="P102" s="5">
        <v>1</v>
      </c>
      <c r="Q102" s="82">
        <v>1</v>
      </c>
      <c r="R102" s="82">
        <v>1</v>
      </c>
      <c r="S102" s="83">
        <v>1</v>
      </c>
      <c r="T102" s="1444"/>
    </row>
    <row r="103" spans="1:20" ht="16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v>1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1</v>
      </c>
      <c r="Q103" s="5">
        <v>0</v>
      </c>
      <c r="R103" s="5">
        <v>0</v>
      </c>
      <c r="S103" s="5">
        <v>0</v>
      </c>
      <c r="T103" s="1444"/>
    </row>
    <row r="104" spans="1:20" ht="16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v>1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1444"/>
    </row>
    <row r="105" spans="1:20" ht="16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v>1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1444"/>
    </row>
    <row r="106" spans="1:20" ht="16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6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v>1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v>8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1</v>
      </c>
      <c r="N108" s="5">
        <v>1</v>
      </c>
      <c r="O108" s="5">
        <v>1</v>
      </c>
      <c r="P108" s="5">
        <v>1</v>
      </c>
      <c r="Q108" s="5">
        <v>1</v>
      </c>
      <c r="R108" s="5">
        <v>1</v>
      </c>
      <c r="S108" s="37">
        <v>1</v>
      </c>
      <c r="T108" s="1444"/>
    </row>
    <row r="109" spans="1:20" ht="16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v>0</v>
      </c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v>0</v>
      </c>
      <c r="H110" s="79">
        <v>0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0</v>
      </c>
      <c r="T110" s="1444"/>
    </row>
    <row r="111" spans="1:20" ht="16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v>0</v>
      </c>
      <c r="H111" s="79">
        <v>0</v>
      </c>
      <c r="I111" s="79">
        <v>0</v>
      </c>
      <c r="J111" s="79">
        <v>0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0</v>
      </c>
      <c r="R111" s="79">
        <v>0</v>
      </c>
      <c r="S111" s="79">
        <v>0</v>
      </c>
      <c r="T111" s="1444"/>
    </row>
    <row r="112" spans="1:20" ht="45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v>0</v>
      </c>
      <c r="H112" s="79">
        <v>0</v>
      </c>
      <c r="I112" s="79">
        <v>0</v>
      </c>
      <c r="J112" s="79">
        <v>0</v>
      </c>
      <c r="K112" s="79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0</v>
      </c>
      <c r="R112" s="79">
        <v>0</v>
      </c>
      <c r="S112" s="79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1444"/>
    </row>
    <row r="114" spans="1:20" ht="16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1444"/>
    </row>
    <row r="115" spans="1:20" ht="30.7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v>0</v>
      </c>
      <c r="H115" s="79">
        <v>0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v>0</v>
      </c>
      <c r="H116" s="79">
        <v>0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1444"/>
    </row>
    <row r="118" spans="1:20" ht="16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v>1</v>
      </c>
      <c r="H118" s="79">
        <v>0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1</v>
      </c>
      <c r="P118" s="79">
        <v>0</v>
      </c>
      <c r="Q118" s="79">
        <v>0</v>
      </c>
      <c r="R118" s="79">
        <v>0</v>
      </c>
      <c r="S118" s="79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v>0</v>
      </c>
      <c r="H119" s="79">
        <v>0</v>
      </c>
      <c r="I119" s="79">
        <v>0</v>
      </c>
      <c r="J119" s="79">
        <v>0</v>
      </c>
      <c r="K119" s="79">
        <v>0</v>
      </c>
      <c r="L119" s="79">
        <v>0</v>
      </c>
      <c r="M119" s="79">
        <v>0</v>
      </c>
      <c r="N119" s="79">
        <v>0</v>
      </c>
      <c r="O119" s="79">
        <v>0</v>
      </c>
      <c r="P119" s="79">
        <v>0</v>
      </c>
      <c r="Q119" s="79">
        <v>0</v>
      </c>
      <c r="R119" s="79">
        <v>0</v>
      </c>
      <c r="S119" s="79">
        <v>0</v>
      </c>
      <c r="T119" s="1444"/>
    </row>
    <row r="120" spans="1:20" ht="16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v>0</v>
      </c>
      <c r="H120" s="79">
        <v>0</v>
      </c>
      <c r="I120" s="79">
        <v>0</v>
      </c>
      <c r="J120" s="79">
        <v>0</v>
      </c>
      <c r="K120" s="79">
        <v>0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0</v>
      </c>
      <c r="R120" s="79">
        <v>0</v>
      </c>
      <c r="S120" s="79">
        <v>0</v>
      </c>
      <c r="T120" s="1444"/>
    </row>
    <row r="121" spans="1:20" ht="16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1444"/>
    </row>
    <row r="122" spans="1:20" ht="16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5</v>
      </c>
      <c r="H122" s="79">
        <v>0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1</v>
      </c>
      <c r="O122" s="79">
        <v>1</v>
      </c>
      <c r="P122" s="79">
        <v>1</v>
      </c>
      <c r="Q122" s="79">
        <v>1</v>
      </c>
      <c r="R122" s="79">
        <v>1</v>
      </c>
      <c r="S122" s="79">
        <v>0</v>
      </c>
      <c r="T122" s="1444"/>
    </row>
    <row r="123" spans="1:20" ht="16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0</v>
      </c>
      <c r="H123" s="79">
        <v>0</v>
      </c>
      <c r="I123" s="79">
        <v>0</v>
      </c>
      <c r="J123" s="79">
        <v>0</v>
      </c>
      <c r="K123" s="79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1444"/>
    </row>
    <row r="124" spans="1:20" ht="16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v>0</v>
      </c>
      <c r="H124" s="79">
        <v>0</v>
      </c>
      <c r="I124" s="79">
        <v>0</v>
      </c>
      <c r="J124" s="79">
        <v>0</v>
      </c>
      <c r="K124" s="79">
        <v>0</v>
      </c>
      <c r="L124" s="79">
        <v>0</v>
      </c>
      <c r="M124" s="79">
        <v>0</v>
      </c>
      <c r="N124" s="79">
        <v>0</v>
      </c>
      <c r="O124" s="79">
        <v>0</v>
      </c>
      <c r="P124" s="79">
        <v>0</v>
      </c>
      <c r="Q124" s="79">
        <v>0</v>
      </c>
      <c r="R124" s="79">
        <v>0</v>
      </c>
      <c r="S124" s="79">
        <v>0</v>
      </c>
      <c r="T124" s="1444"/>
    </row>
    <row r="125" spans="1:20" ht="16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v>0</v>
      </c>
      <c r="H125" s="79">
        <v>0</v>
      </c>
      <c r="I125" s="79">
        <v>0</v>
      </c>
      <c r="J125" s="79">
        <v>0</v>
      </c>
      <c r="K125" s="79"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79">
        <v>0</v>
      </c>
      <c r="S125" s="79">
        <v>0</v>
      </c>
      <c r="T125" s="1444"/>
    </row>
    <row r="126" spans="1:20" ht="16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v>0</v>
      </c>
      <c r="H126" s="79">
        <v>0</v>
      </c>
      <c r="I126" s="79">
        <v>0</v>
      </c>
      <c r="J126" s="79">
        <v>0</v>
      </c>
      <c r="K126" s="79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1444"/>
    </row>
    <row r="127" spans="1:20" ht="16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v>0</v>
      </c>
      <c r="H127" s="79">
        <v>0</v>
      </c>
      <c r="I127" s="79">
        <v>0</v>
      </c>
      <c r="J127" s="79">
        <v>0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1444"/>
    </row>
    <row r="128" spans="1:20" ht="16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v>0</v>
      </c>
      <c r="H128" s="79">
        <v>0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1444"/>
    </row>
    <row r="129" spans="1:20" ht="16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v>7</v>
      </c>
      <c r="H129" s="79">
        <v>0</v>
      </c>
      <c r="I129" s="79">
        <v>0</v>
      </c>
      <c r="J129" s="79">
        <v>0</v>
      </c>
      <c r="K129" s="79">
        <v>0</v>
      </c>
      <c r="L129" s="79">
        <v>0</v>
      </c>
      <c r="M129" s="79">
        <v>1</v>
      </c>
      <c r="N129" s="79">
        <v>1</v>
      </c>
      <c r="O129" s="79">
        <v>1</v>
      </c>
      <c r="P129" s="79">
        <v>1</v>
      </c>
      <c r="Q129" s="79">
        <v>1</v>
      </c>
      <c r="R129" s="79">
        <v>1</v>
      </c>
      <c r="S129" s="79">
        <v>2</v>
      </c>
      <c r="T129" s="1444"/>
    </row>
    <row r="130" spans="1:20" ht="16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v>0</v>
      </c>
      <c r="H130" s="79">
        <v>0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1444"/>
    </row>
    <row r="131" spans="1:20" ht="16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v>0</v>
      </c>
      <c r="H131" s="79">
        <v>0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0</v>
      </c>
      <c r="H132" s="79">
        <v>0</v>
      </c>
      <c r="I132" s="79">
        <v>0</v>
      </c>
      <c r="J132" s="79">
        <v>0</v>
      </c>
      <c r="K132" s="79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79">
        <v>0</v>
      </c>
      <c r="S132" s="79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v>0</v>
      </c>
      <c r="H133" s="79">
        <v>0</v>
      </c>
      <c r="I133" s="79">
        <v>0</v>
      </c>
      <c r="J133" s="79">
        <v>0</v>
      </c>
      <c r="K133" s="79">
        <v>0</v>
      </c>
      <c r="L133" s="79">
        <v>0</v>
      </c>
      <c r="M133" s="79">
        <v>0</v>
      </c>
      <c r="N133" s="79">
        <v>0</v>
      </c>
      <c r="O133" s="79">
        <v>0</v>
      </c>
      <c r="P133" s="79">
        <v>0</v>
      </c>
      <c r="Q133" s="79">
        <v>0</v>
      </c>
      <c r="R133" s="79">
        <v>0</v>
      </c>
      <c r="S133" s="79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1</v>
      </c>
      <c r="H134" s="79">
        <v>0</v>
      </c>
      <c r="I134" s="79">
        <v>0</v>
      </c>
      <c r="J134" s="79">
        <v>0</v>
      </c>
      <c r="K134" s="79">
        <v>0</v>
      </c>
      <c r="L134" s="79">
        <v>0</v>
      </c>
      <c r="M134" s="79">
        <v>0</v>
      </c>
      <c r="N134" s="79">
        <v>0</v>
      </c>
      <c r="O134" s="79">
        <v>0</v>
      </c>
      <c r="P134" s="79">
        <v>1</v>
      </c>
      <c r="Q134" s="79">
        <v>0</v>
      </c>
      <c r="R134" s="79">
        <v>0</v>
      </c>
      <c r="S134" s="79">
        <v>0</v>
      </c>
      <c r="T134" s="1444"/>
    </row>
    <row r="135" spans="1:20" ht="16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v>0</v>
      </c>
      <c r="H135" s="79">
        <v>0</v>
      </c>
      <c r="I135" s="79">
        <v>0</v>
      </c>
      <c r="J135" s="79">
        <v>0</v>
      </c>
      <c r="K135" s="79">
        <v>0</v>
      </c>
      <c r="L135" s="79">
        <v>0</v>
      </c>
      <c r="M135" s="79">
        <v>0</v>
      </c>
      <c r="N135" s="79">
        <v>0</v>
      </c>
      <c r="O135" s="79">
        <v>0</v>
      </c>
      <c r="P135" s="79">
        <v>0</v>
      </c>
      <c r="Q135" s="79">
        <v>0</v>
      </c>
      <c r="R135" s="79">
        <v>0</v>
      </c>
      <c r="S135" s="79">
        <v>0</v>
      </c>
      <c r="T135" s="1444"/>
    </row>
    <row r="136" spans="1:20" ht="16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v>0</v>
      </c>
      <c r="H138" s="79">
        <v>0</v>
      </c>
      <c r="I138" s="79">
        <v>0</v>
      </c>
      <c r="J138" s="79">
        <v>0</v>
      </c>
      <c r="K138" s="79">
        <v>0</v>
      </c>
      <c r="L138" s="79">
        <v>0</v>
      </c>
      <c r="M138" s="79">
        <v>0</v>
      </c>
      <c r="N138" s="79">
        <v>0</v>
      </c>
      <c r="O138" s="79">
        <v>0</v>
      </c>
      <c r="P138" s="79">
        <v>0</v>
      </c>
      <c r="Q138" s="79">
        <v>0</v>
      </c>
      <c r="R138" s="79">
        <v>0</v>
      </c>
      <c r="S138" s="79">
        <v>0</v>
      </c>
      <c r="T138" s="1444"/>
    </row>
    <row r="139" spans="1:20" ht="16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0</v>
      </c>
      <c r="H139" s="79">
        <v>0</v>
      </c>
      <c r="I139" s="79">
        <v>0</v>
      </c>
      <c r="J139" s="79">
        <v>0</v>
      </c>
      <c r="K139" s="79">
        <v>0</v>
      </c>
      <c r="L139" s="79">
        <v>0</v>
      </c>
      <c r="M139" s="79">
        <v>0</v>
      </c>
      <c r="N139" s="79">
        <v>0</v>
      </c>
      <c r="O139" s="79">
        <v>0</v>
      </c>
      <c r="P139" s="79">
        <v>0</v>
      </c>
      <c r="Q139" s="79">
        <v>0</v>
      </c>
      <c r="R139" s="79">
        <v>0</v>
      </c>
      <c r="S139" s="79">
        <v>0</v>
      </c>
      <c r="T139" s="1444"/>
    </row>
    <row r="140" spans="1:20" ht="16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0</v>
      </c>
      <c r="H140" s="79">
        <v>0</v>
      </c>
      <c r="I140" s="79">
        <v>0</v>
      </c>
      <c r="J140" s="79">
        <v>0</v>
      </c>
      <c r="K140" s="79">
        <v>0</v>
      </c>
      <c r="L140" s="79">
        <v>0</v>
      </c>
      <c r="M140" s="79">
        <v>0</v>
      </c>
      <c r="N140" s="79">
        <v>0</v>
      </c>
      <c r="O140" s="79">
        <v>0</v>
      </c>
      <c r="P140" s="79">
        <v>0</v>
      </c>
      <c r="Q140" s="79">
        <v>0</v>
      </c>
      <c r="R140" s="79">
        <v>0</v>
      </c>
      <c r="S140" s="79">
        <v>0</v>
      </c>
      <c r="T140" s="1444"/>
    </row>
    <row r="141" spans="1:20" ht="16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v>0</v>
      </c>
      <c r="H141" s="79">
        <v>0</v>
      </c>
      <c r="I141" s="79">
        <v>0</v>
      </c>
      <c r="J141" s="79">
        <v>0</v>
      </c>
      <c r="K141" s="79"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79">
        <v>0</v>
      </c>
      <c r="S141" s="79">
        <v>0</v>
      </c>
      <c r="T141" s="1444"/>
    </row>
    <row r="142" spans="1:20" ht="16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v>0</v>
      </c>
      <c r="H142" s="79">
        <v>0</v>
      </c>
      <c r="I142" s="79">
        <v>0</v>
      </c>
      <c r="J142" s="79">
        <v>0</v>
      </c>
      <c r="K142" s="79">
        <v>0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1444"/>
    </row>
    <row r="143" spans="1:20" ht="16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v>0</v>
      </c>
      <c r="H143" s="79">
        <v>0</v>
      </c>
      <c r="I143" s="79">
        <v>0</v>
      </c>
      <c r="J143" s="79">
        <v>0</v>
      </c>
      <c r="K143" s="79">
        <v>0</v>
      </c>
      <c r="L143" s="79">
        <v>0</v>
      </c>
      <c r="M143" s="79">
        <v>0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0</v>
      </c>
      <c r="T143" s="1444"/>
    </row>
    <row r="144" spans="1:20" ht="16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v>0</v>
      </c>
      <c r="H144" s="79">
        <v>0</v>
      </c>
      <c r="I144" s="79">
        <v>0</v>
      </c>
      <c r="J144" s="79">
        <v>0</v>
      </c>
      <c r="K144" s="79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0</v>
      </c>
      <c r="Q144" s="79">
        <v>0</v>
      </c>
      <c r="R144" s="79">
        <v>0</v>
      </c>
      <c r="S144" s="79">
        <v>0</v>
      </c>
      <c r="T144" s="1444"/>
    </row>
    <row r="145" spans="1:20" ht="16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v>0</v>
      </c>
      <c r="H145" s="79">
        <v>0</v>
      </c>
      <c r="I145" s="79">
        <v>0</v>
      </c>
      <c r="J145" s="79">
        <v>0</v>
      </c>
      <c r="K145" s="79">
        <v>0</v>
      </c>
      <c r="L145" s="79">
        <v>0</v>
      </c>
      <c r="M145" s="79">
        <v>0</v>
      </c>
      <c r="N145" s="79">
        <v>0</v>
      </c>
      <c r="O145" s="79">
        <v>0</v>
      </c>
      <c r="P145" s="79">
        <v>0</v>
      </c>
      <c r="Q145" s="79">
        <v>0</v>
      </c>
      <c r="R145" s="79">
        <v>0</v>
      </c>
      <c r="S145" s="79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v>0</v>
      </c>
      <c r="H146" s="79">
        <v>0</v>
      </c>
      <c r="I146" s="79">
        <v>0</v>
      </c>
      <c r="J146" s="79">
        <v>0</v>
      </c>
      <c r="K146" s="79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0</v>
      </c>
      <c r="S146" s="79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v>0</v>
      </c>
      <c r="H147" s="79">
        <v>0</v>
      </c>
      <c r="I147" s="79">
        <v>0</v>
      </c>
      <c r="J147" s="79">
        <v>0</v>
      </c>
      <c r="K147" s="79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1444"/>
    </row>
    <row r="148" spans="1:20" ht="16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5</v>
      </c>
      <c r="H148" s="79">
        <v>0</v>
      </c>
      <c r="I148" s="79">
        <v>0</v>
      </c>
      <c r="J148" s="79">
        <v>0</v>
      </c>
      <c r="K148" s="79">
        <v>0</v>
      </c>
      <c r="L148" s="79">
        <v>0</v>
      </c>
      <c r="M148" s="79">
        <v>0</v>
      </c>
      <c r="N148" s="79">
        <v>1</v>
      </c>
      <c r="O148" s="79">
        <v>1</v>
      </c>
      <c r="P148" s="79">
        <v>0</v>
      </c>
      <c r="Q148" s="79">
        <v>1</v>
      </c>
      <c r="R148" s="79">
        <v>1</v>
      </c>
      <c r="S148" s="79">
        <v>1</v>
      </c>
      <c r="T148" s="1444"/>
    </row>
    <row r="149" spans="1:20" ht="16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5</v>
      </c>
      <c r="H149" s="79">
        <v>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1</v>
      </c>
      <c r="O149" s="79">
        <v>1</v>
      </c>
      <c r="P149" s="79">
        <v>1</v>
      </c>
      <c r="Q149" s="79">
        <v>1</v>
      </c>
      <c r="R149" s="79">
        <v>1</v>
      </c>
      <c r="S149" s="79">
        <v>0</v>
      </c>
      <c r="T149" s="1444"/>
    </row>
    <row r="150" spans="1:20" ht="16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0</v>
      </c>
      <c r="H150" s="79">
        <v>0</v>
      </c>
      <c r="I150" s="79">
        <v>0</v>
      </c>
      <c r="J150" s="79">
        <v>0</v>
      </c>
      <c r="K150" s="79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v>3</v>
      </c>
      <c r="H151" s="79">
        <v>0</v>
      </c>
      <c r="I151" s="79">
        <v>0</v>
      </c>
      <c r="J151" s="79">
        <v>0</v>
      </c>
      <c r="K151" s="79">
        <v>0</v>
      </c>
      <c r="L151" s="79">
        <v>0</v>
      </c>
      <c r="M151" s="79">
        <v>0</v>
      </c>
      <c r="N151" s="79">
        <v>0</v>
      </c>
      <c r="O151" s="79">
        <v>1</v>
      </c>
      <c r="P151" s="79">
        <v>1</v>
      </c>
      <c r="Q151" s="79">
        <v>1</v>
      </c>
      <c r="R151" s="79">
        <v>0</v>
      </c>
      <c r="S151" s="79">
        <v>0</v>
      </c>
      <c r="T151" s="1444"/>
    </row>
    <row r="152" spans="1:20" ht="30.7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v>0</v>
      </c>
      <c r="H152" s="79">
        <v>0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79">
        <v>0</v>
      </c>
      <c r="P152" s="79">
        <v>0</v>
      </c>
      <c r="Q152" s="79">
        <v>0</v>
      </c>
      <c r="R152" s="79">
        <v>0</v>
      </c>
      <c r="S152" s="79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v>0</v>
      </c>
      <c r="H153" s="79">
        <v>0</v>
      </c>
      <c r="I153" s="79">
        <v>0</v>
      </c>
      <c r="J153" s="79">
        <v>0</v>
      </c>
      <c r="K153" s="79">
        <v>0</v>
      </c>
      <c r="L153" s="79">
        <v>0</v>
      </c>
      <c r="M153" s="79">
        <v>0</v>
      </c>
      <c r="N153" s="79">
        <v>0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79">
        <v>0</v>
      </c>
      <c r="H154" s="79">
        <v>0</v>
      </c>
      <c r="I154" s="79">
        <v>0</v>
      </c>
      <c r="J154" s="79">
        <v>0</v>
      </c>
      <c r="K154" s="79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79">
        <v>0</v>
      </c>
      <c r="R154" s="79">
        <v>0</v>
      </c>
      <c r="S154" s="79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/>
      <c r="H155" s="93">
        <f t="shared" ref="H155:S155" si="4">SUM(H102:H154)</f>
        <v>0</v>
      </c>
      <c r="I155" s="93">
        <f t="shared" si="4"/>
        <v>0</v>
      </c>
      <c r="J155" s="93">
        <f t="shared" si="4"/>
        <v>0</v>
      </c>
      <c r="K155" s="93">
        <f t="shared" si="4"/>
        <v>0</v>
      </c>
      <c r="L155" s="93">
        <f t="shared" si="4"/>
        <v>1</v>
      </c>
      <c r="M155" s="93">
        <f t="shared" si="4"/>
        <v>2</v>
      </c>
      <c r="N155" s="93">
        <f t="shared" si="4"/>
        <v>8</v>
      </c>
      <c r="O155" s="93">
        <f t="shared" si="4"/>
        <v>9</v>
      </c>
      <c r="P155" s="93">
        <f t="shared" si="4"/>
        <v>12</v>
      </c>
      <c r="Q155" s="93">
        <f t="shared" si="4"/>
        <v>8</v>
      </c>
      <c r="R155" s="93">
        <f t="shared" si="4"/>
        <v>7</v>
      </c>
      <c r="S155" s="94">
        <f t="shared" si="4"/>
        <v>6</v>
      </c>
      <c r="T155" s="1444"/>
    </row>
    <row r="156" spans="1:20" ht="16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79">
        <v>0</v>
      </c>
      <c r="H156" s="79">
        <v>0</v>
      </c>
      <c r="I156" s="79">
        <v>0</v>
      </c>
      <c r="J156" s="79">
        <v>0</v>
      </c>
      <c r="K156" s="79"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79">
        <v>0</v>
      </c>
      <c r="S156" s="79">
        <v>0</v>
      </c>
      <c r="T156" s="1444"/>
    </row>
    <row r="157" spans="1:20" ht="16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v>0</v>
      </c>
      <c r="H157" s="79">
        <v>0</v>
      </c>
      <c r="I157" s="79">
        <v>0</v>
      </c>
      <c r="J157" s="79">
        <v>0</v>
      </c>
      <c r="K157" s="79">
        <v>0</v>
      </c>
      <c r="L157" s="79">
        <v>0</v>
      </c>
      <c r="M157" s="79">
        <v>0</v>
      </c>
      <c r="N157" s="79">
        <v>0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1444"/>
    </row>
    <row r="158" spans="1:20" ht="16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v>0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79">
        <v>0</v>
      </c>
      <c r="N158" s="79">
        <v>0</v>
      </c>
      <c r="O158" s="79">
        <v>0</v>
      </c>
      <c r="P158" s="79">
        <v>0</v>
      </c>
      <c r="Q158" s="79">
        <v>0</v>
      </c>
      <c r="R158" s="79">
        <v>0</v>
      </c>
      <c r="S158" s="79">
        <v>0</v>
      </c>
      <c r="T158" s="1444"/>
    </row>
    <row r="159" spans="1:20" ht="16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v>1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1</v>
      </c>
      <c r="P159" s="79">
        <v>0</v>
      </c>
      <c r="Q159" s="79">
        <v>0</v>
      </c>
      <c r="R159" s="79">
        <v>0</v>
      </c>
      <c r="S159" s="79">
        <v>0</v>
      </c>
      <c r="T159" s="1444"/>
    </row>
    <row r="160" spans="1:20" ht="30.7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v>7</v>
      </c>
      <c r="H160" s="79">
        <v>0</v>
      </c>
      <c r="I160" s="79">
        <v>0</v>
      </c>
      <c r="J160" s="79">
        <v>0</v>
      </c>
      <c r="K160" s="79">
        <v>0</v>
      </c>
      <c r="L160" s="79">
        <v>0</v>
      </c>
      <c r="M160" s="79">
        <v>1</v>
      </c>
      <c r="N160" s="79">
        <v>1</v>
      </c>
      <c r="O160" s="79">
        <v>1</v>
      </c>
      <c r="P160" s="79">
        <v>1</v>
      </c>
      <c r="Q160" s="79">
        <v>1</v>
      </c>
      <c r="R160" s="79">
        <v>2</v>
      </c>
      <c r="S160" s="79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v>0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0</v>
      </c>
      <c r="O161" s="79">
        <v>0</v>
      </c>
      <c r="P161" s="79">
        <v>0</v>
      </c>
      <c r="Q161" s="79">
        <v>0</v>
      </c>
      <c r="R161" s="79">
        <v>0</v>
      </c>
      <c r="S161" s="79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v>0</v>
      </c>
      <c r="H163" s="79">
        <v>0</v>
      </c>
      <c r="I163" s="79">
        <v>0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v>0</v>
      </c>
      <c r="H164" s="79">
        <v>0</v>
      </c>
      <c r="I164" s="79">
        <v>0</v>
      </c>
      <c r="J164" s="79">
        <v>0</v>
      </c>
      <c r="K164" s="79">
        <v>0</v>
      </c>
      <c r="L164" s="79">
        <v>0</v>
      </c>
      <c r="M164" s="79">
        <v>0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9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v>0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9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v>0</v>
      </c>
      <c r="H167" s="79">
        <v>0</v>
      </c>
      <c r="I167" s="79">
        <v>0</v>
      </c>
      <c r="J167" s="79">
        <v>0</v>
      </c>
      <c r="K167" s="79">
        <v>0</v>
      </c>
      <c r="L167" s="79">
        <v>0</v>
      </c>
      <c r="M167" s="79">
        <v>0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v>0</v>
      </c>
      <c r="H168" s="79">
        <v>0</v>
      </c>
      <c r="I168" s="79">
        <v>0</v>
      </c>
      <c r="J168" s="79">
        <v>0</v>
      </c>
      <c r="K168" s="79">
        <v>0</v>
      </c>
      <c r="L168" s="79">
        <v>0</v>
      </c>
      <c r="M168" s="79">
        <v>0</v>
      </c>
      <c r="N168" s="79">
        <v>0</v>
      </c>
      <c r="O168" s="79">
        <v>0</v>
      </c>
      <c r="P168" s="79">
        <v>0</v>
      </c>
      <c r="Q168" s="79">
        <v>0</v>
      </c>
      <c r="R168" s="79">
        <v>0</v>
      </c>
      <c r="S168" s="79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v>0</v>
      </c>
      <c r="H169" s="79">
        <v>0</v>
      </c>
      <c r="I169" s="79">
        <v>0</v>
      </c>
      <c r="J169" s="79">
        <v>0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v>0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v>0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v>1</v>
      </c>
      <c r="H172" s="79">
        <v>0</v>
      </c>
      <c r="I172" s="79">
        <v>0</v>
      </c>
      <c r="J172" s="79">
        <v>0</v>
      </c>
      <c r="K172" s="79">
        <v>0</v>
      </c>
      <c r="L172" s="79">
        <v>0</v>
      </c>
      <c r="M172" s="79">
        <v>1</v>
      </c>
      <c r="N172" s="79">
        <v>0</v>
      </c>
      <c r="O172" s="79">
        <v>0</v>
      </c>
      <c r="P172" s="79">
        <v>0</v>
      </c>
      <c r="Q172" s="79">
        <v>0</v>
      </c>
      <c r="R172" s="79">
        <v>0</v>
      </c>
      <c r="S172" s="79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v>1</v>
      </c>
      <c r="H173" s="79">
        <v>0</v>
      </c>
      <c r="I173" s="79">
        <v>0</v>
      </c>
      <c r="J173" s="79">
        <v>0</v>
      </c>
      <c r="K173" s="79">
        <v>0</v>
      </c>
      <c r="L173" s="79">
        <v>0</v>
      </c>
      <c r="M173" s="79">
        <v>1</v>
      </c>
      <c r="N173" s="79">
        <v>0</v>
      </c>
      <c r="O173" s="79">
        <v>0</v>
      </c>
      <c r="P173" s="79">
        <v>0</v>
      </c>
      <c r="Q173" s="79">
        <v>0</v>
      </c>
      <c r="R173" s="79">
        <v>0</v>
      </c>
      <c r="S173" s="79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v>0</v>
      </c>
      <c r="H174" s="79">
        <v>0</v>
      </c>
      <c r="I174" s="79">
        <v>0</v>
      </c>
      <c r="J174" s="79">
        <v>0</v>
      </c>
      <c r="K174" s="79">
        <v>0</v>
      </c>
      <c r="L174" s="79">
        <v>0</v>
      </c>
      <c r="M174" s="79">
        <v>0</v>
      </c>
      <c r="N174" s="79">
        <v>0</v>
      </c>
      <c r="O174" s="79">
        <v>0</v>
      </c>
      <c r="P174" s="79">
        <v>0</v>
      </c>
      <c r="Q174" s="79">
        <v>0</v>
      </c>
      <c r="R174" s="79">
        <v>0</v>
      </c>
      <c r="S174" s="79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v>0</v>
      </c>
      <c r="H175" s="79">
        <v>0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v>0</v>
      </c>
      <c r="H176" s="79">
        <v>0</v>
      </c>
      <c r="I176" s="79">
        <v>0</v>
      </c>
      <c r="J176" s="79">
        <v>0</v>
      </c>
      <c r="K176" s="79">
        <v>0</v>
      </c>
      <c r="L176" s="79">
        <v>0</v>
      </c>
      <c r="M176" s="79">
        <v>0</v>
      </c>
      <c r="N176" s="79">
        <v>0</v>
      </c>
      <c r="O176" s="79">
        <v>0</v>
      </c>
      <c r="P176" s="79">
        <v>0</v>
      </c>
      <c r="Q176" s="79">
        <v>0</v>
      </c>
      <c r="R176" s="79">
        <v>0</v>
      </c>
      <c r="S176" s="79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v>2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1</v>
      </c>
      <c r="O177" s="79">
        <v>1</v>
      </c>
      <c r="P177" s="79">
        <v>0</v>
      </c>
      <c r="Q177" s="79">
        <v>0</v>
      </c>
      <c r="R177" s="79">
        <v>0</v>
      </c>
      <c r="S177" s="79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v>0</v>
      </c>
      <c r="H178" s="79">
        <v>0</v>
      </c>
      <c r="I178" s="79">
        <v>0</v>
      </c>
      <c r="J178" s="79">
        <v>0</v>
      </c>
      <c r="K178" s="79">
        <v>0</v>
      </c>
      <c r="L178" s="79">
        <v>0</v>
      </c>
      <c r="M178" s="79">
        <v>0</v>
      </c>
      <c r="N178" s="79">
        <v>0</v>
      </c>
      <c r="O178" s="79">
        <v>0</v>
      </c>
      <c r="P178" s="79">
        <v>0</v>
      </c>
      <c r="Q178" s="79">
        <v>0</v>
      </c>
      <c r="R178" s="79">
        <v>0</v>
      </c>
      <c r="S178" s="79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v>0</v>
      </c>
      <c r="H179" s="79">
        <v>0</v>
      </c>
      <c r="I179" s="79">
        <v>0</v>
      </c>
      <c r="J179" s="79">
        <v>0</v>
      </c>
      <c r="K179" s="79">
        <v>0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79">
        <v>0</v>
      </c>
      <c r="R179" s="79">
        <v>0</v>
      </c>
      <c r="S179" s="79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v>0</v>
      </c>
      <c r="H180" s="79">
        <v>0</v>
      </c>
      <c r="I180" s="79">
        <v>0</v>
      </c>
      <c r="J180" s="79">
        <v>0</v>
      </c>
      <c r="K180" s="79">
        <v>0</v>
      </c>
      <c r="L180" s="79">
        <v>0</v>
      </c>
      <c r="M180" s="79">
        <v>0</v>
      </c>
      <c r="N180" s="79">
        <v>0</v>
      </c>
      <c r="O180" s="79">
        <v>0</v>
      </c>
      <c r="P180" s="79">
        <v>0</v>
      </c>
      <c r="Q180" s="79">
        <v>0</v>
      </c>
      <c r="R180" s="79">
        <v>0</v>
      </c>
      <c r="S180" s="79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v>0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v>0</v>
      </c>
      <c r="H182" s="79">
        <v>0</v>
      </c>
      <c r="I182" s="79">
        <v>0</v>
      </c>
      <c r="J182" s="79">
        <v>0</v>
      </c>
      <c r="K182" s="79">
        <v>0</v>
      </c>
      <c r="L182" s="79">
        <v>0</v>
      </c>
      <c r="M182" s="79">
        <v>0</v>
      </c>
      <c r="N182" s="79">
        <v>0</v>
      </c>
      <c r="O182" s="79">
        <v>0</v>
      </c>
      <c r="P182" s="79">
        <v>0</v>
      </c>
      <c r="Q182" s="79">
        <v>0</v>
      </c>
      <c r="R182" s="79">
        <v>0</v>
      </c>
      <c r="S182" s="79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v>1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1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v>0</v>
      </c>
      <c r="H184" s="79">
        <v>0</v>
      </c>
      <c r="I184" s="79">
        <v>0</v>
      </c>
      <c r="J184" s="79">
        <v>0</v>
      </c>
      <c r="K184" s="79">
        <v>0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79">
        <v>0</v>
      </c>
      <c r="R184" s="79">
        <v>0</v>
      </c>
      <c r="S184" s="79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v>0</v>
      </c>
      <c r="H185" s="79">
        <v>0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v>0</v>
      </c>
      <c r="H186" s="79">
        <v>0</v>
      </c>
      <c r="I186" s="79">
        <v>0</v>
      </c>
      <c r="J186" s="79">
        <v>0</v>
      </c>
      <c r="K186" s="79">
        <v>0</v>
      </c>
      <c r="L186" s="79">
        <v>0</v>
      </c>
      <c r="M186" s="79">
        <v>0</v>
      </c>
      <c r="N186" s="79">
        <v>0</v>
      </c>
      <c r="O186" s="79">
        <v>0</v>
      </c>
      <c r="P186" s="79">
        <v>0</v>
      </c>
      <c r="Q186" s="79">
        <v>0</v>
      </c>
      <c r="R186" s="79">
        <v>0</v>
      </c>
      <c r="S186" s="79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v>0</v>
      </c>
      <c r="H187" s="79">
        <v>0</v>
      </c>
      <c r="I187" s="79">
        <v>0</v>
      </c>
      <c r="J187" s="79">
        <v>0</v>
      </c>
      <c r="K187" s="79">
        <v>0</v>
      </c>
      <c r="L187" s="79">
        <v>0</v>
      </c>
      <c r="M187" s="79">
        <v>0</v>
      </c>
      <c r="N187" s="79">
        <v>0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v>0</v>
      </c>
      <c r="H188" s="79">
        <v>0</v>
      </c>
      <c r="I188" s="79">
        <v>0</v>
      </c>
      <c r="J188" s="79">
        <v>0</v>
      </c>
      <c r="K188" s="79">
        <v>0</v>
      </c>
      <c r="L188" s="79">
        <v>0</v>
      </c>
      <c r="M188" s="79">
        <v>0</v>
      </c>
      <c r="N188" s="79">
        <v>0</v>
      </c>
      <c r="O188" s="79">
        <v>0</v>
      </c>
      <c r="P188" s="79">
        <v>0</v>
      </c>
      <c r="Q188" s="79">
        <v>0</v>
      </c>
      <c r="R188" s="79">
        <v>0</v>
      </c>
      <c r="S188" s="79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v>0</v>
      </c>
      <c r="H189" s="79">
        <v>0</v>
      </c>
      <c r="I189" s="79">
        <v>0</v>
      </c>
      <c r="J189" s="79">
        <v>0</v>
      </c>
      <c r="K189" s="79">
        <v>0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79">
        <v>0</v>
      </c>
      <c r="R189" s="79">
        <v>0</v>
      </c>
      <c r="S189" s="79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v>0</v>
      </c>
      <c r="H190" s="79">
        <v>0</v>
      </c>
      <c r="I190" s="79">
        <v>0</v>
      </c>
      <c r="J190" s="79">
        <v>0</v>
      </c>
      <c r="K190" s="79">
        <v>0</v>
      </c>
      <c r="L190" s="79">
        <v>0</v>
      </c>
      <c r="M190" s="79">
        <v>0</v>
      </c>
      <c r="N190" s="79">
        <v>0</v>
      </c>
      <c r="O190" s="79">
        <v>0</v>
      </c>
      <c r="P190" s="79">
        <v>0</v>
      </c>
      <c r="Q190" s="79">
        <v>0</v>
      </c>
      <c r="R190" s="79">
        <v>0</v>
      </c>
      <c r="S190" s="79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v>0</v>
      </c>
      <c r="H191" s="79">
        <v>0</v>
      </c>
      <c r="I191" s="79">
        <v>0</v>
      </c>
      <c r="J191" s="79">
        <v>0</v>
      </c>
      <c r="K191" s="79">
        <v>0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0</v>
      </c>
      <c r="R191" s="79">
        <v>0</v>
      </c>
      <c r="S191" s="79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v>0</v>
      </c>
      <c r="H192" s="79">
        <v>0</v>
      </c>
      <c r="I192" s="79">
        <v>0</v>
      </c>
      <c r="J192" s="79">
        <v>0</v>
      </c>
      <c r="K192" s="79">
        <v>0</v>
      </c>
      <c r="L192" s="79">
        <v>0</v>
      </c>
      <c r="M192" s="79">
        <v>0</v>
      </c>
      <c r="N192" s="79">
        <v>0</v>
      </c>
      <c r="O192" s="79">
        <v>0</v>
      </c>
      <c r="P192" s="79">
        <v>0</v>
      </c>
      <c r="Q192" s="79">
        <v>0</v>
      </c>
      <c r="R192" s="79">
        <v>0</v>
      </c>
      <c r="S192" s="79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v>0</v>
      </c>
      <c r="H193" s="79">
        <v>0</v>
      </c>
      <c r="I193" s="79">
        <v>0</v>
      </c>
      <c r="J193" s="79">
        <v>0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v>0</v>
      </c>
      <c r="H194" s="79">
        <v>0</v>
      </c>
      <c r="I194" s="79">
        <v>0</v>
      </c>
      <c r="J194" s="79">
        <v>0</v>
      </c>
      <c r="K194" s="79">
        <v>0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v>0</v>
      </c>
      <c r="H195" s="79">
        <v>0</v>
      </c>
      <c r="I195" s="79">
        <v>0</v>
      </c>
      <c r="J195" s="79">
        <v>0</v>
      </c>
      <c r="K195" s="79">
        <v>0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v>0</v>
      </c>
      <c r="H196" s="79">
        <v>0</v>
      </c>
      <c r="I196" s="79">
        <v>0</v>
      </c>
      <c r="J196" s="79">
        <v>0</v>
      </c>
      <c r="K196" s="79">
        <v>0</v>
      </c>
      <c r="L196" s="79">
        <v>0</v>
      </c>
      <c r="M196" s="79">
        <v>0</v>
      </c>
      <c r="N196" s="79">
        <v>0</v>
      </c>
      <c r="O196" s="79">
        <v>0</v>
      </c>
      <c r="P196" s="79">
        <v>0</v>
      </c>
      <c r="Q196" s="79">
        <v>0</v>
      </c>
      <c r="R196" s="79">
        <v>0</v>
      </c>
      <c r="S196" s="79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v>0</v>
      </c>
      <c r="H197" s="79">
        <v>0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v>0</v>
      </c>
      <c r="H198" s="79">
        <v>0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9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v>0</v>
      </c>
      <c r="H199" s="79">
        <v>0</v>
      </c>
      <c r="I199" s="79">
        <v>0</v>
      </c>
      <c r="J199" s="79">
        <v>0</v>
      </c>
      <c r="K199" s="79">
        <v>0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0</v>
      </c>
      <c r="R199" s="79">
        <v>0</v>
      </c>
      <c r="S199" s="79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v>0</v>
      </c>
      <c r="H200" s="79">
        <v>0</v>
      </c>
      <c r="I200" s="79">
        <v>0</v>
      </c>
      <c r="J200" s="79">
        <v>0</v>
      </c>
      <c r="K200" s="79">
        <v>0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0</v>
      </c>
      <c r="R200" s="79">
        <v>0</v>
      </c>
      <c r="S200" s="79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v>0</v>
      </c>
      <c r="H201" s="79">
        <v>0</v>
      </c>
      <c r="I201" s="79">
        <v>0</v>
      </c>
      <c r="J201" s="79">
        <v>0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9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v>0</v>
      </c>
      <c r="H202" s="79">
        <v>0</v>
      </c>
      <c r="I202" s="79">
        <v>0</v>
      </c>
      <c r="J202" s="79">
        <v>0</v>
      </c>
      <c r="K202" s="79">
        <v>0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0</v>
      </c>
      <c r="R202" s="79">
        <v>0</v>
      </c>
      <c r="S202" s="79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v>1</v>
      </c>
      <c r="H203" s="79">
        <v>0</v>
      </c>
      <c r="I203" s="79">
        <v>0</v>
      </c>
      <c r="J203" s="79">
        <v>0</v>
      </c>
      <c r="K203" s="79">
        <v>0</v>
      </c>
      <c r="L203" s="79">
        <v>0</v>
      </c>
      <c r="M203" s="79">
        <v>1</v>
      </c>
      <c r="N203" s="79">
        <v>0</v>
      </c>
      <c r="O203" s="79">
        <v>0</v>
      </c>
      <c r="P203" s="79">
        <v>0</v>
      </c>
      <c r="Q203" s="79">
        <v>0</v>
      </c>
      <c r="R203" s="79">
        <v>0</v>
      </c>
      <c r="S203" s="79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v>0</v>
      </c>
      <c r="H204" s="79">
        <v>0</v>
      </c>
      <c r="I204" s="79">
        <v>0</v>
      </c>
      <c r="J204" s="79">
        <v>0</v>
      </c>
      <c r="K204" s="79">
        <v>0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v>0</v>
      </c>
      <c r="H205" s="79">
        <v>0</v>
      </c>
      <c r="I205" s="79">
        <v>0</v>
      </c>
      <c r="J205" s="79">
        <v>0</v>
      </c>
      <c r="K205" s="79">
        <v>0</v>
      </c>
      <c r="L205" s="79">
        <v>0</v>
      </c>
      <c r="M205" s="79">
        <v>0</v>
      </c>
      <c r="N205" s="79">
        <v>0</v>
      </c>
      <c r="O205" s="79">
        <v>0</v>
      </c>
      <c r="P205" s="79">
        <v>0</v>
      </c>
      <c r="Q205" s="79">
        <v>0</v>
      </c>
      <c r="R205" s="79">
        <v>0</v>
      </c>
      <c r="S205" s="79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v>0</v>
      </c>
      <c r="H206" s="79">
        <v>0</v>
      </c>
      <c r="I206" s="79">
        <v>0</v>
      </c>
      <c r="J206" s="79">
        <v>0</v>
      </c>
      <c r="K206" s="79">
        <v>0</v>
      </c>
      <c r="L206" s="79">
        <v>0</v>
      </c>
      <c r="M206" s="79">
        <v>0</v>
      </c>
      <c r="N206" s="79">
        <v>0</v>
      </c>
      <c r="O206" s="79">
        <v>0</v>
      </c>
      <c r="P206" s="79">
        <v>0</v>
      </c>
      <c r="Q206" s="79">
        <v>0</v>
      </c>
      <c r="R206" s="79">
        <v>0</v>
      </c>
      <c r="S206" s="79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v>0</v>
      </c>
      <c r="H207" s="79">
        <v>0</v>
      </c>
      <c r="I207" s="79">
        <v>0</v>
      </c>
      <c r="J207" s="79">
        <v>0</v>
      </c>
      <c r="K207" s="79">
        <v>0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0</v>
      </c>
      <c r="R207" s="79">
        <v>0</v>
      </c>
      <c r="S207" s="79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79">
        <v>0</v>
      </c>
      <c r="H208" s="79">
        <v>0</v>
      </c>
      <c r="I208" s="79">
        <v>0</v>
      </c>
      <c r="J208" s="79">
        <v>0</v>
      </c>
      <c r="K208" s="79">
        <v>0</v>
      </c>
      <c r="L208" s="79">
        <v>0</v>
      </c>
      <c r="M208" s="79">
        <v>0</v>
      </c>
      <c r="N208" s="79">
        <v>0</v>
      </c>
      <c r="O208" s="79">
        <v>0</v>
      </c>
      <c r="P208" s="79">
        <v>0</v>
      </c>
      <c r="Q208" s="79">
        <v>0</v>
      </c>
      <c r="R208" s="79">
        <v>0</v>
      </c>
      <c r="S208" s="79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/>
      <c r="H209" s="93">
        <f t="shared" ref="H209:S209" si="5">SUM(H156:H208)</f>
        <v>0</v>
      </c>
      <c r="I209" s="93">
        <f t="shared" si="5"/>
        <v>0</v>
      </c>
      <c r="J209" s="93">
        <f t="shared" si="5"/>
        <v>0</v>
      </c>
      <c r="K209" s="93">
        <f t="shared" si="5"/>
        <v>0</v>
      </c>
      <c r="L209" s="93">
        <f t="shared" si="5"/>
        <v>0</v>
      </c>
      <c r="M209" s="93">
        <f t="shared" si="5"/>
        <v>5</v>
      </c>
      <c r="N209" s="93">
        <f t="shared" si="5"/>
        <v>2</v>
      </c>
      <c r="O209" s="93">
        <f t="shared" si="5"/>
        <v>3</v>
      </c>
      <c r="P209" s="93">
        <f t="shared" si="5"/>
        <v>1</v>
      </c>
      <c r="Q209" s="93">
        <f t="shared" si="5"/>
        <v>1</v>
      </c>
      <c r="R209" s="93">
        <f t="shared" si="5"/>
        <v>2</v>
      </c>
      <c r="S209" s="94">
        <f t="shared" si="5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79">
        <v>6</v>
      </c>
      <c r="H210" s="79">
        <v>0</v>
      </c>
      <c r="I210" s="79">
        <v>0</v>
      </c>
      <c r="J210" s="79">
        <v>0</v>
      </c>
      <c r="K210" s="79">
        <v>0</v>
      </c>
      <c r="L210" s="79">
        <v>0</v>
      </c>
      <c r="M210" s="79">
        <v>1</v>
      </c>
      <c r="N210" s="79">
        <v>1</v>
      </c>
      <c r="O210" s="79">
        <v>1</v>
      </c>
      <c r="P210" s="79">
        <v>1</v>
      </c>
      <c r="Q210" s="79">
        <v>1</v>
      </c>
      <c r="R210" s="79">
        <v>1</v>
      </c>
      <c r="S210" s="79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79">
        <v>3</v>
      </c>
      <c r="H211" s="79">
        <v>0</v>
      </c>
      <c r="I211" s="79">
        <v>0</v>
      </c>
      <c r="J211" s="79">
        <v>0</v>
      </c>
      <c r="K211" s="79">
        <v>0</v>
      </c>
      <c r="L211" s="79">
        <v>0</v>
      </c>
      <c r="M211" s="79">
        <v>0</v>
      </c>
      <c r="N211" s="79">
        <v>0</v>
      </c>
      <c r="O211" s="79">
        <v>1</v>
      </c>
      <c r="P211" s="79">
        <v>1</v>
      </c>
      <c r="Q211" s="79">
        <v>1</v>
      </c>
      <c r="R211" s="79">
        <v>0</v>
      </c>
      <c r="S211" s="79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79">
        <v>0</v>
      </c>
      <c r="H212" s="79">
        <v>0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79">
        <v>4</v>
      </c>
      <c r="H213" s="79">
        <v>0</v>
      </c>
      <c r="I213" s="79">
        <v>0</v>
      </c>
      <c r="J213" s="79">
        <v>0</v>
      </c>
      <c r="K213" s="79">
        <v>0</v>
      </c>
      <c r="L213" s="79">
        <v>0</v>
      </c>
      <c r="M213" s="79">
        <v>1</v>
      </c>
      <c r="N213" s="79">
        <v>1</v>
      </c>
      <c r="O213" s="79">
        <v>1</v>
      </c>
      <c r="P213" s="79">
        <v>1</v>
      </c>
      <c r="Q213" s="79">
        <v>0</v>
      </c>
      <c r="R213" s="79">
        <v>0</v>
      </c>
      <c r="S213" s="79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79">
        <v>9</v>
      </c>
      <c r="H214" s="79">
        <v>0</v>
      </c>
      <c r="I214" s="79">
        <v>0</v>
      </c>
      <c r="J214" s="79">
        <v>0</v>
      </c>
      <c r="K214" s="79">
        <v>1</v>
      </c>
      <c r="L214" s="79">
        <v>1</v>
      </c>
      <c r="M214" s="79">
        <v>1</v>
      </c>
      <c r="N214" s="79">
        <v>1</v>
      </c>
      <c r="O214" s="79">
        <v>1</v>
      </c>
      <c r="P214" s="79">
        <v>1</v>
      </c>
      <c r="Q214" s="79">
        <v>1</v>
      </c>
      <c r="R214" s="79">
        <v>1</v>
      </c>
      <c r="S214" s="79">
        <v>1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79">
        <v>0</v>
      </c>
      <c r="H215" s="79">
        <v>0</v>
      </c>
      <c r="I215" s="79">
        <v>0</v>
      </c>
      <c r="J215" s="79">
        <v>0</v>
      </c>
      <c r="K215" s="79">
        <v>0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0</v>
      </c>
      <c r="R215" s="79">
        <v>0</v>
      </c>
      <c r="S215" s="79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79">
        <v>0</v>
      </c>
      <c r="H216" s="79">
        <v>0</v>
      </c>
      <c r="I216" s="79">
        <v>0</v>
      </c>
      <c r="J216" s="79">
        <v>0</v>
      </c>
      <c r="K216" s="79">
        <v>0</v>
      </c>
      <c r="L216" s="79">
        <v>0</v>
      </c>
      <c r="M216" s="79">
        <v>0</v>
      </c>
      <c r="N216" s="79">
        <v>0</v>
      </c>
      <c r="O216" s="79">
        <v>0</v>
      </c>
      <c r="P216" s="79">
        <v>0</v>
      </c>
      <c r="Q216" s="79">
        <v>0</v>
      </c>
      <c r="R216" s="79">
        <v>0</v>
      </c>
      <c r="S216" s="79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79">
        <v>0</v>
      </c>
      <c r="H217" s="79">
        <v>0</v>
      </c>
      <c r="I217" s="79">
        <v>0</v>
      </c>
      <c r="J217" s="79">
        <v>0</v>
      </c>
      <c r="K217" s="79">
        <v>0</v>
      </c>
      <c r="L217" s="79">
        <v>0</v>
      </c>
      <c r="M217" s="79">
        <v>0</v>
      </c>
      <c r="N217" s="79">
        <v>0</v>
      </c>
      <c r="O217" s="79">
        <v>0</v>
      </c>
      <c r="P217" s="79">
        <v>0</v>
      </c>
      <c r="Q217" s="79">
        <v>0</v>
      </c>
      <c r="R217" s="79">
        <v>0</v>
      </c>
      <c r="S217" s="79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79">
        <v>0</v>
      </c>
      <c r="H218" s="79">
        <v>0</v>
      </c>
      <c r="I218" s="79">
        <v>0</v>
      </c>
      <c r="J218" s="79">
        <v>0</v>
      </c>
      <c r="K218" s="79">
        <v>0</v>
      </c>
      <c r="L218" s="79">
        <v>0</v>
      </c>
      <c r="M218" s="79">
        <v>0</v>
      </c>
      <c r="N218" s="79">
        <v>0</v>
      </c>
      <c r="O218" s="79">
        <v>0</v>
      </c>
      <c r="P218" s="79">
        <v>0</v>
      </c>
      <c r="Q218" s="79">
        <v>0</v>
      </c>
      <c r="R218" s="79">
        <v>0</v>
      </c>
      <c r="S218" s="79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79">
        <v>0</v>
      </c>
      <c r="H219" s="79">
        <v>0</v>
      </c>
      <c r="I219" s="79">
        <v>0</v>
      </c>
      <c r="J219" s="79">
        <v>0</v>
      </c>
      <c r="K219" s="79">
        <v>0</v>
      </c>
      <c r="L219" s="79">
        <v>0</v>
      </c>
      <c r="M219" s="79">
        <v>0</v>
      </c>
      <c r="N219" s="79">
        <v>0</v>
      </c>
      <c r="O219" s="79">
        <v>0</v>
      </c>
      <c r="P219" s="79">
        <v>0</v>
      </c>
      <c r="Q219" s="79">
        <v>0</v>
      </c>
      <c r="R219" s="79">
        <v>0</v>
      </c>
      <c r="S219" s="79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79">
        <v>0</v>
      </c>
      <c r="H220" s="79">
        <v>0</v>
      </c>
      <c r="I220" s="79">
        <v>0</v>
      </c>
      <c r="J220" s="79">
        <v>0</v>
      </c>
      <c r="K220" s="79">
        <v>0</v>
      </c>
      <c r="L220" s="79">
        <v>0</v>
      </c>
      <c r="M220" s="79">
        <v>0</v>
      </c>
      <c r="N220" s="79">
        <v>0</v>
      </c>
      <c r="O220" s="79">
        <v>0</v>
      </c>
      <c r="P220" s="79">
        <v>0</v>
      </c>
      <c r="Q220" s="79">
        <v>0</v>
      </c>
      <c r="R220" s="79">
        <v>0</v>
      </c>
      <c r="S220" s="79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79">
        <v>0</v>
      </c>
      <c r="H221" s="79">
        <v>0</v>
      </c>
      <c r="I221" s="79">
        <v>0</v>
      </c>
      <c r="J221" s="79">
        <v>0</v>
      </c>
      <c r="K221" s="79">
        <v>0</v>
      </c>
      <c r="L221" s="79">
        <v>0</v>
      </c>
      <c r="M221" s="79">
        <v>0</v>
      </c>
      <c r="N221" s="79">
        <v>0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79">
        <v>0</v>
      </c>
      <c r="H222" s="79">
        <v>0</v>
      </c>
      <c r="I222" s="79">
        <v>0</v>
      </c>
      <c r="J222" s="79">
        <v>0</v>
      </c>
      <c r="K222" s="79">
        <v>0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0</v>
      </c>
      <c r="R222" s="79">
        <v>0</v>
      </c>
      <c r="S222" s="79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79">
        <v>0</v>
      </c>
      <c r="H223" s="79">
        <v>0</v>
      </c>
      <c r="I223" s="79">
        <v>0</v>
      </c>
      <c r="J223" s="79">
        <v>0</v>
      </c>
      <c r="K223" s="79">
        <v>0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0</v>
      </c>
      <c r="R223" s="79">
        <v>0</v>
      </c>
      <c r="S223" s="79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79">
        <v>0</v>
      </c>
      <c r="H224" s="79">
        <v>0</v>
      </c>
      <c r="I224" s="79">
        <v>0</v>
      </c>
      <c r="J224" s="79">
        <v>0</v>
      </c>
      <c r="K224" s="79">
        <v>0</v>
      </c>
      <c r="L224" s="79">
        <v>0</v>
      </c>
      <c r="M224" s="79">
        <v>0</v>
      </c>
      <c r="N224" s="79">
        <v>0</v>
      </c>
      <c r="O224" s="79">
        <v>0</v>
      </c>
      <c r="P224" s="79">
        <v>0</v>
      </c>
      <c r="Q224" s="79">
        <v>0</v>
      </c>
      <c r="R224" s="79">
        <v>0</v>
      </c>
      <c r="S224" s="79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79">
        <v>0</v>
      </c>
      <c r="H225" s="79">
        <v>0</v>
      </c>
      <c r="I225" s="79">
        <v>0</v>
      </c>
      <c r="J225" s="79">
        <v>0</v>
      </c>
      <c r="K225" s="79">
        <v>0</v>
      </c>
      <c r="L225" s="79">
        <v>0</v>
      </c>
      <c r="M225" s="79">
        <v>0</v>
      </c>
      <c r="N225" s="79">
        <v>0</v>
      </c>
      <c r="O225" s="79">
        <v>0</v>
      </c>
      <c r="P225" s="79">
        <v>0</v>
      </c>
      <c r="Q225" s="79">
        <v>0</v>
      </c>
      <c r="R225" s="79">
        <v>0</v>
      </c>
      <c r="S225" s="79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79">
        <v>0</v>
      </c>
      <c r="H226" s="79">
        <v>0</v>
      </c>
      <c r="I226" s="79">
        <v>0</v>
      </c>
      <c r="J226" s="79">
        <v>0</v>
      </c>
      <c r="K226" s="79">
        <v>0</v>
      </c>
      <c r="L226" s="79">
        <v>0</v>
      </c>
      <c r="M226" s="79">
        <v>0</v>
      </c>
      <c r="N226" s="79">
        <v>0</v>
      </c>
      <c r="O226" s="79">
        <v>0</v>
      </c>
      <c r="P226" s="79">
        <v>0</v>
      </c>
      <c r="Q226" s="79">
        <v>0</v>
      </c>
      <c r="R226" s="79">
        <v>0</v>
      </c>
      <c r="S226" s="79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79">
        <v>3</v>
      </c>
      <c r="H227" s="79">
        <v>0</v>
      </c>
      <c r="I227" s="79">
        <v>0</v>
      </c>
      <c r="J227" s="79">
        <v>0</v>
      </c>
      <c r="K227" s="79">
        <v>0</v>
      </c>
      <c r="L227" s="79">
        <v>0</v>
      </c>
      <c r="M227" s="79">
        <v>0</v>
      </c>
      <c r="N227" s="79">
        <v>1</v>
      </c>
      <c r="O227" s="79">
        <v>1</v>
      </c>
      <c r="P227" s="79">
        <v>1</v>
      </c>
      <c r="Q227" s="79">
        <v>0</v>
      </c>
      <c r="R227" s="79">
        <v>0</v>
      </c>
      <c r="S227" s="79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79">
        <v>1</v>
      </c>
      <c r="H228" s="79">
        <v>0</v>
      </c>
      <c r="I228" s="79">
        <v>0</v>
      </c>
      <c r="J228" s="79">
        <v>0</v>
      </c>
      <c r="K228" s="79">
        <v>0</v>
      </c>
      <c r="L228" s="79">
        <v>0</v>
      </c>
      <c r="M228" s="79">
        <v>0</v>
      </c>
      <c r="N228" s="79">
        <v>0</v>
      </c>
      <c r="O228" s="79">
        <v>0</v>
      </c>
      <c r="P228" s="79">
        <v>1</v>
      </c>
      <c r="Q228" s="79">
        <v>0</v>
      </c>
      <c r="R228" s="79">
        <v>0</v>
      </c>
      <c r="S228" s="79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79">
        <v>0</v>
      </c>
      <c r="H229" s="79">
        <v>0</v>
      </c>
      <c r="I229" s="79">
        <v>0</v>
      </c>
      <c r="J229" s="79">
        <v>0</v>
      </c>
      <c r="K229" s="79">
        <v>0</v>
      </c>
      <c r="L229" s="79">
        <v>0</v>
      </c>
      <c r="M229" s="79">
        <v>0</v>
      </c>
      <c r="N229" s="79">
        <v>0</v>
      </c>
      <c r="O229" s="79">
        <v>0</v>
      </c>
      <c r="P229" s="79">
        <v>0</v>
      </c>
      <c r="Q229" s="79">
        <v>0</v>
      </c>
      <c r="R229" s="79">
        <v>0</v>
      </c>
      <c r="S229" s="79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79">
        <v>0</v>
      </c>
      <c r="H230" s="79">
        <v>0</v>
      </c>
      <c r="I230" s="79">
        <v>0</v>
      </c>
      <c r="J230" s="79">
        <v>0</v>
      </c>
      <c r="K230" s="79">
        <v>0</v>
      </c>
      <c r="L230" s="79">
        <v>0</v>
      </c>
      <c r="M230" s="79">
        <v>0</v>
      </c>
      <c r="N230" s="79">
        <v>0</v>
      </c>
      <c r="O230" s="79">
        <v>0</v>
      </c>
      <c r="P230" s="79">
        <v>0</v>
      </c>
      <c r="Q230" s="79">
        <v>0</v>
      </c>
      <c r="R230" s="79">
        <v>0</v>
      </c>
      <c r="S230" s="79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79">
        <v>1</v>
      </c>
      <c r="H231" s="79">
        <v>0</v>
      </c>
      <c r="I231" s="79">
        <v>0</v>
      </c>
      <c r="J231" s="79">
        <v>0</v>
      </c>
      <c r="K231" s="79">
        <v>0</v>
      </c>
      <c r="L231" s="79">
        <v>0</v>
      </c>
      <c r="M231" s="79">
        <v>0</v>
      </c>
      <c r="N231" s="79">
        <v>0</v>
      </c>
      <c r="O231" s="79">
        <v>0</v>
      </c>
      <c r="P231" s="79">
        <v>1</v>
      </c>
      <c r="Q231" s="79">
        <v>0</v>
      </c>
      <c r="R231" s="79">
        <v>0</v>
      </c>
      <c r="S231" s="79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79">
        <v>0</v>
      </c>
      <c r="H232" s="79">
        <v>0</v>
      </c>
      <c r="I232" s="79">
        <v>0</v>
      </c>
      <c r="J232" s="79">
        <v>0</v>
      </c>
      <c r="K232" s="79">
        <v>0</v>
      </c>
      <c r="L232" s="79">
        <v>0</v>
      </c>
      <c r="M232" s="79">
        <v>0</v>
      </c>
      <c r="N232" s="79">
        <v>0</v>
      </c>
      <c r="O232" s="79">
        <v>0</v>
      </c>
      <c r="P232" s="79">
        <v>0</v>
      </c>
      <c r="Q232" s="79">
        <v>0</v>
      </c>
      <c r="R232" s="79">
        <v>0</v>
      </c>
      <c r="S232" s="79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79">
        <v>1</v>
      </c>
      <c r="H233" s="79">
        <v>0</v>
      </c>
      <c r="I233" s="79">
        <v>0</v>
      </c>
      <c r="J233" s="79">
        <v>0</v>
      </c>
      <c r="K233" s="79">
        <v>0</v>
      </c>
      <c r="L233" s="79">
        <v>0</v>
      </c>
      <c r="M233" s="79">
        <v>0</v>
      </c>
      <c r="N233" s="79">
        <v>0</v>
      </c>
      <c r="O233" s="79">
        <v>0</v>
      </c>
      <c r="P233" s="79">
        <v>0</v>
      </c>
      <c r="Q233" s="79">
        <v>0</v>
      </c>
      <c r="R233" s="79">
        <v>0</v>
      </c>
      <c r="S233" s="79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79">
        <v>0</v>
      </c>
      <c r="H234" s="79">
        <v>0</v>
      </c>
      <c r="I234" s="79">
        <v>0</v>
      </c>
      <c r="J234" s="79">
        <v>0</v>
      </c>
      <c r="K234" s="79">
        <v>0</v>
      </c>
      <c r="L234" s="79">
        <v>0</v>
      </c>
      <c r="M234" s="79">
        <v>0</v>
      </c>
      <c r="N234" s="79">
        <v>0</v>
      </c>
      <c r="O234" s="79">
        <v>1</v>
      </c>
      <c r="P234" s="79">
        <v>0</v>
      </c>
      <c r="Q234" s="79">
        <v>0</v>
      </c>
      <c r="R234" s="79">
        <v>0</v>
      </c>
      <c r="S234" s="79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79">
        <v>0</v>
      </c>
      <c r="H235" s="79">
        <v>0</v>
      </c>
      <c r="I235" s="79">
        <v>0</v>
      </c>
      <c r="J235" s="79">
        <v>0</v>
      </c>
      <c r="K235" s="79">
        <v>0</v>
      </c>
      <c r="L235" s="79">
        <v>0</v>
      </c>
      <c r="M235" s="79">
        <v>0</v>
      </c>
      <c r="N235" s="79">
        <v>0</v>
      </c>
      <c r="O235" s="79">
        <v>0</v>
      </c>
      <c r="P235" s="79">
        <v>0</v>
      </c>
      <c r="Q235" s="79">
        <v>0</v>
      </c>
      <c r="R235" s="79">
        <v>0</v>
      </c>
      <c r="S235" s="79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79">
        <v>0</v>
      </c>
      <c r="H236" s="79">
        <v>0</v>
      </c>
      <c r="I236" s="79">
        <v>0</v>
      </c>
      <c r="J236" s="79">
        <v>0</v>
      </c>
      <c r="K236" s="79">
        <v>0</v>
      </c>
      <c r="L236" s="79">
        <v>0</v>
      </c>
      <c r="M236" s="79">
        <v>0</v>
      </c>
      <c r="N236" s="79">
        <v>0</v>
      </c>
      <c r="O236" s="79">
        <v>0</v>
      </c>
      <c r="P236" s="79">
        <v>0</v>
      </c>
      <c r="Q236" s="79">
        <v>0</v>
      </c>
      <c r="R236" s="79">
        <v>0</v>
      </c>
      <c r="S236" s="79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79">
        <v>4</v>
      </c>
      <c r="H237" s="79">
        <v>0</v>
      </c>
      <c r="I237" s="79">
        <v>0</v>
      </c>
      <c r="J237" s="79">
        <v>0</v>
      </c>
      <c r="K237" s="79">
        <v>0</v>
      </c>
      <c r="L237" s="79">
        <v>0</v>
      </c>
      <c r="M237" s="79">
        <v>1</v>
      </c>
      <c r="N237" s="79">
        <v>1</v>
      </c>
      <c r="O237" s="79">
        <v>1</v>
      </c>
      <c r="P237" s="79">
        <v>1</v>
      </c>
      <c r="Q237" s="79">
        <v>0</v>
      </c>
      <c r="R237" s="79">
        <v>0</v>
      </c>
      <c r="S237" s="79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79">
        <v>1</v>
      </c>
      <c r="H238" s="79">
        <v>0</v>
      </c>
      <c r="I238" s="79">
        <v>0</v>
      </c>
      <c r="J238" s="79">
        <v>0</v>
      </c>
      <c r="K238" s="79">
        <v>0</v>
      </c>
      <c r="L238" s="79">
        <v>0</v>
      </c>
      <c r="M238" s="79">
        <v>0</v>
      </c>
      <c r="N238" s="79">
        <v>1</v>
      </c>
      <c r="O238" s="79">
        <v>0</v>
      </c>
      <c r="P238" s="79">
        <v>0</v>
      </c>
      <c r="Q238" s="79">
        <v>0</v>
      </c>
      <c r="R238" s="79">
        <v>0</v>
      </c>
      <c r="S238" s="79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79">
        <v>0</v>
      </c>
      <c r="H239" s="79">
        <v>0</v>
      </c>
      <c r="I239" s="79">
        <v>0</v>
      </c>
      <c r="J239" s="79">
        <v>0</v>
      </c>
      <c r="K239" s="79">
        <v>0</v>
      </c>
      <c r="L239" s="79">
        <v>0</v>
      </c>
      <c r="M239" s="79">
        <v>0</v>
      </c>
      <c r="N239" s="79">
        <v>0</v>
      </c>
      <c r="O239" s="79">
        <v>0</v>
      </c>
      <c r="P239" s="79">
        <v>0</v>
      </c>
      <c r="Q239" s="79">
        <v>0</v>
      </c>
      <c r="R239" s="79">
        <v>0</v>
      </c>
      <c r="S239" s="79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79">
        <v>0</v>
      </c>
      <c r="H240" s="79">
        <v>0</v>
      </c>
      <c r="I240" s="79">
        <v>0</v>
      </c>
      <c r="J240" s="79">
        <v>0</v>
      </c>
      <c r="K240" s="79">
        <v>0</v>
      </c>
      <c r="L240" s="79">
        <v>0</v>
      </c>
      <c r="M240" s="79">
        <v>0</v>
      </c>
      <c r="N240" s="79">
        <v>0</v>
      </c>
      <c r="O240" s="79">
        <v>0</v>
      </c>
      <c r="P240" s="79">
        <v>0</v>
      </c>
      <c r="Q240" s="79">
        <v>0</v>
      </c>
      <c r="R240" s="79">
        <v>0</v>
      </c>
      <c r="S240" s="79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79">
        <v>0</v>
      </c>
      <c r="H241" s="79">
        <v>0</v>
      </c>
      <c r="I241" s="79">
        <v>0</v>
      </c>
      <c r="J241" s="79">
        <v>0</v>
      </c>
      <c r="K241" s="79">
        <v>0</v>
      </c>
      <c r="L241" s="79">
        <v>0</v>
      </c>
      <c r="M241" s="79">
        <v>0</v>
      </c>
      <c r="N241" s="79">
        <v>0</v>
      </c>
      <c r="O241" s="79">
        <v>0</v>
      </c>
      <c r="P241" s="79">
        <v>0</v>
      </c>
      <c r="Q241" s="79">
        <v>0</v>
      </c>
      <c r="R241" s="79">
        <v>0</v>
      </c>
      <c r="S241" s="79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79">
        <v>0</v>
      </c>
      <c r="H242" s="79">
        <v>0</v>
      </c>
      <c r="I242" s="79">
        <v>0</v>
      </c>
      <c r="J242" s="79">
        <v>0</v>
      </c>
      <c r="K242" s="79">
        <v>0</v>
      </c>
      <c r="L242" s="79">
        <v>0</v>
      </c>
      <c r="M242" s="79">
        <v>0</v>
      </c>
      <c r="N242" s="79">
        <v>0</v>
      </c>
      <c r="O242" s="79">
        <v>0</v>
      </c>
      <c r="P242" s="79">
        <v>0</v>
      </c>
      <c r="Q242" s="79">
        <v>0</v>
      </c>
      <c r="R242" s="79">
        <v>0</v>
      </c>
      <c r="S242" s="79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79">
        <v>0</v>
      </c>
      <c r="H243" s="79">
        <v>0</v>
      </c>
      <c r="I243" s="79">
        <v>0</v>
      </c>
      <c r="J243" s="79">
        <v>0</v>
      </c>
      <c r="K243" s="79">
        <v>0</v>
      </c>
      <c r="L243" s="79">
        <v>0</v>
      </c>
      <c r="M243" s="79">
        <v>0</v>
      </c>
      <c r="N243" s="79">
        <v>0</v>
      </c>
      <c r="O243" s="79">
        <v>0</v>
      </c>
      <c r="P243" s="79">
        <v>0</v>
      </c>
      <c r="Q243" s="79">
        <v>0</v>
      </c>
      <c r="R243" s="79">
        <v>0</v>
      </c>
      <c r="S243" s="79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79">
        <v>0</v>
      </c>
      <c r="H244" s="79">
        <v>0</v>
      </c>
      <c r="I244" s="79">
        <v>0</v>
      </c>
      <c r="J244" s="79">
        <v>0</v>
      </c>
      <c r="K244" s="79">
        <v>0</v>
      </c>
      <c r="L244" s="79">
        <v>0</v>
      </c>
      <c r="M244" s="79">
        <v>0</v>
      </c>
      <c r="N244" s="79">
        <v>0</v>
      </c>
      <c r="O244" s="79">
        <v>0</v>
      </c>
      <c r="P244" s="79">
        <v>0</v>
      </c>
      <c r="Q244" s="79">
        <v>0</v>
      </c>
      <c r="R244" s="79">
        <v>0</v>
      </c>
      <c r="S244" s="79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79">
        <v>0</v>
      </c>
      <c r="H245" s="79">
        <v>0</v>
      </c>
      <c r="I245" s="79">
        <v>0</v>
      </c>
      <c r="J245" s="79">
        <v>0</v>
      </c>
      <c r="K245" s="79">
        <v>0</v>
      </c>
      <c r="L245" s="79">
        <v>0</v>
      </c>
      <c r="M245" s="79">
        <v>0</v>
      </c>
      <c r="N245" s="79">
        <v>0</v>
      </c>
      <c r="O245" s="79">
        <v>0</v>
      </c>
      <c r="P245" s="79">
        <v>0</v>
      </c>
      <c r="Q245" s="79">
        <v>0</v>
      </c>
      <c r="R245" s="79">
        <v>0</v>
      </c>
      <c r="S245" s="79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79">
        <v>0</v>
      </c>
      <c r="H246" s="79">
        <v>0</v>
      </c>
      <c r="I246" s="79">
        <v>0</v>
      </c>
      <c r="J246" s="79">
        <v>0</v>
      </c>
      <c r="K246" s="79">
        <v>0</v>
      </c>
      <c r="L246" s="79">
        <v>0</v>
      </c>
      <c r="M246" s="79">
        <v>0</v>
      </c>
      <c r="N246" s="79">
        <v>0</v>
      </c>
      <c r="O246" s="79">
        <v>0</v>
      </c>
      <c r="P246" s="79">
        <v>0</v>
      </c>
      <c r="Q246" s="79">
        <v>0</v>
      </c>
      <c r="R246" s="79">
        <v>0</v>
      </c>
      <c r="S246" s="79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79">
        <v>0</v>
      </c>
      <c r="H247" s="79">
        <v>0</v>
      </c>
      <c r="I247" s="79">
        <v>0</v>
      </c>
      <c r="J247" s="79">
        <v>0</v>
      </c>
      <c r="K247" s="79">
        <v>0</v>
      </c>
      <c r="L247" s="79">
        <v>0</v>
      </c>
      <c r="M247" s="79">
        <v>0</v>
      </c>
      <c r="N247" s="79">
        <v>0</v>
      </c>
      <c r="O247" s="79">
        <v>0</v>
      </c>
      <c r="P247" s="79">
        <v>0</v>
      </c>
      <c r="Q247" s="79">
        <v>0</v>
      </c>
      <c r="R247" s="79">
        <v>0</v>
      </c>
      <c r="S247" s="79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79">
        <v>1</v>
      </c>
      <c r="H248" s="79">
        <v>0</v>
      </c>
      <c r="I248" s="79">
        <v>0</v>
      </c>
      <c r="J248" s="79">
        <v>0</v>
      </c>
      <c r="K248" s="79">
        <v>0</v>
      </c>
      <c r="L248" s="79">
        <v>0</v>
      </c>
      <c r="M248" s="79">
        <v>0</v>
      </c>
      <c r="N248" s="79">
        <v>0</v>
      </c>
      <c r="O248" s="79">
        <v>1</v>
      </c>
      <c r="P248" s="79">
        <v>0</v>
      </c>
      <c r="Q248" s="79">
        <v>0</v>
      </c>
      <c r="R248" s="79">
        <v>0</v>
      </c>
      <c r="S248" s="79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79">
        <v>0</v>
      </c>
      <c r="H249" s="79">
        <v>0</v>
      </c>
      <c r="I249" s="79">
        <v>0</v>
      </c>
      <c r="J249" s="79">
        <v>0</v>
      </c>
      <c r="K249" s="79">
        <v>0</v>
      </c>
      <c r="L249" s="79">
        <v>0</v>
      </c>
      <c r="M249" s="79">
        <v>0</v>
      </c>
      <c r="N249" s="79">
        <v>0</v>
      </c>
      <c r="O249" s="79">
        <v>0</v>
      </c>
      <c r="P249" s="79">
        <v>0</v>
      </c>
      <c r="Q249" s="79">
        <v>0</v>
      </c>
      <c r="R249" s="79">
        <v>0</v>
      </c>
      <c r="S249" s="79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79">
        <v>3</v>
      </c>
      <c r="H250" s="79">
        <v>0</v>
      </c>
      <c r="I250" s="79">
        <v>0</v>
      </c>
      <c r="J250" s="79">
        <v>0</v>
      </c>
      <c r="K250" s="79">
        <v>0</v>
      </c>
      <c r="L250" s="79">
        <v>0</v>
      </c>
      <c r="M250" s="79">
        <v>1</v>
      </c>
      <c r="N250" s="79">
        <v>0</v>
      </c>
      <c r="O250" s="79">
        <v>1</v>
      </c>
      <c r="P250" s="79">
        <v>0</v>
      </c>
      <c r="Q250" s="79">
        <v>1</v>
      </c>
      <c r="R250" s="79">
        <v>0</v>
      </c>
      <c r="S250" s="79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79">
        <v>0</v>
      </c>
      <c r="H251" s="79">
        <v>0</v>
      </c>
      <c r="I251" s="79">
        <v>0</v>
      </c>
      <c r="J251" s="79">
        <v>0</v>
      </c>
      <c r="K251" s="79">
        <v>0</v>
      </c>
      <c r="L251" s="79">
        <v>0</v>
      </c>
      <c r="M251" s="79">
        <v>0</v>
      </c>
      <c r="N251" s="79">
        <v>0</v>
      </c>
      <c r="O251" s="79">
        <v>0</v>
      </c>
      <c r="P251" s="79">
        <v>0</v>
      </c>
      <c r="Q251" s="79">
        <v>0</v>
      </c>
      <c r="R251" s="79">
        <v>0</v>
      </c>
      <c r="S251" s="79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79">
        <v>0</v>
      </c>
      <c r="H252" s="79">
        <v>0</v>
      </c>
      <c r="I252" s="79">
        <v>0</v>
      </c>
      <c r="J252" s="79">
        <v>0</v>
      </c>
      <c r="K252" s="79">
        <v>0</v>
      </c>
      <c r="L252" s="79">
        <v>0</v>
      </c>
      <c r="M252" s="79">
        <v>0</v>
      </c>
      <c r="N252" s="79">
        <v>0</v>
      </c>
      <c r="O252" s="79">
        <v>0</v>
      </c>
      <c r="P252" s="79">
        <v>0</v>
      </c>
      <c r="Q252" s="79">
        <v>0</v>
      </c>
      <c r="R252" s="79">
        <v>0</v>
      </c>
      <c r="S252" s="79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79">
        <v>0</v>
      </c>
      <c r="H253" s="79">
        <v>0</v>
      </c>
      <c r="I253" s="79">
        <v>0</v>
      </c>
      <c r="J253" s="79">
        <v>0</v>
      </c>
      <c r="K253" s="79">
        <v>0</v>
      </c>
      <c r="L253" s="79">
        <v>0</v>
      </c>
      <c r="M253" s="79">
        <v>0</v>
      </c>
      <c r="N253" s="79">
        <v>0</v>
      </c>
      <c r="O253" s="79">
        <v>0</v>
      </c>
      <c r="P253" s="79">
        <v>0</v>
      </c>
      <c r="Q253" s="79">
        <v>0</v>
      </c>
      <c r="R253" s="79">
        <v>0</v>
      </c>
      <c r="S253" s="79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79">
        <v>0</v>
      </c>
      <c r="H254" s="79">
        <v>0</v>
      </c>
      <c r="I254" s="79">
        <v>0</v>
      </c>
      <c r="J254" s="79">
        <v>0</v>
      </c>
      <c r="K254" s="79">
        <v>0</v>
      </c>
      <c r="L254" s="79">
        <v>0</v>
      </c>
      <c r="M254" s="79">
        <v>0</v>
      </c>
      <c r="N254" s="79">
        <v>0</v>
      </c>
      <c r="O254" s="79">
        <v>0</v>
      </c>
      <c r="P254" s="79">
        <v>0</v>
      </c>
      <c r="Q254" s="79">
        <v>0</v>
      </c>
      <c r="R254" s="79">
        <v>0</v>
      </c>
      <c r="S254" s="79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79">
        <v>0</v>
      </c>
      <c r="H255" s="79">
        <v>0</v>
      </c>
      <c r="I255" s="79">
        <v>0</v>
      </c>
      <c r="J255" s="79">
        <v>0</v>
      </c>
      <c r="K255" s="79">
        <v>0</v>
      </c>
      <c r="L255" s="79">
        <v>0</v>
      </c>
      <c r="M255" s="79">
        <v>0</v>
      </c>
      <c r="N255" s="79">
        <v>0</v>
      </c>
      <c r="O255" s="79">
        <v>0</v>
      </c>
      <c r="P255" s="79">
        <v>0</v>
      </c>
      <c r="Q255" s="79">
        <v>0</v>
      </c>
      <c r="R255" s="79">
        <v>0</v>
      </c>
      <c r="S255" s="79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79">
        <v>0</v>
      </c>
      <c r="H256" s="79">
        <v>0</v>
      </c>
      <c r="I256" s="79">
        <v>0</v>
      </c>
      <c r="J256" s="79">
        <v>0</v>
      </c>
      <c r="K256" s="79">
        <v>0</v>
      </c>
      <c r="L256" s="79">
        <v>0</v>
      </c>
      <c r="M256" s="79">
        <v>0</v>
      </c>
      <c r="N256" s="79">
        <v>0</v>
      </c>
      <c r="O256" s="79">
        <v>0</v>
      </c>
      <c r="P256" s="79">
        <v>0</v>
      </c>
      <c r="Q256" s="79">
        <v>0</v>
      </c>
      <c r="R256" s="79">
        <v>0</v>
      </c>
      <c r="S256" s="79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79">
        <v>1</v>
      </c>
      <c r="H257" s="79">
        <v>0</v>
      </c>
      <c r="I257" s="79">
        <v>0</v>
      </c>
      <c r="J257" s="79">
        <v>0</v>
      </c>
      <c r="K257" s="79">
        <v>0</v>
      </c>
      <c r="L257" s="79">
        <v>0</v>
      </c>
      <c r="M257" s="79">
        <v>0</v>
      </c>
      <c r="N257" s="79">
        <v>0</v>
      </c>
      <c r="O257" s="79">
        <v>1</v>
      </c>
      <c r="P257" s="79">
        <v>0</v>
      </c>
      <c r="Q257" s="79">
        <v>0</v>
      </c>
      <c r="R257" s="79">
        <v>0</v>
      </c>
      <c r="S257" s="79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79">
        <v>0</v>
      </c>
      <c r="H258" s="79">
        <v>0</v>
      </c>
      <c r="I258" s="79">
        <v>0</v>
      </c>
      <c r="J258" s="79">
        <v>0</v>
      </c>
      <c r="K258" s="79">
        <v>0</v>
      </c>
      <c r="L258" s="79">
        <v>0</v>
      </c>
      <c r="M258" s="79">
        <v>0</v>
      </c>
      <c r="N258" s="79">
        <v>0</v>
      </c>
      <c r="O258" s="79">
        <v>0</v>
      </c>
      <c r="P258" s="79">
        <v>0</v>
      </c>
      <c r="Q258" s="79">
        <v>0</v>
      </c>
      <c r="R258" s="79">
        <v>0</v>
      </c>
      <c r="S258" s="79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79">
        <v>0</v>
      </c>
      <c r="H259" s="79">
        <v>0</v>
      </c>
      <c r="I259" s="79">
        <v>0</v>
      </c>
      <c r="J259" s="79">
        <v>0</v>
      </c>
      <c r="K259" s="79">
        <v>0</v>
      </c>
      <c r="L259" s="79">
        <v>0</v>
      </c>
      <c r="M259" s="79">
        <v>0</v>
      </c>
      <c r="N259" s="79">
        <v>0</v>
      </c>
      <c r="O259" s="79">
        <v>0</v>
      </c>
      <c r="P259" s="79">
        <v>0</v>
      </c>
      <c r="Q259" s="79">
        <v>0</v>
      </c>
      <c r="R259" s="79">
        <v>0</v>
      </c>
      <c r="S259" s="79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79">
        <v>0</v>
      </c>
      <c r="H260" s="79">
        <v>0</v>
      </c>
      <c r="I260" s="79">
        <v>0</v>
      </c>
      <c r="J260" s="79">
        <v>0</v>
      </c>
      <c r="K260" s="79">
        <v>0</v>
      </c>
      <c r="L260" s="79">
        <v>0</v>
      </c>
      <c r="M260" s="79">
        <v>0</v>
      </c>
      <c r="N260" s="79">
        <v>0</v>
      </c>
      <c r="O260" s="79">
        <v>0</v>
      </c>
      <c r="P260" s="79">
        <v>0</v>
      </c>
      <c r="Q260" s="79">
        <v>0</v>
      </c>
      <c r="R260" s="79">
        <v>0</v>
      </c>
      <c r="S260" s="79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79">
        <v>0</v>
      </c>
      <c r="H261" s="79">
        <v>0</v>
      </c>
      <c r="I261" s="79">
        <v>0</v>
      </c>
      <c r="J261" s="79">
        <v>0</v>
      </c>
      <c r="K261" s="79">
        <v>0</v>
      </c>
      <c r="L261" s="79">
        <v>0</v>
      </c>
      <c r="M261" s="79">
        <v>0</v>
      </c>
      <c r="N261" s="79">
        <v>0</v>
      </c>
      <c r="O261" s="79">
        <v>0</v>
      </c>
      <c r="P261" s="79">
        <v>0</v>
      </c>
      <c r="Q261" s="79">
        <v>0</v>
      </c>
      <c r="R261" s="79">
        <v>0</v>
      </c>
      <c r="S261" s="79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79">
        <v>0</v>
      </c>
      <c r="H262" s="79">
        <v>0</v>
      </c>
      <c r="I262" s="79">
        <v>0</v>
      </c>
      <c r="J262" s="79">
        <v>0</v>
      </c>
      <c r="K262" s="79">
        <v>0</v>
      </c>
      <c r="L262" s="79">
        <v>0</v>
      </c>
      <c r="M262" s="79">
        <v>0</v>
      </c>
      <c r="N262" s="79">
        <v>0</v>
      </c>
      <c r="O262" s="79">
        <v>0</v>
      </c>
      <c r="P262" s="79">
        <v>0</v>
      </c>
      <c r="Q262" s="79">
        <v>0</v>
      </c>
      <c r="R262" s="79">
        <v>0</v>
      </c>
      <c r="S262" s="79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/>
      <c r="H263" s="93">
        <f t="shared" ref="H263:S263" si="6">SUM(H210:H262)</f>
        <v>0</v>
      </c>
      <c r="I263" s="93">
        <f t="shared" si="6"/>
        <v>0</v>
      </c>
      <c r="J263" s="93">
        <f t="shared" si="6"/>
        <v>0</v>
      </c>
      <c r="K263" s="93">
        <f t="shared" si="6"/>
        <v>1</v>
      </c>
      <c r="L263" s="93">
        <f t="shared" si="6"/>
        <v>1</v>
      </c>
      <c r="M263" s="93">
        <f t="shared" si="6"/>
        <v>5</v>
      </c>
      <c r="N263" s="93">
        <f t="shared" si="6"/>
        <v>6</v>
      </c>
      <c r="O263" s="93">
        <f t="shared" si="6"/>
        <v>10</v>
      </c>
      <c r="P263" s="93">
        <f t="shared" si="6"/>
        <v>8</v>
      </c>
      <c r="Q263" s="93">
        <f t="shared" si="6"/>
        <v>4</v>
      </c>
      <c r="R263" s="93">
        <f t="shared" si="6"/>
        <v>2</v>
      </c>
      <c r="S263" s="94">
        <f t="shared" si="6"/>
        <v>1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79">
        <v>0</v>
      </c>
      <c r="H264" s="79">
        <v>0</v>
      </c>
      <c r="I264" s="79">
        <v>0</v>
      </c>
      <c r="J264" s="79">
        <v>0</v>
      </c>
      <c r="K264" s="79">
        <v>0</v>
      </c>
      <c r="L264" s="79">
        <v>0</v>
      </c>
      <c r="M264" s="79">
        <v>0</v>
      </c>
      <c r="N264" s="79">
        <v>0</v>
      </c>
      <c r="O264" s="79">
        <v>0</v>
      </c>
      <c r="P264" s="79">
        <v>0</v>
      </c>
      <c r="Q264" s="79">
        <v>0</v>
      </c>
      <c r="R264" s="79">
        <v>0</v>
      </c>
      <c r="S264" s="79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v>0</v>
      </c>
      <c r="H265" s="79">
        <v>0</v>
      </c>
      <c r="I265" s="79">
        <v>0</v>
      </c>
      <c r="J265" s="79">
        <v>0</v>
      </c>
      <c r="K265" s="79">
        <v>0</v>
      </c>
      <c r="L265" s="79">
        <v>0</v>
      </c>
      <c r="M265" s="79">
        <v>0</v>
      </c>
      <c r="N265" s="79">
        <v>0</v>
      </c>
      <c r="O265" s="79">
        <v>0</v>
      </c>
      <c r="P265" s="79">
        <v>0</v>
      </c>
      <c r="Q265" s="79">
        <v>0</v>
      </c>
      <c r="R265" s="79">
        <v>0</v>
      </c>
      <c r="S265" s="79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v>0</v>
      </c>
      <c r="H266" s="79">
        <v>0</v>
      </c>
      <c r="I266" s="79">
        <v>0</v>
      </c>
      <c r="J266" s="79">
        <v>0</v>
      </c>
      <c r="K266" s="79">
        <v>0</v>
      </c>
      <c r="L266" s="79">
        <v>0</v>
      </c>
      <c r="M266" s="79">
        <v>0</v>
      </c>
      <c r="N266" s="79">
        <v>0</v>
      </c>
      <c r="O266" s="79">
        <v>0</v>
      </c>
      <c r="P266" s="79">
        <v>0</v>
      </c>
      <c r="Q266" s="79">
        <v>0</v>
      </c>
      <c r="R266" s="79">
        <v>0</v>
      </c>
      <c r="S266" s="79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v>0</v>
      </c>
      <c r="H267" s="79">
        <v>0</v>
      </c>
      <c r="I267" s="79">
        <v>0</v>
      </c>
      <c r="J267" s="79">
        <v>0</v>
      </c>
      <c r="K267" s="79">
        <v>0</v>
      </c>
      <c r="L267" s="79">
        <v>0</v>
      </c>
      <c r="M267" s="79">
        <v>0</v>
      </c>
      <c r="N267" s="79">
        <v>0</v>
      </c>
      <c r="O267" s="79">
        <v>0</v>
      </c>
      <c r="P267" s="79">
        <v>0</v>
      </c>
      <c r="Q267" s="79">
        <v>0</v>
      </c>
      <c r="R267" s="79">
        <v>0</v>
      </c>
      <c r="S267" s="79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v>0</v>
      </c>
      <c r="H268" s="79">
        <v>0</v>
      </c>
      <c r="I268" s="79">
        <v>0</v>
      </c>
      <c r="J268" s="79">
        <v>0</v>
      </c>
      <c r="K268" s="79">
        <v>0</v>
      </c>
      <c r="L268" s="79">
        <v>0</v>
      </c>
      <c r="M268" s="79">
        <v>0</v>
      </c>
      <c r="N268" s="79">
        <v>0</v>
      </c>
      <c r="O268" s="79">
        <v>0</v>
      </c>
      <c r="P268" s="79">
        <v>0</v>
      </c>
      <c r="Q268" s="79">
        <v>0</v>
      </c>
      <c r="R268" s="79">
        <v>0</v>
      </c>
      <c r="S268" s="79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v>0</v>
      </c>
      <c r="H269" s="79">
        <v>0</v>
      </c>
      <c r="I269" s="79">
        <v>0</v>
      </c>
      <c r="J269" s="79">
        <v>0</v>
      </c>
      <c r="K269" s="79">
        <v>0</v>
      </c>
      <c r="L269" s="79">
        <v>0</v>
      </c>
      <c r="M269" s="79">
        <v>0</v>
      </c>
      <c r="N269" s="79">
        <v>0</v>
      </c>
      <c r="O269" s="79">
        <v>0</v>
      </c>
      <c r="P269" s="79">
        <v>0</v>
      </c>
      <c r="Q269" s="79">
        <v>0</v>
      </c>
      <c r="R269" s="79">
        <v>0</v>
      </c>
      <c r="S269" s="79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v>0</v>
      </c>
      <c r="H270" s="79">
        <v>0</v>
      </c>
      <c r="I270" s="79">
        <v>0</v>
      </c>
      <c r="J270" s="79">
        <v>0</v>
      </c>
      <c r="K270" s="79">
        <v>0</v>
      </c>
      <c r="L270" s="79">
        <v>0</v>
      </c>
      <c r="M270" s="79">
        <v>0</v>
      </c>
      <c r="N270" s="79">
        <v>0</v>
      </c>
      <c r="O270" s="79">
        <v>0</v>
      </c>
      <c r="P270" s="79">
        <v>0</v>
      </c>
      <c r="Q270" s="79">
        <v>0</v>
      </c>
      <c r="R270" s="79">
        <v>0</v>
      </c>
      <c r="S270" s="79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v>0</v>
      </c>
      <c r="H271" s="79">
        <v>0</v>
      </c>
      <c r="I271" s="79">
        <v>0</v>
      </c>
      <c r="J271" s="79">
        <v>0</v>
      </c>
      <c r="K271" s="79">
        <v>0</v>
      </c>
      <c r="L271" s="79">
        <v>0</v>
      </c>
      <c r="M271" s="79">
        <v>0</v>
      </c>
      <c r="N271" s="79">
        <v>0</v>
      </c>
      <c r="O271" s="79">
        <v>0</v>
      </c>
      <c r="P271" s="79">
        <v>0</v>
      </c>
      <c r="Q271" s="79">
        <v>0</v>
      </c>
      <c r="R271" s="79">
        <v>0</v>
      </c>
      <c r="S271" s="79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v>0</v>
      </c>
      <c r="H272" s="79">
        <v>0</v>
      </c>
      <c r="I272" s="79">
        <v>0</v>
      </c>
      <c r="J272" s="79">
        <v>0</v>
      </c>
      <c r="K272" s="79">
        <v>0</v>
      </c>
      <c r="L272" s="79">
        <v>0</v>
      </c>
      <c r="M272" s="79">
        <v>0</v>
      </c>
      <c r="N272" s="79">
        <v>0</v>
      </c>
      <c r="O272" s="79">
        <v>0</v>
      </c>
      <c r="P272" s="79">
        <v>0</v>
      </c>
      <c r="Q272" s="79">
        <v>0</v>
      </c>
      <c r="R272" s="79">
        <v>0</v>
      </c>
      <c r="S272" s="79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v>0</v>
      </c>
      <c r="H273" s="79">
        <v>0</v>
      </c>
      <c r="I273" s="79">
        <v>0</v>
      </c>
      <c r="J273" s="79">
        <v>0</v>
      </c>
      <c r="K273" s="79">
        <v>0</v>
      </c>
      <c r="L273" s="79">
        <v>0</v>
      </c>
      <c r="M273" s="79">
        <v>0</v>
      </c>
      <c r="N273" s="79">
        <v>0</v>
      </c>
      <c r="O273" s="79">
        <v>0</v>
      </c>
      <c r="P273" s="79">
        <v>0</v>
      </c>
      <c r="Q273" s="79">
        <v>0</v>
      </c>
      <c r="R273" s="79">
        <v>0</v>
      </c>
      <c r="S273" s="79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v>0</v>
      </c>
      <c r="H274" s="79">
        <v>0</v>
      </c>
      <c r="I274" s="79">
        <v>0</v>
      </c>
      <c r="J274" s="79">
        <v>0</v>
      </c>
      <c r="K274" s="79">
        <v>0</v>
      </c>
      <c r="L274" s="79">
        <v>0</v>
      </c>
      <c r="M274" s="79">
        <v>0</v>
      </c>
      <c r="N274" s="79">
        <v>0</v>
      </c>
      <c r="O274" s="79">
        <v>0</v>
      </c>
      <c r="P274" s="79">
        <v>0</v>
      </c>
      <c r="Q274" s="79">
        <v>0</v>
      </c>
      <c r="R274" s="79">
        <v>0</v>
      </c>
      <c r="S274" s="79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v>0</v>
      </c>
      <c r="H275" s="79">
        <v>0</v>
      </c>
      <c r="I275" s="79">
        <v>0</v>
      </c>
      <c r="J275" s="79">
        <v>0</v>
      </c>
      <c r="K275" s="79">
        <v>0</v>
      </c>
      <c r="L275" s="79">
        <v>0</v>
      </c>
      <c r="M275" s="79">
        <v>0</v>
      </c>
      <c r="N275" s="79">
        <v>0</v>
      </c>
      <c r="O275" s="79">
        <v>0</v>
      </c>
      <c r="P275" s="79">
        <v>0</v>
      </c>
      <c r="Q275" s="79">
        <v>0</v>
      </c>
      <c r="R275" s="79">
        <v>0</v>
      </c>
      <c r="S275" s="79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v>0</v>
      </c>
      <c r="H276" s="79">
        <v>0</v>
      </c>
      <c r="I276" s="79">
        <v>0</v>
      </c>
      <c r="J276" s="79">
        <v>0</v>
      </c>
      <c r="K276" s="79">
        <v>0</v>
      </c>
      <c r="L276" s="79">
        <v>0</v>
      </c>
      <c r="M276" s="79">
        <v>0</v>
      </c>
      <c r="N276" s="79">
        <v>0</v>
      </c>
      <c r="O276" s="79">
        <v>0</v>
      </c>
      <c r="P276" s="79">
        <v>0</v>
      </c>
      <c r="Q276" s="79">
        <v>0</v>
      </c>
      <c r="R276" s="79">
        <v>0</v>
      </c>
      <c r="S276" s="79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v>0</v>
      </c>
      <c r="H277" s="79">
        <v>0</v>
      </c>
      <c r="I277" s="79">
        <v>0</v>
      </c>
      <c r="J277" s="79">
        <v>0</v>
      </c>
      <c r="K277" s="79">
        <v>0</v>
      </c>
      <c r="L277" s="79">
        <v>0</v>
      </c>
      <c r="M277" s="79">
        <v>0</v>
      </c>
      <c r="N277" s="79">
        <v>0</v>
      </c>
      <c r="O277" s="79">
        <v>0</v>
      </c>
      <c r="P277" s="79">
        <v>0</v>
      </c>
      <c r="Q277" s="79">
        <v>0</v>
      </c>
      <c r="R277" s="79">
        <v>0</v>
      </c>
      <c r="S277" s="79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v>0</v>
      </c>
      <c r="H278" s="79">
        <v>0</v>
      </c>
      <c r="I278" s="79">
        <v>0</v>
      </c>
      <c r="J278" s="79">
        <v>0</v>
      </c>
      <c r="K278" s="79">
        <v>0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0</v>
      </c>
      <c r="R278" s="79">
        <v>0</v>
      </c>
      <c r="S278" s="79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v>0</v>
      </c>
      <c r="H279" s="79">
        <v>0</v>
      </c>
      <c r="I279" s="79">
        <v>0</v>
      </c>
      <c r="J279" s="79">
        <v>0</v>
      </c>
      <c r="K279" s="79">
        <v>0</v>
      </c>
      <c r="L279" s="79">
        <v>0</v>
      </c>
      <c r="M279" s="79">
        <v>0</v>
      </c>
      <c r="N279" s="79">
        <v>0</v>
      </c>
      <c r="O279" s="79">
        <v>0</v>
      </c>
      <c r="P279" s="79">
        <v>0</v>
      </c>
      <c r="Q279" s="79">
        <v>0</v>
      </c>
      <c r="R279" s="79">
        <v>0</v>
      </c>
      <c r="S279" s="79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v>0</v>
      </c>
      <c r="H280" s="79">
        <v>0</v>
      </c>
      <c r="I280" s="79">
        <v>0</v>
      </c>
      <c r="J280" s="79">
        <v>0</v>
      </c>
      <c r="K280" s="79">
        <v>0</v>
      </c>
      <c r="L280" s="79">
        <v>0</v>
      </c>
      <c r="M280" s="79">
        <v>0</v>
      </c>
      <c r="N280" s="79">
        <v>0</v>
      </c>
      <c r="O280" s="79">
        <v>0</v>
      </c>
      <c r="P280" s="79">
        <v>0</v>
      </c>
      <c r="Q280" s="79">
        <v>0</v>
      </c>
      <c r="R280" s="79">
        <v>0</v>
      </c>
      <c r="S280" s="79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v>0</v>
      </c>
      <c r="H281" s="79">
        <v>0</v>
      </c>
      <c r="I281" s="79">
        <v>0</v>
      </c>
      <c r="J281" s="79">
        <v>0</v>
      </c>
      <c r="K281" s="79">
        <v>0</v>
      </c>
      <c r="L281" s="79">
        <v>0</v>
      </c>
      <c r="M281" s="79">
        <v>0</v>
      </c>
      <c r="N281" s="79">
        <v>0</v>
      </c>
      <c r="O281" s="79">
        <v>0</v>
      </c>
      <c r="P281" s="79">
        <v>0</v>
      </c>
      <c r="Q281" s="79">
        <v>0</v>
      </c>
      <c r="R281" s="79">
        <v>0</v>
      </c>
      <c r="S281" s="79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v>0</v>
      </c>
      <c r="H282" s="79">
        <v>0</v>
      </c>
      <c r="I282" s="79">
        <v>0</v>
      </c>
      <c r="J282" s="79">
        <v>0</v>
      </c>
      <c r="K282" s="79">
        <v>0</v>
      </c>
      <c r="L282" s="79">
        <v>0</v>
      </c>
      <c r="M282" s="79">
        <v>0</v>
      </c>
      <c r="N282" s="79">
        <v>0</v>
      </c>
      <c r="O282" s="79">
        <v>0</v>
      </c>
      <c r="P282" s="79">
        <v>0</v>
      </c>
      <c r="Q282" s="79">
        <v>0</v>
      </c>
      <c r="R282" s="79">
        <v>0</v>
      </c>
      <c r="S282" s="79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v>0</v>
      </c>
      <c r="H283" s="79">
        <v>0</v>
      </c>
      <c r="I283" s="79">
        <v>0</v>
      </c>
      <c r="J283" s="79">
        <v>0</v>
      </c>
      <c r="K283" s="79">
        <v>0</v>
      </c>
      <c r="L283" s="79">
        <v>0</v>
      </c>
      <c r="M283" s="79">
        <v>0</v>
      </c>
      <c r="N283" s="79">
        <v>0</v>
      </c>
      <c r="O283" s="79">
        <v>0</v>
      </c>
      <c r="P283" s="79">
        <v>0</v>
      </c>
      <c r="Q283" s="79">
        <v>0</v>
      </c>
      <c r="R283" s="79">
        <v>0</v>
      </c>
      <c r="S283" s="79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v>0</v>
      </c>
      <c r="H284" s="79">
        <v>0</v>
      </c>
      <c r="I284" s="79">
        <v>0</v>
      </c>
      <c r="J284" s="79">
        <v>0</v>
      </c>
      <c r="K284" s="79">
        <v>0</v>
      </c>
      <c r="L284" s="79">
        <v>0</v>
      </c>
      <c r="M284" s="79">
        <v>0</v>
      </c>
      <c r="N284" s="79">
        <v>0</v>
      </c>
      <c r="O284" s="79">
        <v>0</v>
      </c>
      <c r="P284" s="79">
        <v>0</v>
      </c>
      <c r="Q284" s="79">
        <v>0</v>
      </c>
      <c r="R284" s="79">
        <v>0</v>
      </c>
      <c r="S284" s="79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v>0</v>
      </c>
      <c r="H285" s="79">
        <v>0</v>
      </c>
      <c r="I285" s="79">
        <v>0</v>
      </c>
      <c r="J285" s="79">
        <v>0</v>
      </c>
      <c r="K285" s="79">
        <v>0</v>
      </c>
      <c r="L285" s="79">
        <v>0</v>
      </c>
      <c r="M285" s="79">
        <v>0</v>
      </c>
      <c r="N285" s="79">
        <v>0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v>0</v>
      </c>
      <c r="H286" s="79">
        <v>0</v>
      </c>
      <c r="I286" s="79">
        <v>0</v>
      </c>
      <c r="J286" s="79">
        <v>0</v>
      </c>
      <c r="K286" s="79">
        <v>0</v>
      </c>
      <c r="L286" s="79">
        <v>0</v>
      </c>
      <c r="M286" s="79">
        <v>0</v>
      </c>
      <c r="N286" s="79">
        <v>0</v>
      </c>
      <c r="O286" s="79">
        <v>0</v>
      </c>
      <c r="P286" s="79">
        <v>0</v>
      </c>
      <c r="Q286" s="79">
        <v>0</v>
      </c>
      <c r="R286" s="79">
        <v>0</v>
      </c>
      <c r="S286" s="79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v>0</v>
      </c>
      <c r="H287" s="79">
        <v>0</v>
      </c>
      <c r="I287" s="79">
        <v>0</v>
      </c>
      <c r="J287" s="79">
        <v>0</v>
      </c>
      <c r="K287" s="79">
        <v>0</v>
      </c>
      <c r="L287" s="79">
        <v>0</v>
      </c>
      <c r="M287" s="79">
        <v>0</v>
      </c>
      <c r="N287" s="79">
        <v>0</v>
      </c>
      <c r="O287" s="79">
        <v>0</v>
      </c>
      <c r="P287" s="79">
        <v>0</v>
      </c>
      <c r="Q287" s="79">
        <v>0</v>
      </c>
      <c r="R287" s="79">
        <v>0</v>
      </c>
      <c r="S287" s="79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v>0</v>
      </c>
      <c r="H288" s="79">
        <v>0</v>
      </c>
      <c r="I288" s="79">
        <v>0</v>
      </c>
      <c r="J288" s="79">
        <v>0</v>
      </c>
      <c r="K288" s="79">
        <v>0</v>
      </c>
      <c r="L288" s="79">
        <v>0</v>
      </c>
      <c r="M288" s="79">
        <v>0</v>
      </c>
      <c r="N288" s="79">
        <v>0</v>
      </c>
      <c r="O288" s="79">
        <v>0</v>
      </c>
      <c r="P288" s="79">
        <v>0</v>
      </c>
      <c r="Q288" s="79">
        <v>0</v>
      </c>
      <c r="R288" s="79">
        <v>0</v>
      </c>
      <c r="S288" s="79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v>0</v>
      </c>
      <c r="H289" s="79">
        <v>0</v>
      </c>
      <c r="I289" s="79">
        <v>0</v>
      </c>
      <c r="J289" s="79">
        <v>0</v>
      </c>
      <c r="K289" s="79">
        <v>0</v>
      </c>
      <c r="L289" s="79">
        <v>0</v>
      </c>
      <c r="M289" s="79">
        <v>0</v>
      </c>
      <c r="N289" s="79">
        <v>0</v>
      </c>
      <c r="O289" s="79">
        <v>0</v>
      </c>
      <c r="P289" s="79">
        <v>0</v>
      </c>
      <c r="Q289" s="79">
        <v>0</v>
      </c>
      <c r="R289" s="79">
        <v>0</v>
      </c>
      <c r="S289" s="79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v>0</v>
      </c>
      <c r="H290" s="79">
        <v>0</v>
      </c>
      <c r="I290" s="79">
        <v>0</v>
      </c>
      <c r="J290" s="79">
        <v>0</v>
      </c>
      <c r="K290" s="79">
        <v>0</v>
      </c>
      <c r="L290" s="79">
        <v>0</v>
      </c>
      <c r="M290" s="79">
        <v>0</v>
      </c>
      <c r="N290" s="79">
        <v>0</v>
      </c>
      <c r="O290" s="79">
        <v>0</v>
      </c>
      <c r="P290" s="79">
        <v>0</v>
      </c>
      <c r="Q290" s="79">
        <v>0</v>
      </c>
      <c r="R290" s="79">
        <v>0</v>
      </c>
      <c r="S290" s="79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v>0</v>
      </c>
      <c r="H291" s="79">
        <v>0</v>
      </c>
      <c r="I291" s="79">
        <v>0</v>
      </c>
      <c r="J291" s="79">
        <v>0</v>
      </c>
      <c r="K291" s="79">
        <v>0</v>
      </c>
      <c r="L291" s="79">
        <v>0</v>
      </c>
      <c r="M291" s="79">
        <v>0</v>
      </c>
      <c r="N291" s="79">
        <v>0</v>
      </c>
      <c r="O291" s="79">
        <v>0</v>
      </c>
      <c r="P291" s="79">
        <v>0</v>
      </c>
      <c r="Q291" s="79">
        <v>0</v>
      </c>
      <c r="R291" s="79">
        <v>0</v>
      </c>
      <c r="S291" s="79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v>0</v>
      </c>
      <c r="H292" s="79">
        <v>0</v>
      </c>
      <c r="I292" s="79">
        <v>0</v>
      </c>
      <c r="J292" s="79">
        <v>0</v>
      </c>
      <c r="K292" s="79">
        <v>0</v>
      </c>
      <c r="L292" s="79">
        <v>0</v>
      </c>
      <c r="M292" s="79">
        <v>0</v>
      </c>
      <c r="N292" s="79">
        <v>0</v>
      </c>
      <c r="O292" s="79">
        <v>0</v>
      </c>
      <c r="P292" s="79">
        <v>0</v>
      </c>
      <c r="Q292" s="79">
        <v>0</v>
      </c>
      <c r="R292" s="79">
        <v>0</v>
      </c>
      <c r="S292" s="79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v>0</v>
      </c>
      <c r="H293" s="79">
        <v>0</v>
      </c>
      <c r="I293" s="79">
        <v>0</v>
      </c>
      <c r="J293" s="79">
        <v>0</v>
      </c>
      <c r="K293" s="79">
        <v>0</v>
      </c>
      <c r="L293" s="79">
        <v>0</v>
      </c>
      <c r="M293" s="79">
        <v>0</v>
      </c>
      <c r="N293" s="79">
        <v>0</v>
      </c>
      <c r="O293" s="79">
        <v>0</v>
      </c>
      <c r="P293" s="79">
        <v>0</v>
      </c>
      <c r="Q293" s="79">
        <v>0</v>
      </c>
      <c r="R293" s="79">
        <v>0</v>
      </c>
      <c r="S293" s="79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v>0</v>
      </c>
      <c r="H294" s="79">
        <v>0</v>
      </c>
      <c r="I294" s="79">
        <v>0</v>
      </c>
      <c r="J294" s="79">
        <v>0</v>
      </c>
      <c r="K294" s="79">
        <v>0</v>
      </c>
      <c r="L294" s="79">
        <v>0</v>
      </c>
      <c r="M294" s="79">
        <v>0</v>
      </c>
      <c r="N294" s="79">
        <v>0</v>
      </c>
      <c r="O294" s="79">
        <v>0</v>
      </c>
      <c r="P294" s="79">
        <v>0</v>
      </c>
      <c r="Q294" s="79">
        <v>0</v>
      </c>
      <c r="R294" s="79">
        <v>0</v>
      </c>
      <c r="S294" s="79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v>0</v>
      </c>
      <c r="H295" s="79">
        <v>0</v>
      </c>
      <c r="I295" s="79">
        <v>0</v>
      </c>
      <c r="J295" s="79">
        <v>0</v>
      </c>
      <c r="K295" s="79">
        <v>0</v>
      </c>
      <c r="L295" s="79">
        <v>0</v>
      </c>
      <c r="M295" s="79">
        <v>0</v>
      </c>
      <c r="N295" s="79">
        <v>0</v>
      </c>
      <c r="O295" s="79">
        <v>0</v>
      </c>
      <c r="P295" s="79">
        <v>0</v>
      </c>
      <c r="Q295" s="79">
        <v>0</v>
      </c>
      <c r="R295" s="79">
        <v>0</v>
      </c>
      <c r="S295" s="79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v>0</v>
      </c>
      <c r="H296" s="79">
        <v>0</v>
      </c>
      <c r="I296" s="79">
        <v>0</v>
      </c>
      <c r="J296" s="79">
        <v>0</v>
      </c>
      <c r="K296" s="79">
        <v>0</v>
      </c>
      <c r="L296" s="79">
        <v>0</v>
      </c>
      <c r="M296" s="79">
        <v>0</v>
      </c>
      <c r="N296" s="79">
        <v>0</v>
      </c>
      <c r="O296" s="79">
        <v>0</v>
      </c>
      <c r="P296" s="79">
        <v>0</v>
      </c>
      <c r="Q296" s="79">
        <v>0</v>
      </c>
      <c r="R296" s="79">
        <v>0</v>
      </c>
      <c r="S296" s="79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v>0</v>
      </c>
      <c r="H297" s="79">
        <v>0</v>
      </c>
      <c r="I297" s="79">
        <v>0</v>
      </c>
      <c r="J297" s="79">
        <v>0</v>
      </c>
      <c r="K297" s="79">
        <v>0</v>
      </c>
      <c r="L297" s="79">
        <v>0</v>
      </c>
      <c r="M297" s="79">
        <v>0</v>
      </c>
      <c r="N297" s="79">
        <v>0</v>
      </c>
      <c r="O297" s="79">
        <v>0</v>
      </c>
      <c r="P297" s="79">
        <v>0</v>
      </c>
      <c r="Q297" s="79">
        <v>0</v>
      </c>
      <c r="R297" s="79">
        <v>0</v>
      </c>
      <c r="S297" s="79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v>0</v>
      </c>
      <c r="H298" s="79">
        <v>0</v>
      </c>
      <c r="I298" s="79">
        <v>0</v>
      </c>
      <c r="J298" s="79">
        <v>0</v>
      </c>
      <c r="K298" s="79">
        <v>0</v>
      </c>
      <c r="L298" s="79">
        <v>0</v>
      </c>
      <c r="M298" s="79">
        <v>0</v>
      </c>
      <c r="N298" s="79">
        <v>0</v>
      </c>
      <c r="O298" s="79">
        <v>0</v>
      </c>
      <c r="P298" s="79">
        <v>0</v>
      </c>
      <c r="Q298" s="79">
        <v>0</v>
      </c>
      <c r="R298" s="79">
        <v>0</v>
      </c>
      <c r="S298" s="79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v>0</v>
      </c>
      <c r="H299" s="79">
        <v>0</v>
      </c>
      <c r="I299" s="79">
        <v>0</v>
      </c>
      <c r="J299" s="79">
        <v>0</v>
      </c>
      <c r="K299" s="79">
        <v>0</v>
      </c>
      <c r="L299" s="79">
        <v>0</v>
      </c>
      <c r="M299" s="79">
        <v>0</v>
      </c>
      <c r="N299" s="79">
        <v>0</v>
      </c>
      <c r="O299" s="79">
        <v>0</v>
      </c>
      <c r="P299" s="79">
        <v>0</v>
      </c>
      <c r="Q299" s="79">
        <v>0</v>
      </c>
      <c r="R299" s="79">
        <v>0</v>
      </c>
      <c r="S299" s="79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v>0</v>
      </c>
      <c r="H300" s="79">
        <v>0</v>
      </c>
      <c r="I300" s="79">
        <v>0</v>
      </c>
      <c r="J300" s="79">
        <v>0</v>
      </c>
      <c r="K300" s="79">
        <v>0</v>
      </c>
      <c r="L300" s="79">
        <v>0</v>
      </c>
      <c r="M300" s="79">
        <v>0</v>
      </c>
      <c r="N300" s="79">
        <v>0</v>
      </c>
      <c r="O300" s="79">
        <v>0</v>
      </c>
      <c r="P300" s="79">
        <v>0</v>
      </c>
      <c r="Q300" s="79">
        <v>0</v>
      </c>
      <c r="R300" s="79">
        <v>0</v>
      </c>
      <c r="S300" s="79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v>0</v>
      </c>
      <c r="H301" s="79">
        <v>0</v>
      </c>
      <c r="I301" s="79">
        <v>0</v>
      </c>
      <c r="J301" s="79">
        <v>0</v>
      </c>
      <c r="K301" s="79">
        <v>0</v>
      </c>
      <c r="L301" s="79">
        <v>0</v>
      </c>
      <c r="M301" s="79">
        <v>0</v>
      </c>
      <c r="N301" s="79">
        <v>0</v>
      </c>
      <c r="O301" s="79">
        <v>0</v>
      </c>
      <c r="P301" s="79">
        <v>0</v>
      </c>
      <c r="Q301" s="79">
        <v>0</v>
      </c>
      <c r="R301" s="79">
        <v>0</v>
      </c>
      <c r="S301" s="79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v>0</v>
      </c>
      <c r="H302" s="79">
        <v>0</v>
      </c>
      <c r="I302" s="79">
        <v>0</v>
      </c>
      <c r="J302" s="79">
        <v>0</v>
      </c>
      <c r="K302" s="79">
        <v>0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0</v>
      </c>
      <c r="R302" s="79">
        <v>0</v>
      </c>
      <c r="S302" s="79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v>0</v>
      </c>
      <c r="H303" s="79">
        <v>0</v>
      </c>
      <c r="I303" s="79">
        <v>0</v>
      </c>
      <c r="J303" s="79">
        <v>0</v>
      </c>
      <c r="K303" s="79">
        <v>0</v>
      </c>
      <c r="L303" s="79">
        <v>0</v>
      </c>
      <c r="M303" s="79">
        <v>0</v>
      </c>
      <c r="N303" s="79">
        <v>0</v>
      </c>
      <c r="O303" s="79">
        <v>0</v>
      </c>
      <c r="P303" s="79">
        <v>0</v>
      </c>
      <c r="Q303" s="79">
        <v>0</v>
      </c>
      <c r="R303" s="79">
        <v>0</v>
      </c>
      <c r="S303" s="79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v>0</v>
      </c>
      <c r="H304" s="79">
        <v>0</v>
      </c>
      <c r="I304" s="79">
        <v>0</v>
      </c>
      <c r="J304" s="79">
        <v>0</v>
      </c>
      <c r="K304" s="79">
        <v>0</v>
      </c>
      <c r="L304" s="79">
        <v>0</v>
      </c>
      <c r="M304" s="79">
        <v>0</v>
      </c>
      <c r="N304" s="79">
        <v>0</v>
      </c>
      <c r="O304" s="79">
        <v>0</v>
      </c>
      <c r="P304" s="79">
        <v>0</v>
      </c>
      <c r="Q304" s="79">
        <v>0</v>
      </c>
      <c r="R304" s="79">
        <v>0</v>
      </c>
      <c r="S304" s="79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v>0</v>
      </c>
      <c r="H305" s="79">
        <v>0</v>
      </c>
      <c r="I305" s="79">
        <v>0</v>
      </c>
      <c r="J305" s="79">
        <v>0</v>
      </c>
      <c r="K305" s="79">
        <v>0</v>
      </c>
      <c r="L305" s="79">
        <v>0</v>
      </c>
      <c r="M305" s="79">
        <v>0</v>
      </c>
      <c r="N305" s="79">
        <v>0</v>
      </c>
      <c r="O305" s="79">
        <v>0</v>
      </c>
      <c r="P305" s="79">
        <v>0</v>
      </c>
      <c r="Q305" s="79">
        <v>0</v>
      </c>
      <c r="R305" s="79">
        <v>0</v>
      </c>
      <c r="S305" s="79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v>0</v>
      </c>
      <c r="H306" s="79">
        <v>0</v>
      </c>
      <c r="I306" s="79">
        <v>0</v>
      </c>
      <c r="J306" s="79">
        <v>0</v>
      </c>
      <c r="K306" s="79">
        <v>0</v>
      </c>
      <c r="L306" s="79">
        <v>0</v>
      </c>
      <c r="M306" s="79">
        <v>0</v>
      </c>
      <c r="N306" s="79">
        <v>0</v>
      </c>
      <c r="O306" s="79">
        <v>0</v>
      </c>
      <c r="P306" s="79">
        <v>0</v>
      </c>
      <c r="Q306" s="79">
        <v>0</v>
      </c>
      <c r="R306" s="79">
        <v>0</v>
      </c>
      <c r="S306" s="79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v>0</v>
      </c>
      <c r="H307" s="79">
        <v>0</v>
      </c>
      <c r="I307" s="79">
        <v>0</v>
      </c>
      <c r="J307" s="79">
        <v>0</v>
      </c>
      <c r="K307" s="79">
        <v>0</v>
      </c>
      <c r="L307" s="79">
        <v>0</v>
      </c>
      <c r="M307" s="79">
        <v>0</v>
      </c>
      <c r="N307" s="79">
        <v>0</v>
      </c>
      <c r="O307" s="79">
        <v>0</v>
      </c>
      <c r="P307" s="79">
        <v>0</v>
      </c>
      <c r="Q307" s="79">
        <v>0</v>
      </c>
      <c r="R307" s="79">
        <v>0</v>
      </c>
      <c r="S307" s="79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v>0</v>
      </c>
      <c r="H308" s="79">
        <v>0</v>
      </c>
      <c r="I308" s="79">
        <v>0</v>
      </c>
      <c r="J308" s="79">
        <v>0</v>
      </c>
      <c r="K308" s="79">
        <v>0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0</v>
      </c>
      <c r="R308" s="79">
        <v>0</v>
      </c>
      <c r="S308" s="79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v>0</v>
      </c>
      <c r="H309" s="79">
        <v>0</v>
      </c>
      <c r="I309" s="79">
        <v>0</v>
      </c>
      <c r="J309" s="79">
        <v>0</v>
      </c>
      <c r="K309" s="79">
        <v>0</v>
      </c>
      <c r="L309" s="79">
        <v>0</v>
      </c>
      <c r="M309" s="79">
        <v>0</v>
      </c>
      <c r="N309" s="79">
        <v>0</v>
      </c>
      <c r="O309" s="79">
        <v>0</v>
      </c>
      <c r="P309" s="79">
        <v>0</v>
      </c>
      <c r="Q309" s="79">
        <v>0</v>
      </c>
      <c r="R309" s="79">
        <v>0</v>
      </c>
      <c r="S309" s="79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v>0</v>
      </c>
      <c r="H310" s="79">
        <v>0</v>
      </c>
      <c r="I310" s="79">
        <v>0</v>
      </c>
      <c r="J310" s="79">
        <v>0</v>
      </c>
      <c r="K310" s="79">
        <v>0</v>
      </c>
      <c r="L310" s="79">
        <v>0</v>
      </c>
      <c r="M310" s="79">
        <v>0</v>
      </c>
      <c r="N310" s="79">
        <v>0</v>
      </c>
      <c r="O310" s="79">
        <v>0</v>
      </c>
      <c r="P310" s="79">
        <v>0</v>
      </c>
      <c r="Q310" s="79">
        <v>0</v>
      </c>
      <c r="R310" s="79">
        <v>0</v>
      </c>
      <c r="S310" s="79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v>0</v>
      </c>
      <c r="H311" s="79">
        <v>0</v>
      </c>
      <c r="I311" s="79">
        <v>0</v>
      </c>
      <c r="J311" s="79">
        <v>0</v>
      </c>
      <c r="K311" s="79">
        <v>0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  <c r="S311" s="79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v>0</v>
      </c>
      <c r="H312" s="79">
        <v>0</v>
      </c>
      <c r="I312" s="79">
        <v>0</v>
      </c>
      <c r="J312" s="79">
        <v>0</v>
      </c>
      <c r="K312" s="79">
        <v>0</v>
      </c>
      <c r="L312" s="79">
        <v>0</v>
      </c>
      <c r="M312" s="79">
        <v>0</v>
      </c>
      <c r="N312" s="79">
        <v>0</v>
      </c>
      <c r="O312" s="79">
        <v>0</v>
      </c>
      <c r="P312" s="79">
        <v>0</v>
      </c>
      <c r="Q312" s="79">
        <v>0</v>
      </c>
      <c r="R312" s="79">
        <v>0</v>
      </c>
      <c r="S312" s="79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v>0</v>
      </c>
      <c r="H313" s="79">
        <v>0</v>
      </c>
      <c r="I313" s="79">
        <v>0</v>
      </c>
      <c r="J313" s="79">
        <v>0</v>
      </c>
      <c r="K313" s="79">
        <v>0</v>
      </c>
      <c r="L313" s="79">
        <v>0</v>
      </c>
      <c r="M313" s="79">
        <v>0</v>
      </c>
      <c r="N313" s="79">
        <v>0</v>
      </c>
      <c r="O313" s="79">
        <v>0</v>
      </c>
      <c r="P313" s="79">
        <v>0</v>
      </c>
      <c r="Q313" s="79">
        <v>0</v>
      </c>
      <c r="R313" s="79">
        <v>0</v>
      </c>
      <c r="S313" s="79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v>0</v>
      </c>
      <c r="H314" s="79">
        <v>0</v>
      </c>
      <c r="I314" s="79">
        <v>0</v>
      </c>
      <c r="J314" s="79">
        <v>0</v>
      </c>
      <c r="K314" s="79">
        <v>0</v>
      </c>
      <c r="L314" s="79">
        <v>0</v>
      </c>
      <c r="M314" s="79">
        <v>0</v>
      </c>
      <c r="N314" s="79">
        <v>0</v>
      </c>
      <c r="O314" s="79">
        <v>0</v>
      </c>
      <c r="P314" s="79">
        <v>0</v>
      </c>
      <c r="Q314" s="79">
        <v>0</v>
      </c>
      <c r="R314" s="79">
        <v>0</v>
      </c>
      <c r="S314" s="79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v>0</v>
      </c>
      <c r="H315" s="79">
        <v>0</v>
      </c>
      <c r="I315" s="79">
        <v>0</v>
      </c>
      <c r="J315" s="79">
        <v>0</v>
      </c>
      <c r="K315" s="79">
        <v>0</v>
      </c>
      <c r="L315" s="79">
        <v>0</v>
      </c>
      <c r="M315" s="79">
        <v>0</v>
      </c>
      <c r="N315" s="79">
        <v>0</v>
      </c>
      <c r="O315" s="79">
        <v>0</v>
      </c>
      <c r="P315" s="79">
        <v>0</v>
      </c>
      <c r="Q315" s="79">
        <v>0</v>
      </c>
      <c r="R315" s="79">
        <v>0</v>
      </c>
      <c r="S315" s="79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79">
        <v>0</v>
      </c>
      <c r="H316" s="79">
        <v>0</v>
      </c>
      <c r="I316" s="79">
        <v>0</v>
      </c>
      <c r="J316" s="79">
        <v>0</v>
      </c>
      <c r="K316" s="79">
        <v>0</v>
      </c>
      <c r="L316" s="79">
        <v>0</v>
      </c>
      <c r="M316" s="79">
        <v>0</v>
      </c>
      <c r="N316" s="79">
        <v>0</v>
      </c>
      <c r="O316" s="79">
        <v>0</v>
      </c>
      <c r="P316" s="79">
        <v>0</v>
      </c>
      <c r="Q316" s="79">
        <v>0</v>
      </c>
      <c r="R316" s="79">
        <v>0</v>
      </c>
      <c r="S316" s="79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/>
      <c r="H317" s="95">
        <f t="shared" ref="H317:S317" si="7">SUM(H264:H316)</f>
        <v>0</v>
      </c>
      <c r="I317" s="78">
        <f t="shared" si="7"/>
        <v>0</v>
      </c>
      <c r="J317" s="78">
        <f t="shared" si="7"/>
        <v>0</v>
      </c>
      <c r="K317" s="78">
        <f t="shared" si="7"/>
        <v>0</v>
      </c>
      <c r="L317" s="78">
        <f t="shared" si="7"/>
        <v>0</v>
      </c>
      <c r="M317" s="78">
        <f t="shared" si="7"/>
        <v>0</v>
      </c>
      <c r="N317" s="78">
        <f t="shared" si="7"/>
        <v>0</v>
      </c>
      <c r="O317" s="78">
        <f t="shared" si="7"/>
        <v>0</v>
      </c>
      <c r="P317" s="78">
        <f t="shared" si="7"/>
        <v>0</v>
      </c>
      <c r="Q317" s="78">
        <f t="shared" si="7"/>
        <v>0</v>
      </c>
      <c r="R317" s="78">
        <f t="shared" si="7"/>
        <v>0</v>
      </c>
      <c r="S317" s="78">
        <f t="shared" si="7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>
        <v>0</v>
      </c>
      <c r="H319" s="58">
        <v>0</v>
      </c>
      <c r="I319" s="58">
        <v>0</v>
      </c>
      <c r="J319" s="58">
        <v>0</v>
      </c>
      <c r="K319" s="58">
        <v>0</v>
      </c>
      <c r="L319" s="58">
        <v>0</v>
      </c>
      <c r="M319" s="58">
        <v>0</v>
      </c>
      <c r="N319" s="58">
        <v>0</v>
      </c>
      <c r="O319" s="58">
        <v>0</v>
      </c>
      <c r="P319" s="58">
        <v>0</v>
      </c>
      <c r="Q319" s="58">
        <v>0</v>
      </c>
      <c r="R319" s="58">
        <v>0</v>
      </c>
      <c r="S319" s="58">
        <v>0</v>
      </c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/>
      <c r="H320" s="46">
        <f t="shared" ref="H320:S320" si="8">+H155</f>
        <v>0</v>
      </c>
      <c r="I320" s="46">
        <f t="shared" si="8"/>
        <v>0</v>
      </c>
      <c r="J320" s="46">
        <f t="shared" si="8"/>
        <v>0</v>
      </c>
      <c r="K320" s="46">
        <f t="shared" si="8"/>
        <v>0</v>
      </c>
      <c r="L320" s="46">
        <f t="shared" si="8"/>
        <v>1</v>
      </c>
      <c r="M320" s="46">
        <f t="shared" si="8"/>
        <v>2</v>
      </c>
      <c r="N320" s="46">
        <f t="shared" si="8"/>
        <v>8</v>
      </c>
      <c r="O320" s="46">
        <f t="shared" si="8"/>
        <v>9</v>
      </c>
      <c r="P320" s="46">
        <f t="shared" si="8"/>
        <v>12</v>
      </c>
      <c r="Q320" s="46">
        <f t="shared" si="8"/>
        <v>8</v>
      </c>
      <c r="R320" s="46">
        <f t="shared" si="8"/>
        <v>7</v>
      </c>
      <c r="S320" s="46">
        <f t="shared" si="8"/>
        <v>6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/>
      <c r="H321" s="46">
        <f t="shared" ref="H321:S321" si="9">SUM(H322:H326)</f>
        <v>0</v>
      </c>
      <c r="I321" s="46">
        <f t="shared" si="9"/>
        <v>0</v>
      </c>
      <c r="J321" s="46">
        <f t="shared" si="9"/>
        <v>0</v>
      </c>
      <c r="K321" s="46">
        <f t="shared" si="9"/>
        <v>0</v>
      </c>
      <c r="L321" s="46">
        <f t="shared" si="9"/>
        <v>0</v>
      </c>
      <c r="M321" s="46">
        <f t="shared" si="9"/>
        <v>0</v>
      </c>
      <c r="N321" s="46">
        <f t="shared" si="9"/>
        <v>0</v>
      </c>
      <c r="O321" s="46">
        <f t="shared" si="9"/>
        <v>0</v>
      </c>
      <c r="P321" s="46">
        <f t="shared" si="9"/>
        <v>0</v>
      </c>
      <c r="Q321" s="46">
        <f t="shared" si="9"/>
        <v>0</v>
      </c>
      <c r="R321" s="46">
        <f t="shared" si="9"/>
        <v>0</v>
      </c>
      <c r="S321" s="46">
        <f t="shared" si="9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v>0</v>
      </c>
      <c r="H322" s="105">
        <v>0</v>
      </c>
      <c r="I322" s="105">
        <v>0</v>
      </c>
      <c r="J322" s="105">
        <v>0</v>
      </c>
      <c r="K322" s="105">
        <v>0</v>
      </c>
      <c r="L322" s="105">
        <v>0</v>
      </c>
      <c r="M322" s="105">
        <v>0</v>
      </c>
      <c r="N322" s="105">
        <v>0</v>
      </c>
      <c r="O322" s="105">
        <v>0</v>
      </c>
      <c r="P322" s="105">
        <v>0</v>
      </c>
      <c r="Q322" s="105">
        <v>0</v>
      </c>
      <c r="R322" s="105">
        <v>0</v>
      </c>
      <c r="S322" s="105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v>0</v>
      </c>
      <c r="H323" s="105">
        <v>0</v>
      </c>
      <c r="I323" s="105">
        <v>0</v>
      </c>
      <c r="J323" s="105">
        <v>0</v>
      </c>
      <c r="K323" s="10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v>0</v>
      </c>
      <c r="H324" s="105">
        <v>0</v>
      </c>
      <c r="I324" s="105">
        <v>0</v>
      </c>
      <c r="J324" s="105">
        <v>0</v>
      </c>
      <c r="K324" s="10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105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v>0</v>
      </c>
      <c r="H325" s="105">
        <v>0</v>
      </c>
      <c r="I325" s="105">
        <v>0</v>
      </c>
      <c r="J325" s="105">
        <v>0</v>
      </c>
      <c r="K325" s="105">
        <v>0</v>
      </c>
      <c r="L325" s="105">
        <v>0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v>0</v>
      </c>
      <c r="H326" s="105">
        <v>0</v>
      </c>
      <c r="I326" s="105">
        <v>0</v>
      </c>
      <c r="J326" s="105">
        <v>0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/>
      <c r="H327" s="110">
        <f t="shared" ref="H327:S327" si="10">IF((H319+H320-H321)&lt;0,"Revise porque este valor no puede ser negativo",H319+H320-H321)</f>
        <v>0</v>
      </c>
      <c r="I327" s="110">
        <f t="shared" si="10"/>
        <v>0</v>
      </c>
      <c r="J327" s="110">
        <f t="shared" si="10"/>
        <v>0</v>
      </c>
      <c r="K327" s="110">
        <f t="shared" si="10"/>
        <v>0</v>
      </c>
      <c r="L327" s="110">
        <f t="shared" si="10"/>
        <v>1</v>
      </c>
      <c r="M327" s="110">
        <f t="shared" si="10"/>
        <v>2</v>
      </c>
      <c r="N327" s="110">
        <f t="shared" si="10"/>
        <v>8</v>
      </c>
      <c r="O327" s="110">
        <f t="shared" si="10"/>
        <v>9</v>
      </c>
      <c r="P327" s="110">
        <f t="shared" si="10"/>
        <v>12</v>
      </c>
      <c r="Q327" s="110">
        <f t="shared" si="10"/>
        <v>8</v>
      </c>
      <c r="R327" s="110">
        <f t="shared" si="10"/>
        <v>7</v>
      </c>
      <c r="S327" s="110">
        <f t="shared" si="10"/>
        <v>6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>
        <v>327</v>
      </c>
      <c r="H330" s="104">
        <f>+G338</f>
        <v>0</v>
      </c>
      <c r="I330" s="104">
        <f t="shared" ref="I330:S330" si="11">+H338</f>
        <v>0</v>
      </c>
      <c r="J330" s="104">
        <f t="shared" si="11"/>
        <v>0</v>
      </c>
      <c r="K330" s="104">
        <f t="shared" si="11"/>
        <v>0</v>
      </c>
      <c r="L330" s="104">
        <f t="shared" si="11"/>
        <v>0</v>
      </c>
      <c r="M330" s="104">
        <f t="shared" si="11"/>
        <v>0</v>
      </c>
      <c r="N330" s="104">
        <f t="shared" si="11"/>
        <v>0</v>
      </c>
      <c r="O330" s="104">
        <f t="shared" si="11"/>
        <v>0</v>
      </c>
      <c r="P330" s="104">
        <f t="shared" si="11"/>
        <v>0</v>
      </c>
      <c r="Q330" s="104">
        <f t="shared" si="11"/>
        <v>0</v>
      </c>
      <c r="R330" s="104">
        <f t="shared" si="11"/>
        <v>0</v>
      </c>
      <c r="S330" s="104">
        <f t="shared" si="1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/>
      <c r="H331" s="46">
        <f t="shared" ref="H331:S331" si="12">+H209</f>
        <v>0</v>
      </c>
      <c r="I331" s="46">
        <f t="shared" si="12"/>
        <v>0</v>
      </c>
      <c r="J331" s="46">
        <f t="shared" si="12"/>
        <v>0</v>
      </c>
      <c r="K331" s="46">
        <f t="shared" si="12"/>
        <v>0</v>
      </c>
      <c r="L331" s="46">
        <f t="shared" si="12"/>
        <v>0</v>
      </c>
      <c r="M331" s="46">
        <f t="shared" si="12"/>
        <v>5</v>
      </c>
      <c r="N331" s="46">
        <f t="shared" si="12"/>
        <v>2</v>
      </c>
      <c r="O331" s="46">
        <f t="shared" si="12"/>
        <v>3</v>
      </c>
      <c r="P331" s="46">
        <f t="shared" si="12"/>
        <v>1</v>
      </c>
      <c r="Q331" s="46">
        <f t="shared" si="12"/>
        <v>1</v>
      </c>
      <c r="R331" s="46">
        <f t="shared" si="12"/>
        <v>2</v>
      </c>
      <c r="S331" s="46">
        <f t="shared" si="1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/>
      <c r="H332" s="46">
        <f t="shared" ref="H332:S332" si="13">+H322</f>
        <v>0</v>
      </c>
      <c r="I332" s="46">
        <f t="shared" si="13"/>
        <v>0</v>
      </c>
      <c r="J332" s="46">
        <f t="shared" si="13"/>
        <v>0</v>
      </c>
      <c r="K332" s="46">
        <f t="shared" si="13"/>
        <v>0</v>
      </c>
      <c r="L332" s="46">
        <f t="shared" si="13"/>
        <v>0</v>
      </c>
      <c r="M332" s="46">
        <f t="shared" si="13"/>
        <v>0</v>
      </c>
      <c r="N332" s="46">
        <f t="shared" si="13"/>
        <v>0</v>
      </c>
      <c r="O332" s="46">
        <f t="shared" si="13"/>
        <v>0</v>
      </c>
      <c r="P332" s="46">
        <f t="shared" si="13"/>
        <v>0</v>
      </c>
      <c r="Q332" s="46">
        <f t="shared" si="13"/>
        <v>0</v>
      </c>
      <c r="R332" s="46">
        <f t="shared" si="13"/>
        <v>0</v>
      </c>
      <c r="S332" s="46">
        <f t="shared" si="1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/>
      <c r="H333" s="46">
        <f t="shared" ref="H333:S333" si="14">SUM(H334:H337)</f>
        <v>10</v>
      </c>
      <c r="I333" s="46">
        <f t="shared" si="14"/>
        <v>10</v>
      </c>
      <c r="J333" s="46">
        <f t="shared" si="14"/>
        <v>10</v>
      </c>
      <c r="K333" s="46">
        <f t="shared" si="14"/>
        <v>10</v>
      </c>
      <c r="L333" s="46">
        <f t="shared" si="14"/>
        <v>10</v>
      </c>
      <c r="M333" s="46">
        <f t="shared" si="14"/>
        <v>12</v>
      </c>
      <c r="N333" s="46">
        <f t="shared" si="14"/>
        <v>10</v>
      </c>
      <c r="O333" s="46">
        <f t="shared" si="14"/>
        <v>10</v>
      </c>
      <c r="P333" s="46">
        <f t="shared" si="14"/>
        <v>10</v>
      </c>
      <c r="Q333" s="46">
        <f t="shared" si="14"/>
        <v>10</v>
      </c>
      <c r="R333" s="46">
        <f t="shared" si="14"/>
        <v>10</v>
      </c>
      <c r="S333" s="46">
        <f t="shared" si="14"/>
        <v>10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v>120</v>
      </c>
      <c r="H334" s="103">
        <v>10</v>
      </c>
      <c r="I334" s="103">
        <v>10</v>
      </c>
      <c r="J334" s="103">
        <v>10</v>
      </c>
      <c r="K334" s="103">
        <v>10</v>
      </c>
      <c r="L334" s="103">
        <v>10</v>
      </c>
      <c r="M334" s="103">
        <v>10</v>
      </c>
      <c r="N334" s="103">
        <v>10</v>
      </c>
      <c r="O334" s="103">
        <v>10</v>
      </c>
      <c r="P334" s="103">
        <v>10</v>
      </c>
      <c r="Q334" s="103">
        <v>10</v>
      </c>
      <c r="R334" s="103">
        <v>10</v>
      </c>
      <c r="S334" s="103">
        <v>10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v>10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2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>
        <v>163</v>
      </c>
      <c r="H340" s="111">
        <f>+G348</f>
        <v>53</v>
      </c>
      <c r="I340" s="111">
        <f t="shared" ref="I340:S340" si="15">+H348</f>
        <v>48</v>
      </c>
      <c r="J340" s="111">
        <f t="shared" si="15"/>
        <v>43</v>
      </c>
      <c r="K340" s="111">
        <f t="shared" si="15"/>
        <v>38</v>
      </c>
      <c r="L340" s="111">
        <f t="shared" si="15"/>
        <v>34</v>
      </c>
      <c r="M340" s="111">
        <f t="shared" si="15"/>
        <v>30</v>
      </c>
      <c r="N340" s="111">
        <f t="shared" si="15"/>
        <v>32</v>
      </c>
      <c r="O340" s="111">
        <f t="shared" si="15"/>
        <v>33</v>
      </c>
      <c r="P340" s="111">
        <f t="shared" si="15"/>
        <v>38</v>
      </c>
      <c r="Q340" s="111">
        <f t="shared" si="15"/>
        <v>41</v>
      </c>
      <c r="R340" s="111">
        <f t="shared" si="15"/>
        <v>35</v>
      </c>
      <c r="S340" s="111">
        <f t="shared" si="15"/>
        <v>27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16">+H263</f>
        <v>0</v>
      </c>
      <c r="I341" s="46">
        <f t="shared" si="16"/>
        <v>0</v>
      </c>
      <c r="J341" s="46">
        <f t="shared" si="16"/>
        <v>0</v>
      </c>
      <c r="K341" s="46">
        <f t="shared" si="16"/>
        <v>1</v>
      </c>
      <c r="L341" s="46">
        <f t="shared" si="16"/>
        <v>1</v>
      </c>
      <c r="M341" s="46">
        <f t="shared" si="16"/>
        <v>5</v>
      </c>
      <c r="N341" s="46">
        <f t="shared" si="16"/>
        <v>6</v>
      </c>
      <c r="O341" s="46">
        <f t="shared" si="16"/>
        <v>10</v>
      </c>
      <c r="P341" s="46">
        <f t="shared" si="16"/>
        <v>8</v>
      </c>
      <c r="Q341" s="46">
        <f t="shared" si="16"/>
        <v>4</v>
      </c>
      <c r="R341" s="46">
        <f t="shared" si="16"/>
        <v>2</v>
      </c>
      <c r="S341" s="46">
        <f t="shared" si="16"/>
        <v>1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17">+H323</f>
        <v>0</v>
      </c>
      <c r="I342" s="46">
        <f t="shared" si="17"/>
        <v>0</v>
      </c>
      <c r="J342" s="46">
        <f t="shared" si="17"/>
        <v>0</v>
      </c>
      <c r="K342" s="46">
        <f t="shared" si="17"/>
        <v>0</v>
      </c>
      <c r="L342" s="46">
        <f t="shared" si="17"/>
        <v>0</v>
      </c>
      <c r="M342" s="46">
        <f t="shared" si="17"/>
        <v>0</v>
      </c>
      <c r="N342" s="46">
        <f t="shared" si="17"/>
        <v>0</v>
      </c>
      <c r="O342" s="46">
        <f t="shared" si="17"/>
        <v>0</v>
      </c>
      <c r="P342" s="46">
        <f t="shared" si="17"/>
        <v>0</v>
      </c>
      <c r="Q342" s="46">
        <f t="shared" si="17"/>
        <v>0</v>
      </c>
      <c r="R342" s="46">
        <f t="shared" si="17"/>
        <v>0</v>
      </c>
      <c r="S342" s="46">
        <f t="shared" si="17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10</v>
      </c>
      <c r="H343" s="46">
        <f t="shared" ref="H343:S343" si="18">+H335</f>
        <v>0</v>
      </c>
      <c r="I343" s="46">
        <f t="shared" si="18"/>
        <v>0</v>
      </c>
      <c r="J343" s="46">
        <f t="shared" si="18"/>
        <v>0</v>
      </c>
      <c r="K343" s="46">
        <f t="shared" si="18"/>
        <v>0</v>
      </c>
      <c r="L343" s="46">
        <f t="shared" si="18"/>
        <v>0</v>
      </c>
      <c r="M343" s="46">
        <f t="shared" si="18"/>
        <v>2</v>
      </c>
      <c r="N343" s="46">
        <f t="shared" si="18"/>
        <v>0</v>
      </c>
      <c r="O343" s="46">
        <f t="shared" si="18"/>
        <v>0</v>
      </c>
      <c r="P343" s="46">
        <f t="shared" si="18"/>
        <v>0</v>
      </c>
      <c r="Q343" s="46">
        <f t="shared" si="18"/>
        <v>0</v>
      </c>
      <c r="R343" s="46">
        <f t="shared" si="18"/>
        <v>0</v>
      </c>
      <c r="S343" s="46">
        <f t="shared" si="18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120</v>
      </c>
      <c r="H344" s="112">
        <f t="shared" ref="H344:S344" si="19">SUM(H345:H347)</f>
        <v>5</v>
      </c>
      <c r="I344" s="112">
        <f t="shared" si="19"/>
        <v>5</v>
      </c>
      <c r="J344" s="112">
        <f t="shared" si="19"/>
        <v>5</v>
      </c>
      <c r="K344" s="112">
        <f t="shared" si="19"/>
        <v>5</v>
      </c>
      <c r="L344" s="112">
        <f t="shared" si="19"/>
        <v>5</v>
      </c>
      <c r="M344" s="112">
        <f t="shared" si="19"/>
        <v>5</v>
      </c>
      <c r="N344" s="112">
        <f t="shared" si="19"/>
        <v>5</v>
      </c>
      <c r="O344" s="112">
        <f t="shared" si="19"/>
        <v>5</v>
      </c>
      <c r="P344" s="112">
        <f t="shared" si="19"/>
        <v>5</v>
      </c>
      <c r="Q344" s="112">
        <f t="shared" si="19"/>
        <v>10</v>
      </c>
      <c r="R344" s="112">
        <f t="shared" si="19"/>
        <v>10</v>
      </c>
      <c r="S344" s="112">
        <f t="shared" si="19"/>
        <v>5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v>120</v>
      </c>
      <c r="H345" s="103">
        <v>5</v>
      </c>
      <c r="I345" s="103">
        <v>5</v>
      </c>
      <c r="J345" s="103">
        <v>5</v>
      </c>
      <c r="K345" s="103">
        <v>5</v>
      </c>
      <c r="L345" s="103">
        <v>5</v>
      </c>
      <c r="M345" s="103">
        <v>5</v>
      </c>
      <c r="N345" s="103">
        <v>5</v>
      </c>
      <c r="O345" s="103">
        <v>5</v>
      </c>
      <c r="P345" s="103">
        <v>5</v>
      </c>
      <c r="Q345" s="103">
        <v>10</v>
      </c>
      <c r="R345" s="103">
        <v>10</v>
      </c>
      <c r="S345" s="103">
        <v>5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53</v>
      </c>
      <c r="H348" s="110">
        <f t="shared" ref="H348:S348" si="20">IF((H340+H341+H342+H343-H344)&lt;0,"Revise porque este valor no puede ser negativo",H340+H341+H342+H343-H344)</f>
        <v>48</v>
      </c>
      <c r="I348" s="110">
        <f t="shared" si="20"/>
        <v>43</v>
      </c>
      <c r="J348" s="110">
        <f t="shared" si="20"/>
        <v>38</v>
      </c>
      <c r="K348" s="110">
        <f t="shared" si="20"/>
        <v>34</v>
      </c>
      <c r="L348" s="110">
        <f t="shared" si="20"/>
        <v>30</v>
      </c>
      <c r="M348" s="110">
        <f t="shared" si="20"/>
        <v>32</v>
      </c>
      <c r="N348" s="110">
        <f t="shared" si="20"/>
        <v>33</v>
      </c>
      <c r="O348" s="110">
        <f t="shared" si="20"/>
        <v>38</v>
      </c>
      <c r="P348" s="110">
        <f t="shared" si="20"/>
        <v>41</v>
      </c>
      <c r="Q348" s="110">
        <f t="shared" si="20"/>
        <v>35</v>
      </c>
      <c r="R348" s="110">
        <f t="shared" si="20"/>
        <v>27</v>
      </c>
      <c r="S348" s="110">
        <f t="shared" si="20"/>
        <v>23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>
        <v>23</v>
      </c>
      <c r="H351" s="111">
        <f>+G357</f>
        <v>8</v>
      </c>
      <c r="I351" s="111">
        <f t="shared" ref="I351:S351" si="21">+H357</f>
        <v>8</v>
      </c>
      <c r="J351" s="111">
        <f t="shared" si="21"/>
        <v>8</v>
      </c>
      <c r="K351" s="111">
        <f t="shared" si="21"/>
        <v>8</v>
      </c>
      <c r="L351" s="111">
        <f t="shared" si="21"/>
        <v>8</v>
      </c>
      <c r="M351" s="111">
        <f t="shared" si="21"/>
        <v>8</v>
      </c>
      <c r="N351" s="111">
        <f t="shared" si="21"/>
        <v>8</v>
      </c>
      <c r="O351" s="111">
        <f t="shared" si="21"/>
        <v>8</v>
      </c>
      <c r="P351" s="111">
        <f t="shared" si="21"/>
        <v>8</v>
      </c>
      <c r="Q351" s="111">
        <f t="shared" si="21"/>
        <v>5</v>
      </c>
      <c r="R351" s="111">
        <f t="shared" si="21"/>
        <v>2</v>
      </c>
      <c r="S351" s="111">
        <f t="shared" si="21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22">SUM(H264:H317)</f>
        <v>0</v>
      </c>
      <c r="I352" s="112">
        <f t="shared" si="22"/>
        <v>0</v>
      </c>
      <c r="J352" s="112">
        <f t="shared" si="22"/>
        <v>0</v>
      </c>
      <c r="K352" s="112">
        <f t="shared" si="22"/>
        <v>0</v>
      </c>
      <c r="L352" s="112">
        <f t="shared" si="22"/>
        <v>0</v>
      </c>
      <c r="M352" s="112">
        <f t="shared" si="22"/>
        <v>0</v>
      </c>
      <c r="N352" s="112">
        <f t="shared" si="22"/>
        <v>0</v>
      </c>
      <c r="O352" s="112">
        <f t="shared" si="22"/>
        <v>0</v>
      </c>
      <c r="P352" s="112">
        <f t="shared" si="22"/>
        <v>0</v>
      </c>
      <c r="Q352" s="112">
        <f t="shared" si="22"/>
        <v>0</v>
      </c>
      <c r="R352" s="112">
        <f t="shared" si="22"/>
        <v>0</v>
      </c>
      <c r="S352" s="112">
        <f t="shared" si="22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15</v>
      </c>
      <c r="H353" s="113">
        <f t="shared" ref="H353:S353" si="23">SUM(H354:H356)</f>
        <v>0</v>
      </c>
      <c r="I353" s="113">
        <f t="shared" si="23"/>
        <v>0</v>
      </c>
      <c r="J353" s="113">
        <f t="shared" si="23"/>
        <v>0</v>
      </c>
      <c r="K353" s="113">
        <f t="shared" si="23"/>
        <v>0</v>
      </c>
      <c r="L353" s="113">
        <f t="shared" si="23"/>
        <v>0</v>
      </c>
      <c r="M353" s="113">
        <f t="shared" si="23"/>
        <v>0</v>
      </c>
      <c r="N353" s="113">
        <f t="shared" si="23"/>
        <v>0</v>
      </c>
      <c r="O353" s="113">
        <f t="shared" si="23"/>
        <v>0</v>
      </c>
      <c r="P353" s="113">
        <f t="shared" si="23"/>
        <v>3</v>
      </c>
      <c r="Q353" s="113">
        <f t="shared" si="23"/>
        <v>3</v>
      </c>
      <c r="R353" s="113">
        <f t="shared" si="23"/>
        <v>2</v>
      </c>
      <c r="S353" s="113">
        <f t="shared" si="23"/>
        <v>1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v>15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3</v>
      </c>
      <c r="Q354" s="103">
        <v>3</v>
      </c>
      <c r="R354" s="103">
        <v>2</v>
      </c>
      <c r="S354" s="103">
        <v>1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v>0</v>
      </c>
      <c r="H355" s="114">
        <v>0</v>
      </c>
      <c r="I355" s="114">
        <v>0</v>
      </c>
      <c r="J355" s="114">
        <v>0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v>0</v>
      </c>
      <c r="H356" s="114">
        <v>0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444"/>
    </row>
    <row r="357" spans="1:20" ht="158.2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8</v>
      </c>
      <c r="H357" s="110">
        <f t="shared" ref="H357:S357" si="24">IF((H351+H352-H353)&lt;0,"Revise porque este valor no puede ser negativo",H351+H352-H353)</f>
        <v>8</v>
      </c>
      <c r="I357" s="110">
        <f t="shared" si="24"/>
        <v>8</v>
      </c>
      <c r="J357" s="110">
        <f t="shared" si="24"/>
        <v>8</v>
      </c>
      <c r="K357" s="110">
        <f t="shared" si="24"/>
        <v>8</v>
      </c>
      <c r="L357" s="110">
        <f t="shared" si="24"/>
        <v>8</v>
      </c>
      <c r="M357" s="110">
        <f t="shared" si="24"/>
        <v>8</v>
      </c>
      <c r="N357" s="110">
        <f t="shared" si="24"/>
        <v>8</v>
      </c>
      <c r="O357" s="110">
        <f t="shared" si="24"/>
        <v>8</v>
      </c>
      <c r="P357" s="110">
        <f t="shared" si="24"/>
        <v>5</v>
      </c>
      <c r="Q357" s="110">
        <f t="shared" si="24"/>
        <v>2</v>
      </c>
      <c r="R357" s="110">
        <f t="shared" si="24"/>
        <v>0</v>
      </c>
      <c r="S357" s="110" t="str">
        <f t="shared" si="24"/>
        <v>Revise porque este valor no puede ser negativo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v>4</v>
      </c>
      <c r="H359" s="25">
        <v>0</v>
      </c>
      <c r="I359" s="25">
        <v>1</v>
      </c>
      <c r="J359" s="25">
        <v>0</v>
      </c>
      <c r="K359" s="25">
        <v>1</v>
      </c>
      <c r="L359" s="25">
        <v>0</v>
      </c>
      <c r="M359" s="25">
        <v>0</v>
      </c>
      <c r="N359" s="25">
        <v>0</v>
      </c>
      <c r="O359" s="25">
        <v>1</v>
      </c>
      <c r="P359" s="25">
        <v>0</v>
      </c>
      <c r="Q359" s="25">
        <v>0</v>
      </c>
      <c r="R359" s="25"/>
      <c r="S359" s="25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v>18</v>
      </c>
      <c r="H360" s="31">
        <v>0</v>
      </c>
      <c r="I360" s="31">
        <v>0</v>
      </c>
      <c r="J360" s="31">
        <v>0</v>
      </c>
      <c r="K360" s="31">
        <v>2</v>
      </c>
      <c r="L360" s="31">
        <v>2</v>
      </c>
      <c r="M360" s="31">
        <v>2</v>
      </c>
      <c r="N360" s="31">
        <v>2</v>
      </c>
      <c r="O360" s="31">
        <v>2</v>
      </c>
      <c r="P360" s="31">
        <v>2</v>
      </c>
      <c r="Q360" s="31">
        <v>2</v>
      </c>
      <c r="R360" s="31">
        <v>2</v>
      </c>
      <c r="S360" s="31">
        <v>2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v>2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1</v>
      </c>
      <c r="P361" s="31">
        <v>0</v>
      </c>
      <c r="Q361" s="31">
        <v>0</v>
      </c>
      <c r="R361" s="31">
        <v>1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v>60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30</v>
      </c>
      <c r="P362" s="31">
        <v>0</v>
      </c>
      <c r="Q362" s="31">
        <v>0</v>
      </c>
      <c r="R362" s="31">
        <v>30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1444"/>
    </row>
    <row r="364" spans="1:20" s="2" customFormat="1" ht="30.7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v>2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1</v>
      </c>
      <c r="O364" s="31">
        <v>0</v>
      </c>
      <c r="P364" s="31">
        <v>1</v>
      </c>
      <c r="Q364" s="31">
        <v>0</v>
      </c>
      <c r="R364" s="31">
        <v>0</v>
      </c>
      <c r="S364" s="31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20</v>
      </c>
      <c r="H365" s="5">
        <v>0</v>
      </c>
      <c r="I365" s="5">
        <v>0</v>
      </c>
      <c r="J365" s="5">
        <v>2</v>
      </c>
      <c r="K365" s="5">
        <v>2</v>
      </c>
      <c r="L365" s="5">
        <v>2</v>
      </c>
      <c r="M365" s="5">
        <v>2</v>
      </c>
      <c r="N365" s="5">
        <v>2</v>
      </c>
      <c r="O365" s="5">
        <v>2</v>
      </c>
      <c r="P365" s="5">
        <v>2</v>
      </c>
      <c r="Q365" s="5">
        <v>2</v>
      </c>
      <c r="R365" s="5">
        <v>2</v>
      </c>
      <c r="S365" s="5">
        <v>2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6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2</v>
      </c>
      <c r="P366" s="5">
        <v>2</v>
      </c>
      <c r="Q366" s="5">
        <v>2</v>
      </c>
      <c r="R366" s="5">
        <v>0</v>
      </c>
      <c r="S366" s="5">
        <v>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v>10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2</v>
      </c>
      <c r="N367" s="30">
        <v>2</v>
      </c>
      <c r="O367" s="30">
        <v>2</v>
      </c>
      <c r="P367" s="30">
        <v>2</v>
      </c>
      <c r="Q367" s="30">
        <v>2</v>
      </c>
      <c r="R367" s="30">
        <v>0</v>
      </c>
      <c r="S367" s="30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v>1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1</v>
      </c>
      <c r="P370" s="5">
        <v>0</v>
      </c>
      <c r="Q370" s="5">
        <v>0</v>
      </c>
      <c r="R370" s="5">
        <v>0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7</v>
      </c>
      <c r="H387" s="5">
        <v>0</v>
      </c>
      <c r="I387" s="5">
        <v>1</v>
      </c>
      <c r="J387" s="5">
        <v>0</v>
      </c>
      <c r="K387" s="5">
        <v>1</v>
      </c>
      <c r="L387" s="5">
        <v>0</v>
      </c>
      <c r="M387" s="5">
        <v>1</v>
      </c>
      <c r="N387" s="5">
        <v>0</v>
      </c>
      <c r="O387" s="5">
        <v>1</v>
      </c>
      <c r="P387" s="5">
        <v>0</v>
      </c>
      <c r="Q387" s="5">
        <v>1</v>
      </c>
      <c r="R387" s="5">
        <v>0</v>
      </c>
      <c r="S387" s="5">
        <v>2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7</v>
      </c>
      <c r="H388" s="5">
        <v>0</v>
      </c>
      <c r="I388" s="5">
        <v>1</v>
      </c>
      <c r="J388" s="5">
        <v>0</v>
      </c>
      <c r="K388" s="5">
        <v>1</v>
      </c>
      <c r="L388" s="5">
        <v>0</v>
      </c>
      <c r="M388" s="5">
        <v>1</v>
      </c>
      <c r="N388" s="5">
        <v>0</v>
      </c>
      <c r="O388" s="5">
        <v>1</v>
      </c>
      <c r="P388" s="5">
        <v>0</v>
      </c>
      <c r="Q388" s="5">
        <v>1</v>
      </c>
      <c r="R388" s="5">
        <v>0</v>
      </c>
      <c r="S388" s="5">
        <v>2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v>8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v>8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2</v>
      </c>
      <c r="Q391" s="5">
        <v>2</v>
      </c>
      <c r="R391" s="5">
        <v>2</v>
      </c>
      <c r="S391" s="5">
        <v>2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v>1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1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v>4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1</v>
      </c>
      <c r="Q393" s="5">
        <v>1</v>
      </c>
      <c r="R393" s="5">
        <v>1</v>
      </c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7</v>
      </c>
      <c r="H394" s="4">
        <v>7</v>
      </c>
      <c r="I394" s="4">
        <v>7</v>
      </c>
      <c r="J394" s="4">
        <v>7</v>
      </c>
      <c r="K394" s="4">
        <v>7</v>
      </c>
      <c r="L394" s="4">
        <v>7</v>
      </c>
      <c r="M394" s="4">
        <v>7</v>
      </c>
      <c r="N394" s="4">
        <v>7</v>
      </c>
      <c r="O394" s="4">
        <v>7</v>
      </c>
      <c r="P394" s="4">
        <v>7</v>
      </c>
      <c r="Q394" s="4">
        <v>7</v>
      </c>
      <c r="R394" s="4">
        <v>7</v>
      </c>
      <c r="S394" s="4">
        <v>7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4">
        <v>1</v>
      </c>
      <c r="I395" s="4">
        <v>1</v>
      </c>
      <c r="J395" s="4">
        <v>1</v>
      </c>
      <c r="K395" s="4">
        <v>1</v>
      </c>
      <c r="L395" s="4">
        <v>1</v>
      </c>
      <c r="M395" s="4">
        <v>1</v>
      </c>
      <c r="N395" s="4">
        <v>1</v>
      </c>
      <c r="O395" s="4">
        <v>1</v>
      </c>
      <c r="P395" s="4">
        <v>1</v>
      </c>
      <c r="Q395" s="4">
        <v>1</v>
      </c>
      <c r="R395" s="4">
        <v>1</v>
      </c>
      <c r="S395" s="4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12</v>
      </c>
      <c r="H397" s="4">
        <v>12</v>
      </c>
      <c r="I397" s="4">
        <v>12</v>
      </c>
      <c r="J397" s="4">
        <v>12</v>
      </c>
      <c r="K397" s="4">
        <v>12</v>
      </c>
      <c r="L397" s="4">
        <v>12</v>
      </c>
      <c r="M397" s="4">
        <v>12</v>
      </c>
      <c r="N397" s="4">
        <v>12</v>
      </c>
      <c r="O397" s="4">
        <v>12</v>
      </c>
      <c r="P397" s="4">
        <v>12</v>
      </c>
      <c r="Q397" s="4">
        <v>12</v>
      </c>
      <c r="R397" s="4">
        <v>12</v>
      </c>
      <c r="S397" s="4">
        <v>12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74" priority="14" operator="equal">
      <formula>"REVISE PORQUE ESTE VALOR NO PUEDE SER NEGATIVO"</formula>
    </cfRule>
    <cfRule type="cellIs" dxfId="73" priority="18" operator="lessThan">
      <formula>0</formula>
    </cfRule>
  </conditionalFormatting>
  <conditionalFormatting sqref="G327:S327">
    <cfRule type="cellIs" dxfId="72" priority="17" operator="lessThan">
      <formula>0</formula>
    </cfRule>
  </conditionalFormatting>
  <conditionalFormatting sqref="G338:S338">
    <cfRule type="cellIs" dxfId="71" priority="13" operator="equal">
      <formula>"Revise porque este valor no puede ser negativo"</formula>
    </cfRule>
    <cfRule type="cellIs" dxfId="70" priority="16" operator="lessThan">
      <formula>0</formula>
    </cfRule>
  </conditionalFormatting>
  <conditionalFormatting sqref="G338:S338">
    <cfRule type="cellIs" dxfId="69" priority="15" operator="lessThan">
      <formula>0</formula>
    </cfRule>
  </conditionalFormatting>
  <conditionalFormatting sqref="G348:S348">
    <cfRule type="cellIs" dxfId="68" priority="10" operator="equal">
      <formula>"Revise porque este valor no puede ser negativo"</formula>
    </cfRule>
    <cfRule type="cellIs" dxfId="67" priority="12" operator="lessThan">
      <formula>0</formula>
    </cfRule>
  </conditionalFormatting>
  <conditionalFormatting sqref="G348:S348">
    <cfRule type="cellIs" dxfId="66" priority="11" operator="lessThan">
      <formula>0</formula>
    </cfRule>
  </conditionalFormatting>
  <conditionalFormatting sqref="G357 I357:S357">
    <cfRule type="cellIs" dxfId="65" priority="7" operator="equal">
      <formula>"Revise porque este valor no puede ser negativo"</formula>
    </cfRule>
    <cfRule type="cellIs" dxfId="64" priority="9" operator="lessThan">
      <formula>0</formula>
    </cfRule>
  </conditionalFormatting>
  <conditionalFormatting sqref="G357 I357:S357">
    <cfRule type="cellIs" dxfId="63" priority="8" operator="lessThan">
      <formula>0</formula>
    </cfRule>
  </conditionalFormatting>
  <conditionalFormatting sqref="H357">
    <cfRule type="cellIs" dxfId="62" priority="4" operator="equal">
      <formula>"Revise porque este valor no puede ser negativo"</formula>
    </cfRule>
    <cfRule type="cellIs" dxfId="61" priority="6" operator="lessThan">
      <formula>0</formula>
    </cfRule>
  </conditionalFormatting>
  <conditionalFormatting sqref="H357">
    <cfRule type="cellIs" dxfId="60" priority="5" operator="lessThan">
      <formula>0</formula>
    </cfRule>
  </conditionalFormatting>
  <conditionalFormatting sqref="G24:S24">
    <cfRule type="cellIs" dxfId="59" priority="1" operator="equal">
      <formula>"REVISE PORQUE ESTE VALOR NO PUEDE SER NEGATIVO"</formula>
    </cfRule>
    <cfRule type="cellIs" dxfId="58" priority="3" operator="lessThan">
      <formula>0</formula>
    </cfRule>
  </conditionalFormatting>
  <conditionalFormatting sqref="G24:S24">
    <cfRule type="cellIs" dxfId="57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65" fitToHeight="0" orientation="landscape" horizontalDpi="4294967294" verticalDpi="4294967295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F1" zoomScale="85" zoomScaleNormal="85" workbookViewId="0">
      <selection activeCell="G394" sqref="G394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 t="shared" ref="G12:G22" si="0">SUM(H12:S12)</f>
        <v>900</v>
      </c>
      <c r="H12" s="69">
        <v>20</v>
      </c>
      <c r="I12" s="69">
        <v>86</v>
      </c>
      <c r="J12" s="69">
        <v>86</v>
      </c>
      <c r="K12" s="69">
        <v>86</v>
      </c>
      <c r="L12" s="69">
        <v>86</v>
      </c>
      <c r="M12" s="69">
        <v>86</v>
      </c>
      <c r="N12" s="69">
        <v>86</v>
      </c>
      <c r="O12" s="69">
        <v>86</v>
      </c>
      <c r="P12" s="69">
        <v>86</v>
      </c>
      <c r="Q12" s="69">
        <v>86</v>
      </c>
      <c r="R12" s="69">
        <v>86</v>
      </c>
      <c r="S12" s="69">
        <v>20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si="0"/>
        <v>450</v>
      </c>
      <c r="H13" s="5">
        <v>20</v>
      </c>
      <c r="I13" s="5">
        <v>42</v>
      </c>
      <c r="J13" s="5">
        <v>41</v>
      </c>
      <c r="K13" s="5">
        <v>41</v>
      </c>
      <c r="L13" s="5">
        <v>41</v>
      </c>
      <c r="M13" s="5">
        <v>41</v>
      </c>
      <c r="N13" s="5">
        <v>42</v>
      </c>
      <c r="O13" s="5">
        <v>41</v>
      </c>
      <c r="P13" s="5">
        <v>41</v>
      </c>
      <c r="Q13" s="5">
        <v>41</v>
      </c>
      <c r="R13" s="5">
        <v>41</v>
      </c>
      <c r="S13" s="5">
        <v>18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120</v>
      </c>
      <c r="H14" s="5">
        <v>5</v>
      </c>
      <c r="I14" s="5">
        <v>11</v>
      </c>
      <c r="J14" s="5">
        <v>11</v>
      </c>
      <c r="K14" s="5">
        <v>11</v>
      </c>
      <c r="L14" s="5">
        <v>11</v>
      </c>
      <c r="M14" s="5">
        <v>11</v>
      </c>
      <c r="N14" s="5">
        <v>11</v>
      </c>
      <c r="O14" s="5">
        <v>11</v>
      </c>
      <c r="P14" s="5">
        <v>11</v>
      </c>
      <c r="Q14" s="5">
        <v>11</v>
      </c>
      <c r="R14" s="5">
        <v>11</v>
      </c>
      <c r="S14" s="5">
        <v>5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60</v>
      </c>
      <c r="H15" s="5">
        <v>2</v>
      </c>
      <c r="I15" s="5">
        <v>3</v>
      </c>
      <c r="J15" s="5">
        <v>5</v>
      </c>
      <c r="K15" s="5">
        <v>6</v>
      </c>
      <c r="L15" s="5">
        <v>6</v>
      </c>
      <c r="M15" s="5">
        <v>6</v>
      </c>
      <c r="N15" s="5">
        <v>6</v>
      </c>
      <c r="O15" s="5">
        <v>6</v>
      </c>
      <c r="P15" s="5">
        <v>6</v>
      </c>
      <c r="Q15" s="5">
        <v>6</v>
      </c>
      <c r="R15" s="5">
        <v>6</v>
      </c>
      <c r="S15" s="5">
        <v>2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53</v>
      </c>
      <c r="H16" s="5">
        <v>1</v>
      </c>
      <c r="I16" s="5">
        <v>3</v>
      </c>
      <c r="J16" s="5">
        <v>5</v>
      </c>
      <c r="K16" s="5">
        <v>5</v>
      </c>
      <c r="L16" s="5">
        <v>5</v>
      </c>
      <c r="M16" s="5">
        <v>5</v>
      </c>
      <c r="N16" s="5">
        <v>5</v>
      </c>
      <c r="O16" s="5">
        <v>6</v>
      </c>
      <c r="P16" s="5">
        <v>6</v>
      </c>
      <c r="Q16" s="5">
        <v>5</v>
      </c>
      <c r="R16" s="5">
        <v>5</v>
      </c>
      <c r="S16" s="5">
        <v>2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105</v>
      </c>
      <c r="H17" s="5">
        <v>5</v>
      </c>
      <c r="I17" s="5">
        <v>9</v>
      </c>
      <c r="J17" s="5">
        <v>9</v>
      </c>
      <c r="K17" s="5">
        <v>9</v>
      </c>
      <c r="L17" s="5">
        <v>9</v>
      </c>
      <c r="M17" s="5">
        <v>9</v>
      </c>
      <c r="N17" s="5">
        <v>10</v>
      </c>
      <c r="O17" s="5">
        <v>10</v>
      </c>
      <c r="P17" s="5">
        <v>10</v>
      </c>
      <c r="Q17" s="5">
        <v>10</v>
      </c>
      <c r="R17" s="5">
        <v>10</v>
      </c>
      <c r="S17" s="5">
        <v>5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102</v>
      </c>
      <c r="H20" s="5">
        <v>3</v>
      </c>
      <c r="I20" s="5">
        <v>9</v>
      </c>
      <c r="J20" s="5">
        <v>9</v>
      </c>
      <c r="K20" s="5">
        <v>9</v>
      </c>
      <c r="L20" s="5">
        <v>10</v>
      </c>
      <c r="M20" s="5">
        <v>10</v>
      </c>
      <c r="N20" s="5">
        <v>9</v>
      </c>
      <c r="O20" s="5">
        <v>9</v>
      </c>
      <c r="P20" s="5">
        <v>10</v>
      </c>
      <c r="Q20" s="5">
        <v>10</v>
      </c>
      <c r="R20" s="5">
        <v>10</v>
      </c>
      <c r="S20" s="5">
        <v>4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6</v>
      </c>
      <c r="H21" s="5">
        <v>0</v>
      </c>
      <c r="I21" s="5">
        <v>0</v>
      </c>
      <c r="J21" s="5">
        <v>0</v>
      </c>
      <c r="K21" s="5">
        <v>1</v>
      </c>
      <c r="L21" s="5">
        <v>0</v>
      </c>
      <c r="M21" s="5">
        <v>0</v>
      </c>
      <c r="N21" s="5">
        <v>1</v>
      </c>
      <c r="O21" s="5">
        <v>1</v>
      </c>
      <c r="P21" s="5">
        <v>1</v>
      </c>
      <c r="Q21" s="5">
        <v>1</v>
      </c>
      <c r="R21" s="5">
        <v>1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4</v>
      </c>
      <c r="H22" s="7">
        <v>0</v>
      </c>
      <c r="I22" s="7">
        <v>0</v>
      </c>
      <c r="J22" s="7">
        <v>1</v>
      </c>
      <c r="K22" s="7">
        <v>0</v>
      </c>
      <c r="L22" s="7">
        <v>0</v>
      </c>
      <c r="M22" s="7">
        <v>2</v>
      </c>
      <c r="N22" s="7">
        <v>0</v>
      </c>
      <c r="O22" s="7">
        <v>0</v>
      </c>
      <c r="P22" s="7">
        <v>1</v>
      </c>
      <c r="Q22" s="7">
        <v>0</v>
      </c>
      <c r="R22" s="7">
        <v>0</v>
      </c>
      <c r="S22" s="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2</v>
      </c>
      <c r="H25" s="14">
        <v>0</v>
      </c>
      <c r="I25" s="14">
        <v>0</v>
      </c>
      <c r="J25" s="14">
        <v>0</v>
      </c>
      <c r="K25" s="14">
        <v>1</v>
      </c>
      <c r="L25" s="14">
        <v>0</v>
      </c>
      <c r="M25" s="14">
        <v>1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2</v>
      </c>
      <c r="H26" s="5">
        <v>0</v>
      </c>
      <c r="I26" s="5">
        <v>0</v>
      </c>
      <c r="J26" s="5">
        <v>0</v>
      </c>
      <c r="K26" s="14">
        <v>0</v>
      </c>
      <c r="L26" s="5">
        <v>2</v>
      </c>
      <c r="M26" s="14">
        <v>0</v>
      </c>
      <c r="N26" s="5">
        <v>0</v>
      </c>
      <c r="O26" s="5">
        <v>0</v>
      </c>
      <c r="P26" s="14">
        <v>0</v>
      </c>
      <c r="Q26" s="14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1</v>
      </c>
      <c r="H27" s="5">
        <v>0</v>
      </c>
      <c r="I27" s="5">
        <v>0</v>
      </c>
      <c r="J27" s="5">
        <v>0</v>
      </c>
      <c r="K27" s="14">
        <v>0</v>
      </c>
      <c r="L27" s="14">
        <v>0</v>
      </c>
      <c r="M27" s="14">
        <v>0</v>
      </c>
      <c r="N27" s="5">
        <v>0</v>
      </c>
      <c r="O27" s="5">
        <v>0</v>
      </c>
      <c r="P27" s="5">
        <v>1</v>
      </c>
      <c r="Q27" s="14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1</v>
      </c>
      <c r="H28" s="5">
        <v>0</v>
      </c>
      <c r="I28" s="5">
        <v>0</v>
      </c>
      <c r="J28" s="5">
        <v>0</v>
      </c>
      <c r="K28" s="14">
        <v>0</v>
      </c>
      <c r="L28" s="14">
        <v>0</v>
      </c>
      <c r="M28" s="14">
        <v>0</v>
      </c>
      <c r="N28" s="5">
        <v>0</v>
      </c>
      <c r="O28" s="5">
        <v>0</v>
      </c>
      <c r="P28" s="14">
        <v>0</v>
      </c>
      <c r="Q28" s="5">
        <v>1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14">
        <v>0</v>
      </c>
      <c r="L29" s="14">
        <v>0</v>
      </c>
      <c r="M29" s="14">
        <v>0</v>
      </c>
      <c r="N29" s="7">
        <v>0</v>
      </c>
      <c r="O29" s="7">
        <v>0</v>
      </c>
      <c r="P29" s="14">
        <v>0</v>
      </c>
      <c r="Q29" s="14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102</v>
      </c>
      <c r="H33" s="118">
        <f t="shared" ref="H33:S33" si="2">H20</f>
        <v>3</v>
      </c>
      <c r="I33" s="118">
        <f t="shared" si="2"/>
        <v>9</v>
      </c>
      <c r="J33" s="118">
        <f t="shared" si="2"/>
        <v>9</v>
      </c>
      <c r="K33" s="118">
        <f t="shared" si="2"/>
        <v>9</v>
      </c>
      <c r="L33" s="118">
        <f t="shared" si="2"/>
        <v>10</v>
      </c>
      <c r="M33" s="118">
        <f t="shared" si="2"/>
        <v>10</v>
      </c>
      <c r="N33" s="118">
        <f t="shared" si="2"/>
        <v>9</v>
      </c>
      <c r="O33" s="118">
        <f t="shared" si="2"/>
        <v>9</v>
      </c>
      <c r="P33" s="118">
        <f t="shared" si="2"/>
        <v>10</v>
      </c>
      <c r="Q33" s="118">
        <f t="shared" si="2"/>
        <v>10</v>
      </c>
      <c r="R33" s="118">
        <f t="shared" si="2"/>
        <v>10</v>
      </c>
      <c r="S33" s="118">
        <f t="shared" si="2"/>
        <v>4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6</v>
      </c>
      <c r="H35" s="5">
        <v>0</v>
      </c>
      <c r="I35" s="5">
        <v>0</v>
      </c>
      <c r="J35" s="5">
        <v>1</v>
      </c>
      <c r="K35" s="5">
        <v>1</v>
      </c>
      <c r="L35" s="5">
        <v>0</v>
      </c>
      <c r="M35" s="5">
        <v>1</v>
      </c>
      <c r="N35" s="5">
        <v>0</v>
      </c>
      <c r="O35" s="5">
        <v>0</v>
      </c>
      <c r="P35" s="5">
        <v>1</v>
      </c>
      <c r="Q35" s="5">
        <v>1</v>
      </c>
      <c r="R35" s="5">
        <v>1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8</v>
      </c>
      <c r="H36" s="5">
        <v>0</v>
      </c>
      <c r="I36" s="5">
        <v>1</v>
      </c>
      <c r="J36" s="5">
        <v>1</v>
      </c>
      <c r="K36" s="5">
        <v>1</v>
      </c>
      <c r="L36" s="5">
        <v>1</v>
      </c>
      <c r="M36" s="5">
        <v>1</v>
      </c>
      <c r="N36" s="5">
        <v>1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65</v>
      </c>
      <c r="H37" s="5">
        <v>4</v>
      </c>
      <c r="I37" s="5">
        <v>5</v>
      </c>
      <c r="J37" s="5">
        <v>5</v>
      </c>
      <c r="K37" s="5">
        <v>5</v>
      </c>
      <c r="L37" s="5">
        <v>6</v>
      </c>
      <c r="M37" s="5">
        <v>6</v>
      </c>
      <c r="N37" s="5">
        <v>6</v>
      </c>
      <c r="O37" s="5">
        <v>6</v>
      </c>
      <c r="P37" s="5">
        <v>6</v>
      </c>
      <c r="Q37" s="5">
        <v>6</v>
      </c>
      <c r="R37" s="5">
        <v>6</v>
      </c>
      <c r="S37" s="5">
        <v>4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1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11</v>
      </c>
      <c r="H40" s="5">
        <v>0</v>
      </c>
      <c r="I40" s="5">
        <v>0</v>
      </c>
      <c r="J40" s="5">
        <v>1</v>
      </c>
      <c r="K40" s="5">
        <v>1</v>
      </c>
      <c r="L40" s="5">
        <v>1</v>
      </c>
      <c r="M40" s="5">
        <v>2</v>
      </c>
      <c r="N40" s="5">
        <v>1</v>
      </c>
      <c r="O40" s="5">
        <v>1</v>
      </c>
      <c r="P40" s="5">
        <v>1</v>
      </c>
      <c r="Q40" s="5">
        <v>2</v>
      </c>
      <c r="R40" s="5">
        <v>1</v>
      </c>
      <c r="S40" s="5">
        <v>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11</v>
      </c>
      <c r="H41" s="5">
        <v>0</v>
      </c>
      <c r="I41" s="5">
        <v>1</v>
      </c>
      <c r="J41" s="5">
        <v>1</v>
      </c>
      <c r="K41" s="5">
        <v>1</v>
      </c>
      <c r="L41" s="5">
        <v>1</v>
      </c>
      <c r="M41" s="5">
        <v>1</v>
      </c>
      <c r="N41" s="5">
        <v>1</v>
      </c>
      <c r="O41" s="5">
        <v>1</v>
      </c>
      <c r="P41" s="5">
        <v>1</v>
      </c>
      <c r="Q41" s="5">
        <v>1</v>
      </c>
      <c r="R41" s="5">
        <v>1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3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1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6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1</v>
      </c>
      <c r="L52" s="118">
        <f t="shared" si="4"/>
        <v>0</v>
      </c>
      <c r="M52" s="118">
        <f t="shared" si="4"/>
        <v>0</v>
      </c>
      <c r="N52" s="118">
        <f t="shared" si="4"/>
        <v>1</v>
      </c>
      <c r="O52" s="118">
        <f t="shared" si="4"/>
        <v>1</v>
      </c>
      <c r="P52" s="118">
        <f t="shared" si="4"/>
        <v>1</v>
      </c>
      <c r="Q52" s="118">
        <f t="shared" si="4"/>
        <v>1</v>
      </c>
      <c r="R52" s="118">
        <f t="shared" si="4"/>
        <v>1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11</v>
      </c>
      <c r="H53" s="118">
        <f t="shared" ref="H53:S53" si="5">H40</f>
        <v>0</v>
      </c>
      <c r="I53" s="118">
        <f t="shared" si="5"/>
        <v>0</v>
      </c>
      <c r="J53" s="118">
        <f t="shared" si="5"/>
        <v>1</v>
      </c>
      <c r="K53" s="118">
        <f t="shared" si="5"/>
        <v>1</v>
      </c>
      <c r="L53" s="118">
        <f t="shared" si="5"/>
        <v>1</v>
      </c>
      <c r="M53" s="118">
        <f t="shared" si="5"/>
        <v>2</v>
      </c>
      <c r="N53" s="118">
        <f t="shared" si="5"/>
        <v>1</v>
      </c>
      <c r="O53" s="118">
        <f t="shared" si="5"/>
        <v>1</v>
      </c>
      <c r="P53" s="118">
        <f t="shared" si="5"/>
        <v>1</v>
      </c>
      <c r="Q53" s="118">
        <f t="shared" si="5"/>
        <v>2</v>
      </c>
      <c r="R53" s="118">
        <f t="shared" si="5"/>
        <v>1</v>
      </c>
      <c r="S53" s="118">
        <f t="shared" si="5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1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6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5">
        <v>0</v>
      </c>
      <c r="S57" s="5">
        <v>0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10</v>
      </c>
      <c r="H61" s="5">
        <v>0</v>
      </c>
      <c r="I61" s="5">
        <v>0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2</v>
      </c>
      <c r="Q61" s="5">
        <v>1</v>
      </c>
      <c r="R61" s="5">
        <v>1</v>
      </c>
      <c r="S61" s="5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10</v>
      </c>
      <c r="H63" s="5">
        <v>0</v>
      </c>
      <c r="I63" s="5">
        <v>0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2</v>
      </c>
      <c r="Q63" s="5">
        <v>1</v>
      </c>
      <c r="R63" s="5">
        <v>1</v>
      </c>
      <c r="S63" s="5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10</v>
      </c>
      <c r="H65" s="5">
        <v>0</v>
      </c>
      <c r="I65" s="5">
        <v>0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2</v>
      </c>
      <c r="Q65" s="5">
        <v>1</v>
      </c>
      <c r="R65" s="5">
        <v>1</v>
      </c>
      <c r="S65" s="5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10</v>
      </c>
      <c r="H66" s="5">
        <v>0</v>
      </c>
      <c r="I66" s="5">
        <v>0</v>
      </c>
      <c r="J66" s="5">
        <v>1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2</v>
      </c>
      <c r="R66" s="5">
        <v>1</v>
      </c>
      <c r="S66" s="5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6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1</v>
      </c>
      <c r="P67" s="5">
        <v>1</v>
      </c>
      <c r="Q67" s="5">
        <v>2</v>
      </c>
      <c r="R67" s="5">
        <v>2</v>
      </c>
      <c r="S67" s="5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4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1</v>
      </c>
      <c r="O68" s="5">
        <v>1</v>
      </c>
      <c r="P68" s="5">
        <v>1</v>
      </c>
      <c r="Q68" s="5">
        <v>0</v>
      </c>
      <c r="R68" s="5">
        <v>1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4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2</v>
      </c>
      <c r="S69" s="5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15</v>
      </c>
      <c r="H89" s="118">
        <f t="shared" si="7"/>
        <v>0</v>
      </c>
      <c r="I89" s="118">
        <f t="shared" si="7"/>
        <v>1</v>
      </c>
      <c r="J89" s="118">
        <f t="shared" si="7"/>
        <v>2</v>
      </c>
      <c r="K89" s="118">
        <f t="shared" si="7"/>
        <v>1</v>
      </c>
      <c r="L89" s="118">
        <f t="shared" si="7"/>
        <v>1</v>
      </c>
      <c r="M89" s="118">
        <f t="shared" si="7"/>
        <v>3</v>
      </c>
      <c r="N89" s="118">
        <f t="shared" si="7"/>
        <v>1</v>
      </c>
      <c r="O89" s="118">
        <f t="shared" si="7"/>
        <v>1</v>
      </c>
      <c r="P89" s="118">
        <f t="shared" si="7"/>
        <v>2</v>
      </c>
      <c r="Q89" s="118">
        <f t="shared" si="7"/>
        <v>1</v>
      </c>
      <c r="R89" s="118">
        <f t="shared" si="7"/>
        <v>1</v>
      </c>
      <c r="S89" s="118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8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1</v>
      </c>
      <c r="Q91" s="5">
        <v>3</v>
      </c>
      <c r="R91" s="5">
        <v>4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7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2</v>
      </c>
      <c r="Q92" s="5">
        <v>2</v>
      </c>
      <c r="R92" s="5">
        <v>3</v>
      </c>
      <c r="S92" s="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4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2</v>
      </c>
      <c r="Q93" s="5">
        <v>2</v>
      </c>
      <c r="R93" s="5">
        <v>0</v>
      </c>
      <c r="S93" s="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3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3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6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1291">
        <v>0</v>
      </c>
      <c r="I102" s="1291">
        <v>0</v>
      </c>
      <c r="J102" s="1291">
        <v>0</v>
      </c>
      <c r="K102" s="1291">
        <v>0</v>
      </c>
      <c r="L102" s="1291">
        <v>0</v>
      </c>
      <c r="M102" s="1291">
        <v>0</v>
      </c>
      <c r="N102" s="1291">
        <v>0</v>
      </c>
      <c r="O102" s="1291">
        <v>0</v>
      </c>
      <c r="P102" s="1291">
        <v>0</v>
      </c>
      <c r="Q102" s="1291">
        <v>0</v>
      </c>
      <c r="R102" s="1291">
        <v>0</v>
      </c>
      <c r="S102" s="1291">
        <v>0</v>
      </c>
      <c r="T102" s="1444"/>
    </row>
    <row r="103" spans="1:20" ht="16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0</v>
      </c>
      <c r="H103" s="1291">
        <v>0</v>
      </c>
      <c r="I103" s="1291">
        <v>0</v>
      </c>
      <c r="J103" s="1291">
        <v>0</v>
      </c>
      <c r="K103" s="1291">
        <v>0</v>
      </c>
      <c r="L103" s="1291">
        <v>0</v>
      </c>
      <c r="M103" s="1291">
        <v>0</v>
      </c>
      <c r="N103" s="1291">
        <v>0</v>
      </c>
      <c r="O103" s="1291">
        <v>0</v>
      </c>
      <c r="P103" s="1291">
        <v>0</v>
      </c>
      <c r="Q103" s="1291">
        <v>0</v>
      </c>
      <c r="R103" s="1291">
        <v>0</v>
      </c>
      <c r="S103" s="1291">
        <v>0</v>
      </c>
      <c r="T103" s="1444"/>
    </row>
    <row r="104" spans="1:20" ht="16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1291">
        <v>0</v>
      </c>
      <c r="I104" s="1291">
        <v>0</v>
      </c>
      <c r="J104" s="1291">
        <v>0</v>
      </c>
      <c r="K104" s="1291">
        <v>0</v>
      </c>
      <c r="L104" s="1291">
        <v>0</v>
      </c>
      <c r="M104" s="1291">
        <v>0</v>
      </c>
      <c r="N104" s="1291">
        <v>0</v>
      </c>
      <c r="O104" s="1291">
        <v>0</v>
      </c>
      <c r="P104" s="1291">
        <v>0</v>
      </c>
      <c r="Q104" s="1291">
        <v>0</v>
      </c>
      <c r="R104" s="1291">
        <v>0</v>
      </c>
      <c r="S104" s="1291">
        <v>0</v>
      </c>
      <c r="T104" s="1444"/>
    </row>
    <row r="105" spans="1:20" ht="16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0</v>
      </c>
      <c r="H105" s="1291">
        <v>0</v>
      </c>
      <c r="I105" s="1291">
        <v>0</v>
      </c>
      <c r="J105" s="1291">
        <v>0</v>
      </c>
      <c r="K105" s="1291">
        <v>0</v>
      </c>
      <c r="L105" s="1291">
        <v>0</v>
      </c>
      <c r="M105" s="1291">
        <v>0</v>
      </c>
      <c r="N105" s="1291">
        <v>0</v>
      </c>
      <c r="O105" s="1291">
        <v>0</v>
      </c>
      <c r="P105" s="1291">
        <v>0</v>
      </c>
      <c r="Q105" s="1291">
        <v>0</v>
      </c>
      <c r="R105" s="1291">
        <v>0</v>
      </c>
      <c r="S105" s="1291">
        <v>0</v>
      </c>
      <c r="T105" s="1444"/>
    </row>
    <row r="106" spans="1:20" ht="16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0</v>
      </c>
      <c r="H106" s="1291">
        <v>0</v>
      </c>
      <c r="I106" s="1291">
        <v>0</v>
      </c>
      <c r="J106" s="1291">
        <v>0</v>
      </c>
      <c r="K106" s="1291">
        <v>0</v>
      </c>
      <c r="L106" s="1291">
        <v>0</v>
      </c>
      <c r="M106" s="1291">
        <v>0</v>
      </c>
      <c r="N106" s="1291">
        <v>0</v>
      </c>
      <c r="O106" s="1291">
        <v>0</v>
      </c>
      <c r="P106" s="1291">
        <v>0</v>
      </c>
      <c r="Q106" s="1291">
        <v>0</v>
      </c>
      <c r="R106" s="1291">
        <v>0</v>
      </c>
      <c r="S106" s="1291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0</v>
      </c>
      <c r="H107" s="1291">
        <v>0</v>
      </c>
      <c r="I107" s="1291">
        <v>0</v>
      </c>
      <c r="J107" s="1291">
        <v>0</v>
      </c>
      <c r="K107" s="1291">
        <v>0</v>
      </c>
      <c r="L107" s="1291">
        <v>0</v>
      </c>
      <c r="M107" s="1291">
        <v>0</v>
      </c>
      <c r="N107" s="1291">
        <v>0</v>
      </c>
      <c r="O107" s="1291">
        <v>0</v>
      </c>
      <c r="P107" s="1291">
        <v>0</v>
      </c>
      <c r="Q107" s="1291">
        <v>0</v>
      </c>
      <c r="R107" s="1291">
        <v>0</v>
      </c>
      <c r="S107" s="1291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0</v>
      </c>
      <c r="H108" s="1291">
        <v>0</v>
      </c>
      <c r="I108" s="1291">
        <v>0</v>
      </c>
      <c r="J108" s="1291">
        <v>0</v>
      </c>
      <c r="K108" s="1291">
        <v>0</v>
      </c>
      <c r="L108" s="1291">
        <v>0</v>
      </c>
      <c r="M108" s="1291">
        <v>0</v>
      </c>
      <c r="N108" s="1291">
        <v>0</v>
      </c>
      <c r="O108" s="1291">
        <v>0</v>
      </c>
      <c r="P108" s="1291">
        <v>0</v>
      </c>
      <c r="Q108" s="1291">
        <v>0</v>
      </c>
      <c r="R108" s="1291">
        <v>0</v>
      </c>
      <c r="S108" s="1291">
        <v>0</v>
      </c>
      <c r="T108" s="1444"/>
    </row>
    <row r="109" spans="1:20" ht="16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1291">
        <v>0</v>
      </c>
      <c r="I109" s="1291">
        <v>0</v>
      </c>
      <c r="J109" s="1291">
        <v>0</v>
      </c>
      <c r="K109" s="1291">
        <v>0</v>
      </c>
      <c r="L109" s="1291">
        <v>0</v>
      </c>
      <c r="M109" s="1291">
        <v>0</v>
      </c>
      <c r="N109" s="1291">
        <v>0</v>
      </c>
      <c r="O109" s="1291">
        <v>0</v>
      </c>
      <c r="P109" s="1291">
        <v>0</v>
      </c>
      <c r="Q109" s="1291">
        <v>0</v>
      </c>
      <c r="R109" s="1291">
        <v>0</v>
      </c>
      <c r="S109" s="1291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0</v>
      </c>
      <c r="H110" s="1291">
        <v>0</v>
      </c>
      <c r="I110" s="1291">
        <v>0</v>
      </c>
      <c r="J110" s="1291">
        <v>0</v>
      </c>
      <c r="K110" s="1291">
        <v>0</v>
      </c>
      <c r="L110" s="1291">
        <v>0</v>
      </c>
      <c r="M110" s="1291">
        <v>0</v>
      </c>
      <c r="N110" s="1291">
        <v>0</v>
      </c>
      <c r="O110" s="1291">
        <v>0</v>
      </c>
      <c r="P110" s="1291">
        <v>0</v>
      </c>
      <c r="Q110" s="1291">
        <v>0</v>
      </c>
      <c r="R110" s="1291">
        <v>0</v>
      </c>
      <c r="S110" s="1291">
        <v>0</v>
      </c>
      <c r="T110" s="1444"/>
    </row>
    <row r="111" spans="1:20" ht="16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1291">
        <v>0</v>
      </c>
      <c r="I111" s="1291">
        <v>0</v>
      </c>
      <c r="J111" s="1291">
        <v>0</v>
      </c>
      <c r="K111" s="1291">
        <v>0</v>
      </c>
      <c r="L111" s="1291">
        <v>0</v>
      </c>
      <c r="M111" s="1291">
        <v>0</v>
      </c>
      <c r="N111" s="1291">
        <v>0</v>
      </c>
      <c r="O111" s="1291">
        <v>0</v>
      </c>
      <c r="P111" s="1291">
        <v>0</v>
      </c>
      <c r="Q111" s="1291">
        <v>0</v>
      </c>
      <c r="R111" s="1291">
        <v>0</v>
      </c>
      <c r="S111" s="1291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1291">
        <v>0</v>
      </c>
      <c r="I112" s="1291">
        <v>0</v>
      </c>
      <c r="J112" s="1291">
        <v>0</v>
      </c>
      <c r="K112" s="1291">
        <v>0</v>
      </c>
      <c r="L112" s="1291">
        <v>0</v>
      </c>
      <c r="M112" s="1291">
        <v>0</v>
      </c>
      <c r="N112" s="1291">
        <v>0</v>
      </c>
      <c r="O112" s="1291">
        <v>0</v>
      </c>
      <c r="P112" s="1291">
        <v>0</v>
      </c>
      <c r="Q112" s="1291">
        <v>0</v>
      </c>
      <c r="R112" s="1291">
        <v>0</v>
      </c>
      <c r="S112" s="1291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1291">
        <v>0</v>
      </c>
      <c r="I113" s="1291">
        <v>0</v>
      </c>
      <c r="J113" s="1291">
        <v>0</v>
      </c>
      <c r="K113" s="1291">
        <v>0</v>
      </c>
      <c r="L113" s="1291">
        <v>0</v>
      </c>
      <c r="M113" s="1291">
        <v>0</v>
      </c>
      <c r="N113" s="1291">
        <v>0</v>
      </c>
      <c r="O113" s="1291">
        <v>0</v>
      </c>
      <c r="P113" s="1291">
        <v>0</v>
      </c>
      <c r="Q113" s="1291">
        <v>0</v>
      </c>
      <c r="R113" s="1291">
        <v>0</v>
      </c>
      <c r="S113" s="1291">
        <v>0</v>
      </c>
      <c r="T113" s="1444"/>
    </row>
    <row r="114" spans="1:20" ht="16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1291">
        <v>0</v>
      </c>
      <c r="I114" s="1291">
        <v>0</v>
      </c>
      <c r="J114" s="1291">
        <v>0</v>
      </c>
      <c r="K114" s="1291">
        <v>0</v>
      </c>
      <c r="L114" s="1291">
        <v>0</v>
      </c>
      <c r="M114" s="1291">
        <v>0</v>
      </c>
      <c r="N114" s="1291">
        <v>0</v>
      </c>
      <c r="O114" s="1291">
        <v>0</v>
      </c>
      <c r="P114" s="1291">
        <v>0</v>
      </c>
      <c r="Q114" s="1291">
        <v>0</v>
      </c>
      <c r="R114" s="1291">
        <v>0</v>
      </c>
      <c r="S114" s="1291">
        <v>0</v>
      </c>
      <c r="T114" s="1444"/>
    </row>
    <row r="115" spans="1:20" ht="16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1291">
        <v>0</v>
      </c>
      <c r="I115" s="1291">
        <v>0</v>
      </c>
      <c r="J115" s="1291">
        <v>0</v>
      </c>
      <c r="K115" s="1291">
        <v>0</v>
      </c>
      <c r="L115" s="1291">
        <v>0</v>
      </c>
      <c r="M115" s="1291">
        <v>0</v>
      </c>
      <c r="N115" s="1291">
        <v>0</v>
      </c>
      <c r="O115" s="1291">
        <v>0</v>
      </c>
      <c r="P115" s="1291">
        <v>0</v>
      </c>
      <c r="Q115" s="1291">
        <v>0</v>
      </c>
      <c r="R115" s="1291">
        <v>0</v>
      </c>
      <c r="S115" s="1291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1291">
        <v>0</v>
      </c>
      <c r="I116" s="1291">
        <v>0</v>
      </c>
      <c r="J116" s="1291">
        <v>0</v>
      </c>
      <c r="K116" s="1291">
        <v>0</v>
      </c>
      <c r="L116" s="1291">
        <v>0</v>
      </c>
      <c r="M116" s="1291">
        <v>0</v>
      </c>
      <c r="N116" s="1291">
        <v>0</v>
      </c>
      <c r="O116" s="1291">
        <v>0</v>
      </c>
      <c r="P116" s="1291">
        <v>0</v>
      </c>
      <c r="Q116" s="1291">
        <v>0</v>
      </c>
      <c r="R116" s="1291">
        <v>0</v>
      </c>
      <c r="S116" s="1291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1291">
        <v>0</v>
      </c>
      <c r="I117" s="1291">
        <v>0</v>
      </c>
      <c r="J117" s="1291">
        <v>0</v>
      </c>
      <c r="K117" s="1291">
        <v>0</v>
      </c>
      <c r="L117" s="1291">
        <v>0</v>
      </c>
      <c r="M117" s="1291">
        <v>0</v>
      </c>
      <c r="N117" s="1291">
        <v>0</v>
      </c>
      <c r="O117" s="1291">
        <v>0</v>
      </c>
      <c r="P117" s="1291">
        <v>0</v>
      </c>
      <c r="Q117" s="1291">
        <v>0</v>
      </c>
      <c r="R117" s="1291">
        <v>0</v>
      </c>
      <c r="S117" s="1291">
        <v>0</v>
      </c>
      <c r="T117" s="1444"/>
    </row>
    <row r="118" spans="1:20" ht="16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0</v>
      </c>
      <c r="H118" s="1291">
        <v>0</v>
      </c>
      <c r="I118" s="1291">
        <v>0</v>
      </c>
      <c r="J118" s="1291">
        <v>0</v>
      </c>
      <c r="K118" s="1291">
        <v>0</v>
      </c>
      <c r="L118" s="1291">
        <v>0</v>
      </c>
      <c r="M118" s="1291">
        <v>0</v>
      </c>
      <c r="N118" s="1291">
        <v>0</v>
      </c>
      <c r="O118" s="1291">
        <v>0</v>
      </c>
      <c r="P118" s="1291">
        <v>0</v>
      </c>
      <c r="Q118" s="1291">
        <v>0</v>
      </c>
      <c r="R118" s="1291">
        <v>0</v>
      </c>
      <c r="S118" s="1291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0</v>
      </c>
      <c r="H119" s="1291">
        <v>0</v>
      </c>
      <c r="I119" s="1291">
        <v>0</v>
      </c>
      <c r="J119" s="1291">
        <v>0</v>
      </c>
      <c r="K119" s="1291">
        <v>0</v>
      </c>
      <c r="L119" s="1291">
        <v>0</v>
      </c>
      <c r="M119" s="1291">
        <v>0</v>
      </c>
      <c r="N119" s="1291">
        <v>0</v>
      </c>
      <c r="O119" s="1291">
        <v>0</v>
      </c>
      <c r="P119" s="1291">
        <v>0</v>
      </c>
      <c r="Q119" s="1291">
        <v>0</v>
      </c>
      <c r="R119" s="1291">
        <v>0</v>
      </c>
      <c r="S119" s="1291">
        <v>0</v>
      </c>
      <c r="T119" s="1444"/>
    </row>
    <row r="120" spans="1:20" ht="16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1291">
        <v>0</v>
      </c>
      <c r="I120" s="1291">
        <v>0</v>
      </c>
      <c r="J120" s="1291">
        <v>0</v>
      </c>
      <c r="K120" s="1291">
        <v>0</v>
      </c>
      <c r="L120" s="1291">
        <v>0</v>
      </c>
      <c r="M120" s="1291">
        <v>0</v>
      </c>
      <c r="N120" s="1291">
        <v>0</v>
      </c>
      <c r="O120" s="1291">
        <v>0</v>
      </c>
      <c r="P120" s="1291">
        <v>0</v>
      </c>
      <c r="Q120" s="1291">
        <v>0</v>
      </c>
      <c r="R120" s="1291">
        <v>0</v>
      </c>
      <c r="S120" s="1291">
        <v>0</v>
      </c>
      <c r="T120" s="1444"/>
    </row>
    <row r="121" spans="1:20" ht="16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1291">
        <v>0</v>
      </c>
      <c r="I121" s="1291">
        <v>0</v>
      </c>
      <c r="J121" s="1291">
        <v>0</v>
      </c>
      <c r="K121" s="1291">
        <v>0</v>
      </c>
      <c r="L121" s="1291">
        <v>0</v>
      </c>
      <c r="M121" s="1291">
        <v>0</v>
      </c>
      <c r="N121" s="1291">
        <v>0</v>
      </c>
      <c r="O121" s="1291">
        <v>0</v>
      </c>
      <c r="P121" s="1291">
        <v>0</v>
      </c>
      <c r="Q121" s="1291">
        <v>0</v>
      </c>
      <c r="R121" s="1291">
        <v>0</v>
      </c>
      <c r="S121" s="1291">
        <v>0</v>
      </c>
      <c r="T121" s="1444"/>
    </row>
    <row r="122" spans="1:20" ht="16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1291">
        <v>0</v>
      </c>
      <c r="I122" s="1291">
        <v>0</v>
      </c>
      <c r="J122" s="1291">
        <v>0</v>
      </c>
      <c r="K122" s="1291">
        <v>0</v>
      </c>
      <c r="L122" s="1291">
        <v>0</v>
      </c>
      <c r="M122" s="1291">
        <v>0</v>
      </c>
      <c r="N122" s="1291">
        <v>0</v>
      </c>
      <c r="O122" s="1291">
        <v>0</v>
      </c>
      <c r="P122" s="1291">
        <v>0</v>
      </c>
      <c r="Q122" s="1291">
        <v>0</v>
      </c>
      <c r="R122" s="1291">
        <v>0</v>
      </c>
      <c r="S122" s="1291">
        <v>0</v>
      </c>
      <c r="T122" s="1444"/>
    </row>
    <row r="123" spans="1:20" ht="16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1292"/>
      <c r="I123" s="1292"/>
      <c r="J123" s="1292"/>
      <c r="K123" s="1292"/>
      <c r="L123" s="1292"/>
      <c r="M123" s="1292"/>
      <c r="N123" s="1292"/>
      <c r="O123" s="1292"/>
      <c r="P123" s="1292"/>
      <c r="Q123" s="1292"/>
      <c r="R123" s="1292"/>
      <c r="S123" s="1293"/>
      <c r="T123" s="1444"/>
    </row>
    <row r="124" spans="1:20" ht="16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1291">
        <v>0</v>
      </c>
      <c r="I124" s="1291">
        <v>0</v>
      </c>
      <c r="J124" s="1291">
        <v>0</v>
      </c>
      <c r="K124" s="1291">
        <v>0</v>
      </c>
      <c r="L124" s="1291">
        <v>0</v>
      </c>
      <c r="M124" s="1291">
        <v>0</v>
      </c>
      <c r="N124" s="1291">
        <v>0</v>
      </c>
      <c r="O124" s="1291">
        <v>0</v>
      </c>
      <c r="P124" s="1291">
        <v>0</v>
      </c>
      <c r="Q124" s="1291">
        <v>0</v>
      </c>
      <c r="R124" s="1291">
        <v>0</v>
      </c>
      <c r="S124" s="1291">
        <v>0</v>
      </c>
      <c r="T124" s="1444"/>
    </row>
    <row r="125" spans="1:20" ht="16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0</v>
      </c>
      <c r="H125" s="1291">
        <v>0</v>
      </c>
      <c r="I125" s="1291">
        <v>0</v>
      </c>
      <c r="J125" s="1291">
        <v>0</v>
      </c>
      <c r="K125" s="1291">
        <v>0</v>
      </c>
      <c r="L125" s="1291">
        <v>0</v>
      </c>
      <c r="M125" s="1291">
        <v>0</v>
      </c>
      <c r="N125" s="1291">
        <v>0</v>
      </c>
      <c r="O125" s="1291">
        <v>0</v>
      </c>
      <c r="P125" s="1291">
        <v>0</v>
      </c>
      <c r="Q125" s="1291">
        <v>0</v>
      </c>
      <c r="R125" s="1291">
        <v>0</v>
      </c>
      <c r="S125" s="1291">
        <v>0</v>
      </c>
      <c r="T125" s="1444"/>
    </row>
    <row r="126" spans="1:20" ht="16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1291">
        <v>0</v>
      </c>
      <c r="I126" s="1291">
        <v>0</v>
      </c>
      <c r="J126" s="1291">
        <v>0</v>
      </c>
      <c r="K126" s="1291">
        <v>0</v>
      </c>
      <c r="L126" s="1291">
        <v>0</v>
      </c>
      <c r="M126" s="1291">
        <v>0</v>
      </c>
      <c r="N126" s="1291">
        <v>0</v>
      </c>
      <c r="O126" s="1291">
        <v>0</v>
      </c>
      <c r="P126" s="1291">
        <v>0</v>
      </c>
      <c r="Q126" s="1291">
        <v>0</v>
      </c>
      <c r="R126" s="1291">
        <v>0</v>
      </c>
      <c r="S126" s="1291">
        <v>0</v>
      </c>
      <c r="T126" s="1444"/>
    </row>
    <row r="127" spans="1:20" ht="16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1291">
        <v>0</v>
      </c>
      <c r="I127" s="1291">
        <v>0</v>
      </c>
      <c r="J127" s="1291">
        <v>0</v>
      </c>
      <c r="K127" s="1291">
        <v>0</v>
      </c>
      <c r="L127" s="1291">
        <v>0</v>
      </c>
      <c r="M127" s="1291">
        <v>0</v>
      </c>
      <c r="N127" s="1291">
        <v>0</v>
      </c>
      <c r="O127" s="1291">
        <v>0</v>
      </c>
      <c r="P127" s="1291">
        <v>0</v>
      </c>
      <c r="Q127" s="1291">
        <v>0</v>
      </c>
      <c r="R127" s="1291">
        <v>0</v>
      </c>
      <c r="S127" s="1291">
        <v>0</v>
      </c>
      <c r="T127" s="1444"/>
    </row>
    <row r="128" spans="1:20" ht="16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1291">
        <v>0</v>
      </c>
      <c r="I128" s="1291">
        <v>0</v>
      </c>
      <c r="J128" s="1291">
        <v>0</v>
      </c>
      <c r="K128" s="1291">
        <v>0</v>
      </c>
      <c r="L128" s="1291">
        <v>0</v>
      </c>
      <c r="M128" s="1291">
        <v>0</v>
      </c>
      <c r="N128" s="1291">
        <v>0</v>
      </c>
      <c r="O128" s="1291">
        <v>0</v>
      </c>
      <c r="P128" s="1291">
        <v>0</v>
      </c>
      <c r="Q128" s="1291">
        <v>0</v>
      </c>
      <c r="R128" s="1291">
        <v>0</v>
      </c>
      <c r="S128" s="1291">
        <v>0</v>
      </c>
      <c r="T128" s="1444"/>
    </row>
    <row r="129" spans="1:20" ht="16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1291">
        <v>0</v>
      </c>
      <c r="I129" s="1291">
        <v>0</v>
      </c>
      <c r="J129" s="1291">
        <v>0</v>
      </c>
      <c r="K129" s="1291">
        <v>0</v>
      </c>
      <c r="L129" s="1291">
        <v>0</v>
      </c>
      <c r="M129" s="1291">
        <v>0</v>
      </c>
      <c r="N129" s="1291">
        <v>0</v>
      </c>
      <c r="O129" s="1291">
        <v>0</v>
      </c>
      <c r="P129" s="1291">
        <v>0</v>
      </c>
      <c r="Q129" s="1291">
        <v>0</v>
      </c>
      <c r="R129" s="1291">
        <v>0</v>
      </c>
      <c r="S129" s="1291">
        <v>0</v>
      </c>
      <c r="T129" s="1444"/>
    </row>
    <row r="130" spans="1:20" ht="16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1291">
        <v>0</v>
      </c>
      <c r="I130" s="1291">
        <v>0</v>
      </c>
      <c r="J130" s="1291">
        <v>0</v>
      </c>
      <c r="K130" s="1291">
        <v>0</v>
      </c>
      <c r="L130" s="1291">
        <v>0</v>
      </c>
      <c r="M130" s="1291">
        <v>0</v>
      </c>
      <c r="N130" s="1291">
        <v>0</v>
      </c>
      <c r="O130" s="1291">
        <v>0</v>
      </c>
      <c r="P130" s="1291">
        <v>0</v>
      </c>
      <c r="Q130" s="1291">
        <v>0</v>
      </c>
      <c r="R130" s="1291">
        <v>0</v>
      </c>
      <c r="S130" s="1291">
        <v>0</v>
      </c>
      <c r="T130" s="1444"/>
    </row>
    <row r="131" spans="1:20" ht="16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1291">
        <v>0</v>
      </c>
      <c r="I131" s="1291">
        <v>0</v>
      </c>
      <c r="J131" s="1291">
        <v>0</v>
      </c>
      <c r="K131" s="1291">
        <v>0</v>
      </c>
      <c r="L131" s="1291">
        <v>0</v>
      </c>
      <c r="M131" s="1291">
        <v>0</v>
      </c>
      <c r="N131" s="1291">
        <v>0</v>
      </c>
      <c r="O131" s="1291">
        <v>0</v>
      </c>
      <c r="P131" s="1291">
        <v>0</v>
      </c>
      <c r="Q131" s="1291">
        <v>0</v>
      </c>
      <c r="R131" s="1291">
        <v>0</v>
      </c>
      <c r="S131" s="1291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1</v>
      </c>
      <c r="H132" s="1292">
        <v>0</v>
      </c>
      <c r="I132" s="1292">
        <v>0</v>
      </c>
      <c r="J132" s="1292">
        <v>0</v>
      </c>
      <c r="K132" s="1292">
        <v>0</v>
      </c>
      <c r="L132" s="1292">
        <v>0</v>
      </c>
      <c r="M132" s="1292">
        <v>0</v>
      </c>
      <c r="N132" s="1292">
        <v>0</v>
      </c>
      <c r="O132" s="1292">
        <v>0</v>
      </c>
      <c r="P132" s="1292">
        <v>1</v>
      </c>
      <c r="Q132" s="1292">
        <v>0</v>
      </c>
      <c r="R132" s="1292">
        <v>0</v>
      </c>
      <c r="S132" s="1293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2</v>
      </c>
      <c r="H133" s="1292">
        <v>0</v>
      </c>
      <c r="I133" s="1292">
        <v>0</v>
      </c>
      <c r="J133" s="1292">
        <v>0</v>
      </c>
      <c r="K133" s="1292">
        <v>1</v>
      </c>
      <c r="L133" s="1292">
        <v>0</v>
      </c>
      <c r="M133" s="1292">
        <v>0</v>
      </c>
      <c r="N133" s="1292">
        <v>0</v>
      </c>
      <c r="O133" s="1292">
        <v>0</v>
      </c>
      <c r="P133" s="1292">
        <v>1</v>
      </c>
      <c r="Q133" s="1292">
        <v>0</v>
      </c>
      <c r="R133" s="1292">
        <v>0</v>
      </c>
      <c r="S133" s="1293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25</v>
      </c>
      <c r="H134" s="1292">
        <v>0</v>
      </c>
      <c r="I134" s="1292">
        <v>2</v>
      </c>
      <c r="J134" s="1292">
        <v>3</v>
      </c>
      <c r="K134" s="1292">
        <v>3</v>
      </c>
      <c r="L134" s="1292">
        <v>2</v>
      </c>
      <c r="M134" s="1292">
        <v>3</v>
      </c>
      <c r="N134" s="1292">
        <v>3</v>
      </c>
      <c r="O134" s="1292">
        <v>2</v>
      </c>
      <c r="P134" s="1292">
        <v>3</v>
      </c>
      <c r="Q134" s="1292">
        <v>3</v>
      </c>
      <c r="R134" s="1292">
        <v>1</v>
      </c>
      <c r="S134" s="1293">
        <v>0</v>
      </c>
      <c r="T134" s="1444"/>
    </row>
    <row r="135" spans="1:20" ht="16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1291">
        <v>0</v>
      </c>
      <c r="I135" s="1291">
        <v>0</v>
      </c>
      <c r="J135" s="1291">
        <v>0</v>
      </c>
      <c r="K135" s="1291">
        <v>0</v>
      </c>
      <c r="L135" s="1291">
        <v>0</v>
      </c>
      <c r="M135" s="1291">
        <v>0</v>
      </c>
      <c r="N135" s="1291">
        <v>0</v>
      </c>
      <c r="O135" s="1291">
        <v>0</v>
      </c>
      <c r="P135" s="1291">
        <v>0</v>
      </c>
      <c r="Q135" s="1291">
        <v>0</v>
      </c>
      <c r="R135" s="1291">
        <v>0</v>
      </c>
      <c r="S135" s="1291">
        <v>0</v>
      </c>
      <c r="T135" s="1444"/>
    </row>
    <row r="136" spans="1:20" ht="16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1291">
        <v>0</v>
      </c>
      <c r="I136" s="1291">
        <v>0</v>
      </c>
      <c r="J136" s="1291">
        <v>0</v>
      </c>
      <c r="K136" s="1291">
        <v>0</v>
      </c>
      <c r="L136" s="1291">
        <v>0</v>
      </c>
      <c r="M136" s="1291">
        <v>0</v>
      </c>
      <c r="N136" s="1291">
        <v>0</v>
      </c>
      <c r="O136" s="1291">
        <v>0</v>
      </c>
      <c r="P136" s="1291">
        <v>0</v>
      </c>
      <c r="Q136" s="1291">
        <v>0</v>
      </c>
      <c r="R136" s="1291">
        <v>0</v>
      </c>
      <c r="S136" s="1291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1291">
        <v>0</v>
      </c>
      <c r="I137" s="1291">
        <v>0</v>
      </c>
      <c r="J137" s="1291">
        <v>0</v>
      </c>
      <c r="K137" s="1291">
        <v>0</v>
      </c>
      <c r="L137" s="1291">
        <v>0</v>
      </c>
      <c r="M137" s="1291">
        <v>0</v>
      </c>
      <c r="N137" s="1291">
        <v>0</v>
      </c>
      <c r="O137" s="1291">
        <v>0</v>
      </c>
      <c r="P137" s="1291">
        <v>0</v>
      </c>
      <c r="Q137" s="1291">
        <v>0</v>
      </c>
      <c r="R137" s="1291">
        <v>0</v>
      </c>
      <c r="S137" s="1291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1291">
        <v>0</v>
      </c>
      <c r="I138" s="1291">
        <v>0</v>
      </c>
      <c r="J138" s="1291">
        <v>0</v>
      </c>
      <c r="K138" s="1291">
        <v>0</v>
      </c>
      <c r="L138" s="1291">
        <v>0</v>
      </c>
      <c r="M138" s="1291">
        <v>0</v>
      </c>
      <c r="N138" s="1291">
        <v>0</v>
      </c>
      <c r="O138" s="1291">
        <v>0</v>
      </c>
      <c r="P138" s="1291">
        <v>0</v>
      </c>
      <c r="Q138" s="1291">
        <v>0</v>
      </c>
      <c r="R138" s="1291">
        <v>0</v>
      </c>
      <c r="S138" s="1291">
        <v>0</v>
      </c>
      <c r="T138" s="1444"/>
    </row>
    <row r="139" spans="1:20" ht="16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15</v>
      </c>
      <c r="H139" s="1292">
        <v>0</v>
      </c>
      <c r="I139" s="1292">
        <v>2</v>
      </c>
      <c r="J139" s="1292">
        <v>1</v>
      </c>
      <c r="K139" s="1292">
        <v>2</v>
      </c>
      <c r="L139" s="1292">
        <v>1</v>
      </c>
      <c r="M139" s="1292">
        <v>2</v>
      </c>
      <c r="N139" s="1292">
        <v>1</v>
      </c>
      <c r="O139" s="1292">
        <v>2</v>
      </c>
      <c r="P139" s="1292">
        <v>1</v>
      </c>
      <c r="Q139" s="1292">
        <v>2</v>
      </c>
      <c r="R139" s="1292">
        <v>1</v>
      </c>
      <c r="S139" s="1293">
        <v>0</v>
      </c>
      <c r="T139" s="1444"/>
    </row>
    <row r="140" spans="1:20" ht="16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2</v>
      </c>
      <c r="H140" s="1292">
        <v>0</v>
      </c>
      <c r="I140" s="1292">
        <v>1</v>
      </c>
      <c r="J140" s="1292">
        <v>0</v>
      </c>
      <c r="K140" s="1292">
        <v>0</v>
      </c>
      <c r="L140" s="1292">
        <v>0</v>
      </c>
      <c r="M140" s="1292">
        <v>0</v>
      </c>
      <c r="N140" s="1292">
        <v>0</v>
      </c>
      <c r="O140" s="1292">
        <v>0</v>
      </c>
      <c r="P140" s="1292">
        <v>0</v>
      </c>
      <c r="Q140" s="1292">
        <v>1</v>
      </c>
      <c r="R140" s="1292">
        <v>0</v>
      </c>
      <c r="S140" s="1293">
        <v>0</v>
      </c>
      <c r="T140" s="1444"/>
    </row>
    <row r="141" spans="1:20" ht="16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1291">
        <v>0</v>
      </c>
      <c r="I141" s="1291">
        <v>0</v>
      </c>
      <c r="J141" s="1291">
        <v>0</v>
      </c>
      <c r="K141" s="1291">
        <v>0</v>
      </c>
      <c r="L141" s="1291">
        <v>0</v>
      </c>
      <c r="M141" s="1291">
        <v>0</v>
      </c>
      <c r="N141" s="1291">
        <v>0</v>
      </c>
      <c r="O141" s="1291">
        <v>0</v>
      </c>
      <c r="P141" s="1291">
        <v>0</v>
      </c>
      <c r="Q141" s="1291">
        <v>0</v>
      </c>
      <c r="R141" s="1291">
        <v>0</v>
      </c>
      <c r="S141" s="1291">
        <v>0</v>
      </c>
      <c r="T141" s="1444"/>
    </row>
    <row r="142" spans="1:20" ht="16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1291">
        <v>0</v>
      </c>
      <c r="I142" s="1291">
        <v>0</v>
      </c>
      <c r="J142" s="1291">
        <v>0</v>
      </c>
      <c r="K142" s="1291">
        <v>0</v>
      </c>
      <c r="L142" s="1291">
        <v>0</v>
      </c>
      <c r="M142" s="1291">
        <v>0</v>
      </c>
      <c r="N142" s="1291">
        <v>0</v>
      </c>
      <c r="O142" s="1291">
        <v>0</v>
      </c>
      <c r="P142" s="1291">
        <v>0</v>
      </c>
      <c r="Q142" s="1291">
        <v>0</v>
      </c>
      <c r="R142" s="1291">
        <v>0</v>
      </c>
      <c r="S142" s="1291">
        <v>0</v>
      </c>
      <c r="T142" s="1444"/>
    </row>
    <row r="143" spans="1:20" ht="16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1291">
        <v>0</v>
      </c>
      <c r="I143" s="1291">
        <v>0</v>
      </c>
      <c r="J143" s="1291">
        <v>0</v>
      </c>
      <c r="K143" s="1291">
        <v>0</v>
      </c>
      <c r="L143" s="1291">
        <v>0</v>
      </c>
      <c r="M143" s="1291">
        <v>0</v>
      </c>
      <c r="N143" s="1291">
        <v>0</v>
      </c>
      <c r="O143" s="1291">
        <v>0</v>
      </c>
      <c r="P143" s="1291">
        <v>0</v>
      </c>
      <c r="Q143" s="1291">
        <v>0</v>
      </c>
      <c r="R143" s="1291">
        <v>0</v>
      </c>
      <c r="S143" s="1291">
        <v>0</v>
      </c>
      <c r="T143" s="1444"/>
    </row>
    <row r="144" spans="1:20" ht="16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1291">
        <v>0</v>
      </c>
      <c r="I144" s="1291">
        <v>0</v>
      </c>
      <c r="J144" s="1291">
        <v>0</v>
      </c>
      <c r="K144" s="1291">
        <v>0</v>
      </c>
      <c r="L144" s="1291">
        <v>0</v>
      </c>
      <c r="M144" s="1291">
        <v>0</v>
      </c>
      <c r="N144" s="1291">
        <v>0</v>
      </c>
      <c r="O144" s="1291">
        <v>0</v>
      </c>
      <c r="P144" s="1291">
        <v>0</v>
      </c>
      <c r="Q144" s="1291">
        <v>0</v>
      </c>
      <c r="R144" s="1291">
        <v>0</v>
      </c>
      <c r="S144" s="1291">
        <v>0</v>
      </c>
      <c r="T144" s="1444"/>
    </row>
    <row r="145" spans="1:20" ht="16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1291">
        <v>0</v>
      </c>
      <c r="I145" s="1291">
        <v>0</v>
      </c>
      <c r="J145" s="1291">
        <v>0</v>
      </c>
      <c r="K145" s="1291">
        <v>0</v>
      </c>
      <c r="L145" s="1291">
        <v>0</v>
      </c>
      <c r="M145" s="1291">
        <v>0</v>
      </c>
      <c r="N145" s="1291">
        <v>0</v>
      </c>
      <c r="O145" s="1291">
        <v>0</v>
      </c>
      <c r="P145" s="1291">
        <v>0</v>
      </c>
      <c r="Q145" s="1291">
        <v>0</v>
      </c>
      <c r="R145" s="1291">
        <v>0</v>
      </c>
      <c r="S145" s="1291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1291">
        <v>0</v>
      </c>
      <c r="I146" s="1291">
        <v>0</v>
      </c>
      <c r="J146" s="1291">
        <v>0</v>
      </c>
      <c r="K146" s="1291">
        <v>0</v>
      </c>
      <c r="L146" s="1291">
        <v>0</v>
      </c>
      <c r="M146" s="1291">
        <v>0</v>
      </c>
      <c r="N146" s="1291">
        <v>0</v>
      </c>
      <c r="O146" s="1291">
        <v>0</v>
      </c>
      <c r="P146" s="1291">
        <v>0</v>
      </c>
      <c r="Q146" s="1291">
        <v>0</v>
      </c>
      <c r="R146" s="1291">
        <v>0</v>
      </c>
      <c r="S146" s="1291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1291">
        <v>0</v>
      </c>
      <c r="I147" s="1291">
        <v>0</v>
      </c>
      <c r="J147" s="1291">
        <v>0</v>
      </c>
      <c r="K147" s="1291">
        <v>0</v>
      </c>
      <c r="L147" s="1291">
        <v>0</v>
      </c>
      <c r="M147" s="1291">
        <v>0</v>
      </c>
      <c r="N147" s="1291">
        <v>0</v>
      </c>
      <c r="O147" s="1291">
        <v>0</v>
      </c>
      <c r="P147" s="1291">
        <v>0</v>
      </c>
      <c r="Q147" s="1291">
        <v>0</v>
      </c>
      <c r="R147" s="1291">
        <v>0</v>
      </c>
      <c r="S147" s="1291">
        <v>0</v>
      </c>
      <c r="T147" s="1444"/>
    </row>
    <row r="148" spans="1:20" ht="16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3</v>
      </c>
      <c r="H148" s="1292">
        <v>0</v>
      </c>
      <c r="I148" s="1292">
        <v>0</v>
      </c>
      <c r="J148" s="1292">
        <v>1</v>
      </c>
      <c r="K148" s="1292">
        <v>0</v>
      </c>
      <c r="L148" s="1292">
        <v>0</v>
      </c>
      <c r="M148" s="1292">
        <v>1</v>
      </c>
      <c r="N148" s="1292">
        <v>0</v>
      </c>
      <c r="O148" s="1292">
        <v>0</v>
      </c>
      <c r="P148" s="1292">
        <v>0</v>
      </c>
      <c r="Q148" s="1292">
        <v>1</v>
      </c>
      <c r="R148" s="1292">
        <v>0</v>
      </c>
      <c r="S148" s="1293">
        <v>0</v>
      </c>
      <c r="T148" s="1444"/>
    </row>
    <row r="149" spans="1:20" ht="16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0</v>
      </c>
      <c r="H149" s="1291">
        <v>0</v>
      </c>
      <c r="I149" s="1291">
        <v>0</v>
      </c>
      <c r="J149" s="1291">
        <v>0</v>
      </c>
      <c r="K149" s="1291">
        <v>0</v>
      </c>
      <c r="L149" s="1291">
        <v>0</v>
      </c>
      <c r="M149" s="1291">
        <v>0</v>
      </c>
      <c r="N149" s="1291">
        <v>0</v>
      </c>
      <c r="O149" s="1291">
        <v>0</v>
      </c>
      <c r="P149" s="1291">
        <v>0</v>
      </c>
      <c r="Q149" s="1291">
        <v>0</v>
      </c>
      <c r="R149" s="1291">
        <v>0</v>
      </c>
      <c r="S149" s="1291">
        <v>0</v>
      </c>
      <c r="T149" s="1444"/>
    </row>
    <row r="150" spans="1:20" ht="16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6</v>
      </c>
      <c r="H150" s="1292">
        <v>0</v>
      </c>
      <c r="I150" s="1292">
        <v>1</v>
      </c>
      <c r="J150" s="1292">
        <v>0</v>
      </c>
      <c r="K150" s="1292">
        <v>2</v>
      </c>
      <c r="L150" s="1292">
        <v>0</v>
      </c>
      <c r="M150" s="1292">
        <v>0</v>
      </c>
      <c r="N150" s="1292">
        <v>0</v>
      </c>
      <c r="O150" s="1292">
        <v>2</v>
      </c>
      <c r="P150" s="1292">
        <v>0</v>
      </c>
      <c r="Q150" s="1292">
        <v>1</v>
      </c>
      <c r="R150" s="1292">
        <v>0</v>
      </c>
      <c r="S150" s="1293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6</v>
      </c>
      <c r="H151" s="1292">
        <v>0</v>
      </c>
      <c r="I151" s="1292">
        <v>0</v>
      </c>
      <c r="J151" s="1292">
        <v>1</v>
      </c>
      <c r="K151" s="1292">
        <v>0</v>
      </c>
      <c r="L151" s="1292">
        <v>1</v>
      </c>
      <c r="M151" s="1292">
        <v>1</v>
      </c>
      <c r="N151" s="1292">
        <v>0</v>
      </c>
      <c r="O151" s="1292">
        <v>0</v>
      </c>
      <c r="P151" s="1292">
        <v>1</v>
      </c>
      <c r="Q151" s="1292">
        <v>1</v>
      </c>
      <c r="R151" s="1292">
        <v>1</v>
      </c>
      <c r="S151" s="1293">
        <v>0</v>
      </c>
      <c r="T151" s="1444"/>
    </row>
    <row r="152" spans="1:20" ht="16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4</v>
      </c>
      <c r="H152" s="1292">
        <v>0</v>
      </c>
      <c r="I152" s="1292">
        <v>0</v>
      </c>
      <c r="J152" s="1292">
        <v>1</v>
      </c>
      <c r="K152" s="1292">
        <v>0</v>
      </c>
      <c r="L152" s="1292">
        <v>0</v>
      </c>
      <c r="M152" s="1292">
        <v>1</v>
      </c>
      <c r="N152" s="1292">
        <v>0</v>
      </c>
      <c r="O152" s="1292">
        <v>0</v>
      </c>
      <c r="P152" s="1292">
        <v>1</v>
      </c>
      <c r="Q152" s="1292">
        <v>0</v>
      </c>
      <c r="R152" s="1292">
        <v>1</v>
      </c>
      <c r="S152" s="1293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1292">
        <v>0</v>
      </c>
      <c r="I153" s="1292">
        <v>0</v>
      </c>
      <c r="J153" s="1292">
        <v>0</v>
      </c>
      <c r="K153" s="1292">
        <v>0</v>
      </c>
      <c r="L153" s="1292">
        <v>0</v>
      </c>
      <c r="M153" s="1292">
        <v>0</v>
      </c>
      <c r="N153" s="1292">
        <v>0</v>
      </c>
      <c r="O153" s="1292">
        <v>0</v>
      </c>
      <c r="P153" s="1292">
        <v>0</v>
      </c>
      <c r="Q153" s="1292">
        <v>0</v>
      </c>
      <c r="R153" s="1292">
        <v>0</v>
      </c>
      <c r="S153" s="1292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1291">
        <v>0</v>
      </c>
      <c r="I154" s="1291">
        <v>0</v>
      </c>
      <c r="J154" s="1291">
        <v>0</v>
      </c>
      <c r="K154" s="1291">
        <v>0</v>
      </c>
      <c r="L154" s="1291">
        <v>0</v>
      </c>
      <c r="M154" s="1291">
        <v>0</v>
      </c>
      <c r="N154" s="1291">
        <v>0</v>
      </c>
      <c r="O154" s="1291">
        <v>0</v>
      </c>
      <c r="P154" s="1291">
        <v>0</v>
      </c>
      <c r="Q154" s="1291">
        <v>0</v>
      </c>
      <c r="R154" s="1291">
        <v>0</v>
      </c>
      <c r="S154" s="129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64</v>
      </c>
      <c r="H155" s="93">
        <f t="shared" ref="H155:S155" si="10">SUM(H102:H154)</f>
        <v>0</v>
      </c>
      <c r="I155" s="93">
        <f t="shared" si="10"/>
        <v>6</v>
      </c>
      <c r="J155" s="93">
        <f t="shared" si="10"/>
        <v>7</v>
      </c>
      <c r="K155" s="93">
        <f t="shared" si="10"/>
        <v>8</v>
      </c>
      <c r="L155" s="93">
        <f t="shared" si="10"/>
        <v>4</v>
      </c>
      <c r="M155" s="93">
        <f t="shared" si="10"/>
        <v>8</v>
      </c>
      <c r="N155" s="93">
        <f t="shared" si="10"/>
        <v>4</v>
      </c>
      <c r="O155" s="93">
        <f t="shared" si="10"/>
        <v>6</v>
      </c>
      <c r="P155" s="93">
        <f t="shared" si="10"/>
        <v>8</v>
      </c>
      <c r="Q155" s="93">
        <f t="shared" si="10"/>
        <v>9</v>
      </c>
      <c r="R155" s="93">
        <f t="shared" si="10"/>
        <v>4</v>
      </c>
      <c r="S155" s="94">
        <f t="shared" si="10"/>
        <v>0</v>
      </c>
      <c r="T155" s="1444"/>
    </row>
    <row r="156" spans="1:20" ht="16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0</v>
      </c>
      <c r="H156" s="1292">
        <v>0</v>
      </c>
      <c r="I156" s="1292">
        <v>0</v>
      </c>
      <c r="J156" s="1292">
        <v>0</v>
      </c>
      <c r="K156" s="1292">
        <v>0</v>
      </c>
      <c r="L156" s="1292">
        <v>0</v>
      </c>
      <c r="M156" s="1292">
        <v>0</v>
      </c>
      <c r="N156" s="1292">
        <v>0</v>
      </c>
      <c r="O156" s="1292">
        <v>0</v>
      </c>
      <c r="P156" s="1292">
        <v>0</v>
      </c>
      <c r="Q156" s="1292">
        <v>0</v>
      </c>
      <c r="R156" s="1292">
        <v>0</v>
      </c>
      <c r="S156" s="1292">
        <v>0</v>
      </c>
      <c r="T156" s="1444"/>
    </row>
    <row r="157" spans="1:20" ht="16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1292">
        <v>0</v>
      </c>
      <c r="I157" s="1292">
        <v>0</v>
      </c>
      <c r="J157" s="1292">
        <v>0</v>
      </c>
      <c r="K157" s="1292">
        <v>0</v>
      </c>
      <c r="L157" s="1292">
        <v>0</v>
      </c>
      <c r="M157" s="1292">
        <v>0</v>
      </c>
      <c r="N157" s="1292">
        <v>0</v>
      </c>
      <c r="O157" s="1292">
        <v>0</v>
      </c>
      <c r="P157" s="1292">
        <v>0</v>
      </c>
      <c r="Q157" s="1292">
        <v>0</v>
      </c>
      <c r="R157" s="1292">
        <v>0</v>
      </c>
      <c r="S157" s="1292">
        <v>0</v>
      </c>
      <c r="T157" s="1444"/>
    </row>
    <row r="158" spans="1:20" ht="16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1292">
        <v>0</v>
      </c>
      <c r="I158" s="1292">
        <v>0</v>
      </c>
      <c r="J158" s="1292">
        <v>0</v>
      </c>
      <c r="K158" s="1292">
        <v>0</v>
      </c>
      <c r="L158" s="1292">
        <v>0</v>
      </c>
      <c r="M158" s="1292">
        <v>0</v>
      </c>
      <c r="N158" s="1292">
        <v>0</v>
      </c>
      <c r="O158" s="1292">
        <v>0</v>
      </c>
      <c r="P158" s="1292">
        <v>0</v>
      </c>
      <c r="Q158" s="1292">
        <v>0</v>
      </c>
      <c r="R158" s="1292">
        <v>0</v>
      </c>
      <c r="S158" s="1292">
        <v>0</v>
      </c>
      <c r="T158" s="1444"/>
    </row>
    <row r="159" spans="1:20" ht="16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1292">
        <v>0</v>
      </c>
      <c r="I159" s="1292">
        <v>0</v>
      </c>
      <c r="J159" s="1292">
        <v>0</v>
      </c>
      <c r="K159" s="1292">
        <v>0</v>
      </c>
      <c r="L159" s="1292">
        <v>0</v>
      </c>
      <c r="M159" s="1292">
        <v>0</v>
      </c>
      <c r="N159" s="1292">
        <v>0</v>
      </c>
      <c r="O159" s="1292">
        <v>0</v>
      </c>
      <c r="P159" s="1292">
        <v>0</v>
      </c>
      <c r="Q159" s="1292">
        <v>0</v>
      </c>
      <c r="R159" s="1292">
        <v>0</v>
      </c>
      <c r="S159" s="1292">
        <v>0</v>
      </c>
      <c r="T159" s="1444"/>
    </row>
    <row r="160" spans="1:20" ht="16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0</v>
      </c>
      <c r="H160" s="1292">
        <v>0</v>
      </c>
      <c r="I160" s="1292">
        <v>0</v>
      </c>
      <c r="J160" s="1292">
        <v>0</v>
      </c>
      <c r="K160" s="1292">
        <v>0</v>
      </c>
      <c r="L160" s="1292">
        <v>0</v>
      </c>
      <c r="M160" s="1292">
        <v>0</v>
      </c>
      <c r="N160" s="1292">
        <v>0</v>
      </c>
      <c r="O160" s="1292">
        <v>0</v>
      </c>
      <c r="P160" s="1292">
        <v>0</v>
      </c>
      <c r="Q160" s="1292">
        <v>0</v>
      </c>
      <c r="R160" s="1292">
        <v>0</v>
      </c>
      <c r="S160" s="1292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1292">
        <v>0</v>
      </c>
      <c r="I161" s="1292">
        <v>0</v>
      </c>
      <c r="J161" s="1292">
        <v>0</v>
      </c>
      <c r="K161" s="1292">
        <v>0</v>
      </c>
      <c r="L161" s="1292">
        <v>0</v>
      </c>
      <c r="M161" s="1292">
        <v>0</v>
      </c>
      <c r="N161" s="1292">
        <v>0</v>
      </c>
      <c r="O161" s="1292">
        <v>0</v>
      </c>
      <c r="P161" s="1292">
        <v>0</v>
      </c>
      <c r="Q161" s="1292">
        <v>0</v>
      </c>
      <c r="R161" s="1292">
        <v>0</v>
      </c>
      <c r="S161" s="1292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1292">
        <v>0</v>
      </c>
      <c r="I162" s="1292">
        <v>0</v>
      </c>
      <c r="J162" s="1292">
        <v>0</v>
      </c>
      <c r="K162" s="1292">
        <v>0</v>
      </c>
      <c r="L162" s="1292">
        <v>0</v>
      </c>
      <c r="M162" s="1292">
        <v>0</v>
      </c>
      <c r="N162" s="1292">
        <v>0</v>
      </c>
      <c r="O162" s="1292">
        <v>0</v>
      </c>
      <c r="P162" s="1292">
        <v>0</v>
      </c>
      <c r="Q162" s="1292">
        <v>0</v>
      </c>
      <c r="R162" s="1292">
        <v>0</v>
      </c>
      <c r="S162" s="1292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1292">
        <v>0</v>
      </c>
      <c r="I163" s="1292">
        <v>0</v>
      </c>
      <c r="J163" s="1292">
        <v>0</v>
      </c>
      <c r="K163" s="1292">
        <v>0</v>
      </c>
      <c r="L163" s="1292">
        <v>0</v>
      </c>
      <c r="M163" s="1292">
        <v>0</v>
      </c>
      <c r="N163" s="1292">
        <v>0</v>
      </c>
      <c r="O163" s="1292">
        <v>0</v>
      </c>
      <c r="P163" s="1292">
        <v>0</v>
      </c>
      <c r="Q163" s="1292">
        <v>0</v>
      </c>
      <c r="R163" s="1292">
        <v>0</v>
      </c>
      <c r="S163" s="1292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1292">
        <v>0</v>
      </c>
      <c r="I164" s="1292">
        <v>0</v>
      </c>
      <c r="J164" s="1292">
        <v>0</v>
      </c>
      <c r="K164" s="1292">
        <v>0</v>
      </c>
      <c r="L164" s="1292">
        <v>0</v>
      </c>
      <c r="M164" s="1292">
        <v>0</v>
      </c>
      <c r="N164" s="1292">
        <v>0</v>
      </c>
      <c r="O164" s="1292">
        <v>0</v>
      </c>
      <c r="P164" s="1292">
        <v>0</v>
      </c>
      <c r="Q164" s="1292">
        <v>0</v>
      </c>
      <c r="R164" s="1292">
        <v>0</v>
      </c>
      <c r="S164" s="1292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1292">
        <v>0</v>
      </c>
      <c r="I165" s="1292">
        <v>0</v>
      </c>
      <c r="J165" s="1292">
        <v>0</v>
      </c>
      <c r="K165" s="1292">
        <v>0</v>
      </c>
      <c r="L165" s="1292">
        <v>0</v>
      </c>
      <c r="M165" s="1292">
        <v>0</v>
      </c>
      <c r="N165" s="1292">
        <v>0</v>
      </c>
      <c r="O165" s="1292">
        <v>0</v>
      </c>
      <c r="P165" s="1292">
        <v>0</v>
      </c>
      <c r="Q165" s="1292">
        <v>0</v>
      </c>
      <c r="R165" s="1292">
        <v>0</v>
      </c>
      <c r="S165" s="1292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1292">
        <v>0</v>
      </c>
      <c r="I166" s="1292">
        <v>0</v>
      </c>
      <c r="J166" s="1292">
        <v>0</v>
      </c>
      <c r="K166" s="1292">
        <v>0</v>
      </c>
      <c r="L166" s="1292">
        <v>0</v>
      </c>
      <c r="M166" s="1292">
        <v>0</v>
      </c>
      <c r="N166" s="1292">
        <v>0</v>
      </c>
      <c r="O166" s="1292">
        <v>0</v>
      </c>
      <c r="P166" s="1292">
        <v>0</v>
      </c>
      <c r="Q166" s="1292">
        <v>0</v>
      </c>
      <c r="R166" s="1292">
        <v>0</v>
      </c>
      <c r="S166" s="1292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1292">
        <v>0</v>
      </c>
      <c r="I167" s="1292">
        <v>0</v>
      </c>
      <c r="J167" s="1292">
        <v>0</v>
      </c>
      <c r="K167" s="1292">
        <v>0</v>
      </c>
      <c r="L167" s="1292">
        <v>0</v>
      </c>
      <c r="M167" s="1292">
        <v>0</v>
      </c>
      <c r="N167" s="1292">
        <v>0</v>
      </c>
      <c r="O167" s="1292">
        <v>0</v>
      </c>
      <c r="P167" s="1292">
        <v>0</v>
      </c>
      <c r="Q167" s="1292">
        <v>0</v>
      </c>
      <c r="R167" s="1292">
        <v>0</v>
      </c>
      <c r="S167" s="1292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1292">
        <v>0</v>
      </c>
      <c r="I168" s="1292">
        <v>0</v>
      </c>
      <c r="J168" s="1292">
        <v>0</v>
      </c>
      <c r="K168" s="1292">
        <v>0</v>
      </c>
      <c r="L168" s="1292">
        <v>0</v>
      </c>
      <c r="M168" s="1292">
        <v>0</v>
      </c>
      <c r="N168" s="1292">
        <v>0</v>
      </c>
      <c r="O168" s="1292">
        <v>0</v>
      </c>
      <c r="P168" s="1292">
        <v>0</v>
      </c>
      <c r="Q168" s="1292">
        <v>0</v>
      </c>
      <c r="R168" s="1292">
        <v>0</v>
      </c>
      <c r="S168" s="1292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1292">
        <v>0</v>
      </c>
      <c r="I169" s="1292">
        <v>0</v>
      </c>
      <c r="J169" s="1292">
        <v>0</v>
      </c>
      <c r="K169" s="1292">
        <v>0</v>
      </c>
      <c r="L169" s="1292">
        <v>0</v>
      </c>
      <c r="M169" s="1292">
        <v>0</v>
      </c>
      <c r="N169" s="1292">
        <v>0</v>
      </c>
      <c r="O169" s="1292">
        <v>0</v>
      </c>
      <c r="P169" s="1292">
        <v>0</v>
      </c>
      <c r="Q169" s="1292">
        <v>0</v>
      </c>
      <c r="R169" s="1292">
        <v>0</v>
      </c>
      <c r="S169" s="1292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1292">
        <v>0</v>
      </c>
      <c r="I170" s="1292">
        <v>0</v>
      </c>
      <c r="J170" s="1292">
        <v>0</v>
      </c>
      <c r="K170" s="1292">
        <v>0</v>
      </c>
      <c r="L170" s="1292">
        <v>0</v>
      </c>
      <c r="M170" s="1292">
        <v>0</v>
      </c>
      <c r="N170" s="1292">
        <v>0</v>
      </c>
      <c r="O170" s="1292">
        <v>0</v>
      </c>
      <c r="P170" s="1292">
        <v>0</v>
      </c>
      <c r="Q170" s="1292">
        <v>0</v>
      </c>
      <c r="R170" s="1292">
        <v>0</v>
      </c>
      <c r="S170" s="1292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1292">
        <v>0</v>
      </c>
      <c r="I171" s="1292">
        <v>0</v>
      </c>
      <c r="J171" s="1292">
        <v>0</v>
      </c>
      <c r="K171" s="1292">
        <v>0</v>
      </c>
      <c r="L171" s="1292">
        <v>0</v>
      </c>
      <c r="M171" s="1292">
        <v>0</v>
      </c>
      <c r="N171" s="1292">
        <v>0</v>
      </c>
      <c r="O171" s="1292">
        <v>0</v>
      </c>
      <c r="P171" s="1292">
        <v>0</v>
      </c>
      <c r="Q171" s="1292">
        <v>0</v>
      </c>
      <c r="R171" s="1292">
        <v>0</v>
      </c>
      <c r="S171" s="1292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1292">
        <v>0</v>
      </c>
      <c r="I172" s="1292">
        <v>0</v>
      </c>
      <c r="J172" s="1292">
        <v>0</v>
      </c>
      <c r="K172" s="1292">
        <v>0</v>
      </c>
      <c r="L172" s="1292">
        <v>0</v>
      </c>
      <c r="M172" s="1292">
        <v>0</v>
      </c>
      <c r="N172" s="1292">
        <v>0</v>
      </c>
      <c r="O172" s="1292">
        <v>0</v>
      </c>
      <c r="P172" s="1292">
        <v>0</v>
      </c>
      <c r="Q172" s="1292">
        <v>0</v>
      </c>
      <c r="R172" s="1292">
        <v>0</v>
      </c>
      <c r="S172" s="1292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1292">
        <v>0</v>
      </c>
      <c r="I173" s="1292">
        <v>0</v>
      </c>
      <c r="J173" s="1292">
        <v>0</v>
      </c>
      <c r="K173" s="1292">
        <v>0</v>
      </c>
      <c r="L173" s="1292">
        <v>0</v>
      </c>
      <c r="M173" s="1292">
        <v>0</v>
      </c>
      <c r="N173" s="1292">
        <v>0</v>
      </c>
      <c r="O173" s="1292">
        <v>0</v>
      </c>
      <c r="P173" s="1292">
        <v>0</v>
      </c>
      <c r="Q173" s="1292">
        <v>0</v>
      </c>
      <c r="R173" s="1292">
        <v>0</v>
      </c>
      <c r="S173" s="1292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1292">
        <v>0</v>
      </c>
      <c r="I174" s="1292">
        <v>0</v>
      </c>
      <c r="J174" s="1292">
        <v>0</v>
      </c>
      <c r="K174" s="1292">
        <v>0</v>
      </c>
      <c r="L174" s="1292">
        <v>0</v>
      </c>
      <c r="M174" s="1292">
        <v>0</v>
      </c>
      <c r="N174" s="1292">
        <v>0</v>
      </c>
      <c r="O174" s="1292">
        <v>0</v>
      </c>
      <c r="P174" s="1292">
        <v>0</v>
      </c>
      <c r="Q174" s="1292">
        <v>0</v>
      </c>
      <c r="R174" s="1292">
        <v>0</v>
      </c>
      <c r="S174" s="1292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1292">
        <v>0</v>
      </c>
      <c r="I175" s="1292">
        <v>0</v>
      </c>
      <c r="J175" s="1292">
        <v>0</v>
      </c>
      <c r="K175" s="1292">
        <v>0</v>
      </c>
      <c r="L175" s="1292">
        <v>0</v>
      </c>
      <c r="M175" s="1292">
        <v>0</v>
      </c>
      <c r="N175" s="1292">
        <v>0</v>
      </c>
      <c r="O175" s="1292">
        <v>0</v>
      </c>
      <c r="P175" s="1292">
        <v>0</v>
      </c>
      <c r="Q175" s="1292">
        <v>0</v>
      </c>
      <c r="R175" s="1292">
        <v>0</v>
      </c>
      <c r="S175" s="1292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1292">
        <v>0</v>
      </c>
      <c r="I176" s="1292">
        <v>0</v>
      </c>
      <c r="J176" s="1292">
        <v>0</v>
      </c>
      <c r="K176" s="1292">
        <v>0</v>
      </c>
      <c r="L176" s="1292">
        <v>0</v>
      </c>
      <c r="M176" s="1292">
        <v>0</v>
      </c>
      <c r="N176" s="1292">
        <v>0</v>
      </c>
      <c r="O176" s="1292">
        <v>0</v>
      </c>
      <c r="P176" s="1292">
        <v>0</v>
      </c>
      <c r="Q176" s="1292">
        <v>0</v>
      </c>
      <c r="R176" s="1292">
        <v>0</v>
      </c>
      <c r="S176" s="1292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1292">
        <v>0</v>
      </c>
      <c r="I177" s="1292">
        <v>0</v>
      </c>
      <c r="J177" s="1292">
        <v>0</v>
      </c>
      <c r="K177" s="1292">
        <v>0</v>
      </c>
      <c r="L177" s="1292">
        <v>0</v>
      </c>
      <c r="M177" s="1292">
        <v>0</v>
      </c>
      <c r="N177" s="1292">
        <v>0</v>
      </c>
      <c r="O177" s="1292">
        <v>0</v>
      </c>
      <c r="P177" s="1292">
        <v>0</v>
      </c>
      <c r="Q177" s="1292">
        <v>0</v>
      </c>
      <c r="R177" s="1292">
        <v>0</v>
      </c>
      <c r="S177" s="1292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1292">
        <v>0</v>
      </c>
      <c r="I178" s="1292">
        <v>0</v>
      </c>
      <c r="J178" s="1292">
        <v>0</v>
      </c>
      <c r="K178" s="1292">
        <v>0</v>
      </c>
      <c r="L178" s="1292">
        <v>0</v>
      </c>
      <c r="M178" s="1292">
        <v>0</v>
      </c>
      <c r="N178" s="1292">
        <v>0</v>
      </c>
      <c r="O178" s="1292">
        <v>0</v>
      </c>
      <c r="P178" s="1292">
        <v>0</v>
      </c>
      <c r="Q178" s="1292">
        <v>0</v>
      </c>
      <c r="R178" s="1292">
        <v>0</v>
      </c>
      <c r="S178" s="1292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1292">
        <v>0</v>
      </c>
      <c r="I179" s="1292">
        <v>0</v>
      </c>
      <c r="J179" s="1292">
        <v>0</v>
      </c>
      <c r="K179" s="1292">
        <v>0</v>
      </c>
      <c r="L179" s="1292">
        <v>0</v>
      </c>
      <c r="M179" s="1292">
        <v>0</v>
      </c>
      <c r="N179" s="1292">
        <v>0</v>
      </c>
      <c r="O179" s="1292">
        <v>0</v>
      </c>
      <c r="P179" s="1292">
        <v>0</v>
      </c>
      <c r="Q179" s="1292">
        <v>0</v>
      </c>
      <c r="R179" s="1292">
        <v>0</v>
      </c>
      <c r="S179" s="1292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1292">
        <v>0</v>
      </c>
      <c r="I180" s="1292">
        <v>0</v>
      </c>
      <c r="J180" s="1292">
        <v>0</v>
      </c>
      <c r="K180" s="1292">
        <v>0</v>
      </c>
      <c r="L180" s="1292">
        <v>0</v>
      </c>
      <c r="M180" s="1292">
        <v>0</v>
      </c>
      <c r="N180" s="1292">
        <v>0</v>
      </c>
      <c r="O180" s="1292">
        <v>0</v>
      </c>
      <c r="P180" s="1292">
        <v>0</v>
      </c>
      <c r="Q180" s="1292">
        <v>0</v>
      </c>
      <c r="R180" s="1292">
        <v>0</v>
      </c>
      <c r="S180" s="1292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1292">
        <v>0</v>
      </c>
      <c r="I181" s="1292">
        <v>0</v>
      </c>
      <c r="J181" s="1292">
        <v>0</v>
      </c>
      <c r="K181" s="1292">
        <v>0</v>
      </c>
      <c r="L181" s="1292">
        <v>0</v>
      </c>
      <c r="M181" s="1292">
        <v>0</v>
      </c>
      <c r="N181" s="1292">
        <v>0</v>
      </c>
      <c r="O181" s="1292">
        <v>0</v>
      </c>
      <c r="P181" s="1292">
        <v>0</v>
      </c>
      <c r="Q181" s="1292">
        <v>0</v>
      </c>
      <c r="R181" s="1292">
        <v>0</v>
      </c>
      <c r="S181" s="1292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1292">
        <v>0</v>
      </c>
      <c r="I182" s="1292">
        <v>0</v>
      </c>
      <c r="J182" s="1292">
        <v>0</v>
      </c>
      <c r="K182" s="1292">
        <v>0</v>
      </c>
      <c r="L182" s="1292">
        <v>0</v>
      </c>
      <c r="M182" s="1292">
        <v>0</v>
      </c>
      <c r="N182" s="1292">
        <v>0</v>
      </c>
      <c r="O182" s="1292">
        <v>0</v>
      </c>
      <c r="P182" s="1292">
        <v>0</v>
      </c>
      <c r="Q182" s="1292">
        <v>0</v>
      </c>
      <c r="R182" s="1292">
        <v>0</v>
      </c>
      <c r="S182" s="1292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1292">
        <v>0</v>
      </c>
      <c r="I183" s="1292">
        <v>0</v>
      </c>
      <c r="J183" s="1292">
        <v>0</v>
      </c>
      <c r="K183" s="1292">
        <v>0</v>
      </c>
      <c r="L183" s="1292">
        <v>0</v>
      </c>
      <c r="M183" s="1292">
        <v>0</v>
      </c>
      <c r="N183" s="1292">
        <v>0</v>
      </c>
      <c r="O183" s="1292">
        <v>0</v>
      </c>
      <c r="P183" s="1292">
        <v>0</v>
      </c>
      <c r="Q183" s="1292">
        <v>0</v>
      </c>
      <c r="R183" s="1292">
        <v>0</v>
      </c>
      <c r="S183" s="1292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1292">
        <v>0</v>
      </c>
      <c r="I184" s="1292">
        <v>0</v>
      </c>
      <c r="J184" s="1292">
        <v>0</v>
      </c>
      <c r="K184" s="1292">
        <v>0</v>
      </c>
      <c r="L184" s="1292">
        <v>0</v>
      </c>
      <c r="M184" s="1292">
        <v>0</v>
      </c>
      <c r="N184" s="1292">
        <v>0</v>
      </c>
      <c r="O184" s="1292">
        <v>0</v>
      </c>
      <c r="P184" s="1292">
        <v>0</v>
      </c>
      <c r="Q184" s="1292">
        <v>0</v>
      </c>
      <c r="R184" s="1292">
        <v>0</v>
      </c>
      <c r="S184" s="1292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1292">
        <v>0</v>
      </c>
      <c r="I185" s="1292">
        <v>0</v>
      </c>
      <c r="J185" s="1292">
        <v>0</v>
      </c>
      <c r="K185" s="1292">
        <v>0</v>
      </c>
      <c r="L185" s="1292">
        <v>0</v>
      </c>
      <c r="M185" s="1292">
        <v>0</v>
      </c>
      <c r="N185" s="1292">
        <v>0</v>
      </c>
      <c r="O185" s="1292">
        <v>0</v>
      </c>
      <c r="P185" s="1292">
        <v>0</v>
      </c>
      <c r="Q185" s="1292">
        <v>0</v>
      </c>
      <c r="R185" s="1292">
        <v>0</v>
      </c>
      <c r="S185" s="1292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1292">
        <v>0</v>
      </c>
      <c r="I186" s="1292">
        <v>0</v>
      </c>
      <c r="J186" s="1292">
        <v>0</v>
      </c>
      <c r="K186" s="1292">
        <v>0</v>
      </c>
      <c r="L186" s="1292">
        <v>0</v>
      </c>
      <c r="M186" s="1292">
        <v>0</v>
      </c>
      <c r="N186" s="1292">
        <v>0</v>
      </c>
      <c r="O186" s="1292">
        <v>0</v>
      </c>
      <c r="P186" s="1292">
        <v>0</v>
      </c>
      <c r="Q186" s="1292">
        <v>0</v>
      </c>
      <c r="R186" s="1292">
        <v>0</v>
      </c>
      <c r="S186" s="1292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1292">
        <v>0</v>
      </c>
      <c r="I187" s="1292">
        <v>0</v>
      </c>
      <c r="J187" s="1292">
        <v>0</v>
      </c>
      <c r="K187" s="1292">
        <v>0</v>
      </c>
      <c r="L187" s="1292">
        <v>0</v>
      </c>
      <c r="M187" s="1292">
        <v>0</v>
      </c>
      <c r="N187" s="1292">
        <v>0</v>
      </c>
      <c r="O187" s="1292">
        <v>0</v>
      </c>
      <c r="P187" s="1292">
        <v>0</v>
      </c>
      <c r="Q187" s="1292">
        <v>0</v>
      </c>
      <c r="R187" s="1292">
        <v>0</v>
      </c>
      <c r="S187" s="1292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1</v>
      </c>
      <c r="H188" s="1292">
        <v>0</v>
      </c>
      <c r="I188" s="1292">
        <v>0</v>
      </c>
      <c r="J188" s="1292">
        <v>0</v>
      </c>
      <c r="K188" s="1292">
        <v>0</v>
      </c>
      <c r="L188" s="1292">
        <v>0</v>
      </c>
      <c r="M188" s="1292">
        <v>1</v>
      </c>
      <c r="N188" s="1292">
        <v>0</v>
      </c>
      <c r="O188" s="1292">
        <v>0</v>
      </c>
      <c r="P188" s="1292">
        <v>0</v>
      </c>
      <c r="Q188" s="1292">
        <v>0</v>
      </c>
      <c r="R188" s="1292">
        <v>0</v>
      </c>
      <c r="S188" s="1292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1292">
        <v>0</v>
      </c>
      <c r="I189" s="1292">
        <v>0</v>
      </c>
      <c r="J189" s="1292">
        <v>0</v>
      </c>
      <c r="K189" s="1292">
        <v>0</v>
      </c>
      <c r="L189" s="1292">
        <v>0</v>
      </c>
      <c r="M189" s="1292">
        <v>0</v>
      </c>
      <c r="N189" s="1292">
        <v>0</v>
      </c>
      <c r="O189" s="1292">
        <v>0</v>
      </c>
      <c r="P189" s="1292">
        <v>0</v>
      </c>
      <c r="Q189" s="1292">
        <v>0</v>
      </c>
      <c r="R189" s="1292">
        <v>0</v>
      </c>
      <c r="S189" s="1292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1292">
        <v>0</v>
      </c>
      <c r="I190" s="1292">
        <v>0</v>
      </c>
      <c r="J190" s="1292">
        <v>0</v>
      </c>
      <c r="K190" s="1292">
        <v>0</v>
      </c>
      <c r="L190" s="1292">
        <v>0</v>
      </c>
      <c r="M190" s="1292">
        <v>0</v>
      </c>
      <c r="N190" s="1292">
        <v>0</v>
      </c>
      <c r="O190" s="1292">
        <v>0</v>
      </c>
      <c r="P190" s="1292">
        <v>0</v>
      </c>
      <c r="Q190" s="1292">
        <v>0</v>
      </c>
      <c r="R190" s="1292">
        <v>0</v>
      </c>
      <c r="S190" s="1292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1292">
        <v>0</v>
      </c>
      <c r="I191" s="1292">
        <v>0</v>
      </c>
      <c r="J191" s="1292">
        <v>0</v>
      </c>
      <c r="K191" s="1292">
        <v>0</v>
      </c>
      <c r="L191" s="1292">
        <v>0</v>
      </c>
      <c r="M191" s="1292">
        <v>0</v>
      </c>
      <c r="N191" s="1292">
        <v>0</v>
      </c>
      <c r="O191" s="1292">
        <v>0</v>
      </c>
      <c r="P191" s="1292">
        <v>0</v>
      </c>
      <c r="Q191" s="1292">
        <v>0</v>
      </c>
      <c r="R191" s="1292">
        <v>0</v>
      </c>
      <c r="S191" s="1292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1292">
        <v>0</v>
      </c>
      <c r="I192" s="1292">
        <v>0</v>
      </c>
      <c r="J192" s="1292">
        <v>0</v>
      </c>
      <c r="K192" s="1292">
        <v>0</v>
      </c>
      <c r="L192" s="1292">
        <v>0</v>
      </c>
      <c r="M192" s="1292">
        <v>0</v>
      </c>
      <c r="N192" s="1292">
        <v>0</v>
      </c>
      <c r="O192" s="1292">
        <v>0</v>
      </c>
      <c r="P192" s="1292">
        <v>0</v>
      </c>
      <c r="Q192" s="1292">
        <v>0</v>
      </c>
      <c r="R192" s="1292">
        <v>0</v>
      </c>
      <c r="S192" s="1292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1292">
        <v>0</v>
      </c>
      <c r="I193" s="1292">
        <v>0</v>
      </c>
      <c r="J193" s="1292">
        <v>0</v>
      </c>
      <c r="K193" s="1292">
        <v>0</v>
      </c>
      <c r="L193" s="1292">
        <v>0</v>
      </c>
      <c r="M193" s="1292">
        <v>0</v>
      </c>
      <c r="N193" s="1292">
        <v>0</v>
      </c>
      <c r="O193" s="1292">
        <v>0</v>
      </c>
      <c r="P193" s="1292">
        <v>0</v>
      </c>
      <c r="Q193" s="1292">
        <v>0</v>
      </c>
      <c r="R193" s="1292">
        <v>0</v>
      </c>
      <c r="S193" s="1292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1292">
        <v>0</v>
      </c>
      <c r="I194" s="1292">
        <v>0</v>
      </c>
      <c r="J194" s="1292">
        <v>0</v>
      </c>
      <c r="K194" s="1292">
        <v>0</v>
      </c>
      <c r="L194" s="1292">
        <v>0</v>
      </c>
      <c r="M194" s="1292">
        <v>0</v>
      </c>
      <c r="N194" s="1292">
        <v>0</v>
      </c>
      <c r="O194" s="1292">
        <v>0</v>
      </c>
      <c r="P194" s="1292">
        <v>0</v>
      </c>
      <c r="Q194" s="1292">
        <v>0</v>
      </c>
      <c r="R194" s="1292">
        <v>0</v>
      </c>
      <c r="S194" s="1292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1292">
        <v>0</v>
      </c>
      <c r="I195" s="1292">
        <v>0</v>
      </c>
      <c r="J195" s="1292">
        <v>0</v>
      </c>
      <c r="K195" s="1292">
        <v>0</v>
      </c>
      <c r="L195" s="1292">
        <v>0</v>
      </c>
      <c r="M195" s="1292">
        <v>0</v>
      </c>
      <c r="N195" s="1292">
        <v>0</v>
      </c>
      <c r="O195" s="1292">
        <v>0</v>
      </c>
      <c r="P195" s="1292">
        <v>0</v>
      </c>
      <c r="Q195" s="1292">
        <v>0</v>
      </c>
      <c r="R195" s="1292">
        <v>0</v>
      </c>
      <c r="S195" s="1292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1292">
        <v>0</v>
      </c>
      <c r="I196" s="1292">
        <v>0</v>
      </c>
      <c r="J196" s="1292">
        <v>0</v>
      </c>
      <c r="K196" s="1292">
        <v>0</v>
      </c>
      <c r="L196" s="1292">
        <v>0</v>
      </c>
      <c r="M196" s="1292">
        <v>0</v>
      </c>
      <c r="N196" s="1292">
        <v>0</v>
      </c>
      <c r="O196" s="1292">
        <v>0</v>
      </c>
      <c r="P196" s="1292">
        <v>0</v>
      </c>
      <c r="Q196" s="1292">
        <v>0</v>
      </c>
      <c r="R196" s="1292">
        <v>0</v>
      </c>
      <c r="S196" s="1292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1292">
        <v>0</v>
      </c>
      <c r="I197" s="1292">
        <v>0</v>
      </c>
      <c r="J197" s="1292">
        <v>0</v>
      </c>
      <c r="K197" s="1292">
        <v>0</v>
      </c>
      <c r="L197" s="1292">
        <v>0</v>
      </c>
      <c r="M197" s="1292">
        <v>0</v>
      </c>
      <c r="N197" s="1292">
        <v>0</v>
      </c>
      <c r="O197" s="1292">
        <v>0</v>
      </c>
      <c r="P197" s="1292">
        <v>0</v>
      </c>
      <c r="Q197" s="1292">
        <v>0</v>
      </c>
      <c r="R197" s="1292">
        <v>0</v>
      </c>
      <c r="S197" s="1292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1292">
        <v>0</v>
      </c>
      <c r="I198" s="1292">
        <v>0</v>
      </c>
      <c r="J198" s="1292">
        <v>0</v>
      </c>
      <c r="K198" s="1292">
        <v>0</v>
      </c>
      <c r="L198" s="1292">
        <v>0</v>
      </c>
      <c r="M198" s="1292">
        <v>0</v>
      </c>
      <c r="N198" s="1292">
        <v>0</v>
      </c>
      <c r="O198" s="1292">
        <v>0</v>
      </c>
      <c r="P198" s="1292">
        <v>0</v>
      </c>
      <c r="Q198" s="1292">
        <v>0</v>
      </c>
      <c r="R198" s="1292">
        <v>0</v>
      </c>
      <c r="S198" s="1292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1292">
        <v>0</v>
      </c>
      <c r="I199" s="1292">
        <v>0</v>
      </c>
      <c r="J199" s="1292">
        <v>0</v>
      </c>
      <c r="K199" s="1292">
        <v>0</v>
      </c>
      <c r="L199" s="1292">
        <v>0</v>
      </c>
      <c r="M199" s="1292">
        <v>0</v>
      </c>
      <c r="N199" s="1292">
        <v>0</v>
      </c>
      <c r="O199" s="1292">
        <v>0</v>
      </c>
      <c r="P199" s="1292">
        <v>0</v>
      </c>
      <c r="Q199" s="1292">
        <v>0</v>
      </c>
      <c r="R199" s="1292">
        <v>0</v>
      </c>
      <c r="S199" s="1292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1292">
        <v>0</v>
      </c>
      <c r="I200" s="1292">
        <v>0</v>
      </c>
      <c r="J200" s="1292">
        <v>0</v>
      </c>
      <c r="K200" s="1292">
        <v>0</v>
      </c>
      <c r="L200" s="1292">
        <v>0</v>
      </c>
      <c r="M200" s="1292">
        <v>0</v>
      </c>
      <c r="N200" s="1292">
        <v>0</v>
      </c>
      <c r="O200" s="1292">
        <v>0</v>
      </c>
      <c r="P200" s="1292">
        <v>0</v>
      </c>
      <c r="Q200" s="1292">
        <v>0</v>
      </c>
      <c r="R200" s="1292">
        <v>0</v>
      </c>
      <c r="S200" s="1292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1292">
        <v>0</v>
      </c>
      <c r="I201" s="1292">
        <v>0</v>
      </c>
      <c r="J201" s="1292">
        <v>0</v>
      </c>
      <c r="K201" s="1292">
        <v>0</v>
      </c>
      <c r="L201" s="1292">
        <v>0</v>
      </c>
      <c r="M201" s="1292">
        <v>0</v>
      </c>
      <c r="N201" s="1292">
        <v>0</v>
      </c>
      <c r="O201" s="1292">
        <v>0</v>
      </c>
      <c r="P201" s="1292">
        <v>0</v>
      </c>
      <c r="Q201" s="1292">
        <v>0</v>
      </c>
      <c r="R201" s="1292">
        <v>0</v>
      </c>
      <c r="S201" s="1292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1292">
        <v>0</v>
      </c>
      <c r="I202" s="1292">
        <v>0</v>
      </c>
      <c r="J202" s="1292">
        <v>0</v>
      </c>
      <c r="K202" s="1292">
        <v>0</v>
      </c>
      <c r="L202" s="1292">
        <v>0</v>
      </c>
      <c r="M202" s="1292">
        <v>0</v>
      </c>
      <c r="N202" s="1292">
        <v>0</v>
      </c>
      <c r="O202" s="1292">
        <v>0</v>
      </c>
      <c r="P202" s="1292">
        <v>0</v>
      </c>
      <c r="Q202" s="1292">
        <v>0</v>
      </c>
      <c r="R202" s="1292">
        <v>0</v>
      </c>
      <c r="S202" s="1292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0</v>
      </c>
      <c r="H203" s="1292">
        <v>0</v>
      </c>
      <c r="I203" s="1292">
        <v>0</v>
      </c>
      <c r="J203" s="1292">
        <v>0</v>
      </c>
      <c r="K203" s="1292">
        <v>0</v>
      </c>
      <c r="L203" s="1292">
        <v>0</v>
      </c>
      <c r="M203" s="1292">
        <v>0</v>
      </c>
      <c r="N203" s="1292">
        <v>0</v>
      </c>
      <c r="O203" s="1292">
        <v>0</v>
      </c>
      <c r="P203" s="1292">
        <v>0</v>
      </c>
      <c r="Q203" s="1292">
        <v>0</v>
      </c>
      <c r="R203" s="1292">
        <v>0</v>
      </c>
      <c r="S203" s="1292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1292">
        <v>0</v>
      </c>
      <c r="I204" s="1292">
        <v>0</v>
      </c>
      <c r="J204" s="1292">
        <v>0</v>
      </c>
      <c r="K204" s="1292">
        <v>0</v>
      </c>
      <c r="L204" s="1292">
        <v>0</v>
      </c>
      <c r="M204" s="1292">
        <v>0</v>
      </c>
      <c r="N204" s="1292">
        <v>0</v>
      </c>
      <c r="O204" s="1292">
        <v>0</v>
      </c>
      <c r="P204" s="1292">
        <v>0</v>
      </c>
      <c r="Q204" s="1292">
        <v>0</v>
      </c>
      <c r="R204" s="1292">
        <v>0</v>
      </c>
      <c r="S204" s="1292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1292">
        <v>0</v>
      </c>
      <c r="I205" s="1292">
        <v>0</v>
      </c>
      <c r="J205" s="1292">
        <v>0</v>
      </c>
      <c r="K205" s="1292">
        <v>0</v>
      </c>
      <c r="L205" s="1292">
        <v>0</v>
      </c>
      <c r="M205" s="1292">
        <v>0</v>
      </c>
      <c r="N205" s="1292">
        <v>0</v>
      </c>
      <c r="O205" s="1292">
        <v>0</v>
      </c>
      <c r="P205" s="1292">
        <v>0</v>
      </c>
      <c r="Q205" s="1292">
        <v>0</v>
      </c>
      <c r="R205" s="1292">
        <v>0</v>
      </c>
      <c r="S205" s="1292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1292">
        <v>0</v>
      </c>
      <c r="I206" s="1292">
        <v>0</v>
      </c>
      <c r="J206" s="1292">
        <v>0</v>
      </c>
      <c r="K206" s="1292">
        <v>0</v>
      </c>
      <c r="L206" s="1292">
        <v>0</v>
      </c>
      <c r="M206" s="1292">
        <v>0</v>
      </c>
      <c r="N206" s="1292">
        <v>0</v>
      </c>
      <c r="O206" s="1292">
        <v>0</v>
      </c>
      <c r="P206" s="1292">
        <v>0</v>
      </c>
      <c r="Q206" s="1292">
        <v>0</v>
      </c>
      <c r="R206" s="1292">
        <v>0</v>
      </c>
      <c r="S206" s="1292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1292">
        <v>0</v>
      </c>
      <c r="I207" s="1292">
        <v>0</v>
      </c>
      <c r="J207" s="1292">
        <v>0</v>
      </c>
      <c r="K207" s="1292">
        <v>0</v>
      </c>
      <c r="L207" s="1292">
        <v>0</v>
      </c>
      <c r="M207" s="1292">
        <v>0</v>
      </c>
      <c r="N207" s="1292">
        <v>0</v>
      </c>
      <c r="O207" s="1292">
        <v>0</v>
      </c>
      <c r="P207" s="1292">
        <v>0</v>
      </c>
      <c r="Q207" s="1292">
        <v>0</v>
      </c>
      <c r="R207" s="1292">
        <v>0</v>
      </c>
      <c r="S207" s="1292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1292">
        <v>0</v>
      </c>
      <c r="I208" s="1292">
        <v>0</v>
      </c>
      <c r="J208" s="1292">
        <v>0</v>
      </c>
      <c r="K208" s="1292">
        <v>0</v>
      </c>
      <c r="L208" s="1292">
        <v>0</v>
      </c>
      <c r="M208" s="1292">
        <v>0</v>
      </c>
      <c r="N208" s="1292">
        <v>0</v>
      </c>
      <c r="O208" s="1292">
        <v>0</v>
      </c>
      <c r="P208" s="1292">
        <v>0</v>
      </c>
      <c r="Q208" s="1292">
        <v>0</v>
      </c>
      <c r="R208" s="1292">
        <v>0</v>
      </c>
      <c r="S208" s="1292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</v>
      </c>
      <c r="H209" s="93">
        <f t="shared" ref="H209:S209" si="12">SUM(H156:H208)</f>
        <v>0</v>
      </c>
      <c r="I209" s="93">
        <f t="shared" si="12"/>
        <v>0</v>
      </c>
      <c r="J209" s="93">
        <f t="shared" si="12"/>
        <v>0</v>
      </c>
      <c r="K209" s="93">
        <f t="shared" si="12"/>
        <v>0</v>
      </c>
      <c r="L209" s="93">
        <f t="shared" si="12"/>
        <v>0</v>
      </c>
      <c r="M209" s="93">
        <f t="shared" si="12"/>
        <v>1</v>
      </c>
      <c r="N209" s="93">
        <f t="shared" si="12"/>
        <v>0</v>
      </c>
      <c r="O209" s="93">
        <f t="shared" si="12"/>
        <v>0</v>
      </c>
      <c r="P209" s="93">
        <f t="shared" si="12"/>
        <v>0</v>
      </c>
      <c r="Q209" s="93">
        <f t="shared" si="12"/>
        <v>0</v>
      </c>
      <c r="R209" s="93">
        <f t="shared" si="12"/>
        <v>0</v>
      </c>
      <c r="S209" s="94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1292">
        <v>0</v>
      </c>
      <c r="I210" s="1292">
        <v>0</v>
      </c>
      <c r="J210" s="1292">
        <v>0</v>
      </c>
      <c r="K210" s="1292">
        <v>0</v>
      </c>
      <c r="L210" s="1292">
        <v>0</v>
      </c>
      <c r="M210" s="1292">
        <v>0</v>
      </c>
      <c r="N210" s="1292">
        <v>0</v>
      </c>
      <c r="O210" s="1292">
        <v>0</v>
      </c>
      <c r="P210" s="1292">
        <v>0</v>
      </c>
      <c r="Q210" s="1292">
        <v>0</v>
      </c>
      <c r="R210" s="1292">
        <v>0</v>
      </c>
      <c r="S210" s="1292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1292">
        <v>0</v>
      </c>
      <c r="I211" s="1292">
        <v>0</v>
      </c>
      <c r="J211" s="1292">
        <v>0</v>
      </c>
      <c r="K211" s="1292">
        <v>0</v>
      </c>
      <c r="L211" s="1292">
        <v>0</v>
      </c>
      <c r="M211" s="1292">
        <v>0</v>
      </c>
      <c r="N211" s="1292">
        <v>0</v>
      </c>
      <c r="O211" s="1292">
        <v>0</v>
      </c>
      <c r="P211" s="1292">
        <v>0</v>
      </c>
      <c r="Q211" s="1292">
        <v>0</v>
      </c>
      <c r="R211" s="1292">
        <v>0</v>
      </c>
      <c r="S211" s="1292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1292">
        <v>0</v>
      </c>
      <c r="I212" s="1292">
        <v>0</v>
      </c>
      <c r="J212" s="1292">
        <v>0</v>
      </c>
      <c r="K212" s="1292">
        <v>0</v>
      </c>
      <c r="L212" s="1292">
        <v>0</v>
      </c>
      <c r="M212" s="1292">
        <v>0</v>
      </c>
      <c r="N212" s="1292">
        <v>0</v>
      </c>
      <c r="O212" s="1292">
        <v>0</v>
      </c>
      <c r="P212" s="1292">
        <v>0</v>
      </c>
      <c r="Q212" s="1292">
        <v>0</v>
      </c>
      <c r="R212" s="1292">
        <v>0</v>
      </c>
      <c r="S212" s="1292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1292">
        <v>0</v>
      </c>
      <c r="I213" s="1292">
        <v>0</v>
      </c>
      <c r="J213" s="1292">
        <v>0</v>
      </c>
      <c r="K213" s="1292">
        <v>0</v>
      </c>
      <c r="L213" s="1292">
        <v>0</v>
      </c>
      <c r="M213" s="1292">
        <v>0</v>
      </c>
      <c r="N213" s="1292">
        <v>0</v>
      </c>
      <c r="O213" s="1292">
        <v>0</v>
      </c>
      <c r="P213" s="1292">
        <v>0</v>
      </c>
      <c r="Q213" s="1292">
        <v>0</v>
      </c>
      <c r="R213" s="1292">
        <v>0</v>
      </c>
      <c r="S213" s="1292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1292">
        <v>0</v>
      </c>
      <c r="I214" s="1292">
        <v>0</v>
      </c>
      <c r="J214" s="1292">
        <v>0</v>
      </c>
      <c r="K214" s="1292">
        <v>0</v>
      </c>
      <c r="L214" s="1292">
        <v>0</v>
      </c>
      <c r="M214" s="1292">
        <v>0</v>
      </c>
      <c r="N214" s="1292">
        <v>0</v>
      </c>
      <c r="O214" s="1292">
        <v>0</v>
      </c>
      <c r="P214" s="1292">
        <v>0</v>
      </c>
      <c r="Q214" s="1292">
        <v>0</v>
      </c>
      <c r="R214" s="1292">
        <v>0</v>
      </c>
      <c r="S214" s="1292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1292">
        <v>0</v>
      </c>
      <c r="I215" s="1292">
        <v>0</v>
      </c>
      <c r="J215" s="1292">
        <v>0</v>
      </c>
      <c r="K215" s="1292">
        <v>0</v>
      </c>
      <c r="L215" s="1292">
        <v>0</v>
      </c>
      <c r="M215" s="1292">
        <v>0</v>
      </c>
      <c r="N215" s="1292">
        <v>0</v>
      </c>
      <c r="O215" s="1292">
        <v>0</v>
      </c>
      <c r="P215" s="1292">
        <v>0</v>
      </c>
      <c r="Q215" s="1292">
        <v>0</v>
      </c>
      <c r="R215" s="1292">
        <v>0</v>
      </c>
      <c r="S215" s="1292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1292">
        <v>0</v>
      </c>
      <c r="I216" s="1292">
        <v>0</v>
      </c>
      <c r="J216" s="1292">
        <v>0</v>
      </c>
      <c r="K216" s="1292">
        <v>0</v>
      </c>
      <c r="L216" s="1292">
        <v>0</v>
      </c>
      <c r="M216" s="1292">
        <v>0</v>
      </c>
      <c r="N216" s="1292">
        <v>0</v>
      </c>
      <c r="O216" s="1292">
        <v>0</v>
      </c>
      <c r="P216" s="1292">
        <v>0</v>
      </c>
      <c r="Q216" s="1292">
        <v>0</v>
      </c>
      <c r="R216" s="1292">
        <v>0</v>
      </c>
      <c r="S216" s="1292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1292">
        <v>0</v>
      </c>
      <c r="I217" s="1292">
        <v>0</v>
      </c>
      <c r="J217" s="1292">
        <v>0</v>
      </c>
      <c r="K217" s="1292">
        <v>0</v>
      </c>
      <c r="L217" s="1292">
        <v>0</v>
      </c>
      <c r="M217" s="1292">
        <v>0</v>
      </c>
      <c r="N217" s="1292">
        <v>0</v>
      </c>
      <c r="O217" s="1292">
        <v>0</v>
      </c>
      <c r="P217" s="1292">
        <v>0</v>
      </c>
      <c r="Q217" s="1292">
        <v>0</v>
      </c>
      <c r="R217" s="1292">
        <v>0</v>
      </c>
      <c r="S217" s="1292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1292">
        <v>0</v>
      </c>
      <c r="I218" s="1292">
        <v>0</v>
      </c>
      <c r="J218" s="1292">
        <v>0</v>
      </c>
      <c r="K218" s="1292">
        <v>0</v>
      </c>
      <c r="L218" s="1292">
        <v>0</v>
      </c>
      <c r="M218" s="1292">
        <v>0</v>
      </c>
      <c r="N218" s="1292">
        <v>0</v>
      </c>
      <c r="O218" s="1292">
        <v>0</v>
      </c>
      <c r="P218" s="1292">
        <v>0</v>
      </c>
      <c r="Q218" s="1292">
        <v>0</v>
      </c>
      <c r="R218" s="1292">
        <v>0</v>
      </c>
      <c r="S218" s="1292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1292">
        <v>0</v>
      </c>
      <c r="I219" s="1292">
        <v>0</v>
      </c>
      <c r="J219" s="1292">
        <v>0</v>
      </c>
      <c r="K219" s="1292">
        <v>0</v>
      </c>
      <c r="L219" s="1292">
        <v>0</v>
      </c>
      <c r="M219" s="1292">
        <v>0</v>
      </c>
      <c r="N219" s="1292">
        <v>0</v>
      </c>
      <c r="O219" s="1292">
        <v>0</v>
      </c>
      <c r="P219" s="1292">
        <v>0</v>
      </c>
      <c r="Q219" s="1292">
        <v>0</v>
      </c>
      <c r="R219" s="1292">
        <v>0</v>
      </c>
      <c r="S219" s="1292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1292">
        <v>0</v>
      </c>
      <c r="I220" s="1292">
        <v>0</v>
      </c>
      <c r="J220" s="1292">
        <v>0</v>
      </c>
      <c r="K220" s="1292">
        <v>0</v>
      </c>
      <c r="L220" s="1292">
        <v>0</v>
      </c>
      <c r="M220" s="1292">
        <v>0</v>
      </c>
      <c r="N220" s="1292">
        <v>0</v>
      </c>
      <c r="O220" s="1292">
        <v>0</v>
      </c>
      <c r="P220" s="1292">
        <v>0</v>
      </c>
      <c r="Q220" s="1292">
        <v>0</v>
      </c>
      <c r="R220" s="1292">
        <v>0</v>
      </c>
      <c r="S220" s="1292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1292">
        <v>0</v>
      </c>
      <c r="I221" s="1292">
        <v>0</v>
      </c>
      <c r="J221" s="1292">
        <v>0</v>
      </c>
      <c r="K221" s="1292">
        <v>0</v>
      </c>
      <c r="L221" s="1292">
        <v>0</v>
      </c>
      <c r="M221" s="1292">
        <v>0</v>
      </c>
      <c r="N221" s="1292">
        <v>0</v>
      </c>
      <c r="O221" s="1292">
        <v>0</v>
      </c>
      <c r="P221" s="1292">
        <v>0</v>
      </c>
      <c r="Q221" s="1292">
        <v>0</v>
      </c>
      <c r="R221" s="1292">
        <v>0</v>
      </c>
      <c r="S221" s="1292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1292">
        <v>0</v>
      </c>
      <c r="I222" s="1292">
        <v>0</v>
      </c>
      <c r="J222" s="1292">
        <v>0</v>
      </c>
      <c r="K222" s="1292">
        <v>0</v>
      </c>
      <c r="L222" s="1292">
        <v>0</v>
      </c>
      <c r="M222" s="1292">
        <v>0</v>
      </c>
      <c r="N222" s="1292">
        <v>0</v>
      </c>
      <c r="O222" s="1292">
        <v>0</v>
      </c>
      <c r="P222" s="1292">
        <v>0</v>
      </c>
      <c r="Q222" s="1292">
        <v>0</v>
      </c>
      <c r="R222" s="1292">
        <v>0</v>
      </c>
      <c r="S222" s="1292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1292">
        <v>0</v>
      </c>
      <c r="I223" s="1292">
        <v>0</v>
      </c>
      <c r="J223" s="1292">
        <v>0</v>
      </c>
      <c r="K223" s="1292">
        <v>0</v>
      </c>
      <c r="L223" s="1292">
        <v>0</v>
      </c>
      <c r="M223" s="1292">
        <v>0</v>
      </c>
      <c r="N223" s="1292">
        <v>0</v>
      </c>
      <c r="O223" s="1292">
        <v>0</v>
      </c>
      <c r="P223" s="1292">
        <v>0</v>
      </c>
      <c r="Q223" s="1292">
        <v>0</v>
      </c>
      <c r="R223" s="1292">
        <v>0</v>
      </c>
      <c r="S223" s="1292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1292">
        <v>0</v>
      </c>
      <c r="I224" s="1292">
        <v>0</v>
      </c>
      <c r="J224" s="1292">
        <v>0</v>
      </c>
      <c r="K224" s="1292">
        <v>0</v>
      </c>
      <c r="L224" s="1292">
        <v>0</v>
      </c>
      <c r="M224" s="1292">
        <v>0</v>
      </c>
      <c r="N224" s="1292">
        <v>0</v>
      </c>
      <c r="O224" s="1292">
        <v>0</v>
      </c>
      <c r="P224" s="1292">
        <v>0</v>
      </c>
      <c r="Q224" s="1292">
        <v>0</v>
      </c>
      <c r="R224" s="1292">
        <v>0</v>
      </c>
      <c r="S224" s="1292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1292">
        <v>0</v>
      </c>
      <c r="I225" s="1292">
        <v>0</v>
      </c>
      <c r="J225" s="1292">
        <v>0</v>
      </c>
      <c r="K225" s="1292">
        <v>0</v>
      </c>
      <c r="L225" s="1292">
        <v>0</v>
      </c>
      <c r="M225" s="1292">
        <v>0</v>
      </c>
      <c r="N225" s="1292">
        <v>0</v>
      </c>
      <c r="O225" s="1292">
        <v>0</v>
      </c>
      <c r="P225" s="1292">
        <v>0</v>
      </c>
      <c r="Q225" s="1292">
        <v>0</v>
      </c>
      <c r="R225" s="1292">
        <v>0</v>
      </c>
      <c r="S225" s="1292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1292">
        <v>0</v>
      </c>
      <c r="I226" s="1292">
        <v>0</v>
      </c>
      <c r="J226" s="1292">
        <v>0</v>
      </c>
      <c r="K226" s="1292">
        <v>0</v>
      </c>
      <c r="L226" s="1292">
        <v>0</v>
      </c>
      <c r="M226" s="1292">
        <v>0</v>
      </c>
      <c r="N226" s="1292">
        <v>0</v>
      </c>
      <c r="O226" s="1292">
        <v>0</v>
      </c>
      <c r="P226" s="1292">
        <v>0</v>
      </c>
      <c r="Q226" s="1292">
        <v>0</v>
      </c>
      <c r="R226" s="1292">
        <v>0</v>
      </c>
      <c r="S226" s="1292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1292">
        <v>0</v>
      </c>
      <c r="I227" s="1292">
        <v>0</v>
      </c>
      <c r="J227" s="1292">
        <v>0</v>
      </c>
      <c r="K227" s="1292">
        <v>0</v>
      </c>
      <c r="L227" s="1292">
        <v>0</v>
      </c>
      <c r="M227" s="1292">
        <v>0</v>
      </c>
      <c r="N227" s="1292">
        <v>0</v>
      </c>
      <c r="O227" s="1292">
        <v>0</v>
      </c>
      <c r="P227" s="1292">
        <v>0</v>
      </c>
      <c r="Q227" s="1292">
        <v>0</v>
      </c>
      <c r="R227" s="1292">
        <v>0</v>
      </c>
      <c r="S227" s="1292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1292">
        <v>0</v>
      </c>
      <c r="I228" s="1292">
        <v>0</v>
      </c>
      <c r="J228" s="1292">
        <v>0</v>
      </c>
      <c r="K228" s="1292">
        <v>0</v>
      </c>
      <c r="L228" s="1292">
        <v>0</v>
      </c>
      <c r="M228" s="1292">
        <v>0</v>
      </c>
      <c r="N228" s="1292">
        <v>0</v>
      </c>
      <c r="O228" s="1292">
        <v>0</v>
      </c>
      <c r="P228" s="1292">
        <v>0</v>
      </c>
      <c r="Q228" s="1292">
        <v>0</v>
      </c>
      <c r="R228" s="1292">
        <v>0</v>
      </c>
      <c r="S228" s="1292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1292">
        <v>0</v>
      </c>
      <c r="I229" s="1292">
        <v>0</v>
      </c>
      <c r="J229" s="1292">
        <v>0</v>
      </c>
      <c r="K229" s="1292">
        <v>0</v>
      </c>
      <c r="L229" s="1292">
        <v>0</v>
      </c>
      <c r="M229" s="1292">
        <v>0</v>
      </c>
      <c r="N229" s="1292">
        <v>0</v>
      </c>
      <c r="O229" s="1292">
        <v>0</v>
      </c>
      <c r="P229" s="1292">
        <v>0</v>
      </c>
      <c r="Q229" s="1292">
        <v>0</v>
      </c>
      <c r="R229" s="1292">
        <v>0</v>
      </c>
      <c r="S229" s="1292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1292">
        <v>0</v>
      </c>
      <c r="I230" s="1292">
        <v>0</v>
      </c>
      <c r="J230" s="1292">
        <v>0</v>
      </c>
      <c r="K230" s="1292">
        <v>0</v>
      </c>
      <c r="L230" s="1292">
        <v>0</v>
      </c>
      <c r="M230" s="1292">
        <v>0</v>
      </c>
      <c r="N230" s="1292">
        <v>0</v>
      </c>
      <c r="O230" s="1292">
        <v>0</v>
      </c>
      <c r="P230" s="1292">
        <v>0</v>
      </c>
      <c r="Q230" s="1292">
        <v>0</v>
      </c>
      <c r="R230" s="1292">
        <v>0</v>
      </c>
      <c r="S230" s="1292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1292">
        <v>0</v>
      </c>
      <c r="I231" s="1292">
        <v>0</v>
      </c>
      <c r="J231" s="1292">
        <v>0</v>
      </c>
      <c r="K231" s="1292">
        <v>0</v>
      </c>
      <c r="L231" s="1292">
        <v>0</v>
      </c>
      <c r="M231" s="1292">
        <v>0</v>
      </c>
      <c r="N231" s="1292">
        <v>0</v>
      </c>
      <c r="O231" s="1292">
        <v>0</v>
      </c>
      <c r="P231" s="1292">
        <v>0</v>
      </c>
      <c r="Q231" s="1292">
        <v>0</v>
      </c>
      <c r="R231" s="1292">
        <v>0</v>
      </c>
      <c r="S231" s="1292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1292">
        <v>0</v>
      </c>
      <c r="I232" s="1292">
        <v>0</v>
      </c>
      <c r="J232" s="1292">
        <v>0</v>
      </c>
      <c r="K232" s="1292">
        <v>0</v>
      </c>
      <c r="L232" s="1292">
        <v>0</v>
      </c>
      <c r="M232" s="1292">
        <v>0</v>
      </c>
      <c r="N232" s="1292">
        <v>0</v>
      </c>
      <c r="O232" s="1292">
        <v>0</v>
      </c>
      <c r="P232" s="1292">
        <v>0</v>
      </c>
      <c r="Q232" s="1292">
        <v>0</v>
      </c>
      <c r="R232" s="1292">
        <v>0</v>
      </c>
      <c r="S232" s="1292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1292">
        <v>0</v>
      </c>
      <c r="I233" s="1292">
        <v>0</v>
      </c>
      <c r="J233" s="1292">
        <v>0</v>
      </c>
      <c r="K233" s="1292">
        <v>0</v>
      </c>
      <c r="L233" s="1292">
        <v>0</v>
      </c>
      <c r="M233" s="1292">
        <v>0</v>
      </c>
      <c r="N233" s="1292">
        <v>0</v>
      </c>
      <c r="O233" s="1292">
        <v>0</v>
      </c>
      <c r="P233" s="1292">
        <v>0</v>
      </c>
      <c r="Q233" s="1292">
        <v>0</v>
      </c>
      <c r="R233" s="1292">
        <v>0</v>
      </c>
      <c r="S233" s="1292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1292">
        <v>0</v>
      </c>
      <c r="I234" s="1292">
        <v>0</v>
      </c>
      <c r="J234" s="1292">
        <v>0</v>
      </c>
      <c r="K234" s="1292">
        <v>0</v>
      </c>
      <c r="L234" s="1292">
        <v>0</v>
      </c>
      <c r="M234" s="1292">
        <v>0</v>
      </c>
      <c r="N234" s="1292">
        <v>0</v>
      </c>
      <c r="O234" s="1292">
        <v>0</v>
      </c>
      <c r="P234" s="1292">
        <v>0</v>
      </c>
      <c r="Q234" s="1292">
        <v>0</v>
      </c>
      <c r="R234" s="1292">
        <v>0</v>
      </c>
      <c r="S234" s="1292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1292">
        <v>0</v>
      </c>
      <c r="I235" s="1292">
        <v>0</v>
      </c>
      <c r="J235" s="1292">
        <v>0</v>
      </c>
      <c r="K235" s="1292">
        <v>0</v>
      </c>
      <c r="L235" s="1292">
        <v>0</v>
      </c>
      <c r="M235" s="1292">
        <v>0</v>
      </c>
      <c r="N235" s="1292">
        <v>0</v>
      </c>
      <c r="O235" s="1292">
        <v>0</v>
      </c>
      <c r="P235" s="1292">
        <v>0</v>
      </c>
      <c r="Q235" s="1292">
        <v>0</v>
      </c>
      <c r="R235" s="1292">
        <v>0</v>
      </c>
      <c r="S235" s="1292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1292">
        <v>0</v>
      </c>
      <c r="I236" s="1292">
        <v>0</v>
      </c>
      <c r="J236" s="1292">
        <v>0</v>
      </c>
      <c r="K236" s="1292">
        <v>0</v>
      </c>
      <c r="L236" s="1292">
        <v>0</v>
      </c>
      <c r="M236" s="1292">
        <v>0</v>
      </c>
      <c r="N236" s="1292">
        <v>0</v>
      </c>
      <c r="O236" s="1292">
        <v>0</v>
      </c>
      <c r="P236" s="1292">
        <v>0</v>
      </c>
      <c r="Q236" s="1292">
        <v>0</v>
      </c>
      <c r="R236" s="1292">
        <v>0</v>
      </c>
      <c r="S236" s="1292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1292">
        <v>0</v>
      </c>
      <c r="I237" s="1292">
        <v>0</v>
      </c>
      <c r="J237" s="1292">
        <v>0</v>
      </c>
      <c r="K237" s="1292">
        <v>0</v>
      </c>
      <c r="L237" s="1292">
        <v>0</v>
      </c>
      <c r="M237" s="1292">
        <v>0</v>
      </c>
      <c r="N237" s="1292">
        <v>0</v>
      </c>
      <c r="O237" s="1292">
        <v>0</v>
      </c>
      <c r="P237" s="1292">
        <v>0</v>
      </c>
      <c r="Q237" s="1292">
        <v>0</v>
      </c>
      <c r="R237" s="1292">
        <v>0</v>
      </c>
      <c r="S237" s="1292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1292">
        <v>0</v>
      </c>
      <c r="I238" s="1292">
        <v>0</v>
      </c>
      <c r="J238" s="1292">
        <v>0</v>
      </c>
      <c r="K238" s="1292">
        <v>0</v>
      </c>
      <c r="L238" s="1292">
        <v>0</v>
      </c>
      <c r="M238" s="1292">
        <v>0</v>
      </c>
      <c r="N238" s="1292">
        <v>0</v>
      </c>
      <c r="O238" s="1292">
        <v>0</v>
      </c>
      <c r="P238" s="1292">
        <v>0</v>
      </c>
      <c r="Q238" s="1292">
        <v>0</v>
      </c>
      <c r="R238" s="1292">
        <v>0</v>
      </c>
      <c r="S238" s="1292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1292">
        <v>0</v>
      </c>
      <c r="I239" s="1292">
        <v>0</v>
      </c>
      <c r="J239" s="1292">
        <v>0</v>
      </c>
      <c r="K239" s="1292">
        <v>0</v>
      </c>
      <c r="L239" s="1292">
        <v>0</v>
      </c>
      <c r="M239" s="1292">
        <v>0</v>
      </c>
      <c r="N239" s="1292">
        <v>0</v>
      </c>
      <c r="O239" s="1292">
        <v>0</v>
      </c>
      <c r="P239" s="1292">
        <v>0</v>
      </c>
      <c r="Q239" s="1292">
        <v>0</v>
      </c>
      <c r="R239" s="1292">
        <v>0</v>
      </c>
      <c r="S239" s="1292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1292">
        <v>0</v>
      </c>
      <c r="I240" s="1292">
        <v>0</v>
      </c>
      <c r="J240" s="1292">
        <v>0</v>
      </c>
      <c r="K240" s="1292">
        <v>0</v>
      </c>
      <c r="L240" s="1292">
        <v>0</v>
      </c>
      <c r="M240" s="1292">
        <v>0</v>
      </c>
      <c r="N240" s="1292">
        <v>0</v>
      </c>
      <c r="O240" s="1292">
        <v>0</v>
      </c>
      <c r="P240" s="1292">
        <v>0</v>
      </c>
      <c r="Q240" s="1292">
        <v>0</v>
      </c>
      <c r="R240" s="1292">
        <v>0</v>
      </c>
      <c r="S240" s="1292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1292">
        <v>0</v>
      </c>
      <c r="I241" s="1292">
        <v>0</v>
      </c>
      <c r="J241" s="1292">
        <v>0</v>
      </c>
      <c r="K241" s="1292">
        <v>0</v>
      </c>
      <c r="L241" s="1292">
        <v>0</v>
      </c>
      <c r="M241" s="1292">
        <v>0</v>
      </c>
      <c r="N241" s="1292">
        <v>0</v>
      </c>
      <c r="O241" s="1292">
        <v>0</v>
      </c>
      <c r="P241" s="1292">
        <v>0</v>
      </c>
      <c r="Q241" s="1292">
        <v>0</v>
      </c>
      <c r="R241" s="1292">
        <v>0</v>
      </c>
      <c r="S241" s="1292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1292">
        <v>0</v>
      </c>
      <c r="I242" s="1292">
        <v>0</v>
      </c>
      <c r="J242" s="1292">
        <v>0</v>
      </c>
      <c r="K242" s="1292">
        <v>0</v>
      </c>
      <c r="L242" s="1292">
        <v>0</v>
      </c>
      <c r="M242" s="1292">
        <v>0</v>
      </c>
      <c r="N242" s="1292">
        <v>0</v>
      </c>
      <c r="O242" s="1292">
        <v>0</v>
      </c>
      <c r="P242" s="1292">
        <v>0</v>
      </c>
      <c r="Q242" s="1292">
        <v>0</v>
      </c>
      <c r="R242" s="1292">
        <v>0</v>
      </c>
      <c r="S242" s="1292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1292">
        <v>0</v>
      </c>
      <c r="I243" s="1292">
        <v>0</v>
      </c>
      <c r="J243" s="1292">
        <v>0</v>
      </c>
      <c r="K243" s="1292">
        <v>0</v>
      </c>
      <c r="L243" s="1292">
        <v>0</v>
      </c>
      <c r="M243" s="1292">
        <v>0</v>
      </c>
      <c r="N243" s="1292">
        <v>0</v>
      </c>
      <c r="O243" s="1292">
        <v>0</v>
      </c>
      <c r="P243" s="1292">
        <v>0</v>
      </c>
      <c r="Q243" s="1292">
        <v>0</v>
      </c>
      <c r="R243" s="1292">
        <v>0</v>
      </c>
      <c r="S243" s="1292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1292">
        <v>0</v>
      </c>
      <c r="I244" s="1292">
        <v>0</v>
      </c>
      <c r="J244" s="1292">
        <v>0</v>
      </c>
      <c r="K244" s="1292">
        <v>0</v>
      </c>
      <c r="L244" s="1292">
        <v>0</v>
      </c>
      <c r="M244" s="1292">
        <v>0</v>
      </c>
      <c r="N244" s="1292">
        <v>0</v>
      </c>
      <c r="O244" s="1292">
        <v>0</v>
      </c>
      <c r="P244" s="1292">
        <v>0</v>
      </c>
      <c r="Q244" s="1292">
        <v>0</v>
      </c>
      <c r="R244" s="1292">
        <v>0</v>
      </c>
      <c r="S244" s="1292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1292">
        <v>0</v>
      </c>
      <c r="I245" s="1292">
        <v>0</v>
      </c>
      <c r="J245" s="1292">
        <v>0</v>
      </c>
      <c r="K245" s="1292">
        <v>0</v>
      </c>
      <c r="L245" s="1292">
        <v>0</v>
      </c>
      <c r="M245" s="1292">
        <v>0</v>
      </c>
      <c r="N245" s="1292">
        <v>0</v>
      </c>
      <c r="O245" s="1292">
        <v>0</v>
      </c>
      <c r="P245" s="1292">
        <v>0</v>
      </c>
      <c r="Q245" s="1292">
        <v>0</v>
      </c>
      <c r="R245" s="1292">
        <v>0</v>
      </c>
      <c r="S245" s="1292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1292">
        <v>0</v>
      </c>
      <c r="I246" s="1292">
        <v>0</v>
      </c>
      <c r="J246" s="1292">
        <v>0</v>
      </c>
      <c r="K246" s="1292">
        <v>0</v>
      </c>
      <c r="L246" s="1292">
        <v>0</v>
      </c>
      <c r="M246" s="1292">
        <v>0</v>
      </c>
      <c r="N246" s="1292">
        <v>0</v>
      </c>
      <c r="O246" s="1292">
        <v>0</v>
      </c>
      <c r="P246" s="1292">
        <v>0</v>
      </c>
      <c r="Q246" s="1292">
        <v>0</v>
      </c>
      <c r="R246" s="1292">
        <v>0</v>
      </c>
      <c r="S246" s="1292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1292">
        <v>0</v>
      </c>
      <c r="I247" s="1292">
        <v>0</v>
      </c>
      <c r="J247" s="1292">
        <v>0</v>
      </c>
      <c r="K247" s="1292">
        <v>0</v>
      </c>
      <c r="L247" s="1292">
        <v>0</v>
      </c>
      <c r="M247" s="1292">
        <v>0</v>
      </c>
      <c r="N247" s="1292">
        <v>0</v>
      </c>
      <c r="O247" s="1292">
        <v>0</v>
      </c>
      <c r="P247" s="1292">
        <v>0</v>
      </c>
      <c r="Q247" s="1292">
        <v>0</v>
      </c>
      <c r="R247" s="1292">
        <v>0</v>
      </c>
      <c r="S247" s="1292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1292">
        <v>0</v>
      </c>
      <c r="I248" s="1292">
        <v>0</v>
      </c>
      <c r="J248" s="1292">
        <v>0</v>
      </c>
      <c r="K248" s="1292">
        <v>0</v>
      </c>
      <c r="L248" s="1292">
        <v>0</v>
      </c>
      <c r="M248" s="1292">
        <v>0</v>
      </c>
      <c r="N248" s="1292">
        <v>0</v>
      </c>
      <c r="O248" s="1292">
        <v>0</v>
      </c>
      <c r="P248" s="1292">
        <v>0</v>
      </c>
      <c r="Q248" s="1292">
        <v>0</v>
      </c>
      <c r="R248" s="1292">
        <v>0</v>
      </c>
      <c r="S248" s="1292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1292">
        <v>0</v>
      </c>
      <c r="I249" s="1292">
        <v>0</v>
      </c>
      <c r="J249" s="1292">
        <v>0</v>
      </c>
      <c r="K249" s="1292">
        <v>0</v>
      </c>
      <c r="L249" s="1292">
        <v>0</v>
      </c>
      <c r="M249" s="1292">
        <v>0</v>
      </c>
      <c r="N249" s="1292">
        <v>0</v>
      </c>
      <c r="O249" s="1292">
        <v>0</v>
      </c>
      <c r="P249" s="1292">
        <v>0</v>
      </c>
      <c r="Q249" s="1292">
        <v>0</v>
      </c>
      <c r="R249" s="1292">
        <v>0</v>
      </c>
      <c r="S249" s="1292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1292">
        <v>0</v>
      </c>
      <c r="I250" s="1292">
        <v>0</v>
      </c>
      <c r="J250" s="1292">
        <v>0</v>
      </c>
      <c r="K250" s="1292">
        <v>0</v>
      </c>
      <c r="L250" s="1292">
        <v>0</v>
      </c>
      <c r="M250" s="1292">
        <v>0</v>
      </c>
      <c r="N250" s="1292">
        <v>0</v>
      </c>
      <c r="O250" s="1292">
        <v>0</v>
      </c>
      <c r="P250" s="1292">
        <v>0</v>
      </c>
      <c r="Q250" s="1292">
        <v>0</v>
      </c>
      <c r="R250" s="1292">
        <v>0</v>
      </c>
      <c r="S250" s="1292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1292">
        <v>0</v>
      </c>
      <c r="I251" s="1292">
        <v>0</v>
      </c>
      <c r="J251" s="1292">
        <v>0</v>
      </c>
      <c r="K251" s="1292">
        <v>0</v>
      </c>
      <c r="L251" s="1292">
        <v>0</v>
      </c>
      <c r="M251" s="1292">
        <v>0</v>
      </c>
      <c r="N251" s="1292">
        <v>0</v>
      </c>
      <c r="O251" s="1292">
        <v>0</v>
      </c>
      <c r="P251" s="1292">
        <v>0</v>
      </c>
      <c r="Q251" s="1292">
        <v>0</v>
      </c>
      <c r="R251" s="1292">
        <v>0</v>
      </c>
      <c r="S251" s="1292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1292">
        <v>0</v>
      </c>
      <c r="I252" s="1292">
        <v>0</v>
      </c>
      <c r="J252" s="1292">
        <v>0</v>
      </c>
      <c r="K252" s="1292">
        <v>0</v>
      </c>
      <c r="L252" s="1292">
        <v>0</v>
      </c>
      <c r="M252" s="1292">
        <v>0</v>
      </c>
      <c r="N252" s="1292">
        <v>0</v>
      </c>
      <c r="O252" s="1292">
        <v>0</v>
      </c>
      <c r="P252" s="1292">
        <v>0</v>
      </c>
      <c r="Q252" s="1292">
        <v>0</v>
      </c>
      <c r="R252" s="1292">
        <v>0</v>
      </c>
      <c r="S252" s="1292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1292">
        <v>0</v>
      </c>
      <c r="I253" s="1292">
        <v>0</v>
      </c>
      <c r="J253" s="1292">
        <v>0</v>
      </c>
      <c r="K253" s="1292">
        <v>0</v>
      </c>
      <c r="L253" s="1292">
        <v>0</v>
      </c>
      <c r="M253" s="1292">
        <v>0</v>
      </c>
      <c r="N253" s="1292">
        <v>0</v>
      </c>
      <c r="O253" s="1292">
        <v>0</v>
      </c>
      <c r="P253" s="1292">
        <v>0</v>
      </c>
      <c r="Q253" s="1292">
        <v>0</v>
      </c>
      <c r="R253" s="1292">
        <v>0</v>
      </c>
      <c r="S253" s="1292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1292">
        <v>0</v>
      </c>
      <c r="I254" s="1292">
        <v>0</v>
      </c>
      <c r="J254" s="1292">
        <v>0</v>
      </c>
      <c r="K254" s="1292">
        <v>0</v>
      </c>
      <c r="L254" s="1292">
        <v>0</v>
      </c>
      <c r="M254" s="1292">
        <v>0</v>
      </c>
      <c r="N254" s="1292">
        <v>0</v>
      </c>
      <c r="O254" s="1292">
        <v>0</v>
      </c>
      <c r="P254" s="1292">
        <v>0</v>
      </c>
      <c r="Q254" s="1292">
        <v>0</v>
      </c>
      <c r="R254" s="1292">
        <v>0</v>
      </c>
      <c r="S254" s="1292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1292">
        <v>0</v>
      </c>
      <c r="I255" s="1292">
        <v>0</v>
      </c>
      <c r="J255" s="1292">
        <v>0</v>
      </c>
      <c r="K255" s="1292">
        <v>0</v>
      </c>
      <c r="L255" s="1292">
        <v>0</v>
      </c>
      <c r="M255" s="1292">
        <v>0</v>
      </c>
      <c r="N255" s="1292">
        <v>0</v>
      </c>
      <c r="O255" s="1292">
        <v>0</v>
      </c>
      <c r="P255" s="1292">
        <v>0</v>
      </c>
      <c r="Q255" s="1292">
        <v>0</v>
      </c>
      <c r="R255" s="1292">
        <v>0</v>
      </c>
      <c r="S255" s="1292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1292">
        <v>0</v>
      </c>
      <c r="I256" s="1292">
        <v>0</v>
      </c>
      <c r="J256" s="1292">
        <v>0</v>
      </c>
      <c r="K256" s="1292">
        <v>0</v>
      </c>
      <c r="L256" s="1292">
        <v>0</v>
      </c>
      <c r="M256" s="1292">
        <v>0</v>
      </c>
      <c r="N256" s="1292">
        <v>0</v>
      </c>
      <c r="O256" s="1292">
        <v>0</v>
      </c>
      <c r="P256" s="1292">
        <v>0</v>
      </c>
      <c r="Q256" s="1292">
        <v>0</v>
      </c>
      <c r="R256" s="1292">
        <v>0</v>
      </c>
      <c r="S256" s="1292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1292">
        <v>0</v>
      </c>
      <c r="I257" s="1292">
        <v>0</v>
      </c>
      <c r="J257" s="1292">
        <v>0</v>
      </c>
      <c r="K257" s="1292">
        <v>0</v>
      </c>
      <c r="L257" s="1292">
        <v>0</v>
      </c>
      <c r="M257" s="1292">
        <v>0</v>
      </c>
      <c r="N257" s="1292">
        <v>0</v>
      </c>
      <c r="O257" s="1292">
        <v>0</v>
      </c>
      <c r="P257" s="1292">
        <v>0</v>
      </c>
      <c r="Q257" s="1292">
        <v>0</v>
      </c>
      <c r="R257" s="1292">
        <v>0</v>
      </c>
      <c r="S257" s="1292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1292">
        <v>0</v>
      </c>
      <c r="I258" s="1292">
        <v>0</v>
      </c>
      <c r="J258" s="1292">
        <v>0</v>
      </c>
      <c r="K258" s="1292">
        <v>0</v>
      </c>
      <c r="L258" s="1292">
        <v>0</v>
      </c>
      <c r="M258" s="1292">
        <v>0</v>
      </c>
      <c r="N258" s="1292">
        <v>0</v>
      </c>
      <c r="O258" s="1292">
        <v>0</v>
      </c>
      <c r="P258" s="1292">
        <v>0</v>
      </c>
      <c r="Q258" s="1292">
        <v>0</v>
      </c>
      <c r="R258" s="1292">
        <v>0</v>
      </c>
      <c r="S258" s="1292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1292">
        <v>0</v>
      </c>
      <c r="I259" s="1292">
        <v>0</v>
      </c>
      <c r="J259" s="1292">
        <v>0</v>
      </c>
      <c r="K259" s="1292">
        <v>0</v>
      </c>
      <c r="L259" s="1292">
        <v>0</v>
      </c>
      <c r="M259" s="1292">
        <v>0</v>
      </c>
      <c r="N259" s="1292">
        <v>0</v>
      </c>
      <c r="O259" s="1292">
        <v>0</v>
      </c>
      <c r="P259" s="1292">
        <v>0</v>
      </c>
      <c r="Q259" s="1292">
        <v>0</v>
      </c>
      <c r="R259" s="1292">
        <v>0</v>
      </c>
      <c r="S259" s="1292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1292">
        <v>0</v>
      </c>
      <c r="I260" s="1292">
        <v>0</v>
      </c>
      <c r="J260" s="1292">
        <v>0</v>
      </c>
      <c r="K260" s="1292">
        <v>0</v>
      </c>
      <c r="L260" s="1292">
        <v>0</v>
      </c>
      <c r="M260" s="1292">
        <v>0</v>
      </c>
      <c r="N260" s="1292">
        <v>0</v>
      </c>
      <c r="O260" s="1292">
        <v>0</v>
      </c>
      <c r="P260" s="1292">
        <v>0</v>
      </c>
      <c r="Q260" s="1292">
        <v>0</v>
      </c>
      <c r="R260" s="1292">
        <v>0</v>
      </c>
      <c r="S260" s="1292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1292">
        <v>0</v>
      </c>
      <c r="I261" s="1292">
        <v>0</v>
      </c>
      <c r="J261" s="1292">
        <v>0</v>
      </c>
      <c r="K261" s="1292">
        <v>0</v>
      </c>
      <c r="L261" s="1292">
        <v>0</v>
      </c>
      <c r="M261" s="1292">
        <v>0</v>
      </c>
      <c r="N261" s="1292">
        <v>0</v>
      </c>
      <c r="O261" s="1292">
        <v>0</v>
      </c>
      <c r="P261" s="1292">
        <v>0</v>
      </c>
      <c r="Q261" s="1292">
        <v>0</v>
      </c>
      <c r="R261" s="1292">
        <v>0</v>
      </c>
      <c r="S261" s="1292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1292">
        <v>0</v>
      </c>
      <c r="I262" s="1292">
        <v>0</v>
      </c>
      <c r="J262" s="1292">
        <v>0</v>
      </c>
      <c r="K262" s="1292">
        <v>0</v>
      </c>
      <c r="L262" s="1292">
        <v>0</v>
      </c>
      <c r="M262" s="1292">
        <v>0</v>
      </c>
      <c r="N262" s="1292">
        <v>0</v>
      </c>
      <c r="O262" s="1292">
        <v>0</v>
      </c>
      <c r="P262" s="1292">
        <v>0</v>
      </c>
      <c r="Q262" s="1292">
        <v>0</v>
      </c>
      <c r="R262" s="1292">
        <v>0</v>
      </c>
      <c r="S262" s="1292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0</v>
      </c>
      <c r="L263" s="93">
        <f t="shared" si="14"/>
        <v>0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1292">
        <v>0</v>
      </c>
      <c r="I264" s="1292">
        <v>0</v>
      </c>
      <c r="J264" s="1292">
        <v>0</v>
      </c>
      <c r="K264" s="1292">
        <v>0</v>
      </c>
      <c r="L264" s="1292">
        <v>0</v>
      </c>
      <c r="M264" s="1292">
        <v>0</v>
      </c>
      <c r="N264" s="1292">
        <v>0</v>
      </c>
      <c r="O264" s="1292">
        <v>0</v>
      </c>
      <c r="P264" s="1292">
        <v>0</v>
      </c>
      <c r="Q264" s="1292">
        <v>0</v>
      </c>
      <c r="R264" s="1292">
        <v>0</v>
      </c>
      <c r="S264" s="1292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1292">
        <v>0</v>
      </c>
      <c r="I265" s="1292">
        <v>0</v>
      </c>
      <c r="J265" s="1292">
        <v>0</v>
      </c>
      <c r="K265" s="1292">
        <v>0</v>
      </c>
      <c r="L265" s="1292">
        <v>0</v>
      </c>
      <c r="M265" s="1292">
        <v>0</v>
      </c>
      <c r="N265" s="1292">
        <v>0</v>
      </c>
      <c r="O265" s="1292">
        <v>0</v>
      </c>
      <c r="P265" s="1292">
        <v>0</v>
      </c>
      <c r="Q265" s="1292">
        <v>0</v>
      </c>
      <c r="R265" s="1292">
        <v>0</v>
      </c>
      <c r="S265" s="1292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1292">
        <v>0</v>
      </c>
      <c r="I266" s="1292">
        <v>0</v>
      </c>
      <c r="J266" s="1292">
        <v>0</v>
      </c>
      <c r="K266" s="1292">
        <v>0</v>
      </c>
      <c r="L266" s="1292">
        <v>0</v>
      </c>
      <c r="M266" s="1292">
        <v>0</v>
      </c>
      <c r="N266" s="1292">
        <v>0</v>
      </c>
      <c r="O266" s="1292">
        <v>0</v>
      </c>
      <c r="P266" s="1292">
        <v>0</v>
      </c>
      <c r="Q266" s="1292">
        <v>0</v>
      </c>
      <c r="R266" s="1292">
        <v>0</v>
      </c>
      <c r="S266" s="1292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1292">
        <v>0</v>
      </c>
      <c r="I267" s="1292">
        <v>0</v>
      </c>
      <c r="J267" s="1292">
        <v>0</v>
      </c>
      <c r="K267" s="1292">
        <v>0</v>
      </c>
      <c r="L267" s="1292">
        <v>0</v>
      </c>
      <c r="M267" s="1292">
        <v>0</v>
      </c>
      <c r="N267" s="1292">
        <v>0</v>
      </c>
      <c r="O267" s="1292">
        <v>0</v>
      </c>
      <c r="P267" s="1292">
        <v>0</v>
      </c>
      <c r="Q267" s="1292">
        <v>0</v>
      </c>
      <c r="R267" s="1292">
        <v>0</v>
      </c>
      <c r="S267" s="1292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1292">
        <v>0</v>
      </c>
      <c r="I268" s="1292">
        <v>0</v>
      </c>
      <c r="J268" s="1292">
        <v>0</v>
      </c>
      <c r="K268" s="1292">
        <v>0</v>
      </c>
      <c r="L268" s="1292">
        <v>0</v>
      </c>
      <c r="M268" s="1292">
        <v>0</v>
      </c>
      <c r="N268" s="1292">
        <v>0</v>
      </c>
      <c r="O268" s="1292">
        <v>0</v>
      </c>
      <c r="P268" s="1292">
        <v>0</v>
      </c>
      <c r="Q268" s="1292">
        <v>0</v>
      </c>
      <c r="R268" s="1292">
        <v>0</v>
      </c>
      <c r="S268" s="1292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1292">
        <v>0</v>
      </c>
      <c r="I269" s="1292">
        <v>0</v>
      </c>
      <c r="J269" s="1292">
        <v>0</v>
      </c>
      <c r="K269" s="1292">
        <v>0</v>
      </c>
      <c r="L269" s="1292">
        <v>0</v>
      </c>
      <c r="M269" s="1292">
        <v>0</v>
      </c>
      <c r="N269" s="1292">
        <v>0</v>
      </c>
      <c r="O269" s="1292">
        <v>0</v>
      </c>
      <c r="P269" s="1292">
        <v>0</v>
      </c>
      <c r="Q269" s="1292">
        <v>0</v>
      </c>
      <c r="R269" s="1292">
        <v>0</v>
      </c>
      <c r="S269" s="1292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1292">
        <v>0</v>
      </c>
      <c r="I270" s="1292">
        <v>0</v>
      </c>
      <c r="J270" s="1292">
        <v>0</v>
      </c>
      <c r="K270" s="1292">
        <v>0</v>
      </c>
      <c r="L270" s="1292">
        <v>0</v>
      </c>
      <c r="M270" s="1292">
        <v>0</v>
      </c>
      <c r="N270" s="1292">
        <v>0</v>
      </c>
      <c r="O270" s="1292">
        <v>0</v>
      </c>
      <c r="P270" s="1292">
        <v>0</v>
      </c>
      <c r="Q270" s="1292">
        <v>0</v>
      </c>
      <c r="R270" s="1292">
        <v>0</v>
      </c>
      <c r="S270" s="1292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1292">
        <v>0</v>
      </c>
      <c r="I271" s="1292">
        <v>0</v>
      </c>
      <c r="J271" s="1292">
        <v>0</v>
      </c>
      <c r="K271" s="1292">
        <v>0</v>
      </c>
      <c r="L271" s="1292">
        <v>0</v>
      </c>
      <c r="M271" s="1292">
        <v>0</v>
      </c>
      <c r="N271" s="1292">
        <v>0</v>
      </c>
      <c r="O271" s="1292">
        <v>0</v>
      </c>
      <c r="P271" s="1292">
        <v>0</v>
      </c>
      <c r="Q271" s="1292">
        <v>0</v>
      </c>
      <c r="R271" s="1292">
        <v>0</v>
      </c>
      <c r="S271" s="1292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1292">
        <v>0</v>
      </c>
      <c r="I272" s="1292">
        <v>0</v>
      </c>
      <c r="J272" s="1292">
        <v>0</v>
      </c>
      <c r="K272" s="1292">
        <v>0</v>
      </c>
      <c r="L272" s="1292">
        <v>0</v>
      </c>
      <c r="M272" s="1292">
        <v>0</v>
      </c>
      <c r="N272" s="1292">
        <v>0</v>
      </c>
      <c r="O272" s="1292">
        <v>0</v>
      </c>
      <c r="P272" s="1292">
        <v>0</v>
      </c>
      <c r="Q272" s="1292">
        <v>0</v>
      </c>
      <c r="R272" s="1292">
        <v>0</v>
      </c>
      <c r="S272" s="1292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1292">
        <v>0</v>
      </c>
      <c r="I273" s="1292">
        <v>0</v>
      </c>
      <c r="J273" s="1292">
        <v>0</v>
      </c>
      <c r="K273" s="1292">
        <v>0</v>
      </c>
      <c r="L273" s="1292">
        <v>0</v>
      </c>
      <c r="M273" s="1292">
        <v>0</v>
      </c>
      <c r="N273" s="1292">
        <v>0</v>
      </c>
      <c r="O273" s="1292">
        <v>0</v>
      </c>
      <c r="P273" s="1292">
        <v>0</v>
      </c>
      <c r="Q273" s="1292">
        <v>0</v>
      </c>
      <c r="R273" s="1292">
        <v>0</v>
      </c>
      <c r="S273" s="1292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1292">
        <v>0</v>
      </c>
      <c r="I274" s="1292">
        <v>0</v>
      </c>
      <c r="J274" s="1292">
        <v>0</v>
      </c>
      <c r="K274" s="1292">
        <v>0</v>
      </c>
      <c r="L274" s="1292">
        <v>0</v>
      </c>
      <c r="M274" s="1292">
        <v>0</v>
      </c>
      <c r="N274" s="1292">
        <v>0</v>
      </c>
      <c r="O274" s="1292">
        <v>0</v>
      </c>
      <c r="P274" s="1292">
        <v>0</v>
      </c>
      <c r="Q274" s="1292">
        <v>0</v>
      </c>
      <c r="R274" s="1292">
        <v>0</v>
      </c>
      <c r="S274" s="1292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1292">
        <v>0</v>
      </c>
      <c r="I275" s="1292">
        <v>0</v>
      </c>
      <c r="J275" s="1292">
        <v>0</v>
      </c>
      <c r="K275" s="1292">
        <v>0</v>
      </c>
      <c r="L275" s="1292">
        <v>0</v>
      </c>
      <c r="M275" s="1292">
        <v>0</v>
      </c>
      <c r="N275" s="1292">
        <v>0</v>
      </c>
      <c r="O275" s="1292">
        <v>0</v>
      </c>
      <c r="P275" s="1292">
        <v>0</v>
      </c>
      <c r="Q275" s="1292">
        <v>0</v>
      </c>
      <c r="R275" s="1292">
        <v>0</v>
      </c>
      <c r="S275" s="1292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1292">
        <v>0</v>
      </c>
      <c r="I276" s="1292">
        <v>0</v>
      </c>
      <c r="J276" s="1292">
        <v>0</v>
      </c>
      <c r="K276" s="1292">
        <v>0</v>
      </c>
      <c r="L276" s="1292">
        <v>0</v>
      </c>
      <c r="M276" s="1292">
        <v>0</v>
      </c>
      <c r="N276" s="1292">
        <v>0</v>
      </c>
      <c r="O276" s="1292">
        <v>0</v>
      </c>
      <c r="P276" s="1292">
        <v>0</v>
      </c>
      <c r="Q276" s="1292">
        <v>0</v>
      </c>
      <c r="R276" s="1292">
        <v>0</v>
      </c>
      <c r="S276" s="1292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1292">
        <v>0</v>
      </c>
      <c r="I277" s="1292">
        <v>0</v>
      </c>
      <c r="J277" s="1292">
        <v>0</v>
      </c>
      <c r="K277" s="1292">
        <v>0</v>
      </c>
      <c r="L277" s="1292">
        <v>0</v>
      </c>
      <c r="M277" s="1292">
        <v>0</v>
      </c>
      <c r="N277" s="1292">
        <v>0</v>
      </c>
      <c r="O277" s="1292">
        <v>0</v>
      </c>
      <c r="P277" s="1292">
        <v>0</v>
      </c>
      <c r="Q277" s="1292">
        <v>0</v>
      </c>
      <c r="R277" s="1292">
        <v>0</v>
      </c>
      <c r="S277" s="1292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1292">
        <v>0</v>
      </c>
      <c r="I278" s="1292">
        <v>0</v>
      </c>
      <c r="J278" s="1292">
        <v>0</v>
      </c>
      <c r="K278" s="1292">
        <v>0</v>
      </c>
      <c r="L278" s="1292">
        <v>0</v>
      </c>
      <c r="M278" s="1292">
        <v>0</v>
      </c>
      <c r="N278" s="1292">
        <v>0</v>
      </c>
      <c r="O278" s="1292">
        <v>0</v>
      </c>
      <c r="P278" s="1292">
        <v>0</v>
      </c>
      <c r="Q278" s="1292">
        <v>0</v>
      </c>
      <c r="R278" s="1292">
        <v>0</v>
      </c>
      <c r="S278" s="1292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1292">
        <v>0</v>
      </c>
      <c r="I279" s="1292">
        <v>0</v>
      </c>
      <c r="J279" s="1292">
        <v>0</v>
      </c>
      <c r="K279" s="1292">
        <v>0</v>
      </c>
      <c r="L279" s="1292">
        <v>0</v>
      </c>
      <c r="M279" s="1292">
        <v>0</v>
      </c>
      <c r="N279" s="1292">
        <v>0</v>
      </c>
      <c r="O279" s="1292">
        <v>0</v>
      </c>
      <c r="P279" s="1292">
        <v>0</v>
      </c>
      <c r="Q279" s="1292">
        <v>0</v>
      </c>
      <c r="R279" s="1292">
        <v>0</v>
      </c>
      <c r="S279" s="1292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1292">
        <v>0</v>
      </c>
      <c r="I280" s="1292">
        <v>0</v>
      </c>
      <c r="J280" s="1292">
        <v>0</v>
      </c>
      <c r="K280" s="1292">
        <v>0</v>
      </c>
      <c r="L280" s="1292">
        <v>0</v>
      </c>
      <c r="M280" s="1292">
        <v>0</v>
      </c>
      <c r="N280" s="1292">
        <v>0</v>
      </c>
      <c r="O280" s="1292">
        <v>0</v>
      </c>
      <c r="P280" s="1292">
        <v>0</v>
      </c>
      <c r="Q280" s="1292">
        <v>0</v>
      </c>
      <c r="R280" s="1292">
        <v>0</v>
      </c>
      <c r="S280" s="1292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1292">
        <v>0</v>
      </c>
      <c r="I281" s="1292">
        <v>0</v>
      </c>
      <c r="J281" s="1292">
        <v>0</v>
      </c>
      <c r="K281" s="1292">
        <v>0</v>
      </c>
      <c r="L281" s="1292">
        <v>0</v>
      </c>
      <c r="M281" s="1292">
        <v>0</v>
      </c>
      <c r="N281" s="1292">
        <v>0</v>
      </c>
      <c r="O281" s="1292">
        <v>0</v>
      </c>
      <c r="P281" s="1292">
        <v>0</v>
      </c>
      <c r="Q281" s="1292">
        <v>0</v>
      </c>
      <c r="R281" s="1292">
        <v>0</v>
      </c>
      <c r="S281" s="1292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1292">
        <v>0</v>
      </c>
      <c r="I282" s="1292">
        <v>0</v>
      </c>
      <c r="J282" s="1292">
        <v>0</v>
      </c>
      <c r="K282" s="1292">
        <v>0</v>
      </c>
      <c r="L282" s="1292">
        <v>0</v>
      </c>
      <c r="M282" s="1292">
        <v>0</v>
      </c>
      <c r="N282" s="1292">
        <v>0</v>
      </c>
      <c r="O282" s="1292">
        <v>0</v>
      </c>
      <c r="P282" s="1292">
        <v>0</v>
      </c>
      <c r="Q282" s="1292">
        <v>0</v>
      </c>
      <c r="R282" s="1292">
        <v>0</v>
      </c>
      <c r="S282" s="1292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1292">
        <v>0</v>
      </c>
      <c r="I283" s="1292">
        <v>0</v>
      </c>
      <c r="J283" s="1292">
        <v>0</v>
      </c>
      <c r="K283" s="1292">
        <v>0</v>
      </c>
      <c r="L283" s="1292">
        <v>0</v>
      </c>
      <c r="M283" s="1292">
        <v>0</v>
      </c>
      <c r="N283" s="1292">
        <v>0</v>
      </c>
      <c r="O283" s="1292">
        <v>0</v>
      </c>
      <c r="P283" s="1292">
        <v>0</v>
      </c>
      <c r="Q283" s="1292">
        <v>0</v>
      </c>
      <c r="R283" s="1292">
        <v>0</v>
      </c>
      <c r="S283" s="1292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1292">
        <v>0</v>
      </c>
      <c r="I284" s="1292">
        <v>0</v>
      </c>
      <c r="J284" s="1292">
        <v>0</v>
      </c>
      <c r="K284" s="1292">
        <v>0</v>
      </c>
      <c r="L284" s="1292">
        <v>0</v>
      </c>
      <c r="M284" s="1292">
        <v>0</v>
      </c>
      <c r="N284" s="1292">
        <v>0</v>
      </c>
      <c r="O284" s="1292">
        <v>0</v>
      </c>
      <c r="P284" s="1292">
        <v>0</v>
      </c>
      <c r="Q284" s="1292">
        <v>0</v>
      </c>
      <c r="R284" s="1292">
        <v>0</v>
      </c>
      <c r="S284" s="1292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1292">
        <v>0</v>
      </c>
      <c r="I285" s="1292">
        <v>0</v>
      </c>
      <c r="J285" s="1292">
        <v>0</v>
      </c>
      <c r="K285" s="1292">
        <v>0</v>
      </c>
      <c r="L285" s="1292">
        <v>0</v>
      </c>
      <c r="M285" s="1292">
        <v>0</v>
      </c>
      <c r="N285" s="1292">
        <v>0</v>
      </c>
      <c r="O285" s="1292">
        <v>0</v>
      </c>
      <c r="P285" s="1292">
        <v>0</v>
      </c>
      <c r="Q285" s="1292">
        <v>0</v>
      </c>
      <c r="R285" s="1292">
        <v>0</v>
      </c>
      <c r="S285" s="1292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1292">
        <v>0</v>
      </c>
      <c r="I286" s="1292">
        <v>0</v>
      </c>
      <c r="J286" s="1292">
        <v>0</v>
      </c>
      <c r="K286" s="1292">
        <v>0</v>
      </c>
      <c r="L286" s="1292">
        <v>0</v>
      </c>
      <c r="M286" s="1292">
        <v>0</v>
      </c>
      <c r="N286" s="1292">
        <v>0</v>
      </c>
      <c r="O286" s="1292">
        <v>0</v>
      </c>
      <c r="P286" s="1292">
        <v>0</v>
      </c>
      <c r="Q286" s="1292">
        <v>0</v>
      </c>
      <c r="R286" s="1292">
        <v>0</v>
      </c>
      <c r="S286" s="1292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1292">
        <v>0</v>
      </c>
      <c r="I287" s="1292">
        <v>0</v>
      </c>
      <c r="J287" s="1292">
        <v>0</v>
      </c>
      <c r="K287" s="1292">
        <v>0</v>
      </c>
      <c r="L287" s="1292">
        <v>0</v>
      </c>
      <c r="M287" s="1292">
        <v>0</v>
      </c>
      <c r="N287" s="1292">
        <v>0</v>
      </c>
      <c r="O287" s="1292">
        <v>0</v>
      </c>
      <c r="P287" s="1292">
        <v>0</v>
      </c>
      <c r="Q287" s="1292">
        <v>0</v>
      </c>
      <c r="R287" s="1292">
        <v>0</v>
      </c>
      <c r="S287" s="1292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1292">
        <v>0</v>
      </c>
      <c r="I288" s="1292">
        <v>0</v>
      </c>
      <c r="J288" s="1292">
        <v>0</v>
      </c>
      <c r="K288" s="1292">
        <v>0</v>
      </c>
      <c r="L288" s="1292">
        <v>0</v>
      </c>
      <c r="M288" s="1292">
        <v>0</v>
      </c>
      <c r="N288" s="1292">
        <v>0</v>
      </c>
      <c r="O288" s="1292">
        <v>0</v>
      </c>
      <c r="P288" s="1292">
        <v>0</v>
      </c>
      <c r="Q288" s="1292">
        <v>0</v>
      </c>
      <c r="R288" s="1292">
        <v>0</v>
      </c>
      <c r="S288" s="1292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1292">
        <v>0</v>
      </c>
      <c r="I289" s="1292">
        <v>0</v>
      </c>
      <c r="J289" s="1292">
        <v>0</v>
      </c>
      <c r="K289" s="1292">
        <v>0</v>
      </c>
      <c r="L289" s="1292">
        <v>0</v>
      </c>
      <c r="M289" s="1292">
        <v>0</v>
      </c>
      <c r="N289" s="1292">
        <v>0</v>
      </c>
      <c r="O289" s="1292">
        <v>0</v>
      </c>
      <c r="P289" s="1292">
        <v>0</v>
      </c>
      <c r="Q289" s="1292">
        <v>0</v>
      </c>
      <c r="R289" s="1292">
        <v>0</v>
      </c>
      <c r="S289" s="1292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1292">
        <v>0</v>
      </c>
      <c r="I290" s="1292">
        <v>0</v>
      </c>
      <c r="J290" s="1292">
        <v>0</v>
      </c>
      <c r="K290" s="1292">
        <v>0</v>
      </c>
      <c r="L290" s="1292">
        <v>0</v>
      </c>
      <c r="M290" s="1292">
        <v>0</v>
      </c>
      <c r="N290" s="1292">
        <v>0</v>
      </c>
      <c r="O290" s="1292">
        <v>0</v>
      </c>
      <c r="P290" s="1292">
        <v>0</v>
      </c>
      <c r="Q290" s="1292">
        <v>0</v>
      </c>
      <c r="R290" s="1292">
        <v>0</v>
      </c>
      <c r="S290" s="1292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1292">
        <v>0</v>
      </c>
      <c r="I291" s="1292">
        <v>0</v>
      </c>
      <c r="J291" s="1292">
        <v>0</v>
      </c>
      <c r="K291" s="1292">
        <v>0</v>
      </c>
      <c r="L291" s="1292">
        <v>0</v>
      </c>
      <c r="M291" s="1292">
        <v>0</v>
      </c>
      <c r="N291" s="1292">
        <v>0</v>
      </c>
      <c r="O291" s="1292">
        <v>0</v>
      </c>
      <c r="P291" s="1292">
        <v>0</v>
      </c>
      <c r="Q291" s="1292">
        <v>0</v>
      </c>
      <c r="R291" s="1292">
        <v>0</v>
      </c>
      <c r="S291" s="1292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1292">
        <v>0</v>
      </c>
      <c r="I292" s="1292">
        <v>0</v>
      </c>
      <c r="J292" s="1292">
        <v>0</v>
      </c>
      <c r="K292" s="1292">
        <v>0</v>
      </c>
      <c r="L292" s="1292">
        <v>0</v>
      </c>
      <c r="M292" s="1292">
        <v>0</v>
      </c>
      <c r="N292" s="1292">
        <v>0</v>
      </c>
      <c r="O292" s="1292">
        <v>0</v>
      </c>
      <c r="P292" s="1292">
        <v>0</v>
      </c>
      <c r="Q292" s="1292">
        <v>0</v>
      </c>
      <c r="R292" s="1292">
        <v>0</v>
      </c>
      <c r="S292" s="1292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1292">
        <v>0</v>
      </c>
      <c r="I293" s="1292">
        <v>0</v>
      </c>
      <c r="J293" s="1292">
        <v>0</v>
      </c>
      <c r="K293" s="1292">
        <v>0</v>
      </c>
      <c r="L293" s="1292">
        <v>0</v>
      </c>
      <c r="M293" s="1292">
        <v>0</v>
      </c>
      <c r="N293" s="1292">
        <v>0</v>
      </c>
      <c r="O293" s="1292">
        <v>0</v>
      </c>
      <c r="P293" s="1292">
        <v>0</v>
      </c>
      <c r="Q293" s="1292">
        <v>0</v>
      </c>
      <c r="R293" s="1292">
        <v>0</v>
      </c>
      <c r="S293" s="1292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1292">
        <v>0</v>
      </c>
      <c r="I294" s="1292">
        <v>0</v>
      </c>
      <c r="J294" s="1292">
        <v>0</v>
      </c>
      <c r="K294" s="1292">
        <v>0</v>
      </c>
      <c r="L294" s="1292">
        <v>0</v>
      </c>
      <c r="M294" s="1292">
        <v>0</v>
      </c>
      <c r="N294" s="1292">
        <v>0</v>
      </c>
      <c r="O294" s="1292">
        <v>0</v>
      </c>
      <c r="P294" s="1292">
        <v>0</v>
      </c>
      <c r="Q294" s="1292">
        <v>0</v>
      </c>
      <c r="R294" s="1292">
        <v>0</v>
      </c>
      <c r="S294" s="1292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1292">
        <v>0</v>
      </c>
      <c r="I295" s="1292">
        <v>0</v>
      </c>
      <c r="J295" s="1292">
        <v>0</v>
      </c>
      <c r="K295" s="1292">
        <v>0</v>
      </c>
      <c r="L295" s="1292">
        <v>0</v>
      </c>
      <c r="M295" s="1292">
        <v>0</v>
      </c>
      <c r="N295" s="1292">
        <v>0</v>
      </c>
      <c r="O295" s="1292">
        <v>0</v>
      </c>
      <c r="P295" s="1292">
        <v>0</v>
      </c>
      <c r="Q295" s="1292">
        <v>0</v>
      </c>
      <c r="R295" s="1292">
        <v>0</v>
      </c>
      <c r="S295" s="1292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1292">
        <v>0</v>
      </c>
      <c r="I296" s="1292">
        <v>0</v>
      </c>
      <c r="J296" s="1292">
        <v>0</v>
      </c>
      <c r="K296" s="1292">
        <v>0</v>
      </c>
      <c r="L296" s="1292">
        <v>0</v>
      </c>
      <c r="M296" s="1292">
        <v>0</v>
      </c>
      <c r="N296" s="1292">
        <v>0</v>
      </c>
      <c r="O296" s="1292">
        <v>0</v>
      </c>
      <c r="P296" s="1292">
        <v>0</v>
      </c>
      <c r="Q296" s="1292">
        <v>0</v>
      </c>
      <c r="R296" s="1292">
        <v>0</v>
      </c>
      <c r="S296" s="1292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1292">
        <v>0</v>
      </c>
      <c r="I297" s="1292">
        <v>0</v>
      </c>
      <c r="J297" s="1292">
        <v>0</v>
      </c>
      <c r="K297" s="1292">
        <v>0</v>
      </c>
      <c r="L297" s="1292">
        <v>0</v>
      </c>
      <c r="M297" s="1292">
        <v>0</v>
      </c>
      <c r="N297" s="1292">
        <v>0</v>
      </c>
      <c r="O297" s="1292">
        <v>0</v>
      </c>
      <c r="P297" s="1292">
        <v>0</v>
      </c>
      <c r="Q297" s="1292">
        <v>0</v>
      </c>
      <c r="R297" s="1292">
        <v>0</v>
      </c>
      <c r="S297" s="1292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1292">
        <v>0</v>
      </c>
      <c r="I298" s="1292">
        <v>0</v>
      </c>
      <c r="J298" s="1292">
        <v>0</v>
      </c>
      <c r="K298" s="1292">
        <v>0</v>
      </c>
      <c r="L298" s="1292">
        <v>0</v>
      </c>
      <c r="M298" s="1292">
        <v>0</v>
      </c>
      <c r="N298" s="1292">
        <v>0</v>
      </c>
      <c r="O298" s="1292">
        <v>0</v>
      </c>
      <c r="P298" s="1292">
        <v>0</v>
      </c>
      <c r="Q298" s="1292">
        <v>0</v>
      </c>
      <c r="R298" s="1292">
        <v>0</v>
      </c>
      <c r="S298" s="1292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1292">
        <v>0</v>
      </c>
      <c r="I299" s="1292">
        <v>0</v>
      </c>
      <c r="J299" s="1292">
        <v>0</v>
      </c>
      <c r="K299" s="1292">
        <v>0</v>
      </c>
      <c r="L299" s="1292">
        <v>0</v>
      </c>
      <c r="M299" s="1292">
        <v>0</v>
      </c>
      <c r="N299" s="1292">
        <v>0</v>
      </c>
      <c r="O299" s="1292">
        <v>0</v>
      </c>
      <c r="P299" s="1292">
        <v>0</v>
      </c>
      <c r="Q299" s="1292">
        <v>0</v>
      </c>
      <c r="R299" s="1292">
        <v>0</v>
      </c>
      <c r="S299" s="1292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1292">
        <v>0</v>
      </c>
      <c r="I300" s="1292">
        <v>0</v>
      </c>
      <c r="J300" s="1292">
        <v>0</v>
      </c>
      <c r="K300" s="1292">
        <v>0</v>
      </c>
      <c r="L300" s="1292">
        <v>0</v>
      </c>
      <c r="M300" s="1292">
        <v>0</v>
      </c>
      <c r="N300" s="1292">
        <v>0</v>
      </c>
      <c r="O300" s="1292">
        <v>0</v>
      </c>
      <c r="P300" s="1292">
        <v>0</v>
      </c>
      <c r="Q300" s="1292">
        <v>0</v>
      </c>
      <c r="R300" s="1292">
        <v>0</v>
      </c>
      <c r="S300" s="1292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1292">
        <v>0</v>
      </c>
      <c r="I301" s="1292">
        <v>0</v>
      </c>
      <c r="J301" s="1292">
        <v>0</v>
      </c>
      <c r="K301" s="1292">
        <v>0</v>
      </c>
      <c r="L301" s="1292">
        <v>0</v>
      </c>
      <c r="M301" s="1292">
        <v>0</v>
      </c>
      <c r="N301" s="1292">
        <v>0</v>
      </c>
      <c r="O301" s="1292">
        <v>0</v>
      </c>
      <c r="P301" s="1292">
        <v>0</v>
      </c>
      <c r="Q301" s="1292">
        <v>0</v>
      </c>
      <c r="R301" s="1292">
        <v>0</v>
      </c>
      <c r="S301" s="1292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1292">
        <v>0</v>
      </c>
      <c r="I302" s="1292">
        <v>0</v>
      </c>
      <c r="J302" s="1292">
        <v>0</v>
      </c>
      <c r="K302" s="1292">
        <v>0</v>
      </c>
      <c r="L302" s="1292">
        <v>0</v>
      </c>
      <c r="M302" s="1292">
        <v>0</v>
      </c>
      <c r="N302" s="1292">
        <v>0</v>
      </c>
      <c r="O302" s="1292">
        <v>0</v>
      </c>
      <c r="P302" s="1292">
        <v>0</v>
      </c>
      <c r="Q302" s="1292">
        <v>0</v>
      </c>
      <c r="R302" s="1292">
        <v>0</v>
      </c>
      <c r="S302" s="1292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1292">
        <v>0</v>
      </c>
      <c r="I303" s="1292">
        <v>0</v>
      </c>
      <c r="J303" s="1292">
        <v>0</v>
      </c>
      <c r="K303" s="1292">
        <v>0</v>
      </c>
      <c r="L303" s="1292">
        <v>0</v>
      </c>
      <c r="M303" s="1292">
        <v>0</v>
      </c>
      <c r="N303" s="1292">
        <v>0</v>
      </c>
      <c r="O303" s="1292">
        <v>0</v>
      </c>
      <c r="P303" s="1292">
        <v>0</v>
      </c>
      <c r="Q303" s="1292">
        <v>0</v>
      </c>
      <c r="R303" s="1292">
        <v>0</v>
      </c>
      <c r="S303" s="1292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1292">
        <v>0</v>
      </c>
      <c r="I304" s="1292">
        <v>0</v>
      </c>
      <c r="J304" s="1292">
        <v>0</v>
      </c>
      <c r="K304" s="1292">
        <v>0</v>
      </c>
      <c r="L304" s="1292">
        <v>0</v>
      </c>
      <c r="M304" s="1292">
        <v>0</v>
      </c>
      <c r="N304" s="1292">
        <v>0</v>
      </c>
      <c r="O304" s="1292">
        <v>0</v>
      </c>
      <c r="P304" s="1292">
        <v>0</v>
      </c>
      <c r="Q304" s="1292">
        <v>0</v>
      </c>
      <c r="R304" s="1292">
        <v>0</v>
      </c>
      <c r="S304" s="1292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1292">
        <v>0</v>
      </c>
      <c r="I305" s="1292">
        <v>0</v>
      </c>
      <c r="J305" s="1292">
        <v>0</v>
      </c>
      <c r="K305" s="1292">
        <v>0</v>
      </c>
      <c r="L305" s="1292">
        <v>0</v>
      </c>
      <c r="M305" s="1292">
        <v>0</v>
      </c>
      <c r="N305" s="1292">
        <v>0</v>
      </c>
      <c r="O305" s="1292">
        <v>0</v>
      </c>
      <c r="P305" s="1292">
        <v>0</v>
      </c>
      <c r="Q305" s="1292">
        <v>0</v>
      </c>
      <c r="R305" s="1292">
        <v>0</v>
      </c>
      <c r="S305" s="1292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1292">
        <v>0</v>
      </c>
      <c r="I306" s="1292">
        <v>0</v>
      </c>
      <c r="J306" s="1292">
        <v>0</v>
      </c>
      <c r="K306" s="1292">
        <v>0</v>
      </c>
      <c r="L306" s="1292">
        <v>0</v>
      </c>
      <c r="M306" s="1292">
        <v>0</v>
      </c>
      <c r="N306" s="1292">
        <v>0</v>
      </c>
      <c r="O306" s="1292">
        <v>0</v>
      </c>
      <c r="P306" s="1292">
        <v>0</v>
      </c>
      <c r="Q306" s="1292">
        <v>0</v>
      </c>
      <c r="R306" s="1292">
        <v>0</v>
      </c>
      <c r="S306" s="1292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1292">
        <v>0</v>
      </c>
      <c r="I307" s="1292">
        <v>0</v>
      </c>
      <c r="J307" s="1292">
        <v>0</v>
      </c>
      <c r="K307" s="1292">
        <v>0</v>
      </c>
      <c r="L307" s="1292">
        <v>0</v>
      </c>
      <c r="M307" s="1292">
        <v>0</v>
      </c>
      <c r="N307" s="1292">
        <v>0</v>
      </c>
      <c r="O307" s="1292">
        <v>0</v>
      </c>
      <c r="P307" s="1292">
        <v>0</v>
      </c>
      <c r="Q307" s="1292">
        <v>0</v>
      </c>
      <c r="R307" s="1292">
        <v>0</v>
      </c>
      <c r="S307" s="1292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1292">
        <v>0</v>
      </c>
      <c r="I308" s="1292">
        <v>0</v>
      </c>
      <c r="J308" s="1292">
        <v>0</v>
      </c>
      <c r="K308" s="1292">
        <v>0</v>
      </c>
      <c r="L308" s="1292">
        <v>0</v>
      </c>
      <c r="M308" s="1292">
        <v>0</v>
      </c>
      <c r="N308" s="1292">
        <v>0</v>
      </c>
      <c r="O308" s="1292">
        <v>0</v>
      </c>
      <c r="P308" s="1292">
        <v>0</v>
      </c>
      <c r="Q308" s="1292">
        <v>0</v>
      </c>
      <c r="R308" s="1292">
        <v>0</v>
      </c>
      <c r="S308" s="1292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1292">
        <v>0</v>
      </c>
      <c r="I309" s="1292">
        <v>0</v>
      </c>
      <c r="J309" s="1292">
        <v>0</v>
      </c>
      <c r="K309" s="1292">
        <v>0</v>
      </c>
      <c r="L309" s="1292">
        <v>0</v>
      </c>
      <c r="M309" s="1292">
        <v>0</v>
      </c>
      <c r="N309" s="1292">
        <v>0</v>
      </c>
      <c r="O309" s="1292">
        <v>0</v>
      </c>
      <c r="P309" s="1292">
        <v>0</v>
      </c>
      <c r="Q309" s="1292">
        <v>0</v>
      </c>
      <c r="R309" s="1292">
        <v>0</v>
      </c>
      <c r="S309" s="1292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1292">
        <v>0</v>
      </c>
      <c r="I310" s="1292">
        <v>0</v>
      </c>
      <c r="J310" s="1292">
        <v>0</v>
      </c>
      <c r="K310" s="1292">
        <v>0</v>
      </c>
      <c r="L310" s="1292">
        <v>0</v>
      </c>
      <c r="M310" s="1292">
        <v>0</v>
      </c>
      <c r="N310" s="1292">
        <v>0</v>
      </c>
      <c r="O310" s="1292">
        <v>0</v>
      </c>
      <c r="P310" s="1292">
        <v>0</v>
      </c>
      <c r="Q310" s="1292">
        <v>0</v>
      </c>
      <c r="R310" s="1292">
        <v>0</v>
      </c>
      <c r="S310" s="1292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1292">
        <v>0</v>
      </c>
      <c r="I311" s="1292">
        <v>0</v>
      </c>
      <c r="J311" s="1292">
        <v>0</v>
      </c>
      <c r="K311" s="1292">
        <v>0</v>
      </c>
      <c r="L311" s="1292">
        <v>0</v>
      </c>
      <c r="M311" s="1292">
        <v>0</v>
      </c>
      <c r="N311" s="1292">
        <v>0</v>
      </c>
      <c r="O311" s="1292">
        <v>0</v>
      </c>
      <c r="P311" s="1292">
        <v>0</v>
      </c>
      <c r="Q311" s="1292">
        <v>0</v>
      </c>
      <c r="R311" s="1292">
        <v>0</v>
      </c>
      <c r="S311" s="1292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1292">
        <v>0</v>
      </c>
      <c r="I312" s="1292">
        <v>0</v>
      </c>
      <c r="J312" s="1292">
        <v>0</v>
      </c>
      <c r="K312" s="1292">
        <v>0</v>
      </c>
      <c r="L312" s="1292">
        <v>0</v>
      </c>
      <c r="M312" s="1292">
        <v>0</v>
      </c>
      <c r="N312" s="1292">
        <v>0</v>
      </c>
      <c r="O312" s="1292">
        <v>0</v>
      </c>
      <c r="P312" s="1292">
        <v>0</v>
      </c>
      <c r="Q312" s="1292">
        <v>0</v>
      </c>
      <c r="R312" s="1292">
        <v>0</v>
      </c>
      <c r="S312" s="1292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1292">
        <v>0</v>
      </c>
      <c r="I313" s="1292">
        <v>0</v>
      </c>
      <c r="J313" s="1292">
        <v>0</v>
      </c>
      <c r="K313" s="1292">
        <v>0</v>
      </c>
      <c r="L313" s="1292">
        <v>0</v>
      </c>
      <c r="M313" s="1292">
        <v>0</v>
      </c>
      <c r="N313" s="1292">
        <v>0</v>
      </c>
      <c r="O313" s="1292">
        <v>0</v>
      </c>
      <c r="P313" s="1292">
        <v>0</v>
      </c>
      <c r="Q313" s="1292">
        <v>0</v>
      </c>
      <c r="R313" s="1292">
        <v>0</v>
      </c>
      <c r="S313" s="1292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1292">
        <v>0</v>
      </c>
      <c r="I314" s="1292">
        <v>0</v>
      </c>
      <c r="J314" s="1292">
        <v>0</v>
      </c>
      <c r="K314" s="1292">
        <v>0</v>
      </c>
      <c r="L314" s="1292">
        <v>0</v>
      </c>
      <c r="M314" s="1292">
        <v>0</v>
      </c>
      <c r="N314" s="1292">
        <v>0</v>
      </c>
      <c r="O314" s="1292">
        <v>0</v>
      </c>
      <c r="P314" s="1292">
        <v>0</v>
      </c>
      <c r="Q314" s="1292">
        <v>0</v>
      </c>
      <c r="R314" s="1292">
        <v>0</v>
      </c>
      <c r="S314" s="1292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1292">
        <v>0</v>
      </c>
      <c r="I315" s="1292">
        <v>0</v>
      </c>
      <c r="J315" s="1292">
        <v>0</v>
      </c>
      <c r="K315" s="1292">
        <v>0</v>
      </c>
      <c r="L315" s="1292">
        <v>0</v>
      </c>
      <c r="M315" s="1292">
        <v>0</v>
      </c>
      <c r="N315" s="1292">
        <v>0</v>
      </c>
      <c r="O315" s="1292">
        <v>0</v>
      </c>
      <c r="P315" s="1292">
        <v>0</v>
      </c>
      <c r="Q315" s="1292">
        <v>0</v>
      </c>
      <c r="R315" s="1292">
        <v>0</v>
      </c>
      <c r="S315" s="1292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1292">
        <v>0</v>
      </c>
      <c r="I316" s="1292">
        <v>0</v>
      </c>
      <c r="J316" s="1292">
        <v>0</v>
      </c>
      <c r="K316" s="1292">
        <v>0</v>
      </c>
      <c r="L316" s="1292">
        <v>0</v>
      </c>
      <c r="M316" s="1292">
        <v>0</v>
      </c>
      <c r="N316" s="1292">
        <v>0</v>
      </c>
      <c r="O316" s="1292">
        <v>0</v>
      </c>
      <c r="P316" s="1292">
        <v>0</v>
      </c>
      <c r="Q316" s="1292">
        <v>0</v>
      </c>
      <c r="R316" s="1292">
        <v>0</v>
      </c>
      <c r="S316" s="1292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64</v>
      </c>
      <c r="H320" s="46">
        <f t="shared" ref="H320:S320" si="17">+H155</f>
        <v>0</v>
      </c>
      <c r="I320" s="46">
        <f t="shared" si="17"/>
        <v>6</v>
      </c>
      <c r="J320" s="46">
        <f t="shared" si="17"/>
        <v>7</v>
      </c>
      <c r="K320" s="46">
        <f t="shared" si="17"/>
        <v>8</v>
      </c>
      <c r="L320" s="46">
        <f t="shared" si="17"/>
        <v>4</v>
      </c>
      <c r="M320" s="46">
        <f t="shared" si="17"/>
        <v>8</v>
      </c>
      <c r="N320" s="46">
        <f t="shared" si="17"/>
        <v>4</v>
      </c>
      <c r="O320" s="46">
        <f t="shared" si="17"/>
        <v>6</v>
      </c>
      <c r="P320" s="46">
        <f t="shared" si="17"/>
        <v>8</v>
      </c>
      <c r="Q320" s="46">
        <f t="shared" si="17"/>
        <v>9</v>
      </c>
      <c r="R320" s="46">
        <f t="shared" si="17"/>
        <v>4</v>
      </c>
      <c r="S320" s="46">
        <f t="shared" si="17"/>
        <v>0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64</v>
      </c>
      <c r="H321" s="46">
        <f t="shared" ref="H321:S321" si="18">SUM(H322:H326)</f>
        <v>0</v>
      </c>
      <c r="I321" s="46">
        <f t="shared" si="18"/>
        <v>6</v>
      </c>
      <c r="J321" s="46">
        <f t="shared" si="18"/>
        <v>7</v>
      </c>
      <c r="K321" s="46">
        <f t="shared" si="18"/>
        <v>8</v>
      </c>
      <c r="L321" s="46">
        <f t="shared" si="18"/>
        <v>4</v>
      </c>
      <c r="M321" s="46">
        <f t="shared" si="18"/>
        <v>8</v>
      </c>
      <c r="N321" s="46">
        <f t="shared" si="18"/>
        <v>4</v>
      </c>
      <c r="O321" s="46">
        <f t="shared" si="18"/>
        <v>6</v>
      </c>
      <c r="P321" s="46">
        <f t="shared" si="18"/>
        <v>8</v>
      </c>
      <c r="Q321" s="46">
        <f t="shared" si="18"/>
        <v>9</v>
      </c>
      <c r="R321" s="46">
        <f t="shared" si="18"/>
        <v>4</v>
      </c>
      <c r="S321" s="46">
        <f t="shared" si="18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294">
        <v>0</v>
      </c>
      <c r="I322" s="1294">
        <v>0</v>
      </c>
      <c r="J322" s="1294">
        <v>0</v>
      </c>
      <c r="K322" s="1294">
        <v>0</v>
      </c>
      <c r="L322" s="1294">
        <v>0</v>
      </c>
      <c r="M322" s="1294">
        <v>0</v>
      </c>
      <c r="N322" s="1294">
        <v>0</v>
      </c>
      <c r="O322" s="1294">
        <v>0</v>
      </c>
      <c r="P322" s="1294">
        <v>0</v>
      </c>
      <c r="Q322" s="1294">
        <v>0</v>
      </c>
      <c r="R322" s="1294">
        <v>0</v>
      </c>
      <c r="S322" s="1294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294">
        <v>0</v>
      </c>
      <c r="I323" s="1294">
        <v>0</v>
      </c>
      <c r="J323" s="1294">
        <v>0</v>
      </c>
      <c r="K323" s="1294">
        <v>0</v>
      </c>
      <c r="L323" s="1294">
        <v>0</v>
      </c>
      <c r="M323" s="1294">
        <v>0</v>
      </c>
      <c r="N323" s="1294">
        <v>0</v>
      </c>
      <c r="O323" s="1294">
        <v>0</v>
      </c>
      <c r="P323" s="1294">
        <v>0</v>
      </c>
      <c r="Q323" s="1294">
        <v>0</v>
      </c>
      <c r="R323" s="1294">
        <v>0</v>
      </c>
      <c r="S323" s="1294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294">
        <v>0</v>
      </c>
      <c r="I324" s="1294">
        <v>0</v>
      </c>
      <c r="J324" s="1294">
        <v>0</v>
      </c>
      <c r="K324" s="1294">
        <v>0</v>
      </c>
      <c r="L324" s="1294">
        <v>0</v>
      </c>
      <c r="M324" s="1294">
        <v>0</v>
      </c>
      <c r="N324" s="1294">
        <v>0</v>
      </c>
      <c r="O324" s="1294">
        <v>0</v>
      </c>
      <c r="P324" s="1294">
        <v>0</v>
      </c>
      <c r="Q324" s="1294">
        <v>0</v>
      </c>
      <c r="R324" s="1294">
        <v>0</v>
      </c>
      <c r="S324" s="1294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294">
        <v>0</v>
      </c>
      <c r="I325" s="1294">
        <v>0</v>
      </c>
      <c r="J325" s="1294">
        <v>0</v>
      </c>
      <c r="K325" s="1294">
        <v>0</v>
      </c>
      <c r="L325" s="1294">
        <v>0</v>
      </c>
      <c r="M325" s="1294">
        <v>0</v>
      </c>
      <c r="N325" s="1294">
        <v>0</v>
      </c>
      <c r="O325" s="1294">
        <v>0</v>
      </c>
      <c r="P325" s="1294">
        <v>0</v>
      </c>
      <c r="Q325" s="1294">
        <v>0</v>
      </c>
      <c r="R325" s="1294">
        <v>0</v>
      </c>
      <c r="S325" s="1294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64</v>
      </c>
      <c r="H326" s="1294">
        <v>0</v>
      </c>
      <c r="I326" s="1294">
        <v>6</v>
      </c>
      <c r="J326" s="1294">
        <v>7</v>
      </c>
      <c r="K326" s="1294">
        <v>8</v>
      </c>
      <c r="L326" s="1294">
        <v>4</v>
      </c>
      <c r="M326" s="1294">
        <v>8</v>
      </c>
      <c r="N326" s="1294">
        <v>4</v>
      </c>
      <c r="O326" s="1294">
        <v>6</v>
      </c>
      <c r="P326" s="1294">
        <v>8</v>
      </c>
      <c r="Q326" s="1294">
        <v>9</v>
      </c>
      <c r="R326" s="1294">
        <v>4</v>
      </c>
      <c r="S326" s="1294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0</v>
      </c>
      <c r="I330" s="104">
        <f t="shared" ref="I330:S330" si="21">+H338</f>
        <v>0</v>
      </c>
      <c r="J330" s="104">
        <f t="shared" si="21"/>
        <v>0</v>
      </c>
      <c r="K330" s="104">
        <f t="shared" si="21"/>
        <v>0</v>
      </c>
      <c r="L330" s="104">
        <f t="shared" si="21"/>
        <v>0</v>
      </c>
      <c r="M330" s="104">
        <f t="shared" si="21"/>
        <v>0</v>
      </c>
      <c r="N330" s="104">
        <f t="shared" si="21"/>
        <v>1</v>
      </c>
      <c r="O330" s="104">
        <f t="shared" si="21"/>
        <v>0</v>
      </c>
      <c r="P330" s="104">
        <f t="shared" si="21"/>
        <v>0</v>
      </c>
      <c r="Q330" s="104">
        <f t="shared" si="21"/>
        <v>0</v>
      </c>
      <c r="R330" s="104">
        <f t="shared" si="21"/>
        <v>0</v>
      </c>
      <c r="S330" s="104">
        <f t="shared" si="21"/>
        <v>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</v>
      </c>
      <c r="H331" s="46">
        <f t="shared" ref="H331:S331" si="22">+H209</f>
        <v>0</v>
      </c>
      <c r="I331" s="46">
        <f t="shared" si="22"/>
        <v>0</v>
      </c>
      <c r="J331" s="46">
        <f t="shared" si="22"/>
        <v>0</v>
      </c>
      <c r="K331" s="46">
        <f t="shared" si="22"/>
        <v>0</v>
      </c>
      <c r="L331" s="46">
        <f t="shared" si="22"/>
        <v>0</v>
      </c>
      <c r="M331" s="46">
        <f t="shared" si="22"/>
        <v>1</v>
      </c>
      <c r="N331" s="46">
        <f t="shared" si="22"/>
        <v>0</v>
      </c>
      <c r="O331" s="46">
        <f t="shared" si="22"/>
        <v>0</v>
      </c>
      <c r="P331" s="46">
        <f t="shared" si="22"/>
        <v>0</v>
      </c>
      <c r="Q331" s="46">
        <f t="shared" si="22"/>
        <v>0</v>
      </c>
      <c r="R331" s="46">
        <f t="shared" si="22"/>
        <v>0</v>
      </c>
      <c r="S331" s="46">
        <f t="shared" si="2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1</v>
      </c>
      <c r="H333" s="46">
        <f t="shared" ref="H333:S333" si="24">SUM(H334:H337)</f>
        <v>0</v>
      </c>
      <c r="I333" s="46">
        <f t="shared" si="24"/>
        <v>0</v>
      </c>
      <c r="J333" s="46">
        <f t="shared" si="24"/>
        <v>0</v>
      </c>
      <c r="K333" s="46">
        <f t="shared" si="24"/>
        <v>0</v>
      </c>
      <c r="L333" s="46">
        <f t="shared" si="24"/>
        <v>0</v>
      </c>
      <c r="M333" s="46">
        <f t="shared" si="24"/>
        <v>0</v>
      </c>
      <c r="N333" s="46">
        <f t="shared" si="24"/>
        <v>1</v>
      </c>
      <c r="O333" s="46">
        <f t="shared" si="24"/>
        <v>0</v>
      </c>
      <c r="P333" s="46">
        <f t="shared" si="24"/>
        <v>0</v>
      </c>
      <c r="Q333" s="46">
        <f t="shared" si="24"/>
        <v>0</v>
      </c>
      <c r="R333" s="46">
        <f t="shared" si="24"/>
        <v>0</v>
      </c>
      <c r="S333" s="46">
        <f t="shared" si="24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1</v>
      </c>
      <c r="H334" s="1294">
        <v>0</v>
      </c>
      <c r="I334" s="1294">
        <v>0</v>
      </c>
      <c r="J334" s="1294">
        <v>0</v>
      </c>
      <c r="K334" s="1294">
        <v>0</v>
      </c>
      <c r="L334" s="1294">
        <v>0</v>
      </c>
      <c r="M334" s="1294">
        <v>0</v>
      </c>
      <c r="N334" s="1294">
        <v>1</v>
      </c>
      <c r="O334" s="1294">
        <v>0</v>
      </c>
      <c r="P334" s="1294">
        <v>0</v>
      </c>
      <c r="Q334" s="1294">
        <v>0</v>
      </c>
      <c r="R334" s="1294">
        <v>0</v>
      </c>
      <c r="S334" s="1294">
        <v>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294">
        <v>0</v>
      </c>
      <c r="I335" s="1294">
        <v>0</v>
      </c>
      <c r="J335" s="1294">
        <v>0</v>
      </c>
      <c r="K335" s="1294">
        <v>0</v>
      </c>
      <c r="L335" s="1294">
        <v>0</v>
      </c>
      <c r="M335" s="1294">
        <v>0</v>
      </c>
      <c r="N335" s="1294">
        <v>0</v>
      </c>
      <c r="O335" s="1294">
        <v>0</v>
      </c>
      <c r="P335" s="1294">
        <v>0</v>
      </c>
      <c r="Q335" s="1294">
        <v>0</v>
      </c>
      <c r="R335" s="1294">
        <v>0</v>
      </c>
      <c r="S335" s="1294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294">
        <v>0</v>
      </c>
      <c r="I336" s="1294">
        <v>0</v>
      </c>
      <c r="J336" s="1294">
        <v>0</v>
      </c>
      <c r="K336" s="1294">
        <v>0</v>
      </c>
      <c r="L336" s="1294">
        <v>0</v>
      </c>
      <c r="M336" s="1294">
        <v>0</v>
      </c>
      <c r="N336" s="1294">
        <v>0</v>
      </c>
      <c r="O336" s="1294">
        <v>0</v>
      </c>
      <c r="P336" s="1294">
        <v>0</v>
      </c>
      <c r="Q336" s="1294">
        <v>0</v>
      </c>
      <c r="R336" s="1294">
        <v>0</v>
      </c>
      <c r="S336" s="1294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294">
        <v>0</v>
      </c>
      <c r="I337" s="1294">
        <v>0</v>
      </c>
      <c r="J337" s="1294">
        <v>0</v>
      </c>
      <c r="K337" s="1294">
        <v>0</v>
      </c>
      <c r="L337" s="1294">
        <v>0</v>
      </c>
      <c r="M337" s="1294">
        <v>0</v>
      </c>
      <c r="N337" s="493">
        <v>0</v>
      </c>
      <c r="O337" s="1294">
        <v>0</v>
      </c>
      <c r="P337" s="1294">
        <v>0</v>
      </c>
      <c r="Q337" s="1294">
        <v>0</v>
      </c>
      <c r="R337" s="1294">
        <v>0</v>
      </c>
      <c r="S337" s="1294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0</v>
      </c>
      <c r="H338" s="59">
        <f t="shared" ref="H338:S338" si="26">IF((H330+H331+H332-H333)&lt;0,"Revise porque este valor no puede ser negativo",H330+H331+H332-H333)</f>
        <v>0</v>
      </c>
      <c r="I338" s="59">
        <f t="shared" si="26"/>
        <v>0</v>
      </c>
      <c r="J338" s="59">
        <f t="shared" si="26"/>
        <v>0</v>
      </c>
      <c r="K338" s="59">
        <f t="shared" si="26"/>
        <v>0</v>
      </c>
      <c r="L338" s="59">
        <f t="shared" si="26"/>
        <v>0</v>
      </c>
      <c r="M338" s="59">
        <f t="shared" si="26"/>
        <v>1</v>
      </c>
      <c r="N338" s="59">
        <f t="shared" si="26"/>
        <v>0</v>
      </c>
      <c r="O338" s="59">
        <f t="shared" si="26"/>
        <v>0</v>
      </c>
      <c r="P338" s="59">
        <f t="shared" si="26"/>
        <v>0</v>
      </c>
      <c r="Q338" s="59">
        <f t="shared" si="26"/>
        <v>0</v>
      </c>
      <c r="R338" s="59">
        <f t="shared" si="26"/>
        <v>0</v>
      </c>
      <c r="S338" s="59">
        <f t="shared" si="26"/>
        <v>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493">
        <v>0</v>
      </c>
      <c r="I345" s="493">
        <v>0</v>
      </c>
      <c r="J345" s="493">
        <v>0</v>
      </c>
      <c r="K345" s="493">
        <v>0</v>
      </c>
      <c r="L345" s="493">
        <v>0</v>
      </c>
      <c r="M345" s="493">
        <v>0</v>
      </c>
      <c r="N345" s="493">
        <v>0</v>
      </c>
      <c r="O345" s="493">
        <v>0</v>
      </c>
      <c r="P345" s="493">
        <v>0</v>
      </c>
      <c r="Q345" s="493">
        <v>0</v>
      </c>
      <c r="R345" s="493">
        <v>0</v>
      </c>
      <c r="S345" s="49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493">
        <v>0</v>
      </c>
      <c r="I346" s="493">
        <v>0</v>
      </c>
      <c r="J346" s="493">
        <v>0</v>
      </c>
      <c r="K346" s="493">
        <v>0</v>
      </c>
      <c r="L346" s="493">
        <v>0</v>
      </c>
      <c r="M346" s="493">
        <v>0</v>
      </c>
      <c r="N346" s="493">
        <v>0</v>
      </c>
      <c r="O346" s="493">
        <v>0</v>
      </c>
      <c r="P346" s="493">
        <v>0</v>
      </c>
      <c r="Q346" s="493">
        <v>0</v>
      </c>
      <c r="R346" s="493">
        <v>0</v>
      </c>
      <c r="S346" s="49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493">
        <v>0</v>
      </c>
      <c r="I347" s="493">
        <v>0</v>
      </c>
      <c r="J347" s="493">
        <v>0</v>
      </c>
      <c r="K347" s="493">
        <v>0</v>
      </c>
      <c r="L347" s="493">
        <v>0</v>
      </c>
      <c r="M347" s="493">
        <v>0</v>
      </c>
      <c r="N347" s="493">
        <v>0</v>
      </c>
      <c r="O347" s="493">
        <v>0</v>
      </c>
      <c r="P347" s="493">
        <v>0</v>
      </c>
      <c r="Q347" s="493">
        <v>0</v>
      </c>
      <c r="R347" s="493">
        <v>0</v>
      </c>
      <c r="S347" s="49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493">
        <v>0</v>
      </c>
      <c r="I354" s="493">
        <v>0</v>
      </c>
      <c r="J354" s="493">
        <v>0</v>
      </c>
      <c r="K354" s="493">
        <v>0</v>
      </c>
      <c r="L354" s="493">
        <v>0</v>
      </c>
      <c r="M354" s="493">
        <v>0</v>
      </c>
      <c r="N354" s="493">
        <v>0</v>
      </c>
      <c r="O354" s="493">
        <v>0</v>
      </c>
      <c r="P354" s="493">
        <v>0</v>
      </c>
      <c r="Q354" s="493">
        <v>0</v>
      </c>
      <c r="R354" s="493">
        <v>0</v>
      </c>
      <c r="S354" s="49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493">
        <v>0</v>
      </c>
      <c r="I355" s="493">
        <v>0</v>
      </c>
      <c r="J355" s="493">
        <v>0</v>
      </c>
      <c r="K355" s="493">
        <v>0</v>
      </c>
      <c r="L355" s="493">
        <v>0</v>
      </c>
      <c r="M355" s="493">
        <v>0</v>
      </c>
      <c r="N355" s="493">
        <v>0</v>
      </c>
      <c r="O355" s="493">
        <v>0</v>
      </c>
      <c r="P355" s="493">
        <v>0</v>
      </c>
      <c r="Q355" s="493">
        <v>0</v>
      </c>
      <c r="R355" s="493">
        <v>0</v>
      </c>
      <c r="S355" s="49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493">
        <v>0</v>
      </c>
      <c r="I356" s="493">
        <v>0</v>
      </c>
      <c r="J356" s="493">
        <v>0</v>
      </c>
      <c r="K356" s="493">
        <v>0</v>
      </c>
      <c r="L356" s="493">
        <v>0</v>
      </c>
      <c r="M356" s="493">
        <v>0</v>
      </c>
      <c r="N356" s="493">
        <v>0</v>
      </c>
      <c r="O356" s="493">
        <v>0</v>
      </c>
      <c r="P356" s="493">
        <v>0</v>
      </c>
      <c r="Q356" s="493">
        <v>0</v>
      </c>
      <c r="R356" s="493">
        <v>0</v>
      </c>
      <c r="S356" s="49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11</v>
      </c>
      <c r="H359" s="30">
        <v>0</v>
      </c>
      <c r="I359" s="25">
        <v>1</v>
      </c>
      <c r="J359" s="25">
        <v>1</v>
      </c>
      <c r="K359" s="25">
        <v>1</v>
      </c>
      <c r="L359" s="25">
        <v>1</v>
      </c>
      <c r="M359" s="25">
        <v>1</v>
      </c>
      <c r="N359" s="25">
        <v>1</v>
      </c>
      <c r="O359" s="25">
        <v>1</v>
      </c>
      <c r="P359" s="25">
        <v>1</v>
      </c>
      <c r="Q359" s="25">
        <v>1</v>
      </c>
      <c r="R359" s="25">
        <v>1</v>
      </c>
      <c r="S359" s="25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8</v>
      </c>
      <c r="H360" s="30">
        <v>0</v>
      </c>
      <c r="I360" s="31">
        <v>0</v>
      </c>
      <c r="J360" s="31">
        <v>2</v>
      </c>
      <c r="K360" s="31">
        <v>0</v>
      </c>
      <c r="L360" s="31">
        <v>0</v>
      </c>
      <c r="M360" s="31">
        <v>2</v>
      </c>
      <c r="N360" s="31">
        <v>0</v>
      </c>
      <c r="O360" s="31">
        <v>0</v>
      </c>
      <c r="P360" s="31">
        <v>2</v>
      </c>
      <c r="Q360" s="31">
        <v>0</v>
      </c>
      <c r="R360" s="31">
        <v>0</v>
      </c>
      <c r="S360" s="31">
        <v>2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6</v>
      </c>
      <c r="H361" s="30">
        <v>0</v>
      </c>
      <c r="I361" s="31">
        <v>1</v>
      </c>
      <c r="J361" s="31">
        <v>0</v>
      </c>
      <c r="K361" s="31">
        <v>1</v>
      </c>
      <c r="L361" s="31">
        <v>0</v>
      </c>
      <c r="M361" s="31">
        <v>1</v>
      </c>
      <c r="N361" s="31">
        <v>0</v>
      </c>
      <c r="O361" s="31">
        <v>1</v>
      </c>
      <c r="P361" s="31">
        <v>0</v>
      </c>
      <c r="Q361" s="31">
        <v>1</v>
      </c>
      <c r="R361" s="31">
        <v>0</v>
      </c>
      <c r="S361" s="31">
        <v>1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240</v>
      </c>
      <c r="H362" s="30">
        <v>0</v>
      </c>
      <c r="I362" s="31">
        <v>40</v>
      </c>
      <c r="J362" s="31">
        <v>0</v>
      </c>
      <c r="K362" s="31">
        <v>40</v>
      </c>
      <c r="L362" s="31">
        <v>0</v>
      </c>
      <c r="M362" s="31">
        <v>40</v>
      </c>
      <c r="N362" s="31">
        <v>0</v>
      </c>
      <c r="O362" s="31">
        <v>40</v>
      </c>
      <c r="P362" s="31">
        <v>0</v>
      </c>
      <c r="Q362" s="31">
        <v>40</v>
      </c>
      <c r="R362" s="31">
        <v>0</v>
      </c>
      <c r="S362" s="31">
        <v>40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30">
        <v>0</v>
      </c>
      <c r="I363" s="493">
        <v>0</v>
      </c>
      <c r="J363" s="493">
        <v>0</v>
      </c>
      <c r="K363" s="493">
        <v>0</v>
      </c>
      <c r="L363" s="493">
        <v>0</v>
      </c>
      <c r="M363" s="493">
        <v>0</v>
      </c>
      <c r="N363" s="493">
        <v>0</v>
      </c>
      <c r="O363" s="493">
        <v>0</v>
      </c>
      <c r="P363" s="493">
        <v>0</v>
      </c>
      <c r="Q363" s="493">
        <v>0</v>
      </c>
      <c r="R363" s="493">
        <v>0</v>
      </c>
      <c r="S363" s="493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5</v>
      </c>
      <c r="H364" s="30">
        <v>0</v>
      </c>
      <c r="I364" s="31">
        <v>0</v>
      </c>
      <c r="J364" s="31">
        <v>1</v>
      </c>
      <c r="K364" s="31">
        <v>0</v>
      </c>
      <c r="L364" s="31">
        <v>1</v>
      </c>
      <c r="M364" s="31">
        <v>0</v>
      </c>
      <c r="N364" s="31">
        <v>1</v>
      </c>
      <c r="O364" s="31">
        <v>0</v>
      </c>
      <c r="P364" s="31">
        <v>1</v>
      </c>
      <c r="Q364" s="31">
        <v>0</v>
      </c>
      <c r="R364" s="31">
        <v>1</v>
      </c>
      <c r="S364" s="31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0</v>
      </c>
      <c r="H365" s="30">
        <v>0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0</v>
      </c>
      <c r="H366" s="30">
        <v>0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30">
        <v>0</v>
      </c>
      <c r="I367" s="31">
        <v>0</v>
      </c>
      <c r="J367" s="31">
        <v>0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0</v>
      </c>
      <c r="H368" s="30">
        <v>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30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11</v>
      </c>
      <c r="H370" s="30">
        <v>0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30">
        <v>0</v>
      </c>
      <c r="I371" s="493">
        <v>0</v>
      </c>
      <c r="J371" s="493">
        <v>0</v>
      </c>
      <c r="K371" s="493">
        <v>0</v>
      </c>
      <c r="L371" s="493">
        <v>0</v>
      </c>
      <c r="M371" s="493">
        <v>0</v>
      </c>
      <c r="N371" s="493">
        <v>0</v>
      </c>
      <c r="O371" s="493">
        <v>0</v>
      </c>
      <c r="P371" s="493">
        <v>0</v>
      </c>
      <c r="Q371" s="493">
        <v>0</v>
      </c>
      <c r="R371" s="493">
        <v>0</v>
      </c>
      <c r="S371" s="493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30">
        <v>0</v>
      </c>
      <c r="I372" s="493">
        <v>0</v>
      </c>
      <c r="J372" s="493">
        <v>0</v>
      </c>
      <c r="K372" s="493">
        <v>0</v>
      </c>
      <c r="L372" s="493">
        <v>0</v>
      </c>
      <c r="M372" s="493">
        <v>0</v>
      </c>
      <c r="N372" s="493">
        <v>0</v>
      </c>
      <c r="O372" s="493">
        <v>0</v>
      </c>
      <c r="P372" s="493">
        <v>0</v>
      </c>
      <c r="Q372" s="493">
        <v>0</v>
      </c>
      <c r="R372" s="493">
        <v>0</v>
      </c>
      <c r="S372" s="493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30">
        <v>0</v>
      </c>
      <c r="I373" s="493">
        <v>0</v>
      </c>
      <c r="J373" s="493">
        <v>0</v>
      </c>
      <c r="K373" s="493">
        <v>0</v>
      </c>
      <c r="L373" s="493">
        <v>0</v>
      </c>
      <c r="M373" s="493">
        <v>0</v>
      </c>
      <c r="N373" s="493">
        <v>0</v>
      </c>
      <c r="O373" s="493">
        <v>0</v>
      </c>
      <c r="P373" s="493">
        <v>0</v>
      </c>
      <c r="Q373" s="493">
        <v>0</v>
      </c>
      <c r="R373" s="493">
        <v>0</v>
      </c>
      <c r="S373" s="493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30">
        <v>0</v>
      </c>
      <c r="I374" s="493">
        <v>0</v>
      </c>
      <c r="J374" s="493">
        <v>0</v>
      </c>
      <c r="K374" s="493">
        <v>0</v>
      </c>
      <c r="L374" s="493">
        <v>0</v>
      </c>
      <c r="M374" s="493">
        <v>0</v>
      </c>
      <c r="N374" s="493">
        <v>0</v>
      </c>
      <c r="O374" s="493">
        <v>0</v>
      </c>
      <c r="P374" s="493">
        <v>0</v>
      </c>
      <c r="Q374" s="493">
        <v>0</v>
      </c>
      <c r="R374" s="493">
        <v>0</v>
      </c>
      <c r="S374" s="493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30">
        <v>0</v>
      </c>
      <c r="I375" s="493">
        <v>0</v>
      </c>
      <c r="J375" s="493">
        <v>0</v>
      </c>
      <c r="K375" s="493">
        <v>0</v>
      </c>
      <c r="L375" s="493">
        <v>0</v>
      </c>
      <c r="M375" s="493">
        <v>0</v>
      </c>
      <c r="N375" s="493">
        <v>0</v>
      </c>
      <c r="O375" s="493">
        <v>0</v>
      </c>
      <c r="P375" s="493">
        <v>0</v>
      </c>
      <c r="Q375" s="493">
        <v>0</v>
      </c>
      <c r="R375" s="493">
        <v>0</v>
      </c>
      <c r="S375" s="493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30">
        <v>0</v>
      </c>
      <c r="I376" s="493">
        <v>0</v>
      </c>
      <c r="J376" s="493">
        <v>0</v>
      </c>
      <c r="K376" s="493">
        <v>0</v>
      </c>
      <c r="L376" s="493">
        <v>0</v>
      </c>
      <c r="M376" s="493">
        <v>0</v>
      </c>
      <c r="N376" s="493">
        <v>0</v>
      </c>
      <c r="O376" s="493">
        <v>0</v>
      </c>
      <c r="P376" s="493">
        <v>0</v>
      </c>
      <c r="Q376" s="493">
        <v>0</v>
      </c>
      <c r="R376" s="493">
        <v>0</v>
      </c>
      <c r="S376" s="493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30">
        <v>0</v>
      </c>
      <c r="I377" s="493">
        <v>0</v>
      </c>
      <c r="J377" s="493">
        <v>0</v>
      </c>
      <c r="K377" s="493">
        <v>0</v>
      </c>
      <c r="L377" s="493">
        <v>0</v>
      </c>
      <c r="M377" s="493">
        <v>0</v>
      </c>
      <c r="N377" s="493">
        <v>0</v>
      </c>
      <c r="O377" s="493">
        <v>0</v>
      </c>
      <c r="P377" s="493">
        <v>0</v>
      </c>
      <c r="Q377" s="493">
        <v>0</v>
      </c>
      <c r="R377" s="493">
        <v>0</v>
      </c>
      <c r="S377" s="493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30">
        <v>0</v>
      </c>
      <c r="I378" s="493">
        <v>0</v>
      </c>
      <c r="J378" s="493">
        <v>0</v>
      </c>
      <c r="K378" s="493">
        <v>0</v>
      </c>
      <c r="L378" s="493">
        <v>0</v>
      </c>
      <c r="M378" s="493">
        <v>0</v>
      </c>
      <c r="N378" s="493">
        <v>0</v>
      </c>
      <c r="O378" s="493">
        <v>0</v>
      </c>
      <c r="P378" s="493">
        <v>0</v>
      </c>
      <c r="Q378" s="493">
        <v>0</v>
      </c>
      <c r="R378" s="493">
        <v>0</v>
      </c>
      <c r="S378" s="493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33</v>
      </c>
      <c r="H379" s="30">
        <v>0</v>
      </c>
      <c r="I379" s="5">
        <v>3</v>
      </c>
      <c r="J379" s="5">
        <v>3</v>
      </c>
      <c r="K379" s="5">
        <v>3</v>
      </c>
      <c r="L379" s="5">
        <v>3</v>
      </c>
      <c r="M379" s="5">
        <v>3</v>
      </c>
      <c r="N379" s="5">
        <v>3</v>
      </c>
      <c r="O379" s="5">
        <v>3</v>
      </c>
      <c r="P379" s="5">
        <v>3</v>
      </c>
      <c r="Q379" s="5">
        <v>3</v>
      </c>
      <c r="R379" s="5">
        <v>3</v>
      </c>
      <c r="S379" s="5">
        <v>3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5</v>
      </c>
      <c r="H380" s="30">
        <v>0</v>
      </c>
      <c r="I380" s="5">
        <v>1</v>
      </c>
      <c r="J380" s="5">
        <v>0</v>
      </c>
      <c r="K380" s="5">
        <v>0</v>
      </c>
      <c r="L380" s="5">
        <v>1</v>
      </c>
      <c r="M380" s="5">
        <v>0</v>
      </c>
      <c r="N380" s="5">
        <v>1</v>
      </c>
      <c r="O380" s="5">
        <v>1</v>
      </c>
      <c r="P380" s="5">
        <v>0</v>
      </c>
      <c r="Q380" s="5">
        <v>0</v>
      </c>
      <c r="R380" s="5">
        <v>1</v>
      </c>
      <c r="S380" s="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3</v>
      </c>
      <c r="H381" s="30">
        <v>0</v>
      </c>
      <c r="I381" s="7">
        <v>0</v>
      </c>
      <c r="J381" s="7">
        <v>0</v>
      </c>
      <c r="K381" s="7">
        <v>1</v>
      </c>
      <c r="L381" s="7">
        <v>0</v>
      </c>
      <c r="M381" s="7">
        <v>0</v>
      </c>
      <c r="N381" s="7">
        <v>0</v>
      </c>
      <c r="O381" s="7">
        <v>1</v>
      </c>
      <c r="P381" s="7">
        <v>0</v>
      </c>
      <c r="Q381" s="7">
        <v>0</v>
      </c>
      <c r="R381" s="7">
        <v>1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10</v>
      </c>
      <c r="H387" s="5">
        <v>0</v>
      </c>
      <c r="I387" s="5">
        <v>1</v>
      </c>
      <c r="J387" s="5">
        <v>1</v>
      </c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10</v>
      </c>
      <c r="H388" s="5">
        <v>0</v>
      </c>
      <c r="I388" s="5">
        <v>0</v>
      </c>
      <c r="J388" s="5">
        <v>1</v>
      </c>
      <c r="K388" s="5">
        <v>1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2</v>
      </c>
      <c r="H390" s="5">
        <v>0</v>
      </c>
      <c r="I390" s="5">
        <v>0</v>
      </c>
      <c r="J390" s="5">
        <v>0</v>
      </c>
      <c r="K390" s="5">
        <v>0</v>
      </c>
      <c r="L390" s="5">
        <v>1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1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1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1</v>
      </c>
      <c r="Q391" s="5">
        <v>0</v>
      </c>
      <c r="R391" s="5">
        <v>0</v>
      </c>
      <c r="S391" s="5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3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3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84</v>
      </c>
      <c r="H394" s="52">
        <v>7</v>
      </c>
      <c r="I394" s="52">
        <v>7</v>
      </c>
      <c r="J394" s="52">
        <v>7</v>
      </c>
      <c r="K394" s="52">
        <v>7</v>
      </c>
      <c r="L394" s="52">
        <v>7</v>
      </c>
      <c r="M394" s="52">
        <v>7</v>
      </c>
      <c r="N394" s="52">
        <v>7</v>
      </c>
      <c r="O394" s="52">
        <v>7</v>
      </c>
      <c r="P394" s="52">
        <v>7</v>
      </c>
      <c r="Q394" s="52">
        <v>7</v>
      </c>
      <c r="R394" s="52">
        <v>7</v>
      </c>
      <c r="S394" s="52">
        <v>7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24</v>
      </c>
      <c r="H395" s="52">
        <v>2</v>
      </c>
      <c r="I395" s="52">
        <v>2</v>
      </c>
      <c r="J395" s="52">
        <v>2</v>
      </c>
      <c r="K395" s="52">
        <v>2</v>
      </c>
      <c r="L395" s="52">
        <v>2</v>
      </c>
      <c r="M395" s="52">
        <v>2</v>
      </c>
      <c r="N395" s="52">
        <v>2</v>
      </c>
      <c r="O395" s="52">
        <v>2</v>
      </c>
      <c r="P395" s="52">
        <v>2</v>
      </c>
      <c r="Q395" s="52">
        <v>2</v>
      </c>
      <c r="R395" s="52">
        <v>2</v>
      </c>
      <c r="S395" s="52">
        <v>2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168</v>
      </c>
      <c r="H397" s="52">
        <v>14</v>
      </c>
      <c r="I397" s="52">
        <v>14</v>
      </c>
      <c r="J397" s="52">
        <v>14</v>
      </c>
      <c r="K397" s="52">
        <v>14</v>
      </c>
      <c r="L397" s="52">
        <v>14</v>
      </c>
      <c r="M397" s="52">
        <v>14</v>
      </c>
      <c r="N397" s="52">
        <v>14</v>
      </c>
      <c r="O397" s="52">
        <v>14</v>
      </c>
      <c r="P397" s="52">
        <v>14</v>
      </c>
      <c r="Q397" s="52">
        <v>14</v>
      </c>
      <c r="R397" s="52">
        <v>14</v>
      </c>
      <c r="S397" s="52">
        <v>14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56" priority="14" operator="equal">
      <formula>"REVISE PORQUE ESTE VALOR NO PUEDE SER NEGATIVO"</formula>
    </cfRule>
    <cfRule type="cellIs" dxfId="55" priority="18" operator="lessThan">
      <formula>0</formula>
    </cfRule>
  </conditionalFormatting>
  <conditionalFormatting sqref="G327:S327">
    <cfRule type="cellIs" dxfId="54" priority="17" operator="lessThan">
      <formula>0</formula>
    </cfRule>
  </conditionalFormatting>
  <conditionalFormatting sqref="G338:S338">
    <cfRule type="cellIs" dxfId="53" priority="13" operator="equal">
      <formula>"Revise porque este valor no puede ser negativo"</formula>
    </cfRule>
    <cfRule type="cellIs" dxfId="52" priority="16" operator="lessThan">
      <formula>0</formula>
    </cfRule>
  </conditionalFormatting>
  <conditionalFormatting sqref="G338:S338">
    <cfRule type="cellIs" dxfId="51" priority="15" operator="lessThan">
      <formula>0</formula>
    </cfRule>
  </conditionalFormatting>
  <conditionalFormatting sqref="G348:S348">
    <cfRule type="cellIs" dxfId="50" priority="10" operator="equal">
      <formula>"Revise porque este valor no puede ser negativo"</formula>
    </cfRule>
    <cfRule type="cellIs" dxfId="49" priority="12" operator="lessThan">
      <formula>0</formula>
    </cfRule>
  </conditionalFormatting>
  <conditionalFormatting sqref="G348:S348">
    <cfRule type="cellIs" dxfId="48" priority="11" operator="lessThan">
      <formula>0</formula>
    </cfRule>
  </conditionalFormatting>
  <conditionalFormatting sqref="G357 I357:S357">
    <cfRule type="cellIs" dxfId="47" priority="7" operator="equal">
      <formula>"Revise porque este valor no puede ser negativo"</formula>
    </cfRule>
    <cfRule type="cellIs" dxfId="46" priority="9" operator="lessThan">
      <formula>0</formula>
    </cfRule>
  </conditionalFormatting>
  <conditionalFormatting sqref="G357 I357:S357">
    <cfRule type="cellIs" dxfId="45" priority="8" operator="lessThan">
      <formula>0</formula>
    </cfRule>
  </conditionalFormatting>
  <conditionalFormatting sqref="H357">
    <cfRule type="cellIs" dxfId="44" priority="4" operator="equal">
      <formula>"Revise porque este valor no puede ser negativo"</formula>
    </cfRule>
    <cfRule type="cellIs" dxfId="43" priority="6" operator="lessThan">
      <formula>0</formula>
    </cfRule>
  </conditionalFormatting>
  <conditionalFormatting sqref="H357">
    <cfRule type="cellIs" dxfId="42" priority="5" operator="lessThan">
      <formula>0</formula>
    </cfRule>
  </conditionalFormatting>
  <conditionalFormatting sqref="G24:S24">
    <cfRule type="cellIs" dxfId="41" priority="1" operator="equal">
      <formula>"REVISE PORQUE ESTE VALOR NO PUEDE SER NEGATIVO"</formula>
    </cfRule>
    <cfRule type="cellIs" dxfId="40" priority="3" operator="lessThan">
      <formula>0</formula>
    </cfRule>
  </conditionalFormatting>
  <conditionalFormatting sqref="G24:S24">
    <cfRule type="cellIs" dxfId="39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4" verticalDpi="4294967295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8"/>
  <sheetViews>
    <sheetView topLeftCell="F1" zoomScale="66" zoomScaleNormal="66" workbookViewId="0">
      <selection activeCell="J186" sqref="J186"/>
    </sheetView>
  </sheetViews>
  <sheetFormatPr baseColWidth="10" defaultColWidth="11.42578125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20" style="55" customWidth="1"/>
    <col min="8" max="16" width="16.28515625" style="1" customWidth="1"/>
    <col min="17" max="17" width="16.140625" style="1" customWidth="1"/>
    <col min="18" max="19" width="16.28515625" style="1" customWidth="1"/>
    <col min="20" max="20" width="1.140625" style="1" customWidth="1"/>
    <col min="21" max="16384" width="11.42578125" style="1"/>
  </cols>
  <sheetData>
    <row r="1" spans="1:20" ht="7.5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2909">
        <f>+T86+T87+T88</f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2897" t="s">
        <v>159</v>
      </c>
      <c r="N2" s="1453"/>
      <c r="O2" s="1453"/>
      <c r="P2" s="1453"/>
      <c r="Q2" s="2898">
        <v>40507</v>
      </c>
      <c r="R2" s="2898"/>
      <c r="S2" s="2898"/>
      <c r="T2" s="2910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2897" t="s">
        <v>160</v>
      </c>
      <c r="N3" s="1453"/>
      <c r="O3" s="1453"/>
      <c r="P3" s="1453"/>
      <c r="Q3" s="2898">
        <v>40522</v>
      </c>
      <c r="R3" s="2898"/>
      <c r="S3" s="2898"/>
      <c r="T3" s="2910"/>
    </row>
    <row r="4" spans="1:20" s="2" customFormat="1" ht="23.25" customHeight="1" x14ac:dyDescent="0.25">
      <c r="A4" s="1446"/>
      <c r="B4" s="1448" t="s">
        <v>817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2897" t="s">
        <v>161</v>
      </c>
      <c r="N4" s="1453"/>
      <c r="O4" s="1453"/>
      <c r="P4" s="1453"/>
      <c r="Q4" s="2896">
        <v>1</v>
      </c>
      <c r="R4" s="2896"/>
      <c r="S4" s="2896"/>
      <c r="T4" s="2910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2897" t="s">
        <v>162</v>
      </c>
      <c r="N5" s="1453"/>
      <c r="O5" s="1453"/>
      <c r="P5" s="1453"/>
      <c r="Q5" s="2896" t="s">
        <v>163</v>
      </c>
      <c r="R5" s="2896"/>
      <c r="S5" s="2896"/>
      <c r="T5" s="2910"/>
    </row>
    <row r="6" spans="1:20" ht="27" customHeight="1" thickBot="1" x14ac:dyDescent="0.3">
      <c r="A6" s="1446"/>
      <c r="B6" s="1457" t="s">
        <v>818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2910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2910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2910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2910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2910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2910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410</v>
      </c>
      <c r="H12" s="69">
        <v>30</v>
      </c>
      <c r="I12" s="69">
        <v>30</v>
      </c>
      <c r="J12" s="69">
        <v>30</v>
      </c>
      <c r="K12" s="69">
        <v>40</v>
      </c>
      <c r="L12" s="69">
        <v>40</v>
      </c>
      <c r="M12" s="69">
        <v>40</v>
      </c>
      <c r="N12" s="69">
        <v>30</v>
      </c>
      <c r="O12" s="69">
        <v>40</v>
      </c>
      <c r="P12" s="69">
        <v>30</v>
      </c>
      <c r="Q12" s="69">
        <v>40</v>
      </c>
      <c r="R12" s="69">
        <v>30</v>
      </c>
      <c r="S12" s="69">
        <v>30</v>
      </c>
      <c r="T12" s="2910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1241" t="s">
        <v>17</v>
      </c>
      <c r="G13" s="68">
        <f t="shared" ref="G13:G22" si="0">SUM(H13:S13)</f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2910"/>
    </row>
    <row r="14" spans="1:20" ht="16.5" customHeight="1" thickBot="1" x14ac:dyDescent="0.3">
      <c r="A14" s="1446"/>
      <c r="B14" s="1425"/>
      <c r="C14" s="1379"/>
      <c r="D14" s="1433"/>
      <c r="E14" s="1433"/>
      <c r="F14" s="1241" t="s">
        <v>18</v>
      </c>
      <c r="G14" s="68">
        <v>26</v>
      </c>
      <c r="H14" s="5">
        <v>2</v>
      </c>
      <c r="I14" s="5">
        <v>2</v>
      </c>
      <c r="J14" s="5">
        <v>2</v>
      </c>
      <c r="K14" s="5">
        <v>2</v>
      </c>
      <c r="L14" s="5">
        <v>2</v>
      </c>
      <c r="M14" s="5">
        <v>3</v>
      </c>
      <c r="N14" s="5">
        <v>3</v>
      </c>
      <c r="O14" s="5">
        <v>2</v>
      </c>
      <c r="P14" s="5">
        <v>2</v>
      </c>
      <c r="Q14" s="5">
        <v>2</v>
      </c>
      <c r="R14" s="5">
        <v>2</v>
      </c>
      <c r="S14" s="5">
        <v>2</v>
      </c>
      <c r="T14" s="2910"/>
    </row>
    <row r="15" spans="1:20" ht="16.5" customHeight="1" thickBot="1" x14ac:dyDescent="0.3">
      <c r="A15" s="1446"/>
      <c r="B15" s="1425"/>
      <c r="C15" s="1379"/>
      <c r="D15" s="1433"/>
      <c r="E15" s="1433"/>
      <c r="F15" s="1241" t="s">
        <v>19</v>
      </c>
      <c r="G15" s="68">
        <v>15</v>
      </c>
      <c r="H15" s="5">
        <v>1</v>
      </c>
      <c r="I15" s="5">
        <v>1</v>
      </c>
      <c r="J15" s="5">
        <v>1</v>
      </c>
      <c r="K15" s="5">
        <v>3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5">
        <v>2</v>
      </c>
      <c r="S15" s="5">
        <v>1</v>
      </c>
      <c r="T15" s="2910"/>
    </row>
    <row r="16" spans="1:20" ht="16.5" customHeight="1" thickBot="1" x14ac:dyDescent="0.3">
      <c r="A16" s="1446"/>
      <c r="B16" s="1425"/>
      <c r="C16" s="1379"/>
      <c r="D16" s="1433"/>
      <c r="E16" s="1433"/>
      <c r="F16" s="1242" t="s">
        <v>535</v>
      </c>
      <c r="G16" s="68">
        <f t="shared" si="0"/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2910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1241" t="s">
        <v>21</v>
      </c>
      <c r="G17" s="68">
        <v>40</v>
      </c>
      <c r="H17" s="5">
        <v>3</v>
      </c>
      <c r="I17" s="5">
        <v>3</v>
      </c>
      <c r="J17" s="5">
        <v>4</v>
      </c>
      <c r="K17" s="5">
        <v>3</v>
      </c>
      <c r="L17" s="5">
        <v>4</v>
      </c>
      <c r="M17" s="5">
        <v>3</v>
      </c>
      <c r="N17" s="5">
        <v>4</v>
      </c>
      <c r="O17" s="5">
        <v>3</v>
      </c>
      <c r="P17" s="5">
        <v>4</v>
      </c>
      <c r="Q17" s="5">
        <v>3</v>
      </c>
      <c r="R17" s="5">
        <v>3</v>
      </c>
      <c r="S17" s="5">
        <v>3</v>
      </c>
      <c r="T17" s="2910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1241" t="s">
        <v>22</v>
      </c>
      <c r="G18" s="68">
        <v>30</v>
      </c>
      <c r="H18" s="5">
        <v>3</v>
      </c>
      <c r="I18" s="5">
        <v>3</v>
      </c>
      <c r="J18" s="5">
        <v>3</v>
      </c>
      <c r="K18" s="5">
        <v>3</v>
      </c>
      <c r="L18" s="5">
        <v>3</v>
      </c>
      <c r="M18" s="5">
        <v>3</v>
      </c>
      <c r="N18" s="5">
        <v>3</v>
      </c>
      <c r="O18" s="5">
        <v>3</v>
      </c>
      <c r="P18" s="5">
        <v>3</v>
      </c>
      <c r="Q18" s="5">
        <v>1</v>
      </c>
      <c r="R18" s="5">
        <v>1</v>
      </c>
      <c r="S18" s="5">
        <v>1</v>
      </c>
      <c r="T18" s="2910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1241" t="s">
        <v>23</v>
      </c>
      <c r="G19" s="68">
        <v>7</v>
      </c>
      <c r="H19" s="5">
        <v>1</v>
      </c>
      <c r="I19" s="5">
        <v>0</v>
      </c>
      <c r="J19" s="5">
        <v>1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1</v>
      </c>
      <c r="Q19" s="5">
        <v>0</v>
      </c>
      <c r="R19" s="5">
        <v>1</v>
      </c>
      <c r="S19" s="5">
        <v>0</v>
      </c>
      <c r="T19" s="2910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1243" t="s">
        <v>24</v>
      </c>
      <c r="G20" s="68">
        <v>272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2910"/>
    </row>
    <row r="21" spans="1:20" ht="16.5" customHeight="1" thickBot="1" x14ac:dyDescent="0.3">
      <c r="A21" s="1446"/>
      <c r="B21" s="1425"/>
      <c r="C21" s="1379"/>
      <c r="D21" s="1434"/>
      <c r="E21" s="1434"/>
      <c r="F21" s="1243" t="s">
        <v>25</v>
      </c>
      <c r="G21" s="68">
        <f t="shared" si="0"/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2910"/>
    </row>
    <row r="22" spans="1:20" ht="16.5" customHeight="1" thickBot="1" x14ac:dyDescent="0.3">
      <c r="A22" s="1446"/>
      <c r="B22" s="1425"/>
      <c r="C22" s="1379"/>
      <c r="D22" s="1434"/>
      <c r="E22" s="1434"/>
      <c r="F22" s="1247" t="s">
        <v>113</v>
      </c>
      <c r="G22" s="68">
        <f t="shared" si="0"/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2910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2910"/>
    </row>
    <row r="24" spans="1:20" ht="18.75" customHeight="1" thickBot="1" x14ac:dyDescent="0.3">
      <c r="A24" s="1446"/>
      <c r="B24" s="1425"/>
      <c r="C24" s="1430"/>
      <c r="D24" s="1434"/>
      <c r="E24" s="1434"/>
      <c r="F24" s="10" t="s">
        <v>536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2910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2910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2910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2910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2910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2910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2910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2910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2910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272</v>
      </c>
      <c r="H33" s="118">
        <f t="shared" ref="H33:S33" si="2">H20</f>
        <v>0</v>
      </c>
      <c r="I33" s="118">
        <f t="shared" si="2"/>
        <v>0</v>
      </c>
      <c r="J33" s="118">
        <f t="shared" si="2"/>
        <v>0</v>
      </c>
      <c r="K33" s="118">
        <f t="shared" si="2"/>
        <v>0</v>
      </c>
      <c r="L33" s="118">
        <f t="shared" si="2"/>
        <v>0</v>
      </c>
      <c r="M33" s="118">
        <f t="shared" si="2"/>
        <v>0</v>
      </c>
      <c r="N33" s="118">
        <f t="shared" si="2"/>
        <v>0</v>
      </c>
      <c r="O33" s="118">
        <f t="shared" si="2"/>
        <v>0</v>
      </c>
      <c r="P33" s="118">
        <f t="shared" si="2"/>
        <v>0</v>
      </c>
      <c r="Q33" s="118">
        <f t="shared" si="2"/>
        <v>0</v>
      </c>
      <c r="R33" s="118">
        <f t="shared" si="2"/>
        <v>0</v>
      </c>
      <c r="S33" s="118">
        <f t="shared" si="2"/>
        <v>0</v>
      </c>
      <c r="T33" s="2910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5" si="3">SUM(H34:S34)</f>
        <v>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2910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1241" t="s">
        <v>45</v>
      </c>
      <c r="G35" s="30">
        <v>6</v>
      </c>
      <c r="H35" s="5">
        <v>0</v>
      </c>
      <c r="I35" s="5">
        <v>0</v>
      </c>
      <c r="J35" s="5">
        <v>1</v>
      </c>
      <c r="K35" s="5">
        <v>0</v>
      </c>
      <c r="L35" s="5">
        <v>1</v>
      </c>
      <c r="M35" s="5">
        <v>1</v>
      </c>
      <c r="N35" s="5">
        <v>1</v>
      </c>
      <c r="O35" s="5">
        <v>0</v>
      </c>
      <c r="P35" s="5">
        <v>1</v>
      </c>
      <c r="Q35" s="5">
        <v>0</v>
      </c>
      <c r="R35" s="5">
        <v>1</v>
      </c>
      <c r="S35" s="5">
        <v>0</v>
      </c>
      <c r="T35" s="2910"/>
    </row>
    <row r="36" spans="1:20" ht="16.5" customHeight="1" thickBot="1" x14ac:dyDescent="0.3">
      <c r="A36" s="1446"/>
      <c r="B36" s="1425"/>
      <c r="C36" s="1437"/>
      <c r="D36" s="1442"/>
      <c r="E36" s="1442"/>
      <c r="F36" s="1241" t="s">
        <v>46</v>
      </c>
      <c r="G36" s="30">
        <v>2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2910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1241" t="s">
        <v>47</v>
      </c>
      <c r="G37" s="30">
        <v>180</v>
      </c>
      <c r="H37" s="5">
        <v>15</v>
      </c>
      <c r="I37" s="5">
        <v>15</v>
      </c>
      <c r="J37" s="5">
        <v>15</v>
      </c>
      <c r="K37" s="5">
        <v>15</v>
      </c>
      <c r="L37" s="5">
        <v>15</v>
      </c>
      <c r="M37" s="5">
        <v>15</v>
      </c>
      <c r="N37" s="5">
        <v>15</v>
      </c>
      <c r="O37" s="5">
        <v>15</v>
      </c>
      <c r="P37" s="5">
        <v>15</v>
      </c>
      <c r="Q37" s="5">
        <v>15</v>
      </c>
      <c r="R37" s="5">
        <v>15</v>
      </c>
      <c r="S37" s="5">
        <v>15</v>
      </c>
      <c r="T37" s="2910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1241" t="s">
        <v>48</v>
      </c>
      <c r="G38" s="30">
        <v>14</v>
      </c>
      <c r="H38" s="5">
        <v>1</v>
      </c>
      <c r="I38" s="5">
        <v>1</v>
      </c>
      <c r="J38" s="5">
        <v>2</v>
      </c>
      <c r="K38" s="5">
        <v>1</v>
      </c>
      <c r="L38" s="5">
        <v>1</v>
      </c>
      <c r="M38" s="5">
        <v>2</v>
      </c>
      <c r="N38" s="5">
        <v>1</v>
      </c>
      <c r="O38" s="5">
        <v>1</v>
      </c>
      <c r="P38" s="5">
        <v>1</v>
      </c>
      <c r="Q38" s="5">
        <v>1</v>
      </c>
      <c r="R38" s="5">
        <v>1</v>
      </c>
      <c r="S38" s="5">
        <v>1</v>
      </c>
      <c r="T38" s="2910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1241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2910"/>
    </row>
    <row r="40" spans="1:20" ht="16.5" customHeight="1" thickBot="1" x14ac:dyDescent="0.3">
      <c r="A40" s="1446"/>
      <c r="B40" s="1425"/>
      <c r="C40" s="1437"/>
      <c r="D40" s="1431" t="s">
        <v>537</v>
      </c>
      <c r="E40" s="1431"/>
      <c r="F40" s="17" t="s">
        <v>538</v>
      </c>
      <c r="G40" s="30">
        <v>10</v>
      </c>
      <c r="H40" s="5">
        <v>1</v>
      </c>
      <c r="I40" s="5">
        <v>1</v>
      </c>
      <c r="J40" s="5">
        <v>1</v>
      </c>
      <c r="K40" s="5">
        <v>1</v>
      </c>
      <c r="L40" s="5">
        <v>1</v>
      </c>
      <c r="M40" s="5">
        <v>0</v>
      </c>
      <c r="N40" s="5">
        <v>1</v>
      </c>
      <c r="O40" s="5">
        <v>0</v>
      </c>
      <c r="P40" s="5">
        <v>1</v>
      </c>
      <c r="Q40" s="5">
        <v>1</v>
      </c>
      <c r="R40" s="5">
        <v>1</v>
      </c>
      <c r="S40" s="5">
        <v>1</v>
      </c>
      <c r="T40" s="2910"/>
    </row>
    <row r="41" spans="1:20" ht="16.5" customHeight="1" thickBot="1" x14ac:dyDescent="0.3">
      <c r="A41" s="1446"/>
      <c r="B41" s="1425"/>
      <c r="C41" s="1437"/>
      <c r="D41" s="1432" t="s">
        <v>539</v>
      </c>
      <c r="E41" s="1432"/>
      <c r="F41" s="1243" t="s">
        <v>540</v>
      </c>
      <c r="G41" s="30">
        <v>60</v>
      </c>
      <c r="H41" s="5">
        <v>5</v>
      </c>
      <c r="I41" s="5">
        <v>5</v>
      </c>
      <c r="J41" s="5">
        <v>5</v>
      </c>
      <c r="K41" s="5">
        <v>5</v>
      </c>
      <c r="L41" s="5">
        <v>5</v>
      </c>
      <c r="M41" s="5">
        <v>5</v>
      </c>
      <c r="N41" s="5">
        <v>5</v>
      </c>
      <c r="O41" s="5">
        <v>5</v>
      </c>
      <c r="P41" s="5">
        <v>5</v>
      </c>
      <c r="Q41" s="5">
        <v>5</v>
      </c>
      <c r="R41" s="5">
        <v>5</v>
      </c>
      <c r="S41" s="5">
        <v>5</v>
      </c>
      <c r="T41" s="2910"/>
    </row>
    <row r="42" spans="1:20" ht="16.5" customHeight="1" thickBot="1" x14ac:dyDescent="0.3">
      <c r="A42" s="1446"/>
      <c r="B42" s="1425"/>
      <c r="C42" s="1437"/>
      <c r="D42" s="1432" t="s">
        <v>541</v>
      </c>
      <c r="E42" s="1432"/>
      <c r="F42" s="1243" t="s">
        <v>542</v>
      </c>
      <c r="G42" s="30">
        <f t="shared" si="3"/>
        <v>1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2910"/>
    </row>
    <row r="43" spans="1:20" ht="16.5" customHeight="1" thickBot="1" x14ac:dyDescent="0.3">
      <c r="A43" s="1446"/>
      <c r="B43" s="1425"/>
      <c r="C43" s="1437"/>
      <c r="D43" s="1433" t="s">
        <v>543</v>
      </c>
      <c r="E43" s="1433"/>
      <c r="F43" s="1253" t="s">
        <v>544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2910"/>
    </row>
    <row r="44" spans="1:20" ht="16.5" customHeight="1" thickBot="1" x14ac:dyDescent="0.3">
      <c r="A44" s="1446"/>
      <c r="B44" s="1425"/>
      <c r="C44" s="1437"/>
      <c r="D44" s="1433"/>
      <c r="E44" s="1433"/>
      <c r="F44" s="1253" t="s">
        <v>545</v>
      </c>
      <c r="G44" s="30">
        <f t="shared" si="3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2910"/>
    </row>
    <row r="45" spans="1:20" ht="16.5" customHeight="1" thickBot="1" x14ac:dyDescent="0.3">
      <c r="A45" s="1446"/>
      <c r="B45" s="1425"/>
      <c r="C45" s="1437"/>
      <c r="D45" s="1433"/>
      <c r="E45" s="1433"/>
      <c r="F45" s="1253" t="s">
        <v>546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2910"/>
    </row>
    <row r="46" spans="1:20" ht="16.5" customHeight="1" thickBot="1" x14ac:dyDescent="0.3">
      <c r="A46" s="1446"/>
      <c r="B46" s="1425"/>
      <c r="C46" s="1437"/>
      <c r="D46" s="1414" t="s">
        <v>43</v>
      </c>
      <c r="E46" s="1414"/>
      <c r="F46" s="8" t="s">
        <v>50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2910"/>
    </row>
    <row r="47" spans="1:20" ht="16.5" customHeight="1" thickBot="1" x14ac:dyDescent="0.3">
      <c r="A47" s="1446"/>
      <c r="B47" s="1425"/>
      <c r="C47" s="1438"/>
      <c r="D47" s="1415"/>
      <c r="E47" s="1415"/>
      <c r="F47" s="18" t="s">
        <v>51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2910"/>
    </row>
    <row r="48" spans="1:20" ht="19.5" thickBot="1" x14ac:dyDescent="0.3">
      <c r="A48" s="1446"/>
      <c r="B48" s="1425"/>
      <c r="C48" s="1400" t="s">
        <v>36</v>
      </c>
      <c r="D48" s="1417" t="s">
        <v>7</v>
      </c>
      <c r="E48" s="1418"/>
      <c r="F48" s="1418"/>
      <c r="G48" s="1418"/>
      <c r="H48" s="1418"/>
      <c r="I48" s="1418"/>
      <c r="J48" s="1418"/>
      <c r="K48" s="1418"/>
      <c r="L48" s="1418"/>
      <c r="M48" s="1418"/>
      <c r="N48" s="1418"/>
      <c r="O48" s="1418"/>
      <c r="P48" s="1418"/>
      <c r="Q48" s="1418"/>
      <c r="R48" s="1418"/>
      <c r="S48" s="1419"/>
      <c r="T48" s="2910"/>
    </row>
    <row r="49" spans="1:20" ht="16.5" thickBot="1" x14ac:dyDescent="0.3">
      <c r="A49" s="1446"/>
      <c r="B49" s="1425"/>
      <c r="C49" s="1400"/>
      <c r="D49" s="1420" t="s">
        <v>52</v>
      </c>
      <c r="E49" s="1420"/>
      <c r="F49" s="20" t="s">
        <v>68</v>
      </c>
      <c r="G49" s="47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2910"/>
    </row>
    <row r="50" spans="1:20" ht="16.5" thickBot="1" x14ac:dyDescent="0.3">
      <c r="A50" s="1446"/>
      <c r="B50" s="1425"/>
      <c r="C50" s="1400"/>
      <c r="D50" s="1412"/>
      <c r="E50" s="1412"/>
      <c r="F50" s="21" t="s">
        <v>116</v>
      </c>
      <c r="G50" s="118">
        <f t="shared" ref="G50:S50" si="4">G21</f>
        <v>0</v>
      </c>
      <c r="H50" s="118">
        <f t="shared" si="4"/>
        <v>0</v>
      </c>
      <c r="I50" s="118">
        <f t="shared" si="4"/>
        <v>0</v>
      </c>
      <c r="J50" s="118">
        <f t="shared" si="4"/>
        <v>0</v>
      </c>
      <c r="K50" s="118">
        <f t="shared" si="4"/>
        <v>0</v>
      </c>
      <c r="L50" s="118">
        <f t="shared" si="4"/>
        <v>0</v>
      </c>
      <c r="M50" s="118">
        <f t="shared" si="4"/>
        <v>0</v>
      </c>
      <c r="N50" s="118">
        <f t="shared" si="4"/>
        <v>0</v>
      </c>
      <c r="O50" s="118">
        <f t="shared" si="4"/>
        <v>0</v>
      </c>
      <c r="P50" s="118">
        <f t="shared" si="4"/>
        <v>0</v>
      </c>
      <c r="Q50" s="118">
        <f t="shared" si="4"/>
        <v>0</v>
      </c>
      <c r="R50" s="118">
        <f t="shared" si="4"/>
        <v>0</v>
      </c>
      <c r="S50" s="118">
        <f t="shared" si="4"/>
        <v>0</v>
      </c>
      <c r="T50" s="2910"/>
    </row>
    <row r="51" spans="1:20" ht="16.5" thickBot="1" x14ac:dyDescent="0.3">
      <c r="A51" s="1446"/>
      <c r="B51" s="1425"/>
      <c r="C51" s="1400"/>
      <c r="D51" s="1412"/>
      <c r="E51" s="1412"/>
      <c r="F51" s="21" t="s">
        <v>117</v>
      </c>
      <c r="G51" s="118">
        <f t="shared" ref="G51:S51" si="5">G41</f>
        <v>60</v>
      </c>
      <c r="H51" s="118">
        <f t="shared" si="5"/>
        <v>5</v>
      </c>
      <c r="I51" s="118">
        <f t="shared" si="5"/>
        <v>5</v>
      </c>
      <c r="J51" s="118">
        <f t="shared" si="5"/>
        <v>5</v>
      </c>
      <c r="K51" s="118">
        <f t="shared" si="5"/>
        <v>5</v>
      </c>
      <c r="L51" s="118">
        <f t="shared" si="5"/>
        <v>5</v>
      </c>
      <c r="M51" s="118">
        <f t="shared" si="5"/>
        <v>5</v>
      </c>
      <c r="N51" s="118">
        <f t="shared" si="5"/>
        <v>5</v>
      </c>
      <c r="O51" s="118">
        <f t="shared" si="5"/>
        <v>5</v>
      </c>
      <c r="P51" s="118">
        <f t="shared" si="5"/>
        <v>5</v>
      </c>
      <c r="Q51" s="118">
        <f t="shared" si="5"/>
        <v>5</v>
      </c>
      <c r="R51" s="118">
        <f t="shared" si="5"/>
        <v>5</v>
      </c>
      <c r="S51" s="118">
        <f t="shared" si="5"/>
        <v>5</v>
      </c>
      <c r="T51" s="2910"/>
    </row>
    <row r="52" spans="1:20" ht="16.5" thickBot="1" x14ac:dyDescent="0.3">
      <c r="A52" s="1446"/>
      <c r="B52" s="1425"/>
      <c r="C52" s="1400"/>
      <c r="D52" s="1412"/>
      <c r="E52" s="1412"/>
      <c r="F52" s="15" t="s">
        <v>547</v>
      </c>
      <c r="G52" s="30">
        <f t="shared" ref="G52:G78" si="6">SUM(H52:S52)</f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2910"/>
    </row>
    <row r="53" spans="1:20" ht="16.5" thickBot="1" x14ac:dyDescent="0.3">
      <c r="A53" s="1446"/>
      <c r="B53" s="1425"/>
      <c r="C53" s="1400"/>
      <c r="D53" s="1412" t="s">
        <v>53</v>
      </c>
      <c r="E53" s="1412"/>
      <c r="F53" s="1253" t="s">
        <v>69</v>
      </c>
      <c r="G53" s="30">
        <v>2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2910"/>
    </row>
    <row r="54" spans="1:20" ht="16.5" thickBot="1" x14ac:dyDescent="0.3">
      <c r="A54" s="1446"/>
      <c r="B54" s="1425"/>
      <c r="C54" s="1400"/>
      <c r="D54" s="1412"/>
      <c r="E54" s="1412"/>
      <c r="F54" s="1253" t="s">
        <v>70</v>
      </c>
      <c r="G54" s="30">
        <f t="shared" si="6"/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2910"/>
    </row>
    <row r="55" spans="1:20" ht="16.5" thickBot="1" x14ac:dyDescent="0.3">
      <c r="A55" s="1446"/>
      <c r="B55" s="1425"/>
      <c r="C55" s="1400"/>
      <c r="D55" s="1413" t="s">
        <v>54</v>
      </c>
      <c r="E55" s="1413"/>
      <c r="F55" s="1253" t="s">
        <v>71</v>
      </c>
      <c r="G55" s="30">
        <v>24</v>
      </c>
      <c r="H55" s="5">
        <v>2</v>
      </c>
      <c r="I55" s="5">
        <v>2</v>
      </c>
      <c r="J55" s="5">
        <v>2</v>
      </c>
      <c r="K55" s="5">
        <v>2</v>
      </c>
      <c r="L55" s="5">
        <v>2</v>
      </c>
      <c r="M55" s="5">
        <v>2</v>
      </c>
      <c r="N55" s="5">
        <v>2</v>
      </c>
      <c r="O55" s="5">
        <v>2</v>
      </c>
      <c r="P55" s="5">
        <v>2</v>
      </c>
      <c r="Q55" s="5">
        <v>2</v>
      </c>
      <c r="R55" s="5">
        <v>2</v>
      </c>
      <c r="S55" s="5">
        <v>2</v>
      </c>
      <c r="T55" s="2910"/>
    </row>
    <row r="56" spans="1:20" ht="16.5" thickBot="1" x14ac:dyDescent="0.3">
      <c r="A56" s="1446"/>
      <c r="B56" s="1425"/>
      <c r="C56" s="1400"/>
      <c r="D56" s="1413" t="s">
        <v>55</v>
      </c>
      <c r="E56" s="1413"/>
      <c r="F56" s="1253" t="s">
        <v>72</v>
      </c>
      <c r="G56" s="30">
        <v>2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2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2910"/>
    </row>
    <row r="57" spans="1:20" ht="16.5" thickBot="1" x14ac:dyDescent="0.3">
      <c r="A57" s="1446"/>
      <c r="B57" s="1425"/>
      <c r="C57" s="1400"/>
      <c r="D57" s="1413" t="s">
        <v>56</v>
      </c>
      <c r="E57" s="1413"/>
      <c r="F57" s="1253" t="s">
        <v>73</v>
      </c>
      <c r="G57" s="30">
        <f t="shared" si="6"/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2910"/>
    </row>
    <row r="58" spans="1:20" ht="16.5" thickBot="1" x14ac:dyDescent="0.3">
      <c r="A58" s="1446"/>
      <c r="B58" s="1425"/>
      <c r="C58" s="1400"/>
      <c r="D58" s="1413" t="s">
        <v>57</v>
      </c>
      <c r="E58" s="1413"/>
      <c r="F58" s="15" t="s">
        <v>74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2910"/>
    </row>
    <row r="59" spans="1:20" ht="16.5" thickBot="1" x14ac:dyDescent="0.3">
      <c r="A59" s="1446"/>
      <c r="B59" s="1425"/>
      <c r="C59" s="1400"/>
      <c r="D59" s="1413" t="s">
        <v>58</v>
      </c>
      <c r="E59" s="1413"/>
      <c r="F59" s="15" t="s">
        <v>75</v>
      </c>
      <c r="G59" s="30">
        <v>8</v>
      </c>
      <c r="H59" s="5">
        <v>0</v>
      </c>
      <c r="I59" s="5">
        <v>0</v>
      </c>
      <c r="J59" s="5">
        <v>1</v>
      </c>
      <c r="K59" s="5">
        <v>2</v>
      </c>
      <c r="L59" s="5">
        <v>0</v>
      </c>
      <c r="M59" s="5">
        <v>2</v>
      </c>
      <c r="N59" s="5">
        <v>0</v>
      </c>
      <c r="O59" s="5">
        <v>2</v>
      </c>
      <c r="P59" s="5">
        <v>0</v>
      </c>
      <c r="Q59" s="5">
        <v>1</v>
      </c>
      <c r="R59" s="5">
        <v>0</v>
      </c>
      <c r="S59" s="5">
        <v>0</v>
      </c>
      <c r="T59" s="2910"/>
    </row>
    <row r="60" spans="1:20" ht="18" customHeight="1" thickBot="1" x14ac:dyDescent="0.3">
      <c r="A60" s="1446"/>
      <c r="B60" s="1425"/>
      <c r="C60" s="1400"/>
      <c r="D60" s="1306" t="s">
        <v>118</v>
      </c>
      <c r="E60" s="1306"/>
      <c r="F60" s="1255" t="s">
        <v>548</v>
      </c>
      <c r="G60" s="30">
        <f t="shared" si="6"/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2910"/>
    </row>
    <row r="61" spans="1:20" ht="16.5" thickBot="1" x14ac:dyDescent="0.3">
      <c r="A61" s="1446"/>
      <c r="B61" s="1425"/>
      <c r="C61" s="1400"/>
      <c r="D61" s="1412" t="s">
        <v>59</v>
      </c>
      <c r="E61" s="1412"/>
      <c r="F61" s="1256" t="s">
        <v>76</v>
      </c>
      <c r="G61" s="30">
        <v>10</v>
      </c>
      <c r="H61" s="5">
        <v>0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0</v>
      </c>
      <c r="T61" s="2910"/>
    </row>
    <row r="62" spans="1:20" ht="16.5" thickBot="1" x14ac:dyDescent="0.3">
      <c r="A62" s="1446"/>
      <c r="B62" s="1425"/>
      <c r="C62" s="1400"/>
      <c r="D62" s="1412"/>
      <c r="E62" s="1412"/>
      <c r="F62" s="1256" t="s">
        <v>77</v>
      </c>
      <c r="G62" s="30">
        <f t="shared" si="6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2910"/>
    </row>
    <row r="63" spans="1:20" ht="16.5" thickBot="1" x14ac:dyDescent="0.3">
      <c r="A63" s="1446"/>
      <c r="B63" s="1425"/>
      <c r="C63" s="1400"/>
      <c r="D63" s="1412"/>
      <c r="E63" s="1412"/>
      <c r="F63" s="1256" t="s">
        <v>78</v>
      </c>
      <c r="G63" s="30">
        <v>10</v>
      </c>
      <c r="H63" s="5">
        <v>0</v>
      </c>
      <c r="I63" s="5">
        <v>1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0</v>
      </c>
      <c r="T63" s="2910"/>
    </row>
    <row r="64" spans="1:20" ht="16.5" thickBot="1" x14ac:dyDescent="0.3">
      <c r="A64" s="1446"/>
      <c r="B64" s="1425"/>
      <c r="C64" s="1400"/>
      <c r="D64" s="1412"/>
      <c r="E64" s="1412"/>
      <c r="F64" s="1256" t="s">
        <v>79</v>
      </c>
      <c r="G64" s="30">
        <v>2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2910"/>
    </row>
    <row r="65" spans="1:20" ht="15.75" thickBot="1" x14ac:dyDescent="0.3">
      <c r="A65" s="1446"/>
      <c r="B65" s="1425"/>
      <c r="C65" s="1400"/>
      <c r="D65" s="1412"/>
      <c r="E65" s="1412"/>
      <c r="F65" s="1295" t="s">
        <v>549</v>
      </c>
      <c r="G65" s="30">
        <v>10</v>
      </c>
      <c r="H65" s="5">
        <v>0</v>
      </c>
      <c r="I65" s="5">
        <v>1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5">
        <v>1</v>
      </c>
      <c r="S65" s="5">
        <v>0</v>
      </c>
      <c r="T65" s="2910"/>
    </row>
    <row r="66" spans="1:20" ht="16.5" thickBot="1" x14ac:dyDescent="0.3">
      <c r="A66" s="1446"/>
      <c r="B66" s="1425"/>
      <c r="C66" s="1400"/>
      <c r="D66" s="1416" t="s">
        <v>119</v>
      </c>
      <c r="E66" s="1416"/>
      <c r="F66" s="1253" t="s">
        <v>111</v>
      </c>
      <c r="G66" s="30">
        <v>3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1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2910"/>
    </row>
    <row r="67" spans="1:20" ht="16.5" thickBot="1" x14ac:dyDescent="0.3">
      <c r="A67" s="1446"/>
      <c r="B67" s="1425"/>
      <c r="C67" s="1400"/>
      <c r="D67" s="1416"/>
      <c r="E67" s="1416"/>
      <c r="F67" s="1253" t="s">
        <v>112</v>
      </c>
      <c r="G67" s="30">
        <v>3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1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2910"/>
    </row>
    <row r="68" spans="1:20" ht="16.5" thickBot="1" x14ac:dyDescent="0.3">
      <c r="A68" s="1446"/>
      <c r="B68" s="1425"/>
      <c r="C68" s="1400"/>
      <c r="D68" s="1416"/>
      <c r="E68" s="1416"/>
      <c r="F68" s="22" t="s">
        <v>80</v>
      </c>
      <c r="G68" s="30">
        <v>2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1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2910"/>
    </row>
    <row r="69" spans="1:20" ht="16.5" thickBot="1" x14ac:dyDescent="0.3">
      <c r="A69" s="1446"/>
      <c r="B69" s="1425"/>
      <c r="C69" s="1400"/>
      <c r="D69" s="1416"/>
      <c r="E69" s="1416"/>
      <c r="F69" s="22" t="s">
        <v>81</v>
      </c>
      <c r="G69" s="30">
        <v>1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1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2910"/>
    </row>
    <row r="70" spans="1:20" ht="16.5" thickBot="1" x14ac:dyDescent="0.3">
      <c r="A70" s="1446"/>
      <c r="B70" s="1425"/>
      <c r="C70" s="1400"/>
      <c r="D70" s="1413" t="s">
        <v>60</v>
      </c>
      <c r="E70" s="1413"/>
      <c r="F70" s="15" t="s">
        <v>82</v>
      </c>
      <c r="G70" s="30">
        <f t="shared" si="6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2910"/>
    </row>
    <row r="71" spans="1:20" ht="16.5" thickBot="1" x14ac:dyDescent="0.3">
      <c r="A71" s="1446"/>
      <c r="B71" s="1425"/>
      <c r="C71" s="1400"/>
      <c r="D71" s="1413" t="s">
        <v>61</v>
      </c>
      <c r="E71" s="1413"/>
      <c r="F71" s="1253" t="s">
        <v>83</v>
      </c>
      <c r="G71" s="30">
        <f t="shared" si="6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2910"/>
    </row>
    <row r="72" spans="1:20" ht="16.5" thickBot="1" x14ac:dyDescent="0.3">
      <c r="A72" s="1446"/>
      <c r="B72" s="1425"/>
      <c r="C72" s="1400"/>
      <c r="D72" s="1412" t="s">
        <v>62</v>
      </c>
      <c r="E72" s="1412"/>
      <c r="F72" s="1253" t="s">
        <v>85</v>
      </c>
      <c r="G72" s="30">
        <f t="shared" si="6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2910"/>
    </row>
    <row r="73" spans="1:20" ht="16.5" thickBot="1" x14ac:dyDescent="0.3">
      <c r="A73" s="1446"/>
      <c r="B73" s="1425"/>
      <c r="C73" s="1400"/>
      <c r="D73" s="1412"/>
      <c r="E73" s="1412"/>
      <c r="F73" s="1253" t="s">
        <v>86</v>
      </c>
      <c r="G73" s="30">
        <f t="shared" si="6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2910"/>
    </row>
    <row r="74" spans="1:20" ht="16.5" thickBot="1" x14ac:dyDescent="0.3">
      <c r="A74" s="1446"/>
      <c r="B74" s="1425"/>
      <c r="C74" s="1400"/>
      <c r="D74" s="1412" t="s">
        <v>63</v>
      </c>
      <c r="E74" s="1412"/>
      <c r="F74" s="72" t="s">
        <v>87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2910"/>
    </row>
    <row r="75" spans="1:20" ht="16.5" thickBot="1" x14ac:dyDescent="0.3">
      <c r="A75" s="1446"/>
      <c r="B75" s="1425"/>
      <c r="C75" s="1400"/>
      <c r="D75" s="1412"/>
      <c r="E75" s="1412"/>
      <c r="F75" s="15" t="s">
        <v>88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2910"/>
    </row>
    <row r="76" spans="1:20" ht="16.5" thickBot="1" x14ac:dyDescent="0.3">
      <c r="A76" s="1446"/>
      <c r="B76" s="1425"/>
      <c r="C76" s="1400"/>
      <c r="D76" s="1412"/>
      <c r="E76" s="1412"/>
      <c r="F76" s="15" t="s">
        <v>89</v>
      </c>
      <c r="G76" s="30">
        <f t="shared" si="6"/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2910"/>
    </row>
    <row r="77" spans="1:20" ht="16.5" thickBot="1" x14ac:dyDescent="0.3">
      <c r="A77" s="1446"/>
      <c r="B77" s="1425"/>
      <c r="C77" s="1400"/>
      <c r="D77" s="1413" t="s">
        <v>64</v>
      </c>
      <c r="E77" s="1413"/>
      <c r="F77" s="17" t="s">
        <v>90</v>
      </c>
      <c r="G77" s="30">
        <f t="shared" si="6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2910"/>
    </row>
    <row r="78" spans="1:20" ht="16.5" thickBot="1" x14ac:dyDescent="0.3">
      <c r="A78" s="1446"/>
      <c r="B78" s="1425"/>
      <c r="C78" s="1400"/>
      <c r="D78" s="1412" t="s">
        <v>65</v>
      </c>
      <c r="E78" s="1412"/>
      <c r="F78" s="1253" t="s">
        <v>91</v>
      </c>
      <c r="G78" s="30">
        <f t="shared" si="6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2910"/>
    </row>
    <row r="79" spans="1:20" ht="16.5" thickBot="1" x14ac:dyDescent="0.3">
      <c r="A79" s="1446"/>
      <c r="B79" s="1425"/>
      <c r="C79" s="1400"/>
      <c r="D79" s="1414" t="s">
        <v>66</v>
      </c>
      <c r="E79" s="1414"/>
      <c r="F79" s="8" t="s">
        <v>93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2910"/>
    </row>
    <row r="80" spans="1:20" ht="16.5" thickBot="1" x14ac:dyDescent="0.3">
      <c r="A80" s="1446"/>
      <c r="B80" s="1425"/>
      <c r="C80" s="1400"/>
      <c r="D80" s="1414"/>
      <c r="E80" s="1414"/>
      <c r="F80" s="10" t="s">
        <v>94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2910"/>
    </row>
    <row r="81" spans="1:20" ht="16.5" thickBot="1" x14ac:dyDescent="0.3">
      <c r="A81" s="1446"/>
      <c r="B81" s="1425"/>
      <c r="C81" s="1400"/>
      <c r="D81" s="1414" t="s">
        <v>67</v>
      </c>
      <c r="E81" s="1414"/>
      <c r="F81" s="23" t="s">
        <v>95</v>
      </c>
      <c r="G81" s="24">
        <f>SUM(H81:S81)</f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910"/>
    </row>
    <row r="82" spans="1:20" ht="16.5" thickBot="1" x14ac:dyDescent="0.3">
      <c r="A82" s="1446"/>
      <c r="B82" s="1425"/>
      <c r="C82" s="1400"/>
      <c r="D82" s="1415"/>
      <c r="E82" s="1415"/>
      <c r="F82" s="26" t="s">
        <v>96</v>
      </c>
      <c r="G82" s="24">
        <f>SUM(H82:S82)</f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910"/>
    </row>
    <row r="83" spans="1:20" ht="19.5" thickBot="1" x14ac:dyDescent="0.3">
      <c r="A83" s="1446"/>
      <c r="B83" s="1425"/>
      <c r="C83" s="2906" t="s">
        <v>550</v>
      </c>
      <c r="D83" s="2908" t="s">
        <v>551</v>
      </c>
      <c r="E83" s="2892"/>
      <c r="F83" s="2892"/>
      <c r="G83" s="2892"/>
      <c r="H83" s="2892"/>
      <c r="I83" s="2892"/>
      <c r="J83" s="2892"/>
      <c r="K83" s="2892"/>
      <c r="L83" s="2892"/>
      <c r="M83" s="2892"/>
      <c r="N83" s="2892"/>
      <c r="O83" s="2892"/>
      <c r="P83" s="2892"/>
      <c r="Q83" s="2892"/>
      <c r="R83" s="2892"/>
      <c r="S83" s="2893"/>
      <c r="T83" s="2910"/>
    </row>
    <row r="84" spans="1:20" s="2" customFormat="1" ht="19.5" customHeight="1" thickBot="1" x14ac:dyDescent="0.3">
      <c r="A84" s="1446"/>
      <c r="B84" s="1425"/>
      <c r="C84" s="2907"/>
      <c r="D84" s="1404" t="s">
        <v>552</v>
      </c>
      <c r="E84" s="1405"/>
      <c r="F84" s="28" t="s">
        <v>553</v>
      </c>
      <c r="G84" s="47"/>
      <c r="H84" s="1259"/>
      <c r="I84" s="1259"/>
      <c r="J84" s="1259"/>
      <c r="K84" s="1259"/>
      <c r="L84" s="1259"/>
      <c r="M84" s="1259"/>
      <c r="N84" s="1259"/>
      <c r="O84" s="1259"/>
      <c r="P84" s="1259"/>
      <c r="Q84" s="1259"/>
      <c r="R84" s="1259"/>
      <c r="S84" s="1259"/>
      <c r="T84" s="2910"/>
    </row>
    <row r="85" spans="1:20" ht="21.75" customHeight="1" thickBot="1" x14ac:dyDescent="0.3">
      <c r="A85" s="1446"/>
      <c r="B85" s="1425"/>
      <c r="C85" s="2907"/>
      <c r="D85" s="1406"/>
      <c r="E85" s="1407"/>
      <c r="F85" s="29" t="s">
        <v>554</v>
      </c>
      <c r="G85" s="30">
        <f>SUM(H85:S85)</f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2910"/>
    </row>
    <row r="86" spans="1:20" ht="16.5" customHeight="1" thickBot="1" x14ac:dyDescent="0.3">
      <c r="A86" s="1446"/>
      <c r="B86" s="1425"/>
      <c r="C86" s="2907"/>
      <c r="D86" s="1406"/>
      <c r="E86" s="1407"/>
      <c r="F86" s="1261" t="s">
        <v>555</v>
      </c>
      <c r="G86" s="30">
        <f t="shared" ref="G86:G99" si="7">SUM(H86:S86)</f>
        <v>0</v>
      </c>
      <c r="H86" s="31">
        <v>0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2910"/>
    </row>
    <row r="87" spans="1:20" ht="16.5" customHeight="1" thickBot="1" x14ac:dyDescent="0.3">
      <c r="A87" s="1446"/>
      <c r="B87" s="1425"/>
      <c r="C87" s="2907"/>
      <c r="D87" s="1406"/>
      <c r="E87" s="1407"/>
      <c r="F87" s="1261" t="s">
        <v>556</v>
      </c>
      <c r="G87" s="30">
        <f t="shared" si="7"/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2910"/>
    </row>
    <row r="88" spans="1:20" ht="16.5" customHeight="1" thickBot="1" x14ac:dyDescent="0.3">
      <c r="A88" s="1446"/>
      <c r="B88" s="1425"/>
      <c r="C88" s="2907"/>
      <c r="D88" s="1406"/>
      <c r="E88" s="1407"/>
      <c r="F88" s="1261" t="s">
        <v>557</v>
      </c>
      <c r="G88" s="30">
        <f t="shared" si="7"/>
        <v>0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2910"/>
    </row>
    <row r="89" spans="1:20" ht="16.5" customHeight="1" thickBot="1" x14ac:dyDescent="0.3">
      <c r="A89" s="1446"/>
      <c r="B89" s="1425"/>
      <c r="C89" s="2907"/>
      <c r="D89" s="1406"/>
      <c r="E89" s="1407"/>
      <c r="F89" s="1262" t="s">
        <v>558</v>
      </c>
      <c r="G89" s="30">
        <f t="shared" si="7"/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2910"/>
    </row>
    <row r="90" spans="1:20" ht="16.5" customHeight="1" thickBot="1" x14ac:dyDescent="0.3">
      <c r="A90" s="1446"/>
      <c r="B90" s="1425"/>
      <c r="C90" s="2907"/>
      <c r="D90" s="1406"/>
      <c r="E90" s="1407"/>
      <c r="F90" s="1262" t="s">
        <v>559</v>
      </c>
      <c r="G90" s="30">
        <f t="shared" si="7"/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2910"/>
    </row>
    <row r="91" spans="1:20" ht="16.5" customHeight="1" thickBot="1" x14ac:dyDescent="0.3">
      <c r="A91" s="1446"/>
      <c r="B91" s="1425"/>
      <c r="C91" s="2907"/>
      <c r="D91" s="1406"/>
      <c r="E91" s="1407"/>
      <c r="F91" s="1262" t="s">
        <v>560</v>
      </c>
      <c r="G91" s="30">
        <f t="shared" si="7"/>
        <v>0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2910"/>
    </row>
    <row r="92" spans="1:20" ht="16.5" customHeight="1" thickBot="1" x14ac:dyDescent="0.3">
      <c r="A92" s="1446"/>
      <c r="B92" s="1425"/>
      <c r="C92" s="2907"/>
      <c r="D92" s="1406"/>
      <c r="E92" s="1407"/>
      <c r="F92" s="1263" t="s">
        <v>561</v>
      </c>
      <c r="G92" s="30">
        <f t="shared" si="7"/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2910"/>
    </row>
    <row r="93" spans="1:20" ht="16.5" customHeight="1" thickBot="1" x14ac:dyDescent="0.3">
      <c r="A93" s="1446"/>
      <c r="B93" s="1425"/>
      <c r="C93" s="2907"/>
      <c r="D93" s="1406"/>
      <c r="E93" s="1407"/>
      <c r="F93" s="1263" t="s">
        <v>562</v>
      </c>
      <c r="G93" s="30">
        <f t="shared" si="7"/>
        <v>0</v>
      </c>
      <c r="H93" s="31">
        <v>0</v>
      </c>
      <c r="I93" s="31">
        <v>0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2910"/>
    </row>
    <row r="94" spans="1:20" ht="16.5" customHeight="1" thickBot="1" x14ac:dyDescent="0.3">
      <c r="A94" s="1446"/>
      <c r="B94" s="1425"/>
      <c r="C94" s="2907"/>
      <c r="D94" s="1406"/>
      <c r="E94" s="1407"/>
      <c r="F94" s="1263" t="s">
        <v>563</v>
      </c>
      <c r="G94" s="30">
        <f t="shared" si="7"/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2910"/>
    </row>
    <row r="95" spans="1:20" ht="16.5" customHeight="1" thickBot="1" x14ac:dyDescent="0.3">
      <c r="A95" s="1446"/>
      <c r="B95" s="1425"/>
      <c r="C95" s="2907"/>
      <c r="D95" s="1406"/>
      <c r="E95" s="1407"/>
      <c r="F95" s="1263" t="s">
        <v>564</v>
      </c>
      <c r="G95" s="30">
        <f t="shared" si="7"/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2910"/>
    </row>
    <row r="96" spans="1:20" ht="16.5" customHeight="1" thickBot="1" x14ac:dyDescent="0.3">
      <c r="A96" s="1446"/>
      <c r="B96" s="1425"/>
      <c r="C96" s="2907"/>
      <c r="D96" s="1406"/>
      <c r="E96" s="1407"/>
      <c r="F96" s="1263" t="s">
        <v>565</v>
      </c>
      <c r="G96" s="30">
        <f t="shared" si="7"/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2910"/>
    </row>
    <row r="97" spans="1:20" ht="16.5" customHeight="1" thickBot="1" x14ac:dyDescent="0.3">
      <c r="A97" s="1446"/>
      <c r="B97" s="1425"/>
      <c r="C97" s="2907"/>
      <c r="D97" s="1408"/>
      <c r="E97" s="1409"/>
      <c r="F97" s="1263" t="s">
        <v>566</v>
      </c>
      <c r="G97" s="30">
        <f t="shared" si="7"/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2910"/>
    </row>
    <row r="98" spans="1:20" ht="16.5" customHeight="1" thickBot="1" x14ac:dyDescent="0.3">
      <c r="A98" s="1446"/>
      <c r="B98" s="1425"/>
      <c r="C98" s="2907"/>
      <c r="D98" s="1414" t="s">
        <v>567</v>
      </c>
      <c r="E98" s="1414"/>
      <c r="F98" s="1262" t="s">
        <v>568</v>
      </c>
      <c r="G98" s="30">
        <f t="shared" si="7"/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2910"/>
    </row>
    <row r="99" spans="1:20" ht="16.5" customHeight="1" thickBot="1" x14ac:dyDescent="0.3">
      <c r="A99" s="1446"/>
      <c r="B99" s="1425"/>
      <c r="C99" s="2907"/>
      <c r="D99" s="1414"/>
      <c r="E99" s="1414"/>
      <c r="F99" s="1262" t="s">
        <v>569</v>
      </c>
      <c r="G99" s="30">
        <f t="shared" si="7"/>
        <v>0</v>
      </c>
      <c r="H99" s="5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2910"/>
    </row>
    <row r="100" spans="1:20" ht="16.5" customHeight="1" thickBot="1" x14ac:dyDescent="0.3">
      <c r="A100" s="1446"/>
      <c r="B100" s="1425"/>
      <c r="C100" s="2907"/>
      <c r="D100" s="1410" t="s">
        <v>570</v>
      </c>
      <c r="E100" s="1411"/>
      <c r="F100" s="29" t="s">
        <v>571</v>
      </c>
      <c r="G100" s="1264"/>
      <c r="H100" s="1221"/>
      <c r="I100" s="1221"/>
      <c r="J100" s="1221"/>
      <c r="K100" s="1221"/>
      <c r="L100" s="1221"/>
      <c r="M100" s="1221"/>
      <c r="N100" s="1221"/>
      <c r="O100" s="1221"/>
      <c r="P100" s="1221"/>
      <c r="Q100" s="1221"/>
      <c r="R100" s="1221"/>
      <c r="S100" s="1221"/>
      <c r="T100" s="2910"/>
    </row>
    <row r="101" spans="1:20" ht="32.25" thickBot="1" x14ac:dyDescent="0.3">
      <c r="A101" s="1446"/>
      <c r="B101" s="1425"/>
      <c r="C101" s="2907"/>
      <c r="D101" s="1406"/>
      <c r="E101" s="1407"/>
      <c r="F101" s="1260" t="s">
        <v>572</v>
      </c>
      <c r="G101" s="30">
        <f>SUM(H101:S101)</f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2910"/>
    </row>
    <row r="102" spans="1:20" ht="16.5" customHeight="1" thickBot="1" x14ac:dyDescent="0.3">
      <c r="A102" s="1446"/>
      <c r="B102" s="1425"/>
      <c r="C102" s="2907"/>
      <c r="D102" s="1406"/>
      <c r="E102" s="1407"/>
      <c r="F102" s="1261" t="s">
        <v>573</v>
      </c>
      <c r="G102" s="30">
        <f t="shared" ref="G102:G119" si="8">SUM(H102:S102)</f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2910"/>
    </row>
    <row r="103" spans="1:20" ht="16.5" customHeight="1" thickBot="1" x14ac:dyDescent="0.3">
      <c r="A103" s="1446"/>
      <c r="B103" s="1425"/>
      <c r="C103" s="2907"/>
      <c r="D103" s="1406"/>
      <c r="E103" s="1407"/>
      <c r="F103" s="1261" t="s">
        <v>574</v>
      </c>
      <c r="G103" s="30">
        <f t="shared" si="8"/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2910"/>
    </row>
    <row r="104" spans="1:20" ht="16.5" customHeight="1" thickBot="1" x14ac:dyDescent="0.3">
      <c r="A104" s="1446"/>
      <c r="B104" s="1425"/>
      <c r="C104" s="2907"/>
      <c r="D104" s="1406"/>
      <c r="E104" s="1407"/>
      <c r="F104" s="1261" t="s">
        <v>575</v>
      </c>
      <c r="G104" s="30">
        <f t="shared" si="8"/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2910"/>
    </row>
    <row r="105" spans="1:20" ht="16.5" customHeight="1" thickBot="1" x14ac:dyDescent="0.3">
      <c r="A105" s="1446"/>
      <c r="B105" s="1425"/>
      <c r="C105" s="2907"/>
      <c r="D105" s="1406"/>
      <c r="E105" s="1407"/>
      <c r="F105" s="1261" t="s">
        <v>576</v>
      </c>
      <c r="G105" s="30">
        <f t="shared" si="8"/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2910"/>
    </row>
    <row r="106" spans="1:20" ht="16.5" customHeight="1" thickBot="1" x14ac:dyDescent="0.3">
      <c r="A106" s="1446"/>
      <c r="B106" s="1425"/>
      <c r="C106" s="2907"/>
      <c r="D106" s="1406"/>
      <c r="E106" s="1407"/>
      <c r="F106" s="1261" t="s">
        <v>577</v>
      </c>
      <c r="G106" s="30">
        <f t="shared" si="8"/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2910"/>
    </row>
    <row r="107" spans="1:20" ht="16.5" customHeight="1" thickBot="1" x14ac:dyDescent="0.3">
      <c r="A107" s="1446"/>
      <c r="B107" s="1425"/>
      <c r="C107" s="2907"/>
      <c r="D107" s="1406"/>
      <c r="E107" s="1407"/>
      <c r="F107" s="1261" t="s">
        <v>578</v>
      </c>
      <c r="G107" s="30">
        <f t="shared" si="8"/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2910"/>
    </row>
    <row r="108" spans="1:20" ht="16.5" customHeight="1" thickBot="1" x14ac:dyDescent="0.3">
      <c r="A108" s="1446"/>
      <c r="B108" s="1425"/>
      <c r="C108" s="2907"/>
      <c r="D108" s="1406"/>
      <c r="E108" s="1407"/>
      <c r="F108" s="1261" t="s">
        <v>579</v>
      </c>
      <c r="G108" s="30">
        <f t="shared" si="8"/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2910"/>
    </row>
    <row r="109" spans="1:20" ht="16.5" customHeight="1" thickBot="1" x14ac:dyDescent="0.3">
      <c r="A109" s="1446"/>
      <c r="B109" s="1425"/>
      <c r="C109" s="2907"/>
      <c r="D109" s="1406"/>
      <c r="E109" s="1407"/>
      <c r="F109" s="1261" t="s">
        <v>580</v>
      </c>
      <c r="G109" s="30">
        <f t="shared" si="8"/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2910"/>
    </row>
    <row r="110" spans="1:20" ht="16.5" customHeight="1" thickBot="1" x14ac:dyDescent="0.3">
      <c r="A110" s="1446"/>
      <c r="B110" s="1425"/>
      <c r="C110" s="2907"/>
      <c r="D110" s="1406"/>
      <c r="E110" s="1407"/>
      <c r="F110" s="1261" t="s">
        <v>581</v>
      </c>
      <c r="G110" s="30">
        <f t="shared" si="8"/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2910"/>
    </row>
    <row r="111" spans="1:20" ht="16.5" customHeight="1" thickBot="1" x14ac:dyDescent="0.3">
      <c r="A111" s="1446"/>
      <c r="B111" s="1425"/>
      <c r="C111" s="2907"/>
      <c r="D111" s="1406"/>
      <c r="E111" s="1407"/>
      <c r="F111" s="1261" t="s">
        <v>582</v>
      </c>
      <c r="G111" s="30">
        <f t="shared" si="8"/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2910"/>
    </row>
    <row r="112" spans="1:20" ht="16.5" customHeight="1" thickBot="1" x14ac:dyDescent="0.3">
      <c r="A112" s="1446"/>
      <c r="B112" s="1425"/>
      <c r="C112" s="2907"/>
      <c r="D112" s="1406"/>
      <c r="E112" s="1407"/>
      <c r="F112" s="1261" t="s">
        <v>583</v>
      </c>
      <c r="G112" s="30">
        <f t="shared" si="8"/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2910"/>
    </row>
    <row r="113" spans="1:20" ht="16.5" customHeight="1" thickBot="1" x14ac:dyDescent="0.3">
      <c r="A113" s="1446"/>
      <c r="B113" s="1425"/>
      <c r="C113" s="2907"/>
      <c r="D113" s="1406"/>
      <c r="E113" s="1407"/>
      <c r="F113" s="1261" t="s">
        <v>584</v>
      </c>
      <c r="G113" s="30">
        <f t="shared" si="8"/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2910"/>
    </row>
    <row r="114" spans="1:20" ht="16.5" customHeight="1" thickBot="1" x14ac:dyDescent="0.3">
      <c r="A114" s="1446"/>
      <c r="B114" s="1425"/>
      <c r="C114" s="2907"/>
      <c r="D114" s="1406"/>
      <c r="E114" s="1407"/>
      <c r="F114" s="1261" t="s">
        <v>585</v>
      </c>
      <c r="G114" s="30">
        <f t="shared" si="8"/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2910"/>
    </row>
    <row r="115" spans="1:20" ht="16.5" customHeight="1" thickBot="1" x14ac:dyDescent="0.3">
      <c r="A115" s="1446"/>
      <c r="B115" s="1425"/>
      <c r="C115" s="2907"/>
      <c r="D115" s="1406"/>
      <c r="E115" s="1407"/>
      <c r="F115" s="1261" t="s">
        <v>586</v>
      </c>
      <c r="G115" s="30">
        <f t="shared" si="8"/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2910"/>
    </row>
    <row r="116" spans="1:20" ht="17.25" customHeight="1" thickBot="1" x14ac:dyDescent="0.3">
      <c r="A116" s="1446"/>
      <c r="B116" s="1425"/>
      <c r="C116" s="2907"/>
      <c r="D116" s="1406"/>
      <c r="E116" s="1407"/>
      <c r="F116" s="1296" t="s">
        <v>587</v>
      </c>
      <c r="G116" s="30">
        <f t="shared" si="8"/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2910"/>
    </row>
    <row r="117" spans="1:20" ht="16.5" customHeight="1" thickBot="1" x14ac:dyDescent="0.3">
      <c r="A117" s="1446"/>
      <c r="B117" s="1425"/>
      <c r="C117" s="2907"/>
      <c r="D117" s="1406"/>
      <c r="E117" s="1407"/>
      <c r="F117" s="1263" t="s">
        <v>588</v>
      </c>
      <c r="G117" s="30">
        <f t="shared" si="8"/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2910"/>
    </row>
    <row r="118" spans="1:20" ht="16.5" customHeight="1" thickBot="1" x14ac:dyDescent="0.3">
      <c r="A118" s="1446"/>
      <c r="B118" s="1425"/>
      <c r="C118" s="2907"/>
      <c r="D118" s="1406"/>
      <c r="E118" s="1407"/>
      <c r="F118" s="1261" t="s">
        <v>589</v>
      </c>
      <c r="G118" s="30">
        <f t="shared" si="8"/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2910"/>
    </row>
    <row r="119" spans="1:20" ht="16.5" customHeight="1" thickBot="1" x14ac:dyDescent="0.3">
      <c r="A119" s="1446"/>
      <c r="B119" s="1425"/>
      <c r="C119" s="2907"/>
      <c r="D119" s="1408"/>
      <c r="E119" s="1409"/>
      <c r="F119" s="1261" t="s">
        <v>590</v>
      </c>
      <c r="G119" s="30">
        <f t="shared" si="8"/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5">
        <v>0</v>
      </c>
      <c r="Q119" s="31">
        <v>0</v>
      </c>
      <c r="R119" s="31">
        <v>0</v>
      </c>
      <c r="S119" s="31">
        <v>0</v>
      </c>
      <c r="T119" s="2910"/>
    </row>
    <row r="120" spans="1:20" ht="16.5" customHeight="1" thickBot="1" x14ac:dyDescent="0.3">
      <c r="A120" s="1446"/>
      <c r="B120" s="1425"/>
      <c r="C120" s="2907"/>
      <c r="D120" s="1412" t="s">
        <v>591</v>
      </c>
      <c r="E120" s="1412"/>
      <c r="F120" s="33" t="s">
        <v>592</v>
      </c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2910"/>
    </row>
    <row r="121" spans="1:20" ht="16.5" customHeight="1" thickBot="1" x14ac:dyDescent="0.3">
      <c r="A121" s="1446"/>
      <c r="B121" s="1425"/>
      <c r="C121" s="2907"/>
      <c r="D121" s="2895"/>
      <c r="E121" s="2895"/>
      <c r="F121" s="34" t="s">
        <v>593</v>
      </c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910"/>
    </row>
    <row r="122" spans="1:20" ht="19.5" thickBot="1" x14ac:dyDescent="0.3">
      <c r="A122" s="1446"/>
      <c r="B122" s="1425"/>
      <c r="C122" s="1397" t="s">
        <v>165</v>
      </c>
      <c r="D122" s="1398"/>
      <c r="E122" s="1398"/>
      <c r="F122" s="1398"/>
      <c r="G122" s="1398"/>
      <c r="H122" s="1398"/>
      <c r="I122" s="1398"/>
      <c r="J122" s="1398"/>
      <c r="K122" s="1398"/>
      <c r="L122" s="1398"/>
      <c r="M122" s="1398"/>
      <c r="N122" s="1398"/>
      <c r="O122" s="1398"/>
      <c r="P122" s="1398"/>
      <c r="Q122" s="1398"/>
      <c r="R122" s="1398"/>
      <c r="S122" s="1399"/>
      <c r="T122" s="2910"/>
    </row>
    <row r="123" spans="1:20" ht="19.5" thickBot="1" x14ac:dyDescent="0.3">
      <c r="A123" s="1446"/>
      <c r="B123" s="1425"/>
      <c r="C123" s="1400" t="s">
        <v>37</v>
      </c>
      <c r="D123" s="1401" t="s">
        <v>7</v>
      </c>
      <c r="E123" s="1402"/>
      <c r="F123" s="1402"/>
      <c r="G123" s="1402"/>
      <c r="H123" s="1402"/>
      <c r="I123" s="1402"/>
      <c r="J123" s="1402"/>
      <c r="K123" s="1402"/>
      <c r="L123" s="1402"/>
      <c r="M123" s="1402"/>
      <c r="N123" s="1402"/>
      <c r="O123" s="1402"/>
      <c r="P123" s="1402"/>
      <c r="Q123" s="1402"/>
      <c r="R123" s="1402"/>
      <c r="S123" s="1403"/>
      <c r="T123" s="2910"/>
    </row>
    <row r="124" spans="1:20" ht="16.5" customHeight="1" thickBot="1" x14ac:dyDescent="0.3">
      <c r="A124" s="1446"/>
      <c r="B124" s="1425"/>
      <c r="C124" s="1400"/>
      <c r="D124" s="1404" t="s">
        <v>97</v>
      </c>
      <c r="E124" s="1405"/>
      <c r="F124" s="28" t="s">
        <v>101</v>
      </c>
      <c r="G124" s="47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2910"/>
    </row>
    <row r="125" spans="1:20" ht="16.5" customHeight="1" thickBot="1" x14ac:dyDescent="0.3">
      <c r="A125" s="1446"/>
      <c r="B125" s="1425"/>
      <c r="C125" s="1400"/>
      <c r="D125" s="1406"/>
      <c r="E125" s="1407"/>
      <c r="F125" s="29" t="s">
        <v>120</v>
      </c>
      <c r="G125" s="118">
        <f t="shared" ref="G125:S125" si="9">G22+G42+G60</f>
        <v>1</v>
      </c>
      <c r="H125" s="118">
        <f t="shared" si="9"/>
        <v>0</v>
      </c>
      <c r="I125" s="118">
        <f t="shared" si="9"/>
        <v>0</v>
      </c>
      <c r="J125" s="118">
        <f t="shared" si="9"/>
        <v>0</v>
      </c>
      <c r="K125" s="118">
        <f t="shared" si="9"/>
        <v>1</v>
      </c>
      <c r="L125" s="118">
        <f t="shared" si="9"/>
        <v>0</v>
      </c>
      <c r="M125" s="118">
        <f t="shared" si="9"/>
        <v>0</v>
      </c>
      <c r="N125" s="118">
        <f t="shared" si="9"/>
        <v>0</v>
      </c>
      <c r="O125" s="118">
        <f t="shared" si="9"/>
        <v>0</v>
      </c>
      <c r="P125" s="118">
        <f t="shared" si="9"/>
        <v>0</v>
      </c>
      <c r="Q125" s="118">
        <f t="shared" si="9"/>
        <v>0</v>
      </c>
      <c r="R125" s="118">
        <f t="shared" si="9"/>
        <v>0</v>
      </c>
      <c r="S125" s="118">
        <f t="shared" si="9"/>
        <v>0</v>
      </c>
      <c r="T125" s="2910"/>
    </row>
    <row r="126" spans="1:20" ht="16.5" customHeight="1" thickBot="1" x14ac:dyDescent="0.3">
      <c r="A126" s="1446"/>
      <c r="B126" s="1425"/>
      <c r="C126" s="1400"/>
      <c r="D126" s="1408"/>
      <c r="E126" s="1409"/>
      <c r="F126" s="32" t="s">
        <v>121</v>
      </c>
      <c r="G126" s="4">
        <f>+H126+I126+J126+K126+L126+M126+N126+O126+P126+Q126+R126+S126</f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2910"/>
    </row>
    <row r="127" spans="1:20" ht="16.5" customHeight="1" thickBot="1" x14ac:dyDescent="0.3">
      <c r="A127" s="1446"/>
      <c r="B127" s="1425"/>
      <c r="C127" s="1400"/>
      <c r="D127" s="1410" t="s">
        <v>98</v>
      </c>
      <c r="E127" s="1411"/>
      <c r="F127" s="1261" t="s">
        <v>102</v>
      </c>
      <c r="G127" s="4">
        <f t="shared" ref="G127:G136" si="10">+H127+I127+J127+K127+L127+M127+N127+O127+P127+Q127+R127+S127</f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2910"/>
    </row>
    <row r="128" spans="1:20" ht="16.5" customHeight="1" thickBot="1" x14ac:dyDescent="0.3">
      <c r="A128" s="1446"/>
      <c r="B128" s="1425"/>
      <c r="C128" s="1400"/>
      <c r="D128" s="1406"/>
      <c r="E128" s="1407"/>
      <c r="F128" s="1261" t="s">
        <v>103</v>
      </c>
      <c r="G128" s="4">
        <f t="shared" si="10"/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2910"/>
    </row>
    <row r="129" spans="1:20" ht="16.5" customHeight="1" thickBot="1" x14ac:dyDescent="0.3">
      <c r="A129" s="1446"/>
      <c r="B129" s="1425"/>
      <c r="C129" s="1400"/>
      <c r="D129" s="1406"/>
      <c r="E129" s="1407"/>
      <c r="F129" s="32" t="s">
        <v>104</v>
      </c>
      <c r="G129" s="4">
        <f t="shared" si="10"/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2910"/>
    </row>
    <row r="130" spans="1:20" ht="16.5" customHeight="1" thickBot="1" x14ac:dyDescent="0.3">
      <c r="A130" s="1446"/>
      <c r="B130" s="1425"/>
      <c r="C130" s="1400"/>
      <c r="D130" s="1408"/>
      <c r="E130" s="1409"/>
      <c r="F130" s="32" t="s">
        <v>105</v>
      </c>
      <c r="G130" s="4">
        <f t="shared" si="10"/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2910"/>
    </row>
    <row r="131" spans="1:20" ht="16.5" customHeight="1" thickBot="1" x14ac:dyDescent="0.3">
      <c r="A131" s="1446"/>
      <c r="B131" s="1425"/>
      <c r="C131" s="1400"/>
      <c r="D131" s="1410" t="s">
        <v>99</v>
      </c>
      <c r="E131" s="1411"/>
      <c r="F131" s="1261" t="s">
        <v>106</v>
      </c>
      <c r="G131" s="4">
        <f t="shared" si="10"/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2910"/>
    </row>
    <row r="132" spans="1:20" ht="16.5" customHeight="1" thickBot="1" x14ac:dyDescent="0.3">
      <c r="A132" s="1446"/>
      <c r="B132" s="1425"/>
      <c r="C132" s="1400"/>
      <c r="D132" s="1406"/>
      <c r="E132" s="1407"/>
      <c r="F132" s="1261" t="s">
        <v>107</v>
      </c>
      <c r="G132" s="4">
        <f t="shared" si="10"/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2910"/>
    </row>
    <row r="133" spans="1:20" ht="16.5" customHeight="1" thickBot="1" x14ac:dyDescent="0.3">
      <c r="A133" s="1446"/>
      <c r="B133" s="1425"/>
      <c r="C133" s="1400"/>
      <c r="D133" s="1406"/>
      <c r="E133" s="1407"/>
      <c r="F133" s="1261" t="s">
        <v>594</v>
      </c>
      <c r="G133" s="4">
        <f t="shared" si="10"/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2910"/>
    </row>
    <row r="134" spans="1:20" ht="16.5" customHeight="1" thickBot="1" x14ac:dyDescent="0.3">
      <c r="A134" s="1446"/>
      <c r="B134" s="1425"/>
      <c r="C134" s="1400"/>
      <c r="D134" s="1406"/>
      <c r="E134" s="1407"/>
      <c r="F134" s="29" t="s">
        <v>595</v>
      </c>
      <c r="G134" s="4">
        <f t="shared" si="10"/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2910"/>
    </row>
    <row r="135" spans="1:20" ht="16.5" customHeight="1" thickBot="1" x14ac:dyDescent="0.3">
      <c r="A135" s="1446"/>
      <c r="B135" s="1425"/>
      <c r="C135" s="1400"/>
      <c r="D135" s="1406"/>
      <c r="E135" s="1407"/>
      <c r="F135" s="29" t="s">
        <v>596</v>
      </c>
      <c r="G135" s="4">
        <f t="shared" si="10"/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2910"/>
    </row>
    <row r="136" spans="1:20" ht="16.5" customHeight="1" thickBot="1" x14ac:dyDescent="0.3">
      <c r="A136" s="1446"/>
      <c r="B136" s="1425"/>
      <c r="C136" s="1400"/>
      <c r="D136" s="1408"/>
      <c r="E136" s="1409"/>
      <c r="F136" s="29" t="s">
        <v>597</v>
      </c>
      <c r="G136" s="4">
        <f t="shared" si="10"/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2910"/>
    </row>
    <row r="137" spans="1:20" ht="16.5" customHeight="1" thickBot="1" x14ac:dyDescent="0.3">
      <c r="A137" s="1446"/>
      <c r="B137" s="1425"/>
      <c r="C137" s="1400"/>
      <c r="D137" s="1410" t="s">
        <v>100</v>
      </c>
      <c r="E137" s="1411"/>
      <c r="F137" s="33" t="s">
        <v>109</v>
      </c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2910"/>
    </row>
    <row r="138" spans="1:20" ht="16.5" customHeight="1" thickBot="1" x14ac:dyDescent="0.3">
      <c r="A138" s="1446"/>
      <c r="B138" s="1425"/>
      <c r="C138" s="1400"/>
      <c r="D138" s="1406"/>
      <c r="E138" s="1407"/>
      <c r="F138" s="34" t="s">
        <v>110</v>
      </c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2910"/>
    </row>
    <row r="139" spans="1:20" ht="19.5" thickBot="1" x14ac:dyDescent="0.3">
      <c r="A139" s="1446"/>
      <c r="B139" s="1425"/>
      <c r="C139" s="1400"/>
      <c r="D139" s="1401" t="s">
        <v>551</v>
      </c>
      <c r="E139" s="1402"/>
      <c r="F139" s="1402"/>
      <c r="G139" s="1402"/>
      <c r="H139" s="1402"/>
      <c r="I139" s="1402"/>
      <c r="J139" s="1402"/>
      <c r="K139" s="1402"/>
      <c r="L139" s="1402"/>
      <c r="M139" s="1402"/>
      <c r="N139" s="1402"/>
      <c r="O139" s="1402"/>
      <c r="P139" s="1402"/>
      <c r="Q139" s="1402"/>
      <c r="R139" s="1402"/>
      <c r="S139" s="1403"/>
      <c r="T139" s="2910"/>
    </row>
    <row r="140" spans="1:20" ht="16.5" customHeight="1" thickBot="1" x14ac:dyDescent="0.3">
      <c r="A140" s="1446"/>
      <c r="B140" s="1425"/>
      <c r="C140" s="1400"/>
      <c r="D140" s="1404" t="s">
        <v>598</v>
      </c>
      <c r="E140" s="1405"/>
      <c r="F140" s="28" t="s">
        <v>599</v>
      </c>
      <c r="G140" s="47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2910"/>
    </row>
    <row r="141" spans="1:20" ht="20.25" customHeight="1" thickBot="1" x14ac:dyDescent="0.3">
      <c r="A141" s="1446"/>
      <c r="B141" s="1425"/>
      <c r="C141" s="1400"/>
      <c r="D141" s="1406"/>
      <c r="E141" s="1407"/>
      <c r="F141" s="29" t="s">
        <v>600</v>
      </c>
      <c r="G141" s="4">
        <f>SUM(H141:S141)</f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2910"/>
    </row>
    <row r="142" spans="1:20" ht="16.5" customHeight="1" thickBot="1" x14ac:dyDescent="0.3">
      <c r="A142" s="1446"/>
      <c r="B142" s="1425"/>
      <c r="C142" s="1400"/>
      <c r="D142" s="1406"/>
      <c r="E142" s="1407"/>
      <c r="F142" s="1261" t="s">
        <v>601</v>
      </c>
      <c r="G142" s="4">
        <f t="shared" ref="G142:G153" si="11">SUM(H142:S142)</f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2910"/>
    </row>
    <row r="143" spans="1:20" ht="16.5" customHeight="1" thickBot="1" x14ac:dyDescent="0.3">
      <c r="A143" s="1446"/>
      <c r="B143" s="1425"/>
      <c r="C143" s="1400"/>
      <c r="D143" s="1406"/>
      <c r="E143" s="1407"/>
      <c r="F143" s="1261" t="s">
        <v>602</v>
      </c>
      <c r="G143" s="4">
        <f t="shared" si="11"/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2910"/>
    </row>
    <row r="144" spans="1:20" ht="16.5" customHeight="1" thickBot="1" x14ac:dyDescent="0.3">
      <c r="A144" s="1446"/>
      <c r="B144" s="1425"/>
      <c r="C144" s="1400"/>
      <c r="D144" s="1406"/>
      <c r="E144" s="1407"/>
      <c r="F144" s="1261" t="s">
        <v>603</v>
      </c>
      <c r="G144" s="4">
        <f t="shared" si="11"/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2910"/>
    </row>
    <row r="145" spans="1:20" ht="16.5" customHeight="1" thickBot="1" x14ac:dyDescent="0.3">
      <c r="A145" s="1446"/>
      <c r="B145" s="1425"/>
      <c r="C145" s="1400"/>
      <c r="D145" s="1406"/>
      <c r="E145" s="1407"/>
      <c r="F145" s="32" t="s">
        <v>604</v>
      </c>
      <c r="G145" s="4">
        <f t="shared" si="11"/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2910"/>
    </row>
    <row r="146" spans="1:20" ht="16.5" customHeight="1" thickBot="1" x14ac:dyDescent="0.3">
      <c r="A146" s="1446"/>
      <c r="B146" s="1425"/>
      <c r="C146" s="1400"/>
      <c r="D146" s="1406"/>
      <c r="E146" s="1407"/>
      <c r="F146" s="32" t="s">
        <v>605</v>
      </c>
      <c r="G146" s="4">
        <f t="shared" si="11"/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2910"/>
    </row>
    <row r="147" spans="1:20" ht="16.5" customHeight="1" thickBot="1" x14ac:dyDescent="0.3">
      <c r="A147" s="1446"/>
      <c r="B147" s="1425"/>
      <c r="C147" s="1400"/>
      <c r="D147" s="1406"/>
      <c r="E147" s="1407"/>
      <c r="F147" s="32" t="s">
        <v>606</v>
      </c>
      <c r="G147" s="4">
        <f t="shared" si="11"/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2910"/>
    </row>
    <row r="148" spans="1:20" ht="16.5" customHeight="1" thickBot="1" x14ac:dyDescent="0.3">
      <c r="A148" s="1446"/>
      <c r="B148" s="1425"/>
      <c r="C148" s="1400"/>
      <c r="D148" s="1406"/>
      <c r="E148" s="1407"/>
      <c r="F148" s="1263" t="s">
        <v>607</v>
      </c>
      <c r="G148" s="4">
        <f t="shared" si="11"/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2910"/>
    </row>
    <row r="149" spans="1:20" ht="16.5" customHeight="1" thickBot="1" x14ac:dyDescent="0.3">
      <c r="A149" s="1446"/>
      <c r="B149" s="1425"/>
      <c r="C149" s="1400"/>
      <c r="D149" s="1406"/>
      <c r="E149" s="1407"/>
      <c r="F149" s="1263" t="s">
        <v>608</v>
      </c>
      <c r="G149" s="4">
        <f t="shared" si="11"/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2910"/>
    </row>
    <row r="150" spans="1:20" ht="16.5" customHeight="1" thickBot="1" x14ac:dyDescent="0.3">
      <c r="A150" s="1446"/>
      <c r="B150" s="1425"/>
      <c r="C150" s="1400"/>
      <c r="D150" s="1406"/>
      <c r="E150" s="1407"/>
      <c r="F150" s="1297" t="s">
        <v>609</v>
      </c>
      <c r="G150" s="4">
        <f t="shared" si="11"/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2910"/>
    </row>
    <row r="151" spans="1:20" ht="16.5" customHeight="1" thickBot="1" x14ac:dyDescent="0.3">
      <c r="A151" s="1446"/>
      <c r="B151" s="1425"/>
      <c r="C151" s="1400"/>
      <c r="D151" s="1406"/>
      <c r="E151" s="1407"/>
      <c r="F151" s="1263" t="s">
        <v>610</v>
      </c>
      <c r="G151" s="4">
        <f t="shared" si="11"/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2910"/>
    </row>
    <row r="152" spans="1:20" ht="16.5" customHeight="1" thickBot="1" x14ac:dyDescent="0.3">
      <c r="A152" s="1446"/>
      <c r="B152" s="1425"/>
      <c r="C152" s="1400"/>
      <c r="D152" s="1406"/>
      <c r="E152" s="1407"/>
      <c r="F152" s="1263" t="s">
        <v>611</v>
      </c>
      <c r="G152" s="4">
        <f t="shared" si="11"/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2910"/>
    </row>
    <row r="153" spans="1:20" ht="16.5" customHeight="1" thickBot="1" x14ac:dyDescent="0.3">
      <c r="A153" s="1446"/>
      <c r="B153" s="1425"/>
      <c r="C153" s="1400"/>
      <c r="D153" s="1408"/>
      <c r="E153" s="1409"/>
      <c r="F153" s="1263" t="s">
        <v>612</v>
      </c>
      <c r="G153" s="4">
        <f t="shared" si="11"/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2910"/>
    </row>
    <row r="154" spans="1:20" ht="16.5" customHeight="1" thickBot="1" x14ac:dyDescent="0.3">
      <c r="A154" s="1446"/>
      <c r="B154" s="1425"/>
      <c r="C154" s="1400"/>
      <c r="D154" s="1410" t="s">
        <v>613</v>
      </c>
      <c r="E154" s="1411"/>
      <c r="F154" s="33" t="s">
        <v>614</v>
      </c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2910"/>
    </row>
    <row r="155" spans="1:20" ht="16.5" customHeight="1" thickBot="1" x14ac:dyDescent="0.3">
      <c r="A155" s="1446"/>
      <c r="B155" s="1425"/>
      <c r="C155" s="1400"/>
      <c r="D155" s="1406"/>
      <c r="E155" s="1407"/>
      <c r="F155" s="34" t="s">
        <v>615</v>
      </c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2910"/>
    </row>
    <row r="156" spans="1:20" ht="16.5" customHeight="1" thickBot="1" x14ac:dyDescent="0.3">
      <c r="A156" s="1446"/>
      <c r="B156" s="1425"/>
      <c r="C156" s="1400"/>
      <c r="D156" s="1410" t="s">
        <v>616</v>
      </c>
      <c r="E156" s="1411"/>
      <c r="F156" s="29" t="s">
        <v>617</v>
      </c>
      <c r="G156" s="1264"/>
      <c r="H156" s="1264"/>
      <c r="I156" s="1264"/>
      <c r="J156" s="1264"/>
      <c r="K156" s="1264"/>
      <c r="L156" s="1264"/>
      <c r="M156" s="1264"/>
      <c r="N156" s="1264"/>
      <c r="O156" s="1264"/>
      <c r="P156" s="1264"/>
      <c r="Q156" s="1264"/>
      <c r="R156" s="1264"/>
      <c r="S156" s="1264"/>
      <c r="T156" s="2910"/>
    </row>
    <row r="157" spans="1:20" ht="32.25" thickBot="1" x14ac:dyDescent="0.3">
      <c r="A157" s="1446"/>
      <c r="B157" s="1425"/>
      <c r="C157" s="1400"/>
      <c r="D157" s="1406"/>
      <c r="E157" s="1407"/>
      <c r="F157" s="29" t="s">
        <v>731</v>
      </c>
      <c r="G157" s="4">
        <f>SUM(H157:S157)</f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2910"/>
    </row>
    <row r="158" spans="1:20" ht="16.5" customHeight="1" thickBot="1" x14ac:dyDescent="0.3">
      <c r="A158" s="1446"/>
      <c r="B158" s="1425"/>
      <c r="C158" s="1400"/>
      <c r="D158" s="1406"/>
      <c r="E158" s="1407"/>
      <c r="F158" s="1261" t="s">
        <v>734</v>
      </c>
      <c r="G158" s="4">
        <f t="shared" ref="G158:G166" si="12">SUM(H158:S158)</f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2910"/>
    </row>
    <row r="159" spans="1:20" ht="16.5" customHeight="1" thickBot="1" x14ac:dyDescent="0.3">
      <c r="A159" s="1446"/>
      <c r="B159" s="1425"/>
      <c r="C159" s="1400"/>
      <c r="D159" s="1406"/>
      <c r="E159" s="1407"/>
      <c r="F159" s="1261" t="s">
        <v>735</v>
      </c>
      <c r="G159" s="4">
        <f t="shared" si="12"/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2910"/>
    </row>
    <row r="160" spans="1:20" ht="16.5" customHeight="1" thickBot="1" x14ac:dyDescent="0.3">
      <c r="A160" s="1446"/>
      <c r="B160" s="1425"/>
      <c r="C160" s="1400"/>
      <c r="D160" s="1406"/>
      <c r="E160" s="1407"/>
      <c r="F160" s="1261" t="s">
        <v>621</v>
      </c>
      <c r="G160" s="4">
        <f t="shared" si="12"/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2910"/>
    </row>
    <row r="161" spans="1:20" ht="16.5" customHeight="1" thickBot="1" x14ac:dyDescent="0.3">
      <c r="A161" s="1446"/>
      <c r="B161" s="1425"/>
      <c r="C161" s="1400"/>
      <c r="D161" s="1406"/>
      <c r="E161" s="1407"/>
      <c r="F161" s="1261" t="s">
        <v>622</v>
      </c>
      <c r="G161" s="4">
        <f t="shared" si="12"/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2910"/>
    </row>
    <row r="162" spans="1:20" ht="16.5" customHeight="1" thickBot="1" x14ac:dyDescent="0.3">
      <c r="A162" s="1446"/>
      <c r="B162" s="1425"/>
      <c r="C162" s="1400"/>
      <c r="D162" s="1406"/>
      <c r="E162" s="1407"/>
      <c r="F162" s="29" t="s">
        <v>623</v>
      </c>
      <c r="G162" s="4">
        <f t="shared" si="12"/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2910"/>
    </row>
    <row r="163" spans="1:20" ht="16.5" customHeight="1" thickBot="1" x14ac:dyDescent="0.3">
      <c r="A163" s="1446"/>
      <c r="B163" s="1425"/>
      <c r="C163" s="1400"/>
      <c r="D163" s="1406"/>
      <c r="E163" s="1407"/>
      <c r="F163" s="29" t="s">
        <v>624</v>
      </c>
      <c r="G163" s="4">
        <f t="shared" si="12"/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2910"/>
    </row>
    <row r="164" spans="1:20" ht="16.5" customHeight="1" thickBot="1" x14ac:dyDescent="0.3">
      <c r="A164" s="1446"/>
      <c r="B164" s="1425"/>
      <c r="C164" s="1400"/>
      <c r="D164" s="1406"/>
      <c r="E164" s="1407"/>
      <c r="F164" s="29" t="s">
        <v>625</v>
      </c>
      <c r="G164" s="4">
        <f t="shared" si="12"/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2910"/>
    </row>
    <row r="165" spans="1:20" ht="16.5" customHeight="1" thickBot="1" x14ac:dyDescent="0.3">
      <c r="A165" s="1446"/>
      <c r="B165" s="1425"/>
      <c r="C165" s="1400"/>
      <c r="D165" s="1406"/>
      <c r="E165" s="1407"/>
      <c r="F165" s="1261" t="s">
        <v>626</v>
      </c>
      <c r="G165" s="4">
        <f t="shared" si="12"/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2910"/>
    </row>
    <row r="166" spans="1:20" ht="16.5" customHeight="1" thickBot="1" x14ac:dyDescent="0.3">
      <c r="A166" s="1446"/>
      <c r="B166" s="1425"/>
      <c r="C166" s="1400"/>
      <c r="D166" s="1408"/>
      <c r="E166" s="1409"/>
      <c r="F166" s="1261" t="s">
        <v>627</v>
      </c>
      <c r="G166" s="4">
        <f t="shared" si="12"/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2910"/>
    </row>
    <row r="167" spans="1:20" ht="16.5" customHeight="1" thickBot="1" x14ac:dyDescent="0.3">
      <c r="A167" s="1446"/>
      <c r="B167" s="1425"/>
      <c r="C167" s="1400"/>
      <c r="D167" s="1412" t="s">
        <v>628</v>
      </c>
      <c r="E167" s="1412"/>
      <c r="F167" s="33" t="s">
        <v>629</v>
      </c>
      <c r="G167" s="118"/>
      <c r="H167" s="118"/>
      <c r="I167" s="118"/>
      <c r="J167" s="118"/>
      <c r="K167" s="118"/>
      <c r="L167" s="118"/>
      <c r="M167" s="118"/>
      <c r="N167" s="118" t="s">
        <v>529</v>
      </c>
      <c r="O167" s="118"/>
      <c r="P167" s="118"/>
      <c r="Q167" s="118"/>
      <c r="R167" s="118"/>
      <c r="S167" s="118"/>
      <c r="T167" s="2910"/>
    </row>
    <row r="168" spans="1:20" ht="16.5" customHeight="1" thickBot="1" x14ac:dyDescent="0.3">
      <c r="A168" s="1446"/>
      <c r="B168" s="1425"/>
      <c r="C168" s="2905"/>
      <c r="D168" s="1412"/>
      <c r="E168" s="1412"/>
      <c r="F168" s="33" t="s">
        <v>630</v>
      </c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2910"/>
    </row>
    <row r="169" spans="1:20" ht="16.5" thickBot="1" x14ac:dyDescent="0.3">
      <c r="A169" s="1446"/>
      <c r="B169" s="1425"/>
      <c r="C169" s="2899" t="s">
        <v>631</v>
      </c>
      <c r="D169" s="2887" t="s">
        <v>632</v>
      </c>
      <c r="E169" s="2887"/>
      <c r="F169" s="1149" t="s">
        <v>633</v>
      </c>
      <c r="G169" s="1270">
        <f>SUM(H169:S169)</f>
        <v>0</v>
      </c>
      <c r="H169" s="1270"/>
      <c r="I169" s="1298"/>
      <c r="J169" s="1298"/>
      <c r="K169" s="1298"/>
      <c r="L169" s="1298"/>
      <c r="M169" s="1298"/>
      <c r="N169" s="1298"/>
      <c r="O169" s="1298"/>
      <c r="P169" s="1298"/>
      <c r="Q169" s="1298"/>
      <c r="R169" s="1298"/>
      <c r="S169" s="1298"/>
      <c r="T169" s="2910"/>
    </row>
    <row r="170" spans="1:20" ht="16.5" thickBot="1" x14ac:dyDescent="0.3">
      <c r="A170" s="1446"/>
      <c r="B170" s="1425"/>
      <c r="C170" s="2900"/>
      <c r="D170" s="2887"/>
      <c r="E170" s="2887"/>
      <c r="F170" s="1152" t="s">
        <v>634</v>
      </c>
      <c r="G170" s="1270">
        <f t="shared" ref="G170:G172" si="13">SUM(H170:S170)</f>
        <v>0</v>
      </c>
      <c r="H170" s="1299"/>
      <c r="I170" s="1299"/>
      <c r="J170" s="1299"/>
      <c r="K170" s="1299"/>
      <c r="L170" s="1299"/>
      <c r="M170" s="1299"/>
      <c r="N170" s="1299"/>
      <c r="O170" s="1299"/>
      <c r="P170" s="1299"/>
      <c r="Q170" s="1299"/>
      <c r="R170" s="1299"/>
      <c r="S170" s="1299"/>
      <c r="T170" s="2910"/>
    </row>
    <row r="171" spans="1:20" ht="16.5" thickBot="1" x14ac:dyDescent="0.3">
      <c r="A171" s="1446"/>
      <c r="B171" s="1425"/>
      <c r="C171" s="2900"/>
      <c r="D171" s="2887"/>
      <c r="E171" s="2887"/>
      <c r="F171" s="1271" t="s">
        <v>635</v>
      </c>
      <c r="G171" s="1270">
        <f t="shared" si="13"/>
        <v>0</v>
      </c>
      <c r="H171" s="1299"/>
      <c r="I171" s="1299"/>
      <c r="J171" s="1299"/>
      <c r="K171" s="1299"/>
      <c r="L171" s="1299"/>
      <c r="M171" s="1299"/>
      <c r="N171" s="1299"/>
      <c r="O171" s="1299"/>
      <c r="P171" s="1299"/>
      <c r="Q171" s="1299"/>
      <c r="R171" s="1299"/>
      <c r="S171" s="1299"/>
      <c r="T171" s="2910"/>
    </row>
    <row r="172" spans="1:20" ht="16.5" thickBot="1" x14ac:dyDescent="0.3">
      <c r="A172" s="1446"/>
      <c r="B172" s="1425"/>
      <c r="C172" s="2901"/>
      <c r="D172" s="2888"/>
      <c r="E172" s="2888"/>
      <c r="F172" s="1272" t="s">
        <v>636</v>
      </c>
      <c r="G172" s="1270">
        <f t="shared" si="13"/>
        <v>0</v>
      </c>
      <c r="H172" s="1300"/>
      <c r="I172" s="1300"/>
      <c r="J172" s="1300"/>
      <c r="K172" s="1300"/>
      <c r="L172" s="1300"/>
      <c r="M172" s="1300"/>
      <c r="N172" s="1300"/>
      <c r="O172" s="1300"/>
      <c r="P172" s="1300"/>
      <c r="Q172" s="1300"/>
      <c r="R172" s="1300"/>
      <c r="S172" s="1300"/>
      <c r="T172" s="2910"/>
    </row>
    <row r="173" spans="1:20" ht="18.75" x14ac:dyDescent="0.25">
      <c r="A173" s="1446"/>
      <c r="B173" s="2902" t="s">
        <v>4</v>
      </c>
      <c r="C173" s="1324" t="s">
        <v>168</v>
      </c>
      <c r="D173" s="1324"/>
      <c r="E173" s="1324"/>
      <c r="F173" s="1324"/>
      <c r="G173" s="1324"/>
      <c r="H173" s="1324"/>
      <c r="I173" s="1324"/>
      <c r="J173" s="1324"/>
      <c r="K173" s="1324"/>
      <c r="L173" s="1324"/>
      <c r="M173" s="1324"/>
      <c r="N173" s="1324"/>
      <c r="O173" s="1324"/>
      <c r="P173" s="1324"/>
      <c r="Q173" s="1324"/>
      <c r="R173" s="1324"/>
      <c r="S173" s="1325"/>
      <c r="T173" s="2910"/>
    </row>
    <row r="174" spans="1:20" ht="16.5" customHeight="1" x14ac:dyDescent="0.25">
      <c r="A174" s="1446"/>
      <c r="B174" s="2903"/>
      <c r="C174" s="1326" t="s">
        <v>201</v>
      </c>
      <c r="D174" s="1306" t="s">
        <v>202</v>
      </c>
      <c r="E174" s="1306"/>
      <c r="F174" s="51" t="s">
        <v>238</v>
      </c>
      <c r="G174" s="118">
        <f>+H174+K174+N174+Q174</f>
        <v>4</v>
      </c>
      <c r="H174" s="1327">
        <v>1</v>
      </c>
      <c r="I174" s="1327"/>
      <c r="J174" s="1327"/>
      <c r="K174" s="1327">
        <v>1</v>
      </c>
      <c r="L174" s="1327"/>
      <c r="M174" s="1327"/>
      <c r="N174" s="1327">
        <v>1</v>
      </c>
      <c r="O174" s="1327"/>
      <c r="P174" s="1327"/>
      <c r="Q174" s="1327">
        <v>1</v>
      </c>
      <c r="R174" s="1327"/>
      <c r="S174" s="1327"/>
      <c r="T174" s="2910"/>
    </row>
    <row r="175" spans="1:20" ht="15.75" x14ac:dyDescent="0.25">
      <c r="A175" s="1446"/>
      <c r="B175" s="2903"/>
      <c r="C175" s="1326"/>
      <c r="D175" s="1306" t="s">
        <v>203</v>
      </c>
      <c r="E175" s="1306"/>
      <c r="F175" s="51" t="s">
        <v>239</v>
      </c>
      <c r="G175" s="118">
        <f>+H175+K175+N175+Q175</f>
        <v>4</v>
      </c>
      <c r="H175" s="1327">
        <v>1</v>
      </c>
      <c r="I175" s="1327"/>
      <c r="J175" s="1327"/>
      <c r="K175" s="1327">
        <v>1</v>
      </c>
      <c r="L175" s="1327"/>
      <c r="M175" s="1327"/>
      <c r="N175" s="1327">
        <v>1</v>
      </c>
      <c r="O175" s="1327"/>
      <c r="P175" s="1327"/>
      <c r="Q175" s="1327">
        <v>1</v>
      </c>
      <c r="R175" s="1327"/>
      <c r="S175" s="1327"/>
      <c r="T175" s="2910"/>
    </row>
    <row r="176" spans="1:20" ht="15.75" x14ac:dyDescent="0.25">
      <c r="A176" s="1446"/>
      <c r="B176" s="2903"/>
      <c r="C176" s="1326"/>
      <c r="D176" s="1306" t="s">
        <v>204</v>
      </c>
      <c r="E176" s="1306"/>
      <c r="F176" s="51" t="s">
        <v>240</v>
      </c>
      <c r="G176" s="118">
        <f>+H176</f>
        <v>1</v>
      </c>
      <c r="H176" s="1327">
        <v>1</v>
      </c>
      <c r="I176" s="1327"/>
      <c r="J176" s="1327"/>
      <c r="K176" s="1327"/>
      <c r="L176" s="1327"/>
      <c r="M176" s="1327"/>
      <c r="N176" s="1327"/>
      <c r="O176" s="1327"/>
      <c r="P176" s="1327"/>
      <c r="Q176" s="1327"/>
      <c r="R176" s="1327"/>
      <c r="S176" s="1327"/>
      <c r="T176" s="2910"/>
    </row>
    <row r="177" spans="1:20" ht="16.5" customHeight="1" x14ac:dyDescent="0.25">
      <c r="A177" s="1446"/>
      <c r="B177" s="2903"/>
      <c r="C177" s="1326"/>
      <c r="D177" s="1306" t="s">
        <v>339</v>
      </c>
      <c r="E177" s="1306"/>
      <c r="F177" s="51" t="s">
        <v>241</v>
      </c>
      <c r="G177" s="118">
        <f>+H177</f>
        <v>1</v>
      </c>
      <c r="H177" s="1327">
        <v>1</v>
      </c>
      <c r="I177" s="1327"/>
      <c r="J177" s="1327"/>
      <c r="K177" s="1327"/>
      <c r="L177" s="1327"/>
      <c r="M177" s="1327"/>
      <c r="N177" s="1327"/>
      <c r="O177" s="1327"/>
      <c r="P177" s="1327"/>
      <c r="Q177" s="1327"/>
      <c r="R177" s="1327"/>
      <c r="S177" s="1327"/>
      <c r="T177" s="2910"/>
    </row>
    <row r="178" spans="1:20" ht="16.5" customHeight="1" x14ac:dyDescent="0.25">
      <c r="A178" s="1446"/>
      <c r="B178" s="2903"/>
      <c r="C178" s="1326"/>
      <c r="D178" s="1306" t="s">
        <v>205</v>
      </c>
      <c r="E178" s="1306"/>
      <c r="F178" s="29" t="s">
        <v>242</v>
      </c>
      <c r="G178" s="4">
        <v>3</v>
      </c>
      <c r="H178" s="5">
        <v>0</v>
      </c>
      <c r="I178" s="5">
        <v>0</v>
      </c>
      <c r="J178" s="5">
        <v>0</v>
      </c>
      <c r="K178" s="5">
        <v>1</v>
      </c>
      <c r="L178" s="5">
        <v>0</v>
      </c>
      <c r="M178" s="5">
        <v>1</v>
      </c>
      <c r="N178" s="5">
        <v>0</v>
      </c>
      <c r="O178" s="5">
        <v>0</v>
      </c>
      <c r="P178" s="5">
        <v>0</v>
      </c>
      <c r="Q178" s="5">
        <v>1</v>
      </c>
      <c r="R178" s="5">
        <v>0</v>
      </c>
      <c r="S178" s="5">
        <v>0</v>
      </c>
      <c r="T178" s="2910"/>
    </row>
    <row r="179" spans="1:20" ht="15.75" x14ac:dyDescent="0.25">
      <c r="A179" s="1446"/>
      <c r="B179" s="2903"/>
      <c r="C179" s="1326"/>
      <c r="D179" s="1306"/>
      <c r="E179" s="1306"/>
      <c r="F179" s="29" t="s">
        <v>243</v>
      </c>
      <c r="G179" s="4">
        <f t="shared" ref="G179:G187" si="14">+H179+I179+J179+K179+L179+M179+N179+O179+P179+Q179+R179+S179</f>
        <v>3</v>
      </c>
      <c r="H179" s="5">
        <v>0</v>
      </c>
      <c r="I179" s="5">
        <v>0</v>
      </c>
      <c r="J179" s="5">
        <v>0</v>
      </c>
      <c r="K179" s="5">
        <v>0</v>
      </c>
      <c r="L179" s="5">
        <v>1</v>
      </c>
      <c r="M179" s="5">
        <v>0</v>
      </c>
      <c r="N179" s="5">
        <v>1</v>
      </c>
      <c r="O179" s="5">
        <v>0</v>
      </c>
      <c r="P179" s="5">
        <v>0</v>
      </c>
      <c r="Q179" s="5">
        <v>0</v>
      </c>
      <c r="R179" s="5">
        <v>1</v>
      </c>
      <c r="S179" s="5">
        <v>0</v>
      </c>
      <c r="T179" s="2910"/>
    </row>
    <row r="180" spans="1:20" ht="16.5" customHeight="1" x14ac:dyDescent="0.25">
      <c r="A180" s="1446"/>
      <c r="B180" s="2903"/>
      <c r="C180" s="1326"/>
      <c r="D180" s="1306" t="s">
        <v>206</v>
      </c>
      <c r="E180" s="1306"/>
      <c r="F180" s="121" t="s">
        <v>244</v>
      </c>
      <c r="G180" s="4">
        <f t="shared" si="14"/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2910"/>
    </row>
    <row r="181" spans="1:20" ht="15.75" x14ac:dyDescent="0.25">
      <c r="A181" s="1446"/>
      <c r="B181" s="2903"/>
      <c r="C181" s="1326"/>
      <c r="D181" s="1306"/>
      <c r="E181" s="1306"/>
      <c r="F181" s="121" t="s">
        <v>245</v>
      </c>
      <c r="G181" s="4">
        <f t="shared" si="14"/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2910"/>
    </row>
    <row r="182" spans="1:20" ht="15.75" x14ac:dyDescent="0.25">
      <c r="A182" s="1446"/>
      <c r="B182" s="2903"/>
      <c r="C182" s="1326"/>
      <c r="D182" s="1306" t="s">
        <v>207</v>
      </c>
      <c r="E182" s="1306"/>
      <c r="F182" s="121" t="s">
        <v>246</v>
      </c>
      <c r="G182" s="4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2910"/>
    </row>
    <row r="183" spans="1:20" ht="16.5" customHeight="1" x14ac:dyDescent="0.25">
      <c r="A183" s="1446"/>
      <c r="B183" s="2903"/>
      <c r="C183" s="1326"/>
      <c r="D183" s="1306" t="s">
        <v>208</v>
      </c>
      <c r="E183" s="1306"/>
      <c r="F183" s="51" t="s">
        <v>247</v>
      </c>
      <c r="G183" s="4">
        <f t="shared" si="14"/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2910"/>
    </row>
    <row r="184" spans="1:20" ht="16.5" customHeight="1" x14ac:dyDescent="0.25">
      <c r="A184" s="1446"/>
      <c r="B184" s="2903"/>
      <c r="C184" s="1326"/>
      <c r="D184" s="1306" t="s">
        <v>209</v>
      </c>
      <c r="E184" s="1306"/>
      <c r="F184" s="121" t="s">
        <v>248</v>
      </c>
      <c r="G184" s="4">
        <v>3</v>
      </c>
      <c r="H184" s="5">
        <v>0</v>
      </c>
      <c r="I184" s="5">
        <v>0</v>
      </c>
      <c r="J184" s="5">
        <v>1</v>
      </c>
      <c r="K184" s="5">
        <v>0</v>
      </c>
      <c r="L184" s="5">
        <v>0</v>
      </c>
      <c r="M184" s="5">
        <v>0</v>
      </c>
      <c r="N184" s="5">
        <v>1</v>
      </c>
      <c r="O184" s="5">
        <v>0</v>
      </c>
      <c r="P184" s="5">
        <v>0</v>
      </c>
      <c r="Q184" s="5">
        <v>1</v>
      </c>
      <c r="R184" s="5">
        <v>0</v>
      </c>
      <c r="S184" s="5">
        <v>0</v>
      </c>
      <c r="T184" s="2910"/>
    </row>
    <row r="185" spans="1:20" ht="15.75" x14ac:dyDescent="0.25">
      <c r="A185" s="1446"/>
      <c r="B185" s="2903"/>
      <c r="C185" s="1326"/>
      <c r="D185" s="1306" t="s">
        <v>229</v>
      </c>
      <c r="E185" s="1306"/>
      <c r="F185" s="51" t="s">
        <v>249</v>
      </c>
      <c r="G185" s="4">
        <v>4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2910"/>
    </row>
    <row r="186" spans="1:20" ht="15.75" x14ac:dyDescent="0.25">
      <c r="A186" s="1446"/>
      <c r="B186" s="2903"/>
      <c r="C186" s="1326"/>
      <c r="D186" s="1306"/>
      <c r="E186" s="1306"/>
      <c r="F186" s="51" t="s">
        <v>250</v>
      </c>
      <c r="G186" s="4">
        <v>1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2910"/>
    </row>
    <row r="187" spans="1:20" ht="15.75" x14ac:dyDescent="0.25">
      <c r="A187" s="1446"/>
      <c r="B187" s="2903"/>
      <c r="C187" s="1326"/>
      <c r="D187" s="1306"/>
      <c r="E187" s="1306"/>
      <c r="F187" s="51" t="s">
        <v>251</v>
      </c>
      <c r="G187" s="4">
        <f t="shared" si="14"/>
        <v>0</v>
      </c>
      <c r="H187" s="52">
        <v>0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2910"/>
    </row>
    <row r="188" spans="1:20" ht="15.75" x14ac:dyDescent="0.25">
      <c r="A188" s="1446"/>
      <c r="B188" s="2903"/>
      <c r="C188" s="1326"/>
      <c r="D188" s="1306"/>
      <c r="E188" s="1306"/>
      <c r="F188" s="51" t="s">
        <v>252</v>
      </c>
      <c r="G188" s="4">
        <v>8</v>
      </c>
      <c r="H188" s="52">
        <v>0</v>
      </c>
      <c r="I188" s="52">
        <v>0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2910"/>
    </row>
    <row r="189" spans="1:20" ht="19.5" thickBot="1" x14ac:dyDescent="0.3">
      <c r="A189" s="1446"/>
      <c r="B189" s="2903"/>
      <c r="C189" s="1307" t="s">
        <v>6</v>
      </c>
      <c r="D189" s="1307"/>
      <c r="E189" s="1307"/>
      <c r="F189" s="1308"/>
      <c r="G189" s="1308"/>
      <c r="H189" s="1308"/>
      <c r="I189" s="1308"/>
      <c r="J189" s="1308"/>
      <c r="K189" s="1308"/>
      <c r="L189" s="1308"/>
      <c r="M189" s="1308"/>
      <c r="N189" s="1308"/>
      <c r="O189" s="1308"/>
      <c r="P189" s="1308"/>
      <c r="Q189" s="1308"/>
      <c r="R189" s="1308"/>
      <c r="S189" s="1309"/>
      <c r="T189" s="2910"/>
    </row>
    <row r="190" spans="1:20" ht="18.75" x14ac:dyDescent="0.25">
      <c r="A190" s="1446"/>
      <c r="B190" s="2903"/>
      <c r="C190" s="1311" t="s">
        <v>210</v>
      </c>
      <c r="D190" s="1311"/>
      <c r="E190" s="1311"/>
      <c r="F190" s="1320" t="s">
        <v>175</v>
      </c>
      <c r="G190" s="1320"/>
      <c r="H190" s="1320"/>
      <c r="I190" s="1320"/>
      <c r="J190" s="1320"/>
      <c r="K190" s="1320"/>
      <c r="L190" s="1320"/>
      <c r="M190" s="1320"/>
      <c r="N190" s="1320"/>
      <c r="O190" s="1320"/>
      <c r="P190" s="1320"/>
      <c r="Q190" s="1320"/>
      <c r="R190" s="1320"/>
      <c r="S190" s="1320"/>
      <c r="T190" s="2910"/>
    </row>
    <row r="191" spans="1:20" ht="16.5" customHeight="1" x14ac:dyDescent="0.25">
      <c r="A191" s="1446"/>
      <c r="B191" s="2903"/>
      <c r="C191" s="1314"/>
      <c r="D191" s="1314"/>
      <c r="E191" s="1314"/>
      <c r="F191" s="487" t="s">
        <v>212</v>
      </c>
      <c r="G191" s="488"/>
      <c r="H191" s="489"/>
      <c r="I191" s="489"/>
      <c r="J191" s="489"/>
      <c r="K191" s="489"/>
      <c r="L191" s="489"/>
      <c r="M191" s="489"/>
      <c r="N191" s="489"/>
      <c r="O191" s="489"/>
      <c r="P191" s="489"/>
      <c r="Q191" s="489"/>
      <c r="R191" s="489"/>
      <c r="S191" s="489"/>
      <c r="T191" s="2910"/>
    </row>
    <row r="192" spans="1:20" ht="16.5" customHeight="1" x14ac:dyDescent="0.25">
      <c r="A192" s="1446"/>
      <c r="B192" s="2903"/>
      <c r="C192" s="1314"/>
      <c r="D192" s="1314"/>
      <c r="E192" s="1314"/>
      <c r="F192" s="490" t="s">
        <v>213</v>
      </c>
      <c r="G192" s="491"/>
      <c r="H192" s="492"/>
      <c r="I192" s="492"/>
      <c r="J192" s="492"/>
      <c r="K192" s="492"/>
      <c r="L192" s="492"/>
      <c r="M192" s="492"/>
      <c r="N192" s="492"/>
      <c r="O192" s="492"/>
      <c r="P192" s="492"/>
      <c r="Q192" s="492"/>
      <c r="R192" s="492"/>
      <c r="S192" s="492"/>
      <c r="T192" s="2910"/>
    </row>
    <row r="193" spans="1:20" ht="16.5" customHeight="1" x14ac:dyDescent="0.25">
      <c r="A193" s="1446"/>
      <c r="B193" s="2903"/>
      <c r="C193" s="1314"/>
      <c r="D193" s="1314"/>
      <c r="E193" s="1314"/>
      <c r="F193" s="490" t="s">
        <v>214</v>
      </c>
      <c r="G193" s="491"/>
      <c r="H193" s="492"/>
      <c r="I193" s="492"/>
      <c r="J193" s="492"/>
      <c r="K193" s="492"/>
      <c r="L193" s="492"/>
      <c r="M193" s="492"/>
      <c r="N193" s="492"/>
      <c r="O193" s="492"/>
      <c r="P193" s="492"/>
      <c r="Q193" s="492"/>
      <c r="R193" s="492"/>
      <c r="S193" s="492"/>
      <c r="T193" s="2910"/>
    </row>
    <row r="194" spans="1:20" ht="16.5" customHeight="1" x14ac:dyDescent="0.25">
      <c r="A194" s="1446"/>
      <c r="B194" s="2903"/>
      <c r="C194" s="1314"/>
      <c r="D194" s="1314"/>
      <c r="E194" s="1314"/>
      <c r="F194" s="490" t="s">
        <v>215</v>
      </c>
      <c r="G194" s="491"/>
      <c r="H194" s="492"/>
      <c r="I194" s="492"/>
      <c r="J194" s="492"/>
      <c r="K194" s="492"/>
      <c r="L194" s="492"/>
      <c r="M194" s="492"/>
      <c r="N194" s="492"/>
      <c r="O194" s="492"/>
      <c r="P194" s="492"/>
      <c r="Q194" s="492"/>
      <c r="R194" s="492"/>
      <c r="S194" s="492"/>
      <c r="T194" s="2910"/>
    </row>
    <row r="195" spans="1:20" ht="16.5" customHeight="1" x14ac:dyDescent="0.25">
      <c r="A195" s="1446"/>
      <c r="B195" s="2903"/>
      <c r="C195" s="1314"/>
      <c r="D195" s="1314"/>
      <c r="E195" s="1314"/>
      <c r="F195" s="490" t="s">
        <v>216</v>
      </c>
      <c r="G195" s="491"/>
      <c r="H195" s="492"/>
      <c r="I195" s="492"/>
      <c r="J195" s="492"/>
      <c r="K195" s="492"/>
      <c r="L195" s="492"/>
      <c r="M195" s="492"/>
      <c r="N195" s="492"/>
      <c r="O195" s="492"/>
      <c r="P195" s="492"/>
      <c r="Q195" s="492"/>
      <c r="R195" s="492"/>
      <c r="S195" s="492"/>
      <c r="T195" s="2910"/>
    </row>
    <row r="196" spans="1:20" ht="16.5" customHeight="1" x14ac:dyDescent="0.25">
      <c r="A196" s="1446"/>
      <c r="B196" s="2903"/>
      <c r="C196" s="1314"/>
      <c r="D196" s="1314"/>
      <c r="E196" s="1314"/>
      <c r="F196" s="490" t="s">
        <v>217</v>
      </c>
      <c r="G196" s="491"/>
      <c r="H196" s="492"/>
      <c r="I196" s="492"/>
      <c r="J196" s="492"/>
      <c r="K196" s="492"/>
      <c r="L196" s="492"/>
      <c r="M196" s="492"/>
      <c r="N196" s="492"/>
      <c r="O196" s="492"/>
      <c r="P196" s="492"/>
      <c r="Q196" s="492"/>
      <c r="R196" s="492"/>
      <c r="S196" s="492"/>
      <c r="T196" s="2910"/>
    </row>
    <row r="197" spans="1:20" ht="16.5" customHeight="1" x14ac:dyDescent="0.25">
      <c r="A197" s="1446"/>
      <c r="B197" s="2903"/>
      <c r="C197" s="1314"/>
      <c r="D197" s="1314"/>
      <c r="E197" s="1314"/>
      <c r="F197" s="490" t="s">
        <v>218</v>
      </c>
      <c r="G197" s="491"/>
      <c r="H197" s="492"/>
      <c r="I197" s="492"/>
      <c r="J197" s="492"/>
      <c r="K197" s="492"/>
      <c r="L197" s="492"/>
      <c r="M197" s="492"/>
      <c r="N197" s="492"/>
      <c r="O197" s="492"/>
      <c r="P197" s="492"/>
      <c r="Q197" s="492"/>
      <c r="R197" s="492"/>
      <c r="S197" s="492"/>
      <c r="T197" s="2910"/>
    </row>
    <row r="198" spans="1:20" ht="16.5" customHeight="1" x14ac:dyDescent="0.25">
      <c r="A198" s="1446"/>
      <c r="B198" s="2903"/>
      <c r="C198" s="1314"/>
      <c r="D198" s="1314"/>
      <c r="E198" s="1314"/>
      <c r="F198" s="490" t="s">
        <v>219</v>
      </c>
      <c r="G198" s="491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2910"/>
    </row>
    <row r="199" spans="1:20" ht="16.5" customHeight="1" x14ac:dyDescent="0.25">
      <c r="A199" s="1446"/>
      <c r="B199" s="2903"/>
      <c r="C199" s="1314"/>
      <c r="D199" s="1314"/>
      <c r="E199" s="1314"/>
      <c r="F199" s="490" t="s">
        <v>220</v>
      </c>
      <c r="G199" s="491"/>
      <c r="H199" s="492"/>
      <c r="I199" s="492"/>
      <c r="J199" s="492"/>
      <c r="K199" s="492"/>
      <c r="L199" s="492"/>
      <c r="M199" s="492"/>
      <c r="N199" s="492"/>
      <c r="O199" s="492"/>
      <c r="P199" s="492"/>
      <c r="Q199" s="492"/>
      <c r="R199" s="492"/>
      <c r="S199" s="492"/>
      <c r="T199" s="2910"/>
    </row>
    <row r="200" spans="1:20" ht="16.5" customHeight="1" x14ac:dyDescent="0.25">
      <c r="A200" s="1446"/>
      <c r="B200" s="2903"/>
      <c r="C200" s="1314"/>
      <c r="D200" s="1314"/>
      <c r="E200" s="1314"/>
      <c r="F200" s="490" t="s">
        <v>221</v>
      </c>
      <c r="G200" s="491"/>
      <c r="H200" s="492"/>
      <c r="I200" s="492"/>
      <c r="J200" s="492"/>
      <c r="K200" s="492"/>
      <c r="L200" s="492"/>
      <c r="M200" s="492"/>
      <c r="N200" s="492"/>
      <c r="O200" s="492"/>
      <c r="P200" s="492"/>
      <c r="Q200" s="492"/>
      <c r="R200" s="492"/>
      <c r="S200" s="492"/>
      <c r="T200" s="2910"/>
    </row>
    <row r="201" spans="1:20" ht="16.5" customHeight="1" x14ac:dyDescent="0.25">
      <c r="A201" s="1446"/>
      <c r="B201" s="2903"/>
      <c r="C201" s="1314"/>
      <c r="D201" s="1314"/>
      <c r="E201" s="1314"/>
      <c r="F201" s="490" t="s">
        <v>222</v>
      </c>
      <c r="G201" s="491"/>
      <c r="H201" s="492"/>
      <c r="I201" s="492"/>
      <c r="J201" s="492"/>
      <c r="K201" s="492"/>
      <c r="L201" s="492"/>
      <c r="M201" s="492"/>
      <c r="N201" s="492"/>
      <c r="O201" s="492"/>
      <c r="P201" s="492"/>
      <c r="Q201" s="492"/>
      <c r="R201" s="492"/>
      <c r="S201" s="492"/>
      <c r="T201" s="2910"/>
    </row>
    <row r="202" spans="1:20" ht="16.5" customHeight="1" x14ac:dyDescent="0.25">
      <c r="A202" s="1446"/>
      <c r="B202" s="2903"/>
      <c r="C202" s="1314"/>
      <c r="D202" s="1314"/>
      <c r="E202" s="1314"/>
      <c r="F202" s="490" t="s">
        <v>223</v>
      </c>
      <c r="G202" s="491"/>
      <c r="H202" s="492"/>
      <c r="I202" s="492"/>
      <c r="J202" s="492"/>
      <c r="K202" s="492"/>
      <c r="L202" s="492"/>
      <c r="M202" s="492"/>
      <c r="N202" s="492"/>
      <c r="O202" s="492"/>
      <c r="P202" s="492"/>
      <c r="Q202" s="492"/>
      <c r="R202" s="492"/>
      <c r="S202" s="492"/>
      <c r="T202" s="2910"/>
    </row>
    <row r="203" spans="1:20" ht="16.5" customHeight="1" x14ac:dyDescent="0.25">
      <c r="A203" s="1446"/>
      <c r="B203" s="2903"/>
      <c r="C203" s="1314"/>
      <c r="D203" s="1314"/>
      <c r="E203" s="1314"/>
      <c r="F203" s="490" t="s">
        <v>224</v>
      </c>
      <c r="G203" s="491"/>
      <c r="H203" s="492"/>
      <c r="I203" s="492"/>
      <c r="J203" s="492"/>
      <c r="K203" s="492"/>
      <c r="L203" s="492"/>
      <c r="M203" s="492"/>
      <c r="N203" s="492"/>
      <c r="O203" s="492"/>
      <c r="P203" s="492"/>
      <c r="Q203" s="492"/>
      <c r="R203" s="492"/>
      <c r="S203" s="492"/>
      <c r="T203" s="2910"/>
    </row>
    <row r="204" spans="1:20" ht="16.5" customHeight="1" x14ac:dyDescent="0.25">
      <c r="A204" s="1446"/>
      <c r="B204" s="2903"/>
      <c r="C204" s="1314"/>
      <c r="D204" s="1314"/>
      <c r="E204" s="1314"/>
      <c r="F204" s="490" t="s">
        <v>225</v>
      </c>
      <c r="G204" s="491"/>
      <c r="H204" s="492"/>
      <c r="I204" s="492"/>
      <c r="J204" s="492"/>
      <c r="K204" s="492"/>
      <c r="L204" s="492"/>
      <c r="M204" s="492"/>
      <c r="N204" s="492"/>
      <c r="O204" s="492"/>
      <c r="P204" s="492"/>
      <c r="Q204" s="492"/>
      <c r="R204" s="492"/>
      <c r="S204" s="492"/>
      <c r="T204" s="2910"/>
    </row>
    <row r="205" spans="1:20" ht="16.5" customHeight="1" x14ac:dyDescent="0.25">
      <c r="A205" s="1446"/>
      <c r="B205" s="2903"/>
      <c r="C205" s="1314"/>
      <c r="D205" s="1314"/>
      <c r="E205" s="1314"/>
      <c r="F205" s="490" t="s">
        <v>226</v>
      </c>
      <c r="G205" s="491"/>
      <c r="H205" s="492"/>
      <c r="I205" s="492"/>
      <c r="J205" s="492"/>
      <c r="K205" s="492"/>
      <c r="L205" s="492"/>
      <c r="M205" s="492"/>
      <c r="N205" s="492"/>
      <c r="O205" s="492"/>
      <c r="P205" s="492"/>
      <c r="Q205" s="492"/>
      <c r="R205" s="492"/>
      <c r="S205" s="492"/>
      <c r="T205" s="2910"/>
    </row>
    <row r="206" spans="1:20" ht="16.5" customHeight="1" x14ac:dyDescent="0.25">
      <c r="A206" s="1446"/>
      <c r="B206" s="2903"/>
      <c r="C206" s="1800"/>
      <c r="D206" s="1800"/>
      <c r="E206" s="1800"/>
      <c r="F206" s="490" t="s">
        <v>227</v>
      </c>
      <c r="G206" s="491"/>
      <c r="H206" s="492"/>
      <c r="I206" s="492"/>
      <c r="J206" s="492"/>
      <c r="K206" s="492"/>
      <c r="L206" s="492"/>
      <c r="M206" s="492"/>
      <c r="N206" s="492"/>
      <c r="O206" s="492"/>
      <c r="P206" s="492"/>
      <c r="Q206" s="492"/>
      <c r="R206" s="492"/>
      <c r="S206" s="492"/>
      <c r="T206" s="2910"/>
    </row>
    <row r="207" spans="1:20" ht="16.5" customHeight="1" x14ac:dyDescent="0.25">
      <c r="A207" s="1446"/>
      <c r="B207" s="2903"/>
      <c r="C207" s="1797" t="s">
        <v>211</v>
      </c>
      <c r="D207" s="1797"/>
      <c r="E207" s="1798"/>
      <c r="F207" s="1329" t="s">
        <v>176</v>
      </c>
      <c r="G207" s="1329"/>
      <c r="H207" s="1329"/>
      <c r="I207" s="1329"/>
      <c r="J207" s="1329"/>
      <c r="K207" s="1329"/>
      <c r="L207" s="1329"/>
      <c r="M207" s="1329"/>
      <c r="N207" s="1329"/>
      <c r="O207" s="1329"/>
      <c r="P207" s="1329"/>
      <c r="Q207" s="1329"/>
      <c r="R207" s="1329"/>
      <c r="S207" s="1329"/>
      <c r="T207" s="2910"/>
    </row>
    <row r="208" spans="1:20" ht="16.5" customHeight="1" x14ac:dyDescent="0.25">
      <c r="A208" s="1446"/>
      <c r="B208" s="2903"/>
      <c r="C208" s="1314"/>
      <c r="D208" s="1314"/>
      <c r="E208" s="1799"/>
      <c r="F208" s="490" t="s">
        <v>253</v>
      </c>
      <c r="G208" s="491"/>
      <c r="H208" s="492"/>
      <c r="I208" s="492"/>
      <c r="J208" s="492"/>
      <c r="K208" s="492"/>
      <c r="L208" s="492"/>
      <c r="M208" s="492"/>
      <c r="N208" s="492"/>
      <c r="O208" s="492"/>
      <c r="P208" s="492"/>
      <c r="Q208" s="492"/>
      <c r="R208" s="492"/>
      <c r="S208" s="492"/>
      <c r="T208" s="2910"/>
    </row>
    <row r="209" spans="1:20" ht="16.5" customHeight="1" x14ac:dyDescent="0.25">
      <c r="A209" s="1446"/>
      <c r="B209" s="2903"/>
      <c r="C209" s="1314"/>
      <c r="D209" s="1314"/>
      <c r="E209" s="1799"/>
      <c r="F209" s="490" t="s">
        <v>254</v>
      </c>
      <c r="G209" s="491"/>
      <c r="H209" s="492"/>
      <c r="I209" s="492"/>
      <c r="J209" s="492"/>
      <c r="K209" s="492"/>
      <c r="L209" s="492"/>
      <c r="M209" s="492"/>
      <c r="N209" s="492"/>
      <c r="O209" s="492"/>
      <c r="P209" s="492"/>
      <c r="Q209" s="492"/>
      <c r="R209" s="492"/>
      <c r="S209" s="492"/>
      <c r="T209" s="2910"/>
    </row>
    <row r="210" spans="1:20" ht="16.5" customHeight="1" x14ac:dyDescent="0.25">
      <c r="A210" s="1446"/>
      <c r="B210" s="2903"/>
      <c r="C210" s="1314"/>
      <c r="D210" s="1314"/>
      <c r="E210" s="1799"/>
      <c r="F210" s="490" t="s">
        <v>255</v>
      </c>
      <c r="G210" s="491"/>
      <c r="H210" s="492"/>
      <c r="I210" s="492"/>
      <c r="J210" s="492"/>
      <c r="K210" s="492"/>
      <c r="L210" s="492"/>
      <c r="M210" s="492"/>
      <c r="N210" s="492"/>
      <c r="O210" s="492"/>
      <c r="P210" s="492"/>
      <c r="Q210" s="492"/>
      <c r="R210" s="492"/>
      <c r="S210" s="492"/>
      <c r="T210" s="2910"/>
    </row>
    <row r="211" spans="1:20" ht="16.5" customHeight="1" x14ac:dyDescent="0.25">
      <c r="A211" s="1446"/>
      <c r="B211" s="2903"/>
      <c r="C211" s="1314"/>
      <c r="D211" s="1314"/>
      <c r="E211" s="1799"/>
      <c r="F211" s="490" t="s">
        <v>256</v>
      </c>
      <c r="G211" s="491"/>
      <c r="H211" s="492"/>
      <c r="I211" s="492"/>
      <c r="J211" s="492"/>
      <c r="K211" s="492"/>
      <c r="L211" s="492"/>
      <c r="M211" s="492"/>
      <c r="N211" s="492"/>
      <c r="O211" s="492"/>
      <c r="P211" s="492"/>
      <c r="Q211" s="492"/>
      <c r="R211" s="492"/>
      <c r="S211" s="492"/>
      <c r="T211" s="2910"/>
    </row>
    <row r="212" spans="1:20" ht="16.5" customHeight="1" x14ac:dyDescent="0.25">
      <c r="A212" s="1446"/>
      <c r="B212" s="2903"/>
      <c r="C212" s="1314"/>
      <c r="D212" s="1314"/>
      <c r="E212" s="1799"/>
      <c r="F212" s="490" t="s">
        <v>257</v>
      </c>
      <c r="G212" s="491"/>
      <c r="H212" s="492"/>
      <c r="I212" s="492"/>
      <c r="J212" s="492"/>
      <c r="K212" s="492"/>
      <c r="L212" s="492"/>
      <c r="M212" s="492"/>
      <c r="N212" s="492"/>
      <c r="O212" s="492"/>
      <c r="P212" s="492"/>
      <c r="Q212" s="492"/>
      <c r="R212" s="492"/>
      <c r="S212" s="492"/>
      <c r="T212" s="2910"/>
    </row>
    <row r="213" spans="1:20" ht="16.5" customHeight="1" x14ac:dyDescent="0.25">
      <c r="A213" s="1446"/>
      <c r="B213" s="2903"/>
      <c r="C213" s="1314"/>
      <c r="D213" s="1314"/>
      <c r="E213" s="1799"/>
      <c r="F213" s="490" t="s">
        <v>258</v>
      </c>
      <c r="G213" s="491"/>
      <c r="H213" s="492"/>
      <c r="I213" s="492"/>
      <c r="J213" s="492"/>
      <c r="K213" s="492"/>
      <c r="L213" s="492"/>
      <c r="M213" s="492"/>
      <c r="N213" s="492"/>
      <c r="O213" s="492"/>
      <c r="P213" s="492"/>
      <c r="Q213" s="492"/>
      <c r="R213" s="492"/>
      <c r="S213" s="492"/>
      <c r="T213" s="2910"/>
    </row>
    <row r="214" spans="1:20" ht="16.5" customHeight="1" x14ac:dyDescent="0.25">
      <c r="A214" s="1446"/>
      <c r="B214" s="2903"/>
      <c r="C214" s="1314"/>
      <c r="D214" s="1314"/>
      <c r="E214" s="1799"/>
      <c r="F214" s="490" t="s">
        <v>259</v>
      </c>
      <c r="G214" s="491"/>
      <c r="H214" s="492"/>
      <c r="I214" s="492"/>
      <c r="J214" s="492"/>
      <c r="K214" s="492"/>
      <c r="L214" s="492"/>
      <c r="M214" s="492"/>
      <c r="N214" s="492"/>
      <c r="O214" s="492"/>
      <c r="P214" s="492"/>
      <c r="Q214" s="492"/>
      <c r="R214" s="492"/>
      <c r="S214" s="492"/>
      <c r="T214" s="2910"/>
    </row>
    <row r="215" spans="1:20" ht="16.5" customHeight="1" x14ac:dyDescent="0.25">
      <c r="A215" s="1446"/>
      <c r="B215" s="2903"/>
      <c r="C215" s="1314"/>
      <c r="D215" s="1314"/>
      <c r="E215" s="1799"/>
      <c r="F215" s="490" t="s">
        <v>260</v>
      </c>
      <c r="G215" s="491"/>
      <c r="H215" s="492"/>
      <c r="I215" s="492"/>
      <c r="J215" s="492"/>
      <c r="K215" s="492"/>
      <c r="L215" s="492"/>
      <c r="M215" s="492"/>
      <c r="N215" s="492"/>
      <c r="O215" s="492"/>
      <c r="P215" s="492"/>
      <c r="Q215" s="492"/>
      <c r="R215" s="492"/>
      <c r="S215" s="492"/>
      <c r="T215" s="2910"/>
    </row>
    <row r="216" spans="1:20" ht="16.5" customHeight="1" x14ac:dyDescent="0.25">
      <c r="A216" s="1446"/>
      <c r="B216" s="2903"/>
      <c r="C216" s="1314"/>
      <c r="D216" s="1314"/>
      <c r="E216" s="1799"/>
      <c r="F216" s="490" t="s">
        <v>261</v>
      </c>
      <c r="G216" s="491"/>
      <c r="H216" s="492"/>
      <c r="I216" s="492"/>
      <c r="J216" s="492"/>
      <c r="K216" s="492"/>
      <c r="L216" s="492"/>
      <c r="M216" s="492"/>
      <c r="N216" s="492"/>
      <c r="O216" s="492"/>
      <c r="P216" s="492"/>
      <c r="Q216" s="492"/>
      <c r="R216" s="492"/>
      <c r="S216" s="492"/>
      <c r="T216" s="2910"/>
    </row>
    <row r="217" spans="1:20" ht="16.5" customHeight="1" thickBot="1" x14ac:dyDescent="0.3">
      <c r="A217" s="1447"/>
      <c r="B217" s="2904"/>
      <c r="C217" s="1800"/>
      <c r="D217" s="1800"/>
      <c r="E217" s="1801"/>
      <c r="F217" s="490" t="s">
        <v>262</v>
      </c>
      <c r="G217" s="491"/>
      <c r="H217" s="492"/>
      <c r="I217" s="492"/>
      <c r="J217" s="492"/>
      <c r="K217" s="492"/>
      <c r="L217" s="492"/>
      <c r="M217" s="492"/>
      <c r="N217" s="492"/>
      <c r="O217" s="492"/>
      <c r="P217" s="492"/>
      <c r="Q217" s="492"/>
      <c r="R217" s="492"/>
      <c r="S217" s="492"/>
      <c r="T217" s="2910"/>
    </row>
    <row r="218" spans="1:20" ht="6.75" customHeight="1" x14ac:dyDescent="0.25">
      <c r="A218" s="1304"/>
      <c r="B218" s="1305"/>
      <c r="C218" s="1305"/>
      <c r="D218" s="1305"/>
      <c r="E218" s="1305"/>
      <c r="F218" s="1305"/>
      <c r="G218" s="1305"/>
      <c r="H218" s="1305"/>
      <c r="I218" s="1305"/>
      <c r="J218" s="1305"/>
      <c r="K218" s="1305"/>
      <c r="L218" s="1305"/>
      <c r="M218" s="1305"/>
      <c r="N218" s="1305"/>
      <c r="O218" s="1305"/>
      <c r="P218" s="1305"/>
      <c r="Q218" s="1305"/>
      <c r="R218" s="1305"/>
      <c r="S218" s="1305"/>
      <c r="T218" s="2910"/>
    </row>
  </sheetData>
  <mergeCells count="116">
    <mergeCell ref="A1:S1"/>
    <mergeCell ref="T1:T218"/>
    <mergeCell ref="A2:A217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172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7"/>
    <mergeCell ref="D31:S31"/>
    <mergeCell ref="D32:E34"/>
    <mergeCell ref="D35:E36"/>
    <mergeCell ref="D37:E37"/>
    <mergeCell ref="D38:E38"/>
    <mergeCell ref="D39:E39"/>
    <mergeCell ref="D40:E40"/>
    <mergeCell ref="D41:E41"/>
    <mergeCell ref="D42:E42"/>
    <mergeCell ref="D43:E45"/>
    <mergeCell ref="D46:E47"/>
    <mergeCell ref="C48:C82"/>
    <mergeCell ref="D48:S48"/>
    <mergeCell ref="D49:E52"/>
    <mergeCell ref="D53:E54"/>
    <mergeCell ref="D55:E55"/>
    <mergeCell ref="D66:E69"/>
    <mergeCell ref="D70:E70"/>
    <mergeCell ref="D71:E71"/>
    <mergeCell ref="D72:E73"/>
    <mergeCell ref="D74:E76"/>
    <mergeCell ref="D77:E77"/>
    <mergeCell ref="D56:E56"/>
    <mergeCell ref="D57:E57"/>
    <mergeCell ref="D58:E58"/>
    <mergeCell ref="D59:E59"/>
    <mergeCell ref="D60:E60"/>
    <mergeCell ref="D61:E65"/>
    <mergeCell ref="D78:E78"/>
    <mergeCell ref="D79:E80"/>
    <mergeCell ref="D81:E82"/>
    <mergeCell ref="C83:C121"/>
    <mergeCell ref="D83:S83"/>
    <mergeCell ref="D84:E97"/>
    <mergeCell ref="D98:E99"/>
    <mergeCell ref="D100:E119"/>
    <mergeCell ref="D120:E121"/>
    <mergeCell ref="C122:S122"/>
    <mergeCell ref="C123:C168"/>
    <mergeCell ref="D123:S123"/>
    <mergeCell ref="D124:E126"/>
    <mergeCell ref="D127:E130"/>
    <mergeCell ref="D131:E136"/>
    <mergeCell ref="D137:E138"/>
    <mergeCell ref="D139:S139"/>
    <mergeCell ref="D140:E153"/>
    <mergeCell ref="D154:E155"/>
    <mergeCell ref="D156:E166"/>
    <mergeCell ref="D167:E168"/>
    <mergeCell ref="C169:C172"/>
    <mergeCell ref="D169:E172"/>
    <mergeCell ref="B173:B217"/>
    <mergeCell ref="C173:S173"/>
    <mergeCell ref="C174:C188"/>
    <mergeCell ref="D174:E174"/>
    <mergeCell ref="H174:J174"/>
    <mergeCell ref="K174:M174"/>
    <mergeCell ref="D176:E176"/>
    <mergeCell ref="H176:S176"/>
    <mergeCell ref="D177:E177"/>
    <mergeCell ref="H177:S177"/>
    <mergeCell ref="D178:E179"/>
    <mergeCell ref="D180:E181"/>
    <mergeCell ref="N174:P174"/>
    <mergeCell ref="Q174:S174"/>
    <mergeCell ref="D175:E175"/>
    <mergeCell ref="H175:J175"/>
    <mergeCell ref="K175:M175"/>
    <mergeCell ref="N175:P175"/>
    <mergeCell ref="Q175:S175"/>
    <mergeCell ref="C207:E217"/>
    <mergeCell ref="F207:S207"/>
    <mergeCell ref="A218:S218"/>
    <mergeCell ref="D182:E182"/>
    <mergeCell ref="D183:E183"/>
    <mergeCell ref="D184:E184"/>
    <mergeCell ref="D185:E188"/>
    <mergeCell ref="C189:S189"/>
    <mergeCell ref="C190:E206"/>
    <mergeCell ref="F190:S190"/>
  </mergeCells>
  <conditionalFormatting sqref="G24:S24">
    <cfRule type="cellIs" dxfId="38" priority="1" operator="equal">
      <formula>"REVISE PORQUE ESTE VALOR NO PUEDE SER NEGATIVO"</formula>
    </cfRule>
    <cfRule type="cellIs" dxfId="37" priority="3" operator="lessThan">
      <formula>0</formula>
    </cfRule>
  </conditionalFormatting>
  <conditionalFormatting sqref="G24:S24">
    <cfRule type="cellIs" dxfId="36" priority="2" operator="lessThan">
      <formula>0</formula>
    </cfRule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E1" zoomScale="50" zoomScaleNormal="50" workbookViewId="0">
      <selection activeCell="K60" sqref="K60"/>
    </sheetView>
  </sheetViews>
  <sheetFormatPr baseColWidth="10" defaultColWidth="11.42578125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819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f>SUM(H12:S12)</f>
        <v>320</v>
      </c>
      <c r="H12" s="476">
        <v>0</v>
      </c>
      <c r="I12" s="476">
        <v>0</v>
      </c>
      <c r="J12" s="476">
        <v>80</v>
      </c>
      <c r="K12" s="476">
        <v>0</v>
      </c>
      <c r="L12" s="476">
        <v>0</v>
      </c>
      <c r="M12" s="476">
        <v>80</v>
      </c>
      <c r="N12" s="476">
        <v>0</v>
      </c>
      <c r="O12" s="476">
        <v>80</v>
      </c>
      <c r="P12" s="476">
        <v>0</v>
      </c>
      <c r="Q12" s="476">
        <v>80</v>
      </c>
      <c r="R12" s="476">
        <v>0</v>
      </c>
      <c r="S12" s="476">
        <v>0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f t="shared" ref="G13:G22" si="0">SUM(H13:S13)</f>
        <v>100</v>
      </c>
      <c r="H13" s="476">
        <v>0</v>
      </c>
      <c r="I13" s="476">
        <v>0</v>
      </c>
      <c r="J13" s="476">
        <v>25</v>
      </c>
      <c r="K13" s="476">
        <v>0</v>
      </c>
      <c r="L13" s="476">
        <v>0</v>
      </c>
      <c r="M13" s="476">
        <v>25</v>
      </c>
      <c r="N13" s="476">
        <v>0</v>
      </c>
      <c r="O13" s="476">
        <v>25</v>
      </c>
      <c r="P13" s="476">
        <v>0</v>
      </c>
      <c r="Q13" s="476">
        <v>25</v>
      </c>
      <c r="R13" s="476">
        <v>0</v>
      </c>
      <c r="S13" s="476">
        <v>0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f t="shared" si="0"/>
        <v>40</v>
      </c>
      <c r="H14" s="476">
        <v>0</v>
      </c>
      <c r="I14" s="476">
        <v>0</v>
      </c>
      <c r="J14" s="476">
        <v>10</v>
      </c>
      <c r="K14" s="476">
        <v>0</v>
      </c>
      <c r="L14" s="476">
        <v>0</v>
      </c>
      <c r="M14" s="476">
        <v>10</v>
      </c>
      <c r="N14" s="476">
        <v>0</v>
      </c>
      <c r="O14" s="476">
        <v>10</v>
      </c>
      <c r="P14" s="476">
        <v>0</v>
      </c>
      <c r="Q14" s="476">
        <v>10</v>
      </c>
      <c r="R14" s="476">
        <v>0</v>
      </c>
      <c r="S14" s="476">
        <v>0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f t="shared" si="0"/>
        <v>3</v>
      </c>
      <c r="H15" s="476">
        <v>0</v>
      </c>
      <c r="I15" s="476">
        <v>0</v>
      </c>
      <c r="J15" s="476">
        <v>0</v>
      </c>
      <c r="K15" s="476">
        <v>0</v>
      </c>
      <c r="L15" s="476">
        <v>0</v>
      </c>
      <c r="M15" s="476">
        <v>0</v>
      </c>
      <c r="N15" s="476">
        <v>0</v>
      </c>
      <c r="O15" s="476">
        <v>0</v>
      </c>
      <c r="P15" s="476">
        <v>0</v>
      </c>
      <c r="Q15" s="476">
        <v>3</v>
      </c>
      <c r="R15" s="476">
        <v>0</v>
      </c>
      <c r="S15" s="476">
        <v>0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f t="shared" si="0"/>
        <v>12</v>
      </c>
      <c r="H16" s="476">
        <v>0</v>
      </c>
      <c r="I16" s="476">
        <v>0</v>
      </c>
      <c r="J16" s="476">
        <v>3</v>
      </c>
      <c r="K16" s="476">
        <v>0</v>
      </c>
      <c r="L16" s="476">
        <v>0</v>
      </c>
      <c r="M16" s="476">
        <v>3</v>
      </c>
      <c r="N16" s="476">
        <v>0</v>
      </c>
      <c r="O16" s="476">
        <v>3</v>
      </c>
      <c r="P16" s="476">
        <v>0</v>
      </c>
      <c r="Q16" s="476">
        <v>3</v>
      </c>
      <c r="R16" s="476">
        <v>0</v>
      </c>
      <c r="S16" s="476">
        <v>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f t="shared" si="0"/>
        <v>36</v>
      </c>
      <c r="H17" s="476">
        <v>0</v>
      </c>
      <c r="I17" s="476">
        <v>0</v>
      </c>
      <c r="J17" s="476">
        <v>9</v>
      </c>
      <c r="K17" s="476">
        <v>0</v>
      </c>
      <c r="L17" s="476">
        <v>0</v>
      </c>
      <c r="M17" s="476">
        <v>9</v>
      </c>
      <c r="N17" s="476">
        <v>0</v>
      </c>
      <c r="O17" s="476">
        <v>9</v>
      </c>
      <c r="P17" s="476">
        <v>0</v>
      </c>
      <c r="Q17" s="476">
        <v>9</v>
      </c>
      <c r="R17" s="476">
        <v>0</v>
      </c>
      <c r="S17" s="476">
        <v>0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f t="shared" si="0"/>
        <v>4</v>
      </c>
      <c r="H18" s="476">
        <v>0</v>
      </c>
      <c r="I18" s="476">
        <v>0</v>
      </c>
      <c r="J18" s="476">
        <v>1</v>
      </c>
      <c r="K18" s="476">
        <v>0</v>
      </c>
      <c r="L18" s="476">
        <v>0</v>
      </c>
      <c r="M18" s="476">
        <v>1</v>
      </c>
      <c r="N18" s="476">
        <v>0</v>
      </c>
      <c r="O18" s="476">
        <v>1</v>
      </c>
      <c r="P18" s="476">
        <v>0</v>
      </c>
      <c r="Q18" s="476">
        <v>1</v>
      </c>
      <c r="R18" s="476">
        <v>0</v>
      </c>
      <c r="S18" s="476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f t="shared" si="0"/>
        <v>5</v>
      </c>
      <c r="H19" s="476">
        <v>0</v>
      </c>
      <c r="I19" s="476">
        <v>0</v>
      </c>
      <c r="J19" s="476">
        <v>1</v>
      </c>
      <c r="K19" s="476">
        <v>0</v>
      </c>
      <c r="L19" s="476">
        <v>0</v>
      </c>
      <c r="M19" s="476">
        <v>1</v>
      </c>
      <c r="N19" s="476">
        <v>0</v>
      </c>
      <c r="O19" s="476">
        <v>1</v>
      </c>
      <c r="P19" s="476">
        <v>0</v>
      </c>
      <c r="Q19" s="476">
        <v>2</v>
      </c>
      <c r="R19" s="476">
        <v>0</v>
      </c>
      <c r="S19" s="476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f t="shared" si="0"/>
        <v>120</v>
      </c>
      <c r="H20" s="476">
        <v>0</v>
      </c>
      <c r="I20" s="476">
        <v>0</v>
      </c>
      <c r="J20" s="476">
        <v>30</v>
      </c>
      <c r="K20" s="476">
        <v>0</v>
      </c>
      <c r="L20" s="476">
        <v>0</v>
      </c>
      <c r="M20" s="476">
        <v>30</v>
      </c>
      <c r="N20" s="476">
        <v>0</v>
      </c>
      <c r="O20" s="476">
        <v>30</v>
      </c>
      <c r="P20" s="476">
        <v>0</v>
      </c>
      <c r="Q20" s="476">
        <v>30</v>
      </c>
      <c r="R20" s="476">
        <v>0</v>
      </c>
      <c r="S20" s="476">
        <v>0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f t="shared" si="0"/>
        <v>0</v>
      </c>
      <c r="H21" s="476">
        <v>0</v>
      </c>
      <c r="I21" s="476">
        <v>0</v>
      </c>
      <c r="J21" s="476">
        <v>0</v>
      </c>
      <c r="K21" s="476">
        <v>0</v>
      </c>
      <c r="L21" s="476">
        <v>0</v>
      </c>
      <c r="M21" s="476">
        <v>0</v>
      </c>
      <c r="N21" s="476">
        <v>0</v>
      </c>
      <c r="O21" s="476">
        <v>0</v>
      </c>
      <c r="P21" s="476">
        <v>0</v>
      </c>
      <c r="Q21" s="476">
        <v>0</v>
      </c>
      <c r="R21" s="476">
        <v>0</v>
      </c>
      <c r="S21" s="476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si="0"/>
        <v>0</v>
      </c>
      <c r="H22" s="477">
        <v>0</v>
      </c>
      <c r="I22" s="477">
        <v>0</v>
      </c>
      <c r="J22" s="477">
        <v>0</v>
      </c>
      <c r="K22" s="477">
        <v>0</v>
      </c>
      <c r="L22" s="477">
        <v>0</v>
      </c>
      <c r="M22" s="477">
        <v>0</v>
      </c>
      <c r="N22" s="477">
        <v>0</v>
      </c>
      <c r="O22" s="477">
        <v>0</v>
      </c>
      <c r="P22" s="477">
        <v>0</v>
      </c>
      <c r="Q22" s="477">
        <v>0</v>
      </c>
      <c r="R22" s="477">
        <v>0</v>
      </c>
      <c r="S22" s="477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301">
        <v>0</v>
      </c>
      <c r="I25" s="1301">
        <v>0</v>
      </c>
      <c r="J25" s="1301">
        <v>0</v>
      </c>
      <c r="K25" s="1301">
        <v>0</v>
      </c>
      <c r="L25" s="1301">
        <v>0</v>
      </c>
      <c r="M25" s="1301">
        <v>0</v>
      </c>
      <c r="N25" s="1301">
        <v>0</v>
      </c>
      <c r="O25" s="1301">
        <v>0</v>
      </c>
      <c r="P25" s="1301">
        <v>0</v>
      </c>
      <c r="Q25" s="1301">
        <v>0</v>
      </c>
      <c r="R25" s="1301">
        <v>0</v>
      </c>
      <c r="S25" s="1301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1</v>
      </c>
      <c r="H26" s="476">
        <v>0</v>
      </c>
      <c r="I26" s="476">
        <v>0</v>
      </c>
      <c r="J26" s="476">
        <v>0</v>
      </c>
      <c r="K26" s="476">
        <v>0</v>
      </c>
      <c r="L26" s="476">
        <v>0</v>
      </c>
      <c r="M26" s="476">
        <v>0</v>
      </c>
      <c r="N26" s="476">
        <v>0</v>
      </c>
      <c r="O26" s="476">
        <v>0</v>
      </c>
      <c r="P26" s="476">
        <v>0</v>
      </c>
      <c r="Q26" s="476">
        <v>0</v>
      </c>
      <c r="R26" s="476">
        <v>1</v>
      </c>
      <c r="S26" s="476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1</v>
      </c>
      <c r="H27" s="476">
        <v>0</v>
      </c>
      <c r="I27" s="476">
        <v>0</v>
      </c>
      <c r="J27" s="476">
        <v>0</v>
      </c>
      <c r="K27" s="476">
        <v>0</v>
      </c>
      <c r="L27" s="476">
        <v>0</v>
      </c>
      <c r="M27" s="476">
        <v>0</v>
      </c>
      <c r="N27" s="476">
        <v>0</v>
      </c>
      <c r="O27" s="476">
        <v>0</v>
      </c>
      <c r="P27" s="476">
        <v>0</v>
      </c>
      <c r="Q27" s="476">
        <v>0</v>
      </c>
      <c r="R27" s="476">
        <v>1</v>
      </c>
      <c r="S27" s="476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0</v>
      </c>
      <c r="H28" s="476">
        <v>0</v>
      </c>
      <c r="I28" s="476">
        <v>0</v>
      </c>
      <c r="J28" s="476">
        <v>0</v>
      </c>
      <c r="K28" s="476">
        <v>0</v>
      </c>
      <c r="L28" s="476">
        <v>0</v>
      </c>
      <c r="M28" s="476">
        <v>0</v>
      </c>
      <c r="N28" s="476">
        <v>0</v>
      </c>
      <c r="O28" s="476">
        <v>0</v>
      </c>
      <c r="P28" s="476">
        <v>0</v>
      </c>
      <c r="Q28" s="476">
        <v>0</v>
      </c>
      <c r="R28" s="476">
        <v>0</v>
      </c>
      <c r="S28" s="476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1</v>
      </c>
      <c r="H29" s="1302">
        <v>0</v>
      </c>
      <c r="I29" s="1302">
        <v>0</v>
      </c>
      <c r="J29" s="1302">
        <v>0</v>
      </c>
      <c r="K29" s="1302">
        <v>0</v>
      </c>
      <c r="L29" s="1302">
        <v>0</v>
      </c>
      <c r="M29" s="1302">
        <v>0</v>
      </c>
      <c r="N29" s="1302">
        <v>0</v>
      </c>
      <c r="O29" s="1302">
        <v>0</v>
      </c>
      <c r="P29" s="1302">
        <v>0</v>
      </c>
      <c r="Q29" s="1302">
        <v>0</v>
      </c>
      <c r="R29" s="1302">
        <v>1</v>
      </c>
      <c r="S29" s="1302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120</v>
      </c>
      <c r="H33" s="118">
        <f t="shared" ref="H33:S33" si="2">H20</f>
        <v>0</v>
      </c>
      <c r="I33" s="118">
        <f t="shared" si="2"/>
        <v>0</v>
      </c>
      <c r="J33" s="118">
        <f t="shared" si="2"/>
        <v>30</v>
      </c>
      <c r="K33" s="118">
        <f t="shared" si="2"/>
        <v>0</v>
      </c>
      <c r="L33" s="118">
        <f t="shared" si="2"/>
        <v>0</v>
      </c>
      <c r="M33" s="118">
        <f t="shared" si="2"/>
        <v>30</v>
      </c>
      <c r="N33" s="118">
        <f t="shared" si="2"/>
        <v>0</v>
      </c>
      <c r="O33" s="118">
        <f t="shared" si="2"/>
        <v>30</v>
      </c>
      <c r="P33" s="118">
        <f t="shared" si="2"/>
        <v>0</v>
      </c>
      <c r="Q33" s="118">
        <f t="shared" si="2"/>
        <v>30</v>
      </c>
      <c r="R33" s="118">
        <f t="shared" si="2"/>
        <v>0</v>
      </c>
      <c r="S33" s="118">
        <f t="shared" si="2"/>
        <v>0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0</v>
      </c>
      <c r="H34" s="476">
        <v>0</v>
      </c>
      <c r="I34" s="476">
        <v>0</v>
      </c>
      <c r="J34" s="476">
        <v>0</v>
      </c>
      <c r="K34" s="476">
        <v>0</v>
      </c>
      <c r="L34" s="476">
        <v>0</v>
      </c>
      <c r="M34" s="476">
        <v>0</v>
      </c>
      <c r="N34" s="476">
        <v>0</v>
      </c>
      <c r="O34" s="476">
        <v>0</v>
      </c>
      <c r="P34" s="476">
        <v>0</v>
      </c>
      <c r="Q34" s="476">
        <v>0</v>
      </c>
      <c r="R34" s="476">
        <v>0</v>
      </c>
      <c r="S34" s="476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0</v>
      </c>
      <c r="H35" s="476">
        <v>0</v>
      </c>
      <c r="I35" s="476">
        <v>0</v>
      </c>
      <c r="J35" s="476">
        <v>0</v>
      </c>
      <c r="K35" s="476">
        <v>0</v>
      </c>
      <c r="L35" s="476">
        <v>0</v>
      </c>
      <c r="M35" s="476">
        <v>0</v>
      </c>
      <c r="N35" s="476">
        <v>0</v>
      </c>
      <c r="O35" s="476">
        <v>0</v>
      </c>
      <c r="P35" s="476">
        <v>0</v>
      </c>
      <c r="Q35" s="476">
        <v>0</v>
      </c>
      <c r="R35" s="476">
        <v>0</v>
      </c>
      <c r="S35" s="476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15</v>
      </c>
      <c r="H36" s="476">
        <v>0</v>
      </c>
      <c r="I36" s="476">
        <v>0</v>
      </c>
      <c r="J36" s="476">
        <v>0</v>
      </c>
      <c r="K36" s="476">
        <v>0</v>
      </c>
      <c r="L36" s="476">
        <v>0</v>
      </c>
      <c r="M36" s="476">
        <v>5</v>
      </c>
      <c r="N36" s="476">
        <v>0</v>
      </c>
      <c r="O36" s="476">
        <v>5</v>
      </c>
      <c r="P36" s="476">
        <v>0</v>
      </c>
      <c r="Q36" s="476">
        <v>0</v>
      </c>
      <c r="R36" s="476">
        <v>0</v>
      </c>
      <c r="S36" s="476">
        <v>5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56</v>
      </c>
      <c r="H37" s="476">
        <v>0</v>
      </c>
      <c r="I37" s="476">
        <v>0</v>
      </c>
      <c r="J37" s="476">
        <v>14</v>
      </c>
      <c r="K37" s="476">
        <v>0</v>
      </c>
      <c r="L37" s="476">
        <v>0</v>
      </c>
      <c r="M37" s="476">
        <v>14</v>
      </c>
      <c r="N37" s="476">
        <v>0</v>
      </c>
      <c r="O37" s="476">
        <v>14</v>
      </c>
      <c r="P37" s="476">
        <v>0</v>
      </c>
      <c r="Q37" s="476">
        <v>14</v>
      </c>
      <c r="R37" s="476">
        <v>0</v>
      </c>
      <c r="S37" s="476">
        <v>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5</v>
      </c>
      <c r="H38" s="476">
        <v>0</v>
      </c>
      <c r="I38" s="476">
        <v>0</v>
      </c>
      <c r="J38" s="476">
        <v>1</v>
      </c>
      <c r="K38" s="476">
        <v>0</v>
      </c>
      <c r="L38" s="476">
        <v>0</v>
      </c>
      <c r="M38" s="476">
        <v>1</v>
      </c>
      <c r="N38" s="476">
        <v>0</v>
      </c>
      <c r="O38" s="476">
        <v>1</v>
      </c>
      <c r="P38" s="476">
        <v>0</v>
      </c>
      <c r="Q38" s="476">
        <v>2</v>
      </c>
      <c r="R38" s="476">
        <v>0</v>
      </c>
      <c r="S38" s="476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5</v>
      </c>
      <c r="H39" s="476">
        <v>0</v>
      </c>
      <c r="I39" s="476">
        <v>0</v>
      </c>
      <c r="J39" s="476">
        <v>0</v>
      </c>
      <c r="K39" s="476">
        <v>0</v>
      </c>
      <c r="L39" s="476">
        <v>0</v>
      </c>
      <c r="M39" s="476">
        <v>0</v>
      </c>
      <c r="N39" s="476">
        <v>0</v>
      </c>
      <c r="O39" s="476">
        <v>0</v>
      </c>
      <c r="P39" s="476">
        <v>0</v>
      </c>
      <c r="Q39" s="476">
        <v>0</v>
      </c>
      <c r="R39" s="476">
        <v>0</v>
      </c>
      <c r="S39" s="476">
        <v>5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30</v>
      </c>
      <c r="H40" s="476">
        <v>0</v>
      </c>
      <c r="I40" s="476">
        <v>0</v>
      </c>
      <c r="J40" s="476">
        <v>7</v>
      </c>
      <c r="K40" s="476">
        <v>0</v>
      </c>
      <c r="L40" s="476">
        <v>0</v>
      </c>
      <c r="M40" s="476">
        <v>7</v>
      </c>
      <c r="N40" s="476">
        <v>0</v>
      </c>
      <c r="O40" s="476">
        <v>8</v>
      </c>
      <c r="P40" s="476">
        <v>0</v>
      </c>
      <c r="Q40" s="476">
        <v>8</v>
      </c>
      <c r="R40" s="476">
        <v>0</v>
      </c>
      <c r="S40" s="476">
        <v>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8</v>
      </c>
      <c r="H41" s="476">
        <v>0</v>
      </c>
      <c r="I41" s="476">
        <v>0</v>
      </c>
      <c r="J41" s="476">
        <v>2</v>
      </c>
      <c r="K41" s="476">
        <v>0</v>
      </c>
      <c r="L41" s="476">
        <v>0</v>
      </c>
      <c r="M41" s="476">
        <v>2</v>
      </c>
      <c r="N41" s="476">
        <v>0</v>
      </c>
      <c r="O41" s="476">
        <v>2</v>
      </c>
      <c r="P41" s="476">
        <v>0</v>
      </c>
      <c r="Q41" s="476">
        <v>2</v>
      </c>
      <c r="R41" s="476">
        <v>0</v>
      </c>
      <c r="S41" s="476">
        <v>0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1</v>
      </c>
      <c r="H42" s="476">
        <v>0</v>
      </c>
      <c r="I42" s="476">
        <v>0</v>
      </c>
      <c r="J42" s="476">
        <v>0</v>
      </c>
      <c r="K42" s="476">
        <v>0</v>
      </c>
      <c r="L42" s="476">
        <v>0</v>
      </c>
      <c r="M42" s="476">
        <v>0</v>
      </c>
      <c r="N42" s="476">
        <v>0</v>
      </c>
      <c r="O42" s="476">
        <v>0</v>
      </c>
      <c r="P42" s="476">
        <v>0</v>
      </c>
      <c r="Q42" s="476">
        <v>1</v>
      </c>
      <c r="R42" s="476">
        <v>0</v>
      </c>
      <c r="S42" s="476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476">
        <v>0</v>
      </c>
      <c r="I43" s="476">
        <v>0</v>
      </c>
      <c r="J43" s="476">
        <v>0</v>
      </c>
      <c r="K43" s="476">
        <v>0</v>
      </c>
      <c r="L43" s="476">
        <v>0</v>
      </c>
      <c r="M43" s="476">
        <v>0</v>
      </c>
      <c r="N43" s="476">
        <v>0</v>
      </c>
      <c r="O43" s="476">
        <v>0</v>
      </c>
      <c r="P43" s="476">
        <v>0</v>
      </c>
      <c r="Q43" s="476">
        <v>0</v>
      </c>
      <c r="R43" s="476">
        <v>0</v>
      </c>
      <c r="S43" s="476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0</v>
      </c>
      <c r="H44" s="476">
        <v>0</v>
      </c>
      <c r="I44" s="476">
        <v>0</v>
      </c>
      <c r="J44" s="476">
        <v>0</v>
      </c>
      <c r="K44" s="476">
        <v>0</v>
      </c>
      <c r="L44" s="476">
        <v>0</v>
      </c>
      <c r="M44" s="476">
        <v>0</v>
      </c>
      <c r="N44" s="476">
        <v>0</v>
      </c>
      <c r="O44" s="476">
        <v>0</v>
      </c>
      <c r="P44" s="476">
        <v>0</v>
      </c>
      <c r="Q44" s="476">
        <v>0</v>
      </c>
      <c r="R44" s="476">
        <v>0</v>
      </c>
      <c r="S44" s="476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476">
        <v>0</v>
      </c>
      <c r="I45" s="476">
        <v>0</v>
      </c>
      <c r="J45" s="476">
        <v>0</v>
      </c>
      <c r="K45" s="476">
        <v>0</v>
      </c>
      <c r="L45" s="476">
        <v>0</v>
      </c>
      <c r="M45" s="476">
        <v>0</v>
      </c>
      <c r="N45" s="476">
        <v>0</v>
      </c>
      <c r="O45" s="476">
        <v>0</v>
      </c>
      <c r="P45" s="476">
        <v>0</v>
      </c>
      <c r="Q45" s="476">
        <v>0</v>
      </c>
      <c r="R45" s="476">
        <v>0</v>
      </c>
      <c r="S45" s="476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477">
        <v>0</v>
      </c>
      <c r="I46" s="477">
        <v>0</v>
      </c>
      <c r="J46" s="477">
        <v>0</v>
      </c>
      <c r="K46" s="477">
        <v>0</v>
      </c>
      <c r="L46" s="477">
        <v>0</v>
      </c>
      <c r="M46" s="477">
        <v>0</v>
      </c>
      <c r="N46" s="477">
        <v>0</v>
      </c>
      <c r="O46" s="477">
        <v>0</v>
      </c>
      <c r="P46" s="477">
        <v>0</v>
      </c>
      <c r="Q46" s="477">
        <v>0</v>
      </c>
      <c r="R46" s="477">
        <v>0</v>
      </c>
      <c r="S46" s="47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20</v>
      </c>
      <c r="H47" s="476">
        <v>0</v>
      </c>
      <c r="I47" s="476">
        <v>0</v>
      </c>
      <c r="J47" s="476">
        <v>5</v>
      </c>
      <c r="K47" s="476">
        <v>0</v>
      </c>
      <c r="L47" s="476">
        <v>0</v>
      </c>
      <c r="M47" s="476">
        <v>5</v>
      </c>
      <c r="N47" s="476">
        <v>0</v>
      </c>
      <c r="O47" s="476">
        <v>5</v>
      </c>
      <c r="P47" s="476">
        <v>0</v>
      </c>
      <c r="Q47" s="476">
        <v>5</v>
      </c>
      <c r="R47" s="476">
        <v>0</v>
      </c>
      <c r="S47" s="476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0</v>
      </c>
      <c r="H52" s="118">
        <f t="shared" ref="H52:S52" si="4">H21</f>
        <v>0</v>
      </c>
      <c r="I52" s="118">
        <f t="shared" si="4"/>
        <v>0</v>
      </c>
      <c r="J52" s="118">
        <f t="shared" si="4"/>
        <v>0</v>
      </c>
      <c r="K52" s="118">
        <f t="shared" si="4"/>
        <v>0</v>
      </c>
      <c r="L52" s="118">
        <f t="shared" si="4"/>
        <v>0</v>
      </c>
      <c r="M52" s="118">
        <f t="shared" si="4"/>
        <v>0</v>
      </c>
      <c r="N52" s="118">
        <f t="shared" si="4"/>
        <v>0</v>
      </c>
      <c r="O52" s="118">
        <f t="shared" si="4"/>
        <v>0</v>
      </c>
      <c r="P52" s="118">
        <f t="shared" si="4"/>
        <v>0</v>
      </c>
      <c r="Q52" s="118">
        <f t="shared" si="4"/>
        <v>0</v>
      </c>
      <c r="R52" s="118">
        <f t="shared" si="4"/>
        <v>0</v>
      </c>
      <c r="S52" s="118">
        <f t="shared" si="4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30</v>
      </c>
      <c r="H53" s="118">
        <f t="shared" ref="H53:S53" si="5">H40</f>
        <v>0</v>
      </c>
      <c r="I53" s="118">
        <f t="shared" si="5"/>
        <v>0</v>
      </c>
      <c r="J53" s="118">
        <f t="shared" si="5"/>
        <v>7</v>
      </c>
      <c r="K53" s="118">
        <f t="shared" si="5"/>
        <v>0</v>
      </c>
      <c r="L53" s="118">
        <f t="shared" si="5"/>
        <v>0</v>
      </c>
      <c r="M53" s="118">
        <f t="shared" si="5"/>
        <v>7</v>
      </c>
      <c r="N53" s="118">
        <f t="shared" si="5"/>
        <v>0</v>
      </c>
      <c r="O53" s="118">
        <f t="shared" si="5"/>
        <v>8</v>
      </c>
      <c r="P53" s="118">
        <f t="shared" si="5"/>
        <v>0</v>
      </c>
      <c r="Q53" s="118">
        <f t="shared" si="5"/>
        <v>8</v>
      </c>
      <c r="R53" s="118">
        <f t="shared" si="5"/>
        <v>0</v>
      </c>
      <c r="S53" s="118">
        <f t="shared" si="5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f t="shared" ref="G54:G81" si="6">SUM(H54:S54)</f>
        <v>0</v>
      </c>
      <c r="H54" s="476">
        <v>0</v>
      </c>
      <c r="I54" s="476">
        <v>0</v>
      </c>
      <c r="J54" s="476">
        <v>0</v>
      </c>
      <c r="K54" s="476">
        <v>0</v>
      </c>
      <c r="L54" s="476">
        <v>0</v>
      </c>
      <c r="M54" s="476">
        <v>0</v>
      </c>
      <c r="N54" s="476">
        <v>0</v>
      </c>
      <c r="O54" s="476">
        <v>0</v>
      </c>
      <c r="P54" s="476">
        <v>0</v>
      </c>
      <c r="Q54" s="476">
        <v>0</v>
      </c>
      <c r="R54" s="476">
        <v>0</v>
      </c>
      <c r="S54" s="476">
        <v>0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si="6"/>
        <v>0</v>
      </c>
      <c r="H55" s="476">
        <v>0</v>
      </c>
      <c r="I55" s="476">
        <v>0</v>
      </c>
      <c r="J55" s="476">
        <v>0</v>
      </c>
      <c r="K55" s="476">
        <v>0</v>
      </c>
      <c r="L55" s="476">
        <v>0</v>
      </c>
      <c r="M55" s="476">
        <v>0</v>
      </c>
      <c r="N55" s="476">
        <v>0</v>
      </c>
      <c r="O55" s="476">
        <v>0</v>
      </c>
      <c r="P55" s="476">
        <v>0</v>
      </c>
      <c r="Q55" s="476">
        <v>0</v>
      </c>
      <c r="R55" s="476">
        <v>0</v>
      </c>
      <c r="S55" s="476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6"/>
        <v>0</v>
      </c>
      <c r="H56" s="476">
        <v>0</v>
      </c>
      <c r="I56" s="476">
        <v>0</v>
      </c>
      <c r="J56" s="476">
        <v>0</v>
      </c>
      <c r="K56" s="476">
        <v>0</v>
      </c>
      <c r="L56" s="476">
        <v>0</v>
      </c>
      <c r="M56" s="476">
        <v>0</v>
      </c>
      <c r="N56" s="476">
        <v>0</v>
      </c>
      <c r="O56" s="476">
        <v>0</v>
      </c>
      <c r="P56" s="476">
        <v>0</v>
      </c>
      <c r="Q56" s="476">
        <v>0</v>
      </c>
      <c r="R56" s="476">
        <v>0</v>
      </c>
      <c r="S56" s="476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f t="shared" si="6"/>
        <v>11</v>
      </c>
      <c r="H57" s="476">
        <v>0</v>
      </c>
      <c r="I57" s="476">
        <v>0</v>
      </c>
      <c r="J57" s="476">
        <v>0</v>
      </c>
      <c r="K57" s="476">
        <v>0</v>
      </c>
      <c r="L57" s="476">
        <v>0</v>
      </c>
      <c r="M57" s="476">
        <v>0</v>
      </c>
      <c r="N57" s="476">
        <v>0</v>
      </c>
      <c r="O57" s="476">
        <v>0</v>
      </c>
      <c r="P57" s="476">
        <v>0</v>
      </c>
      <c r="Q57" s="476">
        <v>0</v>
      </c>
      <c r="R57" s="476">
        <v>11</v>
      </c>
      <c r="S57" s="476">
        <v>0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6"/>
        <v>1</v>
      </c>
      <c r="H58" s="476">
        <v>0</v>
      </c>
      <c r="I58" s="476">
        <v>0</v>
      </c>
      <c r="J58" s="476">
        <v>0</v>
      </c>
      <c r="K58" s="476">
        <v>0</v>
      </c>
      <c r="L58" s="476">
        <v>0</v>
      </c>
      <c r="M58" s="476">
        <v>0</v>
      </c>
      <c r="N58" s="476">
        <v>0</v>
      </c>
      <c r="O58" s="476">
        <v>0</v>
      </c>
      <c r="P58" s="476">
        <v>0</v>
      </c>
      <c r="Q58" s="476">
        <v>0</v>
      </c>
      <c r="R58" s="476">
        <v>1</v>
      </c>
      <c r="S58" s="476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6"/>
        <v>5</v>
      </c>
      <c r="H59" s="476">
        <v>0</v>
      </c>
      <c r="I59" s="476">
        <v>0</v>
      </c>
      <c r="J59" s="476">
        <v>0</v>
      </c>
      <c r="K59" s="476">
        <v>0</v>
      </c>
      <c r="L59" s="476">
        <v>0</v>
      </c>
      <c r="M59" s="476">
        <v>0</v>
      </c>
      <c r="N59" s="476">
        <v>0</v>
      </c>
      <c r="O59" s="476">
        <v>0</v>
      </c>
      <c r="P59" s="476">
        <v>0</v>
      </c>
      <c r="Q59" s="476">
        <v>0</v>
      </c>
      <c r="R59" s="476">
        <v>5</v>
      </c>
      <c r="S59" s="476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6"/>
        <v>30</v>
      </c>
      <c r="H60" s="476">
        <v>0</v>
      </c>
      <c r="I60" s="476">
        <v>0</v>
      </c>
      <c r="J60" s="476">
        <v>8</v>
      </c>
      <c r="K60" s="476">
        <v>0</v>
      </c>
      <c r="L60" s="476">
        <v>0</v>
      </c>
      <c r="M60" s="476">
        <v>7</v>
      </c>
      <c r="N60" s="476">
        <v>0</v>
      </c>
      <c r="O60" s="476">
        <v>8</v>
      </c>
      <c r="P60" s="476">
        <v>0</v>
      </c>
      <c r="Q60" s="476">
        <v>7</v>
      </c>
      <c r="R60" s="476">
        <v>0</v>
      </c>
      <c r="S60" s="476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6"/>
        <v>10</v>
      </c>
      <c r="H61" s="476">
        <v>0</v>
      </c>
      <c r="I61" s="476">
        <v>0</v>
      </c>
      <c r="J61" s="476">
        <v>2</v>
      </c>
      <c r="K61" s="476">
        <v>0</v>
      </c>
      <c r="L61" s="476">
        <v>0</v>
      </c>
      <c r="M61" s="476">
        <v>2</v>
      </c>
      <c r="N61" s="476">
        <v>0</v>
      </c>
      <c r="O61" s="476">
        <v>2</v>
      </c>
      <c r="P61" s="476">
        <v>0</v>
      </c>
      <c r="Q61" s="476">
        <v>4</v>
      </c>
      <c r="R61" s="476">
        <v>0</v>
      </c>
      <c r="S61" s="476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6"/>
        <v>2</v>
      </c>
      <c r="H62" s="476">
        <v>0</v>
      </c>
      <c r="I62" s="476">
        <v>0</v>
      </c>
      <c r="J62" s="476">
        <v>0</v>
      </c>
      <c r="K62" s="476">
        <v>0</v>
      </c>
      <c r="L62" s="476">
        <v>0</v>
      </c>
      <c r="M62" s="476">
        <v>0</v>
      </c>
      <c r="N62" s="476">
        <v>0</v>
      </c>
      <c r="O62" s="476">
        <v>0</v>
      </c>
      <c r="P62" s="476">
        <v>0</v>
      </c>
      <c r="Q62" s="476">
        <v>0</v>
      </c>
      <c r="R62" s="476">
        <v>2</v>
      </c>
      <c r="S62" s="476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f t="shared" si="6"/>
        <v>6</v>
      </c>
      <c r="H63" s="476">
        <v>0</v>
      </c>
      <c r="I63" s="476">
        <v>0</v>
      </c>
      <c r="J63" s="476">
        <v>1</v>
      </c>
      <c r="K63" s="476">
        <v>0</v>
      </c>
      <c r="L63" s="476">
        <v>0</v>
      </c>
      <c r="M63" s="476">
        <v>2</v>
      </c>
      <c r="N63" s="476">
        <v>0</v>
      </c>
      <c r="O63" s="476">
        <v>1</v>
      </c>
      <c r="P63" s="476">
        <v>0</v>
      </c>
      <c r="Q63" s="476">
        <v>2</v>
      </c>
      <c r="R63" s="476">
        <v>0</v>
      </c>
      <c r="S63" s="476">
        <v>0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6"/>
        <v>0</v>
      </c>
      <c r="H64" s="476">
        <v>0</v>
      </c>
      <c r="I64" s="476">
        <v>0</v>
      </c>
      <c r="J64" s="476">
        <v>0</v>
      </c>
      <c r="K64" s="476">
        <v>0</v>
      </c>
      <c r="L64" s="476">
        <v>0</v>
      </c>
      <c r="M64" s="476">
        <v>0</v>
      </c>
      <c r="N64" s="476">
        <v>0</v>
      </c>
      <c r="O64" s="476">
        <v>0</v>
      </c>
      <c r="P64" s="476">
        <v>0</v>
      </c>
      <c r="Q64" s="476">
        <v>0</v>
      </c>
      <c r="R64" s="476">
        <v>0</v>
      </c>
      <c r="S64" s="476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6"/>
        <v>6</v>
      </c>
      <c r="H65" s="476">
        <v>0</v>
      </c>
      <c r="I65" s="476">
        <v>0</v>
      </c>
      <c r="J65" s="476">
        <v>1</v>
      </c>
      <c r="K65" s="476">
        <v>0</v>
      </c>
      <c r="L65" s="476">
        <v>0</v>
      </c>
      <c r="M65" s="476">
        <v>2</v>
      </c>
      <c r="N65" s="476">
        <v>0</v>
      </c>
      <c r="O65" s="476">
        <v>1</v>
      </c>
      <c r="P65" s="476">
        <v>0</v>
      </c>
      <c r="Q65" s="476">
        <v>2</v>
      </c>
      <c r="R65" s="476">
        <v>0</v>
      </c>
      <c r="S65" s="476">
        <v>0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6"/>
        <v>6</v>
      </c>
      <c r="H66" s="476">
        <v>0</v>
      </c>
      <c r="I66" s="476">
        <v>0</v>
      </c>
      <c r="J66" s="476">
        <v>1</v>
      </c>
      <c r="K66" s="476">
        <v>0</v>
      </c>
      <c r="L66" s="476">
        <v>0</v>
      </c>
      <c r="M66" s="476">
        <v>2</v>
      </c>
      <c r="N66" s="476">
        <v>0</v>
      </c>
      <c r="O66" s="476">
        <v>1</v>
      </c>
      <c r="P66" s="476">
        <v>0</v>
      </c>
      <c r="Q66" s="476">
        <v>2</v>
      </c>
      <c r="R66" s="476">
        <v>0</v>
      </c>
      <c r="S66" s="476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f t="shared" si="6"/>
        <v>6</v>
      </c>
      <c r="H67" s="476">
        <v>0</v>
      </c>
      <c r="I67" s="476">
        <v>0</v>
      </c>
      <c r="J67" s="476">
        <v>2</v>
      </c>
      <c r="K67" s="476">
        <v>0</v>
      </c>
      <c r="L67" s="476">
        <v>0</v>
      </c>
      <c r="M67" s="476">
        <v>2</v>
      </c>
      <c r="N67" s="476">
        <v>0</v>
      </c>
      <c r="O67" s="476">
        <v>0</v>
      </c>
      <c r="P67" s="476">
        <v>0</v>
      </c>
      <c r="Q67" s="476">
        <v>2</v>
      </c>
      <c r="R67" s="476">
        <v>0</v>
      </c>
      <c r="S67" s="476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f t="shared" si="6"/>
        <v>4</v>
      </c>
      <c r="H68" s="476">
        <v>0</v>
      </c>
      <c r="I68" s="476">
        <v>0</v>
      </c>
      <c r="J68" s="476">
        <v>0</v>
      </c>
      <c r="K68" s="476">
        <v>0</v>
      </c>
      <c r="L68" s="476">
        <v>0</v>
      </c>
      <c r="M68" s="476">
        <v>0</v>
      </c>
      <c r="N68" s="476">
        <v>0</v>
      </c>
      <c r="O68" s="476">
        <v>2</v>
      </c>
      <c r="P68" s="476">
        <v>0</v>
      </c>
      <c r="Q68" s="476">
        <v>2</v>
      </c>
      <c r="R68" s="476">
        <v>0</v>
      </c>
      <c r="S68" s="476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f t="shared" si="6"/>
        <v>4</v>
      </c>
      <c r="H69" s="476">
        <v>0</v>
      </c>
      <c r="I69" s="476">
        <v>0</v>
      </c>
      <c r="J69" s="476">
        <v>2</v>
      </c>
      <c r="K69" s="476">
        <v>0</v>
      </c>
      <c r="L69" s="476">
        <v>0</v>
      </c>
      <c r="M69" s="476">
        <v>2</v>
      </c>
      <c r="N69" s="476">
        <v>0</v>
      </c>
      <c r="O69" s="476">
        <v>0</v>
      </c>
      <c r="P69" s="476">
        <v>0</v>
      </c>
      <c r="Q69" s="476">
        <v>0</v>
      </c>
      <c r="R69" s="476">
        <v>0</v>
      </c>
      <c r="S69" s="476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f t="shared" si="6"/>
        <v>2</v>
      </c>
      <c r="H70" s="476">
        <v>0</v>
      </c>
      <c r="I70" s="476">
        <v>0</v>
      </c>
      <c r="J70" s="476">
        <v>0</v>
      </c>
      <c r="K70" s="476">
        <v>0</v>
      </c>
      <c r="L70" s="476">
        <v>0</v>
      </c>
      <c r="M70" s="476">
        <v>0</v>
      </c>
      <c r="N70" s="476">
        <v>0</v>
      </c>
      <c r="O70" s="476">
        <v>0</v>
      </c>
      <c r="P70" s="476">
        <v>0</v>
      </c>
      <c r="Q70" s="476">
        <v>2</v>
      </c>
      <c r="R70" s="476">
        <v>0</v>
      </c>
      <c r="S70" s="476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6"/>
        <v>0</v>
      </c>
      <c r="H71" s="476">
        <v>0</v>
      </c>
      <c r="I71" s="476">
        <v>0</v>
      </c>
      <c r="J71" s="476">
        <v>0</v>
      </c>
      <c r="K71" s="476">
        <v>0</v>
      </c>
      <c r="L71" s="476">
        <v>0</v>
      </c>
      <c r="M71" s="476">
        <v>0</v>
      </c>
      <c r="N71" s="476">
        <v>0</v>
      </c>
      <c r="O71" s="476">
        <v>0</v>
      </c>
      <c r="P71" s="476">
        <v>0</v>
      </c>
      <c r="Q71" s="476">
        <v>0</v>
      </c>
      <c r="R71" s="476">
        <v>0</v>
      </c>
      <c r="S71" s="476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6"/>
        <v>0</v>
      </c>
      <c r="H72" s="476">
        <v>0</v>
      </c>
      <c r="I72" s="476">
        <v>0</v>
      </c>
      <c r="J72" s="476">
        <v>0</v>
      </c>
      <c r="K72" s="476">
        <v>0</v>
      </c>
      <c r="L72" s="476">
        <v>0</v>
      </c>
      <c r="M72" s="476">
        <v>0</v>
      </c>
      <c r="N72" s="476">
        <v>0</v>
      </c>
      <c r="O72" s="476">
        <v>0</v>
      </c>
      <c r="P72" s="476">
        <v>0</v>
      </c>
      <c r="Q72" s="476">
        <v>0</v>
      </c>
      <c r="R72" s="476">
        <v>0</v>
      </c>
      <c r="S72" s="476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6"/>
        <v>1</v>
      </c>
      <c r="H73" s="476">
        <v>0</v>
      </c>
      <c r="I73" s="476">
        <v>0</v>
      </c>
      <c r="J73" s="476">
        <v>0</v>
      </c>
      <c r="K73" s="476">
        <v>0</v>
      </c>
      <c r="L73" s="476">
        <v>0</v>
      </c>
      <c r="M73" s="476">
        <v>0</v>
      </c>
      <c r="N73" s="476">
        <v>0</v>
      </c>
      <c r="O73" s="476">
        <v>0</v>
      </c>
      <c r="P73" s="476">
        <v>0</v>
      </c>
      <c r="Q73" s="476">
        <v>0</v>
      </c>
      <c r="R73" s="476">
        <v>1</v>
      </c>
      <c r="S73" s="476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6"/>
        <v>0</v>
      </c>
      <c r="H74" s="476">
        <v>0</v>
      </c>
      <c r="I74" s="476">
        <v>0</v>
      </c>
      <c r="J74" s="476">
        <v>0</v>
      </c>
      <c r="K74" s="476">
        <v>0</v>
      </c>
      <c r="L74" s="476">
        <v>0</v>
      </c>
      <c r="M74" s="476">
        <v>0</v>
      </c>
      <c r="N74" s="476">
        <v>0</v>
      </c>
      <c r="O74" s="476">
        <v>0</v>
      </c>
      <c r="P74" s="476">
        <v>0</v>
      </c>
      <c r="Q74" s="476">
        <v>0</v>
      </c>
      <c r="R74" s="476">
        <v>0</v>
      </c>
      <c r="S74" s="476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6"/>
        <v>0</v>
      </c>
      <c r="H75" s="476">
        <v>0</v>
      </c>
      <c r="I75" s="476">
        <v>0</v>
      </c>
      <c r="J75" s="476">
        <v>0</v>
      </c>
      <c r="K75" s="476">
        <v>0</v>
      </c>
      <c r="L75" s="476">
        <v>0</v>
      </c>
      <c r="M75" s="476">
        <v>0</v>
      </c>
      <c r="N75" s="476">
        <v>0</v>
      </c>
      <c r="O75" s="476">
        <v>0</v>
      </c>
      <c r="P75" s="476">
        <v>0</v>
      </c>
      <c r="Q75" s="476">
        <v>0</v>
      </c>
      <c r="R75" s="476">
        <v>0</v>
      </c>
      <c r="S75" s="476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f t="shared" si="6"/>
        <v>2</v>
      </c>
      <c r="H76" s="476">
        <v>0</v>
      </c>
      <c r="I76" s="476">
        <v>0</v>
      </c>
      <c r="J76" s="476">
        <v>0</v>
      </c>
      <c r="K76" s="476">
        <v>0</v>
      </c>
      <c r="L76" s="476">
        <v>0</v>
      </c>
      <c r="M76" s="476">
        <v>0</v>
      </c>
      <c r="N76" s="476">
        <v>0</v>
      </c>
      <c r="O76" s="476">
        <v>0</v>
      </c>
      <c r="P76" s="476">
        <v>0</v>
      </c>
      <c r="Q76" s="476">
        <v>0</v>
      </c>
      <c r="R76" s="476">
        <v>2</v>
      </c>
      <c r="S76" s="476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6"/>
        <v>0</v>
      </c>
      <c r="H77" s="69">
        <v>0</v>
      </c>
      <c r="I77" s="69">
        <v>0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6"/>
        <v>0</v>
      </c>
      <c r="H78" s="69">
        <v>0</v>
      </c>
      <c r="I78" s="69">
        <v>0</v>
      </c>
      <c r="J78" s="69">
        <v>0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69">
        <v>0</v>
      </c>
      <c r="S78" s="69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6"/>
        <v>0</v>
      </c>
      <c r="H79" s="69">
        <v>0</v>
      </c>
      <c r="I79" s="69">
        <v>0</v>
      </c>
      <c r="J79" s="69">
        <v>0</v>
      </c>
      <c r="K79" s="69">
        <v>0</v>
      </c>
      <c r="L79" s="69">
        <v>0</v>
      </c>
      <c r="M79" s="69">
        <v>0</v>
      </c>
      <c r="N79" s="69">
        <v>0</v>
      </c>
      <c r="O79" s="69">
        <v>0</v>
      </c>
      <c r="P79" s="69">
        <v>0</v>
      </c>
      <c r="Q79" s="69">
        <v>0</v>
      </c>
      <c r="R79" s="69">
        <v>0</v>
      </c>
      <c r="S79" s="69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6"/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0</v>
      </c>
      <c r="Q80" s="69">
        <v>0</v>
      </c>
      <c r="R80" s="69">
        <v>0</v>
      </c>
      <c r="S80" s="69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6"/>
        <v>0</v>
      </c>
      <c r="H81" s="69">
        <v>0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 t="s">
        <v>820</v>
      </c>
      <c r="I84" s="25" t="s">
        <v>820</v>
      </c>
      <c r="J84" s="25" t="s">
        <v>820</v>
      </c>
      <c r="K84" s="25" t="s">
        <v>820</v>
      </c>
      <c r="L84" s="25" t="s">
        <v>820</v>
      </c>
      <c r="M84" s="25" t="s">
        <v>820</v>
      </c>
      <c r="N84" s="25" t="s">
        <v>820</v>
      </c>
      <c r="O84" s="25" t="s">
        <v>820</v>
      </c>
      <c r="P84" s="25" t="s">
        <v>820</v>
      </c>
      <c r="Q84" s="25" t="s">
        <v>820</v>
      </c>
      <c r="R84" s="25" t="s">
        <v>820</v>
      </c>
      <c r="S84" s="25" t="s">
        <v>820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5" t="s">
        <v>820</v>
      </c>
      <c r="I85" s="25" t="s">
        <v>820</v>
      </c>
      <c r="J85" s="25" t="s">
        <v>820</v>
      </c>
      <c r="K85" s="25" t="s">
        <v>820</v>
      </c>
      <c r="L85" s="25" t="s">
        <v>820</v>
      </c>
      <c r="M85" s="25" t="s">
        <v>820</v>
      </c>
      <c r="N85" s="25" t="s">
        <v>820</v>
      </c>
      <c r="O85" s="25" t="s">
        <v>820</v>
      </c>
      <c r="P85" s="25" t="s">
        <v>820</v>
      </c>
      <c r="Q85" s="25" t="s">
        <v>820</v>
      </c>
      <c r="R85" s="25" t="s">
        <v>820</v>
      </c>
      <c r="S85" s="25" t="s">
        <v>820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10</v>
      </c>
      <c r="H89" s="118">
        <f t="shared" si="7"/>
        <v>0</v>
      </c>
      <c r="I89" s="118">
        <f t="shared" si="7"/>
        <v>0</v>
      </c>
      <c r="J89" s="118">
        <f t="shared" si="7"/>
        <v>2</v>
      </c>
      <c r="K89" s="118">
        <f t="shared" si="7"/>
        <v>0</v>
      </c>
      <c r="L89" s="118">
        <f t="shared" si="7"/>
        <v>0</v>
      </c>
      <c r="M89" s="118">
        <f t="shared" si="7"/>
        <v>2</v>
      </c>
      <c r="N89" s="118">
        <f t="shared" si="7"/>
        <v>0</v>
      </c>
      <c r="O89" s="118">
        <f t="shared" si="7"/>
        <v>2</v>
      </c>
      <c r="P89" s="118">
        <f t="shared" si="7"/>
        <v>0</v>
      </c>
      <c r="Q89" s="118">
        <f t="shared" si="7"/>
        <v>2</v>
      </c>
      <c r="R89" s="118">
        <f t="shared" si="7"/>
        <v>2</v>
      </c>
      <c r="S89" s="118">
        <f t="shared" si="7"/>
        <v>0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476">
        <v>0</v>
      </c>
      <c r="I90" s="476">
        <v>0</v>
      </c>
      <c r="J90" s="476">
        <v>0</v>
      </c>
      <c r="K90" s="476">
        <v>0</v>
      </c>
      <c r="L90" s="476">
        <v>0</v>
      </c>
      <c r="M90" s="476">
        <v>0</v>
      </c>
      <c r="N90" s="476">
        <v>0</v>
      </c>
      <c r="O90" s="476">
        <v>0</v>
      </c>
      <c r="P90" s="476">
        <v>0</v>
      </c>
      <c r="Q90" s="476">
        <v>0</v>
      </c>
      <c r="R90" s="476">
        <v>0</v>
      </c>
      <c r="S90" s="476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5</v>
      </c>
      <c r="H91" s="476">
        <v>0</v>
      </c>
      <c r="I91" s="476">
        <v>0</v>
      </c>
      <c r="J91" s="476">
        <v>0</v>
      </c>
      <c r="K91" s="476">
        <v>0</v>
      </c>
      <c r="L91" s="476">
        <v>0</v>
      </c>
      <c r="M91" s="476">
        <v>0</v>
      </c>
      <c r="N91" s="476">
        <v>0</v>
      </c>
      <c r="O91" s="476">
        <v>0</v>
      </c>
      <c r="P91" s="476">
        <v>0</v>
      </c>
      <c r="Q91" s="476">
        <v>0</v>
      </c>
      <c r="R91" s="476">
        <v>5</v>
      </c>
      <c r="S91" s="476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5</v>
      </c>
      <c r="H92" s="476">
        <v>0</v>
      </c>
      <c r="I92" s="476">
        <v>0</v>
      </c>
      <c r="J92" s="476">
        <v>0</v>
      </c>
      <c r="K92" s="476">
        <v>0</v>
      </c>
      <c r="L92" s="476">
        <v>0</v>
      </c>
      <c r="M92" s="476">
        <v>0</v>
      </c>
      <c r="N92" s="476">
        <v>0</v>
      </c>
      <c r="O92" s="476">
        <v>0</v>
      </c>
      <c r="P92" s="476">
        <v>0</v>
      </c>
      <c r="Q92" s="476">
        <v>0</v>
      </c>
      <c r="R92" s="476">
        <v>5</v>
      </c>
      <c r="S92" s="476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5</v>
      </c>
      <c r="H93" s="476">
        <v>0</v>
      </c>
      <c r="I93" s="476">
        <v>0</v>
      </c>
      <c r="J93" s="476">
        <v>0</v>
      </c>
      <c r="K93" s="476">
        <v>0</v>
      </c>
      <c r="L93" s="476">
        <v>0</v>
      </c>
      <c r="M93" s="476">
        <v>0</v>
      </c>
      <c r="N93" s="476">
        <v>0</v>
      </c>
      <c r="O93" s="476">
        <v>0</v>
      </c>
      <c r="P93" s="476">
        <v>0</v>
      </c>
      <c r="Q93" s="476">
        <v>0</v>
      </c>
      <c r="R93" s="476">
        <v>5</v>
      </c>
      <c r="S93" s="476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0</v>
      </c>
      <c r="H94" s="476">
        <v>0</v>
      </c>
      <c r="I94" s="476">
        <v>0</v>
      </c>
      <c r="J94" s="476">
        <v>0</v>
      </c>
      <c r="K94" s="476">
        <v>0</v>
      </c>
      <c r="L94" s="476">
        <v>0</v>
      </c>
      <c r="M94" s="476">
        <v>0</v>
      </c>
      <c r="N94" s="476">
        <v>0</v>
      </c>
      <c r="O94" s="476">
        <v>0</v>
      </c>
      <c r="P94" s="476">
        <v>0</v>
      </c>
      <c r="Q94" s="476">
        <v>0</v>
      </c>
      <c r="R94" s="476">
        <v>0</v>
      </c>
      <c r="S94" s="476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476">
        <v>0</v>
      </c>
      <c r="I95" s="476">
        <v>0</v>
      </c>
      <c r="J95" s="476">
        <v>0</v>
      </c>
      <c r="K95" s="476">
        <v>0</v>
      </c>
      <c r="L95" s="476">
        <v>0</v>
      </c>
      <c r="M95" s="476">
        <v>0</v>
      </c>
      <c r="N95" s="476">
        <v>0</v>
      </c>
      <c r="O95" s="476">
        <v>0</v>
      </c>
      <c r="P95" s="476">
        <v>0</v>
      </c>
      <c r="Q95" s="476">
        <v>0</v>
      </c>
      <c r="R95" s="476">
        <v>0</v>
      </c>
      <c r="S95" s="476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476">
        <v>0</v>
      </c>
      <c r="I96" s="476">
        <v>0</v>
      </c>
      <c r="J96" s="476">
        <v>0</v>
      </c>
      <c r="K96" s="476">
        <v>0</v>
      </c>
      <c r="L96" s="476">
        <v>0</v>
      </c>
      <c r="M96" s="476">
        <v>0</v>
      </c>
      <c r="N96" s="476">
        <v>0</v>
      </c>
      <c r="O96" s="476">
        <v>0</v>
      </c>
      <c r="P96" s="476">
        <v>0</v>
      </c>
      <c r="Q96" s="476">
        <v>0</v>
      </c>
      <c r="R96" s="476">
        <v>0</v>
      </c>
      <c r="S96" s="476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0</v>
      </c>
      <c r="H97" s="476">
        <v>0</v>
      </c>
      <c r="I97" s="476">
        <v>0</v>
      </c>
      <c r="J97" s="476">
        <v>0</v>
      </c>
      <c r="K97" s="476">
        <v>0</v>
      </c>
      <c r="L97" s="476">
        <v>0</v>
      </c>
      <c r="M97" s="476">
        <v>0</v>
      </c>
      <c r="N97" s="476">
        <v>0</v>
      </c>
      <c r="O97" s="476">
        <v>0</v>
      </c>
      <c r="P97" s="476">
        <v>0</v>
      </c>
      <c r="Q97" s="476">
        <v>0</v>
      </c>
      <c r="R97" s="476">
        <v>0</v>
      </c>
      <c r="S97" s="476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6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69">
        <v>0</v>
      </c>
      <c r="I102" s="69">
        <v>0</v>
      </c>
      <c r="J102" s="69">
        <v>0</v>
      </c>
      <c r="K102" s="69">
        <v>0</v>
      </c>
      <c r="L102" s="69">
        <v>0</v>
      </c>
      <c r="M102" s="69">
        <v>0</v>
      </c>
      <c r="N102" s="69">
        <v>0</v>
      </c>
      <c r="O102" s="69">
        <v>0</v>
      </c>
      <c r="P102" s="69">
        <v>0</v>
      </c>
      <c r="Q102" s="69">
        <v>0</v>
      </c>
      <c r="R102" s="69">
        <v>0</v>
      </c>
      <c r="S102" s="69">
        <v>0</v>
      </c>
      <c r="T102" s="1444"/>
    </row>
    <row r="103" spans="1:20" ht="16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1</v>
      </c>
      <c r="H103" s="69">
        <v>0</v>
      </c>
      <c r="I103" s="69">
        <v>0</v>
      </c>
      <c r="J103" s="69">
        <v>0</v>
      </c>
      <c r="K103" s="69">
        <v>0</v>
      </c>
      <c r="L103" s="69">
        <v>0</v>
      </c>
      <c r="M103" s="69">
        <v>0</v>
      </c>
      <c r="N103" s="69">
        <v>0</v>
      </c>
      <c r="O103" s="69">
        <v>0</v>
      </c>
      <c r="P103" s="69">
        <v>0</v>
      </c>
      <c r="Q103" s="69">
        <v>0</v>
      </c>
      <c r="R103" s="69">
        <v>1</v>
      </c>
      <c r="S103" s="69">
        <v>0</v>
      </c>
      <c r="T103" s="1444"/>
    </row>
    <row r="104" spans="1:20" ht="16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0</v>
      </c>
      <c r="H104" s="69">
        <v>0</v>
      </c>
      <c r="I104" s="69">
        <v>0</v>
      </c>
      <c r="J104" s="69">
        <v>0</v>
      </c>
      <c r="K104" s="69">
        <v>0</v>
      </c>
      <c r="L104" s="69">
        <v>0</v>
      </c>
      <c r="M104" s="69">
        <v>0</v>
      </c>
      <c r="N104" s="69">
        <v>0</v>
      </c>
      <c r="O104" s="69">
        <v>0</v>
      </c>
      <c r="P104" s="69">
        <v>0</v>
      </c>
      <c r="Q104" s="69">
        <v>0</v>
      </c>
      <c r="R104" s="69">
        <v>0</v>
      </c>
      <c r="S104" s="69">
        <v>0</v>
      </c>
      <c r="T104" s="1444"/>
    </row>
    <row r="105" spans="1:20" ht="16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1</v>
      </c>
      <c r="H105" s="69">
        <v>0</v>
      </c>
      <c r="I105" s="69">
        <v>0</v>
      </c>
      <c r="J105" s="69">
        <v>0</v>
      </c>
      <c r="K105" s="69">
        <v>0</v>
      </c>
      <c r="L105" s="69">
        <v>0</v>
      </c>
      <c r="M105" s="69">
        <v>0</v>
      </c>
      <c r="N105" s="69">
        <v>0</v>
      </c>
      <c r="O105" s="69">
        <v>0</v>
      </c>
      <c r="P105" s="69">
        <v>0</v>
      </c>
      <c r="Q105" s="69">
        <v>0</v>
      </c>
      <c r="R105" s="69">
        <v>1</v>
      </c>
      <c r="S105" s="69">
        <v>0</v>
      </c>
      <c r="T105" s="1444"/>
    </row>
    <row r="106" spans="1:20" ht="16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1</v>
      </c>
      <c r="H106" s="69">
        <v>0</v>
      </c>
      <c r="I106" s="69">
        <v>0</v>
      </c>
      <c r="J106" s="69">
        <v>0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1</v>
      </c>
      <c r="S106" s="69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5</v>
      </c>
      <c r="H107" s="69">
        <v>0</v>
      </c>
      <c r="I107" s="69">
        <v>0</v>
      </c>
      <c r="J107" s="69">
        <v>0</v>
      </c>
      <c r="K107" s="69">
        <v>0</v>
      </c>
      <c r="L107" s="69">
        <v>0</v>
      </c>
      <c r="M107" s="69">
        <v>0</v>
      </c>
      <c r="N107" s="69">
        <v>0</v>
      </c>
      <c r="O107" s="69">
        <v>0</v>
      </c>
      <c r="P107" s="69">
        <v>0</v>
      </c>
      <c r="Q107" s="69">
        <v>0</v>
      </c>
      <c r="R107" s="69">
        <v>5</v>
      </c>
      <c r="S107" s="69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2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2</v>
      </c>
      <c r="S108" s="69">
        <v>0</v>
      </c>
      <c r="T108" s="1444"/>
    </row>
    <row r="109" spans="1:20" ht="16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0</v>
      </c>
      <c r="H109" s="69">
        <v>0</v>
      </c>
      <c r="I109" s="69">
        <v>0</v>
      </c>
      <c r="J109" s="69">
        <v>0</v>
      </c>
      <c r="K109" s="69">
        <v>0</v>
      </c>
      <c r="L109" s="69">
        <v>0</v>
      </c>
      <c r="M109" s="69">
        <v>0</v>
      </c>
      <c r="N109" s="69">
        <v>0</v>
      </c>
      <c r="O109" s="69">
        <v>0</v>
      </c>
      <c r="P109" s="69">
        <v>0</v>
      </c>
      <c r="Q109" s="69">
        <v>0</v>
      </c>
      <c r="R109" s="69">
        <v>0</v>
      </c>
      <c r="S109" s="69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1</v>
      </c>
      <c r="H110" s="69">
        <v>0</v>
      </c>
      <c r="I110" s="69">
        <v>0</v>
      </c>
      <c r="J110" s="69">
        <v>0</v>
      </c>
      <c r="K110" s="69">
        <v>0</v>
      </c>
      <c r="L110" s="69">
        <v>0</v>
      </c>
      <c r="M110" s="69">
        <v>0</v>
      </c>
      <c r="N110" s="69">
        <v>0</v>
      </c>
      <c r="O110" s="69">
        <v>0</v>
      </c>
      <c r="P110" s="69">
        <v>0</v>
      </c>
      <c r="Q110" s="69">
        <v>0</v>
      </c>
      <c r="R110" s="69">
        <v>1</v>
      </c>
      <c r="S110" s="69">
        <v>0</v>
      </c>
      <c r="T110" s="1444"/>
    </row>
    <row r="111" spans="1:20" ht="16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1</v>
      </c>
      <c r="H111" s="69">
        <v>0</v>
      </c>
      <c r="I111" s="69">
        <v>0</v>
      </c>
      <c r="J111" s="69">
        <v>0</v>
      </c>
      <c r="K111" s="69">
        <v>0</v>
      </c>
      <c r="L111" s="69">
        <v>0</v>
      </c>
      <c r="M111" s="69">
        <v>0</v>
      </c>
      <c r="N111" s="69">
        <v>0</v>
      </c>
      <c r="O111" s="69">
        <v>0</v>
      </c>
      <c r="P111" s="69">
        <v>0</v>
      </c>
      <c r="Q111" s="69">
        <v>0</v>
      </c>
      <c r="R111" s="69">
        <v>1</v>
      </c>
      <c r="S111" s="69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69">
        <v>0</v>
      </c>
      <c r="I112" s="69">
        <v>0</v>
      </c>
      <c r="J112" s="69">
        <v>0</v>
      </c>
      <c r="K112" s="69">
        <v>0</v>
      </c>
      <c r="L112" s="69">
        <v>0</v>
      </c>
      <c r="M112" s="69">
        <v>0</v>
      </c>
      <c r="N112" s="69">
        <v>0</v>
      </c>
      <c r="O112" s="69">
        <v>0</v>
      </c>
      <c r="P112" s="69">
        <v>0</v>
      </c>
      <c r="Q112" s="69">
        <v>0</v>
      </c>
      <c r="R112" s="69">
        <v>0</v>
      </c>
      <c r="S112" s="69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69">
        <v>0</v>
      </c>
      <c r="I113" s="69">
        <v>0</v>
      </c>
      <c r="J113" s="69">
        <v>0</v>
      </c>
      <c r="K113" s="69">
        <v>0</v>
      </c>
      <c r="L113" s="69">
        <v>0</v>
      </c>
      <c r="M113" s="69">
        <v>0</v>
      </c>
      <c r="N113" s="69">
        <v>0</v>
      </c>
      <c r="O113" s="69">
        <v>0</v>
      </c>
      <c r="P113" s="69">
        <v>0</v>
      </c>
      <c r="Q113" s="69">
        <v>0</v>
      </c>
      <c r="R113" s="69">
        <v>0</v>
      </c>
      <c r="S113" s="69">
        <v>0</v>
      </c>
      <c r="T113" s="1444"/>
    </row>
    <row r="114" spans="1:20" ht="16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69">
        <v>0</v>
      </c>
      <c r="I114" s="69">
        <v>0</v>
      </c>
      <c r="J114" s="69">
        <v>0</v>
      </c>
      <c r="K114" s="69">
        <v>0</v>
      </c>
      <c r="L114" s="69">
        <v>0</v>
      </c>
      <c r="M114" s="69">
        <v>0</v>
      </c>
      <c r="N114" s="69">
        <v>0</v>
      </c>
      <c r="O114" s="69">
        <v>0</v>
      </c>
      <c r="P114" s="69">
        <v>0</v>
      </c>
      <c r="Q114" s="69">
        <v>0</v>
      </c>
      <c r="R114" s="69">
        <v>0</v>
      </c>
      <c r="S114" s="69">
        <v>0</v>
      </c>
      <c r="T114" s="1444"/>
    </row>
    <row r="115" spans="1:20" ht="16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69">
        <v>0</v>
      </c>
      <c r="I115" s="69">
        <v>0</v>
      </c>
      <c r="J115" s="69">
        <v>0</v>
      </c>
      <c r="K115" s="69">
        <v>0</v>
      </c>
      <c r="L115" s="69">
        <v>0</v>
      </c>
      <c r="M115" s="69">
        <v>0</v>
      </c>
      <c r="N115" s="69">
        <v>0</v>
      </c>
      <c r="O115" s="69">
        <v>0</v>
      </c>
      <c r="P115" s="69">
        <v>0</v>
      </c>
      <c r="Q115" s="69">
        <v>0</v>
      </c>
      <c r="R115" s="69">
        <v>0</v>
      </c>
      <c r="S115" s="69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69">
        <v>0</v>
      </c>
      <c r="I116" s="69">
        <v>0</v>
      </c>
      <c r="J116" s="69">
        <v>0</v>
      </c>
      <c r="K116" s="69">
        <v>0</v>
      </c>
      <c r="L116" s="69">
        <v>0</v>
      </c>
      <c r="M116" s="69">
        <v>0</v>
      </c>
      <c r="N116" s="69">
        <v>0</v>
      </c>
      <c r="O116" s="69">
        <v>0</v>
      </c>
      <c r="P116" s="69">
        <v>0</v>
      </c>
      <c r="Q116" s="69">
        <v>0</v>
      </c>
      <c r="R116" s="69">
        <v>0</v>
      </c>
      <c r="S116" s="69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1</v>
      </c>
      <c r="H117" s="69">
        <v>0</v>
      </c>
      <c r="I117" s="69">
        <v>0</v>
      </c>
      <c r="J117" s="69">
        <v>0</v>
      </c>
      <c r="K117" s="69">
        <v>0</v>
      </c>
      <c r="L117" s="69">
        <v>0</v>
      </c>
      <c r="M117" s="69">
        <v>0</v>
      </c>
      <c r="N117" s="69">
        <v>0</v>
      </c>
      <c r="O117" s="69">
        <v>0</v>
      </c>
      <c r="P117" s="69">
        <v>0</v>
      </c>
      <c r="Q117" s="69">
        <v>0</v>
      </c>
      <c r="R117" s="69">
        <v>1</v>
      </c>
      <c r="S117" s="69">
        <v>0</v>
      </c>
      <c r="T117" s="1444"/>
    </row>
    <row r="118" spans="1:20" ht="16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2</v>
      </c>
      <c r="H118" s="69">
        <v>0</v>
      </c>
      <c r="I118" s="69">
        <v>0</v>
      </c>
      <c r="J118" s="69">
        <v>0</v>
      </c>
      <c r="K118" s="69">
        <v>0</v>
      </c>
      <c r="L118" s="69">
        <v>0</v>
      </c>
      <c r="M118" s="69">
        <v>0</v>
      </c>
      <c r="N118" s="69">
        <v>0</v>
      </c>
      <c r="O118" s="69">
        <v>0</v>
      </c>
      <c r="P118" s="69">
        <v>0</v>
      </c>
      <c r="Q118" s="69">
        <v>0</v>
      </c>
      <c r="R118" s="69">
        <v>2</v>
      </c>
      <c r="S118" s="69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0</v>
      </c>
      <c r="H119" s="69">
        <v>0</v>
      </c>
      <c r="I119" s="69">
        <v>0</v>
      </c>
      <c r="J119" s="69">
        <v>0</v>
      </c>
      <c r="K119" s="69">
        <v>0</v>
      </c>
      <c r="L119" s="69">
        <v>0</v>
      </c>
      <c r="M119" s="69">
        <v>0</v>
      </c>
      <c r="N119" s="69">
        <v>0</v>
      </c>
      <c r="O119" s="69">
        <v>0</v>
      </c>
      <c r="P119" s="69">
        <v>0</v>
      </c>
      <c r="Q119" s="69">
        <v>0</v>
      </c>
      <c r="R119" s="69">
        <v>0</v>
      </c>
      <c r="S119" s="69">
        <v>0</v>
      </c>
      <c r="T119" s="1444"/>
    </row>
    <row r="120" spans="1:20" ht="16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0</v>
      </c>
      <c r="H120" s="69">
        <v>0</v>
      </c>
      <c r="I120" s="69">
        <v>0</v>
      </c>
      <c r="J120" s="69">
        <v>0</v>
      </c>
      <c r="K120" s="69">
        <v>0</v>
      </c>
      <c r="L120" s="69">
        <v>0</v>
      </c>
      <c r="M120" s="69">
        <v>0</v>
      </c>
      <c r="N120" s="69">
        <v>0</v>
      </c>
      <c r="O120" s="69">
        <v>0</v>
      </c>
      <c r="P120" s="69">
        <v>0</v>
      </c>
      <c r="Q120" s="69">
        <v>0</v>
      </c>
      <c r="R120" s="69">
        <v>0</v>
      </c>
      <c r="S120" s="69">
        <v>0</v>
      </c>
      <c r="T120" s="1444"/>
    </row>
    <row r="121" spans="1:20" ht="16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69">
        <v>0</v>
      </c>
      <c r="I121" s="69">
        <v>0</v>
      </c>
      <c r="J121" s="69">
        <v>0</v>
      </c>
      <c r="K121" s="69">
        <v>0</v>
      </c>
      <c r="L121" s="69">
        <v>0</v>
      </c>
      <c r="M121" s="69">
        <v>0</v>
      </c>
      <c r="N121" s="69">
        <v>0</v>
      </c>
      <c r="O121" s="69">
        <v>0</v>
      </c>
      <c r="P121" s="69">
        <v>0</v>
      </c>
      <c r="Q121" s="69">
        <v>0</v>
      </c>
      <c r="R121" s="69">
        <v>0</v>
      </c>
      <c r="S121" s="69">
        <v>0</v>
      </c>
      <c r="T121" s="1444"/>
    </row>
    <row r="122" spans="1:20" ht="16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0</v>
      </c>
      <c r="H122" s="69">
        <v>0</v>
      </c>
      <c r="I122" s="69">
        <v>0</v>
      </c>
      <c r="J122" s="69">
        <v>0</v>
      </c>
      <c r="K122" s="69">
        <v>0</v>
      </c>
      <c r="L122" s="69">
        <v>0</v>
      </c>
      <c r="M122" s="69">
        <v>0</v>
      </c>
      <c r="N122" s="69">
        <v>0</v>
      </c>
      <c r="O122" s="69">
        <v>0</v>
      </c>
      <c r="P122" s="69">
        <v>0</v>
      </c>
      <c r="Q122" s="69">
        <v>0</v>
      </c>
      <c r="R122" s="69">
        <v>0</v>
      </c>
      <c r="S122" s="69">
        <v>0</v>
      </c>
      <c r="T122" s="1444"/>
    </row>
    <row r="123" spans="1:20" ht="16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0</v>
      </c>
      <c r="H123" s="69">
        <v>0</v>
      </c>
      <c r="I123" s="69">
        <v>0</v>
      </c>
      <c r="J123" s="69">
        <v>0</v>
      </c>
      <c r="K123" s="69">
        <v>0</v>
      </c>
      <c r="L123" s="69">
        <v>0</v>
      </c>
      <c r="M123" s="69">
        <v>0</v>
      </c>
      <c r="N123" s="69">
        <v>0</v>
      </c>
      <c r="O123" s="69">
        <v>0</v>
      </c>
      <c r="P123" s="69">
        <v>0</v>
      </c>
      <c r="Q123" s="69">
        <v>0</v>
      </c>
      <c r="R123" s="69">
        <v>0</v>
      </c>
      <c r="S123" s="69">
        <v>0</v>
      </c>
      <c r="T123" s="1444"/>
    </row>
    <row r="124" spans="1:20" ht="16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69">
        <v>0</v>
      </c>
      <c r="I124" s="69">
        <v>0</v>
      </c>
      <c r="J124" s="69">
        <v>0</v>
      </c>
      <c r="K124" s="69">
        <v>0</v>
      </c>
      <c r="L124" s="69">
        <v>0</v>
      </c>
      <c r="M124" s="69">
        <v>0</v>
      </c>
      <c r="N124" s="69">
        <v>0</v>
      </c>
      <c r="O124" s="69">
        <v>0</v>
      </c>
      <c r="P124" s="69">
        <v>0</v>
      </c>
      <c r="Q124" s="69">
        <v>0</v>
      </c>
      <c r="R124" s="69">
        <v>0</v>
      </c>
      <c r="S124" s="69">
        <v>0</v>
      </c>
      <c r="T124" s="1444"/>
    </row>
    <row r="125" spans="1:20" ht="16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1</v>
      </c>
      <c r="H125" s="69">
        <v>0</v>
      </c>
      <c r="I125" s="69">
        <v>0</v>
      </c>
      <c r="J125" s="69">
        <v>0</v>
      </c>
      <c r="K125" s="69">
        <v>0</v>
      </c>
      <c r="L125" s="69">
        <v>0</v>
      </c>
      <c r="M125" s="69">
        <v>0</v>
      </c>
      <c r="N125" s="69">
        <v>0</v>
      </c>
      <c r="O125" s="69">
        <v>0</v>
      </c>
      <c r="P125" s="69">
        <v>0</v>
      </c>
      <c r="Q125" s="69">
        <v>0</v>
      </c>
      <c r="R125" s="69">
        <v>1</v>
      </c>
      <c r="S125" s="69">
        <v>0</v>
      </c>
      <c r="T125" s="1444"/>
    </row>
    <row r="126" spans="1:20" ht="16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0</v>
      </c>
      <c r="H126" s="69">
        <v>0</v>
      </c>
      <c r="I126" s="69">
        <v>0</v>
      </c>
      <c r="J126" s="69">
        <v>0</v>
      </c>
      <c r="K126" s="69">
        <v>0</v>
      </c>
      <c r="L126" s="69">
        <v>0</v>
      </c>
      <c r="M126" s="69">
        <v>0</v>
      </c>
      <c r="N126" s="69">
        <v>0</v>
      </c>
      <c r="O126" s="69">
        <v>0</v>
      </c>
      <c r="P126" s="69">
        <v>0</v>
      </c>
      <c r="Q126" s="69">
        <v>0</v>
      </c>
      <c r="R126" s="69">
        <v>0</v>
      </c>
      <c r="S126" s="69">
        <v>0</v>
      </c>
      <c r="T126" s="1444"/>
    </row>
    <row r="127" spans="1:20" ht="16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69">
        <v>0</v>
      </c>
      <c r="I127" s="69">
        <v>0</v>
      </c>
      <c r="J127" s="69">
        <v>0</v>
      </c>
      <c r="K127" s="69">
        <v>0</v>
      </c>
      <c r="L127" s="69">
        <v>0</v>
      </c>
      <c r="M127" s="69">
        <v>0</v>
      </c>
      <c r="N127" s="69">
        <v>0</v>
      </c>
      <c r="O127" s="69">
        <v>0</v>
      </c>
      <c r="P127" s="69">
        <v>0</v>
      </c>
      <c r="Q127" s="69">
        <v>0</v>
      </c>
      <c r="R127" s="69">
        <v>0</v>
      </c>
      <c r="S127" s="69">
        <v>0</v>
      </c>
      <c r="T127" s="1444"/>
    </row>
    <row r="128" spans="1:20" ht="16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69">
        <v>0</v>
      </c>
      <c r="I128" s="69">
        <v>0</v>
      </c>
      <c r="J128" s="69">
        <v>0</v>
      </c>
      <c r="K128" s="69">
        <v>0</v>
      </c>
      <c r="L128" s="69">
        <v>0</v>
      </c>
      <c r="M128" s="69">
        <v>0</v>
      </c>
      <c r="N128" s="69">
        <v>0</v>
      </c>
      <c r="O128" s="69">
        <v>0</v>
      </c>
      <c r="P128" s="69">
        <v>0</v>
      </c>
      <c r="Q128" s="69">
        <v>0</v>
      </c>
      <c r="R128" s="69">
        <v>0</v>
      </c>
      <c r="S128" s="69">
        <v>0</v>
      </c>
      <c r="T128" s="1444"/>
    </row>
    <row r="129" spans="1:20" ht="16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69">
        <v>0</v>
      </c>
      <c r="I129" s="69">
        <v>0</v>
      </c>
      <c r="J129" s="69">
        <v>0</v>
      </c>
      <c r="K129" s="69">
        <v>0</v>
      </c>
      <c r="L129" s="69">
        <v>0</v>
      </c>
      <c r="M129" s="69">
        <v>0</v>
      </c>
      <c r="N129" s="69">
        <v>0</v>
      </c>
      <c r="O129" s="69">
        <v>0</v>
      </c>
      <c r="P129" s="69">
        <v>0</v>
      </c>
      <c r="Q129" s="69">
        <v>0</v>
      </c>
      <c r="R129" s="69">
        <v>0</v>
      </c>
      <c r="S129" s="69">
        <v>0</v>
      </c>
      <c r="T129" s="1444"/>
    </row>
    <row r="130" spans="1:20" ht="16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69">
        <v>0</v>
      </c>
      <c r="I130" s="69">
        <v>0</v>
      </c>
      <c r="J130" s="69">
        <v>0</v>
      </c>
      <c r="K130" s="69">
        <v>0</v>
      </c>
      <c r="L130" s="69">
        <v>0</v>
      </c>
      <c r="M130" s="69">
        <v>0</v>
      </c>
      <c r="N130" s="69">
        <v>0</v>
      </c>
      <c r="O130" s="69">
        <v>0</v>
      </c>
      <c r="P130" s="69">
        <v>0</v>
      </c>
      <c r="Q130" s="69">
        <v>0</v>
      </c>
      <c r="R130" s="69">
        <v>0</v>
      </c>
      <c r="S130" s="69">
        <v>0</v>
      </c>
      <c r="T130" s="1444"/>
    </row>
    <row r="131" spans="1:20" ht="16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  <c r="O131" s="69">
        <v>0</v>
      </c>
      <c r="P131" s="69">
        <v>0</v>
      </c>
      <c r="Q131" s="69">
        <v>0</v>
      </c>
      <c r="R131" s="69">
        <v>0</v>
      </c>
      <c r="S131" s="69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0</v>
      </c>
      <c r="H132" s="69">
        <v>0</v>
      </c>
      <c r="I132" s="69">
        <v>0</v>
      </c>
      <c r="J132" s="69">
        <v>0</v>
      </c>
      <c r="K132" s="69">
        <v>0</v>
      </c>
      <c r="L132" s="69">
        <v>0</v>
      </c>
      <c r="M132" s="69">
        <v>0</v>
      </c>
      <c r="N132" s="69">
        <v>0</v>
      </c>
      <c r="O132" s="69">
        <v>0</v>
      </c>
      <c r="P132" s="69">
        <v>0</v>
      </c>
      <c r="Q132" s="69">
        <v>0</v>
      </c>
      <c r="R132" s="69">
        <v>0</v>
      </c>
      <c r="S132" s="69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0</v>
      </c>
      <c r="H133" s="69">
        <v>0</v>
      </c>
      <c r="I133" s="69">
        <v>0</v>
      </c>
      <c r="J133" s="69">
        <v>0</v>
      </c>
      <c r="K133" s="69">
        <v>0</v>
      </c>
      <c r="L133" s="69">
        <v>0</v>
      </c>
      <c r="M133" s="69">
        <v>0</v>
      </c>
      <c r="N133" s="69">
        <v>0</v>
      </c>
      <c r="O133" s="69">
        <v>0</v>
      </c>
      <c r="P133" s="69">
        <v>0</v>
      </c>
      <c r="Q133" s="69">
        <v>0</v>
      </c>
      <c r="R133" s="69">
        <v>0</v>
      </c>
      <c r="S133" s="69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0</v>
      </c>
      <c r="H134" s="69">
        <v>0</v>
      </c>
      <c r="I134" s="69">
        <v>0</v>
      </c>
      <c r="J134" s="69">
        <v>0</v>
      </c>
      <c r="K134" s="69">
        <v>0</v>
      </c>
      <c r="L134" s="69">
        <v>0</v>
      </c>
      <c r="M134" s="69">
        <v>0</v>
      </c>
      <c r="N134" s="69">
        <v>0</v>
      </c>
      <c r="O134" s="69">
        <v>0</v>
      </c>
      <c r="P134" s="69">
        <v>0</v>
      </c>
      <c r="Q134" s="69">
        <v>0</v>
      </c>
      <c r="R134" s="69">
        <v>0</v>
      </c>
      <c r="S134" s="69">
        <v>0</v>
      </c>
      <c r="T134" s="1444"/>
    </row>
    <row r="135" spans="1:20" ht="16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69">
        <v>0</v>
      </c>
      <c r="I135" s="69">
        <v>0</v>
      </c>
      <c r="J135" s="69">
        <v>0</v>
      </c>
      <c r="K135" s="69">
        <v>0</v>
      </c>
      <c r="L135" s="69">
        <v>0</v>
      </c>
      <c r="M135" s="69">
        <v>0</v>
      </c>
      <c r="N135" s="69">
        <v>0</v>
      </c>
      <c r="O135" s="69">
        <v>0</v>
      </c>
      <c r="P135" s="69">
        <v>0</v>
      </c>
      <c r="Q135" s="69">
        <v>0</v>
      </c>
      <c r="R135" s="69">
        <v>0</v>
      </c>
      <c r="S135" s="69">
        <v>0</v>
      </c>
      <c r="T135" s="1444"/>
    </row>
    <row r="136" spans="1:20" ht="16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0</v>
      </c>
      <c r="H136" s="69">
        <v>0</v>
      </c>
      <c r="I136" s="69">
        <v>0</v>
      </c>
      <c r="J136" s="69">
        <v>0</v>
      </c>
      <c r="K136" s="69">
        <v>0</v>
      </c>
      <c r="L136" s="69">
        <v>0</v>
      </c>
      <c r="M136" s="69">
        <v>0</v>
      </c>
      <c r="N136" s="69">
        <v>0</v>
      </c>
      <c r="O136" s="69">
        <v>0</v>
      </c>
      <c r="P136" s="69">
        <v>0</v>
      </c>
      <c r="Q136" s="69">
        <v>0</v>
      </c>
      <c r="R136" s="69">
        <v>0</v>
      </c>
      <c r="S136" s="69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69">
        <v>0</v>
      </c>
      <c r="I137" s="69">
        <v>0</v>
      </c>
      <c r="J137" s="69">
        <v>0</v>
      </c>
      <c r="K137" s="69">
        <v>0</v>
      </c>
      <c r="L137" s="69">
        <v>0</v>
      </c>
      <c r="M137" s="69">
        <v>0</v>
      </c>
      <c r="N137" s="69">
        <v>0</v>
      </c>
      <c r="O137" s="69">
        <v>0</v>
      </c>
      <c r="P137" s="69">
        <v>0</v>
      </c>
      <c r="Q137" s="69">
        <v>0</v>
      </c>
      <c r="R137" s="69">
        <v>0</v>
      </c>
      <c r="S137" s="69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69">
        <v>0</v>
      </c>
      <c r="I138" s="69">
        <v>0</v>
      </c>
      <c r="J138" s="69">
        <v>0</v>
      </c>
      <c r="K138" s="69">
        <v>0</v>
      </c>
      <c r="L138" s="69">
        <v>0</v>
      </c>
      <c r="M138" s="69">
        <v>0</v>
      </c>
      <c r="N138" s="69">
        <v>0</v>
      </c>
      <c r="O138" s="69">
        <v>0</v>
      </c>
      <c r="P138" s="69">
        <v>0</v>
      </c>
      <c r="Q138" s="69">
        <v>0</v>
      </c>
      <c r="R138" s="69">
        <v>0</v>
      </c>
      <c r="S138" s="69">
        <v>0</v>
      </c>
      <c r="T138" s="1444"/>
    </row>
    <row r="139" spans="1:20" ht="16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2</v>
      </c>
      <c r="H139" s="69">
        <v>0</v>
      </c>
      <c r="I139" s="69">
        <v>0</v>
      </c>
      <c r="J139" s="69">
        <v>0</v>
      </c>
      <c r="K139" s="69">
        <v>0</v>
      </c>
      <c r="L139" s="69">
        <v>0</v>
      </c>
      <c r="M139" s="69">
        <v>0</v>
      </c>
      <c r="N139" s="69">
        <v>0</v>
      </c>
      <c r="O139" s="69">
        <v>0</v>
      </c>
      <c r="P139" s="69">
        <v>0</v>
      </c>
      <c r="Q139" s="69">
        <v>0</v>
      </c>
      <c r="R139" s="69">
        <v>2</v>
      </c>
      <c r="S139" s="69">
        <v>0</v>
      </c>
      <c r="T139" s="1444"/>
    </row>
    <row r="140" spans="1:20" ht="16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1</v>
      </c>
      <c r="H140" s="69">
        <v>0</v>
      </c>
      <c r="I140" s="69">
        <v>0</v>
      </c>
      <c r="J140" s="69">
        <v>0</v>
      </c>
      <c r="K140" s="69">
        <v>0</v>
      </c>
      <c r="L140" s="69">
        <v>0</v>
      </c>
      <c r="M140" s="69">
        <v>0</v>
      </c>
      <c r="N140" s="69">
        <v>0</v>
      </c>
      <c r="O140" s="69">
        <v>0</v>
      </c>
      <c r="P140" s="69">
        <v>0</v>
      </c>
      <c r="Q140" s="69">
        <v>0</v>
      </c>
      <c r="R140" s="69">
        <v>1</v>
      </c>
      <c r="S140" s="69">
        <v>0</v>
      </c>
      <c r="T140" s="1444"/>
    </row>
    <row r="141" spans="1:20" ht="16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69">
        <v>0</v>
      </c>
      <c r="I141" s="69">
        <v>0</v>
      </c>
      <c r="J141" s="69">
        <v>0</v>
      </c>
      <c r="K141" s="69">
        <v>0</v>
      </c>
      <c r="L141" s="69">
        <v>0</v>
      </c>
      <c r="M141" s="69">
        <v>0</v>
      </c>
      <c r="N141" s="69">
        <v>0</v>
      </c>
      <c r="O141" s="69">
        <v>0</v>
      </c>
      <c r="P141" s="69">
        <v>0</v>
      </c>
      <c r="Q141" s="69">
        <v>0</v>
      </c>
      <c r="R141" s="69">
        <v>0</v>
      </c>
      <c r="S141" s="69">
        <v>0</v>
      </c>
      <c r="T141" s="1444"/>
    </row>
    <row r="142" spans="1:20" ht="16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0</v>
      </c>
      <c r="H142" s="69">
        <v>0</v>
      </c>
      <c r="I142" s="69">
        <v>0</v>
      </c>
      <c r="J142" s="69">
        <v>0</v>
      </c>
      <c r="K142" s="69">
        <v>0</v>
      </c>
      <c r="L142" s="69">
        <v>0</v>
      </c>
      <c r="M142" s="69">
        <v>0</v>
      </c>
      <c r="N142" s="69">
        <v>0</v>
      </c>
      <c r="O142" s="69">
        <v>0</v>
      </c>
      <c r="P142" s="69">
        <v>0</v>
      </c>
      <c r="Q142" s="69">
        <v>0</v>
      </c>
      <c r="R142" s="69">
        <v>0</v>
      </c>
      <c r="S142" s="69">
        <v>0</v>
      </c>
      <c r="T142" s="1444"/>
    </row>
    <row r="143" spans="1:20" ht="16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0</v>
      </c>
      <c r="H143" s="69">
        <v>0</v>
      </c>
      <c r="I143" s="69">
        <v>0</v>
      </c>
      <c r="J143" s="69">
        <v>0</v>
      </c>
      <c r="K143" s="69">
        <v>0</v>
      </c>
      <c r="L143" s="69">
        <v>0</v>
      </c>
      <c r="M143" s="69">
        <v>0</v>
      </c>
      <c r="N143" s="69">
        <v>0</v>
      </c>
      <c r="O143" s="69">
        <v>0</v>
      </c>
      <c r="P143" s="69">
        <v>0</v>
      </c>
      <c r="Q143" s="69">
        <v>0</v>
      </c>
      <c r="R143" s="69">
        <v>0</v>
      </c>
      <c r="S143" s="69">
        <v>0</v>
      </c>
      <c r="T143" s="1444"/>
    </row>
    <row r="144" spans="1:20" ht="16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69">
        <v>0</v>
      </c>
      <c r="I144" s="69">
        <v>0</v>
      </c>
      <c r="J144" s="69">
        <v>0</v>
      </c>
      <c r="K144" s="69"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69">
        <v>0</v>
      </c>
      <c r="S144" s="69">
        <v>0</v>
      </c>
      <c r="T144" s="1444"/>
    </row>
    <row r="145" spans="1:20" ht="16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69">
        <v>0</v>
      </c>
      <c r="I145" s="69">
        <v>0</v>
      </c>
      <c r="J145" s="69">
        <v>0</v>
      </c>
      <c r="K145" s="69">
        <v>0</v>
      </c>
      <c r="L145" s="69">
        <v>0</v>
      </c>
      <c r="M145" s="69">
        <v>0</v>
      </c>
      <c r="N145" s="69">
        <v>0</v>
      </c>
      <c r="O145" s="69">
        <v>0</v>
      </c>
      <c r="P145" s="69">
        <v>0</v>
      </c>
      <c r="Q145" s="69">
        <v>0</v>
      </c>
      <c r="R145" s="69">
        <v>0</v>
      </c>
      <c r="S145" s="69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69">
        <v>0</v>
      </c>
      <c r="I146" s="69">
        <v>0</v>
      </c>
      <c r="J146" s="69">
        <v>0</v>
      </c>
      <c r="K146" s="69">
        <v>0</v>
      </c>
      <c r="L146" s="69">
        <v>0</v>
      </c>
      <c r="M146" s="69">
        <v>0</v>
      </c>
      <c r="N146" s="69">
        <v>0</v>
      </c>
      <c r="O146" s="69">
        <v>0</v>
      </c>
      <c r="P146" s="69">
        <v>0</v>
      </c>
      <c r="Q146" s="69">
        <v>0</v>
      </c>
      <c r="R146" s="69">
        <v>0</v>
      </c>
      <c r="S146" s="69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69">
        <v>0</v>
      </c>
      <c r="I147" s="69">
        <v>0</v>
      </c>
      <c r="J147" s="69">
        <v>0</v>
      </c>
      <c r="K147" s="69">
        <v>0</v>
      </c>
      <c r="L147" s="69">
        <v>0</v>
      </c>
      <c r="M147" s="69">
        <v>0</v>
      </c>
      <c r="N147" s="69">
        <v>0</v>
      </c>
      <c r="O147" s="69">
        <v>0</v>
      </c>
      <c r="P147" s="69">
        <v>0</v>
      </c>
      <c r="Q147" s="69">
        <v>0</v>
      </c>
      <c r="R147" s="69">
        <v>0</v>
      </c>
      <c r="S147" s="69">
        <v>0</v>
      </c>
      <c r="T147" s="1444"/>
    </row>
    <row r="148" spans="1:20" ht="16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0</v>
      </c>
      <c r="H148" s="69">
        <v>0</v>
      </c>
      <c r="I148" s="69">
        <v>0</v>
      </c>
      <c r="J148" s="69">
        <v>0</v>
      </c>
      <c r="K148" s="69">
        <v>0</v>
      </c>
      <c r="L148" s="69">
        <v>0</v>
      </c>
      <c r="M148" s="69">
        <v>0</v>
      </c>
      <c r="N148" s="69">
        <v>0</v>
      </c>
      <c r="O148" s="69">
        <v>0</v>
      </c>
      <c r="P148" s="69">
        <v>0</v>
      </c>
      <c r="Q148" s="69">
        <v>0</v>
      </c>
      <c r="R148" s="69">
        <v>0</v>
      </c>
      <c r="S148" s="69">
        <v>0</v>
      </c>
      <c r="T148" s="1444"/>
    </row>
    <row r="149" spans="1:20" ht="16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5</v>
      </c>
      <c r="H149" s="69">
        <v>0</v>
      </c>
      <c r="I149" s="69">
        <v>0</v>
      </c>
      <c r="J149" s="69">
        <v>0</v>
      </c>
      <c r="K149" s="69">
        <v>0</v>
      </c>
      <c r="L149" s="69">
        <v>0</v>
      </c>
      <c r="M149" s="69">
        <v>0</v>
      </c>
      <c r="N149" s="69">
        <v>0</v>
      </c>
      <c r="O149" s="69">
        <v>0</v>
      </c>
      <c r="P149" s="69">
        <v>0</v>
      </c>
      <c r="Q149" s="69">
        <v>0</v>
      </c>
      <c r="R149" s="69">
        <v>5</v>
      </c>
      <c r="S149" s="69">
        <v>0</v>
      </c>
      <c r="T149" s="1444"/>
    </row>
    <row r="150" spans="1:20" ht="16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0</v>
      </c>
      <c r="H150" s="69">
        <v>0</v>
      </c>
      <c r="I150" s="69">
        <v>0</v>
      </c>
      <c r="J150" s="69">
        <v>0</v>
      </c>
      <c r="K150" s="69">
        <v>0</v>
      </c>
      <c r="L150" s="69">
        <v>0</v>
      </c>
      <c r="M150" s="69">
        <v>0</v>
      </c>
      <c r="N150" s="69">
        <v>0</v>
      </c>
      <c r="O150" s="69">
        <v>0</v>
      </c>
      <c r="P150" s="69">
        <v>0</v>
      </c>
      <c r="Q150" s="69">
        <v>0</v>
      </c>
      <c r="R150" s="69">
        <v>0</v>
      </c>
      <c r="S150" s="69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0</v>
      </c>
      <c r="H151" s="69">
        <v>0</v>
      </c>
      <c r="I151" s="69">
        <v>0</v>
      </c>
      <c r="J151" s="69">
        <v>0</v>
      </c>
      <c r="K151" s="69">
        <v>0</v>
      </c>
      <c r="L151" s="69">
        <v>0</v>
      </c>
      <c r="M151" s="69">
        <v>0</v>
      </c>
      <c r="N151" s="69">
        <v>0</v>
      </c>
      <c r="O151" s="69">
        <v>0</v>
      </c>
      <c r="P151" s="69">
        <v>0</v>
      </c>
      <c r="Q151" s="69">
        <v>0</v>
      </c>
      <c r="R151" s="69">
        <v>0</v>
      </c>
      <c r="S151" s="69">
        <v>0</v>
      </c>
      <c r="T151" s="1444"/>
    </row>
    <row r="152" spans="1:20" ht="16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0</v>
      </c>
      <c r="H152" s="69">
        <v>0</v>
      </c>
      <c r="I152" s="69">
        <v>0</v>
      </c>
      <c r="J152" s="69">
        <v>0</v>
      </c>
      <c r="K152" s="69">
        <v>0</v>
      </c>
      <c r="L152" s="69">
        <v>0</v>
      </c>
      <c r="M152" s="69">
        <v>0</v>
      </c>
      <c r="N152" s="69">
        <v>0</v>
      </c>
      <c r="O152" s="69">
        <v>0</v>
      </c>
      <c r="P152" s="69">
        <v>0</v>
      </c>
      <c r="Q152" s="69">
        <v>0</v>
      </c>
      <c r="R152" s="69">
        <v>0</v>
      </c>
      <c r="S152" s="69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0</v>
      </c>
      <c r="H153" s="69">
        <v>0</v>
      </c>
      <c r="I153" s="69">
        <v>0</v>
      </c>
      <c r="J153" s="69">
        <v>0</v>
      </c>
      <c r="K153" s="69">
        <v>0</v>
      </c>
      <c r="L153" s="69">
        <v>0</v>
      </c>
      <c r="M153" s="69">
        <v>0</v>
      </c>
      <c r="N153" s="69">
        <v>0</v>
      </c>
      <c r="O153" s="69">
        <v>0</v>
      </c>
      <c r="P153" s="69">
        <v>0</v>
      </c>
      <c r="Q153" s="69">
        <v>0</v>
      </c>
      <c r="R153" s="69">
        <v>0</v>
      </c>
      <c r="S153" s="69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0</v>
      </c>
      <c r="H154" s="69">
        <v>0</v>
      </c>
      <c r="I154" s="69">
        <v>0</v>
      </c>
      <c r="J154" s="69">
        <v>0</v>
      </c>
      <c r="K154" s="69">
        <v>0</v>
      </c>
      <c r="L154" s="69">
        <v>0</v>
      </c>
      <c r="M154" s="69">
        <v>0</v>
      </c>
      <c r="N154" s="69">
        <v>0</v>
      </c>
      <c r="O154" s="69">
        <v>0</v>
      </c>
      <c r="P154" s="69">
        <v>0</v>
      </c>
      <c r="Q154" s="69">
        <v>0</v>
      </c>
      <c r="R154" s="69">
        <v>0</v>
      </c>
      <c r="S154" s="69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24</v>
      </c>
      <c r="H155" s="93">
        <f t="shared" ref="H155:S155" si="10">SUM(H102:H154)</f>
        <v>0</v>
      </c>
      <c r="I155" s="93">
        <f t="shared" si="10"/>
        <v>0</v>
      </c>
      <c r="J155" s="93">
        <f t="shared" si="10"/>
        <v>0</v>
      </c>
      <c r="K155" s="93">
        <f t="shared" si="10"/>
        <v>0</v>
      </c>
      <c r="L155" s="93">
        <f t="shared" si="10"/>
        <v>0</v>
      </c>
      <c r="M155" s="93">
        <f t="shared" si="10"/>
        <v>0</v>
      </c>
      <c r="N155" s="93">
        <f t="shared" si="10"/>
        <v>0</v>
      </c>
      <c r="O155" s="93">
        <f t="shared" si="10"/>
        <v>0</v>
      </c>
      <c r="P155" s="93">
        <f t="shared" si="10"/>
        <v>0</v>
      </c>
      <c r="Q155" s="93">
        <f t="shared" si="10"/>
        <v>0</v>
      </c>
      <c r="R155" s="93">
        <f t="shared" si="10"/>
        <v>24</v>
      </c>
      <c r="S155" s="94">
        <f t="shared" si="10"/>
        <v>0</v>
      </c>
      <c r="T155" s="1444"/>
    </row>
    <row r="156" spans="1:20" ht="16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0</v>
      </c>
      <c r="H156" s="69">
        <v>0</v>
      </c>
      <c r="I156" s="69">
        <v>0</v>
      </c>
      <c r="J156" s="69">
        <v>0</v>
      </c>
      <c r="K156" s="69">
        <v>0</v>
      </c>
      <c r="L156" s="69">
        <v>0</v>
      </c>
      <c r="M156" s="69">
        <v>0</v>
      </c>
      <c r="N156" s="69">
        <v>0</v>
      </c>
      <c r="O156" s="69">
        <v>0</v>
      </c>
      <c r="P156" s="69">
        <v>0</v>
      </c>
      <c r="Q156" s="69">
        <v>0</v>
      </c>
      <c r="R156" s="69">
        <v>0</v>
      </c>
      <c r="S156" s="69">
        <v>0</v>
      </c>
      <c r="T156" s="1444"/>
    </row>
    <row r="157" spans="1:20" ht="16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0</v>
      </c>
      <c r="H157" s="69">
        <v>0</v>
      </c>
      <c r="I157" s="69">
        <v>0</v>
      </c>
      <c r="J157" s="69">
        <v>0</v>
      </c>
      <c r="K157" s="69">
        <v>0</v>
      </c>
      <c r="L157" s="69">
        <v>0</v>
      </c>
      <c r="M157" s="69">
        <v>0</v>
      </c>
      <c r="N157" s="69">
        <v>0</v>
      </c>
      <c r="O157" s="69">
        <v>0</v>
      </c>
      <c r="P157" s="69">
        <v>0</v>
      </c>
      <c r="Q157" s="69">
        <v>0</v>
      </c>
      <c r="R157" s="69">
        <v>0</v>
      </c>
      <c r="S157" s="69">
        <v>0</v>
      </c>
      <c r="T157" s="1444"/>
    </row>
    <row r="158" spans="1:20" ht="16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0</v>
      </c>
      <c r="H158" s="69">
        <v>0</v>
      </c>
      <c r="I158" s="69">
        <v>0</v>
      </c>
      <c r="J158" s="69">
        <v>0</v>
      </c>
      <c r="K158" s="69">
        <v>0</v>
      </c>
      <c r="L158" s="69">
        <v>0</v>
      </c>
      <c r="M158" s="69">
        <v>0</v>
      </c>
      <c r="N158" s="69">
        <v>0</v>
      </c>
      <c r="O158" s="69">
        <v>0</v>
      </c>
      <c r="P158" s="69">
        <v>0</v>
      </c>
      <c r="Q158" s="69">
        <v>0</v>
      </c>
      <c r="R158" s="69">
        <v>0</v>
      </c>
      <c r="S158" s="69">
        <v>0</v>
      </c>
      <c r="T158" s="1444"/>
    </row>
    <row r="159" spans="1:20" ht="16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0</v>
      </c>
      <c r="H159" s="69">
        <v>0</v>
      </c>
      <c r="I159" s="69">
        <v>0</v>
      </c>
      <c r="J159" s="69">
        <v>0</v>
      </c>
      <c r="K159" s="69">
        <v>0</v>
      </c>
      <c r="L159" s="69">
        <v>0</v>
      </c>
      <c r="M159" s="69">
        <v>0</v>
      </c>
      <c r="N159" s="69">
        <v>0</v>
      </c>
      <c r="O159" s="69">
        <v>0</v>
      </c>
      <c r="P159" s="69">
        <v>0</v>
      </c>
      <c r="Q159" s="69">
        <v>0</v>
      </c>
      <c r="R159" s="69">
        <v>0</v>
      </c>
      <c r="S159" s="69">
        <v>0</v>
      </c>
      <c r="T159" s="1444"/>
    </row>
    <row r="160" spans="1:20" ht="16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0</v>
      </c>
      <c r="H160" s="69">
        <v>0</v>
      </c>
      <c r="I160" s="69">
        <v>0</v>
      </c>
      <c r="J160" s="69">
        <v>0</v>
      </c>
      <c r="K160" s="69">
        <v>0</v>
      </c>
      <c r="L160" s="69">
        <v>0</v>
      </c>
      <c r="M160" s="69">
        <v>0</v>
      </c>
      <c r="N160" s="69">
        <v>0</v>
      </c>
      <c r="O160" s="69">
        <v>0</v>
      </c>
      <c r="P160" s="69">
        <v>0</v>
      </c>
      <c r="Q160" s="69">
        <v>0</v>
      </c>
      <c r="R160" s="69">
        <v>0</v>
      </c>
      <c r="S160" s="69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3</v>
      </c>
      <c r="H161" s="69">
        <v>0</v>
      </c>
      <c r="I161" s="69">
        <v>0</v>
      </c>
      <c r="J161" s="69">
        <v>0</v>
      </c>
      <c r="K161" s="69">
        <v>0</v>
      </c>
      <c r="L161" s="69">
        <v>0</v>
      </c>
      <c r="M161" s="69">
        <v>0</v>
      </c>
      <c r="N161" s="69">
        <v>0</v>
      </c>
      <c r="O161" s="69">
        <v>0</v>
      </c>
      <c r="P161" s="69">
        <v>0</v>
      </c>
      <c r="Q161" s="69">
        <v>0</v>
      </c>
      <c r="R161" s="69">
        <v>3</v>
      </c>
      <c r="S161" s="69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69">
        <v>0</v>
      </c>
      <c r="I162" s="69">
        <v>0</v>
      </c>
      <c r="J162" s="69">
        <v>0</v>
      </c>
      <c r="K162" s="69">
        <v>0</v>
      </c>
      <c r="L162" s="69">
        <v>0</v>
      </c>
      <c r="M162" s="69">
        <v>0</v>
      </c>
      <c r="N162" s="69">
        <v>0</v>
      </c>
      <c r="O162" s="69">
        <v>0</v>
      </c>
      <c r="P162" s="69">
        <v>0</v>
      </c>
      <c r="Q162" s="69">
        <v>0</v>
      </c>
      <c r="R162" s="69">
        <v>0</v>
      </c>
      <c r="S162" s="69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69">
        <v>0</v>
      </c>
      <c r="I163" s="69">
        <v>0</v>
      </c>
      <c r="J163" s="69">
        <v>0</v>
      </c>
      <c r="K163" s="69">
        <v>0</v>
      </c>
      <c r="L163" s="69">
        <v>0</v>
      </c>
      <c r="M163" s="69">
        <v>0</v>
      </c>
      <c r="N163" s="69">
        <v>0</v>
      </c>
      <c r="O163" s="69">
        <v>0</v>
      </c>
      <c r="P163" s="69">
        <v>0</v>
      </c>
      <c r="Q163" s="69">
        <v>0</v>
      </c>
      <c r="R163" s="69">
        <v>0</v>
      </c>
      <c r="S163" s="69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69">
        <v>0</v>
      </c>
      <c r="I164" s="69">
        <v>0</v>
      </c>
      <c r="J164" s="69">
        <v>0</v>
      </c>
      <c r="K164" s="69">
        <v>0</v>
      </c>
      <c r="L164" s="69">
        <v>0</v>
      </c>
      <c r="M164" s="69">
        <v>0</v>
      </c>
      <c r="N164" s="69">
        <v>0</v>
      </c>
      <c r="O164" s="69">
        <v>0</v>
      </c>
      <c r="P164" s="69">
        <v>0</v>
      </c>
      <c r="Q164" s="69">
        <v>0</v>
      </c>
      <c r="R164" s="69">
        <v>0</v>
      </c>
      <c r="S164" s="69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69">
        <v>0</v>
      </c>
      <c r="I165" s="69">
        <v>0</v>
      </c>
      <c r="J165" s="69">
        <v>0</v>
      </c>
      <c r="K165" s="69">
        <v>0</v>
      </c>
      <c r="L165" s="69">
        <v>0</v>
      </c>
      <c r="M165" s="69">
        <v>0</v>
      </c>
      <c r="N165" s="69">
        <v>0</v>
      </c>
      <c r="O165" s="69">
        <v>0</v>
      </c>
      <c r="P165" s="69">
        <v>0</v>
      </c>
      <c r="Q165" s="69">
        <v>0</v>
      </c>
      <c r="R165" s="69">
        <v>0</v>
      </c>
      <c r="S165" s="69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69">
        <v>0</v>
      </c>
      <c r="I166" s="69">
        <v>0</v>
      </c>
      <c r="J166" s="69">
        <v>0</v>
      </c>
      <c r="K166" s="69">
        <v>0</v>
      </c>
      <c r="L166" s="69">
        <v>0</v>
      </c>
      <c r="M166" s="69">
        <v>0</v>
      </c>
      <c r="N166" s="69">
        <v>0</v>
      </c>
      <c r="O166" s="69">
        <v>0</v>
      </c>
      <c r="P166" s="69">
        <v>0</v>
      </c>
      <c r="Q166" s="69">
        <v>0</v>
      </c>
      <c r="R166" s="69">
        <v>0</v>
      </c>
      <c r="S166" s="69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69">
        <v>0</v>
      </c>
      <c r="I167" s="69">
        <v>0</v>
      </c>
      <c r="J167" s="69">
        <v>0</v>
      </c>
      <c r="K167" s="69">
        <v>0</v>
      </c>
      <c r="L167" s="69">
        <v>0</v>
      </c>
      <c r="M167" s="69">
        <v>0</v>
      </c>
      <c r="N167" s="69">
        <v>0</v>
      </c>
      <c r="O167" s="69">
        <v>0</v>
      </c>
      <c r="P167" s="69">
        <v>0</v>
      </c>
      <c r="Q167" s="69">
        <v>0</v>
      </c>
      <c r="R167" s="69">
        <v>0</v>
      </c>
      <c r="S167" s="69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69">
        <v>0</v>
      </c>
      <c r="I168" s="69">
        <v>0</v>
      </c>
      <c r="J168" s="69">
        <v>0</v>
      </c>
      <c r="K168" s="69">
        <v>0</v>
      </c>
      <c r="L168" s="69">
        <v>0</v>
      </c>
      <c r="M168" s="69">
        <v>0</v>
      </c>
      <c r="N168" s="69">
        <v>0</v>
      </c>
      <c r="O168" s="69">
        <v>0</v>
      </c>
      <c r="P168" s="69">
        <v>0</v>
      </c>
      <c r="Q168" s="69">
        <v>0</v>
      </c>
      <c r="R168" s="69">
        <v>0</v>
      </c>
      <c r="S168" s="69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69">
        <v>0</v>
      </c>
      <c r="I169" s="69">
        <v>0</v>
      </c>
      <c r="J169" s="69">
        <v>0</v>
      </c>
      <c r="K169" s="69">
        <v>0</v>
      </c>
      <c r="L169" s="69">
        <v>0</v>
      </c>
      <c r="M169" s="69">
        <v>0</v>
      </c>
      <c r="N169" s="69">
        <v>0</v>
      </c>
      <c r="O169" s="69">
        <v>0</v>
      </c>
      <c r="P169" s="69">
        <v>0</v>
      </c>
      <c r="Q169" s="69">
        <v>0</v>
      </c>
      <c r="R169" s="69">
        <v>0</v>
      </c>
      <c r="S169" s="69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69">
        <v>0</v>
      </c>
      <c r="I170" s="69">
        <v>0</v>
      </c>
      <c r="J170" s="69">
        <v>0</v>
      </c>
      <c r="K170" s="69">
        <v>0</v>
      </c>
      <c r="L170" s="69">
        <v>0</v>
      </c>
      <c r="M170" s="69">
        <v>0</v>
      </c>
      <c r="N170" s="69">
        <v>0</v>
      </c>
      <c r="O170" s="69">
        <v>0</v>
      </c>
      <c r="P170" s="69">
        <v>0</v>
      </c>
      <c r="Q170" s="69">
        <v>0</v>
      </c>
      <c r="R170" s="69">
        <v>0</v>
      </c>
      <c r="S170" s="69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69">
        <v>0</v>
      </c>
      <c r="I171" s="69">
        <v>0</v>
      </c>
      <c r="J171" s="69">
        <v>0</v>
      </c>
      <c r="K171" s="69">
        <v>0</v>
      </c>
      <c r="L171" s="69">
        <v>0</v>
      </c>
      <c r="M171" s="69">
        <v>0</v>
      </c>
      <c r="N171" s="69">
        <v>0</v>
      </c>
      <c r="O171" s="69">
        <v>0</v>
      </c>
      <c r="P171" s="69">
        <v>0</v>
      </c>
      <c r="Q171" s="69">
        <v>0</v>
      </c>
      <c r="R171" s="69">
        <v>0</v>
      </c>
      <c r="S171" s="69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0</v>
      </c>
      <c r="H172" s="69">
        <v>0</v>
      </c>
      <c r="I172" s="69">
        <v>0</v>
      </c>
      <c r="J172" s="69">
        <v>0</v>
      </c>
      <c r="K172" s="69">
        <v>0</v>
      </c>
      <c r="L172" s="69">
        <v>0</v>
      </c>
      <c r="M172" s="69">
        <v>0</v>
      </c>
      <c r="N172" s="69">
        <v>0</v>
      </c>
      <c r="O172" s="69">
        <v>0</v>
      </c>
      <c r="P172" s="69">
        <v>0</v>
      </c>
      <c r="Q172" s="69">
        <v>0</v>
      </c>
      <c r="R172" s="69">
        <v>0</v>
      </c>
      <c r="S172" s="69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0</v>
      </c>
      <c r="H173" s="69">
        <v>0</v>
      </c>
      <c r="I173" s="69">
        <v>0</v>
      </c>
      <c r="J173" s="69">
        <v>0</v>
      </c>
      <c r="K173" s="69">
        <v>0</v>
      </c>
      <c r="L173" s="69">
        <v>0</v>
      </c>
      <c r="M173" s="69">
        <v>0</v>
      </c>
      <c r="N173" s="69">
        <v>0</v>
      </c>
      <c r="O173" s="69">
        <v>0</v>
      </c>
      <c r="P173" s="69">
        <v>0</v>
      </c>
      <c r="Q173" s="69">
        <v>0</v>
      </c>
      <c r="R173" s="69">
        <v>0</v>
      </c>
      <c r="S173" s="69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0</v>
      </c>
      <c r="H174" s="69">
        <v>0</v>
      </c>
      <c r="I174" s="69">
        <v>0</v>
      </c>
      <c r="J174" s="69">
        <v>0</v>
      </c>
      <c r="K174" s="69">
        <v>0</v>
      </c>
      <c r="L174" s="69">
        <v>0</v>
      </c>
      <c r="M174" s="69">
        <v>0</v>
      </c>
      <c r="N174" s="69">
        <v>0</v>
      </c>
      <c r="O174" s="69">
        <v>0</v>
      </c>
      <c r="P174" s="69">
        <v>0</v>
      </c>
      <c r="Q174" s="69">
        <v>0</v>
      </c>
      <c r="R174" s="69">
        <v>0</v>
      </c>
      <c r="S174" s="69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69">
        <v>0</v>
      </c>
      <c r="I175" s="69">
        <v>0</v>
      </c>
      <c r="J175" s="69">
        <v>0</v>
      </c>
      <c r="K175" s="69">
        <v>0</v>
      </c>
      <c r="L175" s="69">
        <v>0</v>
      </c>
      <c r="M175" s="69">
        <v>0</v>
      </c>
      <c r="N175" s="69">
        <v>0</v>
      </c>
      <c r="O175" s="69">
        <v>0</v>
      </c>
      <c r="P175" s="69">
        <v>0</v>
      </c>
      <c r="Q175" s="69">
        <v>0</v>
      </c>
      <c r="R175" s="69">
        <v>0</v>
      </c>
      <c r="S175" s="69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0</v>
      </c>
      <c r="H176" s="69">
        <v>0</v>
      </c>
      <c r="I176" s="69">
        <v>0</v>
      </c>
      <c r="J176" s="69">
        <v>0</v>
      </c>
      <c r="K176" s="69">
        <v>0</v>
      </c>
      <c r="L176" s="69">
        <v>0</v>
      </c>
      <c r="M176" s="69">
        <v>0</v>
      </c>
      <c r="N176" s="69">
        <v>0</v>
      </c>
      <c r="O176" s="69">
        <v>0</v>
      </c>
      <c r="P176" s="69">
        <v>0</v>
      </c>
      <c r="Q176" s="69">
        <v>0</v>
      </c>
      <c r="R176" s="69">
        <v>0</v>
      </c>
      <c r="S176" s="69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0</v>
      </c>
      <c r="H177" s="69">
        <v>0</v>
      </c>
      <c r="I177" s="69">
        <v>0</v>
      </c>
      <c r="J177" s="69">
        <v>0</v>
      </c>
      <c r="K177" s="69">
        <v>0</v>
      </c>
      <c r="L177" s="69">
        <v>0</v>
      </c>
      <c r="M177" s="69">
        <v>0</v>
      </c>
      <c r="N177" s="69">
        <v>0</v>
      </c>
      <c r="O177" s="69">
        <v>0</v>
      </c>
      <c r="P177" s="69">
        <v>0</v>
      </c>
      <c r="Q177" s="69">
        <v>0</v>
      </c>
      <c r="R177" s="69">
        <v>0</v>
      </c>
      <c r="S177" s="69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69">
        <v>0</v>
      </c>
      <c r="I178" s="69">
        <v>0</v>
      </c>
      <c r="J178" s="69">
        <v>0</v>
      </c>
      <c r="K178" s="69">
        <v>0</v>
      </c>
      <c r="L178" s="69">
        <v>0</v>
      </c>
      <c r="M178" s="69">
        <v>0</v>
      </c>
      <c r="N178" s="69">
        <v>0</v>
      </c>
      <c r="O178" s="69">
        <v>0</v>
      </c>
      <c r="P178" s="69">
        <v>0</v>
      </c>
      <c r="Q178" s="69">
        <v>0</v>
      </c>
      <c r="R178" s="69">
        <v>0</v>
      </c>
      <c r="S178" s="69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0</v>
      </c>
      <c r="H179" s="69">
        <v>0</v>
      </c>
      <c r="I179" s="69">
        <v>0</v>
      </c>
      <c r="J179" s="69">
        <v>0</v>
      </c>
      <c r="K179" s="69">
        <v>0</v>
      </c>
      <c r="L179" s="69">
        <v>0</v>
      </c>
      <c r="M179" s="69">
        <v>0</v>
      </c>
      <c r="N179" s="69">
        <v>0</v>
      </c>
      <c r="O179" s="69">
        <v>0</v>
      </c>
      <c r="P179" s="69">
        <v>0</v>
      </c>
      <c r="Q179" s="69">
        <v>0</v>
      </c>
      <c r="R179" s="69">
        <v>0</v>
      </c>
      <c r="S179" s="69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0</v>
      </c>
      <c r="H180" s="69">
        <v>0</v>
      </c>
      <c r="I180" s="69">
        <v>0</v>
      </c>
      <c r="J180" s="69">
        <v>0</v>
      </c>
      <c r="K180" s="69">
        <v>0</v>
      </c>
      <c r="L180" s="69">
        <v>0</v>
      </c>
      <c r="M180" s="69">
        <v>0</v>
      </c>
      <c r="N180" s="69">
        <v>0</v>
      </c>
      <c r="O180" s="69">
        <v>0</v>
      </c>
      <c r="P180" s="69">
        <v>0</v>
      </c>
      <c r="Q180" s="69">
        <v>0</v>
      </c>
      <c r="R180" s="69">
        <v>0</v>
      </c>
      <c r="S180" s="69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69">
        <v>0</v>
      </c>
      <c r="I181" s="69">
        <v>0</v>
      </c>
      <c r="J181" s="69">
        <v>0</v>
      </c>
      <c r="K181" s="69">
        <v>0</v>
      </c>
      <c r="L181" s="69">
        <v>0</v>
      </c>
      <c r="M181" s="69">
        <v>0</v>
      </c>
      <c r="N181" s="69">
        <v>0</v>
      </c>
      <c r="O181" s="69">
        <v>0</v>
      </c>
      <c r="P181" s="69">
        <v>0</v>
      </c>
      <c r="Q181" s="69">
        <v>0</v>
      </c>
      <c r="R181" s="69">
        <v>0</v>
      </c>
      <c r="S181" s="69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69">
        <v>0</v>
      </c>
      <c r="I182" s="69">
        <v>0</v>
      </c>
      <c r="J182" s="69">
        <v>0</v>
      </c>
      <c r="K182" s="69">
        <v>0</v>
      </c>
      <c r="L182" s="69">
        <v>0</v>
      </c>
      <c r="M182" s="69">
        <v>0</v>
      </c>
      <c r="N182" s="69">
        <v>0</v>
      </c>
      <c r="O182" s="69">
        <v>0</v>
      </c>
      <c r="P182" s="69">
        <v>0</v>
      </c>
      <c r="Q182" s="69">
        <v>0</v>
      </c>
      <c r="R182" s="69">
        <v>0</v>
      </c>
      <c r="S182" s="69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69">
        <v>0</v>
      </c>
      <c r="I183" s="69">
        <v>0</v>
      </c>
      <c r="J183" s="69">
        <v>0</v>
      </c>
      <c r="K183" s="69">
        <v>0</v>
      </c>
      <c r="L183" s="69">
        <v>0</v>
      </c>
      <c r="M183" s="69">
        <v>0</v>
      </c>
      <c r="N183" s="69">
        <v>0</v>
      </c>
      <c r="O183" s="69">
        <v>0</v>
      </c>
      <c r="P183" s="69">
        <v>0</v>
      </c>
      <c r="Q183" s="69">
        <v>0</v>
      </c>
      <c r="R183" s="69">
        <v>0</v>
      </c>
      <c r="S183" s="69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69">
        <v>0</v>
      </c>
      <c r="I184" s="69">
        <v>0</v>
      </c>
      <c r="J184" s="69">
        <v>0</v>
      </c>
      <c r="K184" s="69">
        <v>0</v>
      </c>
      <c r="L184" s="69">
        <v>0</v>
      </c>
      <c r="M184" s="69">
        <v>0</v>
      </c>
      <c r="N184" s="69">
        <v>0</v>
      </c>
      <c r="O184" s="69">
        <v>0</v>
      </c>
      <c r="P184" s="69">
        <v>0</v>
      </c>
      <c r="Q184" s="69">
        <v>0</v>
      </c>
      <c r="R184" s="69">
        <v>0</v>
      </c>
      <c r="S184" s="69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69">
        <v>0</v>
      </c>
      <c r="I185" s="69">
        <v>0</v>
      </c>
      <c r="J185" s="69">
        <v>0</v>
      </c>
      <c r="K185" s="69">
        <v>0</v>
      </c>
      <c r="L185" s="69">
        <v>0</v>
      </c>
      <c r="M185" s="69">
        <v>0</v>
      </c>
      <c r="N185" s="69">
        <v>0</v>
      </c>
      <c r="O185" s="69">
        <v>0</v>
      </c>
      <c r="P185" s="69">
        <v>0</v>
      </c>
      <c r="Q185" s="69">
        <v>0</v>
      </c>
      <c r="R185" s="69">
        <v>0</v>
      </c>
      <c r="S185" s="69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0</v>
      </c>
      <c r="H186" s="69">
        <v>0</v>
      </c>
      <c r="I186" s="69">
        <v>0</v>
      </c>
      <c r="J186" s="69">
        <v>0</v>
      </c>
      <c r="K186" s="69">
        <v>0</v>
      </c>
      <c r="L186" s="69">
        <v>0</v>
      </c>
      <c r="M186" s="69">
        <v>0</v>
      </c>
      <c r="N186" s="69">
        <v>0</v>
      </c>
      <c r="O186" s="69">
        <v>0</v>
      </c>
      <c r="P186" s="69">
        <v>0</v>
      </c>
      <c r="Q186" s="69">
        <v>0</v>
      </c>
      <c r="R186" s="69">
        <v>0</v>
      </c>
      <c r="S186" s="69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69">
        <v>0</v>
      </c>
      <c r="I187" s="69">
        <v>0</v>
      </c>
      <c r="J187" s="69">
        <v>0</v>
      </c>
      <c r="K187" s="69">
        <v>0</v>
      </c>
      <c r="L187" s="69">
        <v>0</v>
      </c>
      <c r="M187" s="69">
        <v>0</v>
      </c>
      <c r="N187" s="69">
        <v>0</v>
      </c>
      <c r="O187" s="69">
        <v>0</v>
      </c>
      <c r="P187" s="69">
        <v>0</v>
      </c>
      <c r="Q187" s="69">
        <v>0</v>
      </c>
      <c r="R187" s="69">
        <v>0</v>
      </c>
      <c r="S187" s="69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0</v>
      </c>
      <c r="H188" s="69">
        <v>0</v>
      </c>
      <c r="I188" s="69">
        <v>0</v>
      </c>
      <c r="J188" s="69">
        <v>0</v>
      </c>
      <c r="K188" s="69">
        <v>0</v>
      </c>
      <c r="L188" s="69">
        <v>0</v>
      </c>
      <c r="M188" s="69">
        <v>0</v>
      </c>
      <c r="N188" s="69">
        <v>0</v>
      </c>
      <c r="O188" s="69">
        <v>0</v>
      </c>
      <c r="P188" s="69">
        <v>0</v>
      </c>
      <c r="Q188" s="69">
        <v>0</v>
      </c>
      <c r="R188" s="69">
        <v>0</v>
      </c>
      <c r="S188" s="69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69">
        <v>0</v>
      </c>
      <c r="I189" s="69">
        <v>0</v>
      </c>
      <c r="J189" s="69">
        <v>0</v>
      </c>
      <c r="K189" s="69">
        <v>0</v>
      </c>
      <c r="L189" s="69">
        <v>0</v>
      </c>
      <c r="M189" s="69">
        <v>0</v>
      </c>
      <c r="N189" s="69">
        <v>0</v>
      </c>
      <c r="O189" s="69">
        <v>0</v>
      </c>
      <c r="P189" s="69">
        <v>0</v>
      </c>
      <c r="Q189" s="69">
        <v>0</v>
      </c>
      <c r="R189" s="69">
        <v>0</v>
      </c>
      <c r="S189" s="69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0</v>
      </c>
      <c r="H190" s="69">
        <v>0</v>
      </c>
      <c r="I190" s="69">
        <v>0</v>
      </c>
      <c r="J190" s="69">
        <v>0</v>
      </c>
      <c r="K190" s="69">
        <v>0</v>
      </c>
      <c r="L190" s="69">
        <v>0</v>
      </c>
      <c r="M190" s="69">
        <v>0</v>
      </c>
      <c r="N190" s="69">
        <v>0</v>
      </c>
      <c r="O190" s="69">
        <v>0</v>
      </c>
      <c r="P190" s="69">
        <v>0</v>
      </c>
      <c r="Q190" s="69">
        <v>0</v>
      </c>
      <c r="R190" s="69">
        <v>0</v>
      </c>
      <c r="S190" s="69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69">
        <v>0</v>
      </c>
      <c r="I191" s="69">
        <v>0</v>
      </c>
      <c r="J191" s="69">
        <v>0</v>
      </c>
      <c r="K191" s="69">
        <v>0</v>
      </c>
      <c r="L191" s="69">
        <v>0</v>
      </c>
      <c r="M191" s="69">
        <v>0</v>
      </c>
      <c r="N191" s="69">
        <v>0</v>
      </c>
      <c r="O191" s="69">
        <v>0</v>
      </c>
      <c r="P191" s="69">
        <v>0</v>
      </c>
      <c r="Q191" s="69">
        <v>0</v>
      </c>
      <c r="R191" s="69">
        <v>0</v>
      </c>
      <c r="S191" s="69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69">
        <v>0</v>
      </c>
      <c r="I192" s="69">
        <v>0</v>
      </c>
      <c r="J192" s="69">
        <v>0</v>
      </c>
      <c r="K192" s="69">
        <v>0</v>
      </c>
      <c r="L192" s="69">
        <v>0</v>
      </c>
      <c r="M192" s="69">
        <v>0</v>
      </c>
      <c r="N192" s="69">
        <v>0</v>
      </c>
      <c r="O192" s="69">
        <v>0</v>
      </c>
      <c r="P192" s="69">
        <v>0</v>
      </c>
      <c r="Q192" s="69">
        <v>0</v>
      </c>
      <c r="R192" s="69">
        <v>0</v>
      </c>
      <c r="S192" s="69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0</v>
      </c>
      <c r="H193" s="69">
        <v>0</v>
      </c>
      <c r="I193" s="69">
        <v>0</v>
      </c>
      <c r="J193" s="69">
        <v>0</v>
      </c>
      <c r="K193" s="69">
        <v>0</v>
      </c>
      <c r="L193" s="69">
        <v>0</v>
      </c>
      <c r="M193" s="69">
        <v>0</v>
      </c>
      <c r="N193" s="69">
        <v>0</v>
      </c>
      <c r="O193" s="69">
        <v>0</v>
      </c>
      <c r="P193" s="69">
        <v>0</v>
      </c>
      <c r="Q193" s="69">
        <v>0</v>
      </c>
      <c r="R193" s="69">
        <v>0</v>
      </c>
      <c r="S193" s="69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0</v>
      </c>
      <c r="H194" s="69">
        <v>0</v>
      </c>
      <c r="I194" s="69">
        <v>0</v>
      </c>
      <c r="J194" s="69">
        <v>0</v>
      </c>
      <c r="K194" s="69">
        <v>0</v>
      </c>
      <c r="L194" s="69">
        <v>0</v>
      </c>
      <c r="M194" s="69">
        <v>0</v>
      </c>
      <c r="N194" s="69">
        <v>0</v>
      </c>
      <c r="O194" s="69">
        <v>0</v>
      </c>
      <c r="P194" s="69">
        <v>0</v>
      </c>
      <c r="Q194" s="69">
        <v>0</v>
      </c>
      <c r="R194" s="69">
        <v>0</v>
      </c>
      <c r="S194" s="69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69">
        <v>0</v>
      </c>
      <c r="I195" s="69">
        <v>0</v>
      </c>
      <c r="J195" s="69">
        <v>0</v>
      </c>
      <c r="K195" s="69">
        <v>0</v>
      </c>
      <c r="L195" s="69">
        <v>0</v>
      </c>
      <c r="M195" s="69">
        <v>0</v>
      </c>
      <c r="N195" s="69">
        <v>0</v>
      </c>
      <c r="O195" s="69">
        <v>0</v>
      </c>
      <c r="P195" s="69">
        <v>0</v>
      </c>
      <c r="Q195" s="69">
        <v>0</v>
      </c>
      <c r="R195" s="69">
        <v>0</v>
      </c>
      <c r="S195" s="69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69">
        <v>0</v>
      </c>
      <c r="I196" s="69">
        <v>0</v>
      </c>
      <c r="J196" s="69">
        <v>0</v>
      </c>
      <c r="K196" s="69">
        <v>0</v>
      </c>
      <c r="L196" s="69">
        <v>0</v>
      </c>
      <c r="M196" s="69">
        <v>0</v>
      </c>
      <c r="N196" s="69">
        <v>0</v>
      </c>
      <c r="O196" s="69">
        <v>0</v>
      </c>
      <c r="P196" s="69">
        <v>0</v>
      </c>
      <c r="Q196" s="69">
        <v>0</v>
      </c>
      <c r="R196" s="69">
        <v>0</v>
      </c>
      <c r="S196" s="69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69">
        <v>0</v>
      </c>
      <c r="I197" s="69">
        <v>0</v>
      </c>
      <c r="J197" s="69">
        <v>0</v>
      </c>
      <c r="K197" s="69">
        <v>0</v>
      </c>
      <c r="L197" s="69">
        <v>0</v>
      </c>
      <c r="M197" s="69">
        <v>0</v>
      </c>
      <c r="N197" s="69">
        <v>0</v>
      </c>
      <c r="O197" s="69">
        <v>0</v>
      </c>
      <c r="P197" s="69">
        <v>0</v>
      </c>
      <c r="Q197" s="69">
        <v>0</v>
      </c>
      <c r="R197" s="69">
        <v>0</v>
      </c>
      <c r="S197" s="69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69">
        <v>0</v>
      </c>
      <c r="I198" s="69">
        <v>0</v>
      </c>
      <c r="J198" s="69">
        <v>0</v>
      </c>
      <c r="K198" s="69">
        <v>0</v>
      </c>
      <c r="L198" s="69">
        <v>0</v>
      </c>
      <c r="M198" s="69">
        <v>0</v>
      </c>
      <c r="N198" s="69">
        <v>0</v>
      </c>
      <c r="O198" s="69">
        <v>0</v>
      </c>
      <c r="P198" s="69">
        <v>0</v>
      </c>
      <c r="Q198" s="69">
        <v>0</v>
      </c>
      <c r="R198" s="69">
        <v>0</v>
      </c>
      <c r="S198" s="69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69">
        <v>0</v>
      </c>
      <c r="I199" s="69">
        <v>0</v>
      </c>
      <c r="J199" s="69">
        <v>0</v>
      </c>
      <c r="K199" s="69">
        <v>0</v>
      </c>
      <c r="L199" s="69">
        <v>0</v>
      </c>
      <c r="M199" s="69">
        <v>0</v>
      </c>
      <c r="N199" s="69">
        <v>0</v>
      </c>
      <c r="O199" s="69">
        <v>0</v>
      </c>
      <c r="P199" s="69">
        <v>0</v>
      </c>
      <c r="Q199" s="69">
        <v>0</v>
      </c>
      <c r="R199" s="69">
        <v>0</v>
      </c>
      <c r="S199" s="69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69">
        <v>0</v>
      </c>
      <c r="I200" s="69">
        <v>0</v>
      </c>
      <c r="J200" s="69">
        <v>0</v>
      </c>
      <c r="K200" s="69">
        <v>0</v>
      </c>
      <c r="L200" s="69">
        <v>0</v>
      </c>
      <c r="M200" s="69">
        <v>0</v>
      </c>
      <c r="N200" s="69">
        <v>0</v>
      </c>
      <c r="O200" s="69">
        <v>0</v>
      </c>
      <c r="P200" s="69">
        <v>0</v>
      </c>
      <c r="Q200" s="69">
        <v>0</v>
      </c>
      <c r="R200" s="69">
        <v>0</v>
      </c>
      <c r="S200" s="69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69">
        <v>0</v>
      </c>
      <c r="I201" s="69">
        <v>0</v>
      </c>
      <c r="J201" s="69">
        <v>0</v>
      </c>
      <c r="K201" s="69">
        <v>0</v>
      </c>
      <c r="L201" s="69">
        <v>0</v>
      </c>
      <c r="M201" s="69">
        <v>0</v>
      </c>
      <c r="N201" s="69">
        <v>0</v>
      </c>
      <c r="O201" s="69">
        <v>0</v>
      </c>
      <c r="P201" s="69">
        <v>0</v>
      </c>
      <c r="Q201" s="69">
        <v>0</v>
      </c>
      <c r="R201" s="69">
        <v>0</v>
      </c>
      <c r="S201" s="69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0</v>
      </c>
      <c r="H202" s="69">
        <v>0</v>
      </c>
      <c r="I202" s="69">
        <v>0</v>
      </c>
      <c r="J202" s="69">
        <v>0</v>
      </c>
      <c r="K202" s="69">
        <v>0</v>
      </c>
      <c r="L202" s="69">
        <v>0</v>
      </c>
      <c r="M202" s="69">
        <v>0</v>
      </c>
      <c r="N202" s="69">
        <v>0</v>
      </c>
      <c r="O202" s="69">
        <v>0</v>
      </c>
      <c r="P202" s="69">
        <v>0</v>
      </c>
      <c r="Q202" s="69">
        <v>0</v>
      </c>
      <c r="R202" s="69">
        <v>0</v>
      </c>
      <c r="S202" s="69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2</v>
      </c>
      <c r="H203" s="69">
        <v>0</v>
      </c>
      <c r="I203" s="69">
        <v>0</v>
      </c>
      <c r="J203" s="69">
        <v>0</v>
      </c>
      <c r="K203" s="69">
        <v>0</v>
      </c>
      <c r="L203" s="69">
        <v>0</v>
      </c>
      <c r="M203" s="69">
        <v>0</v>
      </c>
      <c r="N203" s="69">
        <v>0</v>
      </c>
      <c r="O203" s="69">
        <v>0</v>
      </c>
      <c r="P203" s="69">
        <v>0</v>
      </c>
      <c r="Q203" s="69">
        <v>0</v>
      </c>
      <c r="R203" s="69">
        <v>2</v>
      </c>
      <c r="S203" s="69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69">
        <v>0</v>
      </c>
      <c r="I204" s="69">
        <v>0</v>
      </c>
      <c r="J204" s="69">
        <v>0</v>
      </c>
      <c r="K204" s="69">
        <v>0</v>
      </c>
      <c r="L204" s="69">
        <v>0</v>
      </c>
      <c r="M204" s="69">
        <v>0</v>
      </c>
      <c r="N204" s="69">
        <v>0</v>
      </c>
      <c r="O204" s="69">
        <v>0</v>
      </c>
      <c r="P204" s="69">
        <v>0</v>
      </c>
      <c r="Q204" s="69">
        <v>0</v>
      </c>
      <c r="R204" s="69">
        <v>0</v>
      </c>
      <c r="S204" s="69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69">
        <v>0</v>
      </c>
      <c r="I205" s="69">
        <v>0</v>
      </c>
      <c r="J205" s="69">
        <v>0</v>
      </c>
      <c r="K205" s="69">
        <v>0</v>
      </c>
      <c r="L205" s="69">
        <v>0</v>
      </c>
      <c r="M205" s="69">
        <v>0</v>
      </c>
      <c r="N205" s="69">
        <v>0</v>
      </c>
      <c r="O205" s="69">
        <v>0</v>
      </c>
      <c r="P205" s="69">
        <v>0</v>
      </c>
      <c r="Q205" s="69">
        <v>0</v>
      </c>
      <c r="R205" s="69">
        <v>0</v>
      </c>
      <c r="S205" s="69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69">
        <v>0</v>
      </c>
      <c r="I206" s="69">
        <v>0</v>
      </c>
      <c r="J206" s="69">
        <v>0</v>
      </c>
      <c r="K206" s="69">
        <v>0</v>
      </c>
      <c r="L206" s="69">
        <v>0</v>
      </c>
      <c r="M206" s="69">
        <v>0</v>
      </c>
      <c r="N206" s="69">
        <v>0</v>
      </c>
      <c r="O206" s="69">
        <v>0</v>
      </c>
      <c r="P206" s="69">
        <v>0</v>
      </c>
      <c r="Q206" s="69">
        <v>0</v>
      </c>
      <c r="R206" s="69">
        <v>0</v>
      </c>
      <c r="S206" s="69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69">
        <v>0</v>
      </c>
      <c r="I207" s="69">
        <v>0</v>
      </c>
      <c r="J207" s="69">
        <v>0</v>
      </c>
      <c r="K207" s="69">
        <v>0</v>
      </c>
      <c r="L207" s="69">
        <v>0</v>
      </c>
      <c r="M207" s="69">
        <v>0</v>
      </c>
      <c r="N207" s="69">
        <v>0</v>
      </c>
      <c r="O207" s="69">
        <v>0</v>
      </c>
      <c r="P207" s="69">
        <v>0</v>
      </c>
      <c r="Q207" s="69">
        <v>0</v>
      </c>
      <c r="R207" s="69">
        <v>0</v>
      </c>
      <c r="S207" s="69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69">
        <v>0</v>
      </c>
      <c r="I208" s="69">
        <v>0</v>
      </c>
      <c r="J208" s="69">
        <v>0</v>
      </c>
      <c r="K208" s="69">
        <v>0</v>
      </c>
      <c r="L208" s="69">
        <v>0</v>
      </c>
      <c r="M208" s="69">
        <v>0</v>
      </c>
      <c r="N208" s="69">
        <v>0</v>
      </c>
      <c r="O208" s="69">
        <v>0</v>
      </c>
      <c r="P208" s="69">
        <v>0</v>
      </c>
      <c r="Q208" s="69">
        <v>0</v>
      </c>
      <c r="R208" s="69">
        <v>0</v>
      </c>
      <c r="S208" s="69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5</v>
      </c>
      <c r="H209" s="93">
        <f t="shared" ref="H209:S209" si="12">SUM(H156:H208)</f>
        <v>0</v>
      </c>
      <c r="I209" s="93">
        <f t="shared" si="12"/>
        <v>0</v>
      </c>
      <c r="J209" s="93">
        <f t="shared" si="12"/>
        <v>0</v>
      </c>
      <c r="K209" s="93">
        <f t="shared" si="12"/>
        <v>0</v>
      </c>
      <c r="L209" s="93">
        <f t="shared" si="12"/>
        <v>0</v>
      </c>
      <c r="M209" s="93">
        <f t="shared" si="12"/>
        <v>0</v>
      </c>
      <c r="N209" s="93">
        <f t="shared" si="12"/>
        <v>0</v>
      </c>
      <c r="O209" s="93">
        <f t="shared" si="12"/>
        <v>0</v>
      </c>
      <c r="P209" s="93">
        <f t="shared" si="12"/>
        <v>0</v>
      </c>
      <c r="Q209" s="93">
        <f t="shared" si="12"/>
        <v>0</v>
      </c>
      <c r="R209" s="93">
        <f t="shared" si="12"/>
        <v>5</v>
      </c>
      <c r="S209" s="94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0</v>
      </c>
      <c r="H210" s="69">
        <v>0</v>
      </c>
      <c r="I210" s="69">
        <v>0</v>
      </c>
      <c r="J210" s="69">
        <v>0</v>
      </c>
      <c r="K210" s="69">
        <v>0</v>
      </c>
      <c r="L210" s="69">
        <v>0</v>
      </c>
      <c r="M210" s="69">
        <v>0</v>
      </c>
      <c r="N210" s="69">
        <v>0</v>
      </c>
      <c r="O210" s="69">
        <v>0</v>
      </c>
      <c r="P210" s="69">
        <v>0</v>
      </c>
      <c r="Q210" s="69">
        <v>0</v>
      </c>
      <c r="R210" s="69">
        <v>0</v>
      </c>
      <c r="S210" s="69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0</v>
      </c>
      <c r="H211" s="69">
        <v>0</v>
      </c>
      <c r="I211" s="69">
        <v>0</v>
      </c>
      <c r="J211" s="69">
        <v>0</v>
      </c>
      <c r="K211" s="69">
        <v>0</v>
      </c>
      <c r="L211" s="69">
        <v>0</v>
      </c>
      <c r="M211" s="69">
        <v>0</v>
      </c>
      <c r="N211" s="69">
        <v>0</v>
      </c>
      <c r="O211" s="69">
        <v>0</v>
      </c>
      <c r="P211" s="69">
        <v>0</v>
      </c>
      <c r="Q211" s="69">
        <v>0</v>
      </c>
      <c r="R211" s="69">
        <v>0</v>
      </c>
      <c r="S211" s="69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0</v>
      </c>
      <c r="H212" s="69">
        <v>0</v>
      </c>
      <c r="I212" s="69">
        <v>0</v>
      </c>
      <c r="J212" s="69">
        <v>0</v>
      </c>
      <c r="K212" s="69">
        <v>0</v>
      </c>
      <c r="L212" s="69">
        <v>0</v>
      </c>
      <c r="M212" s="69">
        <v>0</v>
      </c>
      <c r="N212" s="69">
        <v>0</v>
      </c>
      <c r="O212" s="69">
        <v>0</v>
      </c>
      <c r="P212" s="69">
        <v>0</v>
      </c>
      <c r="Q212" s="69">
        <v>0</v>
      </c>
      <c r="R212" s="69">
        <v>0</v>
      </c>
      <c r="S212" s="69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0</v>
      </c>
      <c r="H213" s="69">
        <v>0</v>
      </c>
      <c r="I213" s="69">
        <v>0</v>
      </c>
      <c r="J213" s="69">
        <v>0</v>
      </c>
      <c r="K213" s="69">
        <v>0</v>
      </c>
      <c r="L213" s="69">
        <v>0</v>
      </c>
      <c r="M213" s="69">
        <v>0</v>
      </c>
      <c r="N213" s="69">
        <v>0</v>
      </c>
      <c r="O213" s="69">
        <v>0</v>
      </c>
      <c r="P213" s="69">
        <v>0</v>
      </c>
      <c r="Q213" s="69">
        <v>0</v>
      </c>
      <c r="R213" s="69">
        <v>0</v>
      </c>
      <c r="S213" s="69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0</v>
      </c>
      <c r="H214" s="69">
        <v>0</v>
      </c>
      <c r="I214" s="69">
        <v>0</v>
      </c>
      <c r="J214" s="69">
        <v>0</v>
      </c>
      <c r="K214" s="69">
        <v>0</v>
      </c>
      <c r="L214" s="69">
        <v>0</v>
      </c>
      <c r="M214" s="69">
        <v>0</v>
      </c>
      <c r="N214" s="69">
        <v>0</v>
      </c>
      <c r="O214" s="69">
        <v>0</v>
      </c>
      <c r="P214" s="69">
        <v>0</v>
      </c>
      <c r="Q214" s="69">
        <v>0</v>
      </c>
      <c r="R214" s="69">
        <v>0</v>
      </c>
      <c r="S214" s="69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69">
        <v>0</v>
      </c>
      <c r="I215" s="69">
        <v>0</v>
      </c>
      <c r="J215" s="69">
        <v>0</v>
      </c>
      <c r="K215" s="69">
        <v>0</v>
      </c>
      <c r="L215" s="69">
        <v>0</v>
      </c>
      <c r="M215" s="69">
        <v>0</v>
      </c>
      <c r="N215" s="69">
        <v>0</v>
      </c>
      <c r="O215" s="69">
        <v>0</v>
      </c>
      <c r="P215" s="69">
        <v>0</v>
      </c>
      <c r="Q215" s="69">
        <v>0</v>
      </c>
      <c r="R215" s="69">
        <v>0</v>
      </c>
      <c r="S215" s="69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69">
        <v>0</v>
      </c>
      <c r="I216" s="69">
        <v>0</v>
      </c>
      <c r="J216" s="69">
        <v>0</v>
      </c>
      <c r="K216" s="69">
        <v>0</v>
      </c>
      <c r="L216" s="69">
        <v>0</v>
      </c>
      <c r="M216" s="69">
        <v>0</v>
      </c>
      <c r="N216" s="69">
        <v>0</v>
      </c>
      <c r="O216" s="69">
        <v>0</v>
      </c>
      <c r="P216" s="69">
        <v>0</v>
      </c>
      <c r="Q216" s="69">
        <v>0</v>
      </c>
      <c r="R216" s="69">
        <v>0</v>
      </c>
      <c r="S216" s="69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69">
        <v>0</v>
      </c>
      <c r="I217" s="69">
        <v>0</v>
      </c>
      <c r="J217" s="69">
        <v>0</v>
      </c>
      <c r="K217" s="69">
        <v>0</v>
      </c>
      <c r="L217" s="69">
        <v>0</v>
      </c>
      <c r="M217" s="69">
        <v>0</v>
      </c>
      <c r="N217" s="69">
        <v>0</v>
      </c>
      <c r="O217" s="69">
        <v>0</v>
      </c>
      <c r="P217" s="69">
        <v>0</v>
      </c>
      <c r="Q217" s="69">
        <v>0</v>
      </c>
      <c r="R217" s="69">
        <v>0</v>
      </c>
      <c r="S217" s="69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69">
        <v>0</v>
      </c>
      <c r="I218" s="69">
        <v>0</v>
      </c>
      <c r="J218" s="69">
        <v>0</v>
      </c>
      <c r="K218" s="69">
        <v>0</v>
      </c>
      <c r="L218" s="69">
        <v>0</v>
      </c>
      <c r="M218" s="69">
        <v>0</v>
      </c>
      <c r="N218" s="69">
        <v>0</v>
      </c>
      <c r="O218" s="69">
        <v>0</v>
      </c>
      <c r="P218" s="69">
        <v>0</v>
      </c>
      <c r="Q218" s="69">
        <v>0</v>
      </c>
      <c r="R218" s="69">
        <v>0</v>
      </c>
      <c r="S218" s="69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69">
        <v>0</v>
      </c>
      <c r="I219" s="69">
        <v>0</v>
      </c>
      <c r="J219" s="69">
        <v>0</v>
      </c>
      <c r="K219" s="69">
        <v>0</v>
      </c>
      <c r="L219" s="69">
        <v>0</v>
      </c>
      <c r="M219" s="69">
        <v>0</v>
      </c>
      <c r="N219" s="69">
        <v>0</v>
      </c>
      <c r="O219" s="69">
        <v>0</v>
      </c>
      <c r="P219" s="69">
        <v>0</v>
      </c>
      <c r="Q219" s="69">
        <v>0</v>
      </c>
      <c r="R219" s="69">
        <v>0</v>
      </c>
      <c r="S219" s="69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69">
        <v>0</v>
      </c>
      <c r="I220" s="69">
        <v>0</v>
      </c>
      <c r="J220" s="69">
        <v>0</v>
      </c>
      <c r="K220" s="69">
        <v>0</v>
      </c>
      <c r="L220" s="69">
        <v>0</v>
      </c>
      <c r="M220" s="69">
        <v>0</v>
      </c>
      <c r="N220" s="69">
        <v>0</v>
      </c>
      <c r="O220" s="69">
        <v>0</v>
      </c>
      <c r="P220" s="69">
        <v>0</v>
      </c>
      <c r="Q220" s="69">
        <v>0</v>
      </c>
      <c r="R220" s="69">
        <v>0</v>
      </c>
      <c r="S220" s="69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69">
        <v>0</v>
      </c>
      <c r="I221" s="69">
        <v>0</v>
      </c>
      <c r="J221" s="69">
        <v>0</v>
      </c>
      <c r="K221" s="69">
        <v>0</v>
      </c>
      <c r="L221" s="69">
        <v>0</v>
      </c>
      <c r="M221" s="69">
        <v>0</v>
      </c>
      <c r="N221" s="69">
        <v>0</v>
      </c>
      <c r="O221" s="69">
        <v>0</v>
      </c>
      <c r="P221" s="69">
        <v>0</v>
      </c>
      <c r="Q221" s="69">
        <v>0</v>
      </c>
      <c r="R221" s="69">
        <v>0</v>
      </c>
      <c r="S221" s="69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69">
        <v>0</v>
      </c>
      <c r="I222" s="69">
        <v>0</v>
      </c>
      <c r="J222" s="69">
        <v>0</v>
      </c>
      <c r="K222" s="69">
        <v>0</v>
      </c>
      <c r="L222" s="69">
        <v>0</v>
      </c>
      <c r="M222" s="69">
        <v>0</v>
      </c>
      <c r="N222" s="69">
        <v>0</v>
      </c>
      <c r="O222" s="69">
        <v>0</v>
      </c>
      <c r="P222" s="69">
        <v>0</v>
      </c>
      <c r="Q222" s="69">
        <v>0</v>
      </c>
      <c r="R222" s="69">
        <v>0</v>
      </c>
      <c r="S222" s="69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69">
        <v>0</v>
      </c>
      <c r="I223" s="69">
        <v>0</v>
      </c>
      <c r="J223" s="69">
        <v>0</v>
      </c>
      <c r="K223" s="69">
        <v>0</v>
      </c>
      <c r="L223" s="69">
        <v>0</v>
      </c>
      <c r="M223" s="69">
        <v>0</v>
      </c>
      <c r="N223" s="69">
        <v>0</v>
      </c>
      <c r="O223" s="69">
        <v>0</v>
      </c>
      <c r="P223" s="69">
        <v>0</v>
      </c>
      <c r="Q223" s="69">
        <v>0</v>
      </c>
      <c r="R223" s="69">
        <v>0</v>
      </c>
      <c r="S223" s="69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69">
        <v>0</v>
      </c>
      <c r="I224" s="69">
        <v>0</v>
      </c>
      <c r="J224" s="69">
        <v>0</v>
      </c>
      <c r="K224" s="69">
        <v>0</v>
      </c>
      <c r="L224" s="69">
        <v>0</v>
      </c>
      <c r="M224" s="69">
        <v>0</v>
      </c>
      <c r="N224" s="69">
        <v>0</v>
      </c>
      <c r="O224" s="69">
        <v>0</v>
      </c>
      <c r="P224" s="69">
        <v>0</v>
      </c>
      <c r="Q224" s="69">
        <v>0</v>
      </c>
      <c r="R224" s="69">
        <v>0</v>
      </c>
      <c r="S224" s="69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69">
        <v>0</v>
      </c>
      <c r="I225" s="69">
        <v>0</v>
      </c>
      <c r="J225" s="69">
        <v>0</v>
      </c>
      <c r="K225" s="69">
        <v>0</v>
      </c>
      <c r="L225" s="69">
        <v>0</v>
      </c>
      <c r="M225" s="69">
        <v>0</v>
      </c>
      <c r="N225" s="69">
        <v>0</v>
      </c>
      <c r="O225" s="69">
        <v>0</v>
      </c>
      <c r="P225" s="69">
        <v>0</v>
      </c>
      <c r="Q225" s="69">
        <v>0</v>
      </c>
      <c r="R225" s="69">
        <v>0</v>
      </c>
      <c r="S225" s="69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0</v>
      </c>
      <c r="H226" s="69">
        <v>0</v>
      </c>
      <c r="I226" s="69">
        <v>0</v>
      </c>
      <c r="J226" s="69">
        <v>0</v>
      </c>
      <c r="K226" s="69">
        <v>0</v>
      </c>
      <c r="L226" s="69">
        <v>0</v>
      </c>
      <c r="M226" s="69">
        <v>0</v>
      </c>
      <c r="N226" s="69">
        <v>0</v>
      </c>
      <c r="O226" s="69">
        <v>0</v>
      </c>
      <c r="P226" s="69">
        <v>0</v>
      </c>
      <c r="Q226" s="69">
        <v>0</v>
      </c>
      <c r="R226" s="69">
        <v>0</v>
      </c>
      <c r="S226" s="69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0</v>
      </c>
      <c r="H227" s="69">
        <v>0</v>
      </c>
      <c r="I227" s="69">
        <v>0</v>
      </c>
      <c r="J227" s="69">
        <v>0</v>
      </c>
      <c r="K227" s="69">
        <v>0</v>
      </c>
      <c r="L227" s="69">
        <v>0</v>
      </c>
      <c r="M227" s="69">
        <v>0</v>
      </c>
      <c r="N227" s="69">
        <v>0</v>
      </c>
      <c r="O227" s="69">
        <v>0</v>
      </c>
      <c r="P227" s="69">
        <v>0</v>
      </c>
      <c r="Q227" s="69">
        <v>0</v>
      </c>
      <c r="R227" s="69">
        <v>0</v>
      </c>
      <c r="S227" s="69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0</v>
      </c>
      <c r="H228" s="69">
        <v>0</v>
      </c>
      <c r="I228" s="69">
        <v>0</v>
      </c>
      <c r="J228" s="69">
        <v>0</v>
      </c>
      <c r="K228" s="69">
        <v>0</v>
      </c>
      <c r="L228" s="69">
        <v>0</v>
      </c>
      <c r="M228" s="69">
        <v>0</v>
      </c>
      <c r="N228" s="69">
        <v>0</v>
      </c>
      <c r="O228" s="69">
        <v>0</v>
      </c>
      <c r="P228" s="69">
        <v>0</v>
      </c>
      <c r="Q228" s="69">
        <v>0</v>
      </c>
      <c r="R228" s="69">
        <v>0</v>
      </c>
      <c r="S228" s="69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69">
        <v>0</v>
      </c>
      <c r="I229" s="69">
        <v>0</v>
      </c>
      <c r="J229" s="69">
        <v>0</v>
      </c>
      <c r="K229" s="69">
        <v>0</v>
      </c>
      <c r="L229" s="69">
        <v>0</v>
      </c>
      <c r="M229" s="69">
        <v>0</v>
      </c>
      <c r="N229" s="69">
        <v>0</v>
      </c>
      <c r="O229" s="69">
        <v>0</v>
      </c>
      <c r="P229" s="69">
        <v>0</v>
      </c>
      <c r="Q229" s="69">
        <v>0</v>
      </c>
      <c r="R229" s="69">
        <v>0</v>
      </c>
      <c r="S229" s="69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0</v>
      </c>
      <c r="H230" s="69">
        <v>0</v>
      </c>
      <c r="I230" s="69">
        <v>0</v>
      </c>
      <c r="J230" s="69">
        <v>0</v>
      </c>
      <c r="K230" s="69">
        <v>0</v>
      </c>
      <c r="L230" s="69">
        <v>0</v>
      </c>
      <c r="M230" s="69">
        <v>0</v>
      </c>
      <c r="N230" s="69">
        <v>0</v>
      </c>
      <c r="O230" s="69">
        <v>0</v>
      </c>
      <c r="P230" s="69">
        <v>0</v>
      </c>
      <c r="Q230" s="69">
        <v>0</v>
      </c>
      <c r="R230" s="69">
        <v>0</v>
      </c>
      <c r="S230" s="69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0</v>
      </c>
      <c r="H231" s="69">
        <v>0</v>
      </c>
      <c r="I231" s="69">
        <v>0</v>
      </c>
      <c r="J231" s="69">
        <v>0</v>
      </c>
      <c r="K231" s="69">
        <v>0</v>
      </c>
      <c r="L231" s="69">
        <v>0</v>
      </c>
      <c r="M231" s="69">
        <v>0</v>
      </c>
      <c r="N231" s="69">
        <v>0</v>
      </c>
      <c r="O231" s="69">
        <v>0</v>
      </c>
      <c r="P231" s="69">
        <v>0</v>
      </c>
      <c r="Q231" s="69">
        <v>0</v>
      </c>
      <c r="R231" s="69">
        <v>0</v>
      </c>
      <c r="S231" s="69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69">
        <v>0</v>
      </c>
      <c r="I232" s="69">
        <v>0</v>
      </c>
      <c r="J232" s="69">
        <v>0</v>
      </c>
      <c r="K232" s="69">
        <v>0</v>
      </c>
      <c r="L232" s="69">
        <v>0</v>
      </c>
      <c r="M232" s="69">
        <v>0</v>
      </c>
      <c r="N232" s="69">
        <v>0</v>
      </c>
      <c r="O232" s="69">
        <v>0</v>
      </c>
      <c r="P232" s="69">
        <v>0</v>
      </c>
      <c r="Q232" s="69">
        <v>0</v>
      </c>
      <c r="R232" s="69">
        <v>0</v>
      </c>
      <c r="S232" s="69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0</v>
      </c>
      <c r="H233" s="69">
        <v>0</v>
      </c>
      <c r="I233" s="69">
        <v>0</v>
      </c>
      <c r="J233" s="69">
        <v>0</v>
      </c>
      <c r="K233" s="69">
        <v>0</v>
      </c>
      <c r="L233" s="69">
        <v>0</v>
      </c>
      <c r="M233" s="69">
        <v>0</v>
      </c>
      <c r="N233" s="69">
        <v>0</v>
      </c>
      <c r="O233" s="69">
        <v>0</v>
      </c>
      <c r="P233" s="69">
        <v>0</v>
      </c>
      <c r="Q233" s="69">
        <v>0</v>
      </c>
      <c r="R233" s="69">
        <v>0</v>
      </c>
      <c r="S233" s="69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0</v>
      </c>
      <c r="H234" s="69">
        <v>0</v>
      </c>
      <c r="I234" s="69">
        <v>0</v>
      </c>
      <c r="J234" s="69">
        <v>0</v>
      </c>
      <c r="K234" s="69">
        <v>0</v>
      </c>
      <c r="L234" s="69">
        <v>0</v>
      </c>
      <c r="M234" s="69">
        <v>0</v>
      </c>
      <c r="N234" s="69">
        <v>0</v>
      </c>
      <c r="O234" s="69">
        <v>0</v>
      </c>
      <c r="P234" s="69">
        <v>0</v>
      </c>
      <c r="Q234" s="69">
        <v>0</v>
      </c>
      <c r="R234" s="69">
        <v>0</v>
      </c>
      <c r="S234" s="69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69">
        <v>0</v>
      </c>
      <c r="I235" s="69">
        <v>0</v>
      </c>
      <c r="J235" s="69">
        <v>0</v>
      </c>
      <c r="K235" s="69">
        <v>0</v>
      </c>
      <c r="L235" s="69">
        <v>0</v>
      </c>
      <c r="M235" s="69">
        <v>0</v>
      </c>
      <c r="N235" s="69">
        <v>0</v>
      </c>
      <c r="O235" s="69">
        <v>0</v>
      </c>
      <c r="P235" s="69">
        <v>0</v>
      </c>
      <c r="Q235" s="69">
        <v>0</v>
      </c>
      <c r="R235" s="69">
        <v>0</v>
      </c>
      <c r="S235" s="69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69">
        <v>0</v>
      </c>
      <c r="I236" s="69">
        <v>0</v>
      </c>
      <c r="J236" s="69">
        <v>0</v>
      </c>
      <c r="K236" s="69">
        <v>0</v>
      </c>
      <c r="L236" s="69">
        <v>0</v>
      </c>
      <c r="M236" s="69">
        <v>0</v>
      </c>
      <c r="N236" s="69">
        <v>0</v>
      </c>
      <c r="O236" s="69">
        <v>0</v>
      </c>
      <c r="P236" s="69">
        <v>0</v>
      </c>
      <c r="Q236" s="69">
        <v>0</v>
      </c>
      <c r="R236" s="69">
        <v>0</v>
      </c>
      <c r="S236" s="69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69">
        <v>0</v>
      </c>
      <c r="I237" s="69">
        <v>0</v>
      </c>
      <c r="J237" s="69">
        <v>0</v>
      </c>
      <c r="K237" s="69">
        <v>0</v>
      </c>
      <c r="L237" s="69">
        <v>0</v>
      </c>
      <c r="M237" s="69">
        <v>0</v>
      </c>
      <c r="N237" s="69">
        <v>0</v>
      </c>
      <c r="O237" s="69">
        <v>0</v>
      </c>
      <c r="P237" s="69">
        <v>0</v>
      </c>
      <c r="Q237" s="69">
        <v>0</v>
      </c>
      <c r="R237" s="69">
        <v>0</v>
      </c>
      <c r="S237" s="69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69">
        <v>0</v>
      </c>
      <c r="I239" s="69">
        <v>0</v>
      </c>
      <c r="J239" s="69">
        <v>0</v>
      </c>
      <c r="K239" s="69">
        <v>0</v>
      </c>
      <c r="L239" s="69">
        <v>0</v>
      </c>
      <c r="M239" s="69">
        <v>0</v>
      </c>
      <c r="N239" s="69">
        <v>0</v>
      </c>
      <c r="O239" s="69">
        <v>0</v>
      </c>
      <c r="P239" s="69">
        <v>0</v>
      </c>
      <c r="Q239" s="69">
        <v>0</v>
      </c>
      <c r="R239" s="69">
        <v>0</v>
      </c>
      <c r="S239" s="69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0</v>
      </c>
      <c r="H240" s="69">
        <v>0</v>
      </c>
      <c r="I240" s="69">
        <v>0</v>
      </c>
      <c r="J240" s="69">
        <v>0</v>
      </c>
      <c r="K240" s="69">
        <v>0</v>
      </c>
      <c r="L240" s="69">
        <v>0</v>
      </c>
      <c r="M240" s="69">
        <v>0</v>
      </c>
      <c r="N240" s="69">
        <v>0</v>
      </c>
      <c r="O240" s="69">
        <v>0</v>
      </c>
      <c r="P240" s="69">
        <v>0</v>
      </c>
      <c r="Q240" s="69">
        <v>0</v>
      </c>
      <c r="R240" s="69">
        <v>0</v>
      </c>
      <c r="S240" s="69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69">
        <v>0</v>
      </c>
      <c r="I241" s="69">
        <v>0</v>
      </c>
      <c r="J241" s="69">
        <v>0</v>
      </c>
      <c r="K241" s="69">
        <v>0</v>
      </c>
      <c r="L241" s="69">
        <v>0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69">
        <v>0</v>
      </c>
      <c r="S241" s="69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0</v>
      </c>
      <c r="H242" s="69">
        <v>0</v>
      </c>
      <c r="I242" s="69">
        <v>0</v>
      </c>
      <c r="J242" s="69">
        <v>0</v>
      </c>
      <c r="K242" s="69">
        <v>0</v>
      </c>
      <c r="L242" s="69">
        <v>0</v>
      </c>
      <c r="M242" s="69">
        <v>0</v>
      </c>
      <c r="N242" s="69">
        <v>0</v>
      </c>
      <c r="O242" s="69">
        <v>0</v>
      </c>
      <c r="P242" s="69">
        <v>0</v>
      </c>
      <c r="Q242" s="69">
        <v>0</v>
      </c>
      <c r="R242" s="69">
        <v>0</v>
      </c>
      <c r="S242" s="69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69">
        <v>0</v>
      </c>
      <c r="I243" s="69">
        <v>0</v>
      </c>
      <c r="J243" s="69">
        <v>0</v>
      </c>
      <c r="K243" s="69">
        <v>0</v>
      </c>
      <c r="L243" s="69">
        <v>0</v>
      </c>
      <c r="M243" s="69">
        <v>0</v>
      </c>
      <c r="N243" s="69">
        <v>0</v>
      </c>
      <c r="O243" s="69">
        <v>0</v>
      </c>
      <c r="P243" s="69">
        <v>0</v>
      </c>
      <c r="Q243" s="69">
        <v>0</v>
      </c>
      <c r="R243" s="69">
        <v>0</v>
      </c>
      <c r="S243" s="69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0</v>
      </c>
      <c r="H244" s="69">
        <v>0</v>
      </c>
      <c r="I244" s="69">
        <v>0</v>
      </c>
      <c r="J244" s="69">
        <v>0</v>
      </c>
      <c r="K244" s="69">
        <v>0</v>
      </c>
      <c r="L244" s="69">
        <v>0</v>
      </c>
      <c r="M244" s="69">
        <v>0</v>
      </c>
      <c r="N244" s="69">
        <v>0</v>
      </c>
      <c r="O244" s="69">
        <v>0</v>
      </c>
      <c r="P244" s="69">
        <v>0</v>
      </c>
      <c r="Q244" s="69">
        <v>0</v>
      </c>
      <c r="R244" s="69">
        <v>0</v>
      </c>
      <c r="S244" s="69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69">
        <v>0</v>
      </c>
      <c r="N245" s="69">
        <v>0</v>
      </c>
      <c r="O245" s="69">
        <v>0</v>
      </c>
      <c r="P245" s="69">
        <v>0</v>
      </c>
      <c r="Q245" s="69">
        <v>0</v>
      </c>
      <c r="R245" s="69">
        <v>0</v>
      </c>
      <c r="S245" s="69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69">
        <v>0</v>
      </c>
      <c r="I246" s="69">
        <v>0</v>
      </c>
      <c r="J246" s="69">
        <v>0</v>
      </c>
      <c r="K246" s="69">
        <v>0</v>
      </c>
      <c r="L246" s="69">
        <v>0</v>
      </c>
      <c r="M246" s="69">
        <v>0</v>
      </c>
      <c r="N246" s="69">
        <v>0</v>
      </c>
      <c r="O246" s="69">
        <v>0</v>
      </c>
      <c r="P246" s="69">
        <v>0</v>
      </c>
      <c r="Q246" s="69">
        <v>0</v>
      </c>
      <c r="R246" s="69">
        <v>0</v>
      </c>
      <c r="S246" s="69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0</v>
      </c>
      <c r="H247" s="69">
        <v>0</v>
      </c>
      <c r="I247" s="69">
        <v>0</v>
      </c>
      <c r="J247" s="69">
        <v>0</v>
      </c>
      <c r="K247" s="69">
        <v>0</v>
      </c>
      <c r="L247" s="69">
        <v>0</v>
      </c>
      <c r="M247" s="69">
        <v>0</v>
      </c>
      <c r="N247" s="69">
        <v>0</v>
      </c>
      <c r="O247" s="69">
        <v>0</v>
      </c>
      <c r="P247" s="69">
        <v>0</v>
      </c>
      <c r="Q247" s="69">
        <v>0</v>
      </c>
      <c r="R247" s="69">
        <v>0</v>
      </c>
      <c r="S247" s="69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0</v>
      </c>
      <c r="H248" s="69">
        <v>0</v>
      </c>
      <c r="I248" s="69">
        <v>0</v>
      </c>
      <c r="J248" s="69">
        <v>0</v>
      </c>
      <c r="K248" s="69">
        <v>0</v>
      </c>
      <c r="L248" s="69">
        <v>0</v>
      </c>
      <c r="M248" s="69">
        <v>0</v>
      </c>
      <c r="N248" s="69">
        <v>0</v>
      </c>
      <c r="O248" s="69">
        <v>0</v>
      </c>
      <c r="P248" s="69">
        <v>0</v>
      </c>
      <c r="Q248" s="69">
        <v>0</v>
      </c>
      <c r="R248" s="69">
        <v>0</v>
      </c>
      <c r="S248" s="69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69">
        <v>0</v>
      </c>
      <c r="I249" s="69">
        <v>0</v>
      </c>
      <c r="J249" s="69">
        <v>0</v>
      </c>
      <c r="K249" s="69">
        <v>0</v>
      </c>
      <c r="L249" s="69">
        <v>0</v>
      </c>
      <c r="M249" s="69">
        <v>0</v>
      </c>
      <c r="N249" s="69">
        <v>0</v>
      </c>
      <c r="O249" s="69">
        <v>0</v>
      </c>
      <c r="P249" s="69">
        <v>0</v>
      </c>
      <c r="Q249" s="69">
        <v>0</v>
      </c>
      <c r="R249" s="69">
        <v>0</v>
      </c>
      <c r="S249" s="69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69">
        <v>0</v>
      </c>
      <c r="I250" s="69">
        <v>0</v>
      </c>
      <c r="J250" s="69">
        <v>0</v>
      </c>
      <c r="K250" s="69">
        <v>0</v>
      </c>
      <c r="L250" s="69">
        <v>0</v>
      </c>
      <c r="M250" s="69">
        <v>0</v>
      </c>
      <c r="N250" s="69">
        <v>0</v>
      </c>
      <c r="O250" s="69">
        <v>0</v>
      </c>
      <c r="P250" s="69">
        <v>0</v>
      </c>
      <c r="Q250" s="69">
        <v>0</v>
      </c>
      <c r="R250" s="69">
        <v>0</v>
      </c>
      <c r="S250" s="69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0</v>
      </c>
      <c r="M251" s="69">
        <v>0</v>
      </c>
      <c r="N251" s="69">
        <v>0</v>
      </c>
      <c r="O251" s="69">
        <v>0</v>
      </c>
      <c r="P251" s="69">
        <v>0</v>
      </c>
      <c r="Q251" s="69">
        <v>0</v>
      </c>
      <c r="R251" s="69">
        <v>0</v>
      </c>
      <c r="S251" s="69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69">
        <v>0</v>
      </c>
      <c r="I252" s="69">
        <v>0</v>
      </c>
      <c r="J252" s="69">
        <v>0</v>
      </c>
      <c r="K252" s="69">
        <v>0</v>
      </c>
      <c r="L252" s="69">
        <v>0</v>
      </c>
      <c r="M252" s="69">
        <v>0</v>
      </c>
      <c r="N252" s="69">
        <v>0</v>
      </c>
      <c r="O252" s="69">
        <v>0</v>
      </c>
      <c r="P252" s="69">
        <v>0</v>
      </c>
      <c r="Q252" s="69">
        <v>0</v>
      </c>
      <c r="R252" s="69">
        <v>0</v>
      </c>
      <c r="S252" s="69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69">
        <v>0</v>
      </c>
      <c r="I253" s="69">
        <v>0</v>
      </c>
      <c r="J253" s="69">
        <v>0</v>
      </c>
      <c r="K253" s="69">
        <v>0</v>
      </c>
      <c r="L253" s="69">
        <v>0</v>
      </c>
      <c r="M253" s="69">
        <v>0</v>
      </c>
      <c r="N253" s="69">
        <v>0</v>
      </c>
      <c r="O253" s="69">
        <v>0</v>
      </c>
      <c r="P253" s="69">
        <v>0</v>
      </c>
      <c r="Q253" s="69">
        <v>0</v>
      </c>
      <c r="R253" s="69">
        <v>0</v>
      </c>
      <c r="S253" s="69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69">
        <v>0</v>
      </c>
      <c r="I254" s="69">
        <v>0</v>
      </c>
      <c r="J254" s="69">
        <v>0</v>
      </c>
      <c r="K254" s="69">
        <v>0</v>
      </c>
      <c r="L254" s="69">
        <v>0</v>
      </c>
      <c r="M254" s="69">
        <v>0</v>
      </c>
      <c r="N254" s="69">
        <v>0</v>
      </c>
      <c r="O254" s="69">
        <v>0</v>
      </c>
      <c r="P254" s="69">
        <v>0</v>
      </c>
      <c r="Q254" s="69">
        <v>0</v>
      </c>
      <c r="R254" s="69">
        <v>0</v>
      </c>
      <c r="S254" s="69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69">
        <v>0</v>
      </c>
      <c r="I255" s="69">
        <v>0</v>
      </c>
      <c r="J255" s="69">
        <v>0</v>
      </c>
      <c r="K255" s="69">
        <v>0</v>
      </c>
      <c r="L255" s="69">
        <v>0</v>
      </c>
      <c r="M255" s="69">
        <v>0</v>
      </c>
      <c r="N255" s="69">
        <v>0</v>
      </c>
      <c r="O255" s="69">
        <v>0</v>
      </c>
      <c r="P255" s="69">
        <v>0</v>
      </c>
      <c r="Q255" s="69">
        <v>0</v>
      </c>
      <c r="R255" s="69">
        <v>0</v>
      </c>
      <c r="S255" s="69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0</v>
      </c>
      <c r="H256" s="69">
        <v>0</v>
      </c>
      <c r="I256" s="69">
        <v>0</v>
      </c>
      <c r="J256" s="69">
        <v>0</v>
      </c>
      <c r="K256" s="69">
        <v>0</v>
      </c>
      <c r="L256" s="69">
        <v>0</v>
      </c>
      <c r="M256" s="69">
        <v>0</v>
      </c>
      <c r="N256" s="69">
        <v>0</v>
      </c>
      <c r="O256" s="69">
        <v>0</v>
      </c>
      <c r="P256" s="69">
        <v>0</v>
      </c>
      <c r="Q256" s="69">
        <v>0</v>
      </c>
      <c r="R256" s="69">
        <v>0</v>
      </c>
      <c r="S256" s="69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0</v>
      </c>
      <c r="H257" s="69">
        <v>0</v>
      </c>
      <c r="I257" s="69">
        <v>0</v>
      </c>
      <c r="J257" s="69">
        <v>0</v>
      </c>
      <c r="K257" s="69">
        <v>0</v>
      </c>
      <c r="L257" s="69">
        <v>0</v>
      </c>
      <c r="M257" s="69">
        <v>0</v>
      </c>
      <c r="N257" s="69">
        <v>0</v>
      </c>
      <c r="O257" s="69">
        <v>0</v>
      </c>
      <c r="P257" s="69">
        <v>0</v>
      </c>
      <c r="Q257" s="69">
        <v>0</v>
      </c>
      <c r="R257" s="69">
        <v>0</v>
      </c>
      <c r="S257" s="69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69">
        <v>0</v>
      </c>
      <c r="I258" s="69">
        <v>0</v>
      </c>
      <c r="J258" s="69">
        <v>0</v>
      </c>
      <c r="K258" s="69">
        <v>0</v>
      </c>
      <c r="L258" s="69">
        <v>0</v>
      </c>
      <c r="M258" s="69">
        <v>0</v>
      </c>
      <c r="N258" s="69">
        <v>0</v>
      </c>
      <c r="O258" s="69">
        <v>0</v>
      </c>
      <c r="P258" s="69">
        <v>0</v>
      </c>
      <c r="Q258" s="69">
        <v>0</v>
      </c>
      <c r="R258" s="69">
        <v>0</v>
      </c>
      <c r="S258" s="69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69">
        <v>0</v>
      </c>
      <c r="I259" s="69">
        <v>0</v>
      </c>
      <c r="J259" s="69">
        <v>0</v>
      </c>
      <c r="K259" s="69">
        <v>0</v>
      </c>
      <c r="L259" s="69">
        <v>0</v>
      </c>
      <c r="M259" s="69">
        <v>0</v>
      </c>
      <c r="N259" s="69">
        <v>0</v>
      </c>
      <c r="O259" s="69">
        <v>0</v>
      </c>
      <c r="P259" s="69">
        <v>0</v>
      </c>
      <c r="Q259" s="69">
        <v>0</v>
      </c>
      <c r="R259" s="69">
        <v>0</v>
      </c>
      <c r="S259" s="69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69">
        <v>0</v>
      </c>
      <c r="I260" s="69">
        <v>0</v>
      </c>
      <c r="J260" s="69">
        <v>0</v>
      </c>
      <c r="K260" s="69">
        <v>0</v>
      </c>
      <c r="L260" s="69">
        <v>0</v>
      </c>
      <c r="M260" s="69">
        <v>0</v>
      </c>
      <c r="N260" s="69">
        <v>0</v>
      </c>
      <c r="O260" s="69">
        <v>0</v>
      </c>
      <c r="P260" s="69">
        <v>0</v>
      </c>
      <c r="Q260" s="69">
        <v>0</v>
      </c>
      <c r="R260" s="69">
        <v>0</v>
      </c>
      <c r="S260" s="69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69">
        <v>0</v>
      </c>
      <c r="I261" s="69">
        <v>0</v>
      </c>
      <c r="J261" s="69">
        <v>0</v>
      </c>
      <c r="K261" s="69">
        <v>0</v>
      </c>
      <c r="L261" s="69">
        <v>0</v>
      </c>
      <c r="M261" s="69">
        <v>0</v>
      </c>
      <c r="N261" s="69">
        <v>0</v>
      </c>
      <c r="O261" s="69">
        <v>0</v>
      </c>
      <c r="P261" s="69">
        <v>0</v>
      </c>
      <c r="Q261" s="69">
        <v>0</v>
      </c>
      <c r="R261" s="69">
        <v>0</v>
      </c>
      <c r="S261" s="69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0</v>
      </c>
      <c r="H262" s="69">
        <v>0</v>
      </c>
      <c r="I262" s="69">
        <v>0</v>
      </c>
      <c r="J262" s="69">
        <v>0</v>
      </c>
      <c r="K262" s="69">
        <v>0</v>
      </c>
      <c r="L262" s="69">
        <v>0</v>
      </c>
      <c r="M262" s="69">
        <v>0</v>
      </c>
      <c r="N262" s="69">
        <v>0</v>
      </c>
      <c r="O262" s="69">
        <v>0</v>
      </c>
      <c r="P262" s="69">
        <v>0</v>
      </c>
      <c r="Q262" s="69">
        <v>0</v>
      </c>
      <c r="R262" s="69">
        <v>0</v>
      </c>
      <c r="S262" s="69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0</v>
      </c>
      <c r="L263" s="93">
        <f t="shared" si="14"/>
        <v>0</v>
      </c>
      <c r="M263" s="93">
        <f t="shared" si="14"/>
        <v>0</v>
      </c>
      <c r="N263" s="93">
        <f t="shared" si="14"/>
        <v>0</v>
      </c>
      <c r="O263" s="93">
        <f t="shared" si="14"/>
        <v>0</v>
      </c>
      <c r="P263" s="93">
        <f t="shared" si="14"/>
        <v>0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69">
        <v>0</v>
      </c>
      <c r="I264" s="69">
        <v>0</v>
      </c>
      <c r="J264" s="69">
        <v>0</v>
      </c>
      <c r="K264" s="69">
        <v>0</v>
      </c>
      <c r="L264" s="69">
        <v>0</v>
      </c>
      <c r="M264" s="69">
        <v>0</v>
      </c>
      <c r="N264" s="69">
        <v>0</v>
      </c>
      <c r="O264" s="69">
        <v>0</v>
      </c>
      <c r="P264" s="69">
        <v>0</v>
      </c>
      <c r="Q264" s="69">
        <v>0</v>
      </c>
      <c r="R264" s="69">
        <v>0</v>
      </c>
      <c r="S264" s="69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69">
        <v>0</v>
      </c>
      <c r="I265" s="69">
        <v>0</v>
      </c>
      <c r="J265" s="69">
        <v>0</v>
      </c>
      <c r="K265" s="69">
        <v>0</v>
      </c>
      <c r="L265" s="69">
        <v>0</v>
      </c>
      <c r="M265" s="69">
        <v>0</v>
      </c>
      <c r="N265" s="69">
        <v>0</v>
      </c>
      <c r="O265" s="69">
        <v>0</v>
      </c>
      <c r="P265" s="69">
        <v>0</v>
      </c>
      <c r="Q265" s="69">
        <v>0</v>
      </c>
      <c r="R265" s="69">
        <v>0</v>
      </c>
      <c r="S265" s="69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0</v>
      </c>
      <c r="Q266" s="69">
        <v>0</v>
      </c>
      <c r="R266" s="69">
        <v>0</v>
      </c>
      <c r="S266" s="69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69">
        <v>0</v>
      </c>
      <c r="I267" s="69">
        <v>0</v>
      </c>
      <c r="J267" s="69">
        <v>0</v>
      </c>
      <c r="K267" s="69">
        <v>0</v>
      </c>
      <c r="L267" s="69">
        <v>0</v>
      </c>
      <c r="M267" s="69">
        <v>0</v>
      </c>
      <c r="N267" s="69">
        <v>0</v>
      </c>
      <c r="O267" s="69">
        <v>0</v>
      </c>
      <c r="P267" s="69">
        <v>0</v>
      </c>
      <c r="Q267" s="69">
        <v>0</v>
      </c>
      <c r="R267" s="69">
        <v>0</v>
      </c>
      <c r="S267" s="69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69">
        <v>0</v>
      </c>
      <c r="I268" s="69">
        <v>0</v>
      </c>
      <c r="J268" s="69">
        <v>0</v>
      </c>
      <c r="K268" s="69">
        <v>0</v>
      </c>
      <c r="L268" s="69">
        <v>0</v>
      </c>
      <c r="M268" s="69">
        <v>0</v>
      </c>
      <c r="N268" s="69">
        <v>0</v>
      </c>
      <c r="O268" s="69">
        <v>0</v>
      </c>
      <c r="P268" s="69">
        <v>0</v>
      </c>
      <c r="Q268" s="69">
        <v>0</v>
      </c>
      <c r="R268" s="69">
        <v>0</v>
      </c>
      <c r="S268" s="69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69">
        <v>0</v>
      </c>
      <c r="I269" s="69">
        <v>0</v>
      </c>
      <c r="J269" s="69">
        <v>0</v>
      </c>
      <c r="K269" s="69">
        <v>0</v>
      </c>
      <c r="L269" s="69">
        <v>0</v>
      </c>
      <c r="M269" s="69">
        <v>0</v>
      </c>
      <c r="N269" s="69">
        <v>0</v>
      </c>
      <c r="O269" s="69">
        <v>0</v>
      </c>
      <c r="P269" s="69">
        <v>0</v>
      </c>
      <c r="Q269" s="69">
        <v>0</v>
      </c>
      <c r="R269" s="69">
        <v>0</v>
      </c>
      <c r="S269" s="69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69">
        <v>0</v>
      </c>
      <c r="I270" s="69">
        <v>0</v>
      </c>
      <c r="J270" s="69">
        <v>0</v>
      </c>
      <c r="K270" s="69">
        <v>0</v>
      </c>
      <c r="L270" s="69">
        <v>0</v>
      </c>
      <c r="M270" s="69">
        <v>0</v>
      </c>
      <c r="N270" s="69">
        <v>0</v>
      </c>
      <c r="O270" s="69">
        <v>0</v>
      </c>
      <c r="P270" s="69">
        <v>0</v>
      </c>
      <c r="Q270" s="69">
        <v>0</v>
      </c>
      <c r="R270" s="69">
        <v>0</v>
      </c>
      <c r="S270" s="69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69">
        <v>0</v>
      </c>
      <c r="I271" s="69">
        <v>0</v>
      </c>
      <c r="J271" s="69">
        <v>0</v>
      </c>
      <c r="K271" s="69">
        <v>0</v>
      </c>
      <c r="L271" s="69">
        <v>0</v>
      </c>
      <c r="M271" s="69">
        <v>0</v>
      </c>
      <c r="N271" s="69">
        <v>0</v>
      </c>
      <c r="O271" s="69">
        <v>0</v>
      </c>
      <c r="P271" s="69">
        <v>0</v>
      </c>
      <c r="Q271" s="69">
        <v>0</v>
      </c>
      <c r="R271" s="69">
        <v>0</v>
      </c>
      <c r="S271" s="69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69">
        <v>0</v>
      </c>
      <c r="I272" s="69">
        <v>0</v>
      </c>
      <c r="J272" s="69">
        <v>0</v>
      </c>
      <c r="K272" s="69">
        <v>0</v>
      </c>
      <c r="L272" s="69">
        <v>0</v>
      </c>
      <c r="M272" s="69">
        <v>0</v>
      </c>
      <c r="N272" s="69">
        <v>0</v>
      </c>
      <c r="O272" s="69">
        <v>0</v>
      </c>
      <c r="P272" s="69">
        <v>0</v>
      </c>
      <c r="Q272" s="69">
        <v>0</v>
      </c>
      <c r="R272" s="69">
        <v>0</v>
      </c>
      <c r="S272" s="69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69">
        <v>0</v>
      </c>
      <c r="I273" s="69">
        <v>0</v>
      </c>
      <c r="J273" s="69">
        <v>0</v>
      </c>
      <c r="K273" s="69">
        <v>0</v>
      </c>
      <c r="L273" s="69">
        <v>0</v>
      </c>
      <c r="M273" s="69">
        <v>0</v>
      </c>
      <c r="N273" s="69">
        <v>0</v>
      </c>
      <c r="O273" s="69">
        <v>0</v>
      </c>
      <c r="P273" s="69">
        <v>0</v>
      </c>
      <c r="Q273" s="69">
        <v>0</v>
      </c>
      <c r="R273" s="69">
        <v>0</v>
      </c>
      <c r="S273" s="69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69">
        <v>0</v>
      </c>
      <c r="I274" s="69">
        <v>0</v>
      </c>
      <c r="J274" s="69">
        <v>0</v>
      </c>
      <c r="K274" s="69">
        <v>0</v>
      </c>
      <c r="L274" s="69">
        <v>0</v>
      </c>
      <c r="M274" s="69">
        <v>0</v>
      </c>
      <c r="N274" s="69">
        <v>0</v>
      </c>
      <c r="O274" s="69">
        <v>0</v>
      </c>
      <c r="P274" s="69">
        <v>0</v>
      </c>
      <c r="Q274" s="69">
        <v>0</v>
      </c>
      <c r="R274" s="69">
        <v>0</v>
      </c>
      <c r="S274" s="69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69">
        <v>0</v>
      </c>
      <c r="I275" s="69">
        <v>0</v>
      </c>
      <c r="J275" s="69">
        <v>0</v>
      </c>
      <c r="K275" s="69">
        <v>0</v>
      </c>
      <c r="L275" s="69">
        <v>0</v>
      </c>
      <c r="M275" s="69">
        <v>0</v>
      </c>
      <c r="N275" s="69">
        <v>0</v>
      </c>
      <c r="O275" s="69">
        <v>0</v>
      </c>
      <c r="P275" s="69">
        <v>0</v>
      </c>
      <c r="Q275" s="69">
        <v>0</v>
      </c>
      <c r="R275" s="69">
        <v>0</v>
      </c>
      <c r="S275" s="69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69">
        <v>0</v>
      </c>
      <c r="I276" s="69">
        <v>0</v>
      </c>
      <c r="J276" s="69">
        <v>0</v>
      </c>
      <c r="K276" s="69">
        <v>0</v>
      </c>
      <c r="L276" s="69">
        <v>0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69">
        <v>0</v>
      </c>
      <c r="I277" s="69">
        <v>0</v>
      </c>
      <c r="J277" s="69">
        <v>0</v>
      </c>
      <c r="K277" s="69">
        <v>0</v>
      </c>
      <c r="L277" s="69">
        <v>0</v>
      </c>
      <c r="M277" s="69">
        <v>0</v>
      </c>
      <c r="N277" s="69">
        <v>0</v>
      </c>
      <c r="O277" s="69">
        <v>0</v>
      </c>
      <c r="P277" s="69">
        <v>0</v>
      </c>
      <c r="Q277" s="69">
        <v>0</v>
      </c>
      <c r="R277" s="69">
        <v>0</v>
      </c>
      <c r="S277" s="69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69">
        <v>0</v>
      </c>
      <c r="I278" s="69">
        <v>0</v>
      </c>
      <c r="J278" s="69">
        <v>0</v>
      </c>
      <c r="K278" s="69">
        <v>0</v>
      </c>
      <c r="L278" s="69">
        <v>0</v>
      </c>
      <c r="M278" s="69">
        <v>0</v>
      </c>
      <c r="N278" s="69">
        <v>0</v>
      </c>
      <c r="O278" s="69">
        <v>0</v>
      </c>
      <c r="P278" s="69">
        <v>0</v>
      </c>
      <c r="Q278" s="69">
        <v>0</v>
      </c>
      <c r="R278" s="69">
        <v>0</v>
      </c>
      <c r="S278" s="69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69">
        <v>0</v>
      </c>
      <c r="I279" s="69">
        <v>0</v>
      </c>
      <c r="J279" s="69">
        <v>0</v>
      </c>
      <c r="K279" s="69">
        <v>0</v>
      </c>
      <c r="L279" s="69">
        <v>0</v>
      </c>
      <c r="M279" s="69">
        <v>0</v>
      </c>
      <c r="N279" s="69">
        <v>0</v>
      </c>
      <c r="O279" s="69">
        <v>0</v>
      </c>
      <c r="P279" s="69">
        <v>0</v>
      </c>
      <c r="Q279" s="69">
        <v>0</v>
      </c>
      <c r="R279" s="69">
        <v>0</v>
      </c>
      <c r="S279" s="69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69">
        <v>0</v>
      </c>
      <c r="I280" s="69">
        <v>0</v>
      </c>
      <c r="J280" s="69">
        <v>0</v>
      </c>
      <c r="K280" s="69">
        <v>0</v>
      </c>
      <c r="L280" s="69">
        <v>0</v>
      </c>
      <c r="M280" s="69">
        <v>0</v>
      </c>
      <c r="N280" s="69">
        <v>0</v>
      </c>
      <c r="O280" s="69">
        <v>0</v>
      </c>
      <c r="P280" s="69">
        <v>0</v>
      </c>
      <c r="Q280" s="69">
        <v>0</v>
      </c>
      <c r="R280" s="69">
        <v>0</v>
      </c>
      <c r="S280" s="69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69">
        <v>0</v>
      </c>
      <c r="I281" s="69">
        <v>0</v>
      </c>
      <c r="J281" s="69">
        <v>0</v>
      </c>
      <c r="K281" s="69">
        <v>0</v>
      </c>
      <c r="L281" s="69">
        <v>0</v>
      </c>
      <c r="M281" s="69">
        <v>0</v>
      </c>
      <c r="N281" s="69">
        <v>0</v>
      </c>
      <c r="O281" s="69">
        <v>0</v>
      </c>
      <c r="P281" s="69">
        <v>0</v>
      </c>
      <c r="Q281" s="69">
        <v>0</v>
      </c>
      <c r="R281" s="69">
        <v>0</v>
      </c>
      <c r="S281" s="69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69">
        <v>0</v>
      </c>
      <c r="I282" s="69">
        <v>0</v>
      </c>
      <c r="J282" s="69">
        <v>0</v>
      </c>
      <c r="K282" s="69">
        <v>0</v>
      </c>
      <c r="L282" s="69">
        <v>0</v>
      </c>
      <c r="M282" s="69">
        <v>0</v>
      </c>
      <c r="N282" s="69">
        <v>0</v>
      </c>
      <c r="O282" s="69">
        <v>0</v>
      </c>
      <c r="P282" s="69">
        <v>0</v>
      </c>
      <c r="Q282" s="69">
        <v>0</v>
      </c>
      <c r="R282" s="69">
        <v>0</v>
      </c>
      <c r="S282" s="69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69">
        <v>0</v>
      </c>
      <c r="I283" s="69">
        <v>0</v>
      </c>
      <c r="J283" s="69">
        <v>0</v>
      </c>
      <c r="K283" s="69">
        <v>0</v>
      </c>
      <c r="L283" s="69">
        <v>0</v>
      </c>
      <c r="M283" s="69">
        <v>0</v>
      </c>
      <c r="N283" s="69">
        <v>0</v>
      </c>
      <c r="O283" s="69">
        <v>0</v>
      </c>
      <c r="P283" s="69">
        <v>0</v>
      </c>
      <c r="Q283" s="69">
        <v>0</v>
      </c>
      <c r="R283" s="69">
        <v>0</v>
      </c>
      <c r="S283" s="69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69">
        <v>0</v>
      </c>
      <c r="I284" s="69">
        <v>0</v>
      </c>
      <c r="J284" s="69">
        <v>0</v>
      </c>
      <c r="K284" s="69">
        <v>0</v>
      </c>
      <c r="L284" s="69">
        <v>0</v>
      </c>
      <c r="M284" s="69">
        <v>0</v>
      </c>
      <c r="N284" s="69">
        <v>0</v>
      </c>
      <c r="O284" s="69">
        <v>0</v>
      </c>
      <c r="P284" s="69">
        <v>0</v>
      </c>
      <c r="Q284" s="69">
        <v>0</v>
      </c>
      <c r="R284" s="69">
        <v>0</v>
      </c>
      <c r="S284" s="69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69">
        <v>0</v>
      </c>
      <c r="I285" s="69">
        <v>0</v>
      </c>
      <c r="J285" s="69">
        <v>0</v>
      </c>
      <c r="K285" s="69">
        <v>0</v>
      </c>
      <c r="L285" s="69">
        <v>0</v>
      </c>
      <c r="M285" s="69">
        <v>0</v>
      </c>
      <c r="N285" s="69">
        <v>0</v>
      </c>
      <c r="O285" s="69">
        <v>0</v>
      </c>
      <c r="P285" s="69">
        <v>0</v>
      </c>
      <c r="Q285" s="69">
        <v>0</v>
      </c>
      <c r="R285" s="69">
        <v>0</v>
      </c>
      <c r="S285" s="69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69">
        <v>0</v>
      </c>
      <c r="I286" s="69">
        <v>0</v>
      </c>
      <c r="J286" s="69">
        <v>0</v>
      </c>
      <c r="K286" s="69">
        <v>0</v>
      </c>
      <c r="L286" s="69">
        <v>0</v>
      </c>
      <c r="M286" s="69">
        <v>0</v>
      </c>
      <c r="N286" s="69">
        <v>0</v>
      </c>
      <c r="O286" s="69">
        <v>0</v>
      </c>
      <c r="P286" s="69">
        <v>0</v>
      </c>
      <c r="Q286" s="69">
        <v>0</v>
      </c>
      <c r="R286" s="69">
        <v>0</v>
      </c>
      <c r="S286" s="69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69">
        <v>0</v>
      </c>
      <c r="I287" s="69">
        <v>0</v>
      </c>
      <c r="J287" s="69">
        <v>0</v>
      </c>
      <c r="K287" s="69">
        <v>0</v>
      </c>
      <c r="L287" s="69">
        <v>0</v>
      </c>
      <c r="M287" s="69">
        <v>0</v>
      </c>
      <c r="N287" s="69">
        <v>0</v>
      </c>
      <c r="O287" s="69">
        <v>0</v>
      </c>
      <c r="P287" s="69">
        <v>0</v>
      </c>
      <c r="Q287" s="69">
        <v>0</v>
      </c>
      <c r="R287" s="69">
        <v>0</v>
      </c>
      <c r="S287" s="69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69">
        <v>0</v>
      </c>
      <c r="I288" s="69">
        <v>0</v>
      </c>
      <c r="J288" s="69">
        <v>0</v>
      </c>
      <c r="K288" s="69">
        <v>0</v>
      </c>
      <c r="L288" s="69">
        <v>0</v>
      </c>
      <c r="M288" s="69">
        <v>0</v>
      </c>
      <c r="N288" s="69">
        <v>0</v>
      </c>
      <c r="O288" s="69">
        <v>0</v>
      </c>
      <c r="P288" s="69">
        <v>0</v>
      </c>
      <c r="Q288" s="69">
        <v>0</v>
      </c>
      <c r="R288" s="69">
        <v>0</v>
      </c>
      <c r="S288" s="69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69">
        <v>0</v>
      </c>
      <c r="I289" s="69">
        <v>0</v>
      </c>
      <c r="J289" s="69">
        <v>0</v>
      </c>
      <c r="K289" s="69">
        <v>0</v>
      </c>
      <c r="L289" s="69">
        <v>0</v>
      </c>
      <c r="M289" s="69">
        <v>0</v>
      </c>
      <c r="N289" s="69">
        <v>0</v>
      </c>
      <c r="O289" s="69">
        <v>0</v>
      </c>
      <c r="P289" s="69">
        <v>0</v>
      </c>
      <c r="Q289" s="69">
        <v>0</v>
      </c>
      <c r="R289" s="69">
        <v>0</v>
      </c>
      <c r="S289" s="69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69">
        <v>0</v>
      </c>
      <c r="I290" s="69">
        <v>0</v>
      </c>
      <c r="J290" s="69">
        <v>0</v>
      </c>
      <c r="K290" s="69">
        <v>0</v>
      </c>
      <c r="L290" s="69">
        <v>0</v>
      </c>
      <c r="M290" s="69">
        <v>0</v>
      </c>
      <c r="N290" s="69">
        <v>0</v>
      </c>
      <c r="O290" s="69">
        <v>0</v>
      </c>
      <c r="P290" s="69">
        <v>0</v>
      </c>
      <c r="Q290" s="69">
        <v>0</v>
      </c>
      <c r="R290" s="69">
        <v>0</v>
      </c>
      <c r="S290" s="69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69">
        <v>0</v>
      </c>
      <c r="I291" s="69">
        <v>0</v>
      </c>
      <c r="J291" s="69">
        <v>0</v>
      </c>
      <c r="K291" s="69">
        <v>0</v>
      </c>
      <c r="L291" s="69">
        <v>0</v>
      </c>
      <c r="M291" s="69">
        <v>0</v>
      </c>
      <c r="N291" s="69">
        <v>0</v>
      </c>
      <c r="O291" s="69">
        <v>0</v>
      </c>
      <c r="P291" s="69">
        <v>0</v>
      </c>
      <c r="Q291" s="69">
        <v>0</v>
      </c>
      <c r="R291" s="69">
        <v>0</v>
      </c>
      <c r="S291" s="69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69">
        <v>0</v>
      </c>
      <c r="I292" s="69">
        <v>0</v>
      </c>
      <c r="J292" s="69">
        <v>0</v>
      </c>
      <c r="K292" s="69">
        <v>0</v>
      </c>
      <c r="L292" s="69">
        <v>0</v>
      </c>
      <c r="M292" s="69">
        <v>0</v>
      </c>
      <c r="N292" s="69">
        <v>0</v>
      </c>
      <c r="O292" s="69">
        <v>0</v>
      </c>
      <c r="P292" s="69">
        <v>0</v>
      </c>
      <c r="Q292" s="69">
        <v>0</v>
      </c>
      <c r="R292" s="69">
        <v>0</v>
      </c>
      <c r="S292" s="69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69">
        <v>0</v>
      </c>
      <c r="I293" s="69">
        <v>0</v>
      </c>
      <c r="J293" s="69">
        <v>0</v>
      </c>
      <c r="K293" s="69">
        <v>0</v>
      </c>
      <c r="L293" s="69">
        <v>0</v>
      </c>
      <c r="M293" s="69">
        <v>0</v>
      </c>
      <c r="N293" s="69">
        <v>0</v>
      </c>
      <c r="O293" s="69">
        <v>0</v>
      </c>
      <c r="P293" s="69">
        <v>0</v>
      </c>
      <c r="Q293" s="69">
        <v>0</v>
      </c>
      <c r="R293" s="69">
        <v>0</v>
      </c>
      <c r="S293" s="69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69">
        <v>0</v>
      </c>
      <c r="I294" s="69">
        <v>0</v>
      </c>
      <c r="J294" s="69">
        <v>0</v>
      </c>
      <c r="K294" s="69">
        <v>0</v>
      </c>
      <c r="L294" s="69">
        <v>0</v>
      </c>
      <c r="M294" s="69">
        <v>0</v>
      </c>
      <c r="N294" s="69">
        <v>0</v>
      </c>
      <c r="O294" s="69">
        <v>0</v>
      </c>
      <c r="P294" s="69">
        <v>0</v>
      </c>
      <c r="Q294" s="69">
        <v>0</v>
      </c>
      <c r="R294" s="69">
        <v>0</v>
      </c>
      <c r="S294" s="69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69">
        <v>0</v>
      </c>
      <c r="I295" s="69">
        <v>0</v>
      </c>
      <c r="J295" s="69">
        <v>0</v>
      </c>
      <c r="K295" s="69">
        <v>0</v>
      </c>
      <c r="L295" s="69">
        <v>0</v>
      </c>
      <c r="M295" s="69">
        <v>0</v>
      </c>
      <c r="N295" s="69">
        <v>0</v>
      </c>
      <c r="O295" s="69">
        <v>0</v>
      </c>
      <c r="P295" s="69">
        <v>0</v>
      </c>
      <c r="Q295" s="69">
        <v>0</v>
      </c>
      <c r="R295" s="69">
        <v>0</v>
      </c>
      <c r="S295" s="69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69">
        <v>0</v>
      </c>
      <c r="I296" s="69">
        <v>0</v>
      </c>
      <c r="J296" s="69">
        <v>0</v>
      </c>
      <c r="K296" s="69">
        <v>0</v>
      </c>
      <c r="L296" s="69">
        <v>0</v>
      </c>
      <c r="M296" s="69">
        <v>0</v>
      </c>
      <c r="N296" s="69">
        <v>0</v>
      </c>
      <c r="O296" s="69">
        <v>0</v>
      </c>
      <c r="P296" s="69">
        <v>0</v>
      </c>
      <c r="Q296" s="69">
        <v>0</v>
      </c>
      <c r="R296" s="69">
        <v>0</v>
      </c>
      <c r="S296" s="69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69">
        <v>0</v>
      </c>
      <c r="I297" s="69">
        <v>0</v>
      </c>
      <c r="J297" s="69">
        <v>0</v>
      </c>
      <c r="K297" s="69">
        <v>0</v>
      </c>
      <c r="L297" s="69">
        <v>0</v>
      </c>
      <c r="M297" s="69">
        <v>0</v>
      </c>
      <c r="N297" s="69">
        <v>0</v>
      </c>
      <c r="O297" s="69">
        <v>0</v>
      </c>
      <c r="P297" s="69">
        <v>0</v>
      </c>
      <c r="Q297" s="69">
        <v>0</v>
      </c>
      <c r="R297" s="69">
        <v>0</v>
      </c>
      <c r="S297" s="69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69">
        <v>0</v>
      </c>
      <c r="I298" s="69">
        <v>0</v>
      </c>
      <c r="J298" s="69">
        <v>0</v>
      </c>
      <c r="K298" s="69">
        <v>0</v>
      </c>
      <c r="L298" s="69">
        <v>0</v>
      </c>
      <c r="M298" s="69">
        <v>0</v>
      </c>
      <c r="N298" s="69">
        <v>0</v>
      </c>
      <c r="O298" s="69">
        <v>0</v>
      </c>
      <c r="P298" s="69">
        <v>0</v>
      </c>
      <c r="Q298" s="69">
        <v>0</v>
      </c>
      <c r="R298" s="69">
        <v>0</v>
      </c>
      <c r="S298" s="69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69">
        <v>0</v>
      </c>
      <c r="I299" s="69">
        <v>0</v>
      </c>
      <c r="J299" s="69">
        <v>0</v>
      </c>
      <c r="K299" s="69">
        <v>0</v>
      </c>
      <c r="L299" s="69">
        <v>0</v>
      </c>
      <c r="M299" s="69">
        <v>0</v>
      </c>
      <c r="N299" s="69">
        <v>0</v>
      </c>
      <c r="O299" s="69">
        <v>0</v>
      </c>
      <c r="P299" s="69">
        <v>0</v>
      </c>
      <c r="Q299" s="69">
        <v>0</v>
      </c>
      <c r="R299" s="69">
        <v>0</v>
      </c>
      <c r="S299" s="69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69">
        <v>0</v>
      </c>
      <c r="I300" s="69">
        <v>0</v>
      </c>
      <c r="J300" s="69">
        <v>0</v>
      </c>
      <c r="K300" s="69">
        <v>0</v>
      </c>
      <c r="L300" s="69">
        <v>0</v>
      </c>
      <c r="M300" s="69">
        <v>0</v>
      </c>
      <c r="N300" s="69">
        <v>0</v>
      </c>
      <c r="O300" s="69">
        <v>0</v>
      </c>
      <c r="P300" s="69">
        <v>0</v>
      </c>
      <c r="Q300" s="69">
        <v>0</v>
      </c>
      <c r="R300" s="69">
        <v>0</v>
      </c>
      <c r="S300" s="69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69">
        <v>0</v>
      </c>
      <c r="I301" s="69">
        <v>0</v>
      </c>
      <c r="J301" s="69">
        <v>0</v>
      </c>
      <c r="K301" s="69">
        <v>0</v>
      </c>
      <c r="L301" s="69">
        <v>0</v>
      </c>
      <c r="M301" s="69">
        <v>0</v>
      </c>
      <c r="N301" s="69">
        <v>0</v>
      </c>
      <c r="O301" s="69">
        <v>0</v>
      </c>
      <c r="P301" s="69">
        <v>0</v>
      </c>
      <c r="Q301" s="69">
        <v>0</v>
      </c>
      <c r="R301" s="69">
        <v>0</v>
      </c>
      <c r="S301" s="69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69">
        <v>0</v>
      </c>
      <c r="I302" s="69">
        <v>0</v>
      </c>
      <c r="J302" s="69">
        <v>0</v>
      </c>
      <c r="K302" s="69">
        <v>0</v>
      </c>
      <c r="L302" s="69">
        <v>0</v>
      </c>
      <c r="M302" s="69">
        <v>0</v>
      </c>
      <c r="N302" s="69">
        <v>0</v>
      </c>
      <c r="O302" s="69">
        <v>0</v>
      </c>
      <c r="P302" s="69">
        <v>0</v>
      </c>
      <c r="Q302" s="69">
        <v>0</v>
      </c>
      <c r="R302" s="69">
        <v>0</v>
      </c>
      <c r="S302" s="69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69">
        <v>0</v>
      </c>
      <c r="I303" s="69">
        <v>0</v>
      </c>
      <c r="J303" s="69">
        <v>0</v>
      </c>
      <c r="K303" s="69">
        <v>0</v>
      </c>
      <c r="L303" s="69">
        <v>0</v>
      </c>
      <c r="M303" s="69">
        <v>0</v>
      </c>
      <c r="N303" s="69">
        <v>0</v>
      </c>
      <c r="O303" s="69">
        <v>0</v>
      </c>
      <c r="P303" s="69">
        <v>0</v>
      </c>
      <c r="Q303" s="69">
        <v>0</v>
      </c>
      <c r="R303" s="69">
        <v>0</v>
      </c>
      <c r="S303" s="69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69">
        <v>0</v>
      </c>
      <c r="I304" s="69">
        <v>0</v>
      </c>
      <c r="J304" s="69">
        <v>0</v>
      </c>
      <c r="K304" s="69">
        <v>0</v>
      </c>
      <c r="L304" s="69">
        <v>0</v>
      </c>
      <c r="M304" s="69">
        <v>0</v>
      </c>
      <c r="N304" s="69">
        <v>0</v>
      </c>
      <c r="O304" s="69">
        <v>0</v>
      </c>
      <c r="P304" s="69">
        <v>0</v>
      </c>
      <c r="Q304" s="69">
        <v>0</v>
      </c>
      <c r="R304" s="69">
        <v>0</v>
      </c>
      <c r="S304" s="69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69">
        <v>0</v>
      </c>
      <c r="I305" s="69">
        <v>0</v>
      </c>
      <c r="J305" s="69">
        <v>0</v>
      </c>
      <c r="K305" s="69">
        <v>0</v>
      </c>
      <c r="L305" s="69">
        <v>0</v>
      </c>
      <c r="M305" s="69">
        <v>0</v>
      </c>
      <c r="N305" s="69">
        <v>0</v>
      </c>
      <c r="O305" s="69">
        <v>0</v>
      </c>
      <c r="P305" s="69">
        <v>0</v>
      </c>
      <c r="Q305" s="69">
        <v>0</v>
      </c>
      <c r="R305" s="69">
        <v>0</v>
      </c>
      <c r="S305" s="69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69">
        <v>0</v>
      </c>
      <c r="I306" s="69">
        <v>0</v>
      </c>
      <c r="J306" s="69">
        <v>0</v>
      </c>
      <c r="K306" s="69">
        <v>0</v>
      </c>
      <c r="L306" s="69">
        <v>0</v>
      </c>
      <c r="M306" s="69">
        <v>0</v>
      </c>
      <c r="N306" s="69">
        <v>0</v>
      </c>
      <c r="O306" s="69">
        <v>0</v>
      </c>
      <c r="P306" s="69">
        <v>0</v>
      </c>
      <c r="Q306" s="69">
        <v>0</v>
      </c>
      <c r="R306" s="69">
        <v>0</v>
      </c>
      <c r="S306" s="69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69">
        <v>0</v>
      </c>
      <c r="I307" s="69">
        <v>0</v>
      </c>
      <c r="J307" s="69">
        <v>0</v>
      </c>
      <c r="K307" s="69">
        <v>0</v>
      </c>
      <c r="L307" s="69">
        <v>0</v>
      </c>
      <c r="M307" s="69">
        <v>0</v>
      </c>
      <c r="N307" s="69">
        <v>0</v>
      </c>
      <c r="O307" s="69">
        <v>0</v>
      </c>
      <c r="P307" s="69">
        <v>0</v>
      </c>
      <c r="Q307" s="69">
        <v>0</v>
      </c>
      <c r="R307" s="69">
        <v>0</v>
      </c>
      <c r="S307" s="69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69">
        <v>0</v>
      </c>
      <c r="I308" s="69">
        <v>0</v>
      </c>
      <c r="J308" s="69">
        <v>0</v>
      </c>
      <c r="K308" s="69">
        <v>0</v>
      </c>
      <c r="L308" s="69">
        <v>0</v>
      </c>
      <c r="M308" s="69">
        <v>0</v>
      </c>
      <c r="N308" s="69">
        <v>0</v>
      </c>
      <c r="O308" s="69">
        <v>0</v>
      </c>
      <c r="P308" s="69">
        <v>0</v>
      </c>
      <c r="Q308" s="69">
        <v>0</v>
      </c>
      <c r="R308" s="69">
        <v>0</v>
      </c>
      <c r="S308" s="69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69">
        <v>0</v>
      </c>
      <c r="I309" s="69">
        <v>0</v>
      </c>
      <c r="J309" s="69">
        <v>0</v>
      </c>
      <c r="K309" s="69">
        <v>0</v>
      </c>
      <c r="L309" s="69">
        <v>0</v>
      </c>
      <c r="M309" s="69">
        <v>0</v>
      </c>
      <c r="N309" s="69">
        <v>0</v>
      </c>
      <c r="O309" s="69">
        <v>0</v>
      </c>
      <c r="P309" s="69">
        <v>0</v>
      </c>
      <c r="Q309" s="69">
        <v>0</v>
      </c>
      <c r="R309" s="69">
        <v>0</v>
      </c>
      <c r="S309" s="69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69">
        <v>0</v>
      </c>
      <c r="I310" s="69">
        <v>0</v>
      </c>
      <c r="J310" s="69">
        <v>0</v>
      </c>
      <c r="K310" s="69">
        <v>0</v>
      </c>
      <c r="L310" s="69">
        <v>0</v>
      </c>
      <c r="M310" s="69">
        <v>0</v>
      </c>
      <c r="N310" s="69">
        <v>0</v>
      </c>
      <c r="O310" s="69">
        <v>0</v>
      </c>
      <c r="P310" s="69">
        <v>0</v>
      </c>
      <c r="Q310" s="69">
        <v>0</v>
      </c>
      <c r="R310" s="69">
        <v>0</v>
      </c>
      <c r="S310" s="69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69">
        <v>0</v>
      </c>
      <c r="I311" s="69">
        <v>0</v>
      </c>
      <c r="J311" s="69">
        <v>0</v>
      </c>
      <c r="K311" s="69">
        <v>0</v>
      </c>
      <c r="L311" s="69">
        <v>0</v>
      </c>
      <c r="M311" s="69">
        <v>0</v>
      </c>
      <c r="N311" s="69">
        <v>0</v>
      </c>
      <c r="O311" s="69">
        <v>0</v>
      </c>
      <c r="P311" s="69">
        <v>0</v>
      </c>
      <c r="Q311" s="69">
        <v>0</v>
      </c>
      <c r="R311" s="69">
        <v>0</v>
      </c>
      <c r="S311" s="69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69">
        <v>0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69">
        <v>0</v>
      </c>
      <c r="I313" s="69">
        <v>0</v>
      </c>
      <c r="J313" s="69">
        <v>0</v>
      </c>
      <c r="K313" s="69">
        <v>0</v>
      </c>
      <c r="L313" s="69">
        <v>0</v>
      </c>
      <c r="M313" s="69">
        <v>0</v>
      </c>
      <c r="N313" s="69">
        <v>0</v>
      </c>
      <c r="O313" s="69">
        <v>0</v>
      </c>
      <c r="P313" s="69">
        <v>0</v>
      </c>
      <c r="Q313" s="69">
        <v>0</v>
      </c>
      <c r="R313" s="69">
        <v>0</v>
      </c>
      <c r="S313" s="69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69">
        <v>0</v>
      </c>
      <c r="I314" s="69">
        <v>0</v>
      </c>
      <c r="J314" s="69">
        <v>0</v>
      </c>
      <c r="K314" s="69">
        <v>0</v>
      </c>
      <c r="L314" s="69">
        <v>0</v>
      </c>
      <c r="M314" s="69">
        <v>0</v>
      </c>
      <c r="N314" s="69">
        <v>0</v>
      </c>
      <c r="O314" s="69">
        <v>0</v>
      </c>
      <c r="P314" s="69">
        <v>0</v>
      </c>
      <c r="Q314" s="69">
        <v>0</v>
      </c>
      <c r="R314" s="69">
        <v>0</v>
      </c>
      <c r="S314" s="69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69">
        <v>0</v>
      </c>
      <c r="I315" s="69">
        <v>0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0</v>
      </c>
      <c r="P315" s="69">
        <v>0</v>
      </c>
      <c r="Q315" s="69">
        <v>0</v>
      </c>
      <c r="R315" s="69">
        <v>0</v>
      </c>
      <c r="S315" s="69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69">
        <v>0</v>
      </c>
      <c r="I316" s="69">
        <v>0</v>
      </c>
      <c r="J316" s="69">
        <v>0</v>
      </c>
      <c r="K316" s="69">
        <v>0</v>
      </c>
      <c r="L316" s="69">
        <v>0</v>
      </c>
      <c r="M316" s="69">
        <v>0</v>
      </c>
      <c r="N316" s="69">
        <v>0</v>
      </c>
      <c r="O316" s="69">
        <v>0</v>
      </c>
      <c r="P316" s="69">
        <v>0</v>
      </c>
      <c r="Q316" s="69">
        <v>0</v>
      </c>
      <c r="R316" s="69">
        <v>0</v>
      </c>
      <c r="S316" s="69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24</v>
      </c>
      <c r="H320" s="46">
        <f t="shared" ref="H320:S320" si="17">+H155</f>
        <v>0</v>
      </c>
      <c r="I320" s="46">
        <f t="shared" si="17"/>
        <v>0</v>
      </c>
      <c r="J320" s="46">
        <f t="shared" si="17"/>
        <v>0</v>
      </c>
      <c r="K320" s="46">
        <f t="shared" si="17"/>
        <v>0</v>
      </c>
      <c r="L320" s="46">
        <f t="shared" si="17"/>
        <v>0</v>
      </c>
      <c r="M320" s="46">
        <f t="shared" si="17"/>
        <v>0</v>
      </c>
      <c r="N320" s="46">
        <f t="shared" si="17"/>
        <v>0</v>
      </c>
      <c r="O320" s="46">
        <f t="shared" si="17"/>
        <v>0</v>
      </c>
      <c r="P320" s="46">
        <f t="shared" si="17"/>
        <v>0</v>
      </c>
      <c r="Q320" s="46">
        <f t="shared" si="17"/>
        <v>0</v>
      </c>
      <c r="R320" s="46">
        <f t="shared" si="17"/>
        <v>24</v>
      </c>
      <c r="S320" s="46">
        <f t="shared" si="17"/>
        <v>0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6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6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6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24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24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5</v>
      </c>
      <c r="I330" s="104">
        <f t="shared" ref="I330:S330" si="21">+H338</f>
        <v>5</v>
      </c>
      <c r="J330" s="104">
        <f t="shared" si="21"/>
        <v>5</v>
      </c>
      <c r="K330" s="104">
        <f t="shared" si="21"/>
        <v>5</v>
      </c>
      <c r="L330" s="104">
        <f t="shared" si="21"/>
        <v>5</v>
      </c>
      <c r="M330" s="104">
        <f t="shared" si="21"/>
        <v>5</v>
      </c>
      <c r="N330" s="104">
        <f t="shared" si="21"/>
        <v>5</v>
      </c>
      <c r="O330" s="104">
        <f t="shared" si="21"/>
        <v>5</v>
      </c>
      <c r="P330" s="104">
        <f t="shared" si="21"/>
        <v>5</v>
      </c>
      <c r="Q330" s="104">
        <f t="shared" si="21"/>
        <v>5</v>
      </c>
      <c r="R330" s="104">
        <f t="shared" si="21"/>
        <v>5</v>
      </c>
      <c r="S330" s="104">
        <f t="shared" si="21"/>
        <v>10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5</v>
      </c>
      <c r="H331" s="46">
        <f t="shared" ref="H331:S331" si="22">+H209</f>
        <v>0</v>
      </c>
      <c r="I331" s="46">
        <f t="shared" si="22"/>
        <v>0</v>
      </c>
      <c r="J331" s="46">
        <f t="shared" si="22"/>
        <v>0</v>
      </c>
      <c r="K331" s="46">
        <f t="shared" si="22"/>
        <v>0</v>
      </c>
      <c r="L331" s="46">
        <f t="shared" si="22"/>
        <v>0</v>
      </c>
      <c r="M331" s="46">
        <f t="shared" si="22"/>
        <v>0</v>
      </c>
      <c r="N331" s="46">
        <f t="shared" si="22"/>
        <v>0</v>
      </c>
      <c r="O331" s="46">
        <f t="shared" si="22"/>
        <v>0</v>
      </c>
      <c r="P331" s="46">
        <f t="shared" si="22"/>
        <v>0</v>
      </c>
      <c r="Q331" s="46">
        <f t="shared" si="22"/>
        <v>0</v>
      </c>
      <c r="R331" s="46">
        <f t="shared" si="22"/>
        <v>5</v>
      </c>
      <c r="S331" s="46">
        <f t="shared" si="2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0</v>
      </c>
      <c r="H333" s="46">
        <f t="shared" ref="H333:S333" si="24">SUM(H334:H337)</f>
        <v>0</v>
      </c>
      <c r="I333" s="46">
        <f t="shared" si="24"/>
        <v>0</v>
      </c>
      <c r="J333" s="46">
        <f t="shared" si="24"/>
        <v>0</v>
      </c>
      <c r="K333" s="46">
        <f t="shared" si="24"/>
        <v>0</v>
      </c>
      <c r="L333" s="46">
        <f t="shared" si="24"/>
        <v>0</v>
      </c>
      <c r="M333" s="46">
        <f t="shared" si="24"/>
        <v>0</v>
      </c>
      <c r="N333" s="46">
        <f t="shared" si="24"/>
        <v>0</v>
      </c>
      <c r="O333" s="46">
        <f t="shared" si="24"/>
        <v>0</v>
      </c>
      <c r="P333" s="46">
        <f t="shared" si="24"/>
        <v>0</v>
      </c>
      <c r="Q333" s="46">
        <f t="shared" si="24"/>
        <v>0</v>
      </c>
      <c r="R333" s="46">
        <f t="shared" si="24"/>
        <v>0</v>
      </c>
      <c r="S333" s="46">
        <f t="shared" si="24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0</v>
      </c>
      <c r="H334" s="106">
        <v>0</v>
      </c>
      <c r="I334" s="106">
        <v>0</v>
      </c>
      <c r="J334" s="106">
        <v>0</v>
      </c>
      <c r="K334" s="106">
        <v>0</v>
      </c>
      <c r="L334" s="106">
        <v>0</v>
      </c>
      <c r="M334" s="106">
        <v>0</v>
      </c>
      <c r="N334" s="106">
        <v>0</v>
      </c>
      <c r="O334" s="106">
        <v>0</v>
      </c>
      <c r="P334" s="106">
        <v>0</v>
      </c>
      <c r="Q334" s="106">
        <v>0</v>
      </c>
      <c r="R334" s="106">
        <v>0</v>
      </c>
      <c r="S334" s="106">
        <v>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6">
        <v>0</v>
      </c>
      <c r="I335" s="106">
        <v>0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0</v>
      </c>
      <c r="Q335" s="106">
        <v>0</v>
      </c>
      <c r="R335" s="106">
        <v>0</v>
      </c>
      <c r="S335" s="106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06">
        <v>0</v>
      </c>
      <c r="I336" s="106">
        <v>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0</v>
      </c>
      <c r="S336" s="106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6">
        <v>0</v>
      </c>
      <c r="I337" s="106">
        <v>0</v>
      </c>
      <c r="J337" s="106">
        <v>0</v>
      </c>
      <c r="K337" s="106">
        <v>0</v>
      </c>
      <c r="L337" s="106">
        <v>0</v>
      </c>
      <c r="M337" s="106">
        <v>0</v>
      </c>
      <c r="N337" s="106">
        <v>0</v>
      </c>
      <c r="O337" s="106">
        <v>0</v>
      </c>
      <c r="P337" s="106">
        <v>0</v>
      </c>
      <c r="Q337" s="106">
        <v>0</v>
      </c>
      <c r="R337" s="106">
        <v>0</v>
      </c>
      <c r="S337" s="106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5</v>
      </c>
      <c r="H338" s="59">
        <f t="shared" ref="H338:S338" si="26">IF((H330+H331+H332-H333)&lt;0,"Revise porque este valor no puede ser negativo",H330+H331+H332-H333)</f>
        <v>5</v>
      </c>
      <c r="I338" s="59">
        <f t="shared" si="26"/>
        <v>5</v>
      </c>
      <c r="J338" s="59">
        <f t="shared" si="26"/>
        <v>5</v>
      </c>
      <c r="K338" s="59">
        <f t="shared" si="26"/>
        <v>5</v>
      </c>
      <c r="L338" s="59">
        <f t="shared" si="26"/>
        <v>5</v>
      </c>
      <c r="M338" s="59">
        <f t="shared" si="26"/>
        <v>5</v>
      </c>
      <c r="N338" s="59">
        <f t="shared" si="26"/>
        <v>5</v>
      </c>
      <c r="O338" s="59">
        <f t="shared" si="26"/>
        <v>5</v>
      </c>
      <c r="P338" s="59">
        <f t="shared" si="26"/>
        <v>5</v>
      </c>
      <c r="Q338" s="59">
        <f t="shared" si="26"/>
        <v>5</v>
      </c>
      <c r="R338" s="59">
        <f t="shared" si="26"/>
        <v>10</v>
      </c>
      <c r="S338" s="59">
        <f t="shared" si="26"/>
        <v>10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0</v>
      </c>
      <c r="I340" s="111">
        <f t="shared" ref="I340:S340" si="27">+H348</f>
        <v>0</v>
      </c>
      <c r="J340" s="111">
        <f t="shared" si="27"/>
        <v>0</v>
      </c>
      <c r="K340" s="111">
        <f t="shared" si="27"/>
        <v>0</v>
      </c>
      <c r="L340" s="111">
        <f t="shared" si="27"/>
        <v>0</v>
      </c>
      <c r="M340" s="111">
        <f t="shared" si="27"/>
        <v>0</v>
      </c>
      <c r="N340" s="111">
        <f t="shared" si="27"/>
        <v>0</v>
      </c>
      <c r="O340" s="111">
        <f t="shared" si="27"/>
        <v>0</v>
      </c>
      <c r="P340" s="111">
        <f t="shared" si="27"/>
        <v>0</v>
      </c>
      <c r="Q340" s="111">
        <f t="shared" si="27"/>
        <v>0</v>
      </c>
      <c r="R340" s="111">
        <f t="shared" si="27"/>
        <v>0</v>
      </c>
      <c r="S340" s="111">
        <f t="shared" si="27"/>
        <v>0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0</v>
      </c>
      <c r="L341" s="46">
        <f t="shared" si="28"/>
        <v>0</v>
      </c>
      <c r="M341" s="46">
        <f t="shared" si="28"/>
        <v>0</v>
      </c>
      <c r="N341" s="46">
        <f t="shared" si="28"/>
        <v>0</v>
      </c>
      <c r="O341" s="46">
        <f t="shared" si="28"/>
        <v>0</v>
      </c>
      <c r="P341" s="46">
        <f t="shared" si="28"/>
        <v>0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6">
        <v>0</v>
      </c>
      <c r="I345" s="106">
        <v>0</v>
      </c>
      <c r="J345" s="106">
        <v>0</v>
      </c>
      <c r="K345" s="106">
        <v>0</v>
      </c>
      <c r="L345" s="106">
        <v>0</v>
      </c>
      <c r="M345" s="106">
        <v>0</v>
      </c>
      <c r="N345" s="106">
        <v>0</v>
      </c>
      <c r="O345" s="106">
        <v>0</v>
      </c>
      <c r="P345" s="106">
        <v>0</v>
      </c>
      <c r="Q345" s="106">
        <v>0</v>
      </c>
      <c r="R345" s="106">
        <v>0</v>
      </c>
      <c r="S345" s="106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6">
        <v>0</v>
      </c>
      <c r="I346" s="106">
        <v>0</v>
      </c>
      <c r="J346" s="106">
        <v>0</v>
      </c>
      <c r="K346" s="106">
        <v>0</v>
      </c>
      <c r="L346" s="106">
        <v>0</v>
      </c>
      <c r="M346" s="106">
        <v>0</v>
      </c>
      <c r="N346" s="106">
        <v>0</v>
      </c>
      <c r="O346" s="106">
        <v>0</v>
      </c>
      <c r="P346" s="106">
        <v>0</v>
      </c>
      <c r="Q346" s="106">
        <v>0</v>
      </c>
      <c r="R346" s="106">
        <v>0</v>
      </c>
      <c r="S346" s="106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6">
        <v>0</v>
      </c>
      <c r="I347" s="106">
        <v>0</v>
      </c>
      <c r="J347" s="106">
        <v>0</v>
      </c>
      <c r="K347" s="106">
        <v>0</v>
      </c>
      <c r="L347" s="106">
        <v>0</v>
      </c>
      <c r="M347" s="106">
        <v>0</v>
      </c>
      <c r="N347" s="106">
        <v>0</v>
      </c>
      <c r="O347" s="106">
        <v>0</v>
      </c>
      <c r="P347" s="106">
        <v>0</v>
      </c>
      <c r="Q347" s="106">
        <v>0</v>
      </c>
      <c r="R347" s="106">
        <v>0</v>
      </c>
      <c r="S347" s="106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3">IF((H340+H341+H342+H343-H344)&lt;0,"Revise porque este valor no puede ser negativo",H340+H341+H342+H343-H344)</f>
        <v>0</v>
      </c>
      <c r="I348" s="110">
        <f t="shared" si="33"/>
        <v>0</v>
      </c>
      <c r="J348" s="110">
        <f t="shared" si="33"/>
        <v>0</v>
      </c>
      <c r="K348" s="110">
        <f t="shared" si="33"/>
        <v>0</v>
      </c>
      <c r="L348" s="110">
        <f t="shared" si="33"/>
        <v>0</v>
      </c>
      <c r="M348" s="110">
        <f t="shared" si="33"/>
        <v>0</v>
      </c>
      <c r="N348" s="110">
        <f t="shared" si="33"/>
        <v>0</v>
      </c>
      <c r="O348" s="110">
        <f t="shared" si="33"/>
        <v>0</v>
      </c>
      <c r="P348" s="110">
        <f t="shared" si="33"/>
        <v>0</v>
      </c>
      <c r="Q348" s="110">
        <f t="shared" si="33"/>
        <v>0</v>
      </c>
      <c r="R348" s="110">
        <f t="shared" si="33"/>
        <v>0</v>
      </c>
      <c r="S348" s="110">
        <f t="shared" si="33"/>
        <v>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6">
        <v>0</v>
      </c>
      <c r="I354" s="106">
        <v>0</v>
      </c>
      <c r="J354" s="106">
        <v>0</v>
      </c>
      <c r="K354" s="106">
        <v>0</v>
      </c>
      <c r="L354" s="106">
        <v>0</v>
      </c>
      <c r="M354" s="106">
        <v>0</v>
      </c>
      <c r="N354" s="106">
        <v>0</v>
      </c>
      <c r="O354" s="106">
        <v>0</v>
      </c>
      <c r="P354" s="106">
        <v>0</v>
      </c>
      <c r="Q354" s="106">
        <v>0</v>
      </c>
      <c r="R354" s="106">
        <v>0</v>
      </c>
      <c r="S354" s="106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6">
        <v>0</v>
      </c>
      <c r="I355" s="106">
        <v>0</v>
      </c>
      <c r="J355" s="106">
        <v>0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0</v>
      </c>
      <c r="Q355" s="106">
        <v>0</v>
      </c>
      <c r="R355" s="106">
        <v>0</v>
      </c>
      <c r="S355" s="106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6">
        <v>0</v>
      </c>
      <c r="I356" s="106">
        <v>0</v>
      </c>
      <c r="J356" s="106">
        <v>0</v>
      </c>
      <c r="K356" s="106">
        <v>0</v>
      </c>
      <c r="L356" s="106">
        <v>0</v>
      </c>
      <c r="M356" s="106">
        <v>0</v>
      </c>
      <c r="N356" s="106">
        <v>0</v>
      </c>
      <c r="O356" s="106">
        <v>0</v>
      </c>
      <c r="P356" s="106">
        <v>0</v>
      </c>
      <c r="Q356" s="106">
        <v>0</v>
      </c>
      <c r="R356" s="106">
        <v>0</v>
      </c>
      <c r="S356" s="106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2</v>
      </c>
      <c r="H359" s="485">
        <v>0</v>
      </c>
      <c r="I359" s="485">
        <v>0</v>
      </c>
      <c r="J359" s="485">
        <v>0</v>
      </c>
      <c r="K359" s="485">
        <v>0</v>
      </c>
      <c r="L359" s="485">
        <v>0</v>
      </c>
      <c r="M359" s="485">
        <v>0</v>
      </c>
      <c r="N359" s="485">
        <v>0</v>
      </c>
      <c r="O359" s="485">
        <v>0</v>
      </c>
      <c r="P359" s="485">
        <v>0</v>
      </c>
      <c r="Q359" s="485">
        <v>0</v>
      </c>
      <c r="R359" s="485">
        <v>2</v>
      </c>
      <c r="S359" s="485">
        <v>0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4</v>
      </c>
      <c r="H360" s="486">
        <v>0</v>
      </c>
      <c r="I360" s="486">
        <v>0</v>
      </c>
      <c r="J360" s="486">
        <v>0</v>
      </c>
      <c r="K360" s="486">
        <v>0</v>
      </c>
      <c r="L360" s="486">
        <v>0</v>
      </c>
      <c r="M360" s="486">
        <v>0</v>
      </c>
      <c r="N360" s="486">
        <v>0</v>
      </c>
      <c r="O360" s="486">
        <v>0</v>
      </c>
      <c r="P360" s="486">
        <v>0</v>
      </c>
      <c r="Q360" s="486">
        <v>0</v>
      </c>
      <c r="R360" s="486">
        <v>4</v>
      </c>
      <c r="S360" s="486">
        <v>0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1</v>
      </c>
      <c r="H361" s="486">
        <v>0</v>
      </c>
      <c r="I361" s="486">
        <v>0</v>
      </c>
      <c r="J361" s="486">
        <v>1</v>
      </c>
      <c r="K361" s="486">
        <v>0</v>
      </c>
      <c r="L361" s="486">
        <v>0</v>
      </c>
      <c r="M361" s="486">
        <v>0</v>
      </c>
      <c r="N361" s="486">
        <v>0</v>
      </c>
      <c r="O361" s="486">
        <v>0</v>
      </c>
      <c r="P361" s="486">
        <v>0</v>
      </c>
      <c r="Q361" s="486">
        <v>0</v>
      </c>
      <c r="R361" s="486">
        <v>0</v>
      </c>
      <c r="S361" s="486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64</v>
      </c>
      <c r="H362" s="486">
        <v>0</v>
      </c>
      <c r="I362" s="486">
        <v>0</v>
      </c>
      <c r="J362" s="486">
        <v>64</v>
      </c>
      <c r="K362" s="486">
        <v>0</v>
      </c>
      <c r="L362" s="486">
        <v>0</v>
      </c>
      <c r="M362" s="486">
        <v>0</v>
      </c>
      <c r="N362" s="486">
        <v>0</v>
      </c>
      <c r="O362" s="486">
        <v>0</v>
      </c>
      <c r="P362" s="486">
        <v>0</v>
      </c>
      <c r="Q362" s="486">
        <v>0</v>
      </c>
      <c r="R362" s="486">
        <v>0</v>
      </c>
      <c r="S362" s="486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0</v>
      </c>
      <c r="H363" s="486">
        <v>0</v>
      </c>
      <c r="I363" s="486">
        <v>0</v>
      </c>
      <c r="J363" s="486">
        <v>0</v>
      </c>
      <c r="K363" s="486">
        <v>0</v>
      </c>
      <c r="L363" s="486">
        <v>0</v>
      </c>
      <c r="M363" s="486">
        <v>0</v>
      </c>
      <c r="N363" s="486">
        <v>0</v>
      </c>
      <c r="O363" s="486">
        <v>0</v>
      </c>
      <c r="P363" s="486">
        <v>0</v>
      </c>
      <c r="Q363" s="486">
        <v>0</v>
      </c>
      <c r="R363" s="486">
        <v>0</v>
      </c>
      <c r="S363" s="486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2</v>
      </c>
      <c r="H364" s="486">
        <v>0</v>
      </c>
      <c r="I364" s="486">
        <v>0</v>
      </c>
      <c r="J364" s="486">
        <v>0</v>
      </c>
      <c r="K364" s="486">
        <v>0</v>
      </c>
      <c r="L364" s="486">
        <v>0</v>
      </c>
      <c r="M364" s="486">
        <v>0</v>
      </c>
      <c r="N364" s="486">
        <v>0</v>
      </c>
      <c r="O364" s="486">
        <v>0</v>
      </c>
      <c r="P364" s="486">
        <v>0</v>
      </c>
      <c r="Q364" s="486">
        <v>0</v>
      </c>
      <c r="R364" s="486">
        <v>2</v>
      </c>
      <c r="S364" s="486">
        <v>0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7</v>
      </c>
      <c r="H365" s="486">
        <v>0</v>
      </c>
      <c r="I365" s="486">
        <v>0</v>
      </c>
      <c r="J365" s="486">
        <v>0</v>
      </c>
      <c r="K365" s="486">
        <v>0</v>
      </c>
      <c r="L365" s="486">
        <v>0</v>
      </c>
      <c r="M365" s="486">
        <v>0</v>
      </c>
      <c r="N365" s="486">
        <v>0</v>
      </c>
      <c r="O365" s="486">
        <v>0</v>
      </c>
      <c r="P365" s="486">
        <v>0</v>
      </c>
      <c r="Q365" s="486">
        <v>0</v>
      </c>
      <c r="R365" s="486">
        <v>7</v>
      </c>
      <c r="S365" s="486">
        <v>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4</v>
      </c>
      <c r="H366" s="486">
        <v>0</v>
      </c>
      <c r="I366" s="486">
        <v>0</v>
      </c>
      <c r="J366" s="486">
        <v>0</v>
      </c>
      <c r="K366" s="486">
        <v>0</v>
      </c>
      <c r="L366" s="486">
        <v>0</v>
      </c>
      <c r="M366" s="486">
        <v>0</v>
      </c>
      <c r="N366" s="486">
        <v>0</v>
      </c>
      <c r="O366" s="486">
        <v>0</v>
      </c>
      <c r="P366" s="486">
        <v>0</v>
      </c>
      <c r="Q366" s="486">
        <v>0</v>
      </c>
      <c r="R366" s="486">
        <v>4</v>
      </c>
      <c r="S366" s="486">
        <v>0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0</v>
      </c>
      <c r="H367" s="486">
        <v>0</v>
      </c>
      <c r="I367" s="486">
        <v>0</v>
      </c>
      <c r="J367" s="486">
        <v>0</v>
      </c>
      <c r="K367" s="486">
        <v>0</v>
      </c>
      <c r="L367" s="486">
        <v>0</v>
      </c>
      <c r="M367" s="486">
        <v>0</v>
      </c>
      <c r="N367" s="486">
        <v>0</v>
      </c>
      <c r="O367" s="486">
        <v>0</v>
      </c>
      <c r="P367" s="486">
        <v>0</v>
      </c>
      <c r="Q367" s="486">
        <v>0</v>
      </c>
      <c r="R367" s="486">
        <v>0</v>
      </c>
      <c r="S367" s="486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2</v>
      </c>
      <c r="H368" s="486">
        <v>0</v>
      </c>
      <c r="I368" s="486">
        <v>0</v>
      </c>
      <c r="J368" s="486">
        <v>0</v>
      </c>
      <c r="K368" s="486">
        <v>0</v>
      </c>
      <c r="L368" s="486">
        <v>0</v>
      </c>
      <c r="M368" s="486">
        <v>0</v>
      </c>
      <c r="N368" s="486">
        <v>0</v>
      </c>
      <c r="O368" s="486">
        <v>0</v>
      </c>
      <c r="P368" s="486">
        <v>0</v>
      </c>
      <c r="Q368" s="486">
        <v>0</v>
      </c>
      <c r="R368" s="486">
        <v>2</v>
      </c>
      <c r="S368" s="486">
        <v>0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0</v>
      </c>
      <c r="H369" s="486">
        <v>0</v>
      </c>
      <c r="I369" s="486">
        <v>0</v>
      </c>
      <c r="J369" s="486">
        <v>0</v>
      </c>
      <c r="K369" s="486">
        <v>0</v>
      </c>
      <c r="L369" s="486">
        <v>0</v>
      </c>
      <c r="M369" s="486">
        <v>0</v>
      </c>
      <c r="N369" s="486">
        <v>0</v>
      </c>
      <c r="O369" s="486">
        <v>0</v>
      </c>
      <c r="P369" s="486">
        <v>0</v>
      </c>
      <c r="Q369" s="486">
        <v>0</v>
      </c>
      <c r="R369" s="486">
        <v>0</v>
      </c>
      <c r="S369" s="486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1</v>
      </c>
      <c r="H370" s="486">
        <v>0</v>
      </c>
      <c r="I370" s="486">
        <v>0</v>
      </c>
      <c r="J370" s="486">
        <v>1</v>
      </c>
      <c r="K370" s="486">
        <v>0</v>
      </c>
      <c r="L370" s="486">
        <v>0</v>
      </c>
      <c r="M370" s="486">
        <v>0</v>
      </c>
      <c r="N370" s="486">
        <v>0</v>
      </c>
      <c r="O370" s="486">
        <v>0</v>
      </c>
      <c r="P370" s="486">
        <v>0</v>
      </c>
      <c r="Q370" s="486">
        <v>0</v>
      </c>
      <c r="R370" s="486">
        <v>0</v>
      </c>
      <c r="S370" s="486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486">
        <v>0</v>
      </c>
      <c r="I371" s="486">
        <v>0</v>
      </c>
      <c r="J371" s="486">
        <v>0</v>
      </c>
      <c r="K371" s="486">
        <v>0</v>
      </c>
      <c r="L371" s="486">
        <v>0</v>
      </c>
      <c r="M371" s="486">
        <v>0</v>
      </c>
      <c r="N371" s="486">
        <v>0</v>
      </c>
      <c r="O371" s="486">
        <v>0</v>
      </c>
      <c r="P371" s="486">
        <v>0</v>
      </c>
      <c r="Q371" s="486">
        <v>0</v>
      </c>
      <c r="R371" s="486">
        <v>0</v>
      </c>
      <c r="S371" s="486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69">
        <v>0</v>
      </c>
      <c r="I372" s="69">
        <v>0</v>
      </c>
      <c r="J372" s="69">
        <v>0</v>
      </c>
      <c r="K372" s="69">
        <v>0</v>
      </c>
      <c r="L372" s="69">
        <v>0</v>
      </c>
      <c r="M372" s="69">
        <v>0</v>
      </c>
      <c r="N372" s="69">
        <v>0</v>
      </c>
      <c r="O372" s="69">
        <v>0</v>
      </c>
      <c r="P372" s="69">
        <v>0</v>
      </c>
      <c r="Q372" s="69">
        <v>0</v>
      </c>
      <c r="R372" s="69">
        <v>0</v>
      </c>
      <c r="S372" s="69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69">
        <v>0</v>
      </c>
      <c r="I373" s="69">
        <v>0</v>
      </c>
      <c r="J373" s="69">
        <v>0</v>
      </c>
      <c r="K373" s="69">
        <v>0</v>
      </c>
      <c r="L373" s="69">
        <v>0</v>
      </c>
      <c r="M373" s="69">
        <v>0</v>
      </c>
      <c r="N373" s="69">
        <v>0</v>
      </c>
      <c r="O373" s="69">
        <v>0</v>
      </c>
      <c r="P373" s="69">
        <v>0</v>
      </c>
      <c r="Q373" s="69">
        <v>0</v>
      </c>
      <c r="R373" s="69">
        <v>0</v>
      </c>
      <c r="S373" s="69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69">
        <v>0</v>
      </c>
      <c r="I374" s="69">
        <v>0</v>
      </c>
      <c r="J374" s="69">
        <v>0</v>
      </c>
      <c r="K374" s="69">
        <v>0</v>
      </c>
      <c r="L374" s="69">
        <v>0</v>
      </c>
      <c r="M374" s="69">
        <v>0</v>
      </c>
      <c r="N374" s="69">
        <v>0</v>
      </c>
      <c r="O374" s="69">
        <v>0</v>
      </c>
      <c r="P374" s="69">
        <v>0</v>
      </c>
      <c r="Q374" s="69">
        <v>0</v>
      </c>
      <c r="R374" s="69">
        <v>0</v>
      </c>
      <c r="S374" s="69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69">
        <v>0</v>
      </c>
      <c r="I375" s="69">
        <v>0</v>
      </c>
      <c r="J375" s="69">
        <v>0</v>
      </c>
      <c r="K375" s="69">
        <v>0</v>
      </c>
      <c r="L375" s="69">
        <v>0</v>
      </c>
      <c r="M375" s="69">
        <v>0</v>
      </c>
      <c r="N375" s="69">
        <v>0</v>
      </c>
      <c r="O375" s="69">
        <v>0</v>
      </c>
      <c r="P375" s="69">
        <v>0</v>
      </c>
      <c r="Q375" s="69">
        <v>0</v>
      </c>
      <c r="R375" s="69">
        <v>0</v>
      </c>
      <c r="S375" s="69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69">
        <v>0</v>
      </c>
      <c r="I376" s="69">
        <v>0</v>
      </c>
      <c r="J376" s="69">
        <v>0</v>
      </c>
      <c r="K376" s="69">
        <v>0</v>
      </c>
      <c r="L376" s="69">
        <v>0</v>
      </c>
      <c r="M376" s="69">
        <v>0</v>
      </c>
      <c r="N376" s="69">
        <v>0</v>
      </c>
      <c r="O376" s="69">
        <v>0</v>
      </c>
      <c r="P376" s="69">
        <v>0</v>
      </c>
      <c r="Q376" s="69">
        <v>0</v>
      </c>
      <c r="R376" s="69">
        <v>0</v>
      </c>
      <c r="S376" s="69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69">
        <v>0</v>
      </c>
      <c r="I377" s="69">
        <v>0</v>
      </c>
      <c r="J377" s="69">
        <v>0</v>
      </c>
      <c r="K377" s="69">
        <v>0</v>
      </c>
      <c r="L377" s="69">
        <v>0</v>
      </c>
      <c r="M377" s="69">
        <v>0</v>
      </c>
      <c r="N377" s="69">
        <v>0</v>
      </c>
      <c r="O377" s="69">
        <v>0</v>
      </c>
      <c r="P377" s="69">
        <v>0</v>
      </c>
      <c r="Q377" s="69">
        <v>0</v>
      </c>
      <c r="R377" s="69">
        <v>0</v>
      </c>
      <c r="S377" s="69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69">
        <v>0</v>
      </c>
      <c r="I378" s="69">
        <v>0</v>
      </c>
      <c r="J378" s="69">
        <v>0</v>
      </c>
      <c r="K378" s="69">
        <v>0</v>
      </c>
      <c r="L378" s="69">
        <v>0</v>
      </c>
      <c r="M378" s="69">
        <v>0</v>
      </c>
      <c r="N378" s="69">
        <v>0</v>
      </c>
      <c r="O378" s="69">
        <v>0</v>
      </c>
      <c r="P378" s="69">
        <v>0</v>
      </c>
      <c r="Q378" s="69">
        <v>0</v>
      </c>
      <c r="R378" s="69">
        <v>0</v>
      </c>
      <c r="S378" s="69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69">
        <v>0</v>
      </c>
      <c r="I379" s="69">
        <v>0</v>
      </c>
      <c r="J379" s="69">
        <v>0</v>
      </c>
      <c r="K379" s="69">
        <v>0</v>
      </c>
      <c r="L379" s="69">
        <v>0</v>
      </c>
      <c r="M379" s="69">
        <v>0</v>
      </c>
      <c r="N379" s="69">
        <v>0</v>
      </c>
      <c r="O379" s="69">
        <v>0</v>
      </c>
      <c r="P379" s="69">
        <v>0</v>
      </c>
      <c r="Q379" s="69">
        <v>0</v>
      </c>
      <c r="R379" s="69">
        <v>0</v>
      </c>
      <c r="S379" s="69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0</v>
      </c>
      <c r="H380" s="69">
        <v>0</v>
      </c>
      <c r="I380" s="69">
        <v>0</v>
      </c>
      <c r="J380" s="69">
        <v>0</v>
      </c>
      <c r="K380" s="69">
        <v>0</v>
      </c>
      <c r="L380" s="69">
        <v>0</v>
      </c>
      <c r="M380" s="69">
        <v>0</v>
      </c>
      <c r="N380" s="69">
        <v>0</v>
      </c>
      <c r="O380" s="69">
        <v>0</v>
      </c>
      <c r="P380" s="69">
        <v>0</v>
      </c>
      <c r="Q380" s="69">
        <v>0</v>
      </c>
      <c r="R380" s="69">
        <v>0</v>
      </c>
      <c r="S380" s="69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69">
        <v>0</v>
      </c>
      <c r="I381" s="69">
        <v>0</v>
      </c>
      <c r="J381" s="69">
        <v>0</v>
      </c>
      <c r="K381" s="69">
        <v>0</v>
      </c>
      <c r="L381" s="69">
        <v>0</v>
      </c>
      <c r="M381" s="69">
        <v>0</v>
      </c>
      <c r="N381" s="69">
        <v>0</v>
      </c>
      <c r="O381" s="69">
        <v>0</v>
      </c>
      <c r="P381" s="69">
        <v>0</v>
      </c>
      <c r="Q381" s="69">
        <v>0</v>
      </c>
      <c r="R381" s="69">
        <v>0</v>
      </c>
      <c r="S381" s="69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1</v>
      </c>
      <c r="H387" s="476">
        <v>0</v>
      </c>
      <c r="I387" s="476">
        <v>0</v>
      </c>
      <c r="J387" s="476">
        <v>0</v>
      </c>
      <c r="K387" s="476">
        <v>0</v>
      </c>
      <c r="L387" s="476">
        <v>0</v>
      </c>
      <c r="M387" s="476">
        <v>0</v>
      </c>
      <c r="N387" s="476">
        <v>0</v>
      </c>
      <c r="O387" s="476">
        <v>0</v>
      </c>
      <c r="P387" s="476">
        <v>0</v>
      </c>
      <c r="Q387" s="476">
        <v>0</v>
      </c>
      <c r="R387" s="476">
        <v>1</v>
      </c>
      <c r="S387" s="476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0">+H388+I388+J388+K388+L388+M388+N388+O388+P388+Q388+R388+S388</f>
        <v>1</v>
      </c>
      <c r="H388" s="476">
        <v>0</v>
      </c>
      <c r="I388" s="476">
        <v>0</v>
      </c>
      <c r="J388" s="476">
        <v>0</v>
      </c>
      <c r="K388" s="476">
        <v>0</v>
      </c>
      <c r="L388" s="476">
        <v>0</v>
      </c>
      <c r="M388" s="476">
        <v>0</v>
      </c>
      <c r="N388" s="476">
        <v>0</v>
      </c>
      <c r="O388" s="476">
        <v>0</v>
      </c>
      <c r="P388" s="476">
        <v>0</v>
      </c>
      <c r="Q388" s="476">
        <v>0</v>
      </c>
      <c r="R388" s="476">
        <v>1</v>
      </c>
      <c r="S388" s="476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si="40"/>
        <v>0</v>
      </c>
      <c r="H389" s="476">
        <v>0</v>
      </c>
      <c r="I389" s="476">
        <v>0</v>
      </c>
      <c r="J389" s="476">
        <v>0</v>
      </c>
      <c r="K389" s="476">
        <v>0</v>
      </c>
      <c r="L389" s="476">
        <v>0</v>
      </c>
      <c r="M389" s="476">
        <v>0</v>
      </c>
      <c r="N389" s="476">
        <v>0</v>
      </c>
      <c r="O389" s="476">
        <v>0</v>
      </c>
      <c r="P389" s="476">
        <v>0</v>
      </c>
      <c r="Q389" s="476">
        <v>0</v>
      </c>
      <c r="R389" s="476">
        <v>0</v>
      </c>
      <c r="S389" s="476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40"/>
        <v>0</v>
      </c>
      <c r="H390" s="476">
        <v>0</v>
      </c>
      <c r="I390" s="476">
        <v>0</v>
      </c>
      <c r="J390" s="476">
        <v>0</v>
      </c>
      <c r="K390" s="476">
        <v>0</v>
      </c>
      <c r="L390" s="476">
        <v>0</v>
      </c>
      <c r="M390" s="476">
        <v>0</v>
      </c>
      <c r="N390" s="476">
        <v>0</v>
      </c>
      <c r="O390" s="476">
        <v>0</v>
      </c>
      <c r="P390" s="476">
        <v>0</v>
      </c>
      <c r="Q390" s="476">
        <v>0</v>
      </c>
      <c r="R390" s="476">
        <v>0</v>
      </c>
      <c r="S390" s="476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f t="shared" si="40"/>
        <v>1</v>
      </c>
      <c r="H391" s="476">
        <v>0</v>
      </c>
      <c r="I391" s="476">
        <v>0</v>
      </c>
      <c r="J391" s="476">
        <v>0</v>
      </c>
      <c r="K391" s="476">
        <v>0</v>
      </c>
      <c r="L391" s="476">
        <v>0</v>
      </c>
      <c r="M391" s="476">
        <v>0</v>
      </c>
      <c r="N391" s="476">
        <v>0</v>
      </c>
      <c r="O391" s="476">
        <v>0</v>
      </c>
      <c r="P391" s="476">
        <v>0</v>
      </c>
      <c r="Q391" s="476">
        <v>0</v>
      </c>
      <c r="R391" s="476">
        <v>1</v>
      </c>
      <c r="S391" s="476">
        <v>0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0"/>
        <v>0</v>
      </c>
      <c r="H392" s="1303">
        <v>0</v>
      </c>
      <c r="I392" s="1303">
        <v>0</v>
      </c>
      <c r="J392" s="1303">
        <v>0</v>
      </c>
      <c r="K392" s="1303">
        <v>0</v>
      </c>
      <c r="L392" s="1303">
        <v>0</v>
      </c>
      <c r="M392" s="1303">
        <v>0</v>
      </c>
      <c r="N392" s="1303">
        <v>0</v>
      </c>
      <c r="O392" s="1303">
        <v>0</v>
      </c>
      <c r="P392" s="1303">
        <v>0</v>
      </c>
      <c r="Q392" s="1303">
        <v>0</v>
      </c>
      <c r="R392" s="1303">
        <v>0</v>
      </c>
      <c r="S392" s="1303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f t="shared" si="40"/>
        <v>0</v>
      </c>
      <c r="H393" s="476">
        <v>0</v>
      </c>
      <c r="I393" s="476">
        <v>0</v>
      </c>
      <c r="J393" s="476">
        <v>0</v>
      </c>
      <c r="K393" s="476">
        <v>0</v>
      </c>
      <c r="L393" s="476">
        <v>0</v>
      </c>
      <c r="M393" s="476">
        <v>0</v>
      </c>
      <c r="N393" s="476">
        <v>0</v>
      </c>
      <c r="O393" s="476">
        <v>0</v>
      </c>
      <c r="P393" s="476">
        <v>0</v>
      </c>
      <c r="Q393" s="476">
        <v>0</v>
      </c>
      <c r="R393" s="476">
        <v>0</v>
      </c>
      <c r="S393" s="476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0"/>
        <v>84</v>
      </c>
      <c r="H394" s="69">
        <v>7</v>
      </c>
      <c r="I394" s="69">
        <v>7</v>
      </c>
      <c r="J394" s="69">
        <v>7</v>
      </c>
      <c r="K394" s="69">
        <v>7</v>
      </c>
      <c r="L394" s="69">
        <v>7</v>
      </c>
      <c r="M394" s="69">
        <v>7</v>
      </c>
      <c r="N394" s="69">
        <v>7</v>
      </c>
      <c r="O394" s="69">
        <v>7</v>
      </c>
      <c r="P394" s="69">
        <v>7</v>
      </c>
      <c r="Q394" s="69">
        <v>7</v>
      </c>
      <c r="R394" s="69">
        <v>7</v>
      </c>
      <c r="S394" s="69">
        <v>7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0"/>
        <v>84</v>
      </c>
      <c r="H395" s="69">
        <v>7</v>
      </c>
      <c r="I395" s="69">
        <v>7</v>
      </c>
      <c r="J395" s="69">
        <v>7</v>
      </c>
      <c r="K395" s="69">
        <v>7</v>
      </c>
      <c r="L395" s="69">
        <v>7</v>
      </c>
      <c r="M395" s="69">
        <v>7</v>
      </c>
      <c r="N395" s="69">
        <v>7</v>
      </c>
      <c r="O395" s="69">
        <v>7</v>
      </c>
      <c r="P395" s="69">
        <v>7</v>
      </c>
      <c r="Q395" s="69">
        <v>7</v>
      </c>
      <c r="R395" s="69">
        <v>7</v>
      </c>
      <c r="S395" s="69">
        <v>7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0"/>
        <v>0</v>
      </c>
      <c r="H396" s="69">
        <v>0</v>
      </c>
      <c r="I396" s="69">
        <v>0</v>
      </c>
      <c r="J396" s="69">
        <v>0</v>
      </c>
      <c r="K396" s="69">
        <v>0</v>
      </c>
      <c r="L396" s="69">
        <v>0</v>
      </c>
      <c r="M396" s="69">
        <v>0</v>
      </c>
      <c r="N396" s="69">
        <v>0</v>
      </c>
      <c r="O396" s="69">
        <v>0</v>
      </c>
      <c r="P396" s="69">
        <v>0</v>
      </c>
      <c r="Q396" s="69">
        <v>0</v>
      </c>
      <c r="R396" s="69">
        <v>0</v>
      </c>
      <c r="S396" s="69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0"/>
        <v>144</v>
      </c>
      <c r="H397" s="69">
        <v>12</v>
      </c>
      <c r="I397" s="69">
        <v>12</v>
      </c>
      <c r="J397" s="69">
        <v>12</v>
      </c>
      <c r="K397" s="69">
        <v>12</v>
      </c>
      <c r="L397" s="69">
        <v>12</v>
      </c>
      <c r="M397" s="69">
        <v>12</v>
      </c>
      <c r="N397" s="69">
        <v>12</v>
      </c>
      <c r="O397" s="69">
        <v>12</v>
      </c>
      <c r="P397" s="69">
        <v>12</v>
      </c>
      <c r="Q397" s="69">
        <v>12</v>
      </c>
      <c r="R397" s="69">
        <v>12</v>
      </c>
      <c r="S397" s="69">
        <v>12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35" priority="14" operator="equal">
      <formula>"REVISE PORQUE ESTE VALOR NO PUEDE SER NEGATIVO"</formula>
    </cfRule>
    <cfRule type="cellIs" dxfId="34" priority="18" operator="lessThan">
      <formula>0</formula>
    </cfRule>
  </conditionalFormatting>
  <conditionalFormatting sqref="G327:S327">
    <cfRule type="cellIs" dxfId="33" priority="17" operator="lessThan">
      <formula>0</formula>
    </cfRule>
  </conditionalFormatting>
  <conditionalFormatting sqref="G338:S338">
    <cfRule type="cellIs" dxfId="32" priority="13" operator="equal">
      <formula>"Revise porque este valor no puede ser negativo"</formula>
    </cfRule>
    <cfRule type="cellIs" dxfId="31" priority="16" operator="lessThan">
      <formula>0</formula>
    </cfRule>
  </conditionalFormatting>
  <conditionalFormatting sqref="G338:S338">
    <cfRule type="cellIs" dxfId="30" priority="15" operator="lessThan">
      <formula>0</formula>
    </cfRule>
  </conditionalFormatting>
  <conditionalFormatting sqref="G348:S348">
    <cfRule type="cellIs" dxfId="29" priority="10" operator="equal">
      <formula>"Revise porque este valor no puede ser negativo"</formula>
    </cfRule>
    <cfRule type="cellIs" dxfId="28" priority="12" operator="lessThan">
      <formula>0</formula>
    </cfRule>
  </conditionalFormatting>
  <conditionalFormatting sqref="G348:S348">
    <cfRule type="cellIs" dxfId="27" priority="11" operator="lessThan">
      <formula>0</formula>
    </cfRule>
  </conditionalFormatting>
  <conditionalFormatting sqref="G357 I357:S357">
    <cfRule type="cellIs" dxfId="26" priority="7" operator="equal">
      <formula>"Revise porque este valor no puede ser negativo"</formula>
    </cfRule>
    <cfRule type="cellIs" dxfId="25" priority="9" operator="lessThan">
      <formula>0</formula>
    </cfRule>
  </conditionalFormatting>
  <conditionalFormatting sqref="G357 I357:S357">
    <cfRule type="cellIs" dxfId="24" priority="8" operator="lessThan">
      <formula>0</formula>
    </cfRule>
  </conditionalFormatting>
  <conditionalFormatting sqref="H357">
    <cfRule type="cellIs" dxfId="23" priority="4" operator="equal">
      <formula>"Revise porque este valor no puede ser negativo"</formula>
    </cfRule>
    <cfRule type="cellIs" dxfId="22" priority="6" operator="lessThan">
      <formula>0</formula>
    </cfRule>
  </conditionalFormatting>
  <conditionalFormatting sqref="H357">
    <cfRule type="cellIs" dxfId="21" priority="5" operator="lessThan">
      <formula>0</formula>
    </cfRule>
  </conditionalFormatting>
  <conditionalFormatting sqref="G24:S24">
    <cfRule type="cellIs" dxfId="20" priority="1" operator="equal">
      <formula>"REVISE PORQUE ESTE VALOR NO PUEDE SER NEGATIVO"</formula>
    </cfRule>
    <cfRule type="cellIs" dxfId="19" priority="3" operator="lessThan">
      <formula>0</formula>
    </cfRule>
  </conditionalFormatting>
  <conditionalFormatting sqref="G24:S24">
    <cfRule type="cellIs" dxfId="18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7"/>
  <sheetViews>
    <sheetView tabSelected="1" topLeftCell="F7" zoomScale="80" zoomScaleNormal="80" workbookViewId="0">
      <selection activeCell="F26" sqref="F26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1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/>
    </row>
    <row r="2" spans="1:21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1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1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1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1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1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1" ht="16.5" thickBot="1" x14ac:dyDescent="0.3">
      <c r="A8" s="1446"/>
      <c r="B8" s="1459"/>
      <c r="C8" s="1460"/>
      <c r="D8" s="1460"/>
      <c r="E8" s="1460"/>
      <c r="F8" s="1422"/>
      <c r="G8" s="1423"/>
      <c r="H8" s="127" t="s">
        <v>124</v>
      </c>
      <c r="I8" s="127" t="s">
        <v>125</v>
      </c>
      <c r="J8" s="127" t="s">
        <v>126</v>
      </c>
      <c r="K8" s="127" t="s">
        <v>127</v>
      </c>
      <c r="L8" s="127" t="s">
        <v>128</v>
      </c>
      <c r="M8" s="127" t="s">
        <v>129</v>
      </c>
      <c r="N8" s="127" t="s">
        <v>130</v>
      </c>
      <c r="O8" s="127" t="s">
        <v>131</v>
      </c>
      <c r="P8" s="127" t="s">
        <v>132</v>
      </c>
      <c r="Q8" s="127" t="s">
        <v>133</v>
      </c>
      <c r="R8" s="127" t="s">
        <v>134</v>
      </c>
      <c r="S8" s="127" t="s">
        <v>135</v>
      </c>
      <c r="T8" s="1444"/>
    </row>
    <row r="9" spans="1:21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1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1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>
        <v>5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1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650</v>
      </c>
      <c r="H12" s="69">
        <v>35</v>
      </c>
      <c r="I12" s="69">
        <v>55</v>
      </c>
      <c r="J12" s="69">
        <v>67</v>
      </c>
      <c r="K12" s="69">
        <v>60</v>
      </c>
      <c r="L12" s="69">
        <v>47</v>
      </c>
      <c r="M12" s="69">
        <v>59</v>
      </c>
      <c r="N12" s="69">
        <v>45</v>
      </c>
      <c r="O12" s="69">
        <v>52</v>
      </c>
      <c r="P12" s="69">
        <v>55</v>
      </c>
      <c r="Q12" s="69">
        <v>62</v>
      </c>
      <c r="R12" s="69">
        <v>65</v>
      </c>
      <c r="S12" s="69">
        <v>48</v>
      </c>
      <c r="T12" s="1444"/>
      <c r="U12" s="1">
        <f>SUM(H12:S12)</f>
        <v>650</v>
      </c>
    </row>
    <row r="13" spans="1:21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210</v>
      </c>
      <c r="H13" s="5">
        <v>15</v>
      </c>
      <c r="I13" s="5">
        <v>10</v>
      </c>
      <c r="J13" s="5">
        <v>20</v>
      </c>
      <c r="K13" s="5">
        <v>18</v>
      </c>
      <c r="L13" s="5">
        <v>14</v>
      </c>
      <c r="M13" s="5">
        <v>24</v>
      </c>
      <c r="N13" s="5">
        <v>18</v>
      </c>
      <c r="O13" s="5">
        <v>24</v>
      </c>
      <c r="P13" s="5">
        <v>20</v>
      </c>
      <c r="Q13" s="5">
        <v>16</v>
      </c>
      <c r="R13" s="5">
        <v>19</v>
      </c>
      <c r="S13" s="5">
        <v>12</v>
      </c>
      <c r="T13" s="1444"/>
      <c r="U13" s="1">
        <f t="shared" ref="U13:U23" si="0">SUM(H13:S13)</f>
        <v>210</v>
      </c>
    </row>
    <row r="14" spans="1:21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80</v>
      </c>
      <c r="H14" s="5">
        <v>6</v>
      </c>
      <c r="I14" s="5">
        <v>6</v>
      </c>
      <c r="J14" s="5">
        <v>7</v>
      </c>
      <c r="K14" s="5">
        <v>8</v>
      </c>
      <c r="L14" s="5">
        <v>7</v>
      </c>
      <c r="M14" s="5">
        <v>6</v>
      </c>
      <c r="N14" s="5">
        <v>5</v>
      </c>
      <c r="O14" s="5">
        <v>6</v>
      </c>
      <c r="P14" s="5">
        <v>7</v>
      </c>
      <c r="Q14" s="5">
        <v>8</v>
      </c>
      <c r="R14" s="5">
        <v>7</v>
      </c>
      <c r="S14" s="5">
        <v>7</v>
      </c>
      <c r="T14" s="1444"/>
      <c r="U14" s="1">
        <f t="shared" si="0"/>
        <v>80</v>
      </c>
    </row>
    <row r="15" spans="1:21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35</v>
      </c>
      <c r="H15" s="5">
        <v>0</v>
      </c>
      <c r="I15" s="5">
        <v>3</v>
      </c>
      <c r="J15" s="5">
        <v>4</v>
      </c>
      <c r="K15" s="5">
        <v>4</v>
      </c>
      <c r="L15" s="5">
        <v>3</v>
      </c>
      <c r="M15" s="5">
        <v>4</v>
      </c>
      <c r="N15" s="5">
        <v>4</v>
      </c>
      <c r="O15" s="5">
        <v>3</v>
      </c>
      <c r="P15" s="5">
        <v>3</v>
      </c>
      <c r="Q15" s="5">
        <v>3</v>
      </c>
      <c r="R15" s="5">
        <v>2</v>
      </c>
      <c r="S15" s="5">
        <v>2</v>
      </c>
      <c r="T15" s="1444"/>
      <c r="U15" s="1">
        <f t="shared" si="0"/>
        <v>35</v>
      </c>
    </row>
    <row r="16" spans="1:21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35</v>
      </c>
      <c r="H16" s="5">
        <v>0</v>
      </c>
      <c r="I16" s="5">
        <v>3</v>
      </c>
      <c r="J16" s="5">
        <v>4</v>
      </c>
      <c r="K16" s="5">
        <v>4</v>
      </c>
      <c r="L16" s="5">
        <v>3</v>
      </c>
      <c r="M16" s="5">
        <v>4</v>
      </c>
      <c r="N16" s="5">
        <v>4</v>
      </c>
      <c r="O16" s="5">
        <v>3</v>
      </c>
      <c r="P16" s="5">
        <v>3</v>
      </c>
      <c r="Q16" s="5">
        <v>3</v>
      </c>
      <c r="R16" s="5">
        <v>2</v>
      </c>
      <c r="S16" s="5">
        <v>2</v>
      </c>
      <c r="T16" s="1444"/>
      <c r="U16" s="1">
        <f t="shared" si="0"/>
        <v>35</v>
      </c>
    </row>
    <row r="17" spans="1:21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100</v>
      </c>
      <c r="H17" s="5">
        <v>5</v>
      </c>
      <c r="I17" s="5">
        <v>10</v>
      </c>
      <c r="J17" s="5">
        <v>10</v>
      </c>
      <c r="K17" s="5">
        <v>9</v>
      </c>
      <c r="L17" s="5">
        <v>9</v>
      </c>
      <c r="M17" s="5">
        <v>10</v>
      </c>
      <c r="N17" s="5">
        <v>8</v>
      </c>
      <c r="O17" s="5">
        <v>8</v>
      </c>
      <c r="P17" s="5">
        <v>7</v>
      </c>
      <c r="Q17" s="5">
        <v>10</v>
      </c>
      <c r="R17" s="5">
        <v>8</v>
      </c>
      <c r="S17" s="5">
        <v>6</v>
      </c>
      <c r="T17" s="1444"/>
      <c r="U17" s="1">
        <f t="shared" si="0"/>
        <v>100</v>
      </c>
    </row>
    <row r="18" spans="1:21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20</v>
      </c>
      <c r="H18" s="5">
        <v>0</v>
      </c>
      <c r="I18" s="5">
        <v>2</v>
      </c>
      <c r="J18" s="5">
        <v>1</v>
      </c>
      <c r="K18" s="5">
        <v>3</v>
      </c>
      <c r="L18" s="5">
        <v>2</v>
      </c>
      <c r="M18" s="5">
        <v>3</v>
      </c>
      <c r="N18" s="5">
        <v>1</v>
      </c>
      <c r="O18" s="5">
        <v>2</v>
      </c>
      <c r="P18" s="5">
        <v>3</v>
      </c>
      <c r="Q18" s="5">
        <v>1</v>
      </c>
      <c r="R18" s="5">
        <v>2</v>
      </c>
      <c r="S18" s="5">
        <v>0</v>
      </c>
      <c r="T18" s="1444"/>
      <c r="U18" s="1">
        <f t="shared" si="0"/>
        <v>20</v>
      </c>
    </row>
    <row r="19" spans="1:21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20</v>
      </c>
      <c r="H19" s="5">
        <v>0</v>
      </c>
      <c r="I19" s="5">
        <v>1</v>
      </c>
      <c r="J19" s="5">
        <v>2</v>
      </c>
      <c r="K19" s="5">
        <v>2</v>
      </c>
      <c r="L19" s="5">
        <v>3</v>
      </c>
      <c r="M19" s="5">
        <v>2</v>
      </c>
      <c r="N19" s="5">
        <v>2</v>
      </c>
      <c r="O19" s="5">
        <v>1</v>
      </c>
      <c r="P19" s="5">
        <v>2</v>
      </c>
      <c r="Q19" s="5">
        <v>1</v>
      </c>
      <c r="R19" s="5">
        <v>2</v>
      </c>
      <c r="S19" s="5">
        <v>2</v>
      </c>
      <c r="T19" s="1444"/>
      <c r="U19" s="1">
        <f t="shared" si="0"/>
        <v>20</v>
      </c>
    </row>
    <row r="20" spans="1:21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150</v>
      </c>
      <c r="H20" s="5">
        <v>8</v>
      </c>
      <c r="I20" s="5">
        <v>13</v>
      </c>
      <c r="J20" s="5">
        <v>14</v>
      </c>
      <c r="K20" s="5">
        <v>11</v>
      </c>
      <c r="L20" s="5">
        <v>17</v>
      </c>
      <c r="M20" s="5">
        <v>15</v>
      </c>
      <c r="N20" s="5">
        <v>13</v>
      </c>
      <c r="O20" s="5">
        <v>15</v>
      </c>
      <c r="P20" s="5">
        <v>12</v>
      </c>
      <c r="Q20" s="5">
        <v>10</v>
      </c>
      <c r="R20" s="5">
        <v>14</v>
      </c>
      <c r="S20" s="5">
        <v>8</v>
      </c>
      <c r="T20" s="1444"/>
      <c r="U20" s="1">
        <f t="shared" si="0"/>
        <v>150</v>
      </c>
    </row>
    <row r="21" spans="1:21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1444"/>
      <c r="U21" s="1">
        <f t="shared" si="0"/>
        <v>0</v>
      </c>
    </row>
    <row r="22" spans="1:21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f t="shared" ref="G22" si="1">SUM(H22:S22)</f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1444"/>
      <c r="U22" s="1">
        <f t="shared" si="0"/>
        <v>0</v>
      </c>
    </row>
    <row r="23" spans="1:21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  <c r="U23" s="1">
        <f t="shared" si="0"/>
        <v>0</v>
      </c>
    </row>
    <row r="24" spans="1:21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1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v>1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1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1444"/>
    </row>
    <row r="27" spans="1:21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ref="G27:G29" si="2">SUM(H27:S27)</f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1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v>1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1</v>
      </c>
      <c r="T28" s="1444"/>
    </row>
    <row r="29" spans="1:21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2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1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1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1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>
        <v>150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1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30">
        <f>G20</f>
        <v>150</v>
      </c>
      <c r="H33" s="130">
        <f t="shared" ref="H33:S33" si="3">H20</f>
        <v>8</v>
      </c>
      <c r="I33" s="130">
        <f t="shared" si="3"/>
        <v>13</v>
      </c>
      <c r="J33" s="130">
        <f t="shared" si="3"/>
        <v>14</v>
      </c>
      <c r="K33" s="130">
        <f t="shared" si="3"/>
        <v>11</v>
      </c>
      <c r="L33" s="130">
        <f t="shared" si="3"/>
        <v>17</v>
      </c>
      <c r="M33" s="130">
        <f t="shared" si="3"/>
        <v>15</v>
      </c>
      <c r="N33" s="130">
        <f t="shared" si="3"/>
        <v>13</v>
      </c>
      <c r="O33" s="130">
        <f t="shared" si="3"/>
        <v>15</v>
      </c>
      <c r="P33" s="130">
        <f t="shared" si="3"/>
        <v>12</v>
      </c>
      <c r="Q33" s="130">
        <f t="shared" si="3"/>
        <v>10</v>
      </c>
      <c r="R33" s="130">
        <f t="shared" si="3"/>
        <v>14</v>
      </c>
      <c r="S33" s="130">
        <f t="shared" si="3"/>
        <v>8</v>
      </c>
      <c r="T33" s="1444"/>
      <c r="U33" s="1">
        <f t="shared" ref="U33:U96" si="4">SUM(H33:S33)</f>
        <v>150</v>
      </c>
    </row>
    <row r="34" spans="1:21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v>5</v>
      </c>
      <c r="H34" s="5">
        <v>0</v>
      </c>
      <c r="I34" s="5">
        <v>0</v>
      </c>
      <c r="J34" s="5">
        <v>1</v>
      </c>
      <c r="K34" s="5">
        <v>0</v>
      </c>
      <c r="L34" s="5">
        <v>1</v>
      </c>
      <c r="M34" s="5">
        <v>0</v>
      </c>
      <c r="N34" s="5">
        <v>1</v>
      </c>
      <c r="O34" s="5">
        <v>0</v>
      </c>
      <c r="P34" s="5">
        <v>1</v>
      </c>
      <c r="Q34" s="5">
        <v>0</v>
      </c>
      <c r="R34" s="5">
        <v>0</v>
      </c>
      <c r="S34" s="5">
        <v>1</v>
      </c>
      <c r="T34" s="1444"/>
      <c r="U34" s="1">
        <f t="shared" si="4"/>
        <v>5</v>
      </c>
    </row>
    <row r="35" spans="1:21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2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1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1</v>
      </c>
      <c r="T35" s="1444"/>
      <c r="U35" s="1">
        <f t="shared" si="4"/>
        <v>2</v>
      </c>
    </row>
    <row r="36" spans="1:21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2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1444"/>
      <c r="U36" s="1">
        <f t="shared" si="4"/>
        <v>2</v>
      </c>
    </row>
    <row r="37" spans="1:21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100</v>
      </c>
      <c r="H37" s="5">
        <v>8</v>
      </c>
      <c r="I37" s="5">
        <v>6</v>
      </c>
      <c r="J37" s="5">
        <v>8</v>
      </c>
      <c r="K37" s="5">
        <v>10</v>
      </c>
      <c r="L37" s="5">
        <v>10</v>
      </c>
      <c r="M37" s="5">
        <v>10</v>
      </c>
      <c r="N37" s="5">
        <v>8</v>
      </c>
      <c r="O37" s="5">
        <v>9</v>
      </c>
      <c r="P37" s="5">
        <v>11</v>
      </c>
      <c r="Q37" s="5">
        <v>8</v>
      </c>
      <c r="R37" s="5">
        <v>7</v>
      </c>
      <c r="S37" s="5">
        <v>5</v>
      </c>
      <c r="T37" s="1444"/>
      <c r="U37" s="1">
        <f t="shared" si="4"/>
        <v>100</v>
      </c>
    </row>
    <row r="38" spans="1:21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1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1</v>
      </c>
      <c r="T38" s="1444"/>
      <c r="U38" s="1">
        <f t="shared" si="4"/>
        <v>1</v>
      </c>
    </row>
    <row r="39" spans="1:21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ref="G39:G47" si="5">SUM(H39:S39)</f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  <c r="U39" s="1">
        <f t="shared" si="4"/>
        <v>0</v>
      </c>
    </row>
    <row r="40" spans="1:21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30</v>
      </c>
      <c r="H40" s="5">
        <v>2</v>
      </c>
      <c r="I40" s="5">
        <v>3</v>
      </c>
      <c r="J40" s="5">
        <v>4</v>
      </c>
      <c r="K40" s="5">
        <v>3</v>
      </c>
      <c r="L40" s="5">
        <v>2</v>
      </c>
      <c r="M40" s="5">
        <v>3</v>
      </c>
      <c r="N40" s="5">
        <v>3</v>
      </c>
      <c r="O40" s="5">
        <v>2</v>
      </c>
      <c r="P40" s="5">
        <v>3</v>
      </c>
      <c r="Q40" s="5">
        <v>2</v>
      </c>
      <c r="R40" s="5">
        <v>2</v>
      </c>
      <c r="S40" s="5">
        <v>1</v>
      </c>
      <c r="T40" s="1444"/>
      <c r="U40" s="1">
        <f t="shared" si="4"/>
        <v>30</v>
      </c>
    </row>
    <row r="41" spans="1:21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20</v>
      </c>
      <c r="H41" s="5">
        <v>0</v>
      </c>
      <c r="I41" s="5">
        <v>1</v>
      </c>
      <c r="J41" s="5">
        <v>2</v>
      </c>
      <c r="K41" s="5">
        <v>2</v>
      </c>
      <c r="L41" s="5">
        <v>2</v>
      </c>
      <c r="M41" s="5">
        <v>1</v>
      </c>
      <c r="N41" s="5">
        <v>2</v>
      </c>
      <c r="O41" s="5">
        <v>2</v>
      </c>
      <c r="P41" s="5">
        <v>2</v>
      </c>
      <c r="Q41" s="5">
        <v>2</v>
      </c>
      <c r="R41" s="5">
        <v>3</v>
      </c>
      <c r="S41" s="5">
        <v>1</v>
      </c>
      <c r="T41" s="1444"/>
      <c r="U41" s="1">
        <f t="shared" si="4"/>
        <v>20</v>
      </c>
    </row>
    <row r="42" spans="1:21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v>2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1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1444"/>
      <c r="U42" s="1">
        <f t="shared" si="4"/>
        <v>2</v>
      </c>
    </row>
    <row r="43" spans="1:21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5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  <c r="U43" s="1">
        <f t="shared" si="4"/>
        <v>0</v>
      </c>
    </row>
    <row r="44" spans="1:21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v>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</v>
      </c>
      <c r="T44" s="1444"/>
      <c r="U44" s="1">
        <f t="shared" si="4"/>
        <v>1</v>
      </c>
    </row>
    <row r="45" spans="1:21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5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  <c r="U45" s="1">
        <f t="shared" si="4"/>
        <v>0</v>
      </c>
    </row>
    <row r="46" spans="1:21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5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  <c r="U46" s="1">
        <f t="shared" si="4"/>
        <v>0</v>
      </c>
    </row>
    <row r="47" spans="1:21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5"/>
        <v>150</v>
      </c>
      <c r="H47" s="5">
        <v>8</v>
      </c>
      <c r="I47" s="5">
        <v>13</v>
      </c>
      <c r="J47" s="5">
        <v>14</v>
      </c>
      <c r="K47" s="5">
        <v>11</v>
      </c>
      <c r="L47" s="5">
        <v>17</v>
      </c>
      <c r="M47" s="5">
        <v>15</v>
      </c>
      <c r="N47" s="5">
        <v>13</v>
      </c>
      <c r="O47" s="5">
        <v>15</v>
      </c>
      <c r="P47" s="5">
        <v>12</v>
      </c>
      <c r="Q47" s="5">
        <v>10</v>
      </c>
      <c r="R47" s="5">
        <v>14</v>
      </c>
      <c r="S47" s="5">
        <v>8</v>
      </c>
      <c r="T47" s="1444"/>
      <c r="U47" s="1">
        <f t="shared" si="4"/>
        <v>150</v>
      </c>
    </row>
    <row r="48" spans="1:21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  <c r="U48" s="1">
        <f t="shared" si="4"/>
        <v>0</v>
      </c>
    </row>
    <row r="49" spans="1:21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  <c r="U49" s="1">
        <f t="shared" si="4"/>
        <v>0</v>
      </c>
    </row>
    <row r="50" spans="1:21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  <c r="U50" s="1">
        <f t="shared" si="4"/>
        <v>0</v>
      </c>
    </row>
    <row r="51" spans="1:21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>
        <v>43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  <c r="U51" s="1">
        <f t="shared" si="4"/>
        <v>0</v>
      </c>
    </row>
    <row r="52" spans="1:21" ht="16.5" thickBot="1" x14ac:dyDescent="0.3">
      <c r="A52" s="1446"/>
      <c r="B52" s="1425"/>
      <c r="C52" s="1400"/>
      <c r="D52" s="1412"/>
      <c r="E52" s="1412"/>
      <c r="F52" s="21" t="s">
        <v>116</v>
      </c>
      <c r="G52" s="130">
        <f>G21</f>
        <v>0</v>
      </c>
      <c r="H52" s="130">
        <f t="shared" ref="H52:S52" si="6">H21</f>
        <v>0</v>
      </c>
      <c r="I52" s="130">
        <f t="shared" si="6"/>
        <v>0</v>
      </c>
      <c r="J52" s="130">
        <f t="shared" si="6"/>
        <v>0</v>
      </c>
      <c r="K52" s="130">
        <f t="shared" si="6"/>
        <v>0</v>
      </c>
      <c r="L52" s="130">
        <f t="shared" si="6"/>
        <v>0</v>
      </c>
      <c r="M52" s="130">
        <f t="shared" si="6"/>
        <v>0</v>
      </c>
      <c r="N52" s="130">
        <f t="shared" si="6"/>
        <v>0</v>
      </c>
      <c r="O52" s="130">
        <f t="shared" si="6"/>
        <v>0</v>
      </c>
      <c r="P52" s="130">
        <f t="shared" si="6"/>
        <v>0</v>
      </c>
      <c r="Q52" s="130">
        <f t="shared" si="6"/>
        <v>0</v>
      </c>
      <c r="R52" s="130">
        <f t="shared" si="6"/>
        <v>0</v>
      </c>
      <c r="S52" s="130">
        <f t="shared" si="6"/>
        <v>0</v>
      </c>
      <c r="T52" s="1444"/>
      <c r="U52" s="1">
        <f t="shared" si="4"/>
        <v>0</v>
      </c>
    </row>
    <row r="53" spans="1:21" ht="16.5" thickBot="1" x14ac:dyDescent="0.3">
      <c r="A53" s="1446"/>
      <c r="B53" s="1425"/>
      <c r="C53" s="1400"/>
      <c r="D53" s="1412"/>
      <c r="E53" s="1412"/>
      <c r="F53" s="21" t="s">
        <v>117</v>
      </c>
      <c r="G53" s="130">
        <f>G40</f>
        <v>30</v>
      </c>
      <c r="H53" s="130">
        <f t="shared" ref="H53:S53" si="7">H40</f>
        <v>2</v>
      </c>
      <c r="I53" s="130">
        <f t="shared" si="7"/>
        <v>3</v>
      </c>
      <c r="J53" s="130">
        <f t="shared" si="7"/>
        <v>4</v>
      </c>
      <c r="K53" s="130">
        <f t="shared" si="7"/>
        <v>3</v>
      </c>
      <c r="L53" s="130">
        <f t="shared" si="7"/>
        <v>2</v>
      </c>
      <c r="M53" s="130">
        <f t="shared" si="7"/>
        <v>3</v>
      </c>
      <c r="N53" s="130">
        <f t="shared" si="7"/>
        <v>3</v>
      </c>
      <c r="O53" s="130">
        <f t="shared" si="7"/>
        <v>2</v>
      </c>
      <c r="P53" s="130">
        <f t="shared" si="7"/>
        <v>3</v>
      </c>
      <c r="Q53" s="130">
        <f t="shared" si="7"/>
        <v>2</v>
      </c>
      <c r="R53" s="130">
        <f t="shared" si="7"/>
        <v>2</v>
      </c>
      <c r="S53" s="130">
        <f t="shared" si="7"/>
        <v>1</v>
      </c>
      <c r="T53" s="1444"/>
      <c r="U53" s="1">
        <f t="shared" si="4"/>
        <v>30</v>
      </c>
    </row>
    <row r="54" spans="1:21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v>1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1</v>
      </c>
      <c r="T54" s="1444"/>
      <c r="U54" s="1">
        <f t="shared" si="4"/>
        <v>1</v>
      </c>
    </row>
    <row r="55" spans="1:21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f t="shared" ref="G55:G81" si="8">SUM(H55:S55)</f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  <c r="U55" s="1">
        <f t="shared" si="4"/>
        <v>0</v>
      </c>
    </row>
    <row r="56" spans="1:21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f t="shared" si="8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  <c r="U56" s="1">
        <f t="shared" si="4"/>
        <v>0</v>
      </c>
    </row>
    <row r="57" spans="1:21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20</v>
      </c>
      <c r="H57" s="5">
        <v>0</v>
      </c>
      <c r="I57" s="5">
        <v>1</v>
      </c>
      <c r="J57" s="5">
        <v>1</v>
      </c>
      <c r="K57" s="5">
        <v>2</v>
      </c>
      <c r="L57" s="5">
        <v>2</v>
      </c>
      <c r="M57" s="5">
        <v>2</v>
      </c>
      <c r="N57" s="5">
        <v>2</v>
      </c>
      <c r="O57" s="5">
        <v>2</v>
      </c>
      <c r="P57" s="5">
        <v>2</v>
      </c>
      <c r="Q57" s="5">
        <v>2</v>
      </c>
      <c r="R57" s="5">
        <v>2</v>
      </c>
      <c r="S57" s="5">
        <v>2</v>
      </c>
      <c r="T57" s="1444"/>
      <c r="U57" s="1">
        <f t="shared" si="4"/>
        <v>20</v>
      </c>
    </row>
    <row r="58" spans="1:21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si="8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  <c r="U58" s="1">
        <f t="shared" si="4"/>
        <v>0</v>
      </c>
    </row>
    <row r="59" spans="1:21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8"/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1444"/>
      <c r="U59" s="1">
        <f t="shared" si="4"/>
        <v>0</v>
      </c>
    </row>
    <row r="60" spans="1:21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f t="shared" si="8"/>
        <v>30</v>
      </c>
      <c r="H60" s="5">
        <v>2</v>
      </c>
      <c r="I60" s="5">
        <v>3</v>
      </c>
      <c r="J60" s="5">
        <v>4</v>
      </c>
      <c r="K60" s="5">
        <v>3</v>
      </c>
      <c r="L60" s="5">
        <v>2</v>
      </c>
      <c r="M60" s="5">
        <v>3</v>
      </c>
      <c r="N60" s="5">
        <v>3</v>
      </c>
      <c r="O60" s="5">
        <v>2</v>
      </c>
      <c r="P60" s="5">
        <v>3</v>
      </c>
      <c r="Q60" s="5">
        <v>2</v>
      </c>
      <c r="R60" s="5">
        <v>2</v>
      </c>
      <c r="S60" s="5">
        <v>1</v>
      </c>
      <c r="T60" s="1444"/>
      <c r="U60" s="1">
        <f t="shared" si="4"/>
        <v>30</v>
      </c>
    </row>
    <row r="61" spans="1:21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f t="shared" si="8"/>
        <v>10</v>
      </c>
      <c r="H61" s="5">
        <v>0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0</v>
      </c>
      <c r="T61" s="1444"/>
      <c r="U61" s="1">
        <f t="shared" si="4"/>
        <v>10</v>
      </c>
    </row>
    <row r="62" spans="1:21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8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  <c r="U62" s="1">
        <f t="shared" si="4"/>
        <v>0</v>
      </c>
    </row>
    <row r="63" spans="1:21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10</v>
      </c>
      <c r="H63" s="5">
        <v>0</v>
      </c>
      <c r="I63" s="5">
        <v>1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0</v>
      </c>
      <c r="T63" s="1444"/>
      <c r="U63" s="1">
        <f t="shared" si="4"/>
        <v>10</v>
      </c>
    </row>
    <row r="64" spans="1:21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8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  <c r="U64" s="1">
        <f t="shared" si="4"/>
        <v>0</v>
      </c>
    </row>
    <row r="65" spans="1:21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8"/>
        <v>10</v>
      </c>
      <c r="H65" s="5">
        <v>0</v>
      </c>
      <c r="I65" s="5">
        <v>1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5">
        <v>1</v>
      </c>
      <c r="S65" s="5">
        <v>0</v>
      </c>
      <c r="T65" s="1444"/>
      <c r="U65" s="1">
        <f t="shared" si="4"/>
        <v>10</v>
      </c>
    </row>
    <row r="66" spans="1:21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f t="shared" si="8"/>
        <v>10</v>
      </c>
      <c r="H66" s="5">
        <v>0</v>
      </c>
      <c r="I66" s="5">
        <v>1</v>
      </c>
      <c r="J66" s="5">
        <v>1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5">
        <v>1</v>
      </c>
      <c r="S66" s="5">
        <v>0</v>
      </c>
      <c r="T66" s="1444"/>
      <c r="U66" s="1">
        <f t="shared" si="4"/>
        <v>10</v>
      </c>
    </row>
    <row r="67" spans="1:21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8</v>
      </c>
      <c r="H67" s="5">
        <v>0</v>
      </c>
      <c r="I67" s="5">
        <v>0</v>
      </c>
      <c r="J67" s="5">
        <v>1</v>
      </c>
      <c r="K67" s="5">
        <v>0</v>
      </c>
      <c r="L67" s="5">
        <v>1</v>
      </c>
      <c r="M67" s="5">
        <v>1</v>
      </c>
      <c r="N67" s="5">
        <v>1</v>
      </c>
      <c r="O67" s="5">
        <v>1</v>
      </c>
      <c r="P67" s="5">
        <v>0</v>
      </c>
      <c r="Q67" s="5">
        <v>1</v>
      </c>
      <c r="R67" s="5">
        <v>1</v>
      </c>
      <c r="S67" s="5">
        <v>1</v>
      </c>
      <c r="T67" s="1444"/>
      <c r="U67" s="1">
        <f t="shared" si="4"/>
        <v>8</v>
      </c>
    </row>
    <row r="68" spans="1:21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2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1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1444"/>
      <c r="U68" s="1">
        <f t="shared" si="4"/>
        <v>2</v>
      </c>
    </row>
    <row r="69" spans="1:21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6</v>
      </c>
      <c r="H69" s="5">
        <v>0</v>
      </c>
      <c r="I69" s="5">
        <v>0</v>
      </c>
      <c r="J69" s="5">
        <v>1</v>
      </c>
      <c r="K69" s="5">
        <v>1</v>
      </c>
      <c r="L69" s="5">
        <v>1</v>
      </c>
      <c r="M69" s="5">
        <v>1</v>
      </c>
      <c r="N69" s="5">
        <v>1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1444"/>
      <c r="U69" s="1">
        <f t="shared" si="4"/>
        <v>6</v>
      </c>
    </row>
    <row r="70" spans="1:21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2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1</v>
      </c>
      <c r="Q70" s="5">
        <v>1</v>
      </c>
      <c r="R70" s="5">
        <v>0</v>
      </c>
      <c r="S70" s="5">
        <v>0</v>
      </c>
      <c r="T70" s="1444"/>
      <c r="U70" s="1">
        <f t="shared" si="4"/>
        <v>2</v>
      </c>
    </row>
    <row r="71" spans="1:21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f t="shared" si="8"/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1444"/>
      <c r="U71" s="1">
        <f t="shared" si="4"/>
        <v>0</v>
      </c>
    </row>
    <row r="72" spans="1:21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8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  <c r="U72" s="1">
        <f t="shared" si="4"/>
        <v>0</v>
      </c>
    </row>
    <row r="73" spans="1:21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v>2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1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1444"/>
      <c r="U73" s="1">
        <f t="shared" si="4"/>
        <v>2</v>
      </c>
    </row>
    <row r="74" spans="1:21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8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  <c r="U74" s="1">
        <f t="shared" si="4"/>
        <v>0</v>
      </c>
    </row>
    <row r="75" spans="1:21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  <c r="U75" s="1">
        <f t="shared" si="4"/>
        <v>0</v>
      </c>
    </row>
    <row r="76" spans="1:21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</v>
      </c>
      <c r="T76" s="1444"/>
      <c r="U76" s="1">
        <f t="shared" si="4"/>
        <v>1</v>
      </c>
    </row>
    <row r="77" spans="1:21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f t="shared" si="8"/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1444"/>
      <c r="U77" s="1">
        <f t="shared" si="4"/>
        <v>0</v>
      </c>
    </row>
    <row r="78" spans="1:21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v>2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1</v>
      </c>
      <c r="T78" s="1444"/>
      <c r="U78" s="1">
        <f t="shared" si="4"/>
        <v>2</v>
      </c>
    </row>
    <row r="79" spans="1:21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8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  <c r="U79" s="1">
        <f t="shared" si="4"/>
        <v>0</v>
      </c>
    </row>
    <row r="80" spans="1:21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8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  <c r="U80" s="1">
        <f t="shared" si="4"/>
        <v>0</v>
      </c>
    </row>
    <row r="81" spans="1:21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8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  <c r="U81" s="1">
        <f t="shared" si="4"/>
        <v>0</v>
      </c>
    </row>
    <row r="82" spans="1:21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  <c r="U82" s="1">
        <f t="shared" si="4"/>
        <v>0</v>
      </c>
    </row>
    <row r="83" spans="1:21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  <c r="U83" s="1">
        <f t="shared" si="4"/>
        <v>0</v>
      </c>
    </row>
    <row r="84" spans="1:21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  <c r="U84" s="1">
        <f t="shared" si="4"/>
        <v>0</v>
      </c>
    </row>
    <row r="85" spans="1:21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  <c r="U85" s="1">
        <f t="shared" si="4"/>
        <v>0</v>
      </c>
    </row>
    <row r="86" spans="1:21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  <c r="U86" s="1">
        <f t="shared" si="4"/>
        <v>0</v>
      </c>
    </row>
    <row r="87" spans="1:21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  <c r="U87" s="1">
        <f t="shared" si="4"/>
        <v>0</v>
      </c>
    </row>
    <row r="88" spans="1:21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>
        <v>2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  <c r="U88" s="1">
        <f t="shared" si="4"/>
        <v>0</v>
      </c>
    </row>
    <row r="89" spans="1:21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30">
        <f t="shared" ref="G89:S89" si="9">G22+G41+G62</f>
        <v>20</v>
      </c>
      <c r="H89" s="130">
        <f t="shared" si="9"/>
        <v>0</v>
      </c>
      <c r="I89" s="130">
        <f t="shared" si="9"/>
        <v>1</v>
      </c>
      <c r="J89" s="130">
        <f t="shared" si="9"/>
        <v>2</v>
      </c>
      <c r="K89" s="130">
        <f t="shared" si="9"/>
        <v>2</v>
      </c>
      <c r="L89" s="130">
        <f t="shared" si="9"/>
        <v>2</v>
      </c>
      <c r="M89" s="130">
        <f t="shared" si="9"/>
        <v>1</v>
      </c>
      <c r="N89" s="130">
        <f t="shared" si="9"/>
        <v>2</v>
      </c>
      <c r="O89" s="130">
        <f t="shared" si="9"/>
        <v>2</v>
      </c>
      <c r="P89" s="130">
        <f t="shared" si="9"/>
        <v>2</v>
      </c>
      <c r="Q89" s="130">
        <f t="shared" si="9"/>
        <v>2</v>
      </c>
      <c r="R89" s="130">
        <f t="shared" si="9"/>
        <v>3</v>
      </c>
      <c r="S89" s="130">
        <f t="shared" si="9"/>
        <v>1</v>
      </c>
      <c r="T89" s="1444"/>
      <c r="U89" s="1">
        <f t="shared" si="4"/>
        <v>20</v>
      </c>
    </row>
    <row r="90" spans="1:21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 t="shared" ref="G90:G97" si="10">+H90+I90+J90+K90+L90+M90+N90+O90+P90+Q90+R90+S90</f>
        <v>1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1</v>
      </c>
      <c r="T90" s="1444"/>
      <c r="U90" s="1">
        <f t="shared" si="4"/>
        <v>1</v>
      </c>
    </row>
    <row r="91" spans="1:21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si="10"/>
        <v>2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1</v>
      </c>
      <c r="T91" s="1444"/>
      <c r="U91" s="1">
        <f t="shared" si="4"/>
        <v>2</v>
      </c>
    </row>
    <row r="92" spans="1:21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10"/>
        <v>18</v>
      </c>
      <c r="H92" s="5">
        <v>0</v>
      </c>
      <c r="I92" s="5">
        <v>1</v>
      </c>
      <c r="J92" s="5">
        <v>1</v>
      </c>
      <c r="K92" s="5">
        <v>2</v>
      </c>
      <c r="L92" s="5">
        <v>1</v>
      </c>
      <c r="M92" s="5">
        <v>1</v>
      </c>
      <c r="N92" s="5">
        <v>2</v>
      </c>
      <c r="O92" s="5">
        <v>2</v>
      </c>
      <c r="P92" s="5">
        <v>1</v>
      </c>
      <c r="Q92" s="5">
        <v>2</v>
      </c>
      <c r="R92" s="5">
        <v>3</v>
      </c>
      <c r="S92" s="5">
        <v>2</v>
      </c>
      <c r="T92" s="1444"/>
      <c r="U92" s="1">
        <f t="shared" si="4"/>
        <v>18</v>
      </c>
    </row>
    <row r="93" spans="1:21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10"/>
        <v>20</v>
      </c>
      <c r="H93" s="5">
        <v>0</v>
      </c>
      <c r="I93" s="5">
        <v>1</v>
      </c>
      <c r="J93" s="5">
        <v>2</v>
      </c>
      <c r="K93" s="5">
        <v>2</v>
      </c>
      <c r="L93" s="5">
        <v>2</v>
      </c>
      <c r="M93" s="5">
        <v>1</v>
      </c>
      <c r="N93" s="5">
        <v>2</v>
      </c>
      <c r="O93" s="5">
        <v>2</v>
      </c>
      <c r="P93" s="5">
        <v>2</v>
      </c>
      <c r="Q93" s="5">
        <v>2</v>
      </c>
      <c r="R93" s="5">
        <v>3</v>
      </c>
      <c r="S93" s="5">
        <v>1</v>
      </c>
      <c r="T93" s="1444"/>
      <c r="U93" s="1">
        <f t="shared" si="4"/>
        <v>20</v>
      </c>
    </row>
    <row r="94" spans="1:21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10"/>
        <v>2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1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1</v>
      </c>
      <c r="T94" s="1444"/>
      <c r="U94" s="1">
        <f t="shared" si="4"/>
        <v>2</v>
      </c>
    </row>
    <row r="95" spans="1:21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10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  <c r="U95" s="1">
        <f t="shared" si="4"/>
        <v>0</v>
      </c>
    </row>
    <row r="96" spans="1:21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10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  <c r="U96" s="1">
        <f t="shared" si="4"/>
        <v>0</v>
      </c>
    </row>
    <row r="97" spans="1:21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10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  <c r="U97" s="1">
        <f t="shared" ref="U97:U160" si="11">SUM(H97:S97)</f>
        <v>0</v>
      </c>
    </row>
    <row r="98" spans="1:21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444"/>
      <c r="U98" s="1">
        <f t="shared" si="11"/>
        <v>0</v>
      </c>
    </row>
    <row r="99" spans="1:21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  <c r="U99" s="1">
        <f t="shared" si="11"/>
        <v>0</v>
      </c>
    </row>
    <row r="100" spans="1:21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  <c r="U100" s="1">
        <f t="shared" si="11"/>
        <v>0</v>
      </c>
    </row>
    <row r="101" spans="1:21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  <c r="U101" s="1">
        <f t="shared" si="11"/>
        <v>0</v>
      </c>
    </row>
    <row r="102" spans="1:21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0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3">
        <v>0</v>
      </c>
      <c r="T102" s="1444"/>
      <c r="U102" s="1">
        <f t="shared" si="11"/>
        <v>0</v>
      </c>
    </row>
    <row r="103" spans="1:21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12">SUM(H103:S103)</f>
        <v>1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1</v>
      </c>
      <c r="T103" s="1444"/>
      <c r="U103" s="1">
        <f t="shared" si="11"/>
        <v>1</v>
      </c>
    </row>
    <row r="104" spans="1:21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12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  <c r="U104" s="1">
        <f t="shared" si="11"/>
        <v>0</v>
      </c>
    </row>
    <row r="105" spans="1:21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12"/>
        <v>2</v>
      </c>
      <c r="H105" s="36">
        <v>0</v>
      </c>
      <c r="I105" s="36">
        <v>0</v>
      </c>
      <c r="J105" s="36">
        <v>0</v>
      </c>
      <c r="K105" s="36">
        <v>1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1</v>
      </c>
      <c r="S105" s="37">
        <v>0</v>
      </c>
      <c r="T105" s="1444"/>
      <c r="U105" s="1">
        <f t="shared" si="11"/>
        <v>2</v>
      </c>
    </row>
    <row r="106" spans="1:21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12"/>
        <v>10</v>
      </c>
      <c r="H106" s="36">
        <v>0</v>
      </c>
      <c r="I106" s="36">
        <v>1</v>
      </c>
      <c r="J106" s="36">
        <v>1</v>
      </c>
      <c r="K106" s="36">
        <v>1</v>
      </c>
      <c r="L106" s="36">
        <v>1</v>
      </c>
      <c r="M106" s="36">
        <v>1</v>
      </c>
      <c r="N106" s="36">
        <v>1</v>
      </c>
      <c r="O106" s="36">
        <v>1</v>
      </c>
      <c r="P106" s="36">
        <v>1</v>
      </c>
      <c r="Q106" s="36">
        <v>1</v>
      </c>
      <c r="R106" s="36">
        <v>1</v>
      </c>
      <c r="S106" s="37">
        <v>0</v>
      </c>
      <c r="T106" s="1444"/>
      <c r="U106" s="1">
        <f t="shared" si="11"/>
        <v>10</v>
      </c>
    </row>
    <row r="107" spans="1:21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12"/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7">
        <v>0</v>
      </c>
      <c r="T107" s="1444"/>
      <c r="U107" s="1">
        <f t="shared" si="11"/>
        <v>0</v>
      </c>
    </row>
    <row r="108" spans="1:21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12"/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  <c r="U108" s="1">
        <f t="shared" si="11"/>
        <v>0</v>
      </c>
    </row>
    <row r="109" spans="1:21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12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  <c r="U109" s="1">
        <f t="shared" si="11"/>
        <v>0</v>
      </c>
    </row>
    <row r="110" spans="1:21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12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  <c r="U110" s="1">
        <f t="shared" si="11"/>
        <v>0</v>
      </c>
    </row>
    <row r="111" spans="1:21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12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  <c r="U111" s="1">
        <f t="shared" si="11"/>
        <v>0</v>
      </c>
    </row>
    <row r="112" spans="1:21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12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  <c r="U112" s="1">
        <f t="shared" si="11"/>
        <v>0</v>
      </c>
    </row>
    <row r="113" spans="1:21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12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  <c r="U113" s="1">
        <f t="shared" si="11"/>
        <v>0</v>
      </c>
    </row>
    <row r="114" spans="1:21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12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  <c r="U114" s="1">
        <f t="shared" si="11"/>
        <v>0</v>
      </c>
    </row>
    <row r="115" spans="1:21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12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  <c r="U115" s="1">
        <f t="shared" si="11"/>
        <v>0</v>
      </c>
    </row>
    <row r="116" spans="1:21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12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  <c r="U116" s="1">
        <f t="shared" si="11"/>
        <v>0</v>
      </c>
    </row>
    <row r="117" spans="1:21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12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  <c r="U117" s="1">
        <f t="shared" si="11"/>
        <v>0</v>
      </c>
    </row>
    <row r="118" spans="1:21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12"/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7">
        <v>0</v>
      </c>
      <c r="T118" s="1444"/>
      <c r="U118" s="1">
        <f t="shared" si="11"/>
        <v>0</v>
      </c>
    </row>
    <row r="119" spans="1:21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12"/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  <c r="U119" s="1">
        <f t="shared" si="11"/>
        <v>0</v>
      </c>
    </row>
    <row r="120" spans="1:21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12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  <c r="U120" s="1">
        <f t="shared" si="11"/>
        <v>0</v>
      </c>
    </row>
    <row r="121" spans="1:21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12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  <c r="U121" s="1">
        <f t="shared" si="11"/>
        <v>0</v>
      </c>
    </row>
    <row r="122" spans="1:21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12"/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  <c r="U122" s="1">
        <f t="shared" si="11"/>
        <v>0</v>
      </c>
    </row>
    <row r="123" spans="1:21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12"/>
        <v>1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7">
        <v>1</v>
      </c>
      <c r="T123" s="1444"/>
      <c r="U123" s="1">
        <f t="shared" si="11"/>
        <v>1</v>
      </c>
    </row>
    <row r="124" spans="1:21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12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  <c r="U124" s="1">
        <f t="shared" si="11"/>
        <v>0</v>
      </c>
    </row>
    <row r="125" spans="1:21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12"/>
        <v>1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7">
        <v>1</v>
      </c>
      <c r="T125" s="1444"/>
      <c r="U125" s="1">
        <f t="shared" si="11"/>
        <v>1</v>
      </c>
    </row>
    <row r="126" spans="1:21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12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  <c r="U126" s="1">
        <f t="shared" si="11"/>
        <v>0</v>
      </c>
    </row>
    <row r="127" spans="1:21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12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  <c r="U127" s="1">
        <f t="shared" si="11"/>
        <v>0</v>
      </c>
    </row>
    <row r="128" spans="1:21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12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  <c r="U128" s="1">
        <f t="shared" si="11"/>
        <v>0</v>
      </c>
    </row>
    <row r="129" spans="1:21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12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  <c r="U129" s="1">
        <f t="shared" si="11"/>
        <v>0</v>
      </c>
    </row>
    <row r="130" spans="1:21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12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  <c r="U130" s="1">
        <f t="shared" si="11"/>
        <v>0</v>
      </c>
    </row>
    <row r="131" spans="1:21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12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  <c r="U131" s="1">
        <f t="shared" si="11"/>
        <v>0</v>
      </c>
    </row>
    <row r="132" spans="1:21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12"/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  <c r="U132" s="1">
        <f t="shared" si="11"/>
        <v>0</v>
      </c>
    </row>
    <row r="133" spans="1:21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12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  <c r="U133" s="1">
        <f t="shared" si="11"/>
        <v>0</v>
      </c>
    </row>
    <row r="134" spans="1:21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12"/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7">
        <v>0</v>
      </c>
      <c r="T134" s="1444"/>
      <c r="U134" s="1">
        <f t="shared" si="11"/>
        <v>0</v>
      </c>
    </row>
    <row r="135" spans="1:21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12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  <c r="U135" s="1">
        <f t="shared" si="11"/>
        <v>0</v>
      </c>
    </row>
    <row r="136" spans="1:21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12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  <c r="U136" s="1">
        <f t="shared" si="11"/>
        <v>0</v>
      </c>
    </row>
    <row r="137" spans="1:21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12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  <c r="U137" s="1">
        <f t="shared" si="11"/>
        <v>0</v>
      </c>
    </row>
    <row r="138" spans="1:21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12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  <c r="U138" s="1">
        <f t="shared" si="11"/>
        <v>0</v>
      </c>
    </row>
    <row r="139" spans="1:21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12"/>
        <v>1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7">
        <v>1</v>
      </c>
      <c r="T139" s="1444"/>
      <c r="U139" s="1">
        <f t="shared" si="11"/>
        <v>1</v>
      </c>
    </row>
    <row r="140" spans="1:21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12"/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  <c r="U140" s="1">
        <f t="shared" si="11"/>
        <v>0</v>
      </c>
    </row>
    <row r="141" spans="1:21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12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  <c r="U141" s="1">
        <f t="shared" si="11"/>
        <v>0</v>
      </c>
    </row>
    <row r="142" spans="1:21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12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  <c r="U142" s="1">
        <f t="shared" si="11"/>
        <v>0</v>
      </c>
    </row>
    <row r="143" spans="1:21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12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  <c r="U143" s="1">
        <f t="shared" si="11"/>
        <v>0</v>
      </c>
    </row>
    <row r="144" spans="1:21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12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  <c r="U144" s="1">
        <f t="shared" si="11"/>
        <v>0</v>
      </c>
    </row>
    <row r="145" spans="1:21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12"/>
        <v>5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5</v>
      </c>
      <c r="T145" s="1444"/>
      <c r="U145" s="1">
        <f t="shared" si="11"/>
        <v>5</v>
      </c>
    </row>
    <row r="146" spans="1:21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12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  <c r="U146" s="1">
        <f t="shared" si="11"/>
        <v>0</v>
      </c>
    </row>
    <row r="147" spans="1:21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12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  <c r="U147" s="1">
        <f t="shared" si="11"/>
        <v>0</v>
      </c>
    </row>
    <row r="148" spans="1:21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12"/>
        <v>5</v>
      </c>
      <c r="H148" s="36">
        <v>0</v>
      </c>
      <c r="I148" s="36">
        <v>1</v>
      </c>
      <c r="J148" s="36">
        <v>0</v>
      </c>
      <c r="K148" s="36">
        <v>1</v>
      </c>
      <c r="L148" s="36">
        <v>0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0</v>
      </c>
      <c r="S148" s="37">
        <v>0</v>
      </c>
      <c r="T148" s="1444"/>
      <c r="U148" s="1">
        <f t="shared" si="11"/>
        <v>5</v>
      </c>
    </row>
    <row r="149" spans="1:21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12"/>
        <v>10</v>
      </c>
      <c r="H149" s="36">
        <v>1</v>
      </c>
      <c r="I149" s="36">
        <v>1</v>
      </c>
      <c r="J149" s="36">
        <v>0</v>
      </c>
      <c r="K149" s="36">
        <v>1</v>
      </c>
      <c r="L149" s="36">
        <v>1</v>
      </c>
      <c r="M149" s="36">
        <v>1</v>
      </c>
      <c r="N149" s="36">
        <v>1</v>
      </c>
      <c r="O149" s="36">
        <v>1</v>
      </c>
      <c r="P149" s="36">
        <v>1</v>
      </c>
      <c r="Q149" s="36">
        <v>1</v>
      </c>
      <c r="R149" s="36">
        <v>1</v>
      </c>
      <c r="S149" s="37">
        <v>0</v>
      </c>
      <c r="T149" s="1444"/>
      <c r="U149" s="1">
        <f t="shared" si="11"/>
        <v>10</v>
      </c>
    </row>
    <row r="150" spans="1:21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12"/>
        <v>2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1</v>
      </c>
      <c r="T150" s="1444"/>
      <c r="U150" s="1">
        <f t="shared" si="11"/>
        <v>2</v>
      </c>
    </row>
    <row r="151" spans="1:21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12"/>
        <v>2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7">
        <v>2</v>
      </c>
      <c r="T151" s="1444"/>
      <c r="U151" s="1">
        <f t="shared" si="11"/>
        <v>2</v>
      </c>
    </row>
    <row r="152" spans="1:21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12"/>
        <v>5</v>
      </c>
      <c r="H152" s="36">
        <v>0</v>
      </c>
      <c r="I152" s="36">
        <v>0</v>
      </c>
      <c r="J152" s="36">
        <v>1</v>
      </c>
      <c r="K152" s="36">
        <v>0</v>
      </c>
      <c r="L152" s="36">
        <v>1</v>
      </c>
      <c r="M152" s="36">
        <v>0</v>
      </c>
      <c r="N152" s="36">
        <v>1</v>
      </c>
      <c r="O152" s="36">
        <v>0</v>
      </c>
      <c r="P152" s="36">
        <v>1</v>
      </c>
      <c r="Q152" s="36">
        <v>0</v>
      </c>
      <c r="R152" s="36">
        <v>1</v>
      </c>
      <c r="S152" s="37">
        <v>0</v>
      </c>
      <c r="T152" s="1444"/>
      <c r="U152" s="1">
        <f t="shared" si="11"/>
        <v>5</v>
      </c>
    </row>
    <row r="153" spans="1:21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12"/>
        <v>1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1</v>
      </c>
      <c r="T153" s="1444"/>
      <c r="U153" s="1">
        <f t="shared" si="11"/>
        <v>1</v>
      </c>
    </row>
    <row r="154" spans="1:21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12"/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7">
        <v>0</v>
      </c>
      <c r="T154" s="1444"/>
      <c r="U154" s="1">
        <f t="shared" si="11"/>
        <v>0</v>
      </c>
    </row>
    <row r="155" spans="1:21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46</v>
      </c>
      <c r="H155" s="93">
        <f t="shared" ref="H155:S155" si="13">SUM(H102:H154)</f>
        <v>1</v>
      </c>
      <c r="I155" s="93">
        <f t="shared" si="13"/>
        <v>3</v>
      </c>
      <c r="J155" s="93">
        <f t="shared" si="13"/>
        <v>2</v>
      </c>
      <c r="K155" s="93">
        <f t="shared" si="13"/>
        <v>4</v>
      </c>
      <c r="L155" s="93">
        <f t="shared" si="13"/>
        <v>3</v>
      </c>
      <c r="M155" s="93">
        <f t="shared" si="13"/>
        <v>4</v>
      </c>
      <c r="N155" s="93">
        <f t="shared" si="13"/>
        <v>3</v>
      </c>
      <c r="O155" s="93">
        <f t="shared" si="13"/>
        <v>3</v>
      </c>
      <c r="P155" s="93">
        <f t="shared" si="13"/>
        <v>3</v>
      </c>
      <c r="Q155" s="93">
        <f t="shared" si="13"/>
        <v>3</v>
      </c>
      <c r="R155" s="93">
        <f t="shared" si="13"/>
        <v>4</v>
      </c>
      <c r="S155" s="94">
        <f t="shared" si="13"/>
        <v>13</v>
      </c>
      <c r="T155" s="1444"/>
      <c r="U155" s="1">
        <f t="shared" si="11"/>
        <v>46</v>
      </c>
    </row>
    <row r="156" spans="1:21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12"/>
        <v>14</v>
      </c>
      <c r="H156" s="82">
        <v>0</v>
      </c>
      <c r="I156" s="82">
        <v>2</v>
      </c>
      <c r="J156" s="82">
        <v>1</v>
      </c>
      <c r="K156" s="82">
        <v>1</v>
      </c>
      <c r="L156" s="82">
        <v>3</v>
      </c>
      <c r="M156" s="82">
        <v>2</v>
      </c>
      <c r="N156" s="82">
        <v>1</v>
      </c>
      <c r="O156" s="82">
        <v>0</v>
      </c>
      <c r="P156" s="82">
        <v>1</v>
      </c>
      <c r="Q156" s="82">
        <v>1</v>
      </c>
      <c r="R156" s="82">
        <v>1</v>
      </c>
      <c r="S156" s="83">
        <v>1</v>
      </c>
      <c r="T156" s="1444"/>
      <c r="U156" s="1">
        <f t="shared" si="11"/>
        <v>14</v>
      </c>
    </row>
    <row r="157" spans="1:21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12"/>
        <v>2</v>
      </c>
      <c r="H157" s="36">
        <v>0</v>
      </c>
      <c r="I157" s="36">
        <v>0</v>
      </c>
      <c r="J157" s="36">
        <v>0</v>
      </c>
      <c r="K157" s="36">
        <v>0</v>
      </c>
      <c r="L157" s="36">
        <v>1</v>
      </c>
      <c r="M157" s="36">
        <v>0</v>
      </c>
      <c r="N157" s="36">
        <v>0</v>
      </c>
      <c r="O157" s="36">
        <v>0</v>
      </c>
      <c r="P157" s="36">
        <v>0</v>
      </c>
      <c r="Q157" s="36">
        <v>1</v>
      </c>
      <c r="R157" s="36">
        <v>0</v>
      </c>
      <c r="S157" s="37">
        <v>0</v>
      </c>
      <c r="T157" s="1444"/>
      <c r="U157" s="1">
        <f t="shared" si="11"/>
        <v>2</v>
      </c>
    </row>
    <row r="158" spans="1:21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12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  <c r="U158" s="1">
        <f t="shared" si="11"/>
        <v>0</v>
      </c>
    </row>
    <row r="159" spans="1:21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12"/>
        <v>5</v>
      </c>
      <c r="H159" s="36">
        <v>0</v>
      </c>
      <c r="I159" s="36">
        <v>1</v>
      </c>
      <c r="J159" s="36">
        <v>0</v>
      </c>
      <c r="K159" s="36">
        <v>1</v>
      </c>
      <c r="L159" s="36">
        <v>0</v>
      </c>
      <c r="M159" s="36">
        <v>1</v>
      </c>
      <c r="N159" s="36">
        <v>0</v>
      </c>
      <c r="O159" s="36">
        <v>1</v>
      </c>
      <c r="P159" s="36">
        <v>0</v>
      </c>
      <c r="Q159" s="36">
        <v>1</v>
      </c>
      <c r="R159" s="36">
        <v>0</v>
      </c>
      <c r="S159" s="37">
        <v>0</v>
      </c>
      <c r="T159" s="1444"/>
      <c r="U159" s="1">
        <f t="shared" si="11"/>
        <v>5</v>
      </c>
    </row>
    <row r="160" spans="1:21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12"/>
        <v>15</v>
      </c>
      <c r="H160" s="36">
        <v>1</v>
      </c>
      <c r="I160" s="36">
        <v>2</v>
      </c>
      <c r="J160" s="36">
        <v>3</v>
      </c>
      <c r="K160" s="36">
        <v>2</v>
      </c>
      <c r="L160" s="36">
        <v>1</v>
      </c>
      <c r="M160" s="36">
        <v>1</v>
      </c>
      <c r="N160" s="36">
        <v>2</v>
      </c>
      <c r="O160" s="36">
        <v>2</v>
      </c>
      <c r="P160" s="36">
        <v>0</v>
      </c>
      <c r="Q160" s="36">
        <v>1</v>
      </c>
      <c r="R160" s="36">
        <v>0</v>
      </c>
      <c r="S160" s="37">
        <v>0</v>
      </c>
      <c r="T160" s="1444"/>
      <c r="U160" s="1">
        <f t="shared" si="11"/>
        <v>15</v>
      </c>
    </row>
    <row r="161" spans="1:21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12"/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7">
        <v>0</v>
      </c>
      <c r="T161" s="1444"/>
      <c r="U161" s="1">
        <f t="shared" ref="U161:U224" si="14">SUM(H161:S161)</f>
        <v>0</v>
      </c>
    </row>
    <row r="162" spans="1:21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12"/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7">
        <v>0</v>
      </c>
      <c r="T162" s="1444"/>
      <c r="U162" s="1">
        <f t="shared" si="14"/>
        <v>0</v>
      </c>
    </row>
    <row r="163" spans="1:21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12"/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7">
        <v>0</v>
      </c>
      <c r="T163" s="1444"/>
      <c r="U163" s="1">
        <f t="shared" si="14"/>
        <v>0</v>
      </c>
    </row>
    <row r="164" spans="1:21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12"/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7">
        <v>0</v>
      </c>
      <c r="T164" s="1444"/>
      <c r="U164" s="1">
        <f t="shared" si="14"/>
        <v>0</v>
      </c>
    </row>
    <row r="165" spans="1:21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12"/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7">
        <v>0</v>
      </c>
      <c r="T165" s="1444"/>
      <c r="U165" s="1">
        <f t="shared" si="14"/>
        <v>0</v>
      </c>
    </row>
    <row r="166" spans="1:21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12"/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7">
        <v>0</v>
      </c>
      <c r="T166" s="1444"/>
      <c r="U166" s="1">
        <f t="shared" si="14"/>
        <v>0</v>
      </c>
    </row>
    <row r="167" spans="1:21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5">SUM(H167:S167)</f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7">
        <v>0</v>
      </c>
      <c r="T167" s="1444"/>
      <c r="U167" s="1">
        <f t="shared" si="14"/>
        <v>0</v>
      </c>
    </row>
    <row r="168" spans="1:21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5"/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7">
        <v>0</v>
      </c>
      <c r="T168" s="1444"/>
      <c r="U168" s="1">
        <f t="shared" si="14"/>
        <v>0</v>
      </c>
    </row>
    <row r="169" spans="1:21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5"/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7">
        <v>0</v>
      </c>
      <c r="T169" s="1444"/>
      <c r="U169" s="1">
        <f t="shared" si="14"/>
        <v>0</v>
      </c>
    </row>
    <row r="170" spans="1:21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5"/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7">
        <v>0</v>
      </c>
      <c r="T170" s="1444"/>
      <c r="U170" s="1">
        <f t="shared" si="14"/>
        <v>0</v>
      </c>
    </row>
    <row r="171" spans="1:21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5"/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7">
        <v>0</v>
      </c>
      <c r="T171" s="1444"/>
      <c r="U171" s="1">
        <f t="shared" si="14"/>
        <v>0</v>
      </c>
    </row>
    <row r="172" spans="1:21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5"/>
        <v>1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7">
        <v>0</v>
      </c>
      <c r="T172" s="1444"/>
      <c r="U172" s="1">
        <f t="shared" si="14"/>
        <v>1</v>
      </c>
    </row>
    <row r="173" spans="1:21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5"/>
        <v>20</v>
      </c>
      <c r="H173" s="36">
        <v>1</v>
      </c>
      <c r="I173" s="36">
        <v>2</v>
      </c>
      <c r="J173" s="36">
        <v>3</v>
      </c>
      <c r="K173" s="36">
        <v>2</v>
      </c>
      <c r="L173" s="36">
        <v>1</v>
      </c>
      <c r="M173" s="36">
        <v>2</v>
      </c>
      <c r="N173" s="36">
        <v>3</v>
      </c>
      <c r="O173" s="36">
        <v>2</v>
      </c>
      <c r="P173" s="36">
        <v>1</v>
      </c>
      <c r="Q173" s="36">
        <v>1</v>
      </c>
      <c r="R173" s="36">
        <v>2</v>
      </c>
      <c r="S173" s="37">
        <v>0</v>
      </c>
      <c r="T173" s="1444"/>
      <c r="U173" s="1">
        <f t="shared" si="14"/>
        <v>20</v>
      </c>
    </row>
    <row r="174" spans="1:21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5"/>
        <v>15</v>
      </c>
      <c r="H174" s="36">
        <v>0</v>
      </c>
      <c r="I174" s="36">
        <v>1</v>
      </c>
      <c r="J174" s="36">
        <v>2</v>
      </c>
      <c r="K174" s="36">
        <v>2</v>
      </c>
      <c r="L174" s="36">
        <v>1</v>
      </c>
      <c r="M174" s="36">
        <v>0</v>
      </c>
      <c r="N174" s="36">
        <v>3</v>
      </c>
      <c r="O174" s="36">
        <v>2</v>
      </c>
      <c r="P174" s="36">
        <v>1</v>
      </c>
      <c r="Q174" s="36">
        <v>1</v>
      </c>
      <c r="R174" s="36">
        <v>1</v>
      </c>
      <c r="S174" s="37">
        <v>1</v>
      </c>
      <c r="T174" s="1444"/>
      <c r="U174" s="1">
        <f t="shared" si="14"/>
        <v>15</v>
      </c>
    </row>
    <row r="175" spans="1:21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5"/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7">
        <v>0</v>
      </c>
      <c r="T175" s="1444"/>
      <c r="U175" s="1">
        <f t="shared" si="14"/>
        <v>0</v>
      </c>
    </row>
    <row r="176" spans="1:21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5"/>
        <v>1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7">
        <v>1</v>
      </c>
      <c r="T176" s="1444"/>
      <c r="U176" s="1">
        <f t="shared" si="14"/>
        <v>1</v>
      </c>
    </row>
    <row r="177" spans="1:21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5"/>
        <v>5</v>
      </c>
      <c r="H177" s="36">
        <v>0</v>
      </c>
      <c r="I177" s="36">
        <v>0</v>
      </c>
      <c r="J177" s="36">
        <v>1</v>
      </c>
      <c r="K177" s="36">
        <v>0</v>
      </c>
      <c r="L177" s="36">
        <v>2</v>
      </c>
      <c r="M177" s="36">
        <v>0</v>
      </c>
      <c r="N177" s="36">
        <v>0</v>
      </c>
      <c r="O177" s="36">
        <v>1</v>
      </c>
      <c r="P177" s="36">
        <v>0</v>
      </c>
      <c r="Q177" s="36">
        <v>1</v>
      </c>
      <c r="R177" s="36">
        <v>0</v>
      </c>
      <c r="S177" s="37">
        <v>0</v>
      </c>
      <c r="T177" s="1444"/>
      <c r="U177" s="1">
        <f t="shared" si="14"/>
        <v>5</v>
      </c>
    </row>
    <row r="178" spans="1:21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5"/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7">
        <v>0</v>
      </c>
      <c r="T178" s="1444"/>
      <c r="U178" s="1">
        <f t="shared" si="14"/>
        <v>0</v>
      </c>
    </row>
    <row r="179" spans="1:21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5"/>
        <v>1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7">
        <v>1</v>
      </c>
      <c r="T179" s="1444"/>
      <c r="U179" s="1">
        <f t="shared" si="14"/>
        <v>1</v>
      </c>
    </row>
    <row r="180" spans="1:21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5"/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7">
        <v>0</v>
      </c>
      <c r="T180" s="1444"/>
      <c r="U180" s="1">
        <f t="shared" si="14"/>
        <v>0</v>
      </c>
    </row>
    <row r="181" spans="1:21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5"/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7">
        <v>0</v>
      </c>
      <c r="T181" s="1444"/>
      <c r="U181" s="1">
        <f t="shared" si="14"/>
        <v>0</v>
      </c>
    </row>
    <row r="182" spans="1:21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5"/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7">
        <v>0</v>
      </c>
      <c r="T182" s="1444"/>
      <c r="U182" s="1">
        <f t="shared" si="14"/>
        <v>0</v>
      </c>
    </row>
    <row r="183" spans="1:21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5"/>
        <v>2</v>
      </c>
      <c r="H183" s="36">
        <v>0</v>
      </c>
      <c r="I183" s="36">
        <v>0</v>
      </c>
      <c r="J183" s="36">
        <v>0</v>
      </c>
      <c r="K183" s="36">
        <v>0</v>
      </c>
      <c r="L183" s="36">
        <v>1</v>
      </c>
      <c r="M183" s="36">
        <v>0</v>
      </c>
      <c r="N183" s="36">
        <v>0</v>
      </c>
      <c r="O183" s="36">
        <v>0</v>
      </c>
      <c r="P183" s="36">
        <v>0</v>
      </c>
      <c r="Q183" s="36">
        <v>1</v>
      </c>
      <c r="R183" s="36">
        <v>0</v>
      </c>
      <c r="S183" s="37">
        <v>0</v>
      </c>
      <c r="T183" s="1444"/>
      <c r="U183" s="1">
        <f t="shared" si="14"/>
        <v>2</v>
      </c>
    </row>
    <row r="184" spans="1:21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5"/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7">
        <v>0</v>
      </c>
      <c r="T184" s="1444"/>
      <c r="U184" s="1">
        <f t="shared" si="14"/>
        <v>0</v>
      </c>
    </row>
    <row r="185" spans="1:21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5"/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7">
        <v>0</v>
      </c>
      <c r="T185" s="1444"/>
      <c r="U185" s="1">
        <f t="shared" si="14"/>
        <v>0</v>
      </c>
    </row>
    <row r="186" spans="1:21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5"/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7">
        <v>0</v>
      </c>
      <c r="T186" s="1444"/>
      <c r="U186" s="1">
        <f t="shared" si="14"/>
        <v>0</v>
      </c>
    </row>
    <row r="187" spans="1:21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5"/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7">
        <v>0</v>
      </c>
      <c r="T187" s="1444"/>
      <c r="U187" s="1">
        <f t="shared" si="14"/>
        <v>0</v>
      </c>
    </row>
    <row r="188" spans="1:21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5"/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7">
        <v>0</v>
      </c>
      <c r="T188" s="1444"/>
      <c r="U188" s="1">
        <f t="shared" si="14"/>
        <v>0</v>
      </c>
    </row>
    <row r="189" spans="1:21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5"/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7">
        <v>0</v>
      </c>
      <c r="T189" s="1444"/>
      <c r="U189" s="1">
        <f t="shared" si="14"/>
        <v>0</v>
      </c>
    </row>
    <row r="190" spans="1:21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5"/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7">
        <v>0</v>
      </c>
      <c r="T190" s="1444"/>
      <c r="U190" s="1">
        <f t="shared" si="14"/>
        <v>0</v>
      </c>
    </row>
    <row r="191" spans="1:21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5"/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7">
        <v>0</v>
      </c>
      <c r="T191" s="1444"/>
      <c r="U191" s="1">
        <f t="shared" si="14"/>
        <v>0</v>
      </c>
    </row>
    <row r="192" spans="1:21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5"/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7">
        <v>0</v>
      </c>
      <c r="T192" s="1444"/>
      <c r="U192" s="1">
        <f t="shared" si="14"/>
        <v>0</v>
      </c>
    </row>
    <row r="193" spans="1:21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5"/>
        <v>5</v>
      </c>
      <c r="H193" s="36">
        <v>0</v>
      </c>
      <c r="I193" s="36">
        <v>1</v>
      </c>
      <c r="J193" s="36">
        <v>0</v>
      </c>
      <c r="K193" s="36">
        <v>1</v>
      </c>
      <c r="L193" s="36">
        <v>0</v>
      </c>
      <c r="M193" s="36">
        <v>1</v>
      </c>
      <c r="N193" s="36">
        <v>0</v>
      </c>
      <c r="O193" s="36">
        <v>1</v>
      </c>
      <c r="P193" s="36">
        <v>0</v>
      </c>
      <c r="Q193" s="36">
        <v>1</v>
      </c>
      <c r="R193" s="36">
        <v>0</v>
      </c>
      <c r="S193" s="37">
        <v>0</v>
      </c>
      <c r="T193" s="1444"/>
      <c r="U193" s="1">
        <f t="shared" si="14"/>
        <v>5</v>
      </c>
    </row>
    <row r="194" spans="1:21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5"/>
        <v>10</v>
      </c>
      <c r="H194" s="36">
        <v>0</v>
      </c>
      <c r="I194" s="36">
        <v>0</v>
      </c>
      <c r="J194" s="36">
        <v>1</v>
      </c>
      <c r="K194" s="36">
        <v>1</v>
      </c>
      <c r="L194" s="36">
        <v>1</v>
      </c>
      <c r="M194" s="36">
        <v>1</v>
      </c>
      <c r="N194" s="36">
        <v>1</v>
      </c>
      <c r="O194" s="36">
        <v>1</v>
      </c>
      <c r="P194" s="36">
        <v>1</v>
      </c>
      <c r="Q194" s="36">
        <v>1</v>
      </c>
      <c r="R194" s="36">
        <v>1</v>
      </c>
      <c r="S194" s="37">
        <v>1</v>
      </c>
      <c r="T194" s="1444"/>
      <c r="U194" s="1">
        <f t="shared" si="14"/>
        <v>10</v>
      </c>
    </row>
    <row r="195" spans="1:21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5"/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7">
        <v>0</v>
      </c>
      <c r="T195" s="1444"/>
      <c r="U195" s="1">
        <f t="shared" si="14"/>
        <v>0</v>
      </c>
    </row>
    <row r="196" spans="1:21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5"/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7">
        <v>0</v>
      </c>
      <c r="T196" s="1444"/>
      <c r="U196" s="1">
        <f t="shared" si="14"/>
        <v>0</v>
      </c>
    </row>
    <row r="197" spans="1:21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5"/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7">
        <v>0</v>
      </c>
      <c r="T197" s="1444"/>
      <c r="U197" s="1">
        <f t="shared" si="14"/>
        <v>0</v>
      </c>
    </row>
    <row r="198" spans="1:21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5"/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7">
        <v>0</v>
      </c>
      <c r="T198" s="1444"/>
      <c r="U198" s="1">
        <f t="shared" si="14"/>
        <v>0</v>
      </c>
    </row>
    <row r="199" spans="1:21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5"/>
        <v>2</v>
      </c>
      <c r="H199" s="36">
        <v>0</v>
      </c>
      <c r="I199" s="36">
        <v>0</v>
      </c>
      <c r="J199" s="36">
        <v>0</v>
      </c>
      <c r="K199" s="36">
        <v>1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1</v>
      </c>
      <c r="R199" s="36">
        <v>0</v>
      </c>
      <c r="S199" s="37">
        <v>0</v>
      </c>
      <c r="T199" s="1444"/>
      <c r="U199" s="1">
        <f t="shared" si="14"/>
        <v>2</v>
      </c>
    </row>
    <row r="200" spans="1:21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5"/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7">
        <v>0</v>
      </c>
      <c r="T200" s="1444"/>
      <c r="U200" s="1">
        <f t="shared" si="14"/>
        <v>0</v>
      </c>
    </row>
    <row r="201" spans="1:21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5"/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7">
        <v>0</v>
      </c>
      <c r="T201" s="1444"/>
      <c r="U201" s="1">
        <f t="shared" si="14"/>
        <v>0</v>
      </c>
    </row>
    <row r="202" spans="1:21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5"/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7">
        <v>0</v>
      </c>
      <c r="T202" s="1444"/>
      <c r="U202" s="1">
        <f t="shared" si="14"/>
        <v>0</v>
      </c>
    </row>
    <row r="203" spans="1:21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5"/>
        <v>5</v>
      </c>
      <c r="H203" s="36">
        <v>0</v>
      </c>
      <c r="I203" s="36">
        <v>0</v>
      </c>
      <c r="J203" s="36">
        <v>1</v>
      </c>
      <c r="K203" s="36">
        <v>0</v>
      </c>
      <c r="L203" s="36">
        <v>1</v>
      </c>
      <c r="M203" s="36">
        <v>0</v>
      </c>
      <c r="N203" s="36">
        <v>0</v>
      </c>
      <c r="O203" s="36">
        <v>1</v>
      </c>
      <c r="P203" s="36">
        <v>0</v>
      </c>
      <c r="Q203" s="36">
        <v>1</v>
      </c>
      <c r="R203" s="36">
        <v>0</v>
      </c>
      <c r="S203" s="37">
        <v>1</v>
      </c>
      <c r="T203" s="1444"/>
      <c r="U203" s="1">
        <f t="shared" si="14"/>
        <v>5</v>
      </c>
    </row>
    <row r="204" spans="1:21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5"/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7">
        <v>0</v>
      </c>
      <c r="T204" s="1444"/>
      <c r="U204" s="1">
        <f t="shared" si="14"/>
        <v>0</v>
      </c>
    </row>
    <row r="205" spans="1:21" ht="16.5" customHeight="1" thickBot="1" x14ac:dyDescent="0.3">
      <c r="A205" s="1446"/>
      <c r="B205" s="1332"/>
      <c r="C205" s="1392"/>
      <c r="D205" s="1369"/>
      <c r="E205" s="1370"/>
      <c r="F205" s="1212" t="s">
        <v>404</v>
      </c>
      <c r="G205" s="79">
        <f t="shared" si="15"/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7">
        <v>0</v>
      </c>
      <c r="T205" s="1444"/>
      <c r="U205" s="1">
        <f t="shared" si="14"/>
        <v>0</v>
      </c>
    </row>
    <row r="206" spans="1:21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5"/>
        <v>3</v>
      </c>
      <c r="H206" s="36">
        <v>0</v>
      </c>
      <c r="I206" s="36">
        <v>0</v>
      </c>
      <c r="J206" s="36">
        <v>0</v>
      </c>
      <c r="K206" s="36">
        <v>1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0</v>
      </c>
      <c r="S206" s="37">
        <v>1</v>
      </c>
      <c r="T206" s="1444"/>
      <c r="U206" s="1">
        <f t="shared" si="14"/>
        <v>3</v>
      </c>
    </row>
    <row r="207" spans="1:21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5"/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7">
        <v>0</v>
      </c>
      <c r="T207" s="1444"/>
      <c r="U207" s="1">
        <f t="shared" si="14"/>
        <v>0</v>
      </c>
    </row>
    <row r="208" spans="1:21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5"/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7">
        <v>0</v>
      </c>
      <c r="T208" s="1444"/>
      <c r="U208" s="1">
        <f t="shared" si="14"/>
        <v>0</v>
      </c>
    </row>
    <row r="209" spans="1:21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106</v>
      </c>
      <c r="H209" s="93">
        <f t="shared" ref="H209:S209" si="16">SUM(H156:H208)</f>
        <v>2</v>
      </c>
      <c r="I209" s="93">
        <f t="shared" si="16"/>
        <v>9</v>
      </c>
      <c r="J209" s="93">
        <f t="shared" si="16"/>
        <v>12</v>
      </c>
      <c r="K209" s="93">
        <f t="shared" si="16"/>
        <v>12</v>
      </c>
      <c r="L209" s="93">
        <f t="shared" si="16"/>
        <v>12</v>
      </c>
      <c r="M209" s="93">
        <f t="shared" si="16"/>
        <v>8</v>
      </c>
      <c r="N209" s="93">
        <f t="shared" si="16"/>
        <v>10</v>
      </c>
      <c r="O209" s="93">
        <f t="shared" si="16"/>
        <v>11</v>
      </c>
      <c r="P209" s="93">
        <f t="shared" si="16"/>
        <v>5</v>
      </c>
      <c r="Q209" s="93">
        <f t="shared" si="16"/>
        <v>13</v>
      </c>
      <c r="R209" s="93">
        <f t="shared" si="16"/>
        <v>5</v>
      </c>
      <c r="S209" s="94">
        <f t="shared" si="16"/>
        <v>7</v>
      </c>
      <c r="T209" s="1444"/>
      <c r="U209" s="1">
        <f t="shared" si="14"/>
        <v>106</v>
      </c>
    </row>
    <row r="210" spans="1:21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5"/>
        <v>0</v>
      </c>
      <c r="H210" s="82">
        <v>0</v>
      </c>
      <c r="I210" s="82">
        <v>0</v>
      </c>
      <c r="J210" s="82">
        <v>0</v>
      </c>
      <c r="K210" s="82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0</v>
      </c>
      <c r="Q210" s="82">
        <v>0</v>
      </c>
      <c r="R210" s="82">
        <v>0</v>
      </c>
      <c r="S210" s="83">
        <v>0</v>
      </c>
      <c r="T210" s="1444"/>
      <c r="U210" s="1">
        <f t="shared" si="14"/>
        <v>0</v>
      </c>
    </row>
    <row r="211" spans="1:21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5"/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7">
        <v>0</v>
      </c>
      <c r="T211" s="1444"/>
      <c r="U211" s="1">
        <f t="shared" si="14"/>
        <v>0</v>
      </c>
    </row>
    <row r="212" spans="1:21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5"/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7">
        <v>0</v>
      </c>
      <c r="T212" s="1444"/>
      <c r="U212" s="1">
        <f t="shared" si="14"/>
        <v>0</v>
      </c>
    </row>
    <row r="213" spans="1:21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5"/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7">
        <v>0</v>
      </c>
      <c r="T213" s="1444"/>
      <c r="U213" s="1">
        <f t="shared" si="14"/>
        <v>0</v>
      </c>
    </row>
    <row r="214" spans="1:21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5"/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7">
        <v>0</v>
      </c>
      <c r="T214" s="1444"/>
      <c r="U214" s="1">
        <f t="shared" si="14"/>
        <v>0</v>
      </c>
    </row>
    <row r="215" spans="1:21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5"/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7">
        <v>0</v>
      </c>
      <c r="T215" s="1444"/>
      <c r="U215" s="1">
        <f t="shared" si="14"/>
        <v>0</v>
      </c>
    </row>
    <row r="216" spans="1:21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5"/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7">
        <v>0</v>
      </c>
      <c r="T216" s="1444"/>
      <c r="U216" s="1">
        <f t="shared" si="14"/>
        <v>0</v>
      </c>
    </row>
    <row r="217" spans="1:21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5"/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7">
        <v>0</v>
      </c>
      <c r="T217" s="1444"/>
      <c r="U217" s="1">
        <f t="shared" si="14"/>
        <v>0</v>
      </c>
    </row>
    <row r="218" spans="1:21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5"/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7">
        <v>0</v>
      </c>
      <c r="T218" s="1444"/>
      <c r="U218" s="1">
        <f t="shared" si="14"/>
        <v>0</v>
      </c>
    </row>
    <row r="219" spans="1:21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5"/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7">
        <v>0</v>
      </c>
      <c r="T219" s="1444"/>
      <c r="U219" s="1">
        <f t="shared" si="14"/>
        <v>0</v>
      </c>
    </row>
    <row r="220" spans="1:21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5"/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7">
        <v>0</v>
      </c>
      <c r="T220" s="1444"/>
      <c r="U220" s="1">
        <f t="shared" si="14"/>
        <v>0</v>
      </c>
    </row>
    <row r="221" spans="1:21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5"/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7">
        <v>0</v>
      </c>
      <c r="T221" s="1444"/>
      <c r="U221" s="1">
        <f t="shared" si="14"/>
        <v>0</v>
      </c>
    </row>
    <row r="222" spans="1:21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5"/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7">
        <v>0</v>
      </c>
      <c r="T222" s="1444"/>
      <c r="U222" s="1">
        <f t="shared" si="14"/>
        <v>0</v>
      </c>
    </row>
    <row r="223" spans="1:21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5"/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7">
        <v>0</v>
      </c>
      <c r="T223" s="1444"/>
      <c r="U223" s="1">
        <f t="shared" si="14"/>
        <v>0</v>
      </c>
    </row>
    <row r="224" spans="1:21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5"/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7">
        <v>0</v>
      </c>
      <c r="T224" s="1444"/>
      <c r="U224" s="1">
        <f t="shared" si="14"/>
        <v>0</v>
      </c>
    </row>
    <row r="225" spans="1:21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5"/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7">
        <v>0</v>
      </c>
      <c r="T225" s="1444"/>
      <c r="U225" s="1">
        <f t="shared" ref="U225:U288" si="17">SUM(H225:S225)</f>
        <v>0</v>
      </c>
    </row>
    <row r="226" spans="1:21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5"/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7">
        <v>0</v>
      </c>
      <c r="T226" s="1444"/>
      <c r="U226" s="1">
        <f t="shared" si="17"/>
        <v>0</v>
      </c>
    </row>
    <row r="227" spans="1:21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5"/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7">
        <v>0</v>
      </c>
      <c r="T227" s="1444"/>
      <c r="U227" s="1">
        <f t="shared" si="17"/>
        <v>0</v>
      </c>
    </row>
    <row r="228" spans="1:21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5"/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7">
        <v>0</v>
      </c>
      <c r="T228" s="1444"/>
      <c r="U228" s="1">
        <f t="shared" si="17"/>
        <v>0</v>
      </c>
    </row>
    <row r="229" spans="1:21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5"/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7">
        <v>0</v>
      </c>
      <c r="T229" s="1444"/>
      <c r="U229" s="1">
        <f t="shared" si="17"/>
        <v>0</v>
      </c>
    </row>
    <row r="230" spans="1:21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5"/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7">
        <v>0</v>
      </c>
      <c r="T230" s="1444"/>
      <c r="U230" s="1">
        <f t="shared" si="17"/>
        <v>0</v>
      </c>
    </row>
    <row r="231" spans="1:21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8">SUM(H231:S231)</f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7">
        <v>0</v>
      </c>
      <c r="T231" s="1444"/>
      <c r="U231" s="1">
        <f t="shared" si="17"/>
        <v>0</v>
      </c>
    </row>
    <row r="232" spans="1:21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8"/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7">
        <v>0</v>
      </c>
      <c r="T232" s="1444"/>
      <c r="U232" s="1">
        <f t="shared" si="17"/>
        <v>0</v>
      </c>
    </row>
    <row r="233" spans="1:21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8"/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7">
        <v>0</v>
      </c>
      <c r="T233" s="1444"/>
      <c r="U233" s="1">
        <f t="shared" si="17"/>
        <v>0</v>
      </c>
    </row>
    <row r="234" spans="1:21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8"/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7">
        <v>0</v>
      </c>
      <c r="T234" s="1444"/>
      <c r="U234" s="1">
        <f t="shared" si="17"/>
        <v>0</v>
      </c>
    </row>
    <row r="235" spans="1:21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8"/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7">
        <v>0</v>
      </c>
      <c r="T235" s="1444"/>
      <c r="U235" s="1">
        <f t="shared" si="17"/>
        <v>0</v>
      </c>
    </row>
    <row r="236" spans="1:21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8"/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7">
        <v>0</v>
      </c>
      <c r="T236" s="1444"/>
      <c r="U236" s="1">
        <f t="shared" si="17"/>
        <v>0</v>
      </c>
    </row>
    <row r="237" spans="1:21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8"/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7">
        <v>0</v>
      </c>
      <c r="T237" s="1444"/>
      <c r="U237" s="1">
        <f t="shared" si="17"/>
        <v>0</v>
      </c>
    </row>
    <row r="238" spans="1:21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8"/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7">
        <v>0</v>
      </c>
      <c r="T238" s="1444"/>
      <c r="U238" s="1">
        <f t="shared" si="17"/>
        <v>0</v>
      </c>
    </row>
    <row r="239" spans="1:21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8"/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7">
        <v>0</v>
      </c>
      <c r="T239" s="1444"/>
      <c r="U239" s="1">
        <f t="shared" si="17"/>
        <v>0</v>
      </c>
    </row>
    <row r="240" spans="1:21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8"/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7">
        <v>0</v>
      </c>
      <c r="T240" s="1444"/>
      <c r="U240" s="1">
        <f t="shared" si="17"/>
        <v>0</v>
      </c>
    </row>
    <row r="241" spans="1:21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8"/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7">
        <v>0</v>
      </c>
      <c r="T241" s="1444"/>
      <c r="U241" s="1">
        <f t="shared" si="17"/>
        <v>0</v>
      </c>
    </row>
    <row r="242" spans="1:21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8"/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7">
        <v>0</v>
      </c>
      <c r="T242" s="1444"/>
      <c r="U242" s="1">
        <f t="shared" si="17"/>
        <v>0</v>
      </c>
    </row>
    <row r="243" spans="1:21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8"/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7">
        <v>0</v>
      </c>
      <c r="T243" s="1444"/>
      <c r="U243" s="1">
        <f t="shared" si="17"/>
        <v>0</v>
      </c>
    </row>
    <row r="244" spans="1:21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8"/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7">
        <v>0</v>
      </c>
      <c r="T244" s="1444"/>
      <c r="U244" s="1">
        <f t="shared" si="17"/>
        <v>0</v>
      </c>
    </row>
    <row r="245" spans="1:21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8"/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7">
        <v>0</v>
      </c>
      <c r="T245" s="1444"/>
      <c r="U245" s="1">
        <f t="shared" si="17"/>
        <v>0</v>
      </c>
    </row>
    <row r="246" spans="1:21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8"/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7">
        <v>0</v>
      </c>
      <c r="T246" s="1444"/>
      <c r="U246" s="1">
        <f t="shared" si="17"/>
        <v>0</v>
      </c>
    </row>
    <row r="247" spans="1:21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8"/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7">
        <v>0</v>
      </c>
      <c r="T247" s="1444"/>
      <c r="U247" s="1">
        <f t="shared" si="17"/>
        <v>0</v>
      </c>
    </row>
    <row r="248" spans="1:21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8"/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7">
        <v>0</v>
      </c>
      <c r="T248" s="1444"/>
      <c r="U248" s="1">
        <f t="shared" si="17"/>
        <v>0</v>
      </c>
    </row>
    <row r="249" spans="1:21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8"/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7">
        <v>0</v>
      </c>
      <c r="T249" s="1444"/>
      <c r="U249" s="1">
        <f t="shared" si="17"/>
        <v>0</v>
      </c>
    </row>
    <row r="250" spans="1:21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8"/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7">
        <v>0</v>
      </c>
      <c r="T250" s="1444"/>
      <c r="U250" s="1">
        <f t="shared" si="17"/>
        <v>0</v>
      </c>
    </row>
    <row r="251" spans="1:21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8"/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7">
        <v>0</v>
      </c>
      <c r="T251" s="1444"/>
      <c r="U251" s="1">
        <f t="shared" si="17"/>
        <v>0</v>
      </c>
    </row>
    <row r="252" spans="1:21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8"/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7">
        <v>0</v>
      </c>
      <c r="T252" s="1444"/>
      <c r="U252" s="1">
        <f t="shared" si="17"/>
        <v>0</v>
      </c>
    </row>
    <row r="253" spans="1:21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8"/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7">
        <v>0</v>
      </c>
      <c r="T253" s="1444"/>
      <c r="U253" s="1">
        <f t="shared" si="17"/>
        <v>0</v>
      </c>
    </row>
    <row r="254" spans="1:21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8"/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7">
        <v>0</v>
      </c>
      <c r="T254" s="1444"/>
      <c r="U254" s="1">
        <f t="shared" si="17"/>
        <v>0</v>
      </c>
    </row>
    <row r="255" spans="1:21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8"/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7">
        <v>0</v>
      </c>
      <c r="T255" s="1444"/>
      <c r="U255" s="1">
        <f t="shared" si="17"/>
        <v>0</v>
      </c>
    </row>
    <row r="256" spans="1:21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8"/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7">
        <v>0</v>
      </c>
      <c r="T256" s="1444"/>
      <c r="U256" s="1">
        <f t="shared" si="17"/>
        <v>0</v>
      </c>
    </row>
    <row r="257" spans="1:21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8"/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7">
        <v>0</v>
      </c>
      <c r="T257" s="1444"/>
      <c r="U257" s="1">
        <f t="shared" si="17"/>
        <v>0</v>
      </c>
    </row>
    <row r="258" spans="1:21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8"/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7">
        <v>0</v>
      </c>
      <c r="T258" s="1444"/>
      <c r="U258" s="1">
        <f t="shared" si="17"/>
        <v>0</v>
      </c>
    </row>
    <row r="259" spans="1:21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8"/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7">
        <v>0</v>
      </c>
      <c r="T259" s="1444"/>
      <c r="U259" s="1">
        <f t="shared" si="17"/>
        <v>0</v>
      </c>
    </row>
    <row r="260" spans="1:21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8"/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7">
        <v>0</v>
      </c>
      <c r="T260" s="1444"/>
      <c r="U260" s="1">
        <f t="shared" si="17"/>
        <v>0</v>
      </c>
    </row>
    <row r="261" spans="1:21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8"/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7">
        <v>0</v>
      </c>
      <c r="T261" s="1444"/>
      <c r="U261" s="1">
        <f t="shared" si="17"/>
        <v>0</v>
      </c>
    </row>
    <row r="262" spans="1:21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8"/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7">
        <v>0</v>
      </c>
      <c r="T262" s="1444"/>
      <c r="U262" s="1">
        <f t="shared" si="17"/>
        <v>0</v>
      </c>
    </row>
    <row r="263" spans="1:21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0</v>
      </c>
      <c r="H263" s="93">
        <f t="shared" ref="H263:S263" si="19">SUM(H210:H262)</f>
        <v>0</v>
      </c>
      <c r="I263" s="93">
        <f t="shared" si="19"/>
        <v>0</v>
      </c>
      <c r="J263" s="93">
        <f t="shared" si="19"/>
        <v>0</v>
      </c>
      <c r="K263" s="93">
        <f t="shared" si="19"/>
        <v>0</v>
      </c>
      <c r="L263" s="93">
        <f t="shared" si="19"/>
        <v>0</v>
      </c>
      <c r="M263" s="93">
        <f t="shared" si="19"/>
        <v>0</v>
      </c>
      <c r="N263" s="93">
        <f t="shared" si="19"/>
        <v>0</v>
      </c>
      <c r="O263" s="93">
        <f t="shared" si="19"/>
        <v>0</v>
      </c>
      <c r="P263" s="93">
        <f t="shared" si="19"/>
        <v>0</v>
      </c>
      <c r="Q263" s="93">
        <f t="shared" si="19"/>
        <v>0</v>
      </c>
      <c r="R263" s="93">
        <f t="shared" si="19"/>
        <v>0</v>
      </c>
      <c r="S263" s="94">
        <f t="shared" si="19"/>
        <v>0</v>
      </c>
      <c r="T263" s="1444"/>
      <c r="U263" s="1">
        <f t="shared" si="17"/>
        <v>0</v>
      </c>
    </row>
    <row r="264" spans="1:21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20">SUM(H264:S264)</f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1444"/>
      <c r="U264" s="1">
        <f t="shared" si="17"/>
        <v>0</v>
      </c>
    </row>
    <row r="265" spans="1:21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20"/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1444"/>
      <c r="U265" s="1">
        <f t="shared" si="17"/>
        <v>0</v>
      </c>
    </row>
    <row r="266" spans="1:21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20"/>
        <v>0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56">
        <v>0</v>
      </c>
      <c r="S266" s="56">
        <v>0</v>
      </c>
      <c r="T266" s="1444"/>
      <c r="U266" s="1">
        <f t="shared" si="17"/>
        <v>0</v>
      </c>
    </row>
    <row r="267" spans="1:21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20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1444"/>
      <c r="U267" s="1">
        <f t="shared" si="17"/>
        <v>0</v>
      </c>
    </row>
    <row r="268" spans="1:21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v>4</v>
      </c>
      <c r="H268" s="56">
        <v>0</v>
      </c>
      <c r="I268" s="56">
        <v>0</v>
      </c>
      <c r="J268" s="56">
        <v>0</v>
      </c>
      <c r="K268" s="56">
        <v>0</v>
      </c>
      <c r="L268" s="56">
        <v>0</v>
      </c>
      <c r="M268" s="56">
        <v>0</v>
      </c>
      <c r="N268" s="56">
        <v>1</v>
      </c>
      <c r="O268" s="56">
        <v>1</v>
      </c>
      <c r="P268" s="56">
        <v>0</v>
      </c>
      <c r="Q268" s="56">
        <v>1</v>
      </c>
      <c r="R268" s="56">
        <v>0</v>
      </c>
      <c r="S268" s="56">
        <v>1</v>
      </c>
      <c r="T268" s="1444"/>
      <c r="U268" s="1">
        <f t="shared" si="17"/>
        <v>4</v>
      </c>
    </row>
    <row r="269" spans="1:21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20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1444"/>
      <c r="U269" s="1">
        <f t="shared" si="17"/>
        <v>0</v>
      </c>
    </row>
    <row r="270" spans="1:21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20"/>
        <v>0</v>
      </c>
      <c r="H270" s="56">
        <v>0</v>
      </c>
      <c r="I270" s="56">
        <v>0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1444"/>
      <c r="U270" s="1">
        <f t="shared" si="17"/>
        <v>0</v>
      </c>
    </row>
    <row r="271" spans="1:21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20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1444"/>
      <c r="U271" s="1">
        <f t="shared" si="17"/>
        <v>0</v>
      </c>
    </row>
    <row r="272" spans="1:21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20"/>
        <v>0</v>
      </c>
      <c r="H272" s="56">
        <v>0</v>
      </c>
      <c r="I272" s="56">
        <v>0</v>
      </c>
      <c r="J272" s="56">
        <v>0</v>
      </c>
      <c r="K272" s="56">
        <v>0</v>
      </c>
      <c r="L272" s="56">
        <v>0</v>
      </c>
      <c r="M272" s="56">
        <v>0</v>
      </c>
      <c r="N272" s="56">
        <v>0</v>
      </c>
      <c r="O272" s="56">
        <v>0</v>
      </c>
      <c r="P272" s="56">
        <v>0</v>
      </c>
      <c r="Q272" s="56">
        <v>0</v>
      </c>
      <c r="R272" s="56">
        <v>0</v>
      </c>
      <c r="S272" s="56">
        <v>0</v>
      </c>
      <c r="T272" s="1444"/>
      <c r="U272" s="1">
        <f t="shared" si="17"/>
        <v>0</v>
      </c>
    </row>
    <row r="273" spans="1:21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20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1444"/>
      <c r="U273" s="1">
        <f t="shared" si="17"/>
        <v>0</v>
      </c>
    </row>
    <row r="274" spans="1:21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20"/>
        <v>0</v>
      </c>
      <c r="H274" s="56">
        <v>0</v>
      </c>
      <c r="I274" s="56">
        <v>0</v>
      </c>
      <c r="J274" s="56">
        <v>0</v>
      </c>
      <c r="K274" s="56">
        <v>0</v>
      </c>
      <c r="L274" s="56">
        <v>0</v>
      </c>
      <c r="M274" s="56">
        <v>0</v>
      </c>
      <c r="N274" s="56">
        <v>0</v>
      </c>
      <c r="O274" s="56">
        <v>0</v>
      </c>
      <c r="P274" s="56">
        <v>0</v>
      </c>
      <c r="Q274" s="56">
        <v>0</v>
      </c>
      <c r="R274" s="56">
        <v>0</v>
      </c>
      <c r="S274" s="56">
        <v>0</v>
      </c>
      <c r="T274" s="1444"/>
      <c r="U274" s="1">
        <f t="shared" si="17"/>
        <v>0</v>
      </c>
    </row>
    <row r="275" spans="1:21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20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1444"/>
      <c r="U275" s="1">
        <f t="shared" si="17"/>
        <v>0</v>
      </c>
    </row>
    <row r="276" spans="1:21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20"/>
        <v>0</v>
      </c>
      <c r="H276" s="56">
        <v>0</v>
      </c>
      <c r="I276" s="56">
        <v>0</v>
      </c>
      <c r="J276" s="56">
        <v>0</v>
      </c>
      <c r="K276" s="56">
        <v>0</v>
      </c>
      <c r="L276" s="56">
        <v>0</v>
      </c>
      <c r="M276" s="56">
        <v>0</v>
      </c>
      <c r="N276" s="56">
        <v>0</v>
      </c>
      <c r="O276" s="56">
        <v>0</v>
      </c>
      <c r="P276" s="56">
        <v>0</v>
      </c>
      <c r="Q276" s="56">
        <v>0</v>
      </c>
      <c r="R276" s="56">
        <v>0</v>
      </c>
      <c r="S276" s="56">
        <v>0</v>
      </c>
      <c r="T276" s="1444"/>
      <c r="U276" s="1">
        <f t="shared" si="17"/>
        <v>0</v>
      </c>
    </row>
    <row r="277" spans="1:21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20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1444"/>
      <c r="U277" s="1">
        <f t="shared" si="17"/>
        <v>0</v>
      </c>
    </row>
    <row r="278" spans="1:21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20"/>
        <v>0</v>
      </c>
      <c r="H278" s="56">
        <v>0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0</v>
      </c>
      <c r="O278" s="56">
        <v>0</v>
      </c>
      <c r="P278" s="56">
        <v>0</v>
      </c>
      <c r="Q278" s="56">
        <v>0</v>
      </c>
      <c r="R278" s="56">
        <v>0</v>
      </c>
      <c r="S278" s="56">
        <v>0</v>
      </c>
      <c r="T278" s="1444"/>
      <c r="U278" s="1">
        <f t="shared" si="17"/>
        <v>0</v>
      </c>
    </row>
    <row r="279" spans="1:21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20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1444"/>
      <c r="U279" s="1">
        <f t="shared" si="17"/>
        <v>0</v>
      </c>
    </row>
    <row r="280" spans="1:21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20"/>
        <v>0</v>
      </c>
      <c r="H280" s="56">
        <v>0</v>
      </c>
      <c r="I280" s="56">
        <v>0</v>
      </c>
      <c r="J280" s="56">
        <v>0</v>
      </c>
      <c r="K280" s="56">
        <v>0</v>
      </c>
      <c r="L280" s="56">
        <v>0</v>
      </c>
      <c r="M280" s="56">
        <v>0</v>
      </c>
      <c r="N280" s="56">
        <v>0</v>
      </c>
      <c r="O280" s="56">
        <v>0</v>
      </c>
      <c r="P280" s="56">
        <v>0</v>
      </c>
      <c r="Q280" s="56">
        <v>0</v>
      </c>
      <c r="R280" s="56">
        <v>0</v>
      </c>
      <c r="S280" s="56">
        <v>0</v>
      </c>
      <c r="T280" s="1444"/>
      <c r="U280" s="1">
        <f t="shared" si="17"/>
        <v>0</v>
      </c>
    </row>
    <row r="281" spans="1:21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20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1444"/>
      <c r="U281" s="1">
        <f t="shared" si="17"/>
        <v>0</v>
      </c>
    </row>
    <row r="282" spans="1:21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20"/>
        <v>0</v>
      </c>
      <c r="H282" s="56">
        <v>0</v>
      </c>
      <c r="I282" s="56">
        <v>0</v>
      </c>
      <c r="J282" s="56">
        <v>0</v>
      </c>
      <c r="K282" s="56">
        <v>0</v>
      </c>
      <c r="L282" s="56">
        <v>0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56">
        <v>0</v>
      </c>
      <c r="S282" s="56">
        <v>0</v>
      </c>
      <c r="T282" s="1444"/>
      <c r="U282" s="1">
        <f t="shared" si="17"/>
        <v>0</v>
      </c>
    </row>
    <row r="283" spans="1:21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20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1444"/>
      <c r="U283" s="1">
        <f t="shared" si="17"/>
        <v>0</v>
      </c>
    </row>
    <row r="284" spans="1:21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20"/>
        <v>0</v>
      </c>
      <c r="H284" s="56">
        <v>0</v>
      </c>
      <c r="I284" s="56">
        <v>0</v>
      </c>
      <c r="J284" s="56">
        <v>0</v>
      </c>
      <c r="K284" s="56">
        <v>0</v>
      </c>
      <c r="L284" s="56">
        <v>0</v>
      </c>
      <c r="M284" s="56">
        <v>0</v>
      </c>
      <c r="N284" s="56">
        <v>0</v>
      </c>
      <c r="O284" s="56">
        <v>0</v>
      </c>
      <c r="P284" s="56">
        <v>0</v>
      </c>
      <c r="Q284" s="56">
        <v>0</v>
      </c>
      <c r="R284" s="56">
        <v>0</v>
      </c>
      <c r="S284" s="56">
        <v>0</v>
      </c>
      <c r="T284" s="1444"/>
      <c r="U284" s="1">
        <f t="shared" si="17"/>
        <v>0</v>
      </c>
    </row>
    <row r="285" spans="1:21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20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1444"/>
      <c r="U285" s="1">
        <f t="shared" si="17"/>
        <v>0</v>
      </c>
    </row>
    <row r="286" spans="1:21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20"/>
        <v>0</v>
      </c>
      <c r="H286" s="56">
        <v>0</v>
      </c>
      <c r="I286" s="56">
        <v>0</v>
      </c>
      <c r="J286" s="56">
        <v>0</v>
      </c>
      <c r="K286" s="56">
        <v>0</v>
      </c>
      <c r="L286" s="56">
        <v>0</v>
      </c>
      <c r="M286" s="56">
        <v>0</v>
      </c>
      <c r="N286" s="56">
        <v>0</v>
      </c>
      <c r="O286" s="56">
        <v>0</v>
      </c>
      <c r="P286" s="56">
        <v>0</v>
      </c>
      <c r="Q286" s="56">
        <v>0</v>
      </c>
      <c r="R286" s="56">
        <v>0</v>
      </c>
      <c r="S286" s="56">
        <v>0</v>
      </c>
      <c r="T286" s="1444"/>
      <c r="U286" s="1">
        <f t="shared" si="17"/>
        <v>0</v>
      </c>
    </row>
    <row r="287" spans="1:21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20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1444"/>
      <c r="U287" s="1">
        <f t="shared" si="17"/>
        <v>0</v>
      </c>
    </row>
    <row r="288" spans="1:21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20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1444"/>
      <c r="U288" s="1">
        <f t="shared" si="17"/>
        <v>0</v>
      </c>
    </row>
    <row r="289" spans="1:21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20"/>
        <v>0</v>
      </c>
      <c r="H289" s="56">
        <v>0</v>
      </c>
      <c r="I289" s="56">
        <v>0</v>
      </c>
      <c r="J289" s="56">
        <v>0</v>
      </c>
      <c r="K289" s="56">
        <v>0</v>
      </c>
      <c r="L289" s="56">
        <v>0</v>
      </c>
      <c r="M289" s="56">
        <v>0</v>
      </c>
      <c r="N289" s="56">
        <v>0</v>
      </c>
      <c r="O289" s="56">
        <v>0</v>
      </c>
      <c r="P289" s="56">
        <v>0</v>
      </c>
      <c r="Q289" s="56">
        <v>0</v>
      </c>
      <c r="R289" s="56">
        <v>0</v>
      </c>
      <c r="S289" s="56">
        <v>0</v>
      </c>
      <c r="T289" s="1444"/>
      <c r="U289" s="1">
        <f t="shared" ref="U289:U352" si="21">SUM(H289:S289)</f>
        <v>0</v>
      </c>
    </row>
    <row r="290" spans="1:21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20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1444"/>
      <c r="U290" s="1">
        <f t="shared" si="21"/>
        <v>0</v>
      </c>
    </row>
    <row r="291" spans="1:21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20"/>
        <v>0</v>
      </c>
      <c r="H291" s="56">
        <v>0</v>
      </c>
      <c r="I291" s="56">
        <v>0</v>
      </c>
      <c r="J291" s="56">
        <v>0</v>
      </c>
      <c r="K291" s="56">
        <v>0</v>
      </c>
      <c r="L291" s="56">
        <v>0</v>
      </c>
      <c r="M291" s="56">
        <v>0</v>
      </c>
      <c r="N291" s="56">
        <v>0</v>
      </c>
      <c r="O291" s="56">
        <v>0</v>
      </c>
      <c r="P291" s="56">
        <v>0</v>
      </c>
      <c r="Q291" s="56">
        <v>0</v>
      </c>
      <c r="R291" s="56">
        <v>0</v>
      </c>
      <c r="S291" s="56">
        <v>0</v>
      </c>
      <c r="T291" s="1444"/>
      <c r="U291" s="1">
        <f t="shared" si="21"/>
        <v>0</v>
      </c>
    </row>
    <row r="292" spans="1:21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20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1444"/>
      <c r="U292" s="1">
        <f t="shared" si="21"/>
        <v>0</v>
      </c>
    </row>
    <row r="293" spans="1:21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20"/>
        <v>0</v>
      </c>
      <c r="H293" s="56">
        <v>0</v>
      </c>
      <c r="I293" s="56">
        <v>0</v>
      </c>
      <c r="J293" s="56">
        <v>0</v>
      </c>
      <c r="K293" s="56">
        <v>0</v>
      </c>
      <c r="L293" s="56">
        <v>0</v>
      </c>
      <c r="M293" s="56">
        <v>0</v>
      </c>
      <c r="N293" s="56">
        <v>0</v>
      </c>
      <c r="O293" s="56">
        <v>0</v>
      </c>
      <c r="P293" s="56">
        <v>0</v>
      </c>
      <c r="Q293" s="56">
        <v>0</v>
      </c>
      <c r="R293" s="56">
        <v>0</v>
      </c>
      <c r="S293" s="56">
        <v>0</v>
      </c>
      <c r="T293" s="1444"/>
      <c r="U293" s="1">
        <f t="shared" si="21"/>
        <v>0</v>
      </c>
    </row>
    <row r="294" spans="1:21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20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1444"/>
      <c r="U294" s="1">
        <f t="shared" si="21"/>
        <v>0</v>
      </c>
    </row>
    <row r="295" spans="1:21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20"/>
        <v>0</v>
      </c>
      <c r="H295" s="56">
        <v>0</v>
      </c>
      <c r="I295" s="56">
        <v>0</v>
      </c>
      <c r="J295" s="56">
        <v>0</v>
      </c>
      <c r="K295" s="56">
        <v>0</v>
      </c>
      <c r="L295" s="56">
        <v>0</v>
      </c>
      <c r="M295" s="56">
        <v>0</v>
      </c>
      <c r="N295" s="56">
        <v>0</v>
      </c>
      <c r="O295" s="56">
        <v>0</v>
      </c>
      <c r="P295" s="56">
        <v>0</v>
      </c>
      <c r="Q295" s="56">
        <v>0</v>
      </c>
      <c r="R295" s="56">
        <v>0</v>
      </c>
      <c r="S295" s="56">
        <v>0</v>
      </c>
      <c r="T295" s="1444"/>
      <c r="U295" s="1">
        <f t="shared" si="21"/>
        <v>0</v>
      </c>
    </row>
    <row r="296" spans="1:21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20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1444"/>
      <c r="U296" s="1">
        <f t="shared" si="21"/>
        <v>0</v>
      </c>
    </row>
    <row r="297" spans="1:21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20"/>
        <v>0</v>
      </c>
      <c r="H297" s="56">
        <v>0</v>
      </c>
      <c r="I297" s="56">
        <v>0</v>
      </c>
      <c r="J297" s="56">
        <v>0</v>
      </c>
      <c r="K297" s="56">
        <v>0</v>
      </c>
      <c r="L297" s="56">
        <v>0</v>
      </c>
      <c r="M297" s="56">
        <v>0</v>
      </c>
      <c r="N297" s="56">
        <v>0</v>
      </c>
      <c r="O297" s="56">
        <v>0</v>
      </c>
      <c r="P297" s="56">
        <v>0</v>
      </c>
      <c r="Q297" s="56">
        <v>0</v>
      </c>
      <c r="R297" s="56">
        <v>0</v>
      </c>
      <c r="S297" s="56">
        <v>0</v>
      </c>
      <c r="T297" s="1444"/>
      <c r="U297" s="1">
        <f t="shared" si="21"/>
        <v>0</v>
      </c>
    </row>
    <row r="298" spans="1:21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20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1444"/>
      <c r="U298" s="1">
        <f t="shared" si="21"/>
        <v>0</v>
      </c>
    </row>
    <row r="299" spans="1:21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20"/>
        <v>0</v>
      </c>
      <c r="H299" s="56">
        <v>0</v>
      </c>
      <c r="I299" s="56">
        <v>0</v>
      </c>
      <c r="J299" s="56">
        <v>0</v>
      </c>
      <c r="K299" s="56">
        <v>0</v>
      </c>
      <c r="L299" s="56">
        <v>0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56">
        <v>0</v>
      </c>
      <c r="S299" s="56">
        <v>0</v>
      </c>
      <c r="T299" s="1444"/>
      <c r="U299" s="1">
        <f t="shared" si="21"/>
        <v>0</v>
      </c>
    </row>
    <row r="300" spans="1:21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20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1444"/>
      <c r="U300" s="1">
        <f t="shared" si="21"/>
        <v>0</v>
      </c>
    </row>
    <row r="301" spans="1:21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20"/>
        <v>0</v>
      </c>
      <c r="H301" s="56">
        <v>0</v>
      </c>
      <c r="I301" s="56">
        <v>0</v>
      </c>
      <c r="J301" s="56">
        <v>0</v>
      </c>
      <c r="K301" s="56">
        <v>0</v>
      </c>
      <c r="L301" s="56">
        <v>0</v>
      </c>
      <c r="M301" s="56">
        <v>0</v>
      </c>
      <c r="N301" s="56">
        <v>0</v>
      </c>
      <c r="O301" s="56">
        <v>0</v>
      </c>
      <c r="P301" s="56">
        <v>0</v>
      </c>
      <c r="Q301" s="56">
        <v>0</v>
      </c>
      <c r="R301" s="56">
        <v>0</v>
      </c>
      <c r="S301" s="56">
        <v>0</v>
      </c>
      <c r="T301" s="1444"/>
      <c r="U301" s="1">
        <f t="shared" si="21"/>
        <v>0</v>
      </c>
    </row>
    <row r="302" spans="1:21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20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1444"/>
      <c r="U302" s="1">
        <f t="shared" si="21"/>
        <v>0</v>
      </c>
    </row>
    <row r="303" spans="1:21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20"/>
        <v>0</v>
      </c>
      <c r="H303" s="56">
        <v>0</v>
      </c>
      <c r="I303" s="56">
        <v>0</v>
      </c>
      <c r="J303" s="56">
        <v>0</v>
      </c>
      <c r="K303" s="56">
        <v>0</v>
      </c>
      <c r="L303" s="56">
        <v>0</v>
      </c>
      <c r="M303" s="56">
        <v>0</v>
      </c>
      <c r="N303" s="56">
        <v>0</v>
      </c>
      <c r="O303" s="56">
        <v>0</v>
      </c>
      <c r="P303" s="56">
        <v>0</v>
      </c>
      <c r="Q303" s="56">
        <v>0</v>
      </c>
      <c r="R303" s="56">
        <v>0</v>
      </c>
      <c r="S303" s="56">
        <v>0</v>
      </c>
      <c r="T303" s="1444"/>
      <c r="U303" s="1">
        <f t="shared" si="21"/>
        <v>0</v>
      </c>
    </row>
    <row r="304" spans="1:21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20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1444"/>
      <c r="U304" s="1">
        <f t="shared" si="21"/>
        <v>0</v>
      </c>
    </row>
    <row r="305" spans="1:21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20"/>
        <v>0</v>
      </c>
      <c r="H305" s="56">
        <v>0</v>
      </c>
      <c r="I305" s="56">
        <v>0</v>
      </c>
      <c r="J305" s="56">
        <v>0</v>
      </c>
      <c r="K305" s="56">
        <v>0</v>
      </c>
      <c r="L305" s="56">
        <v>0</v>
      </c>
      <c r="M305" s="56">
        <v>0</v>
      </c>
      <c r="N305" s="56">
        <v>0</v>
      </c>
      <c r="O305" s="56">
        <v>0</v>
      </c>
      <c r="P305" s="56">
        <v>0</v>
      </c>
      <c r="Q305" s="56">
        <v>0</v>
      </c>
      <c r="R305" s="56">
        <v>0</v>
      </c>
      <c r="S305" s="56">
        <v>0</v>
      </c>
      <c r="T305" s="1444"/>
      <c r="U305" s="1">
        <f t="shared" si="21"/>
        <v>0</v>
      </c>
    </row>
    <row r="306" spans="1:21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20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1444"/>
      <c r="U306" s="1">
        <f t="shared" si="21"/>
        <v>0</v>
      </c>
    </row>
    <row r="307" spans="1:21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20"/>
        <v>0</v>
      </c>
      <c r="H307" s="56">
        <v>0</v>
      </c>
      <c r="I307" s="56">
        <v>0</v>
      </c>
      <c r="J307" s="56">
        <v>0</v>
      </c>
      <c r="K307" s="56">
        <v>0</v>
      </c>
      <c r="L307" s="56">
        <v>0</v>
      </c>
      <c r="M307" s="56">
        <v>0</v>
      </c>
      <c r="N307" s="56">
        <v>0</v>
      </c>
      <c r="O307" s="56">
        <v>0</v>
      </c>
      <c r="P307" s="56">
        <v>0</v>
      </c>
      <c r="Q307" s="56">
        <v>0</v>
      </c>
      <c r="R307" s="56">
        <v>0</v>
      </c>
      <c r="S307" s="56">
        <v>0</v>
      </c>
      <c r="T307" s="1444"/>
      <c r="U307" s="1">
        <f t="shared" si="21"/>
        <v>0</v>
      </c>
    </row>
    <row r="308" spans="1:21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20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1444"/>
      <c r="U308" s="1">
        <f t="shared" si="21"/>
        <v>0</v>
      </c>
    </row>
    <row r="309" spans="1:21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20"/>
        <v>0</v>
      </c>
      <c r="H309" s="56">
        <v>0</v>
      </c>
      <c r="I309" s="56">
        <v>0</v>
      </c>
      <c r="J309" s="56">
        <v>0</v>
      </c>
      <c r="K309" s="56">
        <v>0</v>
      </c>
      <c r="L309" s="56">
        <v>0</v>
      </c>
      <c r="M309" s="56">
        <v>0</v>
      </c>
      <c r="N309" s="56">
        <v>0</v>
      </c>
      <c r="O309" s="56">
        <v>0</v>
      </c>
      <c r="P309" s="56">
        <v>0</v>
      </c>
      <c r="Q309" s="56">
        <v>0</v>
      </c>
      <c r="R309" s="56">
        <v>0</v>
      </c>
      <c r="S309" s="56">
        <v>0</v>
      </c>
      <c r="T309" s="1444"/>
      <c r="U309" s="1">
        <f t="shared" si="21"/>
        <v>0</v>
      </c>
    </row>
    <row r="310" spans="1:21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20"/>
        <v>1</v>
      </c>
      <c r="H310" s="56">
        <v>0</v>
      </c>
      <c r="I310" s="56">
        <v>0</v>
      </c>
      <c r="J310" s="56">
        <v>0</v>
      </c>
      <c r="K310" s="56">
        <v>0</v>
      </c>
      <c r="L310" s="56">
        <v>0</v>
      </c>
      <c r="M310" s="56">
        <v>0</v>
      </c>
      <c r="N310" s="56">
        <v>0</v>
      </c>
      <c r="O310" s="56">
        <v>0</v>
      </c>
      <c r="P310" s="56">
        <v>0</v>
      </c>
      <c r="Q310" s="56">
        <v>0</v>
      </c>
      <c r="R310" s="56">
        <v>0</v>
      </c>
      <c r="S310" s="56">
        <v>1</v>
      </c>
      <c r="T310" s="1444"/>
      <c r="U310" s="1">
        <f t="shared" si="21"/>
        <v>1</v>
      </c>
    </row>
    <row r="311" spans="1:21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20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1444"/>
      <c r="U311" s="1">
        <f t="shared" si="21"/>
        <v>0</v>
      </c>
    </row>
    <row r="312" spans="1:21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20"/>
        <v>0</v>
      </c>
      <c r="H312" s="56">
        <v>0</v>
      </c>
      <c r="I312" s="56">
        <v>0</v>
      </c>
      <c r="J312" s="56">
        <v>0</v>
      </c>
      <c r="K312" s="56">
        <v>0</v>
      </c>
      <c r="L312" s="56">
        <v>0</v>
      </c>
      <c r="M312" s="56">
        <v>0</v>
      </c>
      <c r="N312" s="56">
        <v>0</v>
      </c>
      <c r="O312" s="56">
        <v>0</v>
      </c>
      <c r="P312" s="56">
        <v>0</v>
      </c>
      <c r="Q312" s="56">
        <v>0</v>
      </c>
      <c r="R312" s="56">
        <v>0</v>
      </c>
      <c r="S312" s="56">
        <v>0</v>
      </c>
      <c r="T312" s="1444"/>
      <c r="U312" s="1">
        <f t="shared" si="21"/>
        <v>0</v>
      </c>
    </row>
    <row r="313" spans="1:21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20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1444"/>
      <c r="U313" s="1">
        <f t="shared" si="21"/>
        <v>0</v>
      </c>
    </row>
    <row r="314" spans="1:21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20"/>
        <v>0</v>
      </c>
      <c r="H314" s="56">
        <v>0</v>
      </c>
      <c r="I314" s="56">
        <v>0</v>
      </c>
      <c r="J314" s="56">
        <v>0</v>
      </c>
      <c r="K314" s="56">
        <v>0</v>
      </c>
      <c r="L314" s="56">
        <v>0</v>
      </c>
      <c r="M314" s="56">
        <v>0</v>
      </c>
      <c r="N314" s="56">
        <v>0</v>
      </c>
      <c r="O314" s="56">
        <v>0</v>
      </c>
      <c r="P314" s="56">
        <v>0</v>
      </c>
      <c r="Q314" s="56">
        <v>0</v>
      </c>
      <c r="R314" s="56">
        <v>0</v>
      </c>
      <c r="S314" s="56">
        <v>0</v>
      </c>
      <c r="T314" s="1444"/>
      <c r="U314" s="1">
        <f t="shared" si="21"/>
        <v>0</v>
      </c>
    </row>
    <row r="315" spans="1:21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20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1444"/>
      <c r="U315" s="1">
        <f t="shared" si="21"/>
        <v>0</v>
      </c>
    </row>
    <row r="316" spans="1:21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20"/>
        <v>0</v>
      </c>
      <c r="H316" s="56">
        <v>0</v>
      </c>
      <c r="I316" s="56">
        <v>0</v>
      </c>
      <c r="J316" s="56">
        <v>0</v>
      </c>
      <c r="K316" s="56">
        <v>0</v>
      </c>
      <c r="L316" s="56">
        <v>0</v>
      </c>
      <c r="M316" s="56">
        <v>0</v>
      </c>
      <c r="N316" s="56">
        <v>0</v>
      </c>
      <c r="O316" s="56">
        <v>0</v>
      </c>
      <c r="P316" s="56">
        <v>0</v>
      </c>
      <c r="Q316" s="56">
        <v>0</v>
      </c>
      <c r="R316" s="56">
        <v>0</v>
      </c>
      <c r="S316" s="56">
        <v>0</v>
      </c>
      <c r="T316" s="1444"/>
      <c r="U316" s="1">
        <f t="shared" si="21"/>
        <v>0</v>
      </c>
    </row>
    <row r="317" spans="1:21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5</v>
      </c>
      <c r="H317" s="95">
        <f t="shared" ref="H317:S317" si="22">SUM(H264:H316)</f>
        <v>0</v>
      </c>
      <c r="I317" s="78">
        <f t="shared" si="22"/>
        <v>0</v>
      </c>
      <c r="J317" s="78">
        <f t="shared" si="22"/>
        <v>0</v>
      </c>
      <c r="K317" s="78">
        <f t="shared" si="22"/>
        <v>0</v>
      </c>
      <c r="L317" s="78">
        <f t="shared" si="22"/>
        <v>0</v>
      </c>
      <c r="M317" s="78">
        <f t="shared" si="22"/>
        <v>0</v>
      </c>
      <c r="N317" s="78">
        <f t="shared" si="22"/>
        <v>1</v>
      </c>
      <c r="O317" s="78">
        <f t="shared" si="22"/>
        <v>1</v>
      </c>
      <c r="P317" s="78">
        <f t="shared" si="22"/>
        <v>0</v>
      </c>
      <c r="Q317" s="78">
        <f t="shared" si="22"/>
        <v>1</v>
      </c>
      <c r="R317" s="78">
        <f t="shared" si="22"/>
        <v>0</v>
      </c>
      <c r="S317" s="78">
        <f t="shared" si="22"/>
        <v>2</v>
      </c>
      <c r="T317" s="1444"/>
      <c r="U317" s="1">
        <f t="shared" si="21"/>
        <v>5</v>
      </c>
    </row>
    <row r="318" spans="1:21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  <c r="U318" s="1">
        <f t="shared" si="21"/>
        <v>0</v>
      </c>
    </row>
    <row r="319" spans="1:21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  <c r="U319" s="1">
        <f t="shared" si="21"/>
        <v>0</v>
      </c>
    </row>
    <row r="320" spans="1:21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46</v>
      </c>
      <c r="H320" s="46">
        <f t="shared" ref="H320:S320" si="23">+H155</f>
        <v>1</v>
      </c>
      <c r="I320" s="46">
        <f t="shared" si="23"/>
        <v>3</v>
      </c>
      <c r="J320" s="46">
        <f t="shared" si="23"/>
        <v>2</v>
      </c>
      <c r="K320" s="46">
        <f t="shared" si="23"/>
        <v>4</v>
      </c>
      <c r="L320" s="46">
        <f t="shared" si="23"/>
        <v>3</v>
      </c>
      <c r="M320" s="46">
        <f t="shared" si="23"/>
        <v>4</v>
      </c>
      <c r="N320" s="46">
        <f t="shared" si="23"/>
        <v>3</v>
      </c>
      <c r="O320" s="46">
        <f t="shared" si="23"/>
        <v>3</v>
      </c>
      <c r="P320" s="46">
        <f t="shared" si="23"/>
        <v>3</v>
      </c>
      <c r="Q320" s="46">
        <f t="shared" si="23"/>
        <v>3</v>
      </c>
      <c r="R320" s="46">
        <f t="shared" si="23"/>
        <v>4</v>
      </c>
      <c r="S320" s="46">
        <f t="shared" si="23"/>
        <v>13</v>
      </c>
      <c r="T320" s="1444"/>
      <c r="U320" s="1">
        <f t="shared" si="21"/>
        <v>46</v>
      </c>
    </row>
    <row r="321" spans="1:21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24">SUM(H322:H326)</f>
        <v>0</v>
      </c>
      <c r="I321" s="46">
        <f t="shared" si="24"/>
        <v>0</v>
      </c>
      <c r="J321" s="46">
        <f t="shared" si="24"/>
        <v>0</v>
      </c>
      <c r="K321" s="46">
        <f t="shared" si="24"/>
        <v>0</v>
      </c>
      <c r="L321" s="46">
        <f t="shared" si="24"/>
        <v>0</v>
      </c>
      <c r="M321" s="46">
        <f t="shared" si="24"/>
        <v>0</v>
      </c>
      <c r="N321" s="46">
        <f t="shared" si="24"/>
        <v>0</v>
      </c>
      <c r="O321" s="46">
        <f t="shared" si="24"/>
        <v>0</v>
      </c>
      <c r="P321" s="46">
        <f t="shared" si="24"/>
        <v>0</v>
      </c>
      <c r="Q321" s="46">
        <f t="shared" si="24"/>
        <v>0</v>
      </c>
      <c r="R321" s="46">
        <f t="shared" si="24"/>
        <v>0</v>
      </c>
      <c r="S321" s="46">
        <f t="shared" si="24"/>
        <v>0</v>
      </c>
      <c r="T321" s="1444"/>
      <c r="U321" s="1">
        <f t="shared" si="21"/>
        <v>0</v>
      </c>
    </row>
    <row r="322" spans="1:21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7"/>
      <c r="T322" s="1444"/>
      <c r="U322" s="1">
        <f t="shared" si="21"/>
        <v>0</v>
      </c>
    </row>
    <row r="323" spans="1:21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25">SUM(H323:S323)</f>
        <v>0</v>
      </c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7"/>
      <c r="T323" s="1444"/>
      <c r="U323" s="1">
        <f t="shared" si="21"/>
        <v>0</v>
      </c>
    </row>
    <row r="324" spans="1:21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25"/>
        <v>0</v>
      </c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7"/>
      <c r="T324" s="1444"/>
      <c r="U324" s="1">
        <f t="shared" si="21"/>
        <v>0</v>
      </c>
    </row>
    <row r="325" spans="1:21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25"/>
        <v>0</v>
      </c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9"/>
      <c r="T325" s="1444"/>
      <c r="U325" s="1">
        <f t="shared" si="21"/>
        <v>0</v>
      </c>
    </row>
    <row r="326" spans="1:21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25"/>
        <v>0</v>
      </c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7"/>
      <c r="T326" s="1444"/>
      <c r="U326" s="1">
        <f t="shared" si="21"/>
        <v>0</v>
      </c>
    </row>
    <row r="327" spans="1:21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46</v>
      </c>
      <c r="H327" s="110">
        <f t="shared" ref="H327:S327" si="26">IF((H319+H320-H321)&lt;0,"Revise porque este valor no puede ser negativo",H319+H320-H321)</f>
        <v>1</v>
      </c>
      <c r="I327" s="110">
        <f t="shared" si="26"/>
        <v>3</v>
      </c>
      <c r="J327" s="110">
        <f t="shared" si="26"/>
        <v>2</v>
      </c>
      <c r="K327" s="110">
        <f t="shared" si="26"/>
        <v>4</v>
      </c>
      <c r="L327" s="110">
        <f t="shared" si="26"/>
        <v>3</v>
      </c>
      <c r="M327" s="110">
        <f t="shared" si="26"/>
        <v>4</v>
      </c>
      <c r="N327" s="110">
        <f t="shared" si="26"/>
        <v>3</v>
      </c>
      <c r="O327" s="110">
        <f t="shared" si="26"/>
        <v>3</v>
      </c>
      <c r="P327" s="110">
        <f t="shared" si="26"/>
        <v>3</v>
      </c>
      <c r="Q327" s="110">
        <f t="shared" si="26"/>
        <v>3</v>
      </c>
      <c r="R327" s="110">
        <f t="shared" si="26"/>
        <v>4</v>
      </c>
      <c r="S327" s="110">
        <f t="shared" si="26"/>
        <v>13</v>
      </c>
      <c r="T327" s="1444"/>
      <c r="U327" s="1">
        <f t="shared" si="21"/>
        <v>46</v>
      </c>
    </row>
    <row r="328" spans="1:21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  <c r="U328" s="1">
        <f t="shared" si="21"/>
        <v>0</v>
      </c>
    </row>
    <row r="329" spans="1:21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  <c r="U329" s="1">
        <f t="shared" si="21"/>
        <v>0</v>
      </c>
    </row>
    <row r="330" spans="1:21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>
        <v>30</v>
      </c>
      <c r="H330" s="104">
        <f>+G338</f>
        <v>15</v>
      </c>
      <c r="I330" s="104">
        <f t="shared" ref="I330:S330" si="27">+H338</f>
        <v>6</v>
      </c>
      <c r="J330" s="104">
        <f t="shared" si="27"/>
        <v>6</v>
      </c>
      <c r="K330" s="104">
        <f t="shared" si="27"/>
        <v>7</v>
      </c>
      <c r="L330" s="104">
        <f t="shared" si="27"/>
        <v>10</v>
      </c>
      <c r="M330" s="104">
        <f t="shared" si="27"/>
        <v>11</v>
      </c>
      <c r="N330" s="104">
        <f t="shared" si="27"/>
        <v>8</v>
      </c>
      <c r="O330" s="104" t="e">
        <f t="shared" si="27"/>
        <v>#VALUE!</v>
      </c>
      <c r="P330" s="104" t="e">
        <f t="shared" si="27"/>
        <v>#VALUE!</v>
      </c>
      <c r="Q330" s="104" t="e">
        <f t="shared" si="27"/>
        <v>#VALUE!</v>
      </c>
      <c r="R330" s="104" t="e">
        <f t="shared" si="27"/>
        <v>#VALUE!</v>
      </c>
      <c r="S330" s="104" t="e">
        <f t="shared" si="27"/>
        <v>#VALUE!</v>
      </c>
      <c r="T330" s="1444"/>
      <c r="U330" s="1" t="e">
        <f t="shared" si="21"/>
        <v>#VALUE!</v>
      </c>
    </row>
    <row r="331" spans="1:21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106</v>
      </c>
      <c r="H331" s="46">
        <f t="shared" ref="H331:S331" si="28">+H209</f>
        <v>2</v>
      </c>
      <c r="I331" s="46">
        <f t="shared" si="28"/>
        <v>9</v>
      </c>
      <c r="J331" s="46">
        <f t="shared" si="28"/>
        <v>12</v>
      </c>
      <c r="K331" s="46">
        <f t="shared" si="28"/>
        <v>12</v>
      </c>
      <c r="L331" s="46">
        <f t="shared" si="28"/>
        <v>12</v>
      </c>
      <c r="M331" s="46">
        <f t="shared" si="28"/>
        <v>8</v>
      </c>
      <c r="N331" s="46">
        <f t="shared" si="28"/>
        <v>10</v>
      </c>
      <c r="O331" s="46">
        <f t="shared" si="28"/>
        <v>11</v>
      </c>
      <c r="P331" s="46">
        <f t="shared" si="28"/>
        <v>5</v>
      </c>
      <c r="Q331" s="46">
        <f t="shared" si="28"/>
        <v>13</v>
      </c>
      <c r="R331" s="46">
        <f t="shared" si="28"/>
        <v>5</v>
      </c>
      <c r="S331" s="46">
        <f t="shared" si="28"/>
        <v>7</v>
      </c>
      <c r="T331" s="1444"/>
      <c r="U331" s="1">
        <f t="shared" si="21"/>
        <v>106</v>
      </c>
    </row>
    <row r="332" spans="1:21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9">+H322</f>
        <v>0</v>
      </c>
      <c r="I332" s="46">
        <f t="shared" si="29"/>
        <v>0</v>
      </c>
      <c r="J332" s="46">
        <f t="shared" si="29"/>
        <v>0</v>
      </c>
      <c r="K332" s="46">
        <f t="shared" si="29"/>
        <v>0</v>
      </c>
      <c r="L332" s="46">
        <f t="shared" si="29"/>
        <v>0</v>
      </c>
      <c r="M332" s="46">
        <f t="shared" si="29"/>
        <v>0</v>
      </c>
      <c r="N332" s="46">
        <f t="shared" si="29"/>
        <v>0</v>
      </c>
      <c r="O332" s="46">
        <f t="shared" si="29"/>
        <v>0</v>
      </c>
      <c r="P332" s="46">
        <f t="shared" si="29"/>
        <v>0</v>
      </c>
      <c r="Q332" s="46">
        <f t="shared" si="29"/>
        <v>0</v>
      </c>
      <c r="R332" s="46">
        <f t="shared" si="29"/>
        <v>0</v>
      </c>
      <c r="S332" s="46">
        <f t="shared" si="29"/>
        <v>0</v>
      </c>
      <c r="T332" s="1444"/>
      <c r="U332" s="1">
        <f t="shared" si="21"/>
        <v>0</v>
      </c>
    </row>
    <row r="333" spans="1:21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121</v>
      </c>
      <c r="H333" s="46">
        <f t="shared" ref="H333:S333" si="30">SUM(H334:H337)</f>
        <v>11</v>
      </c>
      <c r="I333" s="46">
        <f t="shared" si="30"/>
        <v>9</v>
      </c>
      <c r="J333" s="46">
        <f t="shared" si="30"/>
        <v>11</v>
      </c>
      <c r="K333" s="46">
        <f t="shared" si="30"/>
        <v>9</v>
      </c>
      <c r="L333" s="46">
        <f t="shared" si="30"/>
        <v>11</v>
      </c>
      <c r="M333" s="46">
        <f t="shared" si="30"/>
        <v>11</v>
      </c>
      <c r="N333" s="46" t="s">
        <v>821</v>
      </c>
      <c r="O333" s="46">
        <f t="shared" si="30"/>
        <v>11</v>
      </c>
      <c r="P333" s="46">
        <f t="shared" si="30"/>
        <v>9</v>
      </c>
      <c r="Q333" s="46">
        <f t="shared" si="30"/>
        <v>8</v>
      </c>
      <c r="R333" s="46">
        <f t="shared" si="30"/>
        <v>10</v>
      </c>
      <c r="S333" s="46">
        <f t="shared" si="30"/>
        <v>9</v>
      </c>
      <c r="T333" s="1444"/>
      <c r="U333" s="1">
        <f t="shared" si="21"/>
        <v>109</v>
      </c>
    </row>
    <row r="334" spans="1:21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103</v>
      </c>
      <c r="H334" s="103">
        <v>9</v>
      </c>
      <c r="I334" s="103">
        <v>8</v>
      </c>
      <c r="J334" s="103">
        <v>8</v>
      </c>
      <c r="K334" s="103">
        <v>8</v>
      </c>
      <c r="L334" s="103">
        <v>9</v>
      </c>
      <c r="M334" s="103">
        <v>11</v>
      </c>
      <c r="N334" s="103">
        <v>10</v>
      </c>
      <c r="O334" s="103">
        <v>8</v>
      </c>
      <c r="P334" s="103">
        <v>8</v>
      </c>
      <c r="Q334" s="103">
        <v>8</v>
      </c>
      <c r="R334" s="103">
        <v>8</v>
      </c>
      <c r="S334" s="103">
        <v>8</v>
      </c>
      <c r="T334" s="1444"/>
      <c r="U334" s="1">
        <f t="shared" si="21"/>
        <v>103</v>
      </c>
    </row>
    <row r="335" spans="1:21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31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  <c r="U335" s="1">
        <f t="shared" si="21"/>
        <v>0</v>
      </c>
    </row>
    <row r="336" spans="1:21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31"/>
        <v>18</v>
      </c>
      <c r="H336" s="103">
        <v>2</v>
      </c>
      <c r="I336" s="103">
        <v>1</v>
      </c>
      <c r="J336" s="103">
        <v>3</v>
      </c>
      <c r="K336" s="103">
        <v>1</v>
      </c>
      <c r="L336" s="103">
        <v>2</v>
      </c>
      <c r="M336" s="103">
        <v>0</v>
      </c>
      <c r="N336" s="103">
        <v>2</v>
      </c>
      <c r="O336" s="103">
        <v>3</v>
      </c>
      <c r="P336" s="103">
        <v>1</v>
      </c>
      <c r="Q336" s="103">
        <v>0</v>
      </c>
      <c r="R336" s="103">
        <v>2</v>
      </c>
      <c r="S336" s="103">
        <v>1</v>
      </c>
      <c r="T336" s="1444"/>
      <c r="U336" s="1">
        <f t="shared" si="21"/>
        <v>18</v>
      </c>
    </row>
    <row r="337" spans="1:21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31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  <c r="U337" s="1">
        <f t="shared" si="21"/>
        <v>0</v>
      </c>
    </row>
    <row r="338" spans="1:21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15</v>
      </c>
      <c r="H338" s="59">
        <f t="shared" ref="H338:S338" si="32">IF((H330+H331+H332-H333)&lt;0,"Revise porque este valor no puede ser negativo",H330+H331+H332-H333)</f>
        <v>6</v>
      </c>
      <c r="I338" s="59">
        <f t="shared" si="32"/>
        <v>6</v>
      </c>
      <c r="J338" s="59">
        <f t="shared" si="32"/>
        <v>7</v>
      </c>
      <c r="K338" s="59">
        <f t="shared" si="32"/>
        <v>10</v>
      </c>
      <c r="L338" s="59">
        <f t="shared" si="32"/>
        <v>11</v>
      </c>
      <c r="M338" s="59">
        <f t="shared" si="32"/>
        <v>8</v>
      </c>
      <c r="N338" s="59" t="e">
        <f t="shared" si="32"/>
        <v>#VALUE!</v>
      </c>
      <c r="O338" s="59" t="e">
        <f t="shared" si="32"/>
        <v>#VALUE!</v>
      </c>
      <c r="P338" s="59" t="e">
        <f t="shared" si="32"/>
        <v>#VALUE!</v>
      </c>
      <c r="Q338" s="59" t="e">
        <f t="shared" si="32"/>
        <v>#VALUE!</v>
      </c>
      <c r="R338" s="59" t="e">
        <f t="shared" si="32"/>
        <v>#VALUE!</v>
      </c>
      <c r="S338" s="59" t="e">
        <f t="shared" si="32"/>
        <v>#VALUE!</v>
      </c>
      <c r="T338" s="1444"/>
      <c r="U338" s="1" t="e">
        <f t="shared" si="21"/>
        <v>#VALUE!</v>
      </c>
    </row>
    <row r="339" spans="1:21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  <c r="U339" s="1">
        <f t="shared" si="21"/>
        <v>0</v>
      </c>
    </row>
    <row r="340" spans="1:21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>
        <v>0</v>
      </c>
      <c r="H340" s="111">
        <f>+G348</f>
        <v>0</v>
      </c>
      <c r="I340" s="111">
        <f t="shared" ref="I340:S340" si="33">+H348</f>
        <v>0</v>
      </c>
      <c r="J340" s="111">
        <f t="shared" si="33"/>
        <v>0</v>
      </c>
      <c r="K340" s="111">
        <f t="shared" si="33"/>
        <v>0</v>
      </c>
      <c r="L340" s="111">
        <f t="shared" si="33"/>
        <v>0</v>
      </c>
      <c r="M340" s="111">
        <f t="shared" si="33"/>
        <v>0</v>
      </c>
      <c r="N340" s="111">
        <f t="shared" si="33"/>
        <v>0</v>
      </c>
      <c r="O340" s="111">
        <f t="shared" si="33"/>
        <v>0</v>
      </c>
      <c r="P340" s="111">
        <f t="shared" si="33"/>
        <v>0</v>
      </c>
      <c r="Q340" s="111">
        <f t="shared" si="33"/>
        <v>0</v>
      </c>
      <c r="R340" s="111">
        <f t="shared" si="33"/>
        <v>0</v>
      </c>
      <c r="S340" s="111">
        <f t="shared" si="33"/>
        <v>0</v>
      </c>
      <c r="T340" s="1444"/>
      <c r="U340" s="1">
        <f t="shared" si="21"/>
        <v>0</v>
      </c>
    </row>
    <row r="341" spans="1:21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0</v>
      </c>
      <c r="H341" s="46">
        <f t="shared" ref="H341:S341" si="34">+H263</f>
        <v>0</v>
      </c>
      <c r="I341" s="46">
        <f t="shared" si="34"/>
        <v>0</v>
      </c>
      <c r="J341" s="46">
        <f t="shared" si="34"/>
        <v>0</v>
      </c>
      <c r="K341" s="46">
        <f t="shared" si="34"/>
        <v>0</v>
      </c>
      <c r="L341" s="46">
        <f t="shared" si="34"/>
        <v>0</v>
      </c>
      <c r="M341" s="46">
        <f t="shared" si="34"/>
        <v>0</v>
      </c>
      <c r="N341" s="46">
        <f t="shared" si="34"/>
        <v>0</v>
      </c>
      <c r="O341" s="46">
        <f t="shared" si="34"/>
        <v>0</v>
      </c>
      <c r="P341" s="46">
        <f t="shared" si="34"/>
        <v>0</v>
      </c>
      <c r="Q341" s="46">
        <f t="shared" si="34"/>
        <v>0</v>
      </c>
      <c r="R341" s="46">
        <f t="shared" si="34"/>
        <v>0</v>
      </c>
      <c r="S341" s="46">
        <f t="shared" si="34"/>
        <v>0</v>
      </c>
      <c r="T341" s="1444"/>
      <c r="U341" s="1">
        <f t="shared" si="21"/>
        <v>0</v>
      </c>
    </row>
    <row r="342" spans="1:21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35">+H323</f>
        <v>0</v>
      </c>
      <c r="I342" s="46">
        <f t="shared" si="35"/>
        <v>0</v>
      </c>
      <c r="J342" s="46">
        <f t="shared" si="35"/>
        <v>0</v>
      </c>
      <c r="K342" s="46">
        <f t="shared" si="35"/>
        <v>0</v>
      </c>
      <c r="L342" s="46">
        <f t="shared" si="35"/>
        <v>0</v>
      </c>
      <c r="M342" s="46">
        <f t="shared" si="35"/>
        <v>0</v>
      </c>
      <c r="N342" s="46">
        <f t="shared" si="35"/>
        <v>0</v>
      </c>
      <c r="O342" s="46">
        <f t="shared" si="35"/>
        <v>0</v>
      </c>
      <c r="P342" s="46">
        <f t="shared" si="35"/>
        <v>0</v>
      </c>
      <c r="Q342" s="46">
        <f t="shared" si="35"/>
        <v>0</v>
      </c>
      <c r="R342" s="46">
        <f t="shared" si="35"/>
        <v>0</v>
      </c>
      <c r="S342" s="46">
        <f t="shared" si="35"/>
        <v>0</v>
      </c>
      <c r="T342" s="1444"/>
      <c r="U342" s="1">
        <f t="shared" si="21"/>
        <v>0</v>
      </c>
    </row>
    <row r="343" spans="1:21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6">+H335</f>
        <v>0</v>
      </c>
      <c r="I343" s="46">
        <f t="shared" si="36"/>
        <v>0</v>
      </c>
      <c r="J343" s="46">
        <f t="shared" si="36"/>
        <v>0</v>
      </c>
      <c r="K343" s="46">
        <f t="shared" si="36"/>
        <v>0</v>
      </c>
      <c r="L343" s="46">
        <f t="shared" si="36"/>
        <v>0</v>
      </c>
      <c r="M343" s="46">
        <f t="shared" si="36"/>
        <v>0</v>
      </c>
      <c r="N343" s="46">
        <f t="shared" si="36"/>
        <v>0</v>
      </c>
      <c r="O343" s="46">
        <f t="shared" si="36"/>
        <v>0</v>
      </c>
      <c r="P343" s="46">
        <f t="shared" si="36"/>
        <v>0</v>
      </c>
      <c r="Q343" s="46">
        <f t="shared" si="36"/>
        <v>0</v>
      </c>
      <c r="R343" s="46">
        <f t="shared" si="36"/>
        <v>0</v>
      </c>
      <c r="S343" s="46">
        <f t="shared" si="36"/>
        <v>0</v>
      </c>
      <c r="T343" s="1444"/>
      <c r="U343" s="1">
        <f t="shared" si="21"/>
        <v>0</v>
      </c>
    </row>
    <row r="344" spans="1:21" ht="16.5" thickBot="1" x14ac:dyDescent="0.3">
      <c r="A344" s="1446"/>
      <c r="B344" s="1332"/>
      <c r="C344" s="1361"/>
      <c r="D344" s="1363"/>
      <c r="E344" s="1339" t="s">
        <v>350</v>
      </c>
      <c r="F344" s="1339"/>
      <c r="G344" s="471">
        <f>SUM(G345:G347)</f>
        <v>0</v>
      </c>
      <c r="H344" s="471">
        <f t="shared" ref="H344:S344" si="37">SUM(H345:H347)</f>
        <v>0</v>
      </c>
      <c r="I344" s="471">
        <f t="shared" si="37"/>
        <v>0</v>
      </c>
      <c r="J344" s="471">
        <f t="shared" si="37"/>
        <v>0</v>
      </c>
      <c r="K344" s="471">
        <f t="shared" si="37"/>
        <v>0</v>
      </c>
      <c r="L344" s="471">
        <f t="shared" si="37"/>
        <v>0</v>
      </c>
      <c r="M344" s="471">
        <f t="shared" si="37"/>
        <v>0</v>
      </c>
      <c r="N344" s="471">
        <f t="shared" si="37"/>
        <v>0</v>
      </c>
      <c r="O344" s="471">
        <f t="shared" si="37"/>
        <v>0</v>
      </c>
      <c r="P344" s="471">
        <f t="shared" si="37"/>
        <v>0</v>
      </c>
      <c r="Q344" s="471">
        <f t="shared" si="37"/>
        <v>0</v>
      </c>
      <c r="R344" s="471">
        <f t="shared" si="37"/>
        <v>0</v>
      </c>
      <c r="S344" s="471">
        <f t="shared" si="37"/>
        <v>0</v>
      </c>
      <c r="T344" s="1444"/>
      <c r="U344" s="1">
        <f t="shared" si="21"/>
        <v>0</v>
      </c>
    </row>
    <row r="345" spans="1:21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  <c r="U345" s="1">
        <f t="shared" si="21"/>
        <v>0</v>
      </c>
    </row>
    <row r="346" spans="1:21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8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  <c r="U346" s="1">
        <f t="shared" si="21"/>
        <v>0</v>
      </c>
    </row>
    <row r="347" spans="1:21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8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  <c r="U347" s="1">
        <f t="shared" si="21"/>
        <v>0</v>
      </c>
    </row>
    <row r="348" spans="1:21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0</v>
      </c>
      <c r="H348" s="110">
        <f t="shared" ref="H348:S348" si="39">IF((H340+H341+H342+H343-H344)&lt;0,"Revise porque este valor no puede ser negativo",H340+H341+H342+H343-H344)</f>
        <v>0</v>
      </c>
      <c r="I348" s="110">
        <f t="shared" si="39"/>
        <v>0</v>
      </c>
      <c r="J348" s="110">
        <f t="shared" si="39"/>
        <v>0</v>
      </c>
      <c r="K348" s="110">
        <f t="shared" si="39"/>
        <v>0</v>
      </c>
      <c r="L348" s="110">
        <f t="shared" si="39"/>
        <v>0</v>
      </c>
      <c r="M348" s="110">
        <f t="shared" si="39"/>
        <v>0</v>
      </c>
      <c r="N348" s="110">
        <f t="shared" si="39"/>
        <v>0</v>
      </c>
      <c r="O348" s="110">
        <f t="shared" si="39"/>
        <v>0</v>
      </c>
      <c r="P348" s="110">
        <f t="shared" si="39"/>
        <v>0</v>
      </c>
      <c r="Q348" s="110">
        <f t="shared" si="39"/>
        <v>0</v>
      </c>
      <c r="R348" s="110">
        <f t="shared" si="39"/>
        <v>0</v>
      </c>
      <c r="S348" s="110">
        <f t="shared" si="39"/>
        <v>0</v>
      </c>
      <c r="T348" s="1444"/>
      <c r="U348" s="1">
        <f t="shared" si="21"/>
        <v>0</v>
      </c>
    </row>
    <row r="349" spans="1:21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  <c r="U349" s="1">
        <f t="shared" si="21"/>
        <v>0</v>
      </c>
    </row>
    <row r="350" spans="1:21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  <c r="U350" s="1">
        <f t="shared" si="21"/>
        <v>0</v>
      </c>
    </row>
    <row r="351" spans="1:21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>
        <v>3</v>
      </c>
      <c r="H351" s="111">
        <f>+G357</f>
        <v>3</v>
      </c>
      <c r="I351" s="111">
        <f t="shared" ref="I351:S351" si="40">+H357</f>
        <v>3</v>
      </c>
      <c r="J351" s="111">
        <f t="shared" si="40"/>
        <v>3</v>
      </c>
      <c r="K351" s="111">
        <f t="shared" si="40"/>
        <v>1</v>
      </c>
      <c r="L351" s="111">
        <f t="shared" si="40"/>
        <v>0</v>
      </c>
      <c r="M351" s="111">
        <f t="shared" si="40"/>
        <v>0</v>
      </c>
      <c r="N351" s="111">
        <f t="shared" si="40"/>
        <v>0</v>
      </c>
      <c r="O351" s="111">
        <f t="shared" si="40"/>
        <v>2</v>
      </c>
      <c r="P351" s="111">
        <f t="shared" si="40"/>
        <v>4</v>
      </c>
      <c r="Q351" s="111">
        <f t="shared" si="40"/>
        <v>4</v>
      </c>
      <c r="R351" s="111">
        <f t="shared" si="40"/>
        <v>6</v>
      </c>
      <c r="S351" s="111">
        <f t="shared" si="40"/>
        <v>6</v>
      </c>
      <c r="T351" s="1444"/>
      <c r="U351" s="1">
        <f t="shared" si="21"/>
        <v>32</v>
      </c>
    </row>
    <row r="352" spans="1:21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5</v>
      </c>
      <c r="H352" s="471">
        <f t="shared" ref="H352:S352" si="41">SUM(H264:H317)</f>
        <v>0</v>
      </c>
      <c r="I352" s="471">
        <f t="shared" si="41"/>
        <v>0</v>
      </c>
      <c r="J352" s="471">
        <f t="shared" si="41"/>
        <v>0</v>
      </c>
      <c r="K352" s="471">
        <f t="shared" si="41"/>
        <v>0</v>
      </c>
      <c r="L352" s="471">
        <f t="shared" si="41"/>
        <v>0</v>
      </c>
      <c r="M352" s="471">
        <f t="shared" si="41"/>
        <v>0</v>
      </c>
      <c r="N352" s="471">
        <f t="shared" si="41"/>
        <v>2</v>
      </c>
      <c r="O352" s="471">
        <f t="shared" si="41"/>
        <v>2</v>
      </c>
      <c r="P352" s="471">
        <f t="shared" si="41"/>
        <v>0</v>
      </c>
      <c r="Q352" s="471">
        <f t="shared" si="41"/>
        <v>2</v>
      </c>
      <c r="R352" s="471">
        <f t="shared" si="41"/>
        <v>0</v>
      </c>
      <c r="S352" s="471">
        <f t="shared" si="41"/>
        <v>4</v>
      </c>
      <c r="T352" s="1444"/>
      <c r="U352" s="1">
        <f t="shared" si="21"/>
        <v>10</v>
      </c>
    </row>
    <row r="353" spans="1:21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5</v>
      </c>
      <c r="H353" s="113">
        <f t="shared" ref="H353:S353" si="42">SUM(H354:H356)</f>
        <v>0</v>
      </c>
      <c r="I353" s="113">
        <f t="shared" si="42"/>
        <v>0</v>
      </c>
      <c r="J353" s="113">
        <f t="shared" si="42"/>
        <v>2</v>
      </c>
      <c r="K353" s="113">
        <f t="shared" si="42"/>
        <v>1</v>
      </c>
      <c r="L353" s="113">
        <f t="shared" si="42"/>
        <v>0</v>
      </c>
      <c r="M353" s="113">
        <f t="shared" si="42"/>
        <v>0</v>
      </c>
      <c r="N353" s="113">
        <f t="shared" si="42"/>
        <v>0</v>
      </c>
      <c r="O353" s="113">
        <f t="shared" si="42"/>
        <v>0</v>
      </c>
      <c r="P353" s="113">
        <f t="shared" si="42"/>
        <v>0</v>
      </c>
      <c r="Q353" s="113">
        <f t="shared" si="42"/>
        <v>0</v>
      </c>
      <c r="R353" s="113">
        <f t="shared" si="42"/>
        <v>0</v>
      </c>
      <c r="S353" s="113">
        <f t="shared" si="42"/>
        <v>2</v>
      </c>
      <c r="T353" s="1444"/>
      <c r="U353" s="1">
        <f t="shared" ref="U353:U416" si="43">SUM(H353:S353)</f>
        <v>5</v>
      </c>
    </row>
    <row r="354" spans="1:21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5</v>
      </c>
      <c r="H354" s="103">
        <v>0</v>
      </c>
      <c r="I354" s="103">
        <v>0</v>
      </c>
      <c r="J354" s="103">
        <v>2</v>
      </c>
      <c r="K354" s="103">
        <v>1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2</v>
      </c>
      <c r="T354" s="1444"/>
      <c r="U354" s="1">
        <f t="shared" si="43"/>
        <v>5</v>
      </c>
    </row>
    <row r="355" spans="1:21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44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  <c r="U355" s="1">
        <f t="shared" si="43"/>
        <v>0</v>
      </c>
    </row>
    <row r="356" spans="1:21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44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  <c r="U356" s="1">
        <f t="shared" si="43"/>
        <v>0</v>
      </c>
    </row>
    <row r="357" spans="1:21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3</v>
      </c>
      <c r="H357" s="110">
        <f t="shared" ref="H357:S357" si="45">IF((H351+H352-H353)&lt;0,"Revise porque este valor no puede ser negativo",H351+H352-H353)</f>
        <v>3</v>
      </c>
      <c r="I357" s="110">
        <f t="shared" si="45"/>
        <v>3</v>
      </c>
      <c r="J357" s="110">
        <f t="shared" si="45"/>
        <v>1</v>
      </c>
      <c r="K357" s="110">
        <f t="shared" si="45"/>
        <v>0</v>
      </c>
      <c r="L357" s="110">
        <f t="shared" si="45"/>
        <v>0</v>
      </c>
      <c r="M357" s="110">
        <f t="shared" si="45"/>
        <v>0</v>
      </c>
      <c r="N357" s="110">
        <f t="shared" si="45"/>
        <v>2</v>
      </c>
      <c r="O357" s="110">
        <f t="shared" si="45"/>
        <v>4</v>
      </c>
      <c r="P357" s="110">
        <f t="shared" si="45"/>
        <v>4</v>
      </c>
      <c r="Q357" s="110">
        <f t="shared" si="45"/>
        <v>6</v>
      </c>
      <c r="R357" s="110">
        <f t="shared" si="45"/>
        <v>6</v>
      </c>
      <c r="S357" s="110">
        <f t="shared" si="45"/>
        <v>8</v>
      </c>
      <c r="T357" s="1444"/>
      <c r="U357" s="1">
        <f t="shared" si="43"/>
        <v>37</v>
      </c>
    </row>
    <row r="358" spans="1:21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  <c r="U358" s="1">
        <f t="shared" si="43"/>
        <v>0</v>
      </c>
    </row>
    <row r="359" spans="1:21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6</v>
      </c>
      <c r="H359" s="25">
        <v>0</v>
      </c>
      <c r="I359" s="25">
        <v>1</v>
      </c>
      <c r="J359" s="25">
        <v>0</v>
      </c>
      <c r="K359" s="25">
        <v>1</v>
      </c>
      <c r="L359" s="25">
        <v>0</v>
      </c>
      <c r="M359" s="25">
        <v>1</v>
      </c>
      <c r="N359" s="25">
        <v>0</v>
      </c>
      <c r="O359" s="25">
        <v>1</v>
      </c>
      <c r="P359" s="25">
        <v>0</v>
      </c>
      <c r="Q359" s="25">
        <v>1</v>
      </c>
      <c r="R359" s="25">
        <v>0</v>
      </c>
      <c r="S359" s="25">
        <v>1</v>
      </c>
      <c r="T359" s="1444"/>
      <c r="U359" s="1">
        <f t="shared" si="43"/>
        <v>6</v>
      </c>
    </row>
    <row r="360" spans="1:21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46">+H360+I360+J360+K360+L360+M360+N360+O360+P360+Q360+R360+S360</f>
        <v>10</v>
      </c>
      <c r="H360" s="31">
        <v>0</v>
      </c>
      <c r="I360" s="31">
        <v>0</v>
      </c>
      <c r="J360" s="31">
        <v>1</v>
      </c>
      <c r="K360" s="31">
        <v>1</v>
      </c>
      <c r="L360" s="31">
        <v>1</v>
      </c>
      <c r="M360" s="31">
        <v>1</v>
      </c>
      <c r="N360" s="31">
        <v>1</v>
      </c>
      <c r="O360" s="31">
        <v>1</v>
      </c>
      <c r="P360" s="31">
        <v>1</v>
      </c>
      <c r="Q360" s="31">
        <v>1</v>
      </c>
      <c r="R360" s="31">
        <v>1</v>
      </c>
      <c r="S360" s="31">
        <v>1</v>
      </c>
      <c r="T360" s="1444"/>
      <c r="U360" s="1">
        <f t="shared" si="43"/>
        <v>10</v>
      </c>
    </row>
    <row r="361" spans="1:21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46"/>
        <v>1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1</v>
      </c>
      <c r="T361" s="1444"/>
      <c r="U361" s="1">
        <f t="shared" si="43"/>
        <v>1</v>
      </c>
    </row>
    <row r="362" spans="1:21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46"/>
        <v>29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29</v>
      </c>
      <c r="T362" s="1444"/>
      <c r="U362" s="1">
        <f t="shared" si="43"/>
        <v>29</v>
      </c>
    </row>
    <row r="363" spans="1:21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46"/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  <c r="U363" s="1">
        <f t="shared" si="43"/>
        <v>0</v>
      </c>
    </row>
    <row r="364" spans="1:21" s="2" customFormat="1" ht="16.5" thickBot="1" x14ac:dyDescent="0.3">
      <c r="A364" s="1446"/>
      <c r="B364" s="1332"/>
      <c r="C364" s="1343"/>
      <c r="D364" s="129" t="s">
        <v>181</v>
      </c>
      <c r="E364" s="1331" t="s">
        <v>188</v>
      </c>
      <c r="F364" s="1331"/>
      <c r="G364" s="30">
        <f t="shared" si="46"/>
        <v>3</v>
      </c>
      <c r="H364" s="31">
        <v>0</v>
      </c>
      <c r="I364" s="31">
        <v>0</v>
      </c>
      <c r="J364" s="31">
        <v>0</v>
      </c>
      <c r="K364" s="31">
        <v>0</v>
      </c>
      <c r="L364" s="31">
        <v>1</v>
      </c>
      <c r="M364" s="31">
        <v>0</v>
      </c>
      <c r="N364" s="31">
        <v>0</v>
      </c>
      <c r="O364" s="31">
        <v>1</v>
      </c>
      <c r="P364" s="31">
        <v>0</v>
      </c>
      <c r="Q364" s="31">
        <v>0</v>
      </c>
      <c r="R364" s="31">
        <v>1</v>
      </c>
      <c r="S364" s="31">
        <v>0</v>
      </c>
      <c r="T364" s="1444"/>
      <c r="U364" s="1">
        <f t="shared" si="43"/>
        <v>3</v>
      </c>
    </row>
    <row r="365" spans="1:21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46"/>
        <v>100</v>
      </c>
      <c r="H365" s="5">
        <v>6</v>
      </c>
      <c r="I365" s="5">
        <v>8</v>
      </c>
      <c r="J365" s="5">
        <v>10</v>
      </c>
      <c r="K365" s="5">
        <v>12</v>
      </c>
      <c r="L365" s="5">
        <v>10</v>
      </c>
      <c r="M365" s="5">
        <v>10</v>
      </c>
      <c r="N365" s="5">
        <v>8</v>
      </c>
      <c r="O365" s="5">
        <v>8</v>
      </c>
      <c r="P365" s="5">
        <v>6</v>
      </c>
      <c r="Q365" s="5">
        <v>8</v>
      </c>
      <c r="R365" s="5">
        <v>8</v>
      </c>
      <c r="S365" s="5">
        <v>6</v>
      </c>
      <c r="T365" s="1444"/>
      <c r="U365" s="1">
        <f t="shared" si="43"/>
        <v>100</v>
      </c>
    </row>
    <row r="366" spans="1:21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46"/>
        <v>60</v>
      </c>
      <c r="H366" s="5">
        <v>5</v>
      </c>
      <c r="I366" s="5">
        <v>5</v>
      </c>
      <c r="J366" s="5">
        <v>5</v>
      </c>
      <c r="K366" s="5">
        <v>5</v>
      </c>
      <c r="L366" s="5">
        <v>5</v>
      </c>
      <c r="M366" s="5">
        <v>5</v>
      </c>
      <c r="N366" s="5">
        <v>5</v>
      </c>
      <c r="O366" s="5">
        <v>5</v>
      </c>
      <c r="P366" s="5">
        <v>5</v>
      </c>
      <c r="Q366" s="5">
        <v>5</v>
      </c>
      <c r="R366" s="5">
        <v>5</v>
      </c>
      <c r="S366" s="5">
        <v>5</v>
      </c>
      <c r="T366" s="1444"/>
      <c r="U366" s="1">
        <f t="shared" si="43"/>
        <v>60</v>
      </c>
    </row>
    <row r="367" spans="1:21" ht="16.5" thickBot="1" x14ac:dyDescent="0.3">
      <c r="A367" s="1446"/>
      <c r="B367" s="1332"/>
      <c r="C367" s="1343"/>
      <c r="D367" s="129" t="s">
        <v>148</v>
      </c>
      <c r="E367" s="1331" t="s">
        <v>191</v>
      </c>
      <c r="F367" s="1331"/>
      <c r="G367" s="30">
        <f t="shared" si="46"/>
        <v>2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1</v>
      </c>
      <c r="O367" s="5">
        <v>0</v>
      </c>
      <c r="P367" s="5">
        <v>0</v>
      </c>
      <c r="Q367" s="5">
        <v>0</v>
      </c>
      <c r="R367" s="5">
        <v>0</v>
      </c>
      <c r="S367" s="5">
        <v>1</v>
      </c>
      <c r="T367" s="1444"/>
      <c r="U367" s="1">
        <f t="shared" si="43"/>
        <v>2</v>
      </c>
    </row>
    <row r="368" spans="1:21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46"/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1444"/>
      <c r="U368" s="1">
        <f t="shared" si="43"/>
        <v>0</v>
      </c>
    </row>
    <row r="369" spans="1:21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46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  <c r="U369" s="1">
        <f t="shared" si="43"/>
        <v>0</v>
      </c>
    </row>
    <row r="370" spans="1:21" ht="16.5" customHeight="1" thickBot="1" x14ac:dyDescent="0.3">
      <c r="A370" s="1446"/>
      <c r="B370" s="1332"/>
      <c r="C370" s="1343"/>
      <c r="D370" s="129" t="s">
        <v>150</v>
      </c>
      <c r="E370" s="1331" t="s">
        <v>194</v>
      </c>
      <c r="F370" s="1331"/>
      <c r="G370" s="30">
        <f t="shared" si="46"/>
        <v>30</v>
      </c>
      <c r="H370" s="5">
        <v>1</v>
      </c>
      <c r="I370" s="5">
        <v>1</v>
      </c>
      <c r="J370" s="5">
        <v>2</v>
      </c>
      <c r="K370" s="5">
        <v>3</v>
      </c>
      <c r="L370" s="5">
        <v>3</v>
      </c>
      <c r="M370" s="5">
        <v>2</v>
      </c>
      <c r="N370" s="5">
        <v>4</v>
      </c>
      <c r="O370" s="5">
        <v>2</v>
      </c>
      <c r="P370" s="5">
        <v>3</v>
      </c>
      <c r="Q370" s="5">
        <v>5</v>
      </c>
      <c r="R370" s="5">
        <v>3</v>
      </c>
      <c r="S370" s="5">
        <v>1</v>
      </c>
      <c r="T370" s="1444"/>
      <c r="U370" s="1">
        <f t="shared" si="43"/>
        <v>30</v>
      </c>
    </row>
    <row r="371" spans="1:21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46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  <c r="U371" s="1">
        <f t="shared" si="43"/>
        <v>0</v>
      </c>
    </row>
    <row r="372" spans="1:21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46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  <c r="U372" s="1">
        <f t="shared" si="43"/>
        <v>0</v>
      </c>
    </row>
    <row r="373" spans="1:21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46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  <c r="U373" s="1">
        <f t="shared" si="43"/>
        <v>0</v>
      </c>
    </row>
    <row r="374" spans="1:21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46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  <c r="U374" s="1">
        <f t="shared" si="43"/>
        <v>0</v>
      </c>
    </row>
    <row r="375" spans="1:21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46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  <c r="U375" s="1">
        <f t="shared" si="43"/>
        <v>0</v>
      </c>
    </row>
    <row r="376" spans="1:21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46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  <c r="U376" s="1">
        <f t="shared" si="43"/>
        <v>0</v>
      </c>
    </row>
    <row r="377" spans="1:21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46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  <c r="U377" s="1">
        <f t="shared" si="43"/>
        <v>0</v>
      </c>
    </row>
    <row r="378" spans="1:21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46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  <c r="U378" s="1">
        <f t="shared" si="43"/>
        <v>0</v>
      </c>
    </row>
    <row r="379" spans="1:21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>+H379+I379+J379+K379+L379+M379+N379+O379+P379+Q379+R379+S379</f>
        <v>10</v>
      </c>
      <c r="H379" s="5">
        <v>0</v>
      </c>
      <c r="I379" s="5">
        <v>0</v>
      </c>
      <c r="J379" s="5">
        <v>1</v>
      </c>
      <c r="K379" s="5">
        <v>1</v>
      </c>
      <c r="L379" s="5">
        <v>1</v>
      </c>
      <c r="M379" s="5">
        <v>1</v>
      </c>
      <c r="N379" s="5">
        <v>1</v>
      </c>
      <c r="O379" s="5">
        <v>1</v>
      </c>
      <c r="P379" s="5">
        <v>1</v>
      </c>
      <c r="Q379" s="5">
        <v>1</v>
      </c>
      <c r="R379" s="5">
        <v>1</v>
      </c>
      <c r="S379" s="5">
        <v>1</v>
      </c>
      <c r="T379" s="1444"/>
      <c r="U379" s="1">
        <f t="shared" si="43"/>
        <v>10</v>
      </c>
    </row>
    <row r="380" spans="1:21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46"/>
        <v>88</v>
      </c>
      <c r="H380" s="5">
        <v>0</v>
      </c>
      <c r="I380" s="5">
        <v>8</v>
      </c>
      <c r="J380" s="5">
        <v>10</v>
      </c>
      <c r="K380" s="5">
        <v>8</v>
      </c>
      <c r="L380" s="5">
        <v>8</v>
      </c>
      <c r="M380" s="5">
        <v>10</v>
      </c>
      <c r="N380" s="5">
        <v>10</v>
      </c>
      <c r="O380" s="5">
        <v>6</v>
      </c>
      <c r="P380" s="5">
        <v>8</v>
      </c>
      <c r="Q380" s="5">
        <v>8</v>
      </c>
      <c r="R380" s="5">
        <v>8</v>
      </c>
      <c r="S380" s="5">
        <v>4</v>
      </c>
      <c r="T380" s="1444"/>
      <c r="U380" s="1">
        <f t="shared" si="43"/>
        <v>88</v>
      </c>
    </row>
    <row r="381" spans="1:21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46"/>
        <v>3</v>
      </c>
      <c r="H381" s="7">
        <v>0</v>
      </c>
      <c r="I381" s="7">
        <v>0</v>
      </c>
      <c r="J381" s="7">
        <v>0</v>
      </c>
      <c r="K381" s="7">
        <v>1</v>
      </c>
      <c r="L381" s="7">
        <v>0</v>
      </c>
      <c r="M381" s="7">
        <v>0</v>
      </c>
      <c r="N381" s="7">
        <v>0</v>
      </c>
      <c r="O381" s="7">
        <v>1</v>
      </c>
      <c r="P381" s="7">
        <v>0</v>
      </c>
      <c r="Q381" s="7">
        <v>0</v>
      </c>
      <c r="R381" s="7">
        <v>1</v>
      </c>
      <c r="S381" s="7">
        <v>0</v>
      </c>
      <c r="T381" s="1444"/>
      <c r="U381" s="1">
        <f t="shared" si="43"/>
        <v>3</v>
      </c>
    </row>
    <row r="382" spans="1:21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  <c r="U382" s="1">
        <f t="shared" si="43"/>
        <v>0</v>
      </c>
    </row>
    <row r="383" spans="1:21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30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  <c r="U383" s="1">
        <f t="shared" si="43"/>
        <v>4</v>
      </c>
    </row>
    <row r="384" spans="1:21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30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  <c r="U384" s="1">
        <f t="shared" si="43"/>
        <v>4</v>
      </c>
    </row>
    <row r="385" spans="1:21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30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  <c r="U385" s="1">
        <f t="shared" si="43"/>
        <v>1</v>
      </c>
    </row>
    <row r="386" spans="1:21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30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  <c r="U386" s="1">
        <f t="shared" si="43"/>
        <v>1</v>
      </c>
    </row>
    <row r="387" spans="1:21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f>+H387+I387+J387+K387+L387+M387+N387+O387+P387+Q387+R387+S387</f>
        <v>8</v>
      </c>
      <c r="H387" s="5">
        <v>0</v>
      </c>
      <c r="I387" s="5">
        <v>0</v>
      </c>
      <c r="J387" s="5">
        <v>1</v>
      </c>
      <c r="K387" s="5">
        <v>1</v>
      </c>
      <c r="L387" s="5">
        <v>0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0</v>
      </c>
      <c r="T387" s="1444"/>
      <c r="U387" s="1">
        <f t="shared" si="43"/>
        <v>8</v>
      </c>
    </row>
    <row r="388" spans="1:21" ht="15.75" x14ac:dyDescent="0.25">
      <c r="A388" s="1446"/>
      <c r="B388" s="1322"/>
      <c r="C388" s="1326"/>
      <c r="D388" s="1306"/>
      <c r="E388" s="1306"/>
      <c r="F388" s="29" t="s">
        <v>243</v>
      </c>
      <c r="G388" s="4">
        <f t="shared" ref="G388:G397" si="47">+H388+I388+J388+K388+L388+M388+N388+O388+P388+Q388+R388+S388</f>
        <v>8</v>
      </c>
      <c r="H388" s="5">
        <v>0</v>
      </c>
      <c r="I388" s="5">
        <v>0</v>
      </c>
      <c r="J388" s="5">
        <v>1</v>
      </c>
      <c r="K388" s="5">
        <v>1</v>
      </c>
      <c r="L388" s="5">
        <v>0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0</v>
      </c>
      <c r="T388" s="1444"/>
      <c r="U388" s="1">
        <f t="shared" si="43"/>
        <v>8</v>
      </c>
    </row>
    <row r="389" spans="1:21" ht="16.5" customHeight="1" x14ac:dyDescent="0.25">
      <c r="A389" s="1446"/>
      <c r="B389" s="1322"/>
      <c r="C389" s="1326"/>
      <c r="D389" s="1306" t="s">
        <v>206</v>
      </c>
      <c r="E389" s="1306"/>
      <c r="F389" s="128" t="s">
        <v>244</v>
      </c>
      <c r="G389" s="4">
        <f t="shared" si="47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  <c r="U389" s="1">
        <f t="shared" si="43"/>
        <v>0</v>
      </c>
    </row>
    <row r="390" spans="1:21" ht="15.75" x14ac:dyDescent="0.25">
      <c r="A390" s="1446"/>
      <c r="B390" s="1322"/>
      <c r="C390" s="1326"/>
      <c r="D390" s="1306"/>
      <c r="E390" s="1306"/>
      <c r="F390" s="128" t="s">
        <v>245</v>
      </c>
      <c r="G390" s="4">
        <f t="shared" si="47"/>
        <v>0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1444"/>
      <c r="U390" s="1">
        <f t="shared" si="43"/>
        <v>0</v>
      </c>
    </row>
    <row r="391" spans="1:21" ht="15.75" x14ac:dyDescent="0.25">
      <c r="A391" s="1446"/>
      <c r="B391" s="1322"/>
      <c r="C391" s="1326"/>
      <c r="D391" s="1306" t="s">
        <v>207</v>
      </c>
      <c r="E391" s="1306"/>
      <c r="F391" s="128" t="s">
        <v>246</v>
      </c>
      <c r="G391" s="4">
        <f t="shared" si="47"/>
        <v>1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1</v>
      </c>
      <c r="T391" s="1444"/>
      <c r="U391" s="1">
        <f t="shared" si="43"/>
        <v>1</v>
      </c>
    </row>
    <row r="392" spans="1:21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47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  <c r="U392" s="1">
        <f t="shared" si="43"/>
        <v>0</v>
      </c>
    </row>
    <row r="393" spans="1:21" ht="16.5" customHeight="1" x14ac:dyDescent="0.25">
      <c r="A393" s="1446"/>
      <c r="B393" s="1322"/>
      <c r="C393" s="1326"/>
      <c r="D393" s="1306" t="s">
        <v>209</v>
      </c>
      <c r="E393" s="1306"/>
      <c r="F393" s="128" t="s">
        <v>248</v>
      </c>
      <c r="G393" s="4">
        <f t="shared" si="47"/>
        <v>9</v>
      </c>
      <c r="H393" s="5">
        <v>0</v>
      </c>
      <c r="I393" s="5">
        <v>0</v>
      </c>
      <c r="J393" s="5">
        <v>0</v>
      </c>
      <c r="K393" s="5">
        <v>1</v>
      </c>
      <c r="L393" s="5">
        <v>1</v>
      </c>
      <c r="M393" s="5">
        <v>1</v>
      </c>
      <c r="N393" s="5">
        <v>1</v>
      </c>
      <c r="O393" s="5">
        <v>1</v>
      </c>
      <c r="P393" s="5">
        <v>1</v>
      </c>
      <c r="Q393" s="5">
        <v>1</v>
      </c>
      <c r="R393" s="5">
        <v>1</v>
      </c>
      <c r="S393" s="5">
        <v>1</v>
      </c>
      <c r="T393" s="1444"/>
      <c r="U393" s="1">
        <f t="shared" si="43"/>
        <v>9</v>
      </c>
    </row>
    <row r="394" spans="1:21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f t="shared" si="47"/>
        <v>33</v>
      </c>
      <c r="H394" s="52">
        <v>2</v>
      </c>
      <c r="I394" s="52">
        <v>3</v>
      </c>
      <c r="J394" s="52">
        <v>3</v>
      </c>
      <c r="K394" s="52">
        <v>3</v>
      </c>
      <c r="L394" s="52">
        <v>3</v>
      </c>
      <c r="M394" s="52">
        <v>3</v>
      </c>
      <c r="N394" s="52">
        <v>3</v>
      </c>
      <c r="O394" s="52">
        <v>3</v>
      </c>
      <c r="P394" s="52">
        <v>3</v>
      </c>
      <c r="Q394" s="52">
        <v>3</v>
      </c>
      <c r="R394" s="52">
        <v>2</v>
      </c>
      <c r="S394" s="52">
        <v>2</v>
      </c>
      <c r="T394" s="1444"/>
      <c r="U394" s="1">
        <f t="shared" si="43"/>
        <v>33</v>
      </c>
    </row>
    <row r="395" spans="1:21" ht="15.75" x14ac:dyDescent="0.25">
      <c r="A395" s="1446"/>
      <c r="B395" s="1322"/>
      <c r="C395" s="1326"/>
      <c r="D395" s="1306"/>
      <c r="E395" s="1306"/>
      <c r="F395" s="51" t="s">
        <v>250</v>
      </c>
      <c r="G395" s="4">
        <f t="shared" si="47"/>
        <v>11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0</v>
      </c>
      <c r="T395" s="1444"/>
      <c r="U395" s="1">
        <f t="shared" si="43"/>
        <v>11</v>
      </c>
    </row>
    <row r="396" spans="1:21" ht="15.75" x14ac:dyDescent="0.25">
      <c r="A396" s="1446"/>
      <c r="B396" s="1322"/>
      <c r="C396" s="1326"/>
      <c r="D396" s="1306"/>
      <c r="E396" s="1306"/>
      <c r="F396" s="51" t="s">
        <v>251</v>
      </c>
      <c r="G396" s="4">
        <f t="shared" si="47"/>
        <v>33</v>
      </c>
      <c r="H396" s="52">
        <v>2</v>
      </c>
      <c r="I396" s="52">
        <v>3</v>
      </c>
      <c r="J396" s="52">
        <v>3</v>
      </c>
      <c r="K396" s="52">
        <v>3</v>
      </c>
      <c r="L396" s="52">
        <v>3</v>
      </c>
      <c r="M396" s="52">
        <v>3</v>
      </c>
      <c r="N396" s="52">
        <v>3</v>
      </c>
      <c r="O396" s="52">
        <v>3</v>
      </c>
      <c r="P396" s="52">
        <v>3</v>
      </c>
      <c r="Q396" s="52">
        <v>3</v>
      </c>
      <c r="R396" s="52">
        <v>2</v>
      </c>
      <c r="S396" s="52">
        <v>2</v>
      </c>
      <c r="T396" s="1444"/>
      <c r="U396" s="1">
        <f t="shared" si="43"/>
        <v>33</v>
      </c>
    </row>
    <row r="397" spans="1:21" ht="15.75" x14ac:dyDescent="0.25">
      <c r="A397" s="1446"/>
      <c r="B397" s="1322"/>
      <c r="C397" s="1326"/>
      <c r="D397" s="1306"/>
      <c r="E397" s="1306"/>
      <c r="F397" s="51" t="s">
        <v>252</v>
      </c>
      <c r="G397" s="4">
        <f t="shared" si="47"/>
        <v>120</v>
      </c>
      <c r="H397" s="52">
        <v>10</v>
      </c>
      <c r="I397" s="52">
        <v>10</v>
      </c>
      <c r="J397" s="52">
        <v>10</v>
      </c>
      <c r="K397" s="52">
        <v>10</v>
      </c>
      <c r="L397" s="52">
        <v>10</v>
      </c>
      <c r="M397" s="52">
        <v>10</v>
      </c>
      <c r="N397" s="52">
        <v>10</v>
      </c>
      <c r="O397" s="52">
        <v>10</v>
      </c>
      <c r="P397" s="52">
        <v>10</v>
      </c>
      <c r="Q397" s="52">
        <v>10</v>
      </c>
      <c r="R397" s="52">
        <v>10</v>
      </c>
      <c r="S397" s="52">
        <v>10</v>
      </c>
      <c r="T397" s="1444"/>
      <c r="U397" s="1">
        <f t="shared" si="43"/>
        <v>120</v>
      </c>
    </row>
    <row r="398" spans="1:21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  <c r="U398" s="1">
        <f t="shared" si="43"/>
        <v>0</v>
      </c>
    </row>
    <row r="399" spans="1:21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  <c r="U399" s="1">
        <f t="shared" si="43"/>
        <v>0</v>
      </c>
    </row>
    <row r="400" spans="1:21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  <c r="U400" s="1">
        <f t="shared" si="43"/>
        <v>0</v>
      </c>
    </row>
    <row r="401" spans="1:21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  <c r="U401" s="1">
        <f t="shared" si="43"/>
        <v>0</v>
      </c>
    </row>
    <row r="402" spans="1:21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  <c r="U402" s="1">
        <f t="shared" si="43"/>
        <v>0</v>
      </c>
    </row>
    <row r="403" spans="1:21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  <c r="U403" s="1">
        <f t="shared" si="43"/>
        <v>0</v>
      </c>
    </row>
    <row r="404" spans="1:21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  <c r="U404" s="1">
        <f t="shared" si="43"/>
        <v>0</v>
      </c>
    </row>
    <row r="405" spans="1:21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  <c r="U405" s="1">
        <f t="shared" si="43"/>
        <v>0</v>
      </c>
    </row>
    <row r="406" spans="1:21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  <c r="U406" s="1">
        <f t="shared" si="43"/>
        <v>0</v>
      </c>
    </row>
    <row r="407" spans="1:21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  <c r="U407" s="1">
        <f t="shared" si="43"/>
        <v>0</v>
      </c>
    </row>
    <row r="408" spans="1:21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  <c r="U408" s="1">
        <f t="shared" si="43"/>
        <v>0</v>
      </c>
    </row>
    <row r="409" spans="1:21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  <c r="U409" s="1">
        <f t="shared" si="43"/>
        <v>0</v>
      </c>
    </row>
    <row r="410" spans="1:21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  <c r="U410" s="1">
        <f t="shared" si="43"/>
        <v>0</v>
      </c>
    </row>
    <row r="411" spans="1:21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  <c r="U411" s="1">
        <f t="shared" si="43"/>
        <v>0</v>
      </c>
    </row>
    <row r="412" spans="1:21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  <c r="U412" s="1">
        <f t="shared" si="43"/>
        <v>0</v>
      </c>
    </row>
    <row r="413" spans="1:21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  <c r="U413" s="1">
        <f t="shared" si="43"/>
        <v>0</v>
      </c>
    </row>
    <row r="414" spans="1:21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  <c r="U414" s="1">
        <f t="shared" si="43"/>
        <v>0</v>
      </c>
    </row>
    <row r="415" spans="1:21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  <c r="U415" s="1">
        <f t="shared" si="43"/>
        <v>0</v>
      </c>
    </row>
    <row r="416" spans="1:21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  <c r="U416" s="1">
        <f t="shared" si="43"/>
        <v>0</v>
      </c>
    </row>
    <row r="417" spans="1:21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  <c r="U417" s="1">
        <f t="shared" ref="U417:U427" si="48">SUM(H417:S417)</f>
        <v>0</v>
      </c>
    </row>
    <row r="418" spans="1:21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  <c r="U418" s="1">
        <f t="shared" si="48"/>
        <v>0</v>
      </c>
    </row>
    <row r="419" spans="1:21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  <c r="U419" s="1">
        <f t="shared" si="48"/>
        <v>0</v>
      </c>
    </row>
    <row r="420" spans="1:21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  <c r="U420" s="1">
        <f t="shared" si="48"/>
        <v>0</v>
      </c>
    </row>
    <row r="421" spans="1:21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  <c r="U421" s="1">
        <f t="shared" si="48"/>
        <v>0</v>
      </c>
    </row>
    <row r="422" spans="1:21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  <c r="U422" s="1">
        <f t="shared" si="48"/>
        <v>0</v>
      </c>
    </row>
    <row r="423" spans="1:21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  <c r="U423" s="1">
        <f t="shared" si="48"/>
        <v>0</v>
      </c>
    </row>
    <row r="424" spans="1:21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  <c r="U424" s="1">
        <f t="shared" si="48"/>
        <v>0</v>
      </c>
    </row>
    <row r="425" spans="1:21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  <c r="U425" s="1">
        <f t="shared" si="48"/>
        <v>0</v>
      </c>
    </row>
    <row r="426" spans="1:21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  <c r="U426" s="1">
        <f t="shared" si="48"/>
        <v>0</v>
      </c>
    </row>
    <row r="427" spans="1:21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6"/>
      <c r="U427" s="1">
        <f t="shared" si="48"/>
        <v>0</v>
      </c>
    </row>
  </sheetData>
  <mergeCells count="190"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</mergeCells>
  <conditionalFormatting sqref="G327:S327">
    <cfRule type="cellIs" dxfId="17" priority="14" operator="equal">
      <formula>"REVISE PORQUE ESTE VALOR NO PUEDE SER NEGATIVO"</formula>
    </cfRule>
    <cfRule type="cellIs" dxfId="16" priority="18" operator="lessThan">
      <formula>0</formula>
    </cfRule>
  </conditionalFormatting>
  <conditionalFormatting sqref="G327:S327">
    <cfRule type="cellIs" dxfId="15" priority="17" operator="lessThan">
      <formula>0</formula>
    </cfRule>
  </conditionalFormatting>
  <conditionalFormatting sqref="G338:S338">
    <cfRule type="cellIs" dxfId="14" priority="13" operator="equal">
      <formula>"Revise porque este valor no puede ser negativo"</formula>
    </cfRule>
    <cfRule type="cellIs" dxfId="13" priority="16" operator="lessThan">
      <formula>0</formula>
    </cfRule>
  </conditionalFormatting>
  <conditionalFormatting sqref="G338:S338">
    <cfRule type="cellIs" dxfId="12" priority="15" operator="lessThan">
      <formula>0</formula>
    </cfRule>
  </conditionalFormatting>
  <conditionalFormatting sqref="G348:S348">
    <cfRule type="cellIs" dxfId="11" priority="10" operator="equal">
      <formula>"Revise porque este valor no puede ser negativo"</formula>
    </cfRule>
    <cfRule type="cellIs" dxfId="10" priority="12" operator="lessThan">
      <formula>0</formula>
    </cfRule>
  </conditionalFormatting>
  <conditionalFormatting sqref="G348:S348">
    <cfRule type="cellIs" dxfId="9" priority="11" operator="lessThan">
      <formula>0</formula>
    </cfRule>
  </conditionalFormatting>
  <conditionalFormatting sqref="G357 I357:S357">
    <cfRule type="cellIs" dxfId="8" priority="7" operator="equal">
      <formula>"Revise porque este valor no puede ser negativo"</formula>
    </cfRule>
    <cfRule type="cellIs" dxfId="7" priority="9" operator="lessThan">
      <formula>0</formula>
    </cfRule>
  </conditionalFormatting>
  <conditionalFormatting sqref="G357 I357:S357">
    <cfRule type="cellIs" dxfId="6" priority="8" operator="lessThan">
      <formula>0</formula>
    </cfRule>
  </conditionalFormatting>
  <conditionalFormatting sqref="H357">
    <cfRule type="cellIs" dxfId="5" priority="4" operator="equal">
      <formula>"Revise porque este valor no puede ser negativo"</formula>
    </cfRule>
    <cfRule type="cellIs" dxfId="4" priority="6" operator="lessThan">
      <formula>0</formula>
    </cfRule>
  </conditionalFormatting>
  <conditionalFormatting sqref="H357">
    <cfRule type="cellIs" dxfId="3" priority="5" operator="lessThan">
      <formula>0</formula>
    </cfRule>
  </conditionalFormatting>
  <conditionalFormatting sqref="G24:S24">
    <cfRule type="cellIs" dxfId="2" priority="1" operator="equal">
      <formula>"REVISE PORQUE ESTE VALOR NO PUEDE SER NEGATIVO"</formula>
    </cfRule>
    <cfRule type="cellIs" dxfId="1" priority="3" operator="lessThan">
      <formula>0</formula>
    </cfRule>
  </conditionalFormatting>
  <conditionalFormatting sqref="G24:S24">
    <cfRule type="cellIs" dxfId="0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40" fitToHeight="0" orientation="landscape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zoomScale="50" zoomScaleNormal="50" workbookViewId="0">
      <selection activeCell="H218" sqref="H218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531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618" t="s">
        <v>8</v>
      </c>
      <c r="E11" s="1618"/>
      <c r="F11" s="238" t="s">
        <v>15</v>
      </c>
      <c r="G11" s="239">
        <v>20</v>
      </c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1444"/>
    </row>
    <row r="12" spans="1:20" ht="16.5" customHeight="1" thickBot="1" x14ac:dyDescent="0.3">
      <c r="A12" s="1446"/>
      <c r="B12" s="1425"/>
      <c r="C12" s="1379"/>
      <c r="D12" s="1616"/>
      <c r="E12" s="1616"/>
      <c r="F12" s="241" t="s">
        <v>16</v>
      </c>
      <c r="G12" s="242">
        <f>SUM(H12:S12)</f>
        <v>444</v>
      </c>
      <c r="H12" s="243">
        <v>37</v>
      </c>
      <c r="I12" s="243">
        <v>37</v>
      </c>
      <c r="J12" s="243">
        <v>37</v>
      </c>
      <c r="K12" s="243">
        <v>37</v>
      </c>
      <c r="L12" s="243">
        <v>37</v>
      </c>
      <c r="M12" s="243">
        <v>37</v>
      </c>
      <c r="N12" s="243">
        <v>37</v>
      </c>
      <c r="O12" s="243">
        <v>37</v>
      </c>
      <c r="P12" s="243">
        <v>37</v>
      </c>
      <c r="Q12" s="243">
        <v>37</v>
      </c>
      <c r="R12" s="243">
        <v>37</v>
      </c>
      <c r="S12" s="243">
        <v>37</v>
      </c>
      <c r="T12" s="1444"/>
    </row>
    <row r="13" spans="1:20" ht="16.5" customHeight="1" thickBot="1" x14ac:dyDescent="0.3">
      <c r="A13" s="1446"/>
      <c r="B13" s="1425"/>
      <c r="C13" s="1379"/>
      <c r="D13" s="1615" t="s">
        <v>9</v>
      </c>
      <c r="E13" s="1615"/>
      <c r="F13" s="244" t="s">
        <v>17</v>
      </c>
      <c r="G13" s="242">
        <f t="shared" ref="G13:G22" si="0">SUM(H13:S13)</f>
        <v>36</v>
      </c>
      <c r="H13" s="245">
        <v>3</v>
      </c>
      <c r="I13" s="245">
        <v>3</v>
      </c>
      <c r="J13" s="245">
        <v>3</v>
      </c>
      <c r="K13" s="245">
        <v>3</v>
      </c>
      <c r="L13" s="245">
        <v>3</v>
      </c>
      <c r="M13" s="245">
        <v>3</v>
      </c>
      <c r="N13" s="245">
        <v>3</v>
      </c>
      <c r="O13" s="245">
        <v>3</v>
      </c>
      <c r="P13" s="245">
        <v>3</v>
      </c>
      <c r="Q13" s="245">
        <v>3</v>
      </c>
      <c r="R13" s="245">
        <v>3</v>
      </c>
      <c r="S13" s="245">
        <v>3</v>
      </c>
      <c r="T13" s="1444"/>
    </row>
    <row r="14" spans="1:20" ht="16.5" customHeight="1" thickBot="1" x14ac:dyDescent="0.3">
      <c r="A14" s="1446"/>
      <c r="B14" s="1425"/>
      <c r="C14" s="1379"/>
      <c r="D14" s="1615"/>
      <c r="E14" s="1615"/>
      <c r="F14" s="244" t="s">
        <v>18</v>
      </c>
      <c r="G14" s="242">
        <f t="shared" si="0"/>
        <v>120</v>
      </c>
      <c r="H14" s="245">
        <v>10</v>
      </c>
      <c r="I14" s="245">
        <v>10</v>
      </c>
      <c r="J14" s="245">
        <v>10</v>
      </c>
      <c r="K14" s="245">
        <v>10</v>
      </c>
      <c r="L14" s="245">
        <v>10</v>
      </c>
      <c r="M14" s="245">
        <v>10</v>
      </c>
      <c r="N14" s="245">
        <v>10</v>
      </c>
      <c r="O14" s="245">
        <v>10</v>
      </c>
      <c r="P14" s="245">
        <v>10</v>
      </c>
      <c r="Q14" s="245">
        <v>10</v>
      </c>
      <c r="R14" s="245">
        <v>10</v>
      </c>
      <c r="S14" s="245">
        <v>10</v>
      </c>
      <c r="T14" s="1444"/>
    </row>
    <row r="15" spans="1:20" ht="16.5" customHeight="1" thickBot="1" x14ac:dyDescent="0.3">
      <c r="A15" s="1446"/>
      <c r="B15" s="1425"/>
      <c r="C15" s="1379"/>
      <c r="D15" s="1615"/>
      <c r="E15" s="1615"/>
      <c r="F15" s="244" t="s">
        <v>19</v>
      </c>
      <c r="G15" s="242">
        <f t="shared" si="0"/>
        <v>60</v>
      </c>
      <c r="H15" s="245">
        <v>5</v>
      </c>
      <c r="I15" s="245">
        <v>5</v>
      </c>
      <c r="J15" s="245">
        <v>5</v>
      </c>
      <c r="K15" s="245">
        <v>5</v>
      </c>
      <c r="L15" s="245">
        <v>5</v>
      </c>
      <c r="M15" s="245">
        <v>5</v>
      </c>
      <c r="N15" s="245">
        <v>5</v>
      </c>
      <c r="O15" s="245">
        <v>5</v>
      </c>
      <c r="P15" s="245">
        <v>5</v>
      </c>
      <c r="Q15" s="245">
        <v>5</v>
      </c>
      <c r="R15" s="245">
        <v>5</v>
      </c>
      <c r="S15" s="245">
        <v>5</v>
      </c>
      <c r="T15" s="1444"/>
    </row>
    <row r="16" spans="1:20" ht="16.5" customHeight="1" thickBot="1" x14ac:dyDescent="0.3">
      <c r="A16" s="1446"/>
      <c r="B16" s="1425"/>
      <c r="C16" s="1379"/>
      <c r="D16" s="1615"/>
      <c r="E16" s="1615"/>
      <c r="F16" s="246" t="s">
        <v>20</v>
      </c>
      <c r="G16" s="242">
        <f t="shared" si="0"/>
        <v>36</v>
      </c>
      <c r="H16" s="245">
        <v>3</v>
      </c>
      <c r="I16" s="245">
        <v>3</v>
      </c>
      <c r="J16" s="245">
        <v>3</v>
      </c>
      <c r="K16" s="245">
        <v>3</v>
      </c>
      <c r="L16" s="245">
        <v>3</v>
      </c>
      <c r="M16" s="245">
        <v>3</v>
      </c>
      <c r="N16" s="245">
        <v>3</v>
      </c>
      <c r="O16" s="245">
        <v>3</v>
      </c>
      <c r="P16" s="245">
        <v>3</v>
      </c>
      <c r="Q16" s="245">
        <v>3</v>
      </c>
      <c r="R16" s="245">
        <v>3</v>
      </c>
      <c r="S16" s="245">
        <v>3</v>
      </c>
      <c r="T16" s="1444"/>
    </row>
    <row r="17" spans="1:20" ht="16.5" customHeight="1" thickBot="1" x14ac:dyDescent="0.3">
      <c r="A17" s="1446"/>
      <c r="B17" s="1425"/>
      <c r="C17" s="1379"/>
      <c r="D17" s="1616" t="s">
        <v>10</v>
      </c>
      <c r="E17" s="1616"/>
      <c r="F17" s="244" t="s">
        <v>21</v>
      </c>
      <c r="G17" s="242">
        <f t="shared" si="0"/>
        <v>60</v>
      </c>
      <c r="H17" s="245">
        <v>5</v>
      </c>
      <c r="I17" s="245">
        <v>5</v>
      </c>
      <c r="J17" s="245">
        <v>5</v>
      </c>
      <c r="K17" s="245">
        <v>5</v>
      </c>
      <c r="L17" s="245">
        <v>5</v>
      </c>
      <c r="M17" s="245">
        <v>5</v>
      </c>
      <c r="N17" s="245">
        <v>5</v>
      </c>
      <c r="O17" s="245">
        <v>5</v>
      </c>
      <c r="P17" s="245">
        <v>5</v>
      </c>
      <c r="Q17" s="245">
        <v>5</v>
      </c>
      <c r="R17" s="245">
        <v>5</v>
      </c>
      <c r="S17" s="245">
        <v>5</v>
      </c>
      <c r="T17" s="1444"/>
    </row>
    <row r="18" spans="1:20" ht="16.5" customHeight="1" thickBot="1" x14ac:dyDescent="0.3">
      <c r="A18" s="1446"/>
      <c r="B18" s="1425"/>
      <c r="C18" s="1379"/>
      <c r="D18" s="1616" t="s">
        <v>11</v>
      </c>
      <c r="E18" s="1616"/>
      <c r="F18" s="244" t="s">
        <v>22</v>
      </c>
      <c r="G18" s="242">
        <f t="shared" si="0"/>
        <v>0</v>
      </c>
      <c r="H18" s="245">
        <v>0</v>
      </c>
      <c r="I18" s="245">
        <v>0</v>
      </c>
      <c r="J18" s="245">
        <v>0</v>
      </c>
      <c r="K18" s="245">
        <v>0</v>
      </c>
      <c r="L18" s="245">
        <v>0</v>
      </c>
      <c r="M18" s="245">
        <v>0</v>
      </c>
      <c r="N18" s="245">
        <v>0</v>
      </c>
      <c r="O18" s="245">
        <v>0</v>
      </c>
      <c r="P18" s="245">
        <v>0</v>
      </c>
      <c r="Q18" s="245">
        <v>0</v>
      </c>
      <c r="R18" s="245">
        <v>0</v>
      </c>
      <c r="S18" s="245">
        <v>0</v>
      </c>
      <c r="T18" s="1444"/>
    </row>
    <row r="19" spans="1:20" ht="16.5" customHeight="1" thickBot="1" x14ac:dyDescent="0.3">
      <c r="A19" s="1446"/>
      <c r="B19" s="1425"/>
      <c r="C19" s="1379"/>
      <c r="D19" s="1616" t="s">
        <v>12</v>
      </c>
      <c r="E19" s="1616"/>
      <c r="F19" s="244" t="s">
        <v>23</v>
      </c>
      <c r="G19" s="242">
        <f t="shared" si="0"/>
        <v>24</v>
      </c>
      <c r="H19" s="245">
        <v>2</v>
      </c>
      <c r="I19" s="245">
        <v>2</v>
      </c>
      <c r="J19" s="245">
        <v>2</v>
      </c>
      <c r="K19" s="245">
        <v>2</v>
      </c>
      <c r="L19" s="245">
        <v>2</v>
      </c>
      <c r="M19" s="245">
        <v>2</v>
      </c>
      <c r="N19" s="245">
        <v>2</v>
      </c>
      <c r="O19" s="245">
        <v>2</v>
      </c>
      <c r="P19" s="245">
        <v>2</v>
      </c>
      <c r="Q19" s="245">
        <v>2</v>
      </c>
      <c r="R19" s="245">
        <v>2</v>
      </c>
      <c r="S19" s="245">
        <v>2</v>
      </c>
      <c r="T19" s="1444"/>
    </row>
    <row r="20" spans="1:20" ht="16.5" customHeight="1" thickBot="1" x14ac:dyDescent="0.3">
      <c r="A20" s="1446"/>
      <c r="B20" s="1425"/>
      <c r="C20" s="1379"/>
      <c r="D20" s="1617" t="s">
        <v>13</v>
      </c>
      <c r="E20" s="1617"/>
      <c r="F20" s="247" t="s">
        <v>24</v>
      </c>
      <c r="G20" s="242">
        <f t="shared" si="0"/>
        <v>96</v>
      </c>
      <c r="H20" s="245">
        <v>8</v>
      </c>
      <c r="I20" s="245">
        <v>8</v>
      </c>
      <c r="J20" s="245">
        <v>8</v>
      </c>
      <c r="K20" s="245">
        <v>8</v>
      </c>
      <c r="L20" s="245">
        <v>8</v>
      </c>
      <c r="M20" s="245">
        <v>8</v>
      </c>
      <c r="N20" s="245">
        <v>8</v>
      </c>
      <c r="O20" s="245">
        <v>8</v>
      </c>
      <c r="P20" s="245">
        <v>8</v>
      </c>
      <c r="Q20" s="245">
        <v>8</v>
      </c>
      <c r="R20" s="245">
        <v>8</v>
      </c>
      <c r="S20" s="245">
        <v>8</v>
      </c>
      <c r="T20" s="1444"/>
    </row>
    <row r="21" spans="1:20" ht="16.5" customHeight="1" thickBot="1" x14ac:dyDescent="0.3">
      <c r="A21" s="1446"/>
      <c r="B21" s="1425"/>
      <c r="C21" s="1379"/>
      <c r="D21" s="1617"/>
      <c r="E21" s="1617"/>
      <c r="F21" s="247" t="s">
        <v>25</v>
      </c>
      <c r="G21" s="242">
        <f t="shared" si="0"/>
        <v>12</v>
      </c>
      <c r="H21" s="245">
        <v>1</v>
      </c>
      <c r="I21" s="245">
        <v>1</v>
      </c>
      <c r="J21" s="245">
        <v>1</v>
      </c>
      <c r="K21" s="245">
        <v>1</v>
      </c>
      <c r="L21" s="245">
        <v>1</v>
      </c>
      <c r="M21" s="245">
        <v>1</v>
      </c>
      <c r="N21" s="245">
        <v>1</v>
      </c>
      <c r="O21" s="245">
        <v>1</v>
      </c>
      <c r="P21" s="245">
        <v>1</v>
      </c>
      <c r="Q21" s="245">
        <v>1</v>
      </c>
      <c r="R21" s="245">
        <v>1</v>
      </c>
      <c r="S21" s="245">
        <v>1</v>
      </c>
      <c r="T21" s="1444"/>
    </row>
    <row r="22" spans="1:20" ht="16.5" customHeight="1" thickBot="1" x14ac:dyDescent="0.3">
      <c r="A22" s="1446"/>
      <c r="B22" s="1425"/>
      <c r="C22" s="1379"/>
      <c r="D22" s="1617"/>
      <c r="E22" s="1617"/>
      <c r="F22" s="248" t="s">
        <v>113</v>
      </c>
      <c r="G22" s="242">
        <f t="shared" si="0"/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1444"/>
    </row>
    <row r="23" spans="1:20" ht="16.5" customHeight="1" thickBot="1" x14ac:dyDescent="0.3">
      <c r="A23" s="1446"/>
      <c r="B23" s="1425"/>
      <c r="C23" s="1379"/>
      <c r="D23" s="1617" t="s">
        <v>14</v>
      </c>
      <c r="E23" s="1617"/>
      <c r="F23" s="250" t="s">
        <v>26</v>
      </c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1444"/>
    </row>
    <row r="24" spans="1:20" ht="40.5" customHeight="1" thickBot="1" x14ac:dyDescent="0.3">
      <c r="A24" s="1446"/>
      <c r="B24" s="1425"/>
      <c r="C24" s="1430"/>
      <c r="D24" s="1617"/>
      <c r="E24" s="1617"/>
      <c r="F24" s="252" t="s">
        <v>27</v>
      </c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1444"/>
    </row>
    <row r="25" spans="1:20" ht="20.25" thickBot="1" x14ac:dyDescent="0.3">
      <c r="A25" s="1446"/>
      <c r="B25" s="1425"/>
      <c r="C25" s="1435" t="s">
        <v>28</v>
      </c>
      <c r="D25" s="1611" t="s">
        <v>29</v>
      </c>
      <c r="E25" s="1612"/>
      <c r="F25" s="254" t="s">
        <v>30</v>
      </c>
      <c r="G25" s="255">
        <f>SUM(H25:S25)</f>
        <v>3</v>
      </c>
      <c r="H25" s="256">
        <v>0</v>
      </c>
      <c r="I25" s="256">
        <v>1</v>
      </c>
      <c r="J25" s="256">
        <v>0</v>
      </c>
      <c r="K25" s="256">
        <v>0</v>
      </c>
      <c r="L25" s="256">
        <v>0</v>
      </c>
      <c r="M25" s="256">
        <v>1</v>
      </c>
      <c r="N25" s="256">
        <v>0</v>
      </c>
      <c r="O25" s="256">
        <v>0</v>
      </c>
      <c r="P25" s="256">
        <v>0</v>
      </c>
      <c r="Q25" s="256">
        <v>1</v>
      </c>
      <c r="R25" s="256">
        <v>0</v>
      </c>
      <c r="S25" s="256">
        <v>0</v>
      </c>
      <c r="T25" s="1444"/>
    </row>
    <row r="26" spans="1:20" ht="20.25" thickBot="1" x14ac:dyDescent="0.3">
      <c r="A26" s="1446"/>
      <c r="B26" s="1425"/>
      <c r="C26" s="1436"/>
      <c r="D26" s="1613"/>
      <c r="E26" s="1614"/>
      <c r="F26" s="257" t="s">
        <v>32</v>
      </c>
      <c r="G26" s="255">
        <f t="shared" ref="G26:G29" si="1">SUM(H26:S26)</f>
        <v>3</v>
      </c>
      <c r="H26" s="245">
        <v>0</v>
      </c>
      <c r="I26" s="245">
        <v>1</v>
      </c>
      <c r="J26" s="245">
        <v>0</v>
      </c>
      <c r="K26" s="245">
        <v>0</v>
      </c>
      <c r="L26" s="245">
        <v>0</v>
      </c>
      <c r="M26" s="245">
        <v>1</v>
      </c>
      <c r="N26" s="245">
        <v>0</v>
      </c>
      <c r="O26" s="245">
        <v>0</v>
      </c>
      <c r="P26" s="245">
        <v>0</v>
      </c>
      <c r="Q26" s="245">
        <v>1</v>
      </c>
      <c r="R26" s="245">
        <v>0</v>
      </c>
      <c r="S26" s="245">
        <v>0</v>
      </c>
      <c r="T26" s="1444"/>
    </row>
    <row r="27" spans="1:20" ht="20.25" thickBot="1" x14ac:dyDescent="0.3">
      <c r="A27" s="1446"/>
      <c r="B27" s="1425"/>
      <c r="C27" s="1436"/>
      <c r="D27" s="1613"/>
      <c r="E27" s="1614"/>
      <c r="F27" s="257" t="s">
        <v>31</v>
      </c>
      <c r="G27" s="255">
        <f t="shared" si="1"/>
        <v>1</v>
      </c>
      <c r="H27" s="245">
        <v>0</v>
      </c>
      <c r="I27" s="245">
        <v>0</v>
      </c>
      <c r="J27" s="245">
        <v>0</v>
      </c>
      <c r="K27" s="245">
        <v>1</v>
      </c>
      <c r="L27" s="245">
        <v>0</v>
      </c>
      <c r="M27" s="245">
        <v>0</v>
      </c>
      <c r="N27" s="245">
        <v>0</v>
      </c>
      <c r="O27" s="245">
        <v>0</v>
      </c>
      <c r="P27" s="245">
        <v>0</v>
      </c>
      <c r="Q27" s="245">
        <v>0</v>
      </c>
      <c r="R27" s="245">
        <v>0</v>
      </c>
      <c r="S27" s="245">
        <v>0</v>
      </c>
      <c r="T27" s="1444"/>
    </row>
    <row r="28" spans="1:20" ht="39.75" thickBot="1" x14ac:dyDescent="0.3">
      <c r="A28" s="1446"/>
      <c r="B28" s="1425"/>
      <c r="C28" s="1436"/>
      <c r="D28" s="1613"/>
      <c r="E28" s="1614"/>
      <c r="F28" s="257" t="s">
        <v>33</v>
      </c>
      <c r="G28" s="255">
        <f t="shared" si="1"/>
        <v>2</v>
      </c>
      <c r="H28" s="245">
        <v>0</v>
      </c>
      <c r="I28" s="245">
        <v>0</v>
      </c>
      <c r="J28" s="245">
        <v>1</v>
      </c>
      <c r="K28" s="245">
        <v>0</v>
      </c>
      <c r="L28" s="245">
        <v>0</v>
      </c>
      <c r="M28" s="245">
        <v>0</v>
      </c>
      <c r="N28" s="245">
        <v>1</v>
      </c>
      <c r="O28" s="245">
        <v>0</v>
      </c>
      <c r="P28" s="245">
        <v>0</v>
      </c>
      <c r="Q28" s="245">
        <v>0</v>
      </c>
      <c r="R28" s="245">
        <v>0</v>
      </c>
      <c r="S28" s="245">
        <v>0</v>
      </c>
      <c r="T28" s="1444"/>
    </row>
    <row r="29" spans="1:20" ht="20.25" thickBot="1" x14ac:dyDescent="0.3">
      <c r="A29" s="1446"/>
      <c r="B29" s="1425"/>
      <c r="C29" s="1436"/>
      <c r="D29" s="1613"/>
      <c r="E29" s="1614"/>
      <c r="F29" s="258" t="s">
        <v>34</v>
      </c>
      <c r="G29" s="255">
        <f t="shared" si="1"/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0</v>
      </c>
      <c r="P29" s="249">
        <v>0</v>
      </c>
      <c r="Q29" s="249">
        <v>0</v>
      </c>
      <c r="R29" s="249">
        <v>0</v>
      </c>
      <c r="S29" s="249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259" t="s">
        <v>44</v>
      </c>
      <c r="G32" s="260">
        <v>50</v>
      </c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262" t="s">
        <v>114</v>
      </c>
      <c r="G33" s="263">
        <f>G20</f>
        <v>96</v>
      </c>
      <c r="H33" s="263">
        <f t="shared" ref="H33:S33" si="2">H20</f>
        <v>8</v>
      </c>
      <c r="I33" s="263">
        <f t="shared" si="2"/>
        <v>8</v>
      </c>
      <c r="J33" s="263">
        <f t="shared" si="2"/>
        <v>8</v>
      </c>
      <c r="K33" s="263">
        <f t="shared" si="2"/>
        <v>8</v>
      </c>
      <c r="L33" s="263">
        <f t="shared" si="2"/>
        <v>8</v>
      </c>
      <c r="M33" s="263">
        <f t="shared" si="2"/>
        <v>8</v>
      </c>
      <c r="N33" s="263">
        <f t="shared" si="2"/>
        <v>8</v>
      </c>
      <c r="O33" s="263">
        <f t="shared" si="2"/>
        <v>8</v>
      </c>
      <c r="P33" s="263">
        <f t="shared" si="2"/>
        <v>8</v>
      </c>
      <c r="Q33" s="263">
        <f t="shared" si="2"/>
        <v>8</v>
      </c>
      <c r="R33" s="263">
        <f t="shared" si="2"/>
        <v>8</v>
      </c>
      <c r="S33" s="263">
        <f t="shared" si="2"/>
        <v>8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262" t="s">
        <v>115</v>
      </c>
      <c r="G34" s="264">
        <f t="shared" ref="G34:G47" si="3">SUM(H34:S34)</f>
        <v>3</v>
      </c>
      <c r="H34" s="265">
        <v>0</v>
      </c>
      <c r="I34" s="265">
        <v>0</v>
      </c>
      <c r="J34" s="265">
        <v>1</v>
      </c>
      <c r="K34" s="265">
        <v>0</v>
      </c>
      <c r="L34" s="265">
        <v>0</v>
      </c>
      <c r="M34" s="265">
        <v>0</v>
      </c>
      <c r="N34" s="265">
        <v>1</v>
      </c>
      <c r="O34" s="265">
        <v>0</v>
      </c>
      <c r="P34" s="265">
        <v>0</v>
      </c>
      <c r="Q34" s="265">
        <v>0</v>
      </c>
      <c r="R34" s="265">
        <v>1</v>
      </c>
      <c r="S34" s="26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266" t="s">
        <v>45</v>
      </c>
      <c r="G35" s="264">
        <f t="shared" si="3"/>
        <v>2</v>
      </c>
      <c r="H35" s="265">
        <v>0</v>
      </c>
      <c r="I35" s="265">
        <v>0</v>
      </c>
      <c r="J35" s="265">
        <v>0</v>
      </c>
      <c r="K35" s="265">
        <v>0</v>
      </c>
      <c r="L35" s="265">
        <v>1</v>
      </c>
      <c r="M35" s="265">
        <v>0</v>
      </c>
      <c r="N35" s="265">
        <v>0</v>
      </c>
      <c r="O35" s="265">
        <v>0</v>
      </c>
      <c r="P35" s="265">
        <v>0</v>
      </c>
      <c r="Q35" s="265">
        <v>1</v>
      </c>
      <c r="R35" s="265">
        <v>0</v>
      </c>
      <c r="S35" s="26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266" t="s">
        <v>46</v>
      </c>
      <c r="G36" s="264">
        <f t="shared" si="3"/>
        <v>4</v>
      </c>
      <c r="H36" s="265">
        <v>0</v>
      </c>
      <c r="I36" s="265">
        <v>1</v>
      </c>
      <c r="J36" s="265">
        <v>0</v>
      </c>
      <c r="K36" s="265">
        <v>0</v>
      </c>
      <c r="L36" s="265">
        <v>0</v>
      </c>
      <c r="M36" s="265">
        <v>1</v>
      </c>
      <c r="N36" s="265">
        <v>0</v>
      </c>
      <c r="O36" s="265">
        <v>0</v>
      </c>
      <c r="P36" s="265">
        <v>1</v>
      </c>
      <c r="Q36" s="265">
        <v>0</v>
      </c>
      <c r="R36" s="265">
        <v>0</v>
      </c>
      <c r="S36" s="26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266" t="s">
        <v>47</v>
      </c>
      <c r="G37" s="264">
        <f t="shared" si="3"/>
        <v>96</v>
      </c>
      <c r="H37" s="265">
        <v>8</v>
      </c>
      <c r="I37" s="265">
        <v>8</v>
      </c>
      <c r="J37" s="265">
        <v>8</v>
      </c>
      <c r="K37" s="265">
        <v>8</v>
      </c>
      <c r="L37" s="265">
        <v>8</v>
      </c>
      <c r="M37" s="265">
        <v>8</v>
      </c>
      <c r="N37" s="265">
        <v>8</v>
      </c>
      <c r="O37" s="265">
        <v>8</v>
      </c>
      <c r="P37" s="265">
        <v>8</v>
      </c>
      <c r="Q37" s="265">
        <v>8</v>
      </c>
      <c r="R37" s="265">
        <v>8</v>
      </c>
      <c r="S37" s="265">
        <v>8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266" t="s">
        <v>48</v>
      </c>
      <c r="G38" s="264">
        <f t="shared" si="3"/>
        <v>0</v>
      </c>
      <c r="H38" s="265">
        <v>0</v>
      </c>
      <c r="I38" s="265">
        <v>0</v>
      </c>
      <c r="J38" s="265">
        <v>0</v>
      </c>
      <c r="K38" s="265">
        <v>0</v>
      </c>
      <c r="L38" s="265">
        <v>0</v>
      </c>
      <c r="M38" s="265">
        <v>0</v>
      </c>
      <c r="N38" s="265">
        <v>0</v>
      </c>
      <c r="O38" s="265">
        <v>0</v>
      </c>
      <c r="P38" s="265">
        <v>0</v>
      </c>
      <c r="Q38" s="265">
        <v>0</v>
      </c>
      <c r="R38" s="265">
        <v>0</v>
      </c>
      <c r="S38" s="26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266" t="s">
        <v>49</v>
      </c>
      <c r="G39" s="264">
        <f t="shared" si="3"/>
        <v>0</v>
      </c>
      <c r="H39" s="265">
        <v>0</v>
      </c>
      <c r="I39" s="265">
        <v>0</v>
      </c>
      <c r="J39" s="265">
        <v>0</v>
      </c>
      <c r="K39" s="265">
        <v>0</v>
      </c>
      <c r="L39" s="265">
        <v>0</v>
      </c>
      <c r="M39" s="265">
        <v>0</v>
      </c>
      <c r="N39" s="265">
        <v>0</v>
      </c>
      <c r="O39" s="265">
        <v>0</v>
      </c>
      <c r="P39" s="265">
        <v>0</v>
      </c>
      <c r="Q39" s="265">
        <v>0</v>
      </c>
      <c r="R39" s="265">
        <v>0</v>
      </c>
      <c r="S39" s="26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267" t="s">
        <v>514</v>
      </c>
      <c r="G40" s="264">
        <f t="shared" si="3"/>
        <v>20</v>
      </c>
      <c r="H40" s="265">
        <v>0</v>
      </c>
      <c r="I40" s="265">
        <v>2</v>
      </c>
      <c r="J40" s="265">
        <v>2</v>
      </c>
      <c r="K40" s="265">
        <v>2</v>
      </c>
      <c r="L40" s="265">
        <v>2</v>
      </c>
      <c r="M40" s="265">
        <v>2</v>
      </c>
      <c r="N40" s="265">
        <v>2</v>
      </c>
      <c r="O40" s="265">
        <v>2</v>
      </c>
      <c r="P40" s="265">
        <v>2</v>
      </c>
      <c r="Q40" s="265">
        <v>2</v>
      </c>
      <c r="R40" s="265">
        <v>2</v>
      </c>
      <c r="S40" s="265">
        <v>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267" t="s">
        <v>515</v>
      </c>
      <c r="G41" s="264">
        <f t="shared" si="3"/>
        <v>3</v>
      </c>
      <c r="H41" s="265">
        <v>0</v>
      </c>
      <c r="I41" s="265">
        <v>0</v>
      </c>
      <c r="J41" s="265">
        <v>1</v>
      </c>
      <c r="K41" s="265">
        <v>0</v>
      </c>
      <c r="L41" s="265">
        <v>0</v>
      </c>
      <c r="M41" s="265">
        <v>0</v>
      </c>
      <c r="N41" s="265">
        <v>0</v>
      </c>
      <c r="O41" s="265">
        <v>0</v>
      </c>
      <c r="P41" s="265">
        <v>1</v>
      </c>
      <c r="Q41" s="265">
        <v>0</v>
      </c>
      <c r="R41" s="265">
        <v>0</v>
      </c>
      <c r="S41" s="26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268" t="s">
        <v>516</v>
      </c>
      <c r="G42" s="264">
        <f t="shared" si="3"/>
        <v>2</v>
      </c>
      <c r="H42" s="265">
        <v>0</v>
      </c>
      <c r="I42" s="265">
        <v>0</v>
      </c>
      <c r="J42" s="265">
        <v>0</v>
      </c>
      <c r="K42" s="265">
        <v>1</v>
      </c>
      <c r="L42" s="265">
        <v>0</v>
      </c>
      <c r="M42" s="265">
        <v>0</v>
      </c>
      <c r="N42" s="265">
        <v>0</v>
      </c>
      <c r="O42" s="265">
        <v>1</v>
      </c>
      <c r="P42" s="265">
        <v>0</v>
      </c>
      <c r="Q42" s="265">
        <v>0</v>
      </c>
      <c r="R42" s="265">
        <v>0</v>
      </c>
      <c r="S42" s="26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268" t="s">
        <v>517</v>
      </c>
      <c r="G43" s="264">
        <f t="shared" si="3"/>
        <v>0</v>
      </c>
      <c r="H43" s="265">
        <v>0</v>
      </c>
      <c r="I43" s="265">
        <v>0</v>
      </c>
      <c r="J43" s="265">
        <v>0</v>
      </c>
      <c r="K43" s="265">
        <v>0</v>
      </c>
      <c r="L43" s="265">
        <v>0</v>
      </c>
      <c r="M43" s="265">
        <v>0</v>
      </c>
      <c r="N43" s="265">
        <v>0</v>
      </c>
      <c r="O43" s="265">
        <v>0</v>
      </c>
      <c r="P43" s="265">
        <v>0</v>
      </c>
      <c r="Q43" s="265">
        <v>0</v>
      </c>
      <c r="R43" s="265">
        <v>0</v>
      </c>
      <c r="S43" s="26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268" t="s">
        <v>518</v>
      </c>
      <c r="G44" s="264">
        <f t="shared" si="3"/>
        <v>0</v>
      </c>
      <c r="H44" s="265">
        <v>0</v>
      </c>
      <c r="I44" s="265">
        <v>0</v>
      </c>
      <c r="J44" s="265">
        <v>0</v>
      </c>
      <c r="K44" s="265">
        <v>0</v>
      </c>
      <c r="L44" s="265">
        <v>0</v>
      </c>
      <c r="M44" s="265">
        <v>0</v>
      </c>
      <c r="N44" s="265">
        <v>0</v>
      </c>
      <c r="O44" s="265">
        <v>0</v>
      </c>
      <c r="P44" s="265">
        <v>0</v>
      </c>
      <c r="Q44" s="265">
        <v>0</v>
      </c>
      <c r="R44" s="265">
        <v>0</v>
      </c>
      <c r="S44" s="26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268" t="s">
        <v>519</v>
      </c>
      <c r="G45" s="264">
        <f t="shared" si="3"/>
        <v>0</v>
      </c>
      <c r="H45" s="265">
        <v>0</v>
      </c>
      <c r="I45" s="265">
        <v>0</v>
      </c>
      <c r="J45" s="265">
        <v>0</v>
      </c>
      <c r="K45" s="265">
        <v>0</v>
      </c>
      <c r="L45" s="265">
        <v>0</v>
      </c>
      <c r="M45" s="265">
        <v>0</v>
      </c>
      <c r="N45" s="265">
        <v>0</v>
      </c>
      <c r="O45" s="265">
        <v>0</v>
      </c>
      <c r="P45" s="265">
        <v>0</v>
      </c>
      <c r="Q45" s="265">
        <v>0</v>
      </c>
      <c r="R45" s="265">
        <v>0</v>
      </c>
      <c r="S45" s="26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269" t="s">
        <v>520</v>
      </c>
      <c r="G46" s="264">
        <f t="shared" si="3"/>
        <v>0</v>
      </c>
      <c r="H46" s="270">
        <v>0</v>
      </c>
      <c r="I46" s="270">
        <v>0</v>
      </c>
      <c r="J46" s="270">
        <v>0</v>
      </c>
      <c r="K46" s="270">
        <v>0</v>
      </c>
      <c r="L46" s="270">
        <v>0</v>
      </c>
      <c r="M46" s="270">
        <v>0</v>
      </c>
      <c r="N46" s="270">
        <v>0</v>
      </c>
      <c r="O46" s="270">
        <v>0</v>
      </c>
      <c r="P46" s="270">
        <v>0</v>
      </c>
      <c r="Q46" s="270">
        <v>0</v>
      </c>
      <c r="R46" s="270">
        <v>0</v>
      </c>
      <c r="S46" s="270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262" t="s">
        <v>521</v>
      </c>
      <c r="G47" s="264">
        <f t="shared" si="3"/>
        <v>0</v>
      </c>
      <c r="H47" s="265">
        <v>0</v>
      </c>
      <c r="I47" s="265">
        <v>0</v>
      </c>
      <c r="J47" s="265">
        <v>0</v>
      </c>
      <c r="K47" s="265">
        <v>0</v>
      </c>
      <c r="L47" s="265">
        <v>0</v>
      </c>
      <c r="M47" s="265">
        <v>0</v>
      </c>
      <c r="N47" s="265">
        <v>0</v>
      </c>
      <c r="O47" s="265">
        <v>0</v>
      </c>
      <c r="P47" s="265">
        <v>0</v>
      </c>
      <c r="Q47" s="265">
        <v>0</v>
      </c>
      <c r="R47" s="265">
        <v>0</v>
      </c>
      <c r="S47" s="26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9.5" thickBot="1" x14ac:dyDescent="0.3">
      <c r="A51" s="1446"/>
      <c r="B51" s="1425"/>
      <c r="C51" s="1400"/>
      <c r="D51" s="1420" t="s">
        <v>52</v>
      </c>
      <c r="E51" s="1420"/>
      <c r="F51" s="271" t="s">
        <v>68</v>
      </c>
      <c r="G51" s="260">
        <v>18</v>
      </c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1444"/>
    </row>
    <row r="52" spans="1:20" ht="19.5" thickBot="1" x14ac:dyDescent="0.3">
      <c r="A52" s="1446"/>
      <c r="B52" s="1425"/>
      <c r="C52" s="1400"/>
      <c r="D52" s="1412"/>
      <c r="E52" s="1412"/>
      <c r="F52" s="272" t="s">
        <v>116</v>
      </c>
      <c r="G52" s="263">
        <f>G21</f>
        <v>12</v>
      </c>
      <c r="H52" s="263">
        <f t="shared" ref="H52:S52" si="4">H21</f>
        <v>1</v>
      </c>
      <c r="I52" s="263">
        <f t="shared" si="4"/>
        <v>1</v>
      </c>
      <c r="J52" s="263">
        <f t="shared" si="4"/>
        <v>1</v>
      </c>
      <c r="K52" s="263">
        <f t="shared" si="4"/>
        <v>1</v>
      </c>
      <c r="L52" s="263">
        <f t="shared" si="4"/>
        <v>1</v>
      </c>
      <c r="M52" s="263">
        <f t="shared" si="4"/>
        <v>1</v>
      </c>
      <c r="N52" s="263">
        <f t="shared" si="4"/>
        <v>1</v>
      </c>
      <c r="O52" s="263">
        <f t="shared" si="4"/>
        <v>1</v>
      </c>
      <c r="P52" s="263">
        <f t="shared" si="4"/>
        <v>1</v>
      </c>
      <c r="Q52" s="263">
        <f t="shared" si="4"/>
        <v>1</v>
      </c>
      <c r="R52" s="263">
        <f t="shared" si="4"/>
        <v>1</v>
      </c>
      <c r="S52" s="263">
        <f t="shared" si="4"/>
        <v>1</v>
      </c>
      <c r="T52" s="1444"/>
    </row>
    <row r="53" spans="1:20" ht="19.5" thickBot="1" x14ac:dyDescent="0.3">
      <c r="A53" s="1446"/>
      <c r="B53" s="1425"/>
      <c r="C53" s="1400"/>
      <c r="D53" s="1412"/>
      <c r="E53" s="1412"/>
      <c r="F53" s="272" t="s">
        <v>117</v>
      </c>
      <c r="G53" s="263">
        <f>G40</f>
        <v>20</v>
      </c>
      <c r="H53" s="263">
        <f t="shared" ref="H53:S53" si="5">H40</f>
        <v>0</v>
      </c>
      <c r="I53" s="263">
        <f t="shared" si="5"/>
        <v>2</v>
      </c>
      <c r="J53" s="263">
        <f t="shared" si="5"/>
        <v>2</v>
      </c>
      <c r="K53" s="263">
        <f t="shared" si="5"/>
        <v>2</v>
      </c>
      <c r="L53" s="263">
        <f t="shared" si="5"/>
        <v>2</v>
      </c>
      <c r="M53" s="263">
        <f t="shared" si="5"/>
        <v>2</v>
      </c>
      <c r="N53" s="263">
        <f t="shared" si="5"/>
        <v>2</v>
      </c>
      <c r="O53" s="263">
        <f t="shared" si="5"/>
        <v>2</v>
      </c>
      <c r="P53" s="263">
        <f t="shared" si="5"/>
        <v>2</v>
      </c>
      <c r="Q53" s="263">
        <f t="shared" si="5"/>
        <v>2</v>
      </c>
      <c r="R53" s="263">
        <f t="shared" si="5"/>
        <v>2</v>
      </c>
      <c r="S53" s="263">
        <f t="shared" si="5"/>
        <v>0</v>
      </c>
      <c r="T53" s="1444"/>
    </row>
    <row r="54" spans="1:20" ht="19.5" thickBot="1" x14ac:dyDescent="0.3">
      <c r="A54" s="1446"/>
      <c r="B54" s="1425"/>
      <c r="C54" s="1400"/>
      <c r="D54" s="1412"/>
      <c r="E54" s="1412"/>
      <c r="F54" s="273" t="s">
        <v>231</v>
      </c>
      <c r="G54" s="264">
        <f t="shared" ref="G54:G81" si="6">SUM(H54:S54)</f>
        <v>0</v>
      </c>
      <c r="H54" s="265">
        <v>0</v>
      </c>
      <c r="I54" s="265">
        <v>0</v>
      </c>
      <c r="J54" s="265">
        <v>0</v>
      </c>
      <c r="K54" s="265">
        <v>0</v>
      </c>
      <c r="L54" s="265">
        <v>0</v>
      </c>
      <c r="M54" s="265">
        <v>0</v>
      </c>
      <c r="N54" s="265">
        <v>0</v>
      </c>
      <c r="O54" s="265">
        <v>0</v>
      </c>
      <c r="P54" s="265">
        <v>0</v>
      </c>
      <c r="Q54" s="265">
        <v>0</v>
      </c>
      <c r="R54" s="265">
        <v>0</v>
      </c>
      <c r="S54" s="265">
        <v>0</v>
      </c>
      <c r="T54" s="1444"/>
    </row>
    <row r="55" spans="1:20" ht="19.5" thickBot="1" x14ac:dyDescent="0.3">
      <c r="A55" s="1446"/>
      <c r="B55" s="1425"/>
      <c r="C55" s="1400"/>
      <c r="D55" s="1412" t="s">
        <v>53</v>
      </c>
      <c r="E55" s="1412"/>
      <c r="F55" s="268" t="s">
        <v>69</v>
      </c>
      <c r="G55" s="264">
        <f t="shared" si="6"/>
        <v>0</v>
      </c>
      <c r="H55" s="265">
        <v>0</v>
      </c>
      <c r="I55" s="265">
        <v>0</v>
      </c>
      <c r="J55" s="265">
        <v>0</v>
      </c>
      <c r="K55" s="265">
        <v>0</v>
      </c>
      <c r="L55" s="265">
        <v>0</v>
      </c>
      <c r="M55" s="265">
        <v>0</v>
      </c>
      <c r="N55" s="265">
        <v>0</v>
      </c>
      <c r="O55" s="265">
        <v>0</v>
      </c>
      <c r="P55" s="265">
        <v>0</v>
      </c>
      <c r="Q55" s="265">
        <v>0</v>
      </c>
      <c r="R55" s="265">
        <v>0</v>
      </c>
      <c r="S55" s="265">
        <v>0</v>
      </c>
      <c r="T55" s="1444"/>
    </row>
    <row r="56" spans="1:20" ht="19.5" thickBot="1" x14ac:dyDescent="0.3">
      <c r="A56" s="1446"/>
      <c r="B56" s="1425"/>
      <c r="C56" s="1400"/>
      <c r="D56" s="1412"/>
      <c r="E56" s="1412"/>
      <c r="F56" s="268" t="s">
        <v>70</v>
      </c>
      <c r="G56" s="264">
        <f t="shared" si="6"/>
        <v>0</v>
      </c>
      <c r="H56" s="265">
        <v>0</v>
      </c>
      <c r="I56" s="265">
        <v>0</v>
      </c>
      <c r="J56" s="265">
        <v>0</v>
      </c>
      <c r="K56" s="265">
        <v>0</v>
      </c>
      <c r="L56" s="265">
        <v>0</v>
      </c>
      <c r="M56" s="265">
        <v>0</v>
      </c>
      <c r="N56" s="265">
        <v>0</v>
      </c>
      <c r="O56" s="265">
        <v>0</v>
      </c>
      <c r="P56" s="265">
        <v>0</v>
      </c>
      <c r="Q56" s="265">
        <v>0</v>
      </c>
      <c r="R56" s="265">
        <v>0</v>
      </c>
      <c r="S56" s="265">
        <v>0</v>
      </c>
      <c r="T56" s="1444"/>
    </row>
    <row r="57" spans="1:20" ht="19.5" thickBot="1" x14ac:dyDescent="0.3">
      <c r="A57" s="1446"/>
      <c r="B57" s="1425"/>
      <c r="C57" s="1400"/>
      <c r="D57" s="1413" t="s">
        <v>54</v>
      </c>
      <c r="E57" s="1413"/>
      <c r="F57" s="268" t="s">
        <v>71</v>
      </c>
      <c r="G57" s="264">
        <f t="shared" si="6"/>
        <v>36</v>
      </c>
      <c r="H57" s="265">
        <v>3</v>
      </c>
      <c r="I57" s="265">
        <v>3</v>
      </c>
      <c r="J57" s="265">
        <v>3</v>
      </c>
      <c r="K57" s="265">
        <v>3</v>
      </c>
      <c r="L57" s="265">
        <v>3</v>
      </c>
      <c r="M57" s="265">
        <v>3</v>
      </c>
      <c r="N57" s="265">
        <v>3</v>
      </c>
      <c r="O57" s="265">
        <v>3</v>
      </c>
      <c r="P57" s="265">
        <v>3</v>
      </c>
      <c r="Q57" s="265">
        <v>3</v>
      </c>
      <c r="R57" s="265">
        <v>3</v>
      </c>
      <c r="S57" s="265">
        <v>3</v>
      </c>
      <c r="T57" s="1444"/>
    </row>
    <row r="58" spans="1:20" ht="19.5" thickBot="1" x14ac:dyDescent="0.3">
      <c r="A58" s="1446"/>
      <c r="B58" s="1425"/>
      <c r="C58" s="1400"/>
      <c r="D58" s="1413" t="s">
        <v>55</v>
      </c>
      <c r="E58" s="1413"/>
      <c r="F58" s="268" t="s">
        <v>72</v>
      </c>
      <c r="G58" s="264">
        <f t="shared" si="6"/>
        <v>0</v>
      </c>
      <c r="H58" s="265">
        <v>0</v>
      </c>
      <c r="I58" s="265">
        <v>0</v>
      </c>
      <c r="J58" s="265">
        <v>0</v>
      </c>
      <c r="K58" s="265">
        <v>0</v>
      </c>
      <c r="L58" s="265">
        <v>0</v>
      </c>
      <c r="M58" s="265">
        <v>0</v>
      </c>
      <c r="N58" s="265">
        <v>0</v>
      </c>
      <c r="O58" s="265">
        <v>0</v>
      </c>
      <c r="P58" s="265">
        <v>0</v>
      </c>
      <c r="Q58" s="265">
        <v>0</v>
      </c>
      <c r="R58" s="265">
        <v>0</v>
      </c>
      <c r="S58" s="265">
        <v>0</v>
      </c>
      <c r="T58" s="1444"/>
    </row>
    <row r="59" spans="1:20" ht="19.5" thickBot="1" x14ac:dyDescent="0.3">
      <c r="A59" s="1446"/>
      <c r="B59" s="1425"/>
      <c r="C59" s="1400"/>
      <c r="D59" s="1413" t="s">
        <v>56</v>
      </c>
      <c r="E59" s="1413"/>
      <c r="F59" s="268" t="s">
        <v>73</v>
      </c>
      <c r="G59" s="264">
        <f t="shared" si="6"/>
        <v>0</v>
      </c>
      <c r="H59" s="265">
        <v>0</v>
      </c>
      <c r="I59" s="265">
        <v>0</v>
      </c>
      <c r="J59" s="265">
        <v>0</v>
      </c>
      <c r="K59" s="265">
        <v>0</v>
      </c>
      <c r="L59" s="265">
        <v>0</v>
      </c>
      <c r="M59" s="265">
        <v>0</v>
      </c>
      <c r="N59" s="265">
        <v>0</v>
      </c>
      <c r="O59" s="265">
        <v>0</v>
      </c>
      <c r="P59" s="265">
        <v>0</v>
      </c>
      <c r="Q59" s="265">
        <v>0</v>
      </c>
      <c r="R59" s="265">
        <v>0</v>
      </c>
      <c r="S59" s="265">
        <v>0</v>
      </c>
      <c r="T59" s="1444"/>
    </row>
    <row r="60" spans="1:20" ht="19.5" thickBot="1" x14ac:dyDescent="0.3">
      <c r="A60" s="1446"/>
      <c r="B60" s="1425"/>
      <c r="C60" s="1400"/>
      <c r="D60" s="1413" t="s">
        <v>57</v>
      </c>
      <c r="E60" s="1413"/>
      <c r="F60" s="273" t="s">
        <v>74</v>
      </c>
      <c r="G60" s="264">
        <f t="shared" si="6"/>
        <v>4</v>
      </c>
      <c r="H60" s="265">
        <v>0</v>
      </c>
      <c r="I60" s="265">
        <v>1</v>
      </c>
      <c r="J60" s="265">
        <v>0</v>
      </c>
      <c r="K60" s="265">
        <v>0</v>
      </c>
      <c r="L60" s="265">
        <v>1</v>
      </c>
      <c r="M60" s="265">
        <v>0</v>
      </c>
      <c r="N60" s="265">
        <v>0</v>
      </c>
      <c r="O60" s="265">
        <v>1</v>
      </c>
      <c r="P60" s="265">
        <v>0</v>
      </c>
      <c r="Q60" s="265">
        <v>0</v>
      </c>
      <c r="R60" s="265">
        <v>1</v>
      </c>
      <c r="S60" s="265">
        <v>0</v>
      </c>
      <c r="T60" s="1444"/>
    </row>
    <row r="61" spans="1:20" ht="19.5" thickBot="1" x14ac:dyDescent="0.3">
      <c r="A61" s="1446"/>
      <c r="B61" s="1425"/>
      <c r="C61" s="1400"/>
      <c r="D61" s="1413" t="s">
        <v>58</v>
      </c>
      <c r="E61" s="1413"/>
      <c r="F61" s="273" t="s">
        <v>75</v>
      </c>
      <c r="G61" s="264">
        <f t="shared" si="6"/>
        <v>6</v>
      </c>
      <c r="H61" s="265">
        <v>0</v>
      </c>
      <c r="I61" s="265">
        <v>1</v>
      </c>
      <c r="J61" s="265">
        <v>0</v>
      </c>
      <c r="K61" s="265">
        <v>1</v>
      </c>
      <c r="L61" s="265">
        <v>0</v>
      </c>
      <c r="M61" s="265">
        <v>1</v>
      </c>
      <c r="N61" s="265">
        <v>0</v>
      </c>
      <c r="O61" s="265">
        <v>1</v>
      </c>
      <c r="P61" s="265">
        <v>0</v>
      </c>
      <c r="Q61" s="265">
        <v>1</v>
      </c>
      <c r="R61" s="265">
        <v>0</v>
      </c>
      <c r="S61" s="265">
        <v>1</v>
      </c>
      <c r="T61" s="1444"/>
    </row>
    <row r="62" spans="1:20" ht="19.5" thickBot="1" x14ac:dyDescent="0.3">
      <c r="A62" s="1446"/>
      <c r="B62" s="1425"/>
      <c r="C62" s="1400"/>
      <c r="D62" s="1306" t="s">
        <v>118</v>
      </c>
      <c r="E62" s="1306"/>
      <c r="F62" s="274" t="s">
        <v>228</v>
      </c>
      <c r="G62" s="264">
        <f t="shared" si="6"/>
        <v>1</v>
      </c>
      <c r="H62" s="265">
        <v>0</v>
      </c>
      <c r="I62" s="265">
        <v>0</v>
      </c>
      <c r="J62" s="265">
        <v>0</v>
      </c>
      <c r="K62" s="265">
        <v>0</v>
      </c>
      <c r="L62" s="265">
        <v>0</v>
      </c>
      <c r="M62" s="265">
        <v>1</v>
      </c>
      <c r="N62" s="265">
        <v>0</v>
      </c>
      <c r="O62" s="265">
        <v>0</v>
      </c>
      <c r="P62" s="265">
        <v>0</v>
      </c>
      <c r="Q62" s="265">
        <v>0</v>
      </c>
      <c r="R62" s="265">
        <v>0</v>
      </c>
      <c r="S62" s="265">
        <v>0</v>
      </c>
      <c r="T62" s="1444"/>
    </row>
    <row r="63" spans="1:20" ht="19.5" thickBot="1" x14ac:dyDescent="0.3">
      <c r="A63" s="1446"/>
      <c r="B63" s="1425"/>
      <c r="C63" s="1400"/>
      <c r="D63" s="1412" t="s">
        <v>59</v>
      </c>
      <c r="E63" s="1412"/>
      <c r="F63" s="273" t="s">
        <v>76</v>
      </c>
      <c r="G63" s="264">
        <f t="shared" si="6"/>
        <v>6</v>
      </c>
      <c r="H63" s="265">
        <v>0</v>
      </c>
      <c r="I63" s="265">
        <v>1</v>
      </c>
      <c r="J63" s="265">
        <v>0</v>
      </c>
      <c r="K63" s="265">
        <v>1</v>
      </c>
      <c r="L63" s="265">
        <v>0</v>
      </c>
      <c r="M63" s="265">
        <v>1</v>
      </c>
      <c r="N63" s="265">
        <v>0</v>
      </c>
      <c r="O63" s="265">
        <v>1</v>
      </c>
      <c r="P63" s="265">
        <v>0</v>
      </c>
      <c r="Q63" s="265">
        <v>1</v>
      </c>
      <c r="R63" s="265">
        <v>0</v>
      </c>
      <c r="S63" s="265">
        <v>1</v>
      </c>
      <c r="T63" s="1444"/>
    </row>
    <row r="64" spans="1:20" ht="19.5" thickBot="1" x14ac:dyDescent="0.3">
      <c r="A64" s="1446"/>
      <c r="B64" s="1425"/>
      <c r="C64" s="1400"/>
      <c r="D64" s="1412"/>
      <c r="E64" s="1412"/>
      <c r="F64" s="273" t="s">
        <v>77</v>
      </c>
      <c r="G64" s="264">
        <f t="shared" si="6"/>
        <v>0</v>
      </c>
      <c r="H64" s="265">
        <v>0</v>
      </c>
      <c r="I64" s="265">
        <v>0</v>
      </c>
      <c r="J64" s="265">
        <v>0</v>
      </c>
      <c r="K64" s="265">
        <v>0</v>
      </c>
      <c r="L64" s="265">
        <v>0</v>
      </c>
      <c r="M64" s="265">
        <v>0</v>
      </c>
      <c r="N64" s="265">
        <v>0</v>
      </c>
      <c r="O64" s="265">
        <v>0</v>
      </c>
      <c r="P64" s="265">
        <v>0</v>
      </c>
      <c r="Q64" s="265">
        <v>0</v>
      </c>
      <c r="R64" s="265">
        <v>0</v>
      </c>
      <c r="S64" s="265">
        <v>0</v>
      </c>
      <c r="T64" s="1444"/>
    </row>
    <row r="65" spans="1:20" ht="19.5" thickBot="1" x14ac:dyDescent="0.3">
      <c r="A65" s="1446"/>
      <c r="B65" s="1425"/>
      <c r="C65" s="1400"/>
      <c r="D65" s="1412"/>
      <c r="E65" s="1412"/>
      <c r="F65" s="273" t="s">
        <v>78</v>
      </c>
      <c r="G65" s="264">
        <f t="shared" si="6"/>
        <v>6</v>
      </c>
      <c r="H65" s="265">
        <v>0</v>
      </c>
      <c r="I65" s="265">
        <v>1</v>
      </c>
      <c r="J65" s="265">
        <v>0</v>
      </c>
      <c r="K65" s="265">
        <v>1</v>
      </c>
      <c r="L65" s="265">
        <v>0</v>
      </c>
      <c r="M65" s="265">
        <v>1</v>
      </c>
      <c r="N65" s="265">
        <v>0</v>
      </c>
      <c r="O65" s="265">
        <v>1</v>
      </c>
      <c r="P65" s="265">
        <v>0</v>
      </c>
      <c r="Q65" s="265">
        <v>1</v>
      </c>
      <c r="R65" s="265">
        <v>0</v>
      </c>
      <c r="S65" s="265">
        <v>1</v>
      </c>
      <c r="T65" s="1444"/>
    </row>
    <row r="66" spans="1:20" ht="19.5" thickBot="1" x14ac:dyDescent="0.3">
      <c r="A66" s="1446"/>
      <c r="B66" s="1425"/>
      <c r="C66" s="1400"/>
      <c r="D66" s="1412"/>
      <c r="E66" s="1412"/>
      <c r="F66" s="273" t="s">
        <v>79</v>
      </c>
      <c r="G66" s="264">
        <f t="shared" si="6"/>
        <v>6</v>
      </c>
      <c r="H66" s="265">
        <v>0</v>
      </c>
      <c r="I66" s="265">
        <v>1</v>
      </c>
      <c r="J66" s="265">
        <v>0</v>
      </c>
      <c r="K66" s="265">
        <v>1</v>
      </c>
      <c r="L66" s="265">
        <v>0</v>
      </c>
      <c r="M66" s="265">
        <v>1</v>
      </c>
      <c r="N66" s="265">
        <v>0</v>
      </c>
      <c r="O66" s="265">
        <v>1</v>
      </c>
      <c r="P66" s="265">
        <v>0</v>
      </c>
      <c r="Q66" s="265">
        <v>1</v>
      </c>
      <c r="R66" s="265">
        <v>0</v>
      </c>
      <c r="S66" s="265">
        <v>1</v>
      </c>
      <c r="T66" s="1444"/>
    </row>
    <row r="67" spans="1:20" ht="19.5" thickBot="1" x14ac:dyDescent="0.3">
      <c r="A67" s="1446"/>
      <c r="B67" s="1425"/>
      <c r="C67" s="1400"/>
      <c r="D67" s="1416" t="s">
        <v>119</v>
      </c>
      <c r="E67" s="1416"/>
      <c r="F67" s="268" t="s">
        <v>111</v>
      </c>
      <c r="G67" s="264">
        <f t="shared" si="6"/>
        <v>3</v>
      </c>
      <c r="H67" s="265">
        <v>0</v>
      </c>
      <c r="I67" s="265">
        <v>0</v>
      </c>
      <c r="J67" s="265">
        <v>1</v>
      </c>
      <c r="K67" s="265">
        <v>0</v>
      </c>
      <c r="L67" s="265">
        <v>0</v>
      </c>
      <c r="M67" s="265">
        <v>0</v>
      </c>
      <c r="N67" s="265">
        <v>1</v>
      </c>
      <c r="O67" s="265">
        <v>0</v>
      </c>
      <c r="P67" s="265">
        <v>0</v>
      </c>
      <c r="Q67" s="265">
        <v>0</v>
      </c>
      <c r="R67" s="265">
        <v>1</v>
      </c>
      <c r="S67" s="265">
        <v>0</v>
      </c>
      <c r="T67" s="1444"/>
    </row>
    <row r="68" spans="1:20" ht="19.5" thickBot="1" x14ac:dyDescent="0.3">
      <c r="A68" s="1446"/>
      <c r="B68" s="1425"/>
      <c r="C68" s="1400"/>
      <c r="D68" s="1416"/>
      <c r="E68" s="1416"/>
      <c r="F68" s="268" t="s">
        <v>112</v>
      </c>
      <c r="G68" s="264">
        <f t="shared" si="6"/>
        <v>3</v>
      </c>
      <c r="H68" s="265">
        <v>0</v>
      </c>
      <c r="I68" s="265">
        <v>0</v>
      </c>
      <c r="J68" s="265">
        <v>0</v>
      </c>
      <c r="K68" s="265">
        <v>1</v>
      </c>
      <c r="L68" s="265">
        <v>0</v>
      </c>
      <c r="M68" s="265">
        <v>0</v>
      </c>
      <c r="N68" s="265">
        <v>0</v>
      </c>
      <c r="O68" s="265">
        <v>1</v>
      </c>
      <c r="P68" s="265">
        <v>0</v>
      </c>
      <c r="Q68" s="265">
        <v>0</v>
      </c>
      <c r="R68" s="265">
        <v>0</v>
      </c>
      <c r="S68" s="265">
        <v>1</v>
      </c>
      <c r="T68" s="1444"/>
    </row>
    <row r="69" spans="1:20" ht="19.5" thickBot="1" x14ac:dyDescent="0.3">
      <c r="A69" s="1446"/>
      <c r="B69" s="1425"/>
      <c r="C69" s="1400"/>
      <c r="D69" s="1416"/>
      <c r="E69" s="1416"/>
      <c r="F69" s="275" t="s">
        <v>80</v>
      </c>
      <c r="G69" s="264">
        <f t="shared" si="6"/>
        <v>3</v>
      </c>
      <c r="H69" s="265">
        <v>0</v>
      </c>
      <c r="I69" s="265">
        <v>0</v>
      </c>
      <c r="J69" s="265">
        <v>1</v>
      </c>
      <c r="K69" s="265">
        <v>0</v>
      </c>
      <c r="L69" s="265">
        <v>0</v>
      </c>
      <c r="M69" s="265">
        <v>0</v>
      </c>
      <c r="N69" s="265">
        <v>1</v>
      </c>
      <c r="O69" s="265">
        <v>0</v>
      </c>
      <c r="P69" s="265">
        <v>0</v>
      </c>
      <c r="Q69" s="265">
        <v>0</v>
      </c>
      <c r="R69" s="265">
        <v>1</v>
      </c>
      <c r="S69" s="265">
        <v>0</v>
      </c>
      <c r="T69" s="1444"/>
    </row>
    <row r="70" spans="1:20" ht="19.5" thickBot="1" x14ac:dyDescent="0.3">
      <c r="A70" s="1446"/>
      <c r="B70" s="1425"/>
      <c r="C70" s="1400"/>
      <c r="D70" s="1416"/>
      <c r="E70" s="1416"/>
      <c r="F70" s="275" t="s">
        <v>81</v>
      </c>
      <c r="G70" s="264">
        <f t="shared" si="6"/>
        <v>0</v>
      </c>
      <c r="H70" s="265">
        <v>0</v>
      </c>
      <c r="I70" s="265">
        <v>0</v>
      </c>
      <c r="J70" s="265">
        <v>0</v>
      </c>
      <c r="K70" s="265">
        <v>0</v>
      </c>
      <c r="L70" s="265">
        <v>0</v>
      </c>
      <c r="M70" s="265">
        <v>0</v>
      </c>
      <c r="N70" s="265">
        <v>0</v>
      </c>
      <c r="O70" s="265">
        <v>0</v>
      </c>
      <c r="P70" s="265">
        <v>0</v>
      </c>
      <c r="Q70" s="265">
        <v>0</v>
      </c>
      <c r="R70" s="265">
        <v>0</v>
      </c>
      <c r="S70" s="265">
        <v>0</v>
      </c>
      <c r="T70" s="1444"/>
    </row>
    <row r="71" spans="1:20" ht="19.5" thickBot="1" x14ac:dyDescent="0.3">
      <c r="A71" s="1446"/>
      <c r="B71" s="1425"/>
      <c r="C71" s="1400"/>
      <c r="D71" s="1413" t="s">
        <v>60</v>
      </c>
      <c r="E71" s="1413"/>
      <c r="F71" s="273" t="s">
        <v>82</v>
      </c>
      <c r="G71" s="264">
        <f t="shared" si="6"/>
        <v>0</v>
      </c>
      <c r="H71" s="265">
        <v>0</v>
      </c>
      <c r="I71" s="265">
        <v>0</v>
      </c>
      <c r="J71" s="265">
        <v>0</v>
      </c>
      <c r="K71" s="265">
        <v>0</v>
      </c>
      <c r="L71" s="265">
        <v>0</v>
      </c>
      <c r="M71" s="265">
        <v>0</v>
      </c>
      <c r="N71" s="265">
        <v>0</v>
      </c>
      <c r="O71" s="265">
        <v>0</v>
      </c>
      <c r="P71" s="265">
        <v>0</v>
      </c>
      <c r="Q71" s="265">
        <v>0</v>
      </c>
      <c r="R71" s="265">
        <v>0</v>
      </c>
      <c r="S71" s="265">
        <v>0</v>
      </c>
      <c r="T71" s="1444"/>
    </row>
    <row r="72" spans="1:20" ht="19.5" thickBot="1" x14ac:dyDescent="0.3">
      <c r="A72" s="1446"/>
      <c r="B72" s="1425"/>
      <c r="C72" s="1400"/>
      <c r="D72" s="1413" t="s">
        <v>61</v>
      </c>
      <c r="E72" s="1413"/>
      <c r="F72" s="268" t="s">
        <v>83</v>
      </c>
      <c r="G72" s="264">
        <f t="shared" si="6"/>
        <v>0</v>
      </c>
      <c r="H72" s="265">
        <v>0</v>
      </c>
      <c r="I72" s="265">
        <v>0</v>
      </c>
      <c r="J72" s="265">
        <v>0</v>
      </c>
      <c r="K72" s="265">
        <v>0</v>
      </c>
      <c r="L72" s="265">
        <v>0</v>
      </c>
      <c r="M72" s="265">
        <v>0</v>
      </c>
      <c r="N72" s="265">
        <v>0</v>
      </c>
      <c r="O72" s="265">
        <v>0</v>
      </c>
      <c r="P72" s="265">
        <v>0</v>
      </c>
      <c r="Q72" s="265">
        <v>0</v>
      </c>
      <c r="R72" s="265">
        <v>0</v>
      </c>
      <c r="S72" s="265">
        <v>0</v>
      </c>
      <c r="T72" s="1444"/>
    </row>
    <row r="73" spans="1:20" ht="19.5" thickBot="1" x14ac:dyDescent="0.3">
      <c r="A73" s="1446"/>
      <c r="B73" s="1425"/>
      <c r="C73" s="1400"/>
      <c r="D73" s="1413"/>
      <c r="E73" s="1413"/>
      <c r="F73" s="268" t="s">
        <v>84</v>
      </c>
      <c r="G73" s="264">
        <f t="shared" si="6"/>
        <v>0</v>
      </c>
      <c r="H73" s="265">
        <v>0</v>
      </c>
      <c r="I73" s="265">
        <v>0</v>
      </c>
      <c r="J73" s="265">
        <v>0</v>
      </c>
      <c r="K73" s="265">
        <v>0</v>
      </c>
      <c r="L73" s="265">
        <v>0</v>
      </c>
      <c r="M73" s="265">
        <v>0</v>
      </c>
      <c r="N73" s="265">
        <v>0</v>
      </c>
      <c r="O73" s="265">
        <v>0</v>
      </c>
      <c r="P73" s="265">
        <v>0</v>
      </c>
      <c r="Q73" s="265">
        <v>0</v>
      </c>
      <c r="R73" s="265">
        <v>0</v>
      </c>
      <c r="S73" s="265">
        <v>0</v>
      </c>
      <c r="T73" s="1444"/>
    </row>
    <row r="74" spans="1:20" ht="19.5" thickBot="1" x14ac:dyDescent="0.3">
      <c r="A74" s="1446"/>
      <c r="B74" s="1425"/>
      <c r="C74" s="1400"/>
      <c r="D74" s="1412" t="s">
        <v>62</v>
      </c>
      <c r="E74" s="1412"/>
      <c r="F74" s="268" t="s">
        <v>85</v>
      </c>
      <c r="G74" s="264">
        <f t="shared" si="6"/>
        <v>0</v>
      </c>
      <c r="H74" s="265">
        <v>0</v>
      </c>
      <c r="I74" s="265">
        <v>0</v>
      </c>
      <c r="J74" s="265">
        <v>0</v>
      </c>
      <c r="K74" s="265">
        <v>0</v>
      </c>
      <c r="L74" s="265">
        <v>0</v>
      </c>
      <c r="M74" s="265">
        <v>0</v>
      </c>
      <c r="N74" s="265">
        <v>0</v>
      </c>
      <c r="O74" s="265">
        <v>0</v>
      </c>
      <c r="P74" s="265">
        <v>0</v>
      </c>
      <c r="Q74" s="265">
        <v>0</v>
      </c>
      <c r="R74" s="265">
        <v>0</v>
      </c>
      <c r="S74" s="265">
        <v>0</v>
      </c>
      <c r="T74" s="1444"/>
    </row>
    <row r="75" spans="1:20" ht="19.5" thickBot="1" x14ac:dyDescent="0.3">
      <c r="A75" s="1446"/>
      <c r="B75" s="1425"/>
      <c r="C75" s="1400"/>
      <c r="D75" s="1412"/>
      <c r="E75" s="1412"/>
      <c r="F75" s="268" t="s">
        <v>86</v>
      </c>
      <c r="G75" s="264">
        <f t="shared" si="6"/>
        <v>0</v>
      </c>
      <c r="H75" s="265">
        <v>0</v>
      </c>
      <c r="I75" s="265">
        <v>0</v>
      </c>
      <c r="J75" s="265">
        <v>0</v>
      </c>
      <c r="K75" s="265">
        <v>0</v>
      </c>
      <c r="L75" s="265">
        <v>0</v>
      </c>
      <c r="M75" s="265">
        <v>0</v>
      </c>
      <c r="N75" s="265">
        <v>0</v>
      </c>
      <c r="O75" s="265">
        <v>0</v>
      </c>
      <c r="P75" s="265">
        <v>0</v>
      </c>
      <c r="Q75" s="265">
        <v>0</v>
      </c>
      <c r="R75" s="265">
        <v>0</v>
      </c>
      <c r="S75" s="265">
        <v>0</v>
      </c>
      <c r="T75" s="1444"/>
    </row>
    <row r="76" spans="1:20" ht="19.5" thickBot="1" x14ac:dyDescent="0.3">
      <c r="A76" s="1446"/>
      <c r="B76" s="1425"/>
      <c r="C76" s="1400"/>
      <c r="D76" s="1412" t="s">
        <v>63</v>
      </c>
      <c r="E76" s="1412"/>
      <c r="F76" s="268" t="s">
        <v>87</v>
      </c>
      <c r="G76" s="264">
        <f t="shared" si="6"/>
        <v>0</v>
      </c>
      <c r="H76" s="265">
        <v>0</v>
      </c>
      <c r="I76" s="265">
        <v>0</v>
      </c>
      <c r="J76" s="265">
        <v>0</v>
      </c>
      <c r="K76" s="265">
        <v>0</v>
      </c>
      <c r="L76" s="265">
        <v>0</v>
      </c>
      <c r="M76" s="265">
        <v>0</v>
      </c>
      <c r="N76" s="265">
        <v>0</v>
      </c>
      <c r="O76" s="265">
        <v>0</v>
      </c>
      <c r="P76" s="265">
        <v>0</v>
      </c>
      <c r="Q76" s="265">
        <v>0</v>
      </c>
      <c r="R76" s="265">
        <v>0</v>
      </c>
      <c r="S76" s="265">
        <v>0</v>
      </c>
      <c r="T76" s="1444"/>
    </row>
    <row r="77" spans="1:20" ht="38.25" thickBot="1" x14ac:dyDescent="0.3">
      <c r="A77" s="1446"/>
      <c r="B77" s="1425"/>
      <c r="C77" s="1400"/>
      <c r="D77" s="1412"/>
      <c r="E77" s="1412"/>
      <c r="F77" s="273" t="s">
        <v>88</v>
      </c>
      <c r="G77" s="264">
        <v>0</v>
      </c>
      <c r="H77" s="265">
        <v>0</v>
      </c>
      <c r="I77" s="265">
        <v>0</v>
      </c>
      <c r="J77" s="265">
        <v>0</v>
      </c>
      <c r="K77" s="265">
        <v>0</v>
      </c>
      <c r="L77" s="265">
        <v>0</v>
      </c>
      <c r="M77" s="265">
        <v>0</v>
      </c>
      <c r="N77" s="265">
        <v>0</v>
      </c>
      <c r="O77" s="265">
        <v>0</v>
      </c>
      <c r="P77" s="265">
        <v>0</v>
      </c>
      <c r="Q77" s="265">
        <v>0</v>
      </c>
      <c r="R77" s="265">
        <v>0</v>
      </c>
      <c r="S77" s="265">
        <v>0</v>
      </c>
      <c r="T77" s="1444"/>
    </row>
    <row r="78" spans="1:20" ht="38.25" thickBot="1" x14ac:dyDescent="0.3">
      <c r="A78" s="1446"/>
      <c r="B78" s="1425"/>
      <c r="C78" s="1400"/>
      <c r="D78" s="1412"/>
      <c r="E78" s="1412"/>
      <c r="F78" s="273" t="s">
        <v>89</v>
      </c>
      <c r="G78" s="264">
        <f t="shared" si="6"/>
        <v>0</v>
      </c>
      <c r="H78" s="265">
        <v>0</v>
      </c>
      <c r="I78" s="265">
        <v>0</v>
      </c>
      <c r="J78" s="265">
        <v>0</v>
      </c>
      <c r="K78" s="265">
        <v>0</v>
      </c>
      <c r="L78" s="265">
        <v>0</v>
      </c>
      <c r="M78" s="265">
        <v>0</v>
      </c>
      <c r="N78" s="265">
        <v>0</v>
      </c>
      <c r="O78" s="265">
        <v>0</v>
      </c>
      <c r="P78" s="265">
        <v>0</v>
      </c>
      <c r="Q78" s="265">
        <v>0</v>
      </c>
      <c r="R78" s="265">
        <v>0</v>
      </c>
      <c r="S78" s="265">
        <v>0</v>
      </c>
      <c r="T78" s="1444"/>
    </row>
    <row r="79" spans="1:20" ht="19.5" thickBot="1" x14ac:dyDescent="0.3">
      <c r="A79" s="1446"/>
      <c r="B79" s="1425"/>
      <c r="C79" s="1400"/>
      <c r="D79" s="1413" t="s">
        <v>64</v>
      </c>
      <c r="E79" s="1413"/>
      <c r="F79" s="268" t="s">
        <v>90</v>
      </c>
      <c r="G79" s="264">
        <f t="shared" si="6"/>
        <v>0</v>
      </c>
      <c r="H79" s="265">
        <v>0</v>
      </c>
      <c r="I79" s="265">
        <v>0</v>
      </c>
      <c r="J79" s="265">
        <v>0</v>
      </c>
      <c r="K79" s="265">
        <v>0</v>
      </c>
      <c r="L79" s="265">
        <v>0</v>
      </c>
      <c r="M79" s="265">
        <v>0</v>
      </c>
      <c r="N79" s="265">
        <v>0</v>
      </c>
      <c r="O79" s="265">
        <v>0</v>
      </c>
      <c r="P79" s="265">
        <v>0</v>
      </c>
      <c r="Q79" s="265">
        <v>0</v>
      </c>
      <c r="R79" s="265">
        <v>0</v>
      </c>
      <c r="S79" s="265">
        <v>0</v>
      </c>
      <c r="T79" s="1444"/>
    </row>
    <row r="80" spans="1:20" ht="19.5" thickBot="1" x14ac:dyDescent="0.3">
      <c r="A80" s="1446"/>
      <c r="B80" s="1425"/>
      <c r="C80" s="1400"/>
      <c r="D80" s="1412" t="s">
        <v>65</v>
      </c>
      <c r="E80" s="1412"/>
      <c r="F80" s="268" t="s">
        <v>91</v>
      </c>
      <c r="G80" s="264">
        <f t="shared" si="6"/>
        <v>0</v>
      </c>
      <c r="H80" s="265">
        <v>0</v>
      </c>
      <c r="I80" s="265">
        <v>0</v>
      </c>
      <c r="J80" s="265">
        <v>0</v>
      </c>
      <c r="K80" s="265">
        <v>0</v>
      </c>
      <c r="L80" s="265">
        <v>0</v>
      </c>
      <c r="M80" s="265">
        <v>0</v>
      </c>
      <c r="N80" s="265">
        <v>0</v>
      </c>
      <c r="O80" s="265">
        <v>0</v>
      </c>
      <c r="P80" s="265">
        <v>0</v>
      </c>
      <c r="Q80" s="265">
        <v>0</v>
      </c>
      <c r="R80" s="265">
        <v>0</v>
      </c>
      <c r="S80" s="265">
        <v>0</v>
      </c>
      <c r="T80" s="1444"/>
    </row>
    <row r="81" spans="1:20" ht="19.5" thickBot="1" x14ac:dyDescent="0.3">
      <c r="A81" s="1446"/>
      <c r="B81" s="1425"/>
      <c r="C81" s="1400"/>
      <c r="D81" s="1412"/>
      <c r="E81" s="1412"/>
      <c r="F81" s="269" t="s">
        <v>92</v>
      </c>
      <c r="G81" s="264">
        <f t="shared" si="6"/>
        <v>0</v>
      </c>
      <c r="H81" s="270">
        <v>0</v>
      </c>
      <c r="I81" s="270">
        <v>0</v>
      </c>
      <c r="J81" s="270">
        <v>0</v>
      </c>
      <c r="K81" s="270">
        <v>0</v>
      </c>
      <c r="L81" s="270">
        <v>0</v>
      </c>
      <c r="M81" s="270">
        <v>0</v>
      </c>
      <c r="N81" s="270">
        <v>0</v>
      </c>
      <c r="O81" s="270">
        <v>0</v>
      </c>
      <c r="P81" s="270">
        <v>0</v>
      </c>
      <c r="Q81" s="270">
        <v>0</v>
      </c>
      <c r="R81" s="270">
        <v>0</v>
      </c>
      <c r="S81" s="270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9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76">
        <v>0</v>
      </c>
      <c r="I84" s="276">
        <v>0</v>
      </c>
      <c r="J84" s="276">
        <v>0</v>
      </c>
      <c r="K84" s="276">
        <v>0</v>
      </c>
      <c r="L84" s="276">
        <v>0</v>
      </c>
      <c r="M84" s="276">
        <v>0</v>
      </c>
      <c r="N84" s="276">
        <v>0</v>
      </c>
      <c r="O84" s="276">
        <v>0</v>
      </c>
      <c r="P84" s="276">
        <v>0</v>
      </c>
      <c r="Q84" s="276">
        <v>0</v>
      </c>
      <c r="R84" s="276">
        <v>0</v>
      </c>
      <c r="S84" s="276">
        <v>0</v>
      </c>
      <c r="T84" s="1444"/>
    </row>
    <row r="85" spans="1:20" ht="19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7">
        <v>0</v>
      </c>
      <c r="I85" s="277">
        <v>0</v>
      </c>
      <c r="J85" s="277">
        <v>0</v>
      </c>
      <c r="K85" s="277">
        <v>0</v>
      </c>
      <c r="L85" s="277">
        <v>0</v>
      </c>
      <c r="M85" s="277">
        <v>0</v>
      </c>
      <c r="N85" s="277">
        <v>0</v>
      </c>
      <c r="O85" s="277">
        <v>0</v>
      </c>
      <c r="P85" s="277">
        <v>0</v>
      </c>
      <c r="Q85" s="277">
        <v>0</v>
      </c>
      <c r="R85" s="277">
        <v>0</v>
      </c>
      <c r="S85" s="27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260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263">
        <f t="shared" ref="G89:S89" si="7">G22+G41+G62</f>
        <v>4</v>
      </c>
      <c r="H89" s="263">
        <f t="shared" si="7"/>
        <v>0</v>
      </c>
      <c r="I89" s="263">
        <f t="shared" si="7"/>
        <v>0</v>
      </c>
      <c r="J89" s="263">
        <f t="shared" si="7"/>
        <v>1</v>
      </c>
      <c r="K89" s="263">
        <f t="shared" si="7"/>
        <v>0</v>
      </c>
      <c r="L89" s="263">
        <f t="shared" si="7"/>
        <v>0</v>
      </c>
      <c r="M89" s="263">
        <f t="shared" si="7"/>
        <v>1</v>
      </c>
      <c r="N89" s="263">
        <f t="shared" si="7"/>
        <v>0</v>
      </c>
      <c r="O89" s="263">
        <f t="shared" si="7"/>
        <v>0</v>
      </c>
      <c r="P89" s="263">
        <f t="shared" si="7"/>
        <v>1</v>
      </c>
      <c r="Q89" s="263">
        <f t="shared" si="7"/>
        <v>0</v>
      </c>
      <c r="R89" s="263">
        <f t="shared" si="7"/>
        <v>0</v>
      </c>
      <c r="S89" s="263">
        <f t="shared" si="7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278">
        <f>+H90+I90+J90+K90+L90+M90+N90+O90+P90+Q90+R90+S90</f>
        <v>0</v>
      </c>
      <c r="H90" s="265">
        <v>0</v>
      </c>
      <c r="I90" s="265">
        <v>0</v>
      </c>
      <c r="J90" s="265">
        <v>0</v>
      </c>
      <c r="K90" s="265">
        <v>0</v>
      </c>
      <c r="L90" s="265">
        <v>0</v>
      </c>
      <c r="M90" s="265">
        <v>0</v>
      </c>
      <c r="N90" s="265">
        <v>0</v>
      </c>
      <c r="O90" s="265">
        <v>0</v>
      </c>
      <c r="P90" s="265">
        <v>0</v>
      </c>
      <c r="Q90" s="265">
        <v>0</v>
      </c>
      <c r="R90" s="265">
        <v>0</v>
      </c>
      <c r="S90" s="26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278">
        <f t="shared" ref="G91:G97" si="8">+H91+I91+J91+K91+L91+M91+N91+O91+P91+Q91+R91+S91</f>
        <v>0</v>
      </c>
      <c r="H91" s="265">
        <v>0</v>
      </c>
      <c r="I91" s="265">
        <v>0</v>
      </c>
      <c r="J91" s="265">
        <v>0</v>
      </c>
      <c r="K91" s="265">
        <v>0</v>
      </c>
      <c r="L91" s="265">
        <v>0</v>
      </c>
      <c r="M91" s="265">
        <v>0</v>
      </c>
      <c r="N91" s="265">
        <v>0</v>
      </c>
      <c r="O91" s="265">
        <v>0</v>
      </c>
      <c r="P91" s="265">
        <v>0</v>
      </c>
      <c r="Q91" s="265">
        <v>0</v>
      </c>
      <c r="R91" s="265">
        <v>0</v>
      </c>
      <c r="S91" s="26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278">
        <f t="shared" si="8"/>
        <v>3</v>
      </c>
      <c r="H92" s="265">
        <v>0</v>
      </c>
      <c r="I92" s="265">
        <v>0</v>
      </c>
      <c r="J92" s="265">
        <v>0</v>
      </c>
      <c r="K92" s="265">
        <v>0</v>
      </c>
      <c r="L92" s="265">
        <v>1</v>
      </c>
      <c r="M92" s="265">
        <v>0</v>
      </c>
      <c r="N92" s="265">
        <v>1</v>
      </c>
      <c r="O92" s="265">
        <v>0</v>
      </c>
      <c r="P92" s="265">
        <v>0</v>
      </c>
      <c r="Q92" s="265">
        <v>1</v>
      </c>
      <c r="R92" s="265">
        <v>0</v>
      </c>
      <c r="S92" s="265">
        <v>0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278">
        <f t="shared" si="8"/>
        <v>3</v>
      </c>
      <c r="H93" s="265">
        <v>0</v>
      </c>
      <c r="I93" s="265">
        <v>0</v>
      </c>
      <c r="J93" s="265">
        <v>0</v>
      </c>
      <c r="K93" s="265">
        <v>0</v>
      </c>
      <c r="L93" s="265">
        <v>1</v>
      </c>
      <c r="M93" s="265">
        <v>0</v>
      </c>
      <c r="N93" s="265">
        <v>1</v>
      </c>
      <c r="O93" s="265">
        <v>0</v>
      </c>
      <c r="P93" s="265">
        <v>0</v>
      </c>
      <c r="Q93" s="265">
        <v>1</v>
      </c>
      <c r="R93" s="265">
        <v>0</v>
      </c>
      <c r="S93" s="265">
        <v>0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278">
        <f t="shared" si="8"/>
        <v>0</v>
      </c>
      <c r="H94" s="265">
        <v>0</v>
      </c>
      <c r="I94" s="265">
        <v>0</v>
      </c>
      <c r="J94" s="265">
        <v>0</v>
      </c>
      <c r="K94" s="265">
        <v>0</v>
      </c>
      <c r="L94" s="265">
        <v>0</v>
      </c>
      <c r="M94" s="265">
        <v>0</v>
      </c>
      <c r="N94" s="265">
        <v>0</v>
      </c>
      <c r="O94" s="265">
        <v>0</v>
      </c>
      <c r="P94" s="265">
        <v>0</v>
      </c>
      <c r="Q94" s="265">
        <v>0</v>
      </c>
      <c r="R94" s="265">
        <v>0</v>
      </c>
      <c r="S94" s="26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278">
        <f t="shared" si="8"/>
        <v>3</v>
      </c>
      <c r="H95" s="265">
        <v>0</v>
      </c>
      <c r="I95" s="265">
        <v>0</v>
      </c>
      <c r="J95" s="265">
        <v>0</v>
      </c>
      <c r="K95" s="265">
        <v>0</v>
      </c>
      <c r="L95" s="265">
        <v>1</v>
      </c>
      <c r="M95" s="265">
        <v>0</v>
      </c>
      <c r="N95" s="265">
        <v>0</v>
      </c>
      <c r="O95" s="265">
        <v>1</v>
      </c>
      <c r="P95" s="265">
        <v>0</v>
      </c>
      <c r="Q95" s="265">
        <v>0</v>
      </c>
      <c r="R95" s="265">
        <v>1</v>
      </c>
      <c r="S95" s="26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278">
        <f t="shared" si="8"/>
        <v>0</v>
      </c>
      <c r="H96" s="265">
        <v>0</v>
      </c>
      <c r="I96" s="265">
        <v>0</v>
      </c>
      <c r="J96" s="265">
        <v>0</v>
      </c>
      <c r="K96" s="265">
        <v>0</v>
      </c>
      <c r="L96" s="265">
        <v>0</v>
      </c>
      <c r="M96" s="265">
        <v>0</v>
      </c>
      <c r="N96" s="265">
        <v>0</v>
      </c>
      <c r="O96" s="265">
        <v>0</v>
      </c>
      <c r="P96" s="265">
        <v>0</v>
      </c>
      <c r="Q96" s="265">
        <v>0</v>
      </c>
      <c r="R96" s="265">
        <v>0</v>
      </c>
      <c r="S96" s="26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278">
        <f t="shared" si="8"/>
        <v>0</v>
      </c>
      <c r="H97" s="265">
        <v>0</v>
      </c>
      <c r="I97" s="265">
        <v>0</v>
      </c>
      <c r="J97" s="265">
        <v>0</v>
      </c>
      <c r="K97" s="265">
        <v>0</v>
      </c>
      <c r="L97" s="265">
        <v>0</v>
      </c>
      <c r="M97" s="265">
        <v>0</v>
      </c>
      <c r="N97" s="265">
        <v>0</v>
      </c>
      <c r="O97" s="265">
        <v>0</v>
      </c>
      <c r="P97" s="265">
        <v>0</v>
      </c>
      <c r="Q97" s="265">
        <v>0</v>
      </c>
      <c r="R97" s="265">
        <v>0</v>
      </c>
      <c r="S97" s="26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279" t="s">
        <v>280</v>
      </c>
      <c r="G102" s="82">
        <f>SUM(H102:S102)</f>
        <v>2</v>
      </c>
      <c r="H102" s="82">
        <v>0</v>
      </c>
      <c r="I102" s="82">
        <v>0</v>
      </c>
      <c r="J102" s="82">
        <v>0</v>
      </c>
      <c r="K102" s="82">
        <v>1</v>
      </c>
      <c r="L102" s="82">
        <v>0</v>
      </c>
      <c r="M102" s="82">
        <v>0</v>
      </c>
      <c r="N102" s="82">
        <v>0</v>
      </c>
      <c r="O102" s="82">
        <v>1</v>
      </c>
      <c r="P102" s="82">
        <v>0</v>
      </c>
      <c r="Q102" s="82">
        <v>0</v>
      </c>
      <c r="R102" s="82">
        <v>0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280" t="s">
        <v>281</v>
      </c>
      <c r="G103" s="36">
        <f t="shared" ref="G103:G166" si="9">SUM(H103:S103)</f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280" t="s">
        <v>282</v>
      </c>
      <c r="G104" s="36">
        <f t="shared" si="9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280" t="s">
        <v>283</v>
      </c>
      <c r="G105" s="36">
        <f t="shared" si="9"/>
        <v>1</v>
      </c>
      <c r="H105" s="36">
        <v>0</v>
      </c>
      <c r="I105" s="36">
        <v>0</v>
      </c>
      <c r="J105" s="36">
        <v>0</v>
      </c>
      <c r="K105" s="36">
        <v>0</v>
      </c>
      <c r="L105" s="36">
        <v>1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280" t="s">
        <v>284</v>
      </c>
      <c r="G106" s="36">
        <f t="shared" si="9"/>
        <v>10</v>
      </c>
      <c r="H106" s="36">
        <v>0</v>
      </c>
      <c r="I106" s="36">
        <v>1</v>
      </c>
      <c r="J106" s="36">
        <v>1</v>
      </c>
      <c r="K106" s="36">
        <v>1</v>
      </c>
      <c r="L106" s="36">
        <v>1</v>
      </c>
      <c r="M106" s="36">
        <v>1</v>
      </c>
      <c r="N106" s="36">
        <v>1</v>
      </c>
      <c r="O106" s="36">
        <v>1</v>
      </c>
      <c r="P106" s="36">
        <v>1</v>
      </c>
      <c r="Q106" s="36">
        <v>1</v>
      </c>
      <c r="R106" s="36">
        <v>1</v>
      </c>
      <c r="S106" s="37">
        <v>0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281" t="s">
        <v>285</v>
      </c>
      <c r="G107" s="36">
        <f t="shared" si="9"/>
        <v>1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1</v>
      </c>
      <c r="Q107" s="36">
        <v>0</v>
      </c>
      <c r="R107" s="36">
        <v>0</v>
      </c>
      <c r="S107" s="37">
        <v>0</v>
      </c>
      <c r="T107" s="1444"/>
    </row>
    <row r="108" spans="1:20" ht="38.25" thickBot="1" x14ac:dyDescent="0.3">
      <c r="A108" s="1446"/>
      <c r="B108" s="1333"/>
      <c r="C108" s="1392"/>
      <c r="D108" s="1375"/>
      <c r="E108" s="1376"/>
      <c r="F108" s="281" t="s">
        <v>286</v>
      </c>
      <c r="G108" s="36">
        <f t="shared" si="9"/>
        <v>1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1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281" t="s">
        <v>287</v>
      </c>
      <c r="G109" s="36">
        <f t="shared" si="9"/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8.25" thickBot="1" x14ac:dyDescent="0.3">
      <c r="A110" s="1446"/>
      <c r="B110" s="1333"/>
      <c r="C110" s="1392"/>
      <c r="D110" s="1375"/>
      <c r="E110" s="1376"/>
      <c r="F110" s="281" t="s">
        <v>288</v>
      </c>
      <c r="G110" s="36">
        <f t="shared" si="9"/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281" t="s">
        <v>289</v>
      </c>
      <c r="G111" s="36">
        <f t="shared" si="9"/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57" thickBot="1" x14ac:dyDescent="0.3">
      <c r="A112" s="1446"/>
      <c r="B112" s="1333"/>
      <c r="C112" s="1392"/>
      <c r="D112" s="1375"/>
      <c r="E112" s="1376"/>
      <c r="F112" s="281" t="s">
        <v>290</v>
      </c>
      <c r="G112" s="36">
        <f t="shared" si="9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8.25" thickBot="1" x14ac:dyDescent="0.3">
      <c r="A113" s="1446"/>
      <c r="B113" s="1333"/>
      <c r="C113" s="1392"/>
      <c r="D113" s="1375"/>
      <c r="E113" s="1376"/>
      <c r="F113" s="281" t="s">
        <v>291</v>
      </c>
      <c r="G113" s="36">
        <f t="shared" si="9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281" t="s">
        <v>292</v>
      </c>
      <c r="G114" s="36">
        <f t="shared" si="9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38.25" thickBot="1" x14ac:dyDescent="0.3">
      <c r="A115" s="1446"/>
      <c r="B115" s="1333"/>
      <c r="C115" s="1392"/>
      <c r="D115" s="1375"/>
      <c r="E115" s="1376"/>
      <c r="F115" s="281" t="s">
        <v>293</v>
      </c>
      <c r="G115" s="36">
        <f t="shared" si="9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8.25" thickBot="1" x14ac:dyDescent="0.3">
      <c r="A116" s="1446"/>
      <c r="B116" s="1333"/>
      <c r="C116" s="1392"/>
      <c r="D116" s="1375"/>
      <c r="E116" s="1376"/>
      <c r="F116" s="281" t="s">
        <v>294</v>
      </c>
      <c r="G116" s="36">
        <f t="shared" si="9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281" t="s">
        <v>295</v>
      </c>
      <c r="G117" s="36">
        <f t="shared" si="9"/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38.25" thickBot="1" x14ac:dyDescent="0.3">
      <c r="A118" s="1446"/>
      <c r="B118" s="1333"/>
      <c r="C118" s="1392"/>
      <c r="D118" s="1375"/>
      <c r="E118" s="1376"/>
      <c r="F118" s="281" t="s">
        <v>296</v>
      </c>
      <c r="G118" s="36">
        <f t="shared" si="9"/>
        <v>4</v>
      </c>
      <c r="H118" s="36">
        <v>0</v>
      </c>
      <c r="I118" s="36">
        <v>0</v>
      </c>
      <c r="J118" s="36">
        <v>1</v>
      </c>
      <c r="K118" s="36">
        <v>0</v>
      </c>
      <c r="L118" s="36">
        <v>0</v>
      </c>
      <c r="M118" s="36">
        <v>1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7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281" t="s">
        <v>297</v>
      </c>
      <c r="G119" s="36">
        <f t="shared" si="9"/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281" t="s">
        <v>298</v>
      </c>
      <c r="G120" s="36">
        <f t="shared" si="9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38.25" thickBot="1" x14ac:dyDescent="0.3">
      <c r="A121" s="1446"/>
      <c r="B121" s="1333"/>
      <c r="C121" s="1392"/>
      <c r="D121" s="1375"/>
      <c r="E121" s="1376"/>
      <c r="F121" s="281" t="s">
        <v>299</v>
      </c>
      <c r="G121" s="36">
        <f t="shared" si="9"/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281" t="s">
        <v>300</v>
      </c>
      <c r="G122" s="36">
        <f t="shared" si="9"/>
        <v>3</v>
      </c>
      <c r="H122" s="36">
        <v>0</v>
      </c>
      <c r="I122" s="36">
        <v>0</v>
      </c>
      <c r="J122" s="36">
        <v>1</v>
      </c>
      <c r="K122" s="36">
        <v>0</v>
      </c>
      <c r="L122" s="36">
        <v>0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1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281" t="s">
        <v>301</v>
      </c>
      <c r="G123" s="36">
        <f t="shared" si="9"/>
        <v>5</v>
      </c>
      <c r="H123" s="36">
        <v>0</v>
      </c>
      <c r="I123" s="36">
        <v>1</v>
      </c>
      <c r="J123" s="36">
        <v>0</v>
      </c>
      <c r="K123" s="36">
        <v>0</v>
      </c>
      <c r="L123" s="36">
        <v>1</v>
      </c>
      <c r="M123" s="36">
        <v>0</v>
      </c>
      <c r="N123" s="36">
        <v>0</v>
      </c>
      <c r="O123" s="36">
        <v>1</v>
      </c>
      <c r="P123" s="36">
        <v>0</v>
      </c>
      <c r="Q123" s="36">
        <v>1</v>
      </c>
      <c r="R123" s="36">
        <v>0</v>
      </c>
      <c r="S123" s="37">
        <v>1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281" t="s">
        <v>302</v>
      </c>
      <c r="G124" s="36">
        <f t="shared" si="9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281" t="s">
        <v>303</v>
      </c>
      <c r="G125" s="36">
        <f t="shared" si="9"/>
        <v>3</v>
      </c>
      <c r="H125" s="36">
        <v>0</v>
      </c>
      <c r="I125" s="36">
        <v>0</v>
      </c>
      <c r="J125" s="36">
        <v>1</v>
      </c>
      <c r="K125" s="36">
        <v>0</v>
      </c>
      <c r="L125" s="36">
        <v>0</v>
      </c>
      <c r="M125" s="36">
        <v>1</v>
      </c>
      <c r="N125" s="36">
        <v>0</v>
      </c>
      <c r="O125" s="36">
        <v>0</v>
      </c>
      <c r="P125" s="36">
        <v>1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281" t="s">
        <v>304</v>
      </c>
      <c r="G126" s="36">
        <f t="shared" si="9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281" t="s">
        <v>305</v>
      </c>
      <c r="G127" s="36">
        <f t="shared" si="9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281" t="s">
        <v>306</v>
      </c>
      <c r="G128" s="36">
        <f t="shared" si="9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281" t="s">
        <v>307</v>
      </c>
      <c r="G129" s="36">
        <f t="shared" si="9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281" t="s">
        <v>308</v>
      </c>
      <c r="G130" s="36">
        <f t="shared" si="9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281" t="s">
        <v>309</v>
      </c>
      <c r="G131" s="36">
        <f t="shared" si="9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281" t="s">
        <v>310</v>
      </c>
      <c r="G132" s="36">
        <f t="shared" si="9"/>
        <v>3</v>
      </c>
      <c r="H132" s="36">
        <v>0</v>
      </c>
      <c r="I132" s="36">
        <v>0</v>
      </c>
      <c r="J132" s="36">
        <v>1</v>
      </c>
      <c r="K132" s="36">
        <v>0</v>
      </c>
      <c r="L132" s="36">
        <v>0</v>
      </c>
      <c r="M132" s="36">
        <v>1</v>
      </c>
      <c r="N132" s="36">
        <v>0</v>
      </c>
      <c r="O132" s="36">
        <v>0</v>
      </c>
      <c r="P132" s="36">
        <v>0</v>
      </c>
      <c r="Q132" s="36">
        <v>1</v>
      </c>
      <c r="R132" s="36">
        <v>0</v>
      </c>
      <c r="S132" s="37">
        <v>0</v>
      </c>
      <c r="T132" s="1444"/>
    </row>
    <row r="133" spans="1:20" ht="38.25" thickBot="1" x14ac:dyDescent="0.3">
      <c r="A133" s="1446"/>
      <c r="B133" s="1333"/>
      <c r="C133" s="1392"/>
      <c r="D133" s="1375"/>
      <c r="E133" s="1376"/>
      <c r="F133" s="281" t="s">
        <v>311</v>
      </c>
      <c r="G133" s="36">
        <f t="shared" si="9"/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8.25" thickBot="1" x14ac:dyDescent="0.3">
      <c r="A134" s="1446"/>
      <c r="B134" s="1333"/>
      <c r="C134" s="1392"/>
      <c r="D134" s="1375"/>
      <c r="E134" s="1376"/>
      <c r="F134" s="281" t="s">
        <v>312</v>
      </c>
      <c r="G134" s="36">
        <f t="shared" si="9"/>
        <v>10</v>
      </c>
      <c r="H134" s="36">
        <v>0</v>
      </c>
      <c r="I134" s="36">
        <v>1</v>
      </c>
      <c r="J134" s="36">
        <v>1</v>
      </c>
      <c r="K134" s="36">
        <v>1</v>
      </c>
      <c r="L134" s="36">
        <v>1</v>
      </c>
      <c r="M134" s="36">
        <v>1</v>
      </c>
      <c r="N134" s="36">
        <v>1</v>
      </c>
      <c r="O134" s="36">
        <v>1</v>
      </c>
      <c r="P134" s="36">
        <v>1</v>
      </c>
      <c r="Q134" s="36">
        <v>1</v>
      </c>
      <c r="R134" s="36">
        <v>1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281" t="s">
        <v>230</v>
      </c>
      <c r="G135" s="36">
        <f t="shared" si="9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281" t="s">
        <v>313</v>
      </c>
      <c r="G136" s="36">
        <f t="shared" si="9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57" thickBot="1" x14ac:dyDescent="0.3">
      <c r="A137" s="1446"/>
      <c r="B137" s="1333"/>
      <c r="C137" s="1392"/>
      <c r="D137" s="1375"/>
      <c r="E137" s="1376"/>
      <c r="F137" s="281" t="s">
        <v>314</v>
      </c>
      <c r="G137" s="36">
        <f t="shared" si="9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8.25" thickBot="1" x14ac:dyDescent="0.3">
      <c r="A138" s="1446"/>
      <c r="B138" s="1333"/>
      <c r="C138" s="1392"/>
      <c r="D138" s="1375"/>
      <c r="E138" s="1376"/>
      <c r="F138" s="281" t="s">
        <v>315</v>
      </c>
      <c r="G138" s="36">
        <f t="shared" si="9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281" t="s">
        <v>316</v>
      </c>
      <c r="G139" s="36">
        <f t="shared" si="9"/>
        <v>4</v>
      </c>
      <c r="H139" s="36">
        <v>0</v>
      </c>
      <c r="I139" s="36">
        <v>1</v>
      </c>
      <c r="J139" s="36">
        <v>0</v>
      </c>
      <c r="K139" s="36">
        <v>0</v>
      </c>
      <c r="L139" s="36">
        <v>1</v>
      </c>
      <c r="M139" s="36">
        <v>0</v>
      </c>
      <c r="N139" s="36">
        <v>0</v>
      </c>
      <c r="O139" s="36">
        <v>1</v>
      </c>
      <c r="P139" s="36">
        <v>0</v>
      </c>
      <c r="Q139" s="36">
        <v>0</v>
      </c>
      <c r="R139" s="36">
        <v>0</v>
      </c>
      <c r="S139" s="37">
        <v>1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281" t="s">
        <v>317</v>
      </c>
      <c r="G140" s="36">
        <f t="shared" si="9"/>
        <v>1</v>
      </c>
      <c r="H140" s="36">
        <v>0</v>
      </c>
      <c r="I140" s="36">
        <v>0</v>
      </c>
      <c r="J140" s="36">
        <v>1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281" t="s">
        <v>318</v>
      </c>
      <c r="G141" s="36">
        <f t="shared" si="9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281" t="s">
        <v>319</v>
      </c>
      <c r="G142" s="36">
        <f t="shared" si="9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281" t="s">
        <v>320</v>
      </c>
      <c r="G143" s="36">
        <f t="shared" si="9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281" t="s">
        <v>321</v>
      </c>
      <c r="G144" s="36">
        <f t="shared" si="9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281" t="s">
        <v>322</v>
      </c>
      <c r="G145" s="36">
        <f t="shared" si="9"/>
        <v>2</v>
      </c>
      <c r="H145" s="36">
        <v>0</v>
      </c>
      <c r="I145" s="36">
        <v>0</v>
      </c>
      <c r="J145" s="36">
        <v>0</v>
      </c>
      <c r="K145" s="36">
        <v>1</v>
      </c>
      <c r="L145" s="36">
        <v>0</v>
      </c>
      <c r="M145" s="36">
        <v>0</v>
      </c>
      <c r="N145" s="36">
        <v>0</v>
      </c>
      <c r="O145" s="36">
        <v>0</v>
      </c>
      <c r="P145" s="36">
        <v>1</v>
      </c>
      <c r="Q145" s="36">
        <v>0</v>
      </c>
      <c r="R145" s="36">
        <v>0</v>
      </c>
      <c r="S145" s="37">
        <v>0</v>
      </c>
      <c r="T145" s="1444"/>
    </row>
    <row r="146" spans="1:20" ht="38.25" thickBot="1" x14ac:dyDescent="0.3">
      <c r="A146" s="1446"/>
      <c r="B146" s="1333"/>
      <c r="C146" s="1392"/>
      <c r="D146" s="1375"/>
      <c r="E146" s="1376"/>
      <c r="F146" s="281" t="s">
        <v>323</v>
      </c>
      <c r="G146" s="36">
        <f t="shared" si="9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8.25" thickBot="1" x14ac:dyDescent="0.3">
      <c r="A147" s="1446"/>
      <c r="B147" s="1333"/>
      <c r="C147" s="1392"/>
      <c r="D147" s="1375"/>
      <c r="E147" s="1376"/>
      <c r="F147" s="281" t="s">
        <v>324</v>
      </c>
      <c r="G147" s="36">
        <f t="shared" si="9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281" t="s">
        <v>325</v>
      </c>
      <c r="G148" s="36">
        <f t="shared" si="9"/>
        <v>24</v>
      </c>
      <c r="H148" s="36">
        <v>2</v>
      </c>
      <c r="I148" s="36">
        <v>2</v>
      </c>
      <c r="J148" s="36">
        <v>2</v>
      </c>
      <c r="K148" s="36">
        <v>2</v>
      </c>
      <c r="L148" s="36">
        <v>2</v>
      </c>
      <c r="M148" s="36">
        <v>2</v>
      </c>
      <c r="N148" s="36">
        <v>2</v>
      </c>
      <c r="O148" s="36">
        <v>2</v>
      </c>
      <c r="P148" s="36">
        <v>2</v>
      </c>
      <c r="Q148" s="36">
        <v>2</v>
      </c>
      <c r="R148" s="36">
        <v>2</v>
      </c>
      <c r="S148" s="37">
        <v>2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281" t="s">
        <v>326</v>
      </c>
      <c r="G149" s="36">
        <f t="shared" si="9"/>
        <v>12</v>
      </c>
      <c r="H149" s="36">
        <v>1</v>
      </c>
      <c r="I149" s="36">
        <v>1</v>
      </c>
      <c r="J149" s="36">
        <v>1</v>
      </c>
      <c r="K149" s="36">
        <v>1</v>
      </c>
      <c r="L149" s="36">
        <v>1</v>
      </c>
      <c r="M149" s="36">
        <v>1</v>
      </c>
      <c r="N149" s="36">
        <v>1</v>
      </c>
      <c r="O149" s="36">
        <v>1</v>
      </c>
      <c r="P149" s="36">
        <v>1</v>
      </c>
      <c r="Q149" s="36">
        <v>1</v>
      </c>
      <c r="R149" s="36">
        <v>1</v>
      </c>
      <c r="S149" s="37">
        <v>1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281" t="s">
        <v>137</v>
      </c>
      <c r="G150" s="36">
        <f t="shared" si="9"/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281" t="s">
        <v>327</v>
      </c>
      <c r="G151" s="36">
        <f t="shared" si="9"/>
        <v>12</v>
      </c>
      <c r="H151" s="36">
        <v>1</v>
      </c>
      <c r="I151" s="36">
        <v>1</v>
      </c>
      <c r="J151" s="36">
        <v>1</v>
      </c>
      <c r="K151" s="36">
        <v>1</v>
      </c>
      <c r="L151" s="36">
        <v>1</v>
      </c>
      <c r="M151" s="36">
        <v>1</v>
      </c>
      <c r="N151" s="36">
        <v>1</v>
      </c>
      <c r="O151" s="36">
        <v>1</v>
      </c>
      <c r="P151" s="36">
        <v>1</v>
      </c>
      <c r="Q151" s="36">
        <v>1</v>
      </c>
      <c r="R151" s="36">
        <v>1</v>
      </c>
      <c r="S151" s="37">
        <v>1</v>
      </c>
      <c r="T151" s="1444"/>
    </row>
    <row r="152" spans="1:20" ht="38.25" thickBot="1" x14ac:dyDescent="0.3">
      <c r="A152" s="1446"/>
      <c r="B152" s="1333"/>
      <c r="C152" s="1392"/>
      <c r="D152" s="1375"/>
      <c r="E152" s="1376"/>
      <c r="F152" s="281" t="s">
        <v>328</v>
      </c>
      <c r="G152" s="36">
        <f t="shared" si="9"/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281" t="s">
        <v>329</v>
      </c>
      <c r="G153" s="36">
        <f t="shared" si="9"/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282" t="s">
        <v>330</v>
      </c>
      <c r="G154" s="80">
        <f t="shared" si="9"/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98</v>
      </c>
      <c r="H155" s="93">
        <f t="shared" ref="H155:S155" si="10">SUM(H102:H154)</f>
        <v>4</v>
      </c>
      <c r="I155" s="93">
        <f t="shared" si="10"/>
        <v>8</v>
      </c>
      <c r="J155" s="93">
        <f t="shared" si="10"/>
        <v>11</v>
      </c>
      <c r="K155" s="93">
        <f t="shared" si="10"/>
        <v>8</v>
      </c>
      <c r="L155" s="93">
        <f t="shared" si="10"/>
        <v>9</v>
      </c>
      <c r="M155" s="93">
        <f t="shared" si="10"/>
        <v>10</v>
      </c>
      <c r="N155" s="93">
        <f t="shared" si="10"/>
        <v>7</v>
      </c>
      <c r="O155" s="93">
        <f t="shared" si="10"/>
        <v>9</v>
      </c>
      <c r="P155" s="93">
        <f t="shared" si="10"/>
        <v>10</v>
      </c>
      <c r="Q155" s="93">
        <f t="shared" si="10"/>
        <v>8</v>
      </c>
      <c r="R155" s="93">
        <f t="shared" si="10"/>
        <v>7</v>
      </c>
      <c r="S155" s="94">
        <f t="shared" si="10"/>
        <v>7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283" t="s">
        <v>355</v>
      </c>
      <c r="G156" s="82">
        <f t="shared" si="9"/>
        <v>1</v>
      </c>
      <c r="H156" s="82">
        <v>0</v>
      </c>
      <c r="I156" s="82">
        <v>0</v>
      </c>
      <c r="J156" s="82">
        <v>0</v>
      </c>
      <c r="K156" s="82">
        <v>1</v>
      </c>
      <c r="L156" s="82">
        <v>0</v>
      </c>
      <c r="M156" s="82">
        <v>0</v>
      </c>
      <c r="N156" s="82">
        <v>0</v>
      </c>
      <c r="O156" s="82">
        <v>0</v>
      </c>
      <c r="P156" s="82">
        <v>0</v>
      </c>
      <c r="Q156" s="82">
        <v>0</v>
      </c>
      <c r="R156" s="82">
        <v>0</v>
      </c>
      <c r="S156" s="83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284" t="s">
        <v>356</v>
      </c>
      <c r="G157" s="36">
        <f t="shared" si="9"/>
        <v>1</v>
      </c>
      <c r="H157" s="36">
        <v>0</v>
      </c>
      <c r="I157" s="36">
        <v>0</v>
      </c>
      <c r="J157" s="36">
        <v>0</v>
      </c>
      <c r="K157" s="36">
        <v>0</v>
      </c>
      <c r="L157" s="36">
        <v>1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284" t="s">
        <v>357</v>
      </c>
      <c r="G158" s="36">
        <f t="shared" si="9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284" t="s">
        <v>358</v>
      </c>
      <c r="G159" s="36">
        <f t="shared" si="9"/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7">
        <v>0</v>
      </c>
      <c r="T159" s="1444"/>
    </row>
    <row r="160" spans="1:20" ht="38.25" thickBot="1" x14ac:dyDescent="0.3">
      <c r="A160" s="1446"/>
      <c r="B160" s="1333"/>
      <c r="C160" s="1392"/>
      <c r="D160" s="1369"/>
      <c r="E160" s="1370"/>
      <c r="F160" s="284" t="s">
        <v>359</v>
      </c>
      <c r="G160" s="36">
        <f t="shared" si="9"/>
        <v>1</v>
      </c>
      <c r="H160" s="36">
        <v>0</v>
      </c>
      <c r="I160" s="36">
        <v>0</v>
      </c>
      <c r="J160" s="36">
        <v>0</v>
      </c>
      <c r="K160" s="36">
        <v>1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284" t="s">
        <v>360</v>
      </c>
      <c r="G161" s="36">
        <f t="shared" si="9"/>
        <v>1</v>
      </c>
      <c r="H161" s="285">
        <v>0</v>
      </c>
      <c r="I161" s="285">
        <v>0</v>
      </c>
      <c r="J161" s="285">
        <v>0</v>
      </c>
      <c r="K161" s="285">
        <v>0</v>
      </c>
      <c r="L161" s="285">
        <v>1</v>
      </c>
      <c r="M161" s="285">
        <v>0</v>
      </c>
      <c r="N161" s="285">
        <v>0</v>
      </c>
      <c r="O161" s="285">
        <v>0</v>
      </c>
      <c r="P161" s="285">
        <v>0</v>
      </c>
      <c r="Q161" s="285">
        <v>0</v>
      </c>
      <c r="R161" s="285">
        <v>0</v>
      </c>
      <c r="S161" s="286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284" t="s">
        <v>361</v>
      </c>
      <c r="G162" s="36">
        <f t="shared" si="9"/>
        <v>1</v>
      </c>
      <c r="H162" s="285">
        <v>0</v>
      </c>
      <c r="I162" s="285">
        <v>0</v>
      </c>
      <c r="J162" s="285">
        <v>0</v>
      </c>
      <c r="K162" s="285">
        <v>0</v>
      </c>
      <c r="L162" s="285">
        <v>0</v>
      </c>
      <c r="M162" s="285">
        <v>0</v>
      </c>
      <c r="N162" s="285">
        <v>1</v>
      </c>
      <c r="O162" s="285">
        <v>0</v>
      </c>
      <c r="P162" s="285">
        <v>0</v>
      </c>
      <c r="Q162" s="285">
        <v>0</v>
      </c>
      <c r="R162" s="285">
        <v>0</v>
      </c>
      <c r="S162" s="286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284" t="s">
        <v>362</v>
      </c>
      <c r="G163" s="36">
        <f t="shared" si="9"/>
        <v>0</v>
      </c>
      <c r="H163" s="285">
        <v>0</v>
      </c>
      <c r="I163" s="285">
        <v>0</v>
      </c>
      <c r="J163" s="285">
        <v>0</v>
      </c>
      <c r="K163" s="285">
        <v>0</v>
      </c>
      <c r="L163" s="285">
        <v>0</v>
      </c>
      <c r="M163" s="285">
        <v>0</v>
      </c>
      <c r="N163" s="285">
        <v>0</v>
      </c>
      <c r="O163" s="285">
        <v>0</v>
      </c>
      <c r="P163" s="285">
        <v>0</v>
      </c>
      <c r="Q163" s="285">
        <v>0</v>
      </c>
      <c r="R163" s="285">
        <v>0</v>
      </c>
      <c r="S163" s="286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284" t="s">
        <v>363</v>
      </c>
      <c r="G164" s="36">
        <f t="shared" si="9"/>
        <v>0</v>
      </c>
      <c r="H164" s="285">
        <v>0</v>
      </c>
      <c r="I164" s="285">
        <v>0</v>
      </c>
      <c r="J164" s="285">
        <v>0</v>
      </c>
      <c r="K164" s="285">
        <v>0</v>
      </c>
      <c r="L164" s="285">
        <v>0</v>
      </c>
      <c r="M164" s="285">
        <v>0</v>
      </c>
      <c r="N164" s="285">
        <v>0</v>
      </c>
      <c r="O164" s="285">
        <v>0</v>
      </c>
      <c r="P164" s="285">
        <v>0</v>
      </c>
      <c r="Q164" s="285">
        <v>0</v>
      </c>
      <c r="R164" s="285">
        <v>0</v>
      </c>
      <c r="S164" s="286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284" t="s">
        <v>364</v>
      </c>
      <c r="G165" s="36">
        <f t="shared" si="9"/>
        <v>0</v>
      </c>
      <c r="H165" s="285">
        <v>0</v>
      </c>
      <c r="I165" s="285">
        <v>0</v>
      </c>
      <c r="J165" s="285">
        <v>0</v>
      </c>
      <c r="K165" s="285">
        <v>0</v>
      </c>
      <c r="L165" s="285">
        <v>0</v>
      </c>
      <c r="M165" s="285">
        <v>0</v>
      </c>
      <c r="N165" s="285">
        <v>0</v>
      </c>
      <c r="O165" s="285">
        <v>0</v>
      </c>
      <c r="P165" s="285">
        <v>0</v>
      </c>
      <c r="Q165" s="285">
        <v>0</v>
      </c>
      <c r="R165" s="285">
        <v>0</v>
      </c>
      <c r="S165" s="286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284" t="s">
        <v>365</v>
      </c>
      <c r="G166" s="36">
        <f t="shared" si="9"/>
        <v>0</v>
      </c>
      <c r="H166" s="285">
        <v>0</v>
      </c>
      <c r="I166" s="285">
        <v>0</v>
      </c>
      <c r="J166" s="285">
        <v>0</v>
      </c>
      <c r="K166" s="285">
        <v>0</v>
      </c>
      <c r="L166" s="285">
        <v>0</v>
      </c>
      <c r="M166" s="285">
        <v>0</v>
      </c>
      <c r="N166" s="285">
        <v>0</v>
      </c>
      <c r="O166" s="285">
        <v>0</v>
      </c>
      <c r="P166" s="285">
        <v>0</v>
      </c>
      <c r="Q166" s="285">
        <v>0</v>
      </c>
      <c r="R166" s="285">
        <v>0</v>
      </c>
      <c r="S166" s="286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284" t="s">
        <v>366</v>
      </c>
      <c r="G167" s="36">
        <f t="shared" ref="G167:G230" si="11">SUM(H167:S167)</f>
        <v>0</v>
      </c>
      <c r="H167" s="285">
        <v>0</v>
      </c>
      <c r="I167" s="285">
        <v>0</v>
      </c>
      <c r="J167" s="285">
        <v>0</v>
      </c>
      <c r="K167" s="285">
        <v>0</v>
      </c>
      <c r="L167" s="285">
        <v>0</v>
      </c>
      <c r="M167" s="285">
        <v>0</v>
      </c>
      <c r="N167" s="285">
        <v>0</v>
      </c>
      <c r="O167" s="285">
        <v>0</v>
      </c>
      <c r="P167" s="285">
        <v>0</v>
      </c>
      <c r="Q167" s="285">
        <v>0</v>
      </c>
      <c r="R167" s="285">
        <v>0</v>
      </c>
      <c r="S167" s="286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284" t="s">
        <v>367</v>
      </c>
      <c r="G168" s="36">
        <f t="shared" si="11"/>
        <v>0</v>
      </c>
      <c r="H168" s="285">
        <v>0</v>
      </c>
      <c r="I168" s="285">
        <v>0</v>
      </c>
      <c r="J168" s="285">
        <v>0</v>
      </c>
      <c r="K168" s="285">
        <v>0</v>
      </c>
      <c r="L168" s="285">
        <v>0</v>
      </c>
      <c r="M168" s="285">
        <v>0</v>
      </c>
      <c r="N168" s="285">
        <v>0</v>
      </c>
      <c r="O168" s="285">
        <v>0</v>
      </c>
      <c r="P168" s="285">
        <v>0</v>
      </c>
      <c r="Q168" s="285">
        <v>0</v>
      </c>
      <c r="R168" s="285">
        <v>0</v>
      </c>
      <c r="S168" s="286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284" t="s">
        <v>368</v>
      </c>
      <c r="G169" s="36">
        <f t="shared" si="11"/>
        <v>0</v>
      </c>
      <c r="H169" s="285">
        <v>0</v>
      </c>
      <c r="I169" s="285">
        <v>0</v>
      </c>
      <c r="J169" s="285">
        <v>0</v>
      </c>
      <c r="K169" s="285">
        <v>0</v>
      </c>
      <c r="L169" s="285">
        <v>0</v>
      </c>
      <c r="M169" s="285">
        <v>0</v>
      </c>
      <c r="N169" s="285">
        <v>0</v>
      </c>
      <c r="O169" s="285">
        <v>0</v>
      </c>
      <c r="P169" s="285">
        <v>0</v>
      </c>
      <c r="Q169" s="285">
        <v>0</v>
      </c>
      <c r="R169" s="285">
        <v>0</v>
      </c>
      <c r="S169" s="286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284" t="s">
        <v>369</v>
      </c>
      <c r="G170" s="36">
        <f t="shared" si="11"/>
        <v>0</v>
      </c>
      <c r="H170" s="285">
        <v>0</v>
      </c>
      <c r="I170" s="285">
        <v>0</v>
      </c>
      <c r="J170" s="285">
        <v>0</v>
      </c>
      <c r="K170" s="285">
        <v>0</v>
      </c>
      <c r="L170" s="285">
        <v>0</v>
      </c>
      <c r="M170" s="285">
        <v>0</v>
      </c>
      <c r="N170" s="285">
        <v>0</v>
      </c>
      <c r="O170" s="285">
        <v>0</v>
      </c>
      <c r="P170" s="285">
        <v>0</v>
      </c>
      <c r="Q170" s="285">
        <v>0</v>
      </c>
      <c r="R170" s="285">
        <v>0</v>
      </c>
      <c r="S170" s="286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284" t="s">
        <v>370</v>
      </c>
      <c r="G171" s="36">
        <f t="shared" si="11"/>
        <v>0</v>
      </c>
      <c r="H171" s="285">
        <v>0</v>
      </c>
      <c r="I171" s="285">
        <v>0</v>
      </c>
      <c r="J171" s="285">
        <v>0</v>
      </c>
      <c r="K171" s="285">
        <v>0</v>
      </c>
      <c r="L171" s="285">
        <v>0</v>
      </c>
      <c r="M171" s="285">
        <v>0</v>
      </c>
      <c r="N171" s="285">
        <v>0</v>
      </c>
      <c r="O171" s="285">
        <v>0</v>
      </c>
      <c r="P171" s="285">
        <v>0</v>
      </c>
      <c r="Q171" s="285">
        <v>0</v>
      </c>
      <c r="R171" s="285">
        <v>0</v>
      </c>
      <c r="S171" s="286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284" t="s">
        <v>371</v>
      </c>
      <c r="G172" s="36">
        <f t="shared" si="11"/>
        <v>1</v>
      </c>
      <c r="H172" s="285">
        <v>0</v>
      </c>
      <c r="I172" s="285">
        <v>0</v>
      </c>
      <c r="J172" s="285">
        <v>0</v>
      </c>
      <c r="K172" s="285">
        <v>0</v>
      </c>
      <c r="L172" s="285">
        <v>1</v>
      </c>
      <c r="M172" s="285">
        <v>0</v>
      </c>
      <c r="N172" s="285">
        <v>0</v>
      </c>
      <c r="O172" s="285">
        <v>0</v>
      </c>
      <c r="P172" s="285">
        <v>0</v>
      </c>
      <c r="Q172" s="285">
        <v>0</v>
      </c>
      <c r="R172" s="285">
        <v>0</v>
      </c>
      <c r="S172" s="286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284" t="s">
        <v>372</v>
      </c>
      <c r="G173" s="36">
        <f t="shared" si="11"/>
        <v>0</v>
      </c>
      <c r="H173" s="285">
        <v>0</v>
      </c>
      <c r="I173" s="285">
        <v>0</v>
      </c>
      <c r="J173" s="285">
        <v>0</v>
      </c>
      <c r="K173" s="285">
        <v>0</v>
      </c>
      <c r="L173" s="285">
        <v>0</v>
      </c>
      <c r="M173" s="285">
        <v>0</v>
      </c>
      <c r="N173" s="285">
        <v>0</v>
      </c>
      <c r="O173" s="285">
        <v>0</v>
      </c>
      <c r="P173" s="285">
        <v>0</v>
      </c>
      <c r="Q173" s="285">
        <v>0</v>
      </c>
      <c r="R173" s="285">
        <v>0</v>
      </c>
      <c r="S173" s="286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284" t="s">
        <v>373</v>
      </c>
      <c r="G174" s="36">
        <f t="shared" si="11"/>
        <v>0</v>
      </c>
      <c r="H174" s="285">
        <v>0</v>
      </c>
      <c r="I174" s="285">
        <v>0</v>
      </c>
      <c r="J174" s="285">
        <v>0</v>
      </c>
      <c r="K174" s="285">
        <v>0</v>
      </c>
      <c r="L174" s="285">
        <v>0</v>
      </c>
      <c r="M174" s="285">
        <v>0</v>
      </c>
      <c r="N174" s="285">
        <v>0</v>
      </c>
      <c r="O174" s="285">
        <v>0</v>
      </c>
      <c r="P174" s="285">
        <v>0</v>
      </c>
      <c r="Q174" s="285">
        <v>0</v>
      </c>
      <c r="R174" s="285">
        <v>0</v>
      </c>
      <c r="S174" s="286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284" t="s">
        <v>374</v>
      </c>
      <c r="G175" s="36">
        <f t="shared" si="11"/>
        <v>0</v>
      </c>
      <c r="H175" s="285">
        <v>0</v>
      </c>
      <c r="I175" s="285">
        <v>0</v>
      </c>
      <c r="J175" s="285">
        <v>0</v>
      </c>
      <c r="K175" s="285">
        <v>0</v>
      </c>
      <c r="L175" s="285">
        <v>0</v>
      </c>
      <c r="M175" s="285">
        <v>0</v>
      </c>
      <c r="N175" s="285">
        <v>0</v>
      </c>
      <c r="O175" s="285">
        <v>0</v>
      </c>
      <c r="P175" s="285">
        <v>0</v>
      </c>
      <c r="Q175" s="285">
        <v>0</v>
      </c>
      <c r="R175" s="285">
        <v>0</v>
      </c>
      <c r="S175" s="286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284" t="s">
        <v>375</v>
      </c>
      <c r="G176" s="36">
        <f t="shared" si="11"/>
        <v>1</v>
      </c>
      <c r="H176" s="285">
        <v>0</v>
      </c>
      <c r="I176" s="285">
        <v>0</v>
      </c>
      <c r="J176" s="285">
        <v>0</v>
      </c>
      <c r="K176" s="285">
        <v>1</v>
      </c>
      <c r="L176" s="285">
        <v>0</v>
      </c>
      <c r="M176" s="285">
        <v>0</v>
      </c>
      <c r="N176" s="285">
        <v>0</v>
      </c>
      <c r="O176" s="285">
        <v>0</v>
      </c>
      <c r="P176" s="285">
        <v>0</v>
      </c>
      <c r="Q176" s="285">
        <v>0</v>
      </c>
      <c r="R176" s="285">
        <v>0</v>
      </c>
      <c r="S176" s="286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284" t="s">
        <v>376</v>
      </c>
      <c r="G177" s="36">
        <f t="shared" si="11"/>
        <v>1</v>
      </c>
      <c r="H177" s="285">
        <v>0</v>
      </c>
      <c r="I177" s="285">
        <v>0</v>
      </c>
      <c r="J177" s="285">
        <v>0</v>
      </c>
      <c r="K177" s="285">
        <v>0</v>
      </c>
      <c r="L177" s="285">
        <v>0</v>
      </c>
      <c r="M177" s="285">
        <v>1</v>
      </c>
      <c r="N177" s="285">
        <v>0</v>
      </c>
      <c r="O177" s="285">
        <v>0</v>
      </c>
      <c r="P177" s="285">
        <v>0</v>
      </c>
      <c r="Q177" s="285">
        <v>0</v>
      </c>
      <c r="R177" s="285">
        <v>0</v>
      </c>
      <c r="S177" s="286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284" t="s">
        <v>377</v>
      </c>
      <c r="G178" s="36">
        <f t="shared" si="11"/>
        <v>0</v>
      </c>
      <c r="H178" s="285">
        <v>0</v>
      </c>
      <c r="I178" s="285">
        <v>0</v>
      </c>
      <c r="J178" s="285">
        <v>0</v>
      </c>
      <c r="K178" s="285">
        <v>0</v>
      </c>
      <c r="L178" s="285">
        <v>0</v>
      </c>
      <c r="M178" s="285">
        <v>0</v>
      </c>
      <c r="N178" s="285">
        <v>0</v>
      </c>
      <c r="O178" s="285">
        <v>0</v>
      </c>
      <c r="P178" s="285">
        <v>0</v>
      </c>
      <c r="Q178" s="285">
        <v>0</v>
      </c>
      <c r="R178" s="285">
        <v>0</v>
      </c>
      <c r="S178" s="286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284" t="s">
        <v>378</v>
      </c>
      <c r="G179" s="36">
        <f t="shared" si="11"/>
        <v>0</v>
      </c>
      <c r="H179" s="285">
        <v>0</v>
      </c>
      <c r="I179" s="285">
        <v>0</v>
      </c>
      <c r="J179" s="285">
        <v>0</v>
      </c>
      <c r="K179" s="285">
        <v>0</v>
      </c>
      <c r="L179" s="285">
        <v>0</v>
      </c>
      <c r="M179" s="285">
        <v>0</v>
      </c>
      <c r="N179" s="285">
        <v>0</v>
      </c>
      <c r="O179" s="285">
        <v>0</v>
      </c>
      <c r="P179" s="285">
        <v>0</v>
      </c>
      <c r="Q179" s="285">
        <v>0</v>
      </c>
      <c r="R179" s="285">
        <v>0</v>
      </c>
      <c r="S179" s="286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284" t="s">
        <v>379</v>
      </c>
      <c r="G180" s="36">
        <f t="shared" si="11"/>
        <v>0</v>
      </c>
      <c r="H180" s="285">
        <v>0</v>
      </c>
      <c r="I180" s="285">
        <v>0</v>
      </c>
      <c r="J180" s="285">
        <v>0</v>
      </c>
      <c r="K180" s="285">
        <v>0</v>
      </c>
      <c r="L180" s="285">
        <v>0</v>
      </c>
      <c r="M180" s="285">
        <v>0</v>
      </c>
      <c r="N180" s="285">
        <v>0</v>
      </c>
      <c r="O180" s="285">
        <v>0</v>
      </c>
      <c r="P180" s="285">
        <v>0</v>
      </c>
      <c r="Q180" s="285">
        <v>0</v>
      </c>
      <c r="R180" s="285">
        <v>0</v>
      </c>
      <c r="S180" s="286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284" t="s">
        <v>380</v>
      </c>
      <c r="G181" s="36">
        <f t="shared" si="11"/>
        <v>0</v>
      </c>
      <c r="H181" s="285">
        <v>0</v>
      </c>
      <c r="I181" s="285">
        <v>0</v>
      </c>
      <c r="J181" s="285">
        <v>0</v>
      </c>
      <c r="K181" s="285">
        <v>0</v>
      </c>
      <c r="L181" s="285">
        <v>0</v>
      </c>
      <c r="M181" s="285">
        <v>0</v>
      </c>
      <c r="N181" s="285">
        <v>0</v>
      </c>
      <c r="O181" s="285">
        <v>0</v>
      </c>
      <c r="P181" s="285">
        <v>0</v>
      </c>
      <c r="Q181" s="285">
        <v>0</v>
      </c>
      <c r="R181" s="285">
        <v>0</v>
      </c>
      <c r="S181" s="286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284" t="s">
        <v>381</v>
      </c>
      <c r="G182" s="36">
        <f t="shared" si="11"/>
        <v>0</v>
      </c>
      <c r="H182" s="285">
        <v>0</v>
      </c>
      <c r="I182" s="285">
        <v>0</v>
      </c>
      <c r="J182" s="285">
        <v>0</v>
      </c>
      <c r="K182" s="285">
        <v>0</v>
      </c>
      <c r="L182" s="285">
        <v>0</v>
      </c>
      <c r="M182" s="285">
        <v>0</v>
      </c>
      <c r="N182" s="285">
        <v>0</v>
      </c>
      <c r="O182" s="285">
        <v>0</v>
      </c>
      <c r="P182" s="285">
        <v>0</v>
      </c>
      <c r="Q182" s="285">
        <v>0</v>
      </c>
      <c r="R182" s="285">
        <v>0</v>
      </c>
      <c r="S182" s="286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284" t="s">
        <v>382</v>
      </c>
      <c r="G183" s="36">
        <f t="shared" si="11"/>
        <v>0</v>
      </c>
      <c r="H183" s="285">
        <v>0</v>
      </c>
      <c r="I183" s="285">
        <v>0</v>
      </c>
      <c r="J183" s="285">
        <v>0</v>
      </c>
      <c r="K183" s="285">
        <v>0</v>
      </c>
      <c r="L183" s="285">
        <v>0</v>
      </c>
      <c r="M183" s="285">
        <v>0</v>
      </c>
      <c r="N183" s="285">
        <v>0</v>
      </c>
      <c r="O183" s="285">
        <v>0</v>
      </c>
      <c r="P183" s="285">
        <v>0</v>
      </c>
      <c r="Q183" s="285">
        <v>0</v>
      </c>
      <c r="R183" s="285">
        <v>0</v>
      </c>
      <c r="S183" s="286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284" t="s">
        <v>383</v>
      </c>
      <c r="G184" s="36">
        <f t="shared" si="11"/>
        <v>0</v>
      </c>
      <c r="H184" s="285">
        <v>0</v>
      </c>
      <c r="I184" s="285">
        <v>0</v>
      </c>
      <c r="J184" s="285">
        <v>0</v>
      </c>
      <c r="K184" s="285">
        <v>0</v>
      </c>
      <c r="L184" s="285">
        <v>0</v>
      </c>
      <c r="M184" s="285">
        <v>0</v>
      </c>
      <c r="N184" s="285">
        <v>0</v>
      </c>
      <c r="O184" s="285">
        <v>0</v>
      </c>
      <c r="P184" s="285">
        <v>0</v>
      </c>
      <c r="Q184" s="285">
        <v>0</v>
      </c>
      <c r="R184" s="285">
        <v>0</v>
      </c>
      <c r="S184" s="286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284" t="s">
        <v>384</v>
      </c>
      <c r="G185" s="36">
        <f t="shared" si="11"/>
        <v>0</v>
      </c>
      <c r="H185" s="285">
        <v>0</v>
      </c>
      <c r="I185" s="285">
        <v>0</v>
      </c>
      <c r="J185" s="285">
        <v>0</v>
      </c>
      <c r="K185" s="285">
        <v>0</v>
      </c>
      <c r="L185" s="285">
        <v>0</v>
      </c>
      <c r="M185" s="285">
        <v>0</v>
      </c>
      <c r="N185" s="285">
        <v>0</v>
      </c>
      <c r="O185" s="285">
        <v>0</v>
      </c>
      <c r="P185" s="285">
        <v>0</v>
      </c>
      <c r="Q185" s="285">
        <v>0</v>
      </c>
      <c r="R185" s="285">
        <v>0</v>
      </c>
      <c r="S185" s="286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284" t="s">
        <v>385</v>
      </c>
      <c r="G186" s="36">
        <f t="shared" si="11"/>
        <v>0</v>
      </c>
      <c r="H186" s="285">
        <v>0</v>
      </c>
      <c r="I186" s="285">
        <v>0</v>
      </c>
      <c r="J186" s="285">
        <v>0</v>
      </c>
      <c r="K186" s="285">
        <v>0</v>
      </c>
      <c r="L186" s="285">
        <v>0</v>
      </c>
      <c r="M186" s="285">
        <v>0</v>
      </c>
      <c r="N186" s="285">
        <v>0</v>
      </c>
      <c r="O186" s="285">
        <v>0</v>
      </c>
      <c r="P186" s="285">
        <v>0</v>
      </c>
      <c r="Q186" s="285">
        <v>0</v>
      </c>
      <c r="R186" s="285">
        <v>0</v>
      </c>
      <c r="S186" s="286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284" t="s">
        <v>386</v>
      </c>
      <c r="G187" s="36">
        <f t="shared" si="11"/>
        <v>0</v>
      </c>
      <c r="H187" s="285">
        <v>0</v>
      </c>
      <c r="I187" s="285">
        <v>0</v>
      </c>
      <c r="J187" s="285">
        <v>0</v>
      </c>
      <c r="K187" s="285">
        <v>0</v>
      </c>
      <c r="L187" s="285">
        <v>0</v>
      </c>
      <c r="M187" s="285">
        <v>0</v>
      </c>
      <c r="N187" s="285">
        <v>0</v>
      </c>
      <c r="O187" s="285">
        <v>0</v>
      </c>
      <c r="P187" s="285">
        <v>0</v>
      </c>
      <c r="Q187" s="285">
        <v>0</v>
      </c>
      <c r="R187" s="285">
        <v>0</v>
      </c>
      <c r="S187" s="286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284" t="s">
        <v>387</v>
      </c>
      <c r="G188" s="36">
        <f t="shared" si="11"/>
        <v>3</v>
      </c>
      <c r="H188" s="285">
        <v>0</v>
      </c>
      <c r="I188" s="285">
        <v>0</v>
      </c>
      <c r="J188" s="285">
        <v>1</v>
      </c>
      <c r="K188" s="285">
        <v>0</v>
      </c>
      <c r="L188" s="285">
        <v>0</v>
      </c>
      <c r="M188" s="285">
        <v>1</v>
      </c>
      <c r="N188" s="285">
        <v>0</v>
      </c>
      <c r="O188" s="285">
        <v>0</v>
      </c>
      <c r="P188" s="285">
        <v>1</v>
      </c>
      <c r="Q188" s="285">
        <v>0</v>
      </c>
      <c r="R188" s="285">
        <v>0</v>
      </c>
      <c r="S188" s="286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284" t="s">
        <v>388</v>
      </c>
      <c r="G189" s="36">
        <f t="shared" si="11"/>
        <v>0</v>
      </c>
      <c r="H189" s="285">
        <v>0</v>
      </c>
      <c r="I189" s="285">
        <v>0</v>
      </c>
      <c r="J189" s="285">
        <v>0</v>
      </c>
      <c r="K189" s="285">
        <v>0</v>
      </c>
      <c r="L189" s="285">
        <v>0</v>
      </c>
      <c r="M189" s="285">
        <v>0</v>
      </c>
      <c r="N189" s="285">
        <v>0</v>
      </c>
      <c r="O189" s="285">
        <v>0</v>
      </c>
      <c r="P189" s="285">
        <v>0</v>
      </c>
      <c r="Q189" s="285">
        <v>0</v>
      </c>
      <c r="R189" s="285">
        <v>0</v>
      </c>
      <c r="S189" s="286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284" t="s">
        <v>389</v>
      </c>
      <c r="G190" s="36">
        <f t="shared" si="11"/>
        <v>0</v>
      </c>
      <c r="H190" s="285">
        <v>0</v>
      </c>
      <c r="I190" s="285">
        <v>0</v>
      </c>
      <c r="J190" s="285">
        <v>0</v>
      </c>
      <c r="K190" s="285">
        <v>0</v>
      </c>
      <c r="L190" s="285">
        <v>0</v>
      </c>
      <c r="M190" s="285">
        <v>0</v>
      </c>
      <c r="N190" s="285">
        <v>0</v>
      </c>
      <c r="O190" s="285">
        <v>0</v>
      </c>
      <c r="P190" s="285">
        <v>0</v>
      </c>
      <c r="Q190" s="285">
        <v>0</v>
      </c>
      <c r="R190" s="285">
        <v>0</v>
      </c>
      <c r="S190" s="286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284" t="s">
        <v>390</v>
      </c>
      <c r="G191" s="36">
        <f t="shared" si="11"/>
        <v>0</v>
      </c>
      <c r="H191" s="285">
        <v>0</v>
      </c>
      <c r="I191" s="285">
        <v>0</v>
      </c>
      <c r="J191" s="285">
        <v>0</v>
      </c>
      <c r="K191" s="285">
        <v>0</v>
      </c>
      <c r="L191" s="285">
        <v>0</v>
      </c>
      <c r="M191" s="285">
        <v>0</v>
      </c>
      <c r="N191" s="285">
        <v>0</v>
      </c>
      <c r="O191" s="285">
        <v>0</v>
      </c>
      <c r="P191" s="285">
        <v>0</v>
      </c>
      <c r="Q191" s="285">
        <v>0</v>
      </c>
      <c r="R191" s="285">
        <v>0</v>
      </c>
      <c r="S191" s="286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284" t="s">
        <v>391</v>
      </c>
      <c r="G192" s="36">
        <f t="shared" si="11"/>
        <v>0</v>
      </c>
      <c r="H192" s="285">
        <v>0</v>
      </c>
      <c r="I192" s="285">
        <v>0</v>
      </c>
      <c r="J192" s="285">
        <v>0</v>
      </c>
      <c r="K192" s="285">
        <v>0</v>
      </c>
      <c r="L192" s="285">
        <v>0</v>
      </c>
      <c r="M192" s="285">
        <v>0</v>
      </c>
      <c r="N192" s="285">
        <v>0</v>
      </c>
      <c r="O192" s="285">
        <v>0</v>
      </c>
      <c r="P192" s="285">
        <v>0</v>
      </c>
      <c r="Q192" s="285">
        <v>0</v>
      </c>
      <c r="R192" s="285">
        <v>0</v>
      </c>
      <c r="S192" s="286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284" t="s">
        <v>392</v>
      </c>
      <c r="G193" s="36">
        <f t="shared" si="11"/>
        <v>2</v>
      </c>
      <c r="H193" s="285">
        <v>0</v>
      </c>
      <c r="I193" s="285">
        <v>0</v>
      </c>
      <c r="J193" s="285">
        <v>0</v>
      </c>
      <c r="K193" s="285">
        <v>1</v>
      </c>
      <c r="L193" s="285">
        <v>0</v>
      </c>
      <c r="M193" s="285">
        <v>0</v>
      </c>
      <c r="N193" s="285">
        <v>0</v>
      </c>
      <c r="O193" s="285">
        <v>1</v>
      </c>
      <c r="P193" s="285">
        <v>0</v>
      </c>
      <c r="Q193" s="285">
        <v>0</v>
      </c>
      <c r="R193" s="285">
        <v>0</v>
      </c>
      <c r="S193" s="286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284" t="s">
        <v>393</v>
      </c>
      <c r="G194" s="36">
        <f t="shared" si="11"/>
        <v>0</v>
      </c>
      <c r="H194" s="285">
        <v>0</v>
      </c>
      <c r="I194" s="285">
        <v>0</v>
      </c>
      <c r="J194" s="285">
        <v>0</v>
      </c>
      <c r="K194" s="285">
        <v>0</v>
      </c>
      <c r="L194" s="285">
        <v>0</v>
      </c>
      <c r="M194" s="285">
        <v>0</v>
      </c>
      <c r="N194" s="285">
        <v>0</v>
      </c>
      <c r="O194" s="285">
        <v>0</v>
      </c>
      <c r="P194" s="285">
        <v>0</v>
      </c>
      <c r="Q194" s="285">
        <v>0</v>
      </c>
      <c r="R194" s="285">
        <v>0</v>
      </c>
      <c r="S194" s="286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284" t="s">
        <v>394</v>
      </c>
      <c r="G195" s="36">
        <f t="shared" si="11"/>
        <v>0</v>
      </c>
      <c r="H195" s="285">
        <v>0</v>
      </c>
      <c r="I195" s="285">
        <v>0</v>
      </c>
      <c r="J195" s="285">
        <v>0</v>
      </c>
      <c r="K195" s="285">
        <v>0</v>
      </c>
      <c r="L195" s="285">
        <v>0</v>
      </c>
      <c r="M195" s="285">
        <v>0</v>
      </c>
      <c r="N195" s="285">
        <v>0</v>
      </c>
      <c r="O195" s="285">
        <v>0</v>
      </c>
      <c r="P195" s="285">
        <v>0</v>
      </c>
      <c r="Q195" s="285">
        <v>0</v>
      </c>
      <c r="R195" s="285">
        <v>0</v>
      </c>
      <c r="S195" s="286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284" t="s">
        <v>395</v>
      </c>
      <c r="G196" s="36">
        <f t="shared" si="11"/>
        <v>0</v>
      </c>
      <c r="H196" s="285">
        <v>0</v>
      </c>
      <c r="I196" s="285">
        <v>0</v>
      </c>
      <c r="J196" s="285">
        <v>0</v>
      </c>
      <c r="K196" s="285">
        <v>0</v>
      </c>
      <c r="L196" s="285">
        <v>0</v>
      </c>
      <c r="M196" s="285">
        <v>0</v>
      </c>
      <c r="N196" s="285">
        <v>0</v>
      </c>
      <c r="O196" s="285">
        <v>0</v>
      </c>
      <c r="P196" s="285">
        <v>0</v>
      </c>
      <c r="Q196" s="285">
        <v>0</v>
      </c>
      <c r="R196" s="285">
        <v>0</v>
      </c>
      <c r="S196" s="286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284" t="s">
        <v>396</v>
      </c>
      <c r="G197" s="36">
        <f t="shared" si="11"/>
        <v>0</v>
      </c>
      <c r="H197" s="285">
        <v>0</v>
      </c>
      <c r="I197" s="285">
        <v>0</v>
      </c>
      <c r="J197" s="285">
        <v>0</v>
      </c>
      <c r="K197" s="285">
        <v>0</v>
      </c>
      <c r="L197" s="285">
        <v>0</v>
      </c>
      <c r="M197" s="285">
        <v>0</v>
      </c>
      <c r="N197" s="285">
        <v>0</v>
      </c>
      <c r="O197" s="285">
        <v>0</v>
      </c>
      <c r="P197" s="285">
        <v>0</v>
      </c>
      <c r="Q197" s="285">
        <v>0</v>
      </c>
      <c r="R197" s="285">
        <v>0</v>
      </c>
      <c r="S197" s="286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284" t="s">
        <v>397</v>
      </c>
      <c r="G198" s="36">
        <f t="shared" si="11"/>
        <v>0</v>
      </c>
      <c r="H198" s="285">
        <v>0</v>
      </c>
      <c r="I198" s="285">
        <v>0</v>
      </c>
      <c r="J198" s="285">
        <v>0</v>
      </c>
      <c r="K198" s="285">
        <v>0</v>
      </c>
      <c r="L198" s="285">
        <v>0</v>
      </c>
      <c r="M198" s="285">
        <v>0</v>
      </c>
      <c r="N198" s="285">
        <v>0</v>
      </c>
      <c r="O198" s="285">
        <v>0</v>
      </c>
      <c r="P198" s="285">
        <v>0</v>
      </c>
      <c r="Q198" s="285">
        <v>0</v>
      </c>
      <c r="R198" s="285">
        <v>0</v>
      </c>
      <c r="S198" s="286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284" t="s">
        <v>398</v>
      </c>
      <c r="G199" s="36">
        <f t="shared" si="11"/>
        <v>0</v>
      </c>
      <c r="H199" s="285">
        <v>0</v>
      </c>
      <c r="I199" s="285">
        <v>0</v>
      </c>
      <c r="J199" s="285">
        <v>0</v>
      </c>
      <c r="K199" s="285">
        <v>0</v>
      </c>
      <c r="L199" s="285">
        <v>0</v>
      </c>
      <c r="M199" s="285">
        <v>0</v>
      </c>
      <c r="N199" s="285">
        <v>0</v>
      </c>
      <c r="O199" s="285">
        <v>0</v>
      </c>
      <c r="P199" s="285">
        <v>0</v>
      </c>
      <c r="Q199" s="285">
        <v>0</v>
      </c>
      <c r="R199" s="285">
        <v>0</v>
      </c>
      <c r="S199" s="286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284" t="s">
        <v>399</v>
      </c>
      <c r="G200" s="36">
        <f t="shared" si="11"/>
        <v>0</v>
      </c>
      <c r="H200" s="285">
        <v>0</v>
      </c>
      <c r="I200" s="285">
        <v>0</v>
      </c>
      <c r="J200" s="285">
        <v>0</v>
      </c>
      <c r="K200" s="285">
        <v>0</v>
      </c>
      <c r="L200" s="285">
        <v>0</v>
      </c>
      <c r="M200" s="285">
        <v>0</v>
      </c>
      <c r="N200" s="285">
        <v>0</v>
      </c>
      <c r="O200" s="285">
        <v>0</v>
      </c>
      <c r="P200" s="285">
        <v>0</v>
      </c>
      <c r="Q200" s="285">
        <v>0</v>
      </c>
      <c r="R200" s="285">
        <v>0</v>
      </c>
      <c r="S200" s="286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284" t="s">
        <v>400</v>
      </c>
      <c r="G201" s="36">
        <f t="shared" si="11"/>
        <v>0</v>
      </c>
      <c r="H201" s="285">
        <v>0</v>
      </c>
      <c r="I201" s="285">
        <v>0</v>
      </c>
      <c r="J201" s="285">
        <v>0</v>
      </c>
      <c r="K201" s="285">
        <v>0</v>
      </c>
      <c r="L201" s="285">
        <v>0</v>
      </c>
      <c r="M201" s="285">
        <v>0</v>
      </c>
      <c r="N201" s="285">
        <v>0</v>
      </c>
      <c r="O201" s="285">
        <v>0</v>
      </c>
      <c r="P201" s="285">
        <v>0</v>
      </c>
      <c r="Q201" s="285">
        <v>0</v>
      </c>
      <c r="R201" s="285">
        <v>0</v>
      </c>
      <c r="S201" s="286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284" t="s">
        <v>401</v>
      </c>
      <c r="G202" s="36">
        <f t="shared" si="11"/>
        <v>0</v>
      </c>
      <c r="H202" s="285">
        <v>0</v>
      </c>
      <c r="I202" s="285">
        <v>0</v>
      </c>
      <c r="J202" s="285">
        <v>0</v>
      </c>
      <c r="K202" s="285">
        <v>0</v>
      </c>
      <c r="L202" s="285">
        <v>0</v>
      </c>
      <c r="M202" s="285">
        <v>0</v>
      </c>
      <c r="N202" s="285">
        <v>0</v>
      </c>
      <c r="O202" s="285">
        <v>0</v>
      </c>
      <c r="P202" s="285">
        <v>0</v>
      </c>
      <c r="Q202" s="285">
        <v>0</v>
      </c>
      <c r="R202" s="285">
        <v>0</v>
      </c>
      <c r="S202" s="286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287" t="s">
        <v>402</v>
      </c>
      <c r="G203" s="36">
        <f t="shared" si="11"/>
        <v>0</v>
      </c>
      <c r="H203" s="285">
        <v>0</v>
      </c>
      <c r="I203" s="285">
        <v>0</v>
      </c>
      <c r="J203" s="285">
        <v>0</v>
      </c>
      <c r="K203" s="285">
        <v>0</v>
      </c>
      <c r="L203" s="285">
        <v>0</v>
      </c>
      <c r="M203" s="285">
        <v>0</v>
      </c>
      <c r="N203" s="285">
        <v>0</v>
      </c>
      <c r="O203" s="285">
        <v>0</v>
      </c>
      <c r="P203" s="285">
        <v>0</v>
      </c>
      <c r="Q203" s="285">
        <v>0</v>
      </c>
      <c r="R203" s="285">
        <v>0</v>
      </c>
      <c r="S203" s="286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284" t="s">
        <v>403</v>
      </c>
      <c r="G204" s="36">
        <f t="shared" si="11"/>
        <v>0</v>
      </c>
      <c r="H204" s="285">
        <v>0</v>
      </c>
      <c r="I204" s="285">
        <v>0</v>
      </c>
      <c r="J204" s="285">
        <v>0</v>
      </c>
      <c r="K204" s="285">
        <v>0</v>
      </c>
      <c r="L204" s="285">
        <v>0</v>
      </c>
      <c r="M204" s="285">
        <v>0</v>
      </c>
      <c r="N204" s="285">
        <v>0</v>
      </c>
      <c r="O204" s="285">
        <v>0</v>
      </c>
      <c r="P204" s="285">
        <v>0</v>
      </c>
      <c r="Q204" s="285">
        <v>0</v>
      </c>
      <c r="R204" s="285">
        <v>0</v>
      </c>
      <c r="S204" s="286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288" t="s">
        <v>404</v>
      </c>
      <c r="G205" s="36">
        <f t="shared" si="11"/>
        <v>0</v>
      </c>
      <c r="H205" s="285">
        <v>0</v>
      </c>
      <c r="I205" s="285">
        <v>0</v>
      </c>
      <c r="J205" s="285">
        <v>0</v>
      </c>
      <c r="K205" s="285">
        <v>0</v>
      </c>
      <c r="L205" s="285">
        <v>0</v>
      </c>
      <c r="M205" s="285">
        <v>0</v>
      </c>
      <c r="N205" s="285">
        <v>0</v>
      </c>
      <c r="O205" s="285">
        <v>0</v>
      </c>
      <c r="P205" s="285">
        <v>0</v>
      </c>
      <c r="Q205" s="285">
        <v>0</v>
      </c>
      <c r="R205" s="285">
        <v>0</v>
      </c>
      <c r="S205" s="286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284" t="s">
        <v>405</v>
      </c>
      <c r="G206" s="36">
        <f t="shared" si="11"/>
        <v>0</v>
      </c>
      <c r="H206" s="285">
        <v>0</v>
      </c>
      <c r="I206" s="285">
        <v>0</v>
      </c>
      <c r="J206" s="285">
        <v>0</v>
      </c>
      <c r="K206" s="285">
        <v>0</v>
      </c>
      <c r="L206" s="285">
        <v>0</v>
      </c>
      <c r="M206" s="285">
        <v>0</v>
      </c>
      <c r="N206" s="285">
        <v>0</v>
      </c>
      <c r="O206" s="285">
        <v>0</v>
      </c>
      <c r="P206" s="285">
        <v>0</v>
      </c>
      <c r="Q206" s="285">
        <v>0</v>
      </c>
      <c r="R206" s="285">
        <v>0</v>
      </c>
      <c r="S206" s="286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284" t="s">
        <v>406</v>
      </c>
      <c r="G207" s="36">
        <f t="shared" si="11"/>
        <v>0</v>
      </c>
      <c r="H207" s="285">
        <v>0</v>
      </c>
      <c r="I207" s="285">
        <v>0</v>
      </c>
      <c r="J207" s="285">
        <v>0</v>
      </c>
      <c r="K207" s="285">
        <v>0</v>
      </c>
      <c r="L207" s="285">
        <v>0</v>
      </c>
      <c r="M207" s="285">
        <v>0</v>
      </c>
      <c r="N207" s="285">
        <v>0</v>
      </c>
      <c r="O207" s="285">
        <v>0</v>
      </c>
      <c r="P207" s="285">
        <v>0</v>
      </c>
      <c r="Q207" s="285">
        <v>0</v>
      </c>
      <c r="R207" s="285">
        <v>0</v>
      </c>
      <c r="S207" s="286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0</v>
      </c>
      <c r="H208" s="285">
        <v>0</v>
      </c>
      <c r="I208" s="285">
        <v>0</v>
      </c>
      <c r="J208" s="285">
        <v>0</v>
      </c>
      <c r="K208" s="285">
        <v>0</v>
      </c>
      <c r="L208" s="285">
        <v>0</v>
      </c>
      <c r="M208" s="285">
        <v>0</v>
      </c>
      <c r="N208" s="285">
        <v>0</v>
      </c>
      <c r="O208" s="285">
        <v>0</v>
      </c>
      <c r="P208" s="285">
        <v>0</v>
      </c>
      <c r="Q208" s="285">
        <v>0</v>
      </c>
      <c r="R208" s="285">
        <v>0</v>
      </c>
      <c r="S208" s="286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13</v>
      </c>
      <c r="H209" s="93">
        <f t="shared" ref="H209:S209" si="12">SUM(H156:H208)</f>
        <v>0</v>
      </c>
      <c r="I209" s="93">
        <f t="shared" si="12"/>
        <v>0</v>
      </c>
      <c r="J209" s="93">
        <f t="shared" si="12"/>
        <v>1</v>
      </c>
      <c r="K209" s="93">
        <f t="shared" si="12"/>
        <v>4</v>
      </c>
      <c r="L209" s="93">
        <f t="shared" si="12"/>
        <v>3</v>
      </c>
      <c r="M209" s="93">
        <f t="shared" si="12"/>
        <v>2</v>
      </c>
      <c r="N209" s="93">
        <f t="shared" si="12"/>
        <v>1</v>
      </c>
      <c r="O209" s="93">
        <f t="shared" si="12"/>
        <v>1</v>
      </c>
      <c r="P209" s="93">
        <f t="shared" si="12"/>
        <v>1</v>
      </c>
      <c r="Q209" s="93">
        <f t="shared" si="12"/>
        <v>0</v>
      </c>
      <c r="R209" s="93">
        <f t="shared" si="12"/>
        <v>0</v>
      </c>
      <c r="S209" s="94">
        <f t="shared" si="12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289" t="s">
        <v>408</v>
      </c>
      <c r="G210" s="82">
        <f t="shared" si="11"/>
        <v>0</v>
      </c>
      <c r="H210" s="290">
        <v>0</v>
      </c>
      <c r="I210" s="290">
        <v>0</v>
      </c>
      <c r="J210" s="290">
        <v>0</v>
      </c>
      <c r="K210" s="290">
        <v>0</v>
      </c>
      <c r="L210" s="290">
        <v>0</v>
      </c>
      <c r="M210" s="290">
        <v>0</v>
      </c>
      <c r="N210" s="290">
        <v>0</v>
      </c>
      <c r="O210" s="290">
        <v>0</v>
      </c>
      <c r="P210" s="290">
        <v>0</v>
      </c>
      <c r="Q210" s="290">
        <v>0</v>
      </c>
      <c r="R210" s="290">
        <v>0</v>
      </c>
      <c r="S210" s="291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281" t="s">
        <v>409</v>
      </c>
      <c r="G211" s="82">
        <f t="shared" si="11"/>
        <v>0</v>
      </c>
      <c r="H211" s="290">
        <v>0</v>
      </c>
      <c r="I211" s="290">
        <v>0</v>
      </c>
      <c r="J211" s="290">
        <v>0</v>
      </c>
      <c r="K211" s="290">
        <v>0</v>
      </c>
      <c r="L211" s="290">
        <v>0</v>
      </c>
      <c r="M211" s="290">
        <v>0</v>
      </c>
      <c r="N211" s="290">
        <v>0</v>
      </c>
      <c r="O211" s="290">
        <v>0</v>
      </c>
      <c r="P211" s="290">
        <v>0</v>
      </c>
      <c r="Q211" s="290">
        <v>0</v>
      </c>
      <c r="R211" s="290">
        <v>0</v>
      </c>
      <c r="S211" s="291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281" t="s">
        <v>410</v>
      </c>
      <c r="G212" s="82">
        <f t="shared" si="11"/>
        <v>0</v>
      </c>
      <c r="H212" s="290">
        <v>0</v>
      </c>
      <c r="I212" s="290">
        <v>0</v>
      </c>
      <c r="J212" s="290">
        <v>0</v>
      </c>
      <c r="K212" s="290">
        <v>0</v>
      </c>
      <c r="L212" s="290">
        <v>0</v>
      </c>
      <c r="M212" s="290">
        <v>0</v>
      </c>
      <c r="N212" s="290">
        <v>0</v>
      </c>
      <c r="O212" s="290">
        <v>0</v>
      </c>
      <c r="P212" s="290">
        <v>0</v>
      </c>
      <c r="Q212" s="290">
        <v>0</v>
      </c>
      <c r="R212" s="290">
        <v>0</v>
      </c>
      <c r="S212" s="291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281" t="s">
        <v>411</v>
      </c>
      <c r="G213" s="82">
        <f t="shared" si="11"/>
        <v>0</v>
      </c>
      <c r="H213" s="290">
        <v>0</v>
      </c>
      <c r="I213" s="290">
        <v>0</v>
      </c>
      <c r="J213" s="290">
        <v>0</v>
      </c>
      <c r="K213" s="290">
        <v>0</v>
      </c>
      <c r="L213" s="290">
        <v>0</v>
      </c>
      <c r="M213" s="290">
        <v>0</v>
      </c>
      <c r="N213" s="290">
        <v>0</v>
      </c>
      <c r="O213" s="290">
        <v>0</v>
      </c>
      <c r="P213" s="290">
        <v>0</v>
      </c>
      <c r="Q213" s="290">
        <v>0</v>
      </c>
      <c r="R213" s="290">
        <v>0</v>
      </c>
      <c r="S213" s="291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281" t="s">
        <v>412</v>
      </c>
      <c r="G214" s="82">
        <f t="shared" si="11"/>
        <v>0</v>
      </c>
      <c r="H214" s="290">
        <v>0</v>
      </c>
      <c r="I214" s="290">
        <v>0</v>
      </c>
      <c r="J214" s="290">
        <v>0</v>
      </c>
      <c r="K214" s="290">
        <v>0</v>
      </c>
      <c r="L214" s="290">
        <v>0</v>
      </c>
      <c r="M214" s="290">
        <v>0</v>
      </c>
      <c r="N214" s="290">
        <v>0</v>
      </c>
      <c r="O214" s="290">
        <v>0</v>
      </c>
      <c r="P214" s="290">
        <v>0</v>
      </c>
      <c r="Q214" s="290">
        <v>0</v>
      </c>
      <c r="R214" s="290">
        <v>0</v>
      </c>
      <c r="S214" s="291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281" t="s">
        <v>413</v>
      </c>
      <c r="G215" s="82">
        <f t="shared" si="11"/>
        <v>0</v>
      </c>
      <c r="H215" s="290">
        <v>0</v>
      </c>
      <c r="I215" s="290">
        <v>0</v>
      </c>
      <c r="J215" s="290">
        <v>0</v>
      </c>
      <c r="K215" s="290">
        <v>0</v>
      </c>
      <c r="L215" s="290">
        <v>0</v>
      </c>
      <c r="M215" s="290">
        <v>0</v>
      </c>
      <c r="N215" s="290">
        <v>0</v>
      </c>
      <c r="O215" s="290">
        <v>0</v>
      </c>
      <c r="P215" s="290">
        <v>0</v>
      </c>
      <c r="Q215" s="290">
        <v>0</v>
      </c>
      <c r="R215" s="290">
        <v>0</v>
      </c>
      <c r="S215" s="291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281" t="s">
        <v>414</v>
      </c>
      <c r="G216" s="82">
        <f t="shared" si="11"/>
        <v>0</v>
      </c>
      <c r="H216" s="290">
        <v>0</v>
      </c>
      <c r="I216" s="290">
        <v>0</v>
      </c>
      <c r="J216" s="290">
        <v>0</v>
      </c>
      <c r="K216" s="290">
        <v>0</v>
      </c>
      <c r="L216" s="290">
        <v>0</v>
      </c>
      <c r="M216" s="290">
        <v>0</v>
      </c>
      <c r="N216" s="290">
        <v>0</v>
      </c>
      <c r="O216" s="290">
        <v>0</v>
      </c>
      <c r="P216" s="290">
        <v>0</v>
      </c>
      <c r="Q216" s="290">
        <v>0</v>
      </c>
      <c r="R216" s="290">
        <v>0</v>
      </c>
      <c r="S216" s="291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281" t="s">
        <v>415</v>
      </c>
      <c r="G217" s="82">
        <f t="shared" si="11"/>
        <v>0</v>
      </c>
      <c r="H217" s="290">
        <v>0</v>
      </c>
      <c r="I217" s="290">
        <v>0</v>
      </c>
      <c r="J217" s="290">
        <v>0</v>
      </c>
      <c r="K217" s="290">
        <v>0</v>
      </c>
      <c r="L217" s="290">
        <v>0</v>
      </c>
      <c r="M217" s="290">
        <v>0</v>
      </c>
      <c r="N217" s="290">
        <v>0</v>
      </c>
      <c r="O217" s="290">
        <v>0</v>
      </c>
      <c r="P217" s="290">
        <v>0</v>
      </c>
      <c r="Q217" s="290">
        <v>0</v>
      </c>
      <c r="R217" s="290">
        <v>0</v>
      </c>
      <c r="S217" s="291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281" t="s">
        <v>416</v>
      </c>
      <c r="G218" s="82">
        <f t="shared" si="11"/>
        <v>0</v>
      </c>
      <c r="H218" s="290">
        <v>0</v>
      </c>
      <c r="I218" s="290">
        <v>0</v>
      </c>
      <c r="J218" s="290">
        <v>0</v>
      </c>
      <c r="K218" s="290">
        <v>0</v>
      </c>
      <c r="L218" s="290">
        <v>0</v>
      </c>
      <c r="M218" s="290">
        <v>0</v>
      </c>
      <c r="N218" s="290">
        <v>0</v>
      </c>
      <c r="O218" s="290">
        <v>0</v>
      </c>
      <c r="P218" s="290">
        <v>0</v>
      </c>
      <c r="Q218" s="290">
        <v>0</v>
      </c>
      <c r="R218" s="290">
        <v>0</v>
      </c>
      <c r="S218" s="291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281" t="s">
        <v>417</v>
      </c>
      <c r="G219" s="82">
        <f t="shared" si="11"/>
        <v>0</v>
      </c>
      <c r="H219" s="290">
        <v>0</v>
      </c>
      <c r="I219" s="290">
        <v>0</v>
      </c>
      <c r="J219" s="290">
        <v>0</v>
      </c>
      <c r="K219" s="290">
        <v>0</v>
      </c>
      <c r="L219" s="290">
        <v>0</v>
      </c>
      <c r="M219" s="290">
        <v>0</v>
      </c>
      <c r="N219" s="290">
        <v>0</v>
      </c>
      <c r="O219" s="290">
        <v>0</v>
      </c>
      <c r="P219" s="290">
        <v>0</v>
      </c>
      <c r="Q219" s="290">
        <v>0</v>
      </c>
      <c r="R219" s="290">
        <v>0</v>
      </c>
      <c r="S219" s="291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281" t="s">
        <v>418</v>
      </c>
      <c r="G220" s="82">
        <f t="shared" si="11"/>
        <v>0</v>
      </c>
      <c r="H220" s="290">
        <v>0</v>
      </c>
      <c r="I220" s="290">
        <v>0</v>
      </c>
      <c r="J220" s="290">
        <v>0</v>
      </c>
      <c r="K220" s="290">
        <v>0</v>
      </c>
      <c r="L220" s="290">
        <v>0</v>
      </c>
      <c r="M220" s="290">
        <v>0</v>
      </c>
      <c r="N220" s="290">
        <v>0</v>
      </c>
      <c r="O220" s="290">
        <v>0</v>
      </c>
      <c r="P220" s="290">
        <v>0</v>
      </c>
      <c r="Q220" s="290">
        <v>0</v>
      </c>
      <c r="R220" s="290">
        <v>0</v>
      </c>
      <c r="S220" s="291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281" t="s">
        <v>419</v>
      </c>
      <c r="G221" s="82">
        <f t="shared" si="11"/>
        <v>0</v>
      </c>
      <c r="H221" s="290">
        <v>0</v>
      </c>
      <c r="I221" s="290">
        <v>0</v>
      </c>
      <c r="J221" s="290">
        <v>0</v>
      </c>
      <c r="K221" s="290">
        <v>0</v>
      </c>
      <c r="L221" s="290">
        <v>0</v>
      </c>
      <c r="M221" s="290">
        <v>0</v>
      </c>
      <c r="N221" s="290">
        <v>0</v>
      </c>
      <c r="O221" s="290">
        <v>0</v>
      </c>
      <c r="P221" s="290">
        <v>0</v>
      </c>
      <c r="Q221" s="290">
        <v>0</v>
      </c>
      <c r="R221" s="290">
        <v>0</v>
      </c>
      <c r="S221" s="291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281" t="s">
        <v>420</v>
      </c>
      <c r="G222" s="82">
        <f t="shared" si="11"/>
        <v>0</v>
      </c>
      <c r="H222" s="290">
        <v>0</v>
      </c>
      <c r="I222" s="290">
        <v>0</v>
      </c>
      <c r="J222" s="290">
        <v>0</v>
      </c>
      <c r="K222" s="290">
        <v>0</v>
      </c>
      <c r="L222" s="290">
        <v>0</v>
      </c>
      <c r="M222" s="290">
        <v>0</v>
      </c>
      <c r="N222" s="290">
        <v>0</v>
      </c>
      <c r="O222" s="290">
        <v>0</v>
      </c>
      <c r="P222" s="290">
        <v>0</v>
      </c>
      <c r="Q222" s="290">
        <v>0</v>
      </c>
      <c r="R222" s="290">
        <v>0</v>
      </c>
      <c r="S222" s="291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281" t="s">
        <v>421</v>
      </c>
      <c r="G223" s="82">
        <f t="shared" si="11"/>
        <v>0</v>
      </c>
      <c r="H223" s="290">
        <v>0</v>
      </c>
      <c r="I223" s="290">
        <v>0</v>
      </c>
      <c r="J223" s="290">
        <v>0</v>
      </c>
      <c r="K223" s="290">
        <v>0</v>
      </c>
      <c r="L223" s="290">
        <v>0</v>
      </c>
      <c r="M223" s="290">
        <v>0</v>
      </c>
      <c r="N223" s="290">
        <v>0</v>
      </c>
      <c r="O223" s="290">
        <v>0</v>
      </c>
      <c r="P223" s="290">
        <v>0</v>
      </c>
      <c r="Q223" s="290">
        <v>0</v>
      </c>
      <c r="R223" s="290">
        <v>0</v>
      </c>
      <c r="S223" s="291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281" t="s">
        <v>422</v>
      </c>
      <c r="G224" s="82">
        <f t="shared" si="11"/>
        <v>0</v>
      </c>
      <c r="H224" s="290">
        <v>0</v>
      </c>
      <c r="I224" s="290">
        <v>0</v>
      </c>
      <c r="J224" s="290">
        <v>0</v>
      </c>
      <c r="K224" s="290">
        <v>0</v>
      </c>
      <c r="L224" s="290">
        <v>0</v>
      </c>
      <c r="M224" s="290">
        <v>0</v>
      </c>
      <c r="N224" s="290">
        <v>0</v>
      </c>
      <c r="O224" s="290">
        <v>0</v>
      </c>
      <c r="P224" s="290">
        <v>0</v>
      </c>
      <c r="Q224" s="290">
        <v>0</v>
      </c>
      <c r="R224" s="290">
        <v>0</v>
      </c>
      <c r="S224" s="291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281" t="s">
        <v>423</v>
      </c>
      <c r="G225" s="82">
        <f t="shared" si="11"/>
        <v>0</v>
      </c>
      <c r="H225" s="290">
        <v>0</v>
      </c>
      <c r="I225" s="290">
        <v>0</v>
      </c>
      <c r="J225" s="290">
        <v>0</v>
      </c>
      <c r="K225" s="290">
        <v>0</v>
      </c>
      <c r="L225" s="290">
        <v>0</v>
      </c>
      <c r="M225" s="290">
        <v>0</v>
      </c>
      <c r="N225" s="290">
        <v>0</v>
      </c>
      <c r="O225" s="290">
        <v>0</v>
      </c>
      <c r="P225" s="290">
        <v>0</v>
      </c>
      <c r="Q225" s="290">
        <v>0</v>
      </c>
      <c r="R225" s="290">
        <v>0</v>
      </c>
      <c r="S225" s="291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281" t="s">
        <v>424</v>
      </c>
      <c r="G226" s="82">
        <f t="shared" si="11"/>
        <v>1</v>
      </c>
      <c r="H226" s="292"/>
      <c r="I226" s="292"/>
      <c r="J226" s="292"/>
      <c r="K226" s="292"/>
      <c r="L226" s="292"/>
      <c r="M226" s="292"/>
      <c r="N226" s="292"/>
      <c r="O226" s="292">
        <v>1</v>
      </c>
      <c r="P226" s="292"/>
      <c r="Q226" s="292"/>
      <c r="R226" s="292"/>
      <c r="S226" s="293"/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281" t="s">
        <v>426</v>
      </c>
      <c r="G227" s="82">
        <f t="shared" si="11"/>
        <v>0</v>
      </c>
      <c r="H227" s="290">
        <v>0</v>
      </c>
      <c r="I227" s="290">
        <v>0</v>
      </c>
      <c r="J227" s="290">
        <v>0</v>
      </c>
      <c r="K227" s="290">
        <v>0</v>
      </c>
      <c r="L227" s="290">
        <v>0</v>
      </c>
      <c r="M227" s="290">
        <v>0</v>
      </c>
      <c r="N227" s="290">
        <v>0</v>
      </c>
      <c r="O227" s="290">
        <v>0</v>
      </c>
      <c r="P227" s="290">
        <v>0</v>
      </c>
      <c r="Q227" s="290">
        <v>0</v>
      </c>
      <c r="R227" s="290">
        <v>0</v>
      </c>
      <c r="S227" s="291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281" t="s">
        <v>425</v>
      </c>
      <c r="G228" s="82">
        <f t="shared" si="11"/>
        <v>0</v>
      </c>
      <c r="H228" s="290">
        <v>0</v>
      </c>
      <c r="I228" s="290">
        <v>0</v>
      </c>
      <c r="J228" s="290">
        <v>0</v>
      </c>
      <c r="K228" s="290">
        <v>0</v>
      </c>
      <c r="L228" s="290">
        <v>0</v>
      </c>
      <c r="M228" s="290">
        <v>0</v>
      </c>
      <c r="N228" s="290">
        <v>0</v>
      </c>
      <c r="O228" s="290">
        <v>0</v>
      </c>
      <c r="P228" s="290">
        <v>0</v>
      </c>
      <c r="Q228" s="290">
        <v>0</v>
      </c>
      <c r="R228" s="290">
        <v>0</v>
      </c>
      <c r="S228" s="291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281" t="s">
        <v>427</v>
      </c>
      <c r="G229" s="82">
        <f t="shared" si="11"/>
        <v>0</v>
      </c>
      <c r="H229" s="290">
        <v>0</v>
      </c>
      <c r="I229" s="290">
        <v>0</v>
      </c>
      <c r="J229" s="290">
        <v>0</v>
      </c>
      <c r="K229" s="290">
        <v>0</v>
      </c>
      <c r="L229" s="290">
        <v>0</v>
      </c>
      <c r="M229" s="290">
        <v>0</v>
      </c>
      <c r="N229" s="290">
        <v>0</v>
      </c>
      <c r="O229" s="290">
        <v>0</v>
      </c>
      <c r="P229" s="290">
        <v>0</v>
      </c>
      <c r="Q229" s="290">
        <v>0</v>
      </c>
      <c r="R229" s="290">
        <v>0</v>
      </c>
      <c r="S229" s="291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281" t="s">
        <v>428</v>
      </c>
      <c r="G230" s="82">
        <f t="shared" si="11"/>
        <v>0</v>
      </c>
      <c r="H230" s="290">
        <v>0</v>
      </c>
      <c r="I230" s="290">
        <v>0</v>
      </c>
      <c r="J230" s="290">
        <v>0</v>
      </c>
      <c r="K230" s="290">
        <v>0</v>
      </c>
      <c r="L230" s="290">
        <v>0</v>
      </c>
      <c r="M230" s="290">
        <v>0</v>
      </c>
      <c r="N230" s="290">
        <v>0</v>
      </c>
      <c r="O230" s="290">
        <v>0</v>
      </c>
      <c r="P230" s="290">
        <v>0</v>
      </c>
      <c r="Q230" s="290">
        <v>0</v>
      </c>
      <c r="R230" s="290">
        <v>0</v>
      </c>
      <c r="S230" s="291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281" t="s">
        <v>429</v>
      </c>
      <c r="G231" s="82">
        <f t="shared" ref="G231:G262" si="13">SUM(H231:S231)</f>
        <v>1</v>
      </c>
      <c r="H231" s="292">
        <v>0</v>
      </c>
      <c r="I231" s="292">
        <v>0</v>
      </c>
      <c r="J231" s="292">
        <v>0</v>
      </c>
      <c r="K231" s="292">
        <v>1</v>
      </c>
      <c r="L231" s="292">
        <v>0</v>
      </c>
      <c r="M231" s="292">
        <v>0</v>
      </c>
      <c r="N231" s="292">
        <v>0</v>
      </c>
      <c r="O231" s="292">
        <v>0</v>
      </c>
      <c r="P231" s="292">
        <v>0</v>
      </c>
      <c r="Q231" s="292">
        <v>0</v>
      </c>
      <c r="R231" s="292">
        <v>0</v>
      </c>
      <c r="S231" s="293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281" t="s">
        <v>430</v>
      </c>
      <c r="G232" s="82">
        <f t="shared" si="13"/>
        <v>0</v>
      </c>
      <c r="H232" s="290">
        <v>0</v>
      </c>
      <c r="I232" s="290">
        <v>0</v>
      </c>
      <c r="J232" s="290">
        <v>0</v>
      </c>
      <c r="K232" s="290">
        <v>0</v>
      </c>
      <c r="L232" s="290">
        <v>0</v>
      </c>
      <c r="M232" s="290">
        <v>0</v>
      </c>
      <c r="N232" s="290">
        <v>0</v>
      </c>
      <c r="O232" s="290">
        <v>0</v>
      </c>
      <c r="P232" s="290">
        <v>0</v>
      </c>
      <c r="Q232" s="290">
        <v>0</v>
      </c>
      <c r="R232" s="290">
        <v>0</v>
      </c>
      <c r="S232" s="291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281" t="s">
        <v>431</v>
      </c>
      <c r="G233" s="82">
        <f t="shared" si="13"/>
        <v>0</v>
      </c>
      <c r="H233" s="290">
        <v>0</v>
      </c>
      <c r="I233" s="290">
        <v>0</v>
      </c>
      <c r="J233" s="290">
        <v>0</v>
      </c>
      <c r="K233" s="290">
        <v>0</v>
      </c>
      <c r="L233" s="290">
        <v>0</v>
      </c>
      <c r="M233" s="290">
        <v>0</v>
      </c>
      <c r="N233" s="290">
        <v>0</v>
      </c>
      <c r="O233" s="290">
        <v>0</v>
      </c>
      <c r="P233" s="290">
        <v>0</v>
      </c>
      <c r="Q233" s="290">
        <v>0</v>
      </c>
      <c r="R233" s="290">
        <v>0</v>
      </c>
      <c r="S233" s="291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281" t="s">
        <v>432</v>
      </c>
      <c r="G234" s="82">
        <f t="shared" si="13"/>
        <v>0</v>
      </c>
      <c r="H234" s="290">
        <v>0</v>
      </c>
      <c r="I234" s="290">
        <v>0</v>
      </c>
      <c r="J234" s="290">
        <v>0</v>
      </c>
      <c r="K234" s="290">
        <v>0</v>
      </c>
      <c r="L234" s="290">
        <v>0</v>
      </c>
      <c r="M234" s="290">
        <v>0</v>
      </c>
      <c r="N234" s="290">
        <v>0</v>
      </c>
      <c r="O234" s="290">
        <v>0</v>
      </c>
      <c r="P234" s="290">
        <v>0</v>
      </c>
      <c r="Q234" s="290">
        <v>0</v>
      </c>
      <c r="R234" s="290">
        <v>0</v>
      </c>
      <c r="S234" s="291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281" t="s">
        <v>433</v>
      </c>
      <c r="G235" s="82">
        <f t="shared" si="13"/>
        <v>0</v>
      </c>
      <c r="H235" s="290">
        <v>0</v>
      </c>
      <c r="I235" s="290">
        <v>0</v>
      </c>
      <c r="J235" s="290">
        <v>0</v>
      </c>
      <c r="K235" s="290">
        <v>0</v>
      </c>
      <c r="L235" s="290">
        <v>0</v>
      </c>
      <c r="M235" s="290">
        <v>0</v>
      </c>
      <c r="N235" s="290">
        <v>0</v>
      </c>
      <c r="O235" s="290">
        <v>0</v>
      </c>
      <c r="P235" s="290">
        <v>0</v>
      </c>
      <c r="Q235" s="290">
        <v>0</v>
      </c>
      <c r="R235" s="290">
        <v>0</v>
      </c>
      <c r="S235" s="291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281" t="s">
        <v>434</v>
      </c>
      <c r="G236" s="82">
        <f t="shared" si="13"/>
        <v>0</v>
      </c>
      <c r="H236" s="290">
        <v>0</v>
      </c>
      <c r="I236" s="290">
        <v>0</v>
      </c>
      <c r="J236" s="290">
        <v>0</v>
      </c>
      <c r="K236" s="290">
        <v>0</v>
      </c>
      <c r="L236" s="290">
        <v>0</v>
      </c>
      <c r="M236" s="290">
        <v>0</v>
      </c>
      <c r="N236" s="290">
        <v>0</v>
      </c>
      <c r="O236" s="290">
        <v>0</v>
      </c>
      <c r="P236" s="290">
        <v>0</v>
      </c>
      <c r="Q236" s="290">
        <v>0</v>
      </c>
      <c r="R236" s="290">
        <v>0</v>
      </c>
      <c r="S236" s="291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281" t="s">
        <v>435</v>
      </c>
      <c r="G237" s="82">
        <f t="shared" si="13"/>
        <v>0</v>
      </c>
      <c r="H237" s="290">
        <v>0</v>
      </c>
      <c r="I237" s="290">
        <v>0</v>
      </c>
      <c r="J237" s="290">
        <v>0</v>
      </c>
      <c r="K237" s="290">
        <v>0</v>
      </c>
      <c r="L237" s="290">
        <v>0</v>
      </c>
      <c r="M237" s="290">
        <v>0</v>
      </c>
      <c r="N237" s="290">
        <v>0</v>
      </c>
      <c r="O237" s="290">
        <v>0</v>
      </c>
      <c r="P237" s="290">
        <v>0</v>
      </c>
      <c r="Q237" s="290">
        <v>0</v>
      </c>
      <c r="R237" s="290">
        <v>0</v>
      </c>
      <c r="S237" s="291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281" t="s">
        <v>436</v>
      </c>
      <c r="G238" s="82">
        <f t="shared" si="13"/>
        <v>0</v>
      </c>
      <c r="H238" s="290">
        <v>0</v>
      </c>
      <c r="I238" s="290">
        <v>0</v>
      </c>
      <c r="J238" s="290">
        <v>0</v>
      </c>
      <c r="K238" s="290">
        <v>0</v>
      </c>
      <c r="L238" s="290">
        <v>0</v>
      </c>
      <c r="M238" s="290">
        <v>0</v>
      </c>
      <c r="N238" s="290">
        <v>0</v>
      </c>
      <c r="O238" s="290">
        <v>0</v>
      </c>
      <c r="P238" s="290">
        <v>0</v>
      </c>
      <c r="Q238" s="290">
        <v>0</v>
      </c>
      <c r="R238" s="290">
        <v>0</v>
      </c>
      <c r="S238" s="291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281" t="s">
        <v>437</v>
      </c>
      <c r="G239" s="82">
        <f t="shared" si="13"/>
        <v>0</v>
      </c>
      <c r="H239" s="290">
        <v>0</v>
      </c>
      <c r="I239" s="290">
        <v>0</v>
      </c>
      <c r="J239" s="290">
        <v>0</v>
      </c>
      <c r="K239" s="290">
        <v>0</v>
      </c>
      <c r="L239" s="290">
        <v>0</v>
      </c>
      <c r="M239" s="290">
        <v>0</v>
      </c>
      <c r="N239" s="290">
        <v>0</v>
      </c>
      <c r="O239" s="290">
        <v>0</v>
      </c>
      <c r="P239" s="290">
        <v>0</v>
      </c>
      <c r="Q239" s="290">
        <v>0</v>
      </c>
      <c r="R239" s="290">
        <v>0</v>
      </c>
      <c r="S239" s="291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281" t="s">
        <v>438</v>
      </c>
      <c r="G240" s="82">
        <f t="shared" si="13"/>
        <v>0</v>
      </c>
      <c r="H240" s="290">
        <v>0</v>
      </c>
      <c r="I240" s="290">
        <v>0</v>
      </c>
      <c r="J240" s="290">
        <v>0</v>
      </c>
      <c r="K240" s="290">
        <v>0</v>
      </c>
      <c r="L240" s="290">
        <v>0</v>
      </c>
      <c r="M240" s="290">
        <v>0</v>
      </c>
      <c r="N240" s="290">
        <v>0</v>
      </c>
      <c r="O240" s="290">
        <v>0</v>
      </c>
      <c r="P240" s="290">
        <v>0</v>
      </c>
      <c r="Q240" s="290">
        <v>0</v>
      </c>
      <c r="R240" s="290">
        <v>0</v>
      </c>
      <c r="S240" s="291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281" t="s">
        <v>439</v>
      </c>
      <c r="G241" s="82">
        <f t="shared" si="13"/>
        <v>0</v>
      </c>
      <c r="H241" s="290">
        <v>0</v>
      </c>
      <c r="I241" s="290">
        <v>0</v>
      </c>
      <c r="J241" s="290">
        <v>0</v>
      </c>
      <c r="K241" s="290">
        <v>0</v>
      </c>
      <c r="L241" s="290">
        <v>0</v>
      </c>
      <c r="M241" s="290">
        <v>0</v>
      </c>
      <c r="N241" s="290">
        <v>0</v>
      </c>
      <c r="O241" s="290">
        <v>0</v>
      </c>
      <c r="P241" s="290">
        <v>0</v>
      </c>
      <c r="Q241" s="290">
        <v>0</v>
      </c>
      <c r="R241" s="290">
        <v>0</v>
      </c>
      <c r="S241" s="291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281" t="s">
        <v>440</v>
      </c>
      <c r="G242" s="82">
        <f t="shared" si="13"/>
        <v>0</v>
      </c>
      <c r="H242" s="290">
        <v>0</v>
      </c>
      <c r="I242" s="290">
        <v>0</v>
      </c>
      <c r="J242" s="290">
        <v>0</v>
      </c>
      <c r="K242" s="290">
        <v>0</v>
      </c>
      <c r="L242" s="290">
        <v>0</v>
      </c>
      <c r="M242" s="290">
        <v>0</v>
      </c>
      <c r="N242" s="290">
        <v>0</v>
      </c>
      <c r="O242" s="290">
        <v>0</v>
      </c>
      <c r="P242" s="290">
        <v>0</v>
      </c>
      <c r="Q242" s="290">
        <v>0</v>
      </c>
      <c r="R242" s="290">
        <v>0</v>
      </c>
      <c r="S242" s="291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281" t="s">
        <v>441</v>
      </c>
      <c r="G243" s="82">
        <f t="shared" si="13"/>
        <v>0</v>
      </c>
      <c r="H243" s="290">
        <v>0</v>
      </c>
      <c r="I243" s="290">
        <v>0</v>
      </c>
      <c r="J243" s="290">
        <v>0</v>
      </c>
      <c r="K243" s="290">
        <v>0</v>
      </c>
      <c r="L243" s="290">
        <v>0</v>
      </c>
      <c r="M243" s="290">
        <v>0</v>
      </c>
      <c r="N243" s="290">
        <v>0</v>
      </c>
      <c r="O243" s="290">
        <v>0</v>
      </c>
      <c r="P243" s="290">
        <v>0</v>
      </c>
      <c r="Q243" s="290">
        <v>0</v>
      </c>
      <c r="R243" s="290">
        <v>0</v>
      </c>
      <c r="S243" s="291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281" t="s">
        <v>442</v>
      </c>
      <c r="G244" s="82">
        <f t="shared" si="13"/>
        <v>0</v>
      </c>
      <c r="H244" s="290">
        <v>0</v>
      </c>
      <c r="I244" s="290">
        <v>0</v>
      </c>
      <c r="J244" s="290">
        <v>0</v>
      </c>
      <c r="K244" s="290">
        <v>0</v>
      </c>
      <c r="L244" s="290">
        <v>0</v>
      </c>
      <c r="M244" s="290">
        <v>0</v>
      </c>
      <c r="N244" s="290">
        <v>0</v>
      </c>
      <c r="O244" s="290">
        <v>0</v>
      </c>
      <c r="P244" s="290">
        <v>0</v>
      </c>
      <c r="Q244" s="290">
        <v>0</v>
      </c>
      <c r="R244" s="290">
        <v>0</v>
      </c>
      <c r="S244" s="291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281" t="s">
        <v>443</v>
      </c>
      <c r="G245" s="82">
        <f t="shared" si="13"/>
        <v>0</v>
      </c>
      <c r="H245" s="290">
        <v>0</v>
      </c>
      <c r="I245" s="290">
        <v>0</v>
      </c>
      <c r="J245" s="290">
        <v>0</v>
      </c>
      <c r="K245" s="290">
        <v>0</v>
      </c>
      <c r="L245" s="290">
        <v>0</v>
      </c>
      <c r="M245" s="290">
        <v>0</v>
      </c>
      <c r="N245" s="290">
        <v>0</v>
      </c>
      <c r="O245" s="290">
        <v>0</v>
      </c>
      <c r="P245" s="290">
        <v>0</v>
      </c>
      <c r="Q245" s="290">
        <v>0</v>
      </c>
      <c r="R245" s="290">
        <v>0</v>
      </c>
      <c r="S245" s="291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281" t="s">
        <v>444</v>
      </c>
      <c r="G246" s="82">
        <f t="shared" si="13"/>
        <v>0</v>
      </c>
      <c r="H246" s="290">
        <v>0</v>
      </c>
      <c r="I246" s="290">
        <v>0</v>
      </c>
      <c r="J246" s="290">
        <v>0</v>
      </c>
      <c r="K246" s="290">
        <v>0</v>
      </c>
      <c r="L246" s="290">
        <v>0</v>
      </c>
      <c r="M246" s="290">
        <v>0</v>
      </c>
      <c r="N246" s="290">
        <v>0</v>
      </c>
      <c r="O246" s="290">
        <v>0</v>
      </c>
      <c r="P246" s="290">
        <v>0</v>
      </c>
      <c r="Q246" s="290">
        <v>0</v>
      </c>
      <c r="R246" s="290">
        <v>0</v>
      </c>
      <c r="S246" s="291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281" t="s">
        <v>445</v>
      </c>
      <c r="G247" s="82">
        <f t="shared" si="13"/>
        <v>1</v>
      </c>
      <c r="H247" s="292">
        <v>0</v>
      </c>
      <c r="I247" s="292">
        <v>0</v>
      </c>
      <c r="J247" s="292">
        <v>0</v>
      </c>
      <c r="K247" s="292">
        <v>0</v>
      </c>
      <c r="L247" s="292">
        <v>0</v>
      </c>
      <c r="M247" s="292">
        <v>0</v>
      </c>
      <c r="N247" s="292">
        <v>0</v>
      </c>
      <c r="O247" s="292">
        <v>0</v>
      </c>
      <c r="P247" s="292">
        <v>1</v>
      </c>
      <c r="Q247" s="292">
        <v>0</v>
      </c>
      <c r="R247" s="292">
        <v>0</v>
      </c>
      <c r="S247" s="293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281" t="s">
        <v>446</v>
      </c>
      <c r="G248" s="82">
        <f t="shared" si="13"/>
        <v>0</v>
      </c>
      <c r="H248" s="290">
        <v>0</v>
      </c>
      <c r="I248" s="290">
        <v>0</v>
      </c>
      <c r="J248" s="290">
        <v>0</v>
      </c>
      <c r="K248" s="290">
        <v>0</v>
      </c>
      <c r="L248" s="290">
        <v>0</v>
      </c>
      <c r="M248" s="290">
        <v>0</v>
      </c>
      <c r="N248" s="290">
        <v>0</v>
      </c>
      <c r="O248" s="290">
        <v>0</v>
      </c>
      <c r="P248" s="290">
        <v>0</v>
      </c>
      <c r="Q248" s="290">
        <v>0</v>
      </c>
      <c r="R248" s="290">
        <v>0</v>
      </c>
      <c r="S248" s="291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281" t="s">
        <v>447</v>
      </c>
      <c r="G249" s="82">
        <f t="shared" si="13"/>
        <v>1</v>
      </c>
      <c r="H249" s="292">
        <v>0</v>
      </c>
      <c r="I249" s="292">
        <v>0</v>
      </c>
      <c r="J249" s="292">
        <v>0</v>
      </c>
      <c r="K249" s="292">
        <v>0</v>
      </c>
      <c r="L249" s="292">
        <v>0</v>
      </c>
      <c r="M249" s="292">
        <v>1</v>
      </c>
      <c r="N249" s="292">
        <v>0</v>
      </c>
      <c r="O249" s="292">
        <v>0</v>
      </c>
      <c r="P249" s="292">
        <v>0</v>
      </c>
      <c r="Q249" s="292">
        <v>0</v>
      </c>
      <c r="R249" s="292">
        <v>0</v>
      </c>
      <c r="S249" s="293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281" t="s">
        <v>448</v>
      </c>
      <c r="G250" s="82">
        <f t="shared" si="13"/>
        <v>0</v>
      </c>
      <c r="H250" s="290">
        <v>0</v>
      </c>
      <c r="I250" s="290">
        <v>0</v>
      </c>
      <c r="J250" s="290">
        <v>0</v>
      </c>
      <c r="K250" s="290">
        <v>0</v>
      </c>
      <c r="L250" s="290">
        <v>0</v>
      </c>
      <c r="M250" s="290">
        <v>0</v>
      </c>
      <c r="N250" s="290">
        <v>0</v>
      </c>
      <c r="O250" s="290">
        <v>0</v>
      </c>
      <c r="P250" s="290">
        <v>0</v>
      </c>
      <c r="Q250" s="290">
        <v>0</v>
      </c>
      <c r="R250" s="290">
        <v>0</v>
      </c>
      <c r="S250" s="291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281" t="s">
        <v>449</v>
      </c>
      <c r="G251" s="82">
        <f t="shared" si="13"/>
        <v>0</v>
      </c>
      <c r="H251" s="290">
        <v>0</v>
      </c>
      <c r="I251" s="290">
        <v>0</v>
      </c>
      <c r="J251" s="290">
        <v>0</v>
      </c>
      <c r="K251" s="290">
        <v>0</v>
      </c>
      <c r="L251" s="290">
        <v>0</v>
      </c>
      <c r="M251" s="290">
        <v>0</v>
      </c>
      <c r="N251" s="290">
        <v>0</v>
      </c>
      <c r="O251" s="290">
        <v>0</v>
      </c>
      <c r="P251" s="290">
        <v>0</v>
      </c>
      <c r="Q251" s="290">
        <v>0</v>
      </c>
      <c r="R251" s="290">
        <v>0</v>
      </c>
      <c r="S251" s="291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281" t="s">
        <v>450</v>
      </c>
      <c r="G252" s="82">
        <f t="shared" si="13"/>
        <v>0</v>
      </c>
      <c r="H252" s="290">
        <v>0</v>
      </c>
      <c r="I252" s="290">
        <v>0</v>
      </c>
      <c r="J252" s="290">
        <v>0</v>
      </c>
      <c r="K252" s="290">
        <v>0</v>
      </c>
      <c r="L252" s="290">
        <v>0</v>
      </c>
      <c r="M252" s="290">
        <v>0</v>
      </c>
      <c r="N252" s="290">
        <v>0</v>
      </c>
      <c r="O252" s="290">
        <v>0</v>
      </c>
      <c r="P252" s="290">
        <v>0</v>
      </c>
      <c r="Q252" s="290">
        <v>0</v>
      </c>
      <c r="R252" s="290">
        <v>0</v>
      </c>
      <c r="S252" s="291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281" t="s">
        <v>451</v>
      </c>
      <c r="G253" s="82">
        <f t="shared" si="13"/>
        <v>0</v>
      </c>
      <c r="H253" s="290">
        <v>0</v>
      </c>
      <c r="I253" s="290">
        <v>0</v>
      </c>
      <c r="J253" s="290">
        <v>0</v>
      </c>
      <c r="K253" s="290">
        <v>0</v>
      </c>
      <c r="L253" s="290">
        <v>0</v>
      </c>
      <c r="M253" s="290">
        <v>0</v>
      </c>
      <c r="N253" s="290">
        <v>0</v>
      </c>
      <c r="O253" s="290">
        <v>0</v>
      </c>
      <c r="P253" s="290">
        <v>0</v>
      </c>
      <c r="Q253" s="290">
        <v>0</v>
      </c>
      <c r="R253" s="290">
        <v>0</v>
      </c>
      <c r="S253" s="291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281" t="s">
        <v>452</v>
      </c>
      <c r="G254" s="82">
        <f t="shared" si="13"/>
        <v>0</v>
      </c>
      <c r="H254" s="290">
        <v>0</v>
      </c>
      <c r="I254" s="290">
        <v>0</v>
      </c>
      <c r="J254" s="290">
        <v>0</v>
      </c>
      <c r="K254" s="290">
        <v>0</v>
      </c>
      <c r="L254" s="290">
        <v>0</v>
      </c>
      <c r="M254" s="290">
        <v>0</v>
      </c>
      <c r="N254" s="290">
        <v>0</v>
      </c>
      <c r="O254" s="290">
        <v>0</v>
      </c>
      <c r="P254" s="290">
        <v>0</v>
      </c>
      <c r="Q254" s="290">
        <v>0</v>
      </c>
      <c r="R254" s="290">
        <v>0</v>
      </c>
      <c r="S254" s="291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281" t="s">
        <v>453</v>
      </c>
      <c r="G255" s="82">
        <f t="shared" si="13"/>
        <v>0</v>
      </c>
      <c r="H255" s="290">
        <v>0</v>
      </c>
      <c r="I255" s="290">
        <v>0</v>
      </c>
      <c r="J255" s="290">
        <v>0</v>
      </c>
      <c r="K255" s="290">
        <v>0</v>
      </c>
      <c r="L255" s="290">
        <v>0</v>
      </c>
      <c r="M255" s="290">
        <v>0</v>
      </c>
      <c r="N255" s="290">
        <v>0</v>
      </c>
      <c r="O255" s="290">
        <v>0</v>
      </c>
      <c r="P255" s="290">
        <v>0</v>
      </c>
      <c r="Q255" s="290">
        <v>0</v>
      </c>
      <c r="R255" s="290">
        <v>0</v>
      </c>
      <c r="S255" s="291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281" t="s">
        <v>454</v>
      </c>
      <c r="G256" s="82">
        <f t="shared" si="13"/>
        <v>0</v>
      </c>
      <c r="H256" s="290">
        <v>0</v>
      </c>
      <c r="I256" s="290">
        <v>0</v>
      </c>
      <c r="J256" s="290">
        <v>0</v>
      </c>
      <c r="K256" s="290">
        <v>0</v>
      </c>
      <c r="L256" s="290">
        <v>0</v>
      </c>
      <c r="M256" s="290">
        <v>0</v>
      </c>
      <c r="N256" s="290">
        <v>0</v>
      </c>
      <c r="O256" s="290">
        <v>0</v>
      </c>
      <c r="P256" s="290">
        <v>0</v>
      </c>
      <c r="Q256" s="290">
        <v>0</v>
      </c>
      <c r="R256" s="290">
        <v>0</v>
      </c>
      <c r="S256" s="291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281" t="s">
        <v>455</v>
      </c>
      <c r="G257" s="82">
        <f t="shared" si="13"/>
        <v>0</v>
      </c>
      <c r="H257" s="290">
        <v>0</v>
      </c>
      <c r="I257" s="290">
        <v>0</v>
      </c>
      <c r="J257" s="290">
        <v>0</v>
      </c>
      <c r="K257" s="290">
        <v>0</v>
      </c>
      <c r="L257" s="290">
        <v>0</v>
      </c>
      <c r="M257" s="290">
        <v>0</v>
      </c>
      <c r="N257" s="290">
        <v>0</v>
      </c>
      <c r="O257" s="290">
        <v>0</v>
      </c>
      <c r="P257" s="290">
        <v>0</v>
      </c>
      <c r="Q257" s="290">
        <v>0</v>
      </c>
      <c r="R257" s="290">
        <v>0</v>
      </c>
      <c r="S257" s="291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281" t="s">
        <v>456</v>
      </c>
      <c r="G258" s="82">
        <f t="shared" si="13"/>
        <v>0</v>
      </c>
      <c r="H258" s="290">
        <v>0</v>
      </c>
      <c r="I258" s="290">
        <v>0</v>
      </c>
      <c r="J258" s="290">
        <v>0</v>
      </c>
      <c r="K258" s="290">
        <v>0</v>
      </c>
      <c r="L258" s="290">
        <v>0</v>
      </c>
      <c r="M258" s="290">
        <v>0</v>
      </c>
      <c r="N258" s="290">
        <v>0</v>
      </c>
      <c r="O258" s="290">
        <v>0</v>
      </c>
      <c r="P258" s="290">
        <v>0</v>
      </c>
      <c r="Q258" s="290">
        <v>0</v>
      </c>
      <c r="R258" s="290">
        <v>0</v>
      </c>
      <c r="S258" s="291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281" t="s">
        <v>457</v>
      </c>
      <c r="G259" s="82">
        <f t="shared" si="13"/>
        <v>0</v>
      </c>
      <c r="H259" s="290">
        <v>0</v>
      </c>
      <c r="I259" s="290">
        <v>0</v>
      </c>
      <c r="J259" s="290">
        <v>0</v>
      </c>
      <c r="K259" s="290">
        <v>0</v>
      </c>
      <c r="L259" s="290">
        <v>0</v>
      </c>
      <c r="M259" s="290">
        <v>0</v>
      </c>
      <c r="N259" s="290">
        <v>0</v>
      </c>
      <c r="O259" s="290">
        <v>0</v>
      </c>
      <c r="P259" s="290">
        <v>0</v>
      </c>
      <c r="Q259" s="290">
        <v>0</v>
      </c>
      <c r="R259" s="290">
        <v>0</v>
      </c>
      <c r="S259" s="291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281" t="s">
        <v>458</v>
      </c>
      <c r="G260" s="82">
        <f t="shared" si="13"/>
        <v>0</v>
      </c>
      <c r="H260" s="290">
        <v>0</v>
      </c>
      <c r="I260" s="290">
        <v>0</v>
      </c>
      <c r="J260" s="290">
        <v>0</v>
      </c>
      <c r="K260" s="290">
        <v>0</v>
      </c>
      <c r="L260" s="290">
        <v>0</v>
      </c>
      <c r="M260" s="290">
        <v>0</v>
      </c>
      <c r="N260" s="290">
        <v>0</v>
      </c>
      <c r="O260" s="290">
        <v>0</v>
      </c>
      <c r="P260" s="290">
        <v>0</v>
      </c>
      <c r="Q260" s="290">
        <v>0</v>
      </c>
      <c r="R260" s="290">
        <v>0</v>
      </c>
      <c r="S260" s="291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281" t="s">
        <v>459</v>
      </c>
      <c r="G261" s="82">
        <f t="shared" si="13"/>
        <v>0</v>
      </c>
      <c r="H261" s="290">
        <v>0</v>
      </c>
      <c r="I261" s="290">
        <v>0</v>
      </c>
      <c r="J261" s="290">
        <v>0</v>
      </c>
      <c r="K261" s="290">
        <v>0</v>
      </c>
      <c r="L261" s="290">
        <v>0</v>
      </c>
      <c r="M261" s="290">
        <v>0</v>
      </c>
      <c r="N261" s="290">
        <v>0</v>
      </c>
      <c r="O261" s="290">
        <v>0</v>
      </c>
      <c r="P261" s="290">
        <v>0</v>
      </c>
      <c r="Q261" s="290">
        <v>0</v>
      </c>
      <c r="R261" s="290">
        <v>0</v>
      </c>
      <c r="S261" s="291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282" t="s">
        <v>460</v>
      </c>
      <c r="G262" s="294">
        <f t="shared" si="13"/>
        <v>0</v>
      </c>
      <c r="H262" s="290">
        <v>0</v>
      </c>
      <c r="I262" s="290">
        <v>0</v>
      </c>
      <c r="J262" s="290">
        <v>0</v>
      </c>
      <c r="K262" s="290">
        <v>0</v>
      </c>
      <c r="L262" s="290">
        <v>0</v>
      </c>
      <c r="M262" s="290">
        <v>0</v>
      </c>
      <c r="N262" s="290">
        <v>0</v>
      </c>
      <c r="O262" s="290">
        <v>0</v>
      </c>
      <c r="P262" s="290">
        <v>0</v>
      </c>
      <c r="Q262" s="290">
        <v>0</v>
      </c>
      <c r="R262" s="290">
        <v>0</v>
      </c>
      <c r="S262" s="291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4</v>
      </c>
      <c r="H263" s="93">
        <f t="shared" ref="H263:S263" si="14">SUM(H210:H262)</f>
        <v>0</v>
      </c>
      <c r="I263" s="93">
        <f t="shared" si="14"/>
        <v>0</v>
      </c>
      <c r="J263" s="93">
        <f t="shared" si="14"/>
        <v>0</v>
      </c>
      <c r="K263" s="93">
        <f t="shared" si="14"/>
        <v>1</v>
      </c>
      <c r="L263" s="93">
        <f t="shared" si="14"/>
        <v>0</v>
      </c>
      <c r="M263" s="93">
        <f t="shared" si="14"/>
        <v>1</v>
      </c>
      <c r="N263" s="93">
        <f t="shared" si="14"/>
        <v>0</v>
      </c>
      <c r="O263" s="93">
        <f t="shared" si="14"/>
        <v>1</v>
      </c>
      <c r="P263" s="93">
        <f t="shared" si="14"/>
        <v>1</v>
      </c>
      <c r="Q263" s="93">
        <f t="shared" si="14"/>
        <v>0</v>
      </c>
      <c r="R263" s="93">
        <f t="shared" si="14"/>
        <v>0</v>
      </c>
      <c r="S263" s="94">
        <f t="shared" si="14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295">
        <v>0</v>
      </c>
      <c r="I264" s="295">
        <v>0</v>
      </c>
      <c r="J264" s="295">
        <v>0</v>
      </c>
      <c r="K264" s="295">
        <v>0</v>
      </c>
      <c r="L264" s="295">
        <v>0</v>
      </c>
      <c r="M264" s="295">
        <v>0</v>
      </c>
      <c r="N264" s="295">
        <v>0</v>
      </c>
      <c r="O264" s="295">
        <v>0</v>
      </c>
      <c r="P264" s="295">
        <v>0</v>
      </c>
      <c r="Q264" s="295">
        <v>0</v>
      </c>
      <c r="R264" s="295">
        <v>0</v>
      </c>
      <c r="S264" s="295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295">
        <v>0</v>
      </c>
      <c r="I265" s="295">
        <v>0</v>
      </c>
      <c r="J265" s="295">
        <v>0</v>
      </c>
      <c r="K265" s="295">
        <v>0</v>
      </c>
      <c r="L265" s="295">
        <v>0</v>
      </c>
      <c r="M265" s="295">
        <v>0</v>
      </c>
      <c r="N265" s="295">
        <v>0</v>
      </c>
      <c r="O265" s="295">
        <v>0</v>
      </c>
      <c r="P265" s="295">
        <v>0</v>
      </c>
      <c r="Q265" s="295">
        <v>0</v>
      </c>
      <c r="R265" s="295">
        <v>0</v>
      </c>
      <c r="S265" s="295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295">
        <v>0</v>
      </c>
      <c r="I266" s="295">
        <v>0</v>
      </c>
      <c r="J266" s="295">
        <v>0</v>
      </c>
      <c r="K266" s="295">
        <v>0</v>
      </c>
      <c r="L266" s="295">
        <v>0</v>
      </c>
      <c r="M266" s="295">
        <v>0</v>
      </c>
      <c r="N266" s="295">
        <v>0</v>
      </c>
      <c r="O266" s="295">
        <v>0</v>
      </c>
      <c r="P266" s="295">
        <v>0</v>
      </c>
      <c r="Q266" s="295">
        <v>0</v>
      </c>
      <c r="R266" s="295">
        <v>0</v>
      </c>
      <c r="S266" s="295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295">
        <v>0</v>
      </c>
      <c r="I267" s="295">
        <v>0</v>
      </c>
      <c r="J267" s="295">
        <v>0</v>
      </c>
      <c r="K267" s="295">
        <v>0</v>
      </c>
      <c r="L267" s="295">
        <v>0</v>
      </c>
      <c r="M267" s="295">
        <v>0</v>
      </c>
      <c r="N267" s="295">
        <v>0</v>
      </c>
      <c r="O267" s="295">
        <v>0</v>
      </c>
      <c r="P267" s="295">
        <v>0</v>
      </c>
      <c r="Q267" s="295">
        <v>0</v>
      </c>
      <c r="R267" s="295">
        <v>0</v>
      </c>
      <c r="S267" s="295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295">
        <v>0</v>
      </c>
      <c r="I268" s="295">
        <v>0</v>
      </c>
      <c r="J268" s="295">
        <v>0</v>
      </c>
      <c r="K268" s="295">
        <v>0</v>
      </c>
      <c r="L268" s="295">
        <v>0</v>
      </c>
      <c r="M268" s="295">
        <v>0</v>
      </c>
      <c r="N268" s="295">
        <v>0</v>
      </c>
      <c r="O268" s="295">
        <v>0</v>
      </c>
      <c r="P268" s="295">
        <v>0</v>
      </c>
      <c r="Q268" s="295">
        <v>0</v>
      </c>
      <c r="R268" s="295">
        <v>0</v>
      </c>
      <c r="S268" s="295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295">
        <v>0</v>
      </c>
      <c r="I269" s="295">
        <v>0</v>
      </c>
      <c r="J269" s="295">
        <v>0</v>
      </c>
      <c r="K269" s="295">
        <v>0</v>
      </c>
      <c r="L269" s="295">
        <v>0</v>
      </c>
      <c r="M269" s="295">
        <v>0</v>
      </c>
      <c r="N269" s="295">
        <v>0</v>
      </c>
      <c r="O269" s="295">
        <v>0</v>
      </c>
      <c r="P269" s="295">
        <v>0</v>
      </c>
      <c r="Q269" s="295">
        <v>0</v>
      </c>
      <c r="R269" s="295">
        <v>0</v>
      </c>
      <c r="S269" s="295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295">
        <v>0</v>
      </c>
      <c r="I270" s="295">
        <v>0</v>
      </c>
      <c r="J270" s="295">
        <v>0</v>
      </c>
      <c r="K270" s="295">
        <v>0</v>
      </c>
      <c r="L270" s="295">
        <v>0</v>
      </c>
      <c r="M270" s="295">
        <v>0</v>
      </c>
      <c r="N270" s="295">
        <v>0</v>
      </c>
      <c r="O270" s="295">
        <v>0</v>
      </c>
      <c r="P270" s="295">
        <v>0</v>
      </c>
      <c r="Q270" s="295">
        <v>0</v>
      </c>
      <c r="R270" s="295">
        <v>0</v>
      </c>
      <c r="S270" s="295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295">
        <v>0</v>
      </c>
      <c r="I271" s="295">
        <v>0</v>
      </c>
      <c r="J271" s="295">
        <v>0</v>
      </c>
      <c r="K271" s="295">
        <v>0</v>
      </c>
      <c r="L271" s="295">
        <v>0</v>
      </c>
      <c r="M271" s="295">
        <v>0</v>
      </c>
      <c r="N271" s="295">
        <v>0</v>
      </c>
      <c r="O271" s="295">
        <v>0</v>
      </c>
      <c r="P271" s="295">
        <v>0</v>
      </c>
      <c r="Q271" s="295">
        <v>0</v>
      </c>
      <c r="R271" s="295">
        <v>0</v>
      </c>
      <c r="S271" s="295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295">
        <v>0</v>
      </c>
      <c r="I272" s="295">
        <v>0</v>
      </c>
      <c r="J272" s="295">
        <v>0</v>
      </c>
      <c r="K272" s="295">
        <v>0</v>
      </c>
      <c r="L272" s="295">
        <v>0</v>
      </c>
      <c r="M272" s="295">
        <v>0</v>
      </c>
      <c r="N272" s="295">
        <v>0</v>
      </c>
      <c r="O272" s="295">
        <v>0</v>
      </c>
      <c r="P272" s="295">
        <v>0</v>
      </c>
      <c r="Q272" s="295">
        <v>0</v>
      </c>
      <c r="R272" s="295">
        <v>0</v>
      </c>
      <c r="S272" s="295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295">
        <v>0</v>
      </c>
      <c r="I273" s="295">
        <v>0</v>
      </c>
      <c r="J273" s="295">
        <v>0</v>
      </c>
      <c r="K273" s="295">
        <v>0</v>
      </c>
      <c r="L273" s="295">
        <v>0</v>
      </c>
      <c r="M273" s="295">
        <v>0</v>
      </c>
      <c r="N273" s="295">
        <v>0</v>
      </c>
      <c r="O273" s="295">
        <v>0</v>
      </c>
      <c r="P273" s="295">
        <v>0</v>
      </c>
      <c r="Q273" s="295">
        <v>0</v>
      </c>
      <c r="R273" s="295">
        <v>0</v>
      </c>
      <c r="S273" s="295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295">
        <v>0</v>
      </c>
      <c r="I274" s="295">
        <v>0</v>
      </c>
      <c r="J274" s="295">
        <v>0</v>
      </c>
      <c r="K274" s="295">
        <v>0</v>
      </c>
      <c r="L274" s="295">
        <v>0</v>
      </c>
      <c r="M274" s="295">
        <v>0</v>
      </c>
      <c r="N274" s="295">
        <v>0</v>
      </c>
      <c r="O274" s="295">
        <v>0</v>
      </c>
      <c r="P274" s="295">
        <v>0</v>
      </c>
      <c r="Q274" s="295">
        <v>0</v>
      </c>
      <c r="R274" s="295">
        <v>0</v>
      </c>
      <c r="S274" s="295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295">
        <v>0</v>
      </c>
      <c r="I275" s="295">
        <v>0</v>
      </c>
      <c r="J275" s="295">
        <v>0</v>
      </c>
      <c r="K275" s="295">
        <v>0</v>
      </c>
      <c r="L275" s="295">
        <v>0</v>
      </c>
      <c r="M275" s="295">
        <v>0</v>
      </c>
      <c r="N275" s="295">
        <v>0</v>
      </c>
      <c r="O275" s="295">
        <v>0</v>
      </c>
      <c r="P275" s="295">
        <v>0</v>
      </c>
      <c r="Q275" s="295">
        <v>0</v>
      </c>
      <c r="R275" s="295">
        <v>0</v>
      </c>
      <c r="S275" s="295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295">
        <v>0</v>
      </c>
      <c r="I276" s="295">
        <v>0</v>
      </c>
      <c r="J276" s="295">
        <v>0</v>
      </c>
      <c r="K276" s="295">
        <v>0</v>
      </c>
      <c r="L276" s="295">
        <v>0</v>
      </c>
      <c r="M276" s="295">
        <v>0</v>
      </c>
      <c r="N276" s="295">
        <v>0</v>
      </c>
      <c r="O276" s="295">
        <v>0</v>
      </c>
      <c r="P276" s="295">
        <v>0</v>
      </c>
      <c r="Q276" s="295">
        <v>0</v>
      </c>
      <c r="R276" s="295">
        <v>0</v>
      </c>
      <c r="S276" s="295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295">
        <v>0</v>
      </c>
      <c r="I277" s="295">
        <v>0</v>
      </c>
      <c r="J277" s="295">
        <v>0</v>
      </c>
      <c r="K277" s="295">
        <v>0</v>
      </c>
      <c r="L277" s="295">
        <v>0</v>
      </c>
      <c r="M277" s="295">
        <v>0</v>
      </c>
      <c r="N277" s="295">
        <v>0</v>
      </c>
      <c r="O277" s="295">
        <v>0</v>
      </c>
      <c r="P277" s="295">
        <v>0</v>
      </c>
      <c r="Q277" s="295">
        <v>0</v>
      </c>
      <c r="R277" s="295">
        <v>0</v>
      </c>
      <c r="S277" s="295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295">
        <v>0</v>
      </c>
      <c r="I278" s="295">
        <v>0</v>
      </c>
      <c r="J278" s="295">
        <v>0</v>
      </c>
      <c r="K278" s="295">
        <v>0</v>
      </c>
      <c r="L278" s="295">
        <v>0</v>
      </c>
      <c r="M278" s="295">
        <v>0</v>
      </c>
      <c r="N278" s="295">
        <v>0</v>
      </c>
      <c r="O278" s="295">
        <v>0</v>
      </c>
      <c r="P278" s="295">
        <v>0</v>
      </c>
      <c r="Q278" s="295">
        <v>0</v>
      </c>
      <c r="R278" s="295">
        <v>0</v>
      </c>
      <c r="S278" s="295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295">
        <v>0</v>
      </c>
      <c r="I279" s="295">
        <v>0</v>
      </c>
      <c r="J279" s="295">
        <v>0</v>
      </c>
      <c r="K279" s="295">
        <v>0</v>
      </c>
      <c r="L279" s="295">
        <v>0</v>
      </c>
      <c r="M279" s="295">
        <v>0</v>
      </c>
      <c r="N279" s="295">
        <v>0</v>
      </c>
      <c r="O279" s="295">
        <v>0</v>
      </c>
      <c r="P279" s="295">
        <v>0</v>
      </c>
      <c r="Q279" s="295">
        <v>0</v>
      </c>
      <c r="R279" s="295">
        <v>0</v>
      </c>
      <c r="S279" s="295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295">
        <v>0</v>
      </c>
      <c r="I280" s="295">
        <v>0</v>
      </c>
      <c r="J280" s="295">
        <v>0</v>
      </c>
      <c r="K280" s="295">
        <v>0</v>
      </c>
      <c r="L280" s="295">
        <v>0</v>
      </c>
      <c r="M280" s="295">
        <v>0</v>
      </c>
      <c r="N280" s="295">
        <v>0</v>
      </c>
      <c r="O280" s="295">
        <v>0</v>
      </c>
      <c r="P280" s="295">
        <v>0</v>
      </c>
      <c r="Q280" s="295">
        <v>0</v>
      </c>
      <c r="R280" s="295">
        <v>0</v>
      </c>
      <c r="S280" s="295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295">
        <v>0</v>
      </c>
      <c r="I281" s="295">
        <v>0</v>
      </c>
      <c r="J281" s="295">
        <v>0</v>
      </c>
      <c r="K281" s="295">
        <v>0</v>
      </c>
      <c r="L281" s="295">
        <v>0</v>
      </c>
      <c r="M281" s="295">
        <v>0</v>
      </c>
      <c r="N281" s="295">
        <v>0</v>
      </c>
      <c r="O281" s="295">
        <v>0</v>
      </c>
      <c r="P281" s="295">
        <v>0</v>
      </c>
      <c r="Q281" s="295">
        <v>0</v>
      </c>
      <c r="R281" s="295">
        <v>0</v>
      </c>
      <c r="S281" s="295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295">
        <v>0</v>
      </c>
      <c r="I282" s="295">
        <v>0</v>
      </c>
      <c r="J282" s="295">
        <v>0</v>
      </c>
      <c r="K282" s="295">
        <v>0</v>
      </c>
      <c r="L282" s="295">
        <v>0</v>
      </c>
      <c r="M282" s="295">
        <v>0</v>
      </c>
      <c r="N282" s="295">
        <v>0</v>
      </c>
      <c r="O282" s="295">
        <v>0</v>
      </c>
      <c r="P282" s="295">
        <v>0</v>
      </c>
      <c r="Q282" s="295">
        <v>0</v>
      </c>
      <c r="R282" s="295">
        <v>0</v>
      </c>
      <c r="S282" s="295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295">
        <v>0</v>
      </c>
      <c r="I283" s="295">
        <v>0</v>
      </c>
      <c r="J283" s="295">
        <v>0</v>
      </c>
      <c r="K283" s="295">
        <v>0</v>
      </c>
      <c r="L283" s="295">
        <v>0</v>
      </c>
      <c r="M283" s="295">
        <v>0</v>
      </c>
      <c r="N283" s="295">
        <v>0</v>
      </c>
      <c r="O283" s="295">
        <v>0</v>
      </c>
      <c r="P283" s="295">
        <v>0</v>
      </c>
      <c r="Q283" s="295">
        <v>0</v>
      </c>
      <c r="R283" s="295">
        <v>0</v>
      </c>
      <c r="S283" s="295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295">
        <v>0</v>
      </c>
      <c r="I284" s="295">
        <v>0</v>
      </c>
      <c r="J284" s="295">
        <v>0</v>
      </c>
      <c r="K284" s="295">
        <v>0</v>
      </c>
      <c r="L284" s="295">
        <v>0</v>
      </c>
      <c r="M284" s="295">
        <v>0</v>
      </c>
      <c r="N284" s="295">
        <v>0</v>
      </c>
      <c r="O284" s="295">
        <v>0</v>
      </c>
      <c r="P284" s="295">
        <v>0</v>
      </c>
      <c r="Q284" s="295">
        <v>0</v>
      </c>
      <c r="R284" s="295">
        <v>0</v>
      </c>
      <c r="S284" s="295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0</v>
      </c>
      <c r="H285" s="295">
        <v>0</v>
      </c>
      <c r="I285" s="295">
        <v>0</v>
      </c>
      <c r="J285" s="295">
        <v>0</v>
      </c>
      <c r="K285" s="295">
        <v>0</v>
      </c>
      <c r="L285" s="295">
        <v>0</v>
      </c>
      <c r="M285" s="295">
        <v>0</v>
      </c>
      <c r="N285" s="295">
        <v>0</v>
      </c>
      <c r="O285" s="295">
        <v>0</v>
      </c>
      <c r="P285" s="295">
        <v>0</v>
      </c>
      <c r="Q285" s="295">
        <v>0</v>
      </c>
      <c r="R285" s="295">
        <v>0</v>
      </c>
      <c r="S285" s="295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295">
        <v>0</v>
      </c>
      <c r="I286" s="295">
        <v>0</v>
      </c>
      <c r="J286" s="295">
        <v>0</v>
      </c>
      <c r="K286" s="295">
        <v>0</v>
      </c>
      <c r="L286" s="295">
        <v>0</v>
      </c>
      <c r="M286" s="295">
        <v>0</v>
      </c>
      <c r="N286" s="295">
        <v>0</v>
      </c>
      <c r="O286" s="295">
        <v>0</v>
      </c>
      <c r="P286" s="295">
        <v>0</v>
      </c>
      <c r="Q286" s="295">
        <v>0</v>
      </c>
      <c r="R286" s="295">
        <v>0</v>
      </c>
      <c r="S286" s="295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295">
        <v>0</v>
      </c>
      <c r="I287" s="295">
        <v>0</v>
      </c>
      <c r="J287" s="295">
        <v>0</v>
      </c>
      <c r="K287" s="295">
        <v>0</v>
      </c>
      <c r="L287" s="295">
        <v>0</v>
      </c>
      <c r="M287" s="295">
        <v>0</v>
      </c>
      <c r="N287" s="295">
        <v>0</v>
      </c>
      <c r="O287" s="295">
        <v>0</v>
      </c>
      <c r="P287" s="295">
        <v>0</v>
      </c>
      <c r="Q287" s="295">
        <v>0</v>
      </c>
      <c r="R287" s="295">
        <v>0</v>
      </c>
      <c r="S287" s="295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295">
        <v>0</v>
      </c>
      <c r="I288" s="295">
        <v>0</v>
      </c>
      <c r="J288" s="295">
        <v>0</v>
      </c>
      <c r="K288" s="295">
        <v>0</v>
      </c>
      <c r="L288" s="295">
        <v>0</v>
      </c>
      <c r="M288" s="295">
        <v>0</v>
      </c>
      <c r="N288" s="295">
        <v>0</v>
      </c>
      <c r="O288" s="295">
        <v>0</v>
      </c>
      <c r="P288" s="295">
        <v>0</v>
      </c>
      <c r="Q288" s="295">
        <v>0</v>
      </c>
      <c r="R288" s="295">
        <v>0</v>
      </c>
      <c r="S288" s="295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295">
        <v>0</v>
      </c>
      <c r="I289" s="295">
        <v>0</v>
      </c>
      <c r="J289" s="295">
        <v>0</v>
      </c>
      <c r="K289" s="295">
        <v>0</v>
      </c>
      <c r="L289" s="295">
        <v>0</v>
      </c>
      <c r="M289" s="295">
        <v>0</v>
      </c>
      <c r="N289" s="295">
        <v>0</v>
      </c>
      <c r="O289" s="295">
        <v>0</v>
      </c>
      <c r="P289" s="295">
        <v>0</v>
      </c>
      <c r="Q289" s="295">
        <v>0</v>
      </c>
      <c r="R289" s="295">
        <v>0</v>
      </c>
      <c r="S289" s="295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295">
        <v>0</v>
      </c>
      <c r="I290" s="295">
        <v>0</v>
      </c>
      <c r="J290" s="295">
        <v>0</v>
      </c>
      <c r="K290" s="295">
        <v>0</v>
      </c>
      <c r="L290" s="295">
        <v>0</v>
      </c>
      <c r="M290" s="295">
        <v>0</v>
      </c>
      <c r="N290" s="295">
        <v>0</v>
      </c>
      <c r="O290" s="295">
        <v>0</v>
      </c>
      <c r="P290" s="295">
        <v>0</v>
      </c>
      <c r="Q290" s="295">
        <v>0</v>
      </c>
      <c r="R290" s="295">
        <v>0</v>
      </c>
      <c r="S290" s="295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295">
        <v>0</v>
      </c>
      <c r="I291" s="295">
        <v>0</v>
      </c>
      <c r="J291" s="295">
        <v>0</v>
      </c>
      <c r="K291" s="295">
        <v>0</v>
      </c>
      <c r="L291" s="295">
        <v>0</v>
      </c>
      <c r="M291" s="295">
        <v>0</v>
      </c>
      <c r="N291" s="295">
        <v>0</v>
      </c>
      <c r="O291" s="295">
        <v>0</v>
      </c>
      <c r="P291" s="295">
        <v>0</v>
      </c>
      <c r="Q291" s="295">
        <v>0</v>
      </c>
      <c r="R291" s="295">
        <v>0</v>
      </c>
      <c r="S291" s="295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295">
        <v>0</v>
      </c>
      <c r="I292" s="295">
        <v>0</v>
      </c>
      <c r="J292" s="295">
        <v>0</v>
      </c>
      <c r="K292" s="295">
        <v>0</v>
      </c>
      <c r="L292" s="295">
        <v>0</v>
      </c>
      <c r="M292" s="295">
        <v>0</v>
      </c>
      <c r="N292" s="295">
        <v>0</v>
      </c>
      <c r="O292" s="295">
        <v>0</v>
      </c>
      <c r="P292" s="295">
        <v>0</v>
      </c>
      <c r="Q292" s="295">
        <v>0</v>
      </c>
      <c r="R292" s="295">
        <v>0</v>
      </c>
      <c r="S292" s="295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295">
        <v>0</v>
      </c>
      <c r="I293" s="295">
        <v>0</v>
      </c>
      <c r="J293" s="295">
        <v>0</v>
      </c>
      <c r="K293" s="295">
        <v>0</v>
      </c>
      <c r="L293" s="295">
        <v>0</v>
      </c>
      <c r="M293" s="295">
        <v>0</v>
      </c>
      <c r="N293" s="295">
        <v>0</v>
      </c>
      <c r="O293" s="295">
        <v>0</v>
      </c>
      <c r="P293" s="295">
        <v>0</v>
      </c>
      <c r="Q293" s="295">
        <v>0</v>
      </c>
      <c r="R293" s="295">
        <v>0</v>
      </c>
      <c r="S293" s="295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295">
        <v>0</v>
      </c>
      <c r="I294" s="295">
        <v>0</v>
      </c>
      <c r="J294" s="295">
        <v>0</v>
      </c>
      <c r="K294" s="295">
        <v>0</v>
      </c>
      <c r="L294" s="295">
        <v>0</v>
      </c>
      <c r="M294" s="295">
        <v>0</v>
      </c>
      <c r="N294" s="295">
        <v>0</v>
      </c>
      <c r="O294" s="295">
        <v>0</v>
      </c>
      <c r="P294" s="295">
        <v>0</v>
      </c>
      <c r="Q294" s="295">
        <v>0</v>
      </c>
      <c r="R294" s="295">
        <v>0</v>
      </c>
      <c r="S294" s="295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295">
        <v>0</v>
      </c>
      <c r="I295" s="295">
        <v>0</v>
      </c>
      <c r="J295" s="295">
        <v>0</v>
      </c>
      <c r="K295" s="295">
        <v>0</v>
      </c>
      <c r="L295" s="295">
        <v>0</v>
      </c>
      <c r="M295" s="295">
        <v>0</v>
      </c>
      <c r="N295" s="295">
        <v>0</v>
      </c>
      <c r="O295" s="295">
        <v>0</v>
      </c>
      <c r="P295" s="295">
        <v>0</v>
      </c>
      <c r="Q295" s="295">
        <v>0</v>
      </c>
      <c r="R295" s="295">
        <v>0</v>
      </c>
      <c r="S295" s="295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0</v>
      </c>
      <c r="H296" s="295">
        <v>0</v>
      </c>
      <c r="I296" s="295">
        <v>0</v>
      </c>
      <c r="J296" s="295">
        <v>0</v>
      </c>
      <c r="K296" s="295">
        <v>0</v>
      </c>
      <c r="L296" s="295">
        <v>0</v>
      </c>
      <c r="M296" s="295">
        <v>0</v>
      </c>
      <c r="N296" s="295">
        <v>0</v>
      </c>
      <c r="O296" s="295">
        <v>0</v>
      </c>
      <c r="P296" s="295">
        <v>0</v>
      </c>
      <c r="Q296" s="295">
        <v>0</v>
      </c>
      <c r="R296" s="295">
        <v>0</v>
      </c>
      <c r="S296" s="295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295">
        <v>0</v>
      </c>
      <c r="I297" s="295">
        <v>0</v>
      </c>
      <c r="J297" s="295">
        <v>0</v>
      </c>
      <c r="K297" s="295">
        <v>0</v>
      </c>
      <c r="L297" s="295">
        <v>0</v>
      </c>
      <c r="M297" s="295">
        <v>0</v>
      </c>
      <c r="N297" s="295">
        <v>0</v>
      </c>
      <c r="O297" s="295">
        <v>0</v>
      </c>
      <c r="P297" s="295">
        <v>0</v>
      </c>
      <c r="Q297" s="295">
        <v>0</v>
      </c>
      <c r="R297" s="295">
        <v>0</v>
      </c>
      <c r="S297" s="295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295">
        <v>0</v>
      </c>
      <c r="I298" s="295">
        <v>0</v>
      </c>
      <c r="J298" s="295">
        <v>0</v>
      </c>
      <c r="K298" s="295">
        <v>0</v>
      </c>
      <c r="L298" s="295">
        <v>0</v>
      </c>
      <c r="M298" s="295">
        <v>0</v>
      </c>
      <c r="N298" s="295">
        <v>0</v>
      </c>
      <c r="O298" s="295">
        <v>0</v>
      </c>
      <c r="P298" s="295">
        <v>0</v>
      </c>
      <c r="Q298" s="295">
        <v>0</v>
      </c>
      <c r="R298" s="295">
        <v>0</v>
      </c>
      <c r="S298" s="295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295">
        <v>0</v>
      </c>
      <c r="I299" s="295">
        <v>0</v>
      </c>
      <c r="J299" s="295">
        <v>0</v>
      </c>
      <c r="K299" s="295">
        <v>0</v>
      </c>
      <c r="L299" s="295">
        <v>0</v>
      </c>
      <c r="M299" s="295">
        <v>0</v>
      </c>
      <c r="N299" s="295">
        <v>0</v>
      </c>
      <c r="O299" s="295">
        <v>0</v>
      </c>
      <c r="P299" s="295">
        <v>0</v>
      </c>
      <c r="Q299" s="295">
        <v>0</v>
      </c>
      <c r="R299" s="295">
        <v>0</v>
      </c>
      <c r="S299" s="295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295">
        <v>0</v>
      </c>
      <c r="I300" s="295">
        <v>0</v>
      </c>
      <c r="J300" s="295">
        <v>0</v>
      </c>
      <c r="K300" s="295">
        <v>0</v>
      </c>
      <c r="L300" s="295">
        <v>0</v>
      </c>
      <c r="M300" s="295">
        <v>0</v>
      </c>
      <c r="N300" s="295">
        <v>0</v>
      </c>
      <c r="O300" s="295">
        <v>0</v>
      </c>
      <c r="P300" s="295">
        <v>0</v>
      </c>
      <c r="Q300" s="295">
        <v>0</v>
      </c>
      <c r="R300" s="295">
        <v>0</v>
      </c>
      <c r="S300" s="295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295">
        <v>0</v>
      </c>
      <c r="I301" s="295">
        <v>0</v>
      </c>
      <c r="J301" s="295">
        <v>0</v>
      </c>
      <c r="K301" s="295">
        <v>0</v>
      </c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v>0</v>
      </c>
      <c r="R301" s="295">
        <v>0</v>
      </c>
      <c r="S301" s="295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295">
        <v>0</v>
      </c>
      <c r="I302" s="295">
        <v>0</v>
      </c>
      <c r="J302" s="295">
        <v>0</v>
      </c>
      <c r="K302" s="295">
        <v>0</v>
      </c>
      <c r="L302" s="295">
        <v>0</v>
      </c>
      <c r="M302" s="295">
        <v>0</v>
      </c>
      <c r="N302" s="295">
        <v>0</v>
      </c>
      <c r="O302" s="295">
        <v>0</v>
      </c>
      <c r="P302" s="295">
        <v>0</v>
      </c>
      <c r="Q302" s="295">
        <v>0</v>
      </c>
      <c r="R302" s="295">
        <v>0</v>
      </c>
      <c r="S302" s="295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295">
        <v>0</v>
      </c>
      <c r="I303" s="295">
        <v>0</v>
      </c>
      <c r="J303" s="295">
        <v>0</v>
      </c>
      <c r="K303" s="295">
        <v>0</v>
      </c>
      <c r="L303" s="295">
        <v>0</v>
      </c>
      <c r="M303" s="295">
        <v>0</v>
      </c>
      <c r="N303" s="295">
        <v>0</v>
      </c>
      <c r="O303" s="295">
        <v>0</v>
      </c>
      <c r="P303" s="295">
        <v>0</v>
      </c>
      <c r="Q303" s="295">
        <v>0</v>
      </c>
      <c r="R303" s="295">
        <v>0</v>
      </c>
      <c r="S303" s="295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295">
        <v>0</v>
      </c>
      <c r="I304" s="295">
        <v>0</v>
      </c>
      <c r="J304" s="295">
        <v>0</v>
      </c>
      <c r="K304" s="295">
        <v>0</v>
      </c>
      <c r="L304" s="295">
        <v>0</v>
      </c>
      <c r="M304" s="295">
        <v>0</v>
      </c>
      <c r="N304" s="295">
        <v>0</v>
      </c>
      <c r="O304" s="295">
        <v>0</v>
      </c>
      <c r="P304" s="295">
        <v>0</v>
      </c>
      <c r="Q304" s="295">
        <v>0</v>
      </c>
      <c r="R304" s="295">
        <v>0</v>
      </c>
      <c r="S304" s="295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295">
        <v>0</v>
      </c>
      <c r="I305" s="295">
        <v>0</v>
      </c>
      <c r="J305" s="295">
        <v>0</v>
      </c>
      <c r="K305" s="295">
        <v>0</v>
      </c>
      <c r="L305" s="295">
        <v>0</v>
      </c>
      <c r="M305" s="295">
        <v>0</v>
      </c>
      <c r="N305" s="295">
        <v>0</v>
      </c>
      <c r="O305" s="295">
        <v>0</v>
      </c>
      <c r="P305" s="295">
        <v>0</v>
      </c>
      <c r="Q305" s="295">
        <v>0</v>
      </c>
      <c r="R305" s="295">
        <v>0</v>
      </c>
      <c r="S305" s="295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0</v>
      </c>
      <c r="H306" s="295">
        <v>0</v>
      </c>
      <c r="I306" s="295">
        <v>0</v>
      </c>
      <c r="J306" s="295">
        <v>0</v>
      </c>
      <c r="K306" s="295">
        <v>0</v>
      </c>
      <c r="L306" s="295">
        <v>0</v>
      </c>
      <c r="M306" s="295">
        <v>0</v>
      </c>
      <c r="N306" s="295">
        <v>0</v>
      </c>
      <c r="O306" s="295">
        <v>0</v>
      </c>
      <c r="P306" s="295">
        <v>0</v>
      </c>
      <c r="Q306" s="295">
        <v>0</v>
      </c>
      <c r="R306" s="295">
        <v>0</v>
      </c>
      <c r="S306" s="295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295">
        <v>0</v>
      </c>
      <c r="I307" s="295">
        <v>0</v>
      </c>
      <c r="J307" s="295">
        <v>0</v>
      </c>
      <c r="K307" s="295">
        <v>0</v>
      </c>
      <c r="L307" s="295">
        <v>0</v>
      </c>
      <c r="M307" s="295">
        <v>0</v>
      </c>
      <c r="N307" s="295">
        <v>0</v>
      </c>
      <c r="O307" s="295">
        <v>0</v>
      </c>
      <c r="P307" s="295">
        <v>0</v>
      </c>
      <c r="Q307" s="295">
        <v>0</v>
      </c>
      <c r="R307" s="295">
        <v>0</v>
      </c>
      <c r="S307" s="295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295">
        <v>0</v>
      </c>
      <c r="I308" s="295">
        <v>0</v>
      </c>
      <c r="J308" s="295">
        <v>0</v>
      </c>
      <c r="K308" s="295">
        <v>0</v>
      </c>
      <c r="L308" s="295">
        <v>0</v>
      </c>
      <c r="M308" s="295">
        <v>0</v>
      </c>
      <c r="N308" s="295">
        <v>0</v>
      </c>
      <c r="O308" s="295">
        <v>0</v>
      </c>
      <c r="P308" s="295">
        <v>0</v>
      </c>
      <c r="Q308" s="295">
        <v>0</v>
      </c>
      <c r="R308" s="295">
        <v>0</v>
      </c>
      <c r="S308" s="295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295">
        <v>0</v>
      </c>
      <c r="I309" s="295">
        <v>0</v>
      </c>
      <c r="J309" s="295">
        <v>0</v>
      </c>
      <c r="K309" s="295">
        <v>0</v>
      </c>
      <c r="L309" s="295">
        <v>0</v>
      </c>
      <c r="M309" s="295">
        <v>0</v>
      </c>
      <c r="N309" s="295">
        <v>0</v>
      </c>
      <c r="O309" s="295">
        <v>0</v>
      </c>
      <c r="P309" s="295">
        <v>0</v>
      </c>
      <c r="Q309" s="295">
        <v>0</v>
      </c>
      <c r="R309" s="295">
        <v>0</v>
      </c>
      <c r="S309" s="295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295">
        <v>0</v>
      </c>
      <c r="I310" s="295">
        <v>0</v>
      </c>
      <c r="J310" s="295">
        <v>0</v>
      </c>
      <c r="K310" s="295">
        <v>0</v>
      </c>
      <c r="L310" s="295">
        <v>0</v>
      </c>
      <c r="M310" s="295">
        <v>0</v>
      </c>
      <c r="N310" s="295">
        <v>0</v>
      </c>
      <c r="O310" s="295">
        <v>0</v>
      </c>
      <c r="P310" s="295">
        <v>0</v>
      </c>
      <c r="Q310" s="295">
        <v>0</v>
      </c>
      <c r="R310" s="295">
        <v>0</v>
      </c>
      <c r="S310" s="295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295">
        <v>0</v>
      </c>
      <c r="I311" s="295">
        <v>0</v>
      </c>
      <c r="J311" s="295">
        <v>0</v>
      </c>
      <c r="K311" s="295">
        <v>0</v>
      </c>
      <c r="L311" s="295">
        <v>0</v>
      </c>
      <c r="M311" s="295">
        <v>0</v>
      </c>
      <c r="N311" s="295">
        <v>0</v>
      </c>
      <c r="O311" s="295">
        <v>0</v>
      </c>
      <c r="P311" s="295">
        <v>0</v>
      </c>
      <c r="Q311" s="295">
        <v>0</v>
      </c>
      <c r="R311" s="295">
        <v>0</v>
      </c>
      <c r="S311" s="295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295">
        <v>0</v>
      </c>
      <c r="I312" s="295">
        <v>0</v>
      </c>
      <c r="J312" s="295">
        <v>0</v>
      </c>
      <c r="K312" s="295">
        <v>0</v>
      </c>
      <c r="L312" s="295">
        <v>0</v>
      </c>
      <c r="M312" s="295">
        <v>0</v>
      </c>
      <c r="N312" s="295">
        <v>0</v>
      </c>
      <c r="O312" s="295">
        <v>0</v>
      </c>
      <c r="P312" s="295">
        <v>0</v>
      </c>
      <c r="Q312" s="295">
        <v>0</v>
      </c>
      <c r="R312" s="295">
        <v>0</v>
      </c>
      <c r="S312" s="295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295">
        <v>0</v>
      </c>
      <c r="I313" s="295">
        <v>0</v>
      </c>
      <c r="J313" s="295">
        <v>0</v>
      </c>
      <c r="K313" s="295">
        <v>0</v>
      </c>
      <c r="L313" s="295">
        <v>0</v>
      </c>
      <c r="M313" s="295">
        <v>0</v>
      </c>
      <c r="N313" s="295">
        <v>0</v>
      </c>
      <c r="O313" s="295">
        <v>0</v>
      </c>
      <c r="P313" s="295">
        <v>0</v>
      </c>
      <c r="Q313" s="295">
        <v>0</v>
      </c>
      <c r="R313" s="295">
        <v>0</v>
      </c>
      <c r="S313" s="295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295">
        <v>0</v>
      </c>
      <c r="I314" s="295">
        <v>0</v>
      </c>
      <c r="J314" s="295">
        <v>0</v>
      </c>
      <c r="K314" s="295">
        <v>0</v>
      </c>
      <c r="L314" s="295">
        <v>0</v>
      </c>
      <c r="M314" s="295">
        <v>0</v>
      </c>
      <c r="N314" s="295">
        <v>0</v>
      </c>
      <c r="O314" s="295">
        <v>0</v>
      </c>
      <c r="P314" s="295">
        <v>0</v>
      </c>
      <c r="Q314" s="295">
        <v>0</v>
      </c>
      <c r="R314" s="295">
        <v>0</v>
      </c>
      <c r="S314" s="295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295">
        <v>0</v>
      </c>
      <c r="I315" s="295">
        <v>0</v>
      </c>
      <c r="J315" s="295">
        <v>0</v>
      </c>
      <c r="K315" s="295">
        <v>0</v>
      </c>
      <c r="L315" s="295">
        <v>0</v>
      </c>
      <c r="M315" s="295">
        <v>0</v>
      </c>
      <c r="N315" s="295">
        <v>0</v>
      </c>
      <c r="O315" s="295">
        <v>0</v>
      </c>
      <c r="P315" s="295">
        <v>0</v>
      </c>
      <c r="Q315" s="295">
        <v>0</v>
      </c>
      <c r="R315" s="295">
        <v>0</v>
      </c>
      <c r="S315" s="295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295">
        <v>0</v>
      </c>
      <c r="I316" s="295">
        <v>0</v>
      </c>
      <c r="J316" s="295">
        <v>0</v>
      </c>
      <c r="K316" s="295">
        <v>0</v>
      </c>
      <c r="L316" s="295">
        <v>0</v>
      </c>
      <c r="M316" s="295">
        <v>0</v>
      </c>
      <c r="N316" s="295">
        <v>0</v>
      </c>
      <c r="O316" s="295">
        <v>0</v>
      </c>
      <c r="P316" s="295">
        <v>0</v>
      </c>
      <c r="Q316" s="295">
        <v>0</v>
      </c>
      <c r="R316" s="295">
        <v>0</v>
      </c>
      <c r="S316" s="29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0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0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98</v>
      </c>
      <c r="H320" s="46">
        <f t="shared" ref="H320:S320" si="17">+H155</f>
        <v>4</v>
      </c>
      <c r="I320" s="46">
        <f t="shared" si="17"/>
        <v>8</v>
      </c>
      <c r="J320" s="46">
        <f t="shared" si="17"/>
        <v>11</v>
      </c>
      <c r="K320" s="46">
        <f t="shared" si="17"/>
        <v>8</v>
      </c>
      <c r="L320" s="46">
        <f t="shared" si="17"/>
        <v>9</v>
      </c>
      <c r="M320" s="46">
        <f t="shared" si="17"/>
        <v>10</v>
      </c>
      <c r="N320" s="46">
        <f t="shared" si="17"/>
        <v>7</v>
      </c>
      <c r="O320" s="46">
        <f t="shared" si="17"/>
        <v>9</v>
      </c>
      <c r="P320" s="46">
        <f t="shared" si="17"/>
        <v>10</v>
      </c>
      <c r="Q320" s="46">
        <f t="shared" si="17"/>
        <v>8</v>
      </c>
      <c r="R320" s="46">
        <f t="shared" si="17"/>
        <v>7</v>
      </c>
      <c r="S320" s="46">
        <f t="shared" si="17"/>
        <v>7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0</v>
      </c>
      <c r="H321" s="46">
        <f t="shared" ref="H321:S321" si="18">SUM(H322:H326)</f>
        <v>0</v>
      </c>
      <c r="I321" s="46">
        <f t="shared" si="18"/>
        <v>0</v>
      </c>
      <c r="J321" s="46">
        <f t="shared" si="18"/>
        <v>0</v>
      </c>
      <c r="K321" s="46">
        <f t="shared" si="18"/>
        <v>0</v>
      </c>
      <c r="L321" s="46">
        <f t="shared" si="18"/>
        <v>0</v>
      </c>
      <c r="M321" s="46">
        <f t="shared" si="18"/>
        <v>0</v>
      </c>
      <c r="N321" s="46">
        <f t="shared" si="18"/>
        <v>0</v>
      </c>
      <c r="O321" s="46">
        <f t="shared" si="18"/>
        <v>0</v>
      </c>
      <c r="P321" s="46">
        <f t="shared" si="18"/>
        <v>0</v>
      </c>
      <c r="Q321" s="46">
        <f t="shared" si="18"/>
        <v>0</v>
      </c>
      <c r="R321" s="46">
        <f t="shared" si="18"/>
        <v>0</v>
      </c>
      <c r="S321" s="46">
        <f t="shared" si="18"/>
        <v>0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f t="shared" si="19"/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7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9"/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7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9"/>
        <v>0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7">
        <v>0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98</v>
      </c>
      <c r="H327" s="110">
        <f t="shared" ref="H327:S327" si="20">IF((H319+H320-H321)&lt;0,"Revise porque este valor no puede ser negativo",H319+H320-H321)</f>
        <v>4</v>
      </c>
      <c r="I327" s="110">
        <f t="shared" si="20"/>
        <v>8</v>
      </c>
      <c r="J327" s="110">
        <f t="shared" si="20"/>
        <v>11</v>
      </c>
      <c r="K327" s="110">
        <f t="shared" si="20"/>
        <v>8</v>
      </c>
      <c r="L327" s="110">
        <f t="shared" si="20"/>
        <v>9</v>
      </c>
      <c r="M327" s="110">
        <f t="shared" si="20"/>
        <v>10</v>
      </c>
      <c r="N327" s="110">
        <f t="shared" si="20"/>
        <v>7</v>
      </c>
      <c r="O327" s="110">
        <f t="shared" si="20"/>
        <v>9</v>
      </c>
      <c r="P327" s="110">
        <f t="shared" si="20"/>
        <v>10</v>
      </c>
      <c r="Q327" s="110">
        <f t="shared" si="20"/>
        <v>8</v>
      </c>
      <c r="R327" s="110">
        <f t="shared" si="20"/>
        <v>7</v>
      </c>
      <c r="S327" s="110">
        <f t="shared" si="20"/>
        <v>7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13</v>
      </c>
      <c r="I330" s="104">
        <f t="shared" ref="I330:S330" si="21">+H338</f>
        <v>13</v>
      </c>
      <c r="J330" s="104">
        <f t="shared" si="21"/>
        <v>13</v>
      </c>
      <c r="K330" s="104">
        <f t="shared" si="21"/>
        <v>14</v>
      </c>
      <c r="L330" s="104">
        <f t="shared" si="21"/>
        <v>18</v>
      </c>
      <c r="M330" s="104">
        <f t="shared" si="21"/>
        <v>21</v>
      </c>
      <c r="N330" s="104">
        <f t="shared" si="21"/>
        <v>23</v>
      </c>
      <c r="O330" s="104">
        <f t="shared" si="21"/>
        <v>24</v>
      </c>
      <c r="P330" s="104">
        <f t="shared" si="21"/>
        <v>25</v>
      </c>
      <c r="Q330" s="104">
        <f t="shared" si="21"/>
        <v>26</v>
      </c>
      <c r="R330" s="104">
        <f t="shared" si="21"/>
        <v>26</v>
      </c>
      <c r="S330" s="104">
        <f t="shared" si="21"/>
        <v>26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13</v>
      </c>
      <c r="H331" s="46">
        <f t="shared" ref="H331:S331" si="22">+H209</f>
        <v>0</v>
      </c>
      <c r="I331" s="46">
        <f t="shared" si="22"/>
        <v>0</v>
      </c>
      <c r="J331" s="46">
        <f t="shared" si="22"/>
        <v>1</v>
      </c>
      <c r="K331" s="46">
        <f t="shared" si="22"/>
        <v>4</v>
      </c>
      <c r="L331" s="46">
        <f t="shared" si="22"/>
        <v>3</v>
      </c>
      <c r="M331" s="46">
        <f t="shared" si="22"/>
        <v>2</v>
      </c>
      <c r="N331" s="46">
        <f t="shared" si="22"/>
        <v>1</v>
      </c>
      <c r="O331" s="46">
        <f t="shared" si="22"/>
        <v>1</v>
      </c>
      <c r="P331" s="46">
        <f t="shared" si="22"/>
        <v>1</v>
      </c>
      <c r="Q331" s="46">
        <f t="shared" si="22"/>
        <v>0</v>
      </c>
      <c r="R331" s="46">
        <f t="shared" si="22"/>
        <v>0</v>
      </c>
      <c r="S331" s="46">
        <f t="shared" si="22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0</v>
      </c>
      <c r="H333" s="46">
        <f t="shared" ref="H333:S333" si="24">SUM(H334:H337)</f>
        <v>0</v>
      </c>
      <c r="I333" s="46">
        <f t="shared" si="24"/>
        <v>0</v>
      </c>
      <c r="J333" s="46">
        <f t="shared" si="24"/>
        <v>0</v>
      </c>
      <c r="K333" s="46">
        <f t="shared" si="24"/>
        <v>0</v>
      </c>
      <c r="L333" s="46">
        <f t="shared" si="24"/>
        <v>0</v>
      </c>
      <c r="M333" s="46">
        <f t="shared" si="24"/>
        <v>0</v>
      </c>
      <c r="N333" s="46">
        <f t="shared" si="24"/>
        <v>0</v>
      </c>
      <c r="O333" s="46">
        <f t="shared" si="24"/>
        <v>0</v>
      </c>
      <c r="P333" s="46">
        <f t="shared" si="24"/>
        <v>0</v>
      </c>
      <c r="Q333" s="46">
        <f t="shared" si="24"/>
        <v>0</v>
      </c>
      <c r="R333" s="46">
        <f t="shared" si="24"/>
        <v>0</v>
      </c>
      <c r="S333" s="46">
        <f t="shared" si="24"/>
        <v>0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0</v>
      </c>
      <c r="N334" s="103">
        <v>0</v>
      </c>
      <c r="O334" s="103">
        <v>0</v>
      </c>
      <c r="P334" s="103">
        <v>0</v>
      </c>
      <c r="Q334" s="103">
        <v>0</v>
      </c>
      <c r="R334" s="103">
        <v>0</v>
      </c>
      <c r="S334" s="103">
        <v>0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13</v>
      </c>
      <c r="H338" s="59">
        <f t="shared" ref="H338:S338" si="26">IF((H330+H331+H332-H333)&lt;0,"Revise porque este valor no puede ser negativo",H330+H331+H332-H333)</f>
        <v>13</v>
      </c>
      <c r="I338" s="59">
        <f t="shared" si="26"/>
        <v>13</v>
      </c>
      <c r="J338" s="59">
        <f t="shared" si="26"/>
        <v>14</v>
      </c>
      <c r="K338" s="59">
        <f t="shared" si="26"/>
        <v>18</v>
      </c>
      <c r="L338" s="59">
        <f t="shared" si="26"/>
        <v>21</v>
      </c>
      <c r="M338" s="59">
        <f t="shared" si="26"/>
        <v>23</v>
      </c>
      <c r="N338" s="59">
        <f t="shared" si="26"/>
        <v>24</v>
      </c>
      <c r="O338" s="59">
        <f t="shared" si="26"/>
        <v>25</v>
      </c>
      <c r="P338" s="59">
        <f t="shared" si="26"/>
        <v>26</v>
      </c>
      <c r="Q338" s="59">
        <f t="shared" si="26"/>
        <v>26</v>
      </c>
      <c r="R338" s="59">
        <f t="shared" si="26"/>
        <v>26</v>
      </c>
      <c r="S338" s="59">
        <f t="shared" si="26"/>
        <v>26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4</v>
      </c>
      <c r="I340" s="111">
        <f t="shared" ref="I340:S340" si="27">+H348</f>
        <v>4</v>
      </c>
      <c r="J340" s="111">
        <f t="shared" si="27"/>
        <v>4</v>
      </c>
      <c r="K340" s="111">
        <f t="shared" si="27"/>
        <v>4</v>
      </c>
      <c r="L340" s="111">
        <f t="shared" si="27"/>
        <v>5</v>
      </c>
      <c r="M340" s="111">
        <f t="shared" si="27"/>
        <v>5</v>
      </c>
      <c r="N340" s="111">
        <f t="shared" si="27"/>
        <v>6</v>
      </c>
      <c r="O340" s="111">
        <f t="shared" si="27"/>
        <v>6</v>
      </c>
      <c r="P340" s="111">
        <f t="shared" si="27"/>
        <v>7</v>
      </c>
      <c r="Q340" s="111">
        <f t="shared" si="27"/>
        <v>8</v>
      </c>
      <c r="R340" s="111">
        <f t="shared" si="27"/>
        <v>8</v>
      </c>
      <c r="S340" s="111">
        <f t="shared" si="27"/>
        <v>8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4</v>
      </c>
      <c r="H341" s="46">
        <f t="shared" ref="H341:S341" si="28">+H263</f>
        <v>0</v>
      </c>
      <c r="I341" s="46">
        <f t="shared" si="28"/>
        <v>0</v>
      </c>
      <c r="J341" s="46">
        <f t="shared" si="28"/>
        <v>0</v>
      </c>
      <c r="K341" s="46">
        <f t="shared" si="28"/>
        <v>1</v>
      </c>
      <c r="L341" s="46">
        <f t="shared" si="28"/>
        <v>0</v>
      </c>
      <c r="M341" s="46">
        <f t="shared" si="28"/>
        <v>1</v>
      </c>
      <c r="N341" s="46">
        <f t="shared" si="28"/>
        <v>0</v>
      </c>
      <c r="O341" s="46">
        <f t="shared" si="28"/>
        <v>1</v>
      </c>
      <c r="P341" s="46">
        <f t="shared" si="28"/>
        <v>1</v>
      </c>
      <c r="Q341" s="46">
        <f t="shared" si="28"/>
        <v>0</v>
      </c>
      <c r="R341" s="46">
        <f t="shared" si="28"/>
        <v>0</v>
      </c>
      <c r="S341" s="46">
        <f t="shared" si="28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0</v>
      </c>
      <c r="H344" s="112">
        <f t="shared" ref="H344:S344" si="31">SUM(H345:H347)</f>
        <v>0</v>
      </c>
      <c r="I344" s="112">
        <f t="shared" si="31"/>
        <v>0</v>
      </c>
      <c r="J344" s="112">
        <f t="shared" si="31"/>
        <v>0</v>
      </c>
      <c r="K344" s="112">
        <f t="shared" si="31"/>
        <v>0</v>
      </c>
      <c r="L344" s="112">
        <f t="shared" si="31"/>
        <v>0</v>
      </c>
      <c r="M344" s="112">
        <f t="shared" si="31"/>
        <v>0</v>
      </c>
      <c r="N344" s="112">
        <f t="shared" si="31"/>
        <v>0</v>
      </c>
      <c r="O344" s="112">
        <f t="shared" si="31"/>
        <v>0</v>
      </c>
      <c r="P344" s="112">
        <f t="shared" si="31"/>
        <v>0</v>
      </c>
      <c r="Q344" s="112">
        <f t="shared" si="31"/>
        <v>0</v>
      </c>
      <c r="R344" s="112">
        <f t="shared" si="31"/>
        <v>0</v>
      </c>
      <c r="S344" s="112">
        <f t="shared" si="31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4</v>
      </c>
      <c r="H348" s="110">
        <f t="shared" ref="H348:S348" si="33">IF((H340+H341+H342+H343-H344)&lt;0,"Revise porque este valor no puede ser negativo",H340+H341+H342+H343-H344)</f>
        <v>4</v>
      </c>
      <c r="I348" s="110">
        <f t="shared" si="33"/>
        <v>4</v>
      </c>
      <c r="J348" s="110">
        <f t="shared" si="33"/>
        <v>4</v>
      </c>
      <c r="K348" s="110">
        <f t="shared" si="33"/>
        <v>5</v>
      </c>
      <c r="L348" s="110">
        <f t="shared" si="33"/>
        <v>5</v>
      </c>
      <c r="M348" s="110">
        <f t="shared" si="33"/>
        <v>6</v>
      </c>
      <c r="N348" s="110">
        <f t="shared" si="33"/>
        <v>6</v>
      </c>
      <c r="O348" s="110">
        <f t="shared" si="33"/>
        <v>7</v>
      </c>
      <c r="P348" s="110">
        <f t="shared" si="33"/>
        <v>8</v>
      </c>
      <c r="Q348" s="110">
        <f t="shared" si="33"/>
        <v>8</v>
      </c>
      <c r="R348" s="110">
        <f t="shared" si="33"/>
        <v>8</v>
      </c>
      <c r="S348" s="110">
        <f t="shared" si="33"/>
        <v>8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0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0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0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0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f>SUM(H354:S354)</f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0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610" t="s">
        <v>183</v>
      </c>
      <c r="F359" s="1610"/>
      <c r="G359" s="296">
        <f>+H359+I359+J359+K359+L359+M359+N359+O359+P359+Q359+R359+S359</f>
        <v>3</v>
      </c>
      <c r="H359" s="260">
        <v>0</v>
      </c>
      <c r="I359" s="260">
        <v>0</v>
      </c>
      <c r="J359" s="260">
        <v>1</v>
      </c>
      <c r="K359" s="260">
        <v>0</v>
      </c>
      <c r="L359" s="260">
        <v>0</v>
      </c>
      <c r="M359" s="260">
        <v>0</v>
      </c>
      <c r="N359" s="260">
        <v>1</v>
      </c>
      <c r="O359" s="260">
        <v>0</v>
      </c>
      <c r="P359" s="260">
        <v>0</v>
      </c>
      <c r="Q359" s="260">
        <v>0</v>
      </c>
      <c r="R359" s="260">
        <v>1</v>
      </c>
      <c r="S359" s="260">
        <v>0</v>
      </c>
      <c r="T359" s="1444"/>
    </row>
    <row r="360" spans="1:20" s="2" customFormat="1" ht="19.5" thickBot="1" x14ac:dyDescent="0.3">
      <c r="A360" s="1446"/>
      <c r="B360" s="1332"/>
      <c r="C360" s="1343"/>
      <c r="D360" s="1330"/>
      <c r="E360" s="1608" t="s">
        <v>184</v>
      </c>
      <c r="F360" s="1608"/>
      <c r="G360" s="264">
        <f t="shared" ref="G360:G381" si="39">+H360+I360+J360+K360+L360+M360+N360+O360+P360+Q360+R360+S360</f>
        <v>36</v>
      </c>
      <c r="H360" s="297">
        <v>3</v>
      </c>
      <c r="I360" s="297">
        <v>3</v>
      </c>
      <c r="J360" s="297">
        <v>3</v>
      </c>
      <c r="K360" s="297">
        <v>3</v>
      </c>
      <c r="L360" s="297">
        <v>3</v>
      </c>
      <c r="M360" s="297">
        <v>3</v>
      </c>
      <c r="N360" s="297">
        <v>3</v>
      </c>
      <c r="O360" s="297">
        <v>3</v>
      </c>
      <c r="P360" s="297">
        <v>3</v>
      </c>
      <c r="Q360" s="297">
        <v>3</v>
      </c>
      <c r="R360" s="297">
        <v>3</v>
      </c>
      <c r="S360" s="297">
        <v>3</v>
      </c>
      <c r="T360" s="1444"/>
    </row>
    <row r="361" spans="1:20" s="2" customFormat="1" ht="19.5" thickBot="1" x14ac:dyDescent="0.3">
      <c r="A361" s="1446"/>
      <c r="B361" s="1332"/>
      <c r="C361" s="1343"/>
      <c r="D361" s="1346" t="s">
        <v>146</v>
      </c>
      <c r="E361" s="1608" t="s">
        <v>185</v>
      </c>
      <c r="F361" s="1608"/>
      <c r="G361" s="264">
        <f t="shared" si="39"/>
        <v>3</v>
      </c>
      <c r="H361" s="297">
        <v>0</v>
      </c>
      <c r="I361" s="297">
        <v>1</v>
      </c>
      <c r="J361" s="297">
        <v>0</v>
      </c>
      <c r="K361" s="297">
        <v>0</v>
      </c>
      <c r="L361" s="297">
        <v>0</v>
      </c>
      <c r="M361" s="297">
        <v>1</v>
      </c>
      <c r="N361" s="297">
        <v>0</v>
      </c>
      <c r="O361" s="297">
        <v>0</v>
      </c>
      <c r="P361" s="297">
        <v>0</v>
      </c>
      <c r="Q361" s="297">
        <v>1</v>
      </c>
      <c r="R361" s="297">
        <v>0</v>
      </c>
      <c r="S361" s="297">
        <v>0</v>
      </c>
      <c r="T361" s="1444"/>
    </row>
    <row r="362" spans="1:20" s="2" customFormat="1" ht="19.5" thickBot="1" x14ac:dyDescent="0.3">
      <c r="A362" s="1446"/>
      <c r="B362" s="1332"/>
      <c r="C362" s="1343"/>
      <c r="D362" s="1346"/>
      <c r="E362" s="1608" t="s">
        <v>186</v>
      </c>
      <c r="F362" s="1608"/>
      <c r="G362" s="264">
        <f t="shared" si="39"/>
        <v>30</v>
      </c>
      <c r="H362" s="297">
        <v>0</v>
      </c>
      <c r="I362" s="297">
        <v>10</v>
      </c>
      <c r="J362" s="297">
        <v>0</v>
      </c>
      <c r="K362" s="297">
        <v>0</v>
      </c>
      <c r="L362" s="297">
        <v>0</v>
      </c>
      <c r="M362" s="297">
        <v>10</v>
      </c>
      <c r="N362" s="297">
        <v>0</v>
      </c>
      <c r="O362" s="297">
        <v>0</v>
      </c>
      <c r="P362" s="297">
        <v>0</v>
      </c>
      <c r="Q362" s="297">
        <v>10</v>
      </c>
      <c r="R362" s="297">
        <v>0</v>
      </c>
      <c r="S362" s="297">
        <v>0</v>
      </c>
      <c r="T362" s="1444"/>
    </row>
    <row r="363" spans="1:20" s="2" customFormat="1" ht="19.5" thickBot="1" x14ac:dyDescent="0.3">
      <c r="A363" s="1446"/>
      <c r="B363" s="1332"/>
      <c r="C363" s="1343"/>
      <c r="D363" s="1346"/>
      <c r="E363" s="1608" t="s">
        <v>187</v>
      </c>
      <c r="F363" s="1608"/>
      <c r="G363" s="264">
        <f t="shared" si="39"/>
        <v>0</v>
      </c>
      <c r="H363" s="297">
        <v>0</v>
      </c>
      <c r="I363" s="297">
        <v>0</v>
      </c>
      <c r="J363" s="297">
        <v>0</v>
      </c>
      <c r="K363" s="297">
        <v>0</v>
      </c>
      <c r="L363" s="297">
        <v>0</v>
      </c>
      <c r="M363" s="297">
        <v>0</v>
      </c>
      <c r="N363" s="297">
        <v>0</v>
      </c>
      <c r="O363" s="297">
        <v>0</v>
      </c>
      <c r="P363" s="297">
        <v>0</v>
      </c>
      <c r="Q363" s="297">
        <v>0</v>
      </c>
      <c r="R363" s="297">
        <v>0</v>
      </c>
      <c r="S363" s="297">
        <v>0</v>
      </c>
      <c r="T363" s="1444"/>
    </row>
    <row r="364" spans="1:20" s="2" customFormat="1" ht="19.5" thickBot="1" x14ac:dyDescent="0.3">
      <c r="A364" s="1446"/>
      <c r="B364" s="1332"/>
      <c r="C364" s="1343"/>
      <c r="D364" s="119" t="s">
        <v>181</v>
      </c>
      <c r="E364" s="1608" t="s">
        <v>188</v>
      </c>
      <c r="F364" s="1608"/>
      <c r="G364" s="264">
        <f t="shared" si="39"/>
        <v>12</v>
      </c>
      <c r="H364" s="297">
        <v>1</v>
      </c>
      <c r="I364" s="297">
        <v>1</v>
      </c>
      <c r="J364" s="297">
        <v>1</v>
      </c>
      <c r="K364" s="297">
        <v>1</v>
      </c>
      <c r="L364" s="297">
        <v>1</v>
      </c>
      <c r="M364" s="297">
        <v>1</v>
      </c>
      <c r="N364" s="297">
        <v>1</v>
      </c>
      <c r="O364" s="297">
        <v>1</v>
      </c>
      <c r="P364" s="297">
        <v>1</v>
      </c>
      <c r="Q364" s="297">
        <v>1</v>
      </c>
      <c r="R364" s="297">
        <v>1</v>
      </c>
      <c r="S364" s="297">
        <v>1</v>
      </c>
      <c r="T364" s="1444"/>
    </row>
    <row r="365" spans="1:20" ht="19.5" thickBot="1" x14ac:dyDescent="0.3">
      <c r="A365" s="1446"/>
      <c r="B365" s="1332"/>
      <c r="C365" s="1343"/>
      <c r="D365" s="1330" t="s">
        <v>147</v>
      </c>
      <c r="E365" s="1608" t="s">
        <v>189</v>
      </c>
      <c r="F365" s="1608"/>
      <c r="G365" s="264">
        <f t="shared" si="39"/>
        <v>72</v>
      </c>
      <c r="H365" s="265">
        <v>6</v>
      </c>
      <c r="I365" s="265">
        <v>6</v>
      </c>
      <c r="J365" s="265">
        <v>6</v>
      </c>
      <c r="K365" s="265">
        <v>6</v>
      </c>
      <c r="L365" s="265">
        <v>6</v>
      </c>
      <c r="M365" s="265">
        <v>6</v>
      </c>
      <c r="N365" s="265">
        <v>6</v>
      </c>
      <c r="O365" s="265">
        <v>6</v>
      </c>
      <c r="P365" s="265">
        <v>6</v>
      </c>
      <c r="Q365" s="265">
        <v>6</v>
      </c>
      <c r="R365" s="265">
        <v>6</v>
      </c>
      <c r="S365" s="265">
        <v>6</v>
      </c>
      <c r="T365" s="1444"/>
    </row>
    <row r="366" spans="1:20" ht="19.5" thickBot="1" x14ac:dyDescent="0.3">
      <c r="A366" s="1446"/>
      <c r="B366" s="1332"/>
      <c r="C366" s="1343"/>
      <c r="D366" s="1330"/>
      <c r="E366" s="1608" t="s">
        <v>190</v>
      </c>
      <c r="F366" s="1608"/>
      <c r="G366" s="264">
        <f t="shared" si="39"/>
        <v>120</v>
      </c>
      <c r="H366" s="265">
        <v>10</v>
      </c>
      <c r="I366" s="265">
        <v>10</v>
      </c>
      <c r="J366" s="265">
        <v>10</v>
      </c>
      <c r="K366" s="265">
        <v>10</v>
      </c>
      <c r="L366" s="265">
        <v>10</v>
      </c>
      <c r="M366" s="265">
        <v>10</v>
      </c>
      <c r="N366" s="265">
        <v>10</v>
      </c>
      <c r="O366" s="265">
        <v>10</v>
      </c>
      <c r="P366" s="265">
        <v>10</v>
      </c>
      <c r="Q366" s="265">
        <v>10</v>
      </c>
      <c r="R366" s="265">
        <v>10</v>
      </c>
      <c r="S366" s="265">
        <v>10</v>
      </c>
      <c r="T366" s="1444"/>
    </row>
    <row r="367" spans="1:20" ht="19.5" thickBot="1" x14ac:dyDescent="0.3">
      <c r="A367" s="1446"/>
      <c r="B367" s="1332"/>
      <c r="C367" s="1343"/>
      <c r="D367" s="119" t="s">
        <v>148</v>
      </c>
      <c r="E367" s="1608" t="s">
        <v>191</v>
      </c>
      <c r="F367" s="1608"/>
      <c r="G367" s="264">
        <f t="shared" si="39"/>
        <v>0</v>
      </c>
      <c r="H367" s="265">
        <v>0</v>
      </c>
      <c r="I367" s="265">
        <v>0</v>
      </c>
      <c r="J367" s="265">
        <v>0</v>
      </c>
      <c r="K367" s="265">
        <v>0</v>
      </c>
      <c r="L367" s="265">
        <v>0</v>
      </c>
      <c r="M367" s="265">
        <v>0</v>
      </c>
      <c r="N367" s="265">
        <v>0</v>
      </c>
      <c r="O367" s="265">
        <v>0</v>
      </c>
      <c r="P367" s="265">
        <v>0</v>
      </c>
      <c r="Q367" s="265">
        <v>0</v>
      </c>
      <c r="R367" s="265">
        <v>0</v>
      </c>
      <c r="S367" s="265">
        <v>0</v>
      </c>
      <c r="T367" s="1444"/>
    </row>
    <row r="368" spans="1:20" ht="19.5" thickBot="1" x14ac:dyDescent="0.3">
      <c r="A368" s="1446"/>
      <c r="B368" s="1332"/>
      <c r="C368" s="1343"/>
      <c r="D368" s="1330" t="s">
        <v>149</v>
      </c>
      <c r="E368" s="1608" t="s">
        <v>192</v>
      </c>
      <c r="F368" s="1608"/>
      <c r="G368" s="264">
        <f t="shared" si="39"/>
        <v>12</v>
      </c>
      <c r="H368" s="265">
        <v>1</v>
      </c>
      <c r="I368" s="265">
        <v>1</v>
      </c>
      <c r="J368" s="265">
        <v>1</v>
      </c>
      <c r="K368" s="265">
        <v>1</v>
      </c>
      <c r="L368" s="265">
        <v>1</v>
      </c>
      <c r="M368" s="265">
        <v>1</v>
      </c>
      <c r="N368" s="265">
        <v>1</v>
      </c>
      <c r="O368" s="265">
        <v>1</v>
      </c>
      <c r="P368" s="265">
        <v>1</v>
      </c>
      <c r="Q368" s="265">
        <v>1</v>
      </c>
      <c r="R368" s="265">
        <v>1</v>
      </c>
      <c r="S368" s="265">
        <v>1</v>
      </c>
      <c r="T368" s="1444"/>
    </row>
    <row r="369" spans="1:20" ht="19.5" thickBot="1" x14ac:dyDescent="0.3">
      <c r="A369" s="1446"/>
      <c r="B369" s="1332"/>
      <c r="C369" s="1343"/>
      <c r="D369" s="1330"/>
      <c r="E369" s="1608" t="s">
        <v>193</v>
      </c>
      <c r="F369" s="1608"/>
      <c r="G369" s="264">
        <f t="shared" si="39"/>
        <v>0</v>
      </c>
      <c r="H369" s="265">
        <v>0</v>
      </c>
      <c r="I369" s="265">
        <v>0</v>
      </c>
      <c r="J369" s="265">
        <v>0</v>
      </c>
      <c r="K369" s="265">
        <v>0</v>
      </c>
      <c r="L369" s="265">
        <v>0</v>
      </c>
      <c r="M369" s="265">
        <v>0</v>
      </c>
      <c r="N369" s="265">
        <v>0</v>
      </c>
      <c r="O369" s="265">
        <v>0</v>
      </c>
      <c r="P369" s="265">
        <v>0</v>
      </c>
      <c r="Q369" s="265">
        <v>0</v>
      </c>
      <c r="R369" s="265">
        <v>0</v>
      </c>
      <c r="S369" s="26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608" t="s">
        <v>194</v>
      </c>
      <c r="F370" s="1608"/>
      <c r="G370" s="264">
        <f t="shared" si="39"/>
        <v>0</v>
      </c>
      <c r="H370" s="265">
        <v>0</v>
      </c>
      <c r="I370" s="265">
        <v>0</v>
      </c>
      <c r="J370" s="265">
        <v>0</v>
      </c>
      <c r="K370" s="265">
        <v>0</v>
      </c>
      <c r="L370" s="265">
        <v>0</v>
      </c>
      <c r="M370" s="265">
        <v>0</v>
      </c>
      <c r="N370" s="265">
        <v>0</v>
      </c>
      <c r="O370" s="265">
        <v>0</v>
      </c>
      <c r="P370" s="265">
        <v>0</v>
      </c>
      <c r="Q370" s="265">
        <v>0</v>
      </c>
      <c r="R370" s="265">
        <v>0</v>
      </c>
      <c r="S370" s="265">
        <v>0</v>
      </c>
      <c r="T370" s="1444"/>
    </row>
    <row r="371" spans="1:20" ht="19.5" thickBot="1" x14ac:dyDescent="0.3">
      <c r="A371" s="1446"/>
      <c r="B371" s="1332"/>
      <c r="C371" s="1343"/>
      <c r="D371" s="1330" t="s">
        <v>151</v>
      </c>
      <c r="E371" s="1608" t="s">
        <v>195</v>
      </c>
      <c r="F371" s="1608"/>
      <c r="G371" s="264">
        <f t="shared" si="39"/>
        <v>0</v>
      </c>
      <c r="H371" s="265">
        <v>0</v>
      </c>
      <c r="I371" s="265">
        <v>0</v>
      </c>
      <c r="J371" s="265">
        <v>0</v>
      </c>
      <c r="K371" s="265">
        <v>0</v>
      </c>
      <c r="L371" s="265">
        <v>0</v>
      </c>
      <c r="M371" s="265">
        <v>0</v>
      </c>
      <c r="N371" s="265">
        <v>0</v>
      </c>
      <c r="O371" s="265">
        <v>0</v>
      </c>
      <c r="P371" s="265">
        <v>0</v>
      </c>
      <c r="Q371" s="265">
        <v>0</v>
      </c>
      <c r="R371" s="265">
        <v>0</v>
      </c>
      <c r="S371" s="265">
        <v>0</v>
      </c>
      <c r="T371" s="1444"/>
    </row>
    <row r="372" spans="1:20" ht="19.5" thickBot="1" x14ac:dyDescent="0.3">
      <c r="A372" s="1446"/>
      <c r="B372" s="1332"/>
      <c r="C372" s="1343"/>
      <c r="D372" s="1330"/>
      <c r="E372" s="1608" t="s">
        <v>196</v>
      </c>
      <c r="F372" s="1608"/>
      <c r="G372" s="264">
        <f t="shared" si="39"/>
        <v>0</v>
      </c>
      <c r="H372" s="265">
        <v>0</v>
      </c>
      <c r="I372" s="265">
        <v>0</v>
      </c>
      <c r="J372" s="265">
        <v>0</v>
      </c>
      <c r="K372" s="265">
        <v>0</v>
      </c>
      <c r="L372" s="265">
        <v>0</v>
      </c>
      <c r="M372" s="265">
        <v>0</v>
      </c>
      <c r="N372" s="265">
        <v>0</v>
      </c>
      <c r="O372" s="265">
        <v>0</v>
      </c>
      <c r="P372" s="265">
        <v>0</v>
      </c>
      <c r="Q372" s="265">
        <v>0</v>
      </c>
      <c r="R372" s="265">
        <v>0</v>
      </c>
      <c r="S372" s="265">
        <v>0</v>
      </c>
      <c r="T372" s="1444"/>
    </row>
    <row r="373" spans="1:20" ht="19.5" thickBot="1" x14ac:dyDescent="0.3">
      <c r="A373" s="1446"/>
      <c r="B373" s="1332"/>
      <c r="C373" s="1343"/>
      <c r="D373" s="1347" t="s">
        <v>152</v>
      </c>
      <c r="E373" s="1608" t="s">
        <v>197</v>
      </c>
      <c r="F373" s="1608"/>
      <c r="G373" s="264">
        <f t="shared" si="39"/>
        <v>0</v>
      </c>
      <c r="H373" s="265">
        <v>0</v>
      </c>
      <c r="I373" s="265">
        <v>0</v>
      </c>
      <c r="J373" s="265">
        <v>0</v>
      </c>
      <c r="K373" s="265">
        <v>0</v>
      </c>
      <c r="L373" s="265">
        <v>0</v>
      </c>
      <c r="M373" s="265">
        <v>0</v>
      </c>
      <c r="N373" s="265">
        <v>0</v>
      </c>
      <c r="O373" s="265">
        <v>0</v>
      </c>
      <c r="P373" s="265">
        <v>0</v>
      </c>
      <c r="Q373" s="265">
        <v>0</v>
      </c>
      <c r="R373" s="265">
        <v>0</v>
      </c>
      <c r="S373" s="265">
        <v>0</v>
      </c>
      <c r="T373" s="1444"/>
    </row>
    <row r="374" spans="1:20" ht="19.5" thickBot="1" x14ac:dyDescent="0.3">
      <c r="A374" s="1446"/>
      <c r="B374" s="1332"/>
      <c r="C374" s="1343"/>
      <c r="D374" s="1347"/>
      <c r="E374" s="1608" t="s">
        <v>233</v>
      </c>
      <c r="F374" s="1608"/>
      <c r="G374" s="264">
        <f t="shared" si="39"/>
        <v>0</v>
      </c>
      <c r="H374" s="265">
        <v>0</v>
      </c>
      <c r="I374" s="265">
        <v>0</v>
      </c>
      <c r="J374" s="265">
        <v>0</v>
      </c>
      <c r="K374" s="265">
        <v>0</v>
      </c>
      <c r="L374" s="265">
        <v>0</v>
      </c>
      <c r="M374" s="265">
        <v>0</v>
      </c>
      <c r="N374" s="265">
        <v>0</v>
      </c>
      <c r="O374" s="265">
        <v>0</v>
      </c>
      <c r="P374" s="265">
        <v>0</v>
      </c>
      <c r="Q374" s="265">
        <v>0</v>
      </c>
      <c r="R374" s="265">
        <v>0</v>
      </c>
      <c r="S374" s="265">
        <v>0</v>
      </c>
      <c r="T374" s="1444"/>
    </row>
    <row r="375" spans="1:20" ht="19.5" thickBot="1" x14ac:dyDescent="0.3">
      <c r="A375" s="1446"/>
      <c r="B375" s="1332"/>
      <c r="C375" s="1343"/>
      <c r="D375" s="1347"/>
      <c r="E375" s="1608" t="s">
        <v>234</v>
      </c>
      <c r="F375" s="1608"/>
      <c r="G375" s="264">
        <f t="shared" si="39"/>
        <v>0</v>
      </c>
      <c r="H375" s="265">
        <v>0</v>
      </c>
      <c r="I375" s="265">
        <v>0</v>
      </c>
      <c r="J375" s="265">
        <v>0</v>
      </c>
      <c r="K375" s="265">
        <v>0</v>
      </c>
      <c r="L375" s="265">
        <v>0</v>
      </c>
      <c r="M375" s="265">
        <v>0</v>
      </c>
      <c r="N375" s="265">
        <v>0</v>
      </c>
      <c r="O375" s="265">
        <v>0</v>
      </c>
      <c r="P375" s="265">
        <v>0</v>
      </c>
      <c r="Q375" s="265">
        <v>0</v>
      </c>
      <c r="R375" s="265">
        <v>0</v>
      </c>
      <c r="S375" s="265">
        <v>0</v>
      </c>
      <c r="T375" s="1444"/>
    </row>
    <row r="376" spans="1:20" ht="19.5" thickBot="1" x14ac:dyDescent="0.3">
      <c r="A376" s="1446"/>
      <c r="B376" s="1332"/>
      <c r="C376" s="1343"/>
      <c r="D376" s="1347"/>
      <c r="E376" s="1608" t="s">
        <v>235</v>
      </c>
      <c r="F376" s="1608"/>
      <c r="G376" s="264">
        <f t="shared" si="39"/>
        <v>0</v>
      </c>
      <c r="H376" s="265">
        <v>0</v>
      </c>
      <c r="I376" s="265">
        <v>0</v>
      </c>
      <c r="J376" s="265">
        <v>0</v>
      </c>
      <c r="K376" s="265">
        <v>0</v>
      </c>
      <c r="L376" s="265">
        <v>0</v>
      </c>
      <c r="M376" s="265">
        <v>0</v>
      </c>
      <c r="N376" s="265">
        <v>0</v>
      </c>
      <c r="O376" s="265">
        <v>0</v>
      </c>
      <c r="P376" s="265">
        <v>0</v>
      </c>
      <c r="Q376" s="265">
        <v>0</v>
      </c>
      <c r="R376" s="265">
        <v>0</v>
      </c>
      <c r="S376" s="265">
        <v>0</v>
      </c>
      <c r="T376" s="1444"/>
    </row>
    <row r="377" spans="1:20" ht="19.5" thickBot="1" x14ac:dyDescent="0.3">
      <c r="A377" s="1446"/>
      <c r="B377" s="1332"/>
      <c r="C377" s="1343"/>
      <c r="D377" s="1347"/>
      <c r="E377" s="1608" t="s">
        <v>236</v>
      </c>
      <c r="F377" s="1608"/>
      <c r="G377" s="264">
        <f t="shared" si="39"/>
        <v>0</v>
      </c>
      <c r="H377" s="265">
        <v>0</v>
      </c>
      <c r="I377" s="265">
        <v>0</v>
      </c>
      <c r="J377" s="265">
        <v>0</v>
      </c>
      <c r="K377" s="265">
        <v>0</v>
      </c>
      <c r="L377" s="265">
        <v>0</v>
      </c>
      <c r="M377" s="265">
        <v>0</v>
      </c>
      <c r="N377" s="265">
        <v>0</v>
      </c>
      <c r="O377" s="265">
        <v>0</v>
      </c>
      <c r="P377" s="265">
        <v>0</v>
      </c>
      <c r="Q377" s="265">
        <v>0</v>
      </c>
      <c r="R377" s="265">
        <v>0</v>
      </c>
      <c r="S377" s="265">
        <v>0</v>
      </c>
      <c r="T377" s="1444"/>
    </row>
    <row r="378" spans="1:20" ht="19.5" thickBot="1" x14ac:dyDescent="0.3">
      <c r="A378" s="1446"/>
      <c r="B378" s="1332"/>
      <c r="C378" s="1343"/>
      <c r="D378" s="1347"/>
      <c r="E378" s="1608" t="s">
        <v>237</v>
      </c>
      <c r="F378" s="1608"/>
      <c r="G378" s="264">
        <f t="shared" si="39"/>
        <v>0</v>
      </c>
      <c r="H378" s="265">
        <v>0</v>
      </c>
      <c r="I378" s="265">
        <v>0</v>
      </c>
      <c r="J378" s="265">
        <v>0</v>
      </c>
      <c r="K378" s="265">
        <v>0</v>
      </c>
      <c r="L378" s="265">
        <v>0</v>
      </c>
      <c r="M378" s="265">
        <v>0</v>
      </c>
      <c r="N378" s="265">
        <v>0</v>
      </c>
      <c r="O378" s="265">
        <v>0</v>
      </c>
      <c r="P378" s="265">
        <v>0</v>
      </c>
      <c r="Q378" s="265">
        <v>0</v>
      </c>
      <c r="R378" s="265">
        <v>0</v>
      </c>
      <c r="S378" s="265">
        <v>0</v>
      </c>
      <c r="T378" s="1444"/>
    </row>
    <row r="379" spans="1:20" ht="19.5" thickBot="1" x14ac:dyDescent="0.3">
      <c r="A379" s="1446"/>
      <c r="B379" s="1332"/>
      <c r="C379" s="1343"/>
      <c r="D379" s="1330" t="s">
        <v>153</v>
      </c>
      <c r="E379" s="1608" t="s">
        <v>198</v>
      </c>
      <c r="F379" s="1608"/>
      <c r="G379" s="264">
        <f t="shared" si="39"/>
        <v>36</v>
      </c>
      <c r="H379" s="265">
        <v>3</v>
      </c>
      <c r="I379" s="265">
        <v>3</v>
      </c>
      <c r="J379" s="265">
        <v>3</v>
      </c>
      <c r="K379" s="265">
        <v>3</v>
      </c>
      <c r="L379" s="265">
        <v>3</v>
      </c>
      <c r="M379" s="265">
        <v>3</v>
      </c>
      <c r="N379" s="265">
        <v>3</v>
      </c>
      <c r="O379" s="265">
        <v>3</v>
      </c>
      <c r="P379" s="265">
        <v>3</v>
      </c>
      <c r="Q379" s="265">
        <v>3</v>
      </c>
      <c r="R379" s="265">
        <v>3</v>
      </c>
      <c r="S379" s="265">
        <v>3</v>
      </c>
      <c r="T379" s="1444"/>
    </row>
    <row r="380" spans="1:20" ht="19.5" thickBot="1" x14ac:dyDescent="0.3">
      <c r="A380" s="1446"/>
      <c r="B380" s="1332"/>
      <c r="C380" s="1343"/>
      <c r="D380" s="1330"/>
      <c r="E380" s="1608" t="s">
        <v>199</v>
      </c>
      <c r="F380" s="1608"/>
      <c r="G380" s="264">
        <f t="shared" si="39"/>
        <v>0</v>
      </c>
      <c r="H380" s="265">
        <v>0</v>
      </c>
      <c r="I380" s="265">
        <v>0</v>
      </c>
      <c r="J380" s="265">
        <v>0</v>
      </c>
      <c r="K380" s="265">
        <v>0</v>
      </c>
      <c r="L380" s="265">
        <v>0</v>
      </c>
      <c r="M380" s="265">
        <v>0</v>
      </c>
      <c r="N380" s="265">
        <v>0</v>
      </c>
      <c r="O380" s="265">
        <v>0</v>
      </c>
      <c r="P380" s="265">
        <v>0</v>
      </c>
      <c r="Q380" s="265">
        <v>0</v>
      </c>
      <c r="R380" s="265">
        <v>0</v>
      </c>
      <c r="S380" s="265">
        <v>0</v>
      </c>
      <c r="T380" s="1444"/>
    </row>
    <row r="381" spans="1:20" ht="19.5" thickBot="1" x14ac:dyDescent="0.3">
      <c r="A381" s="1446"/>
      <c r="B381" s="1332"/>
      <c r="C381" s="1343"/>
      <c r="D381" s="1336"/>
      <c r="E381" s="1609" t="s">
        <v>200</v>
      </c>
      <c r="F381" s="1609"/>
      <c r="G381" s="298">
        <f t="shared" si="39"/>
        <v>3</v>
      </c>
      <c r="H381" s="270">
        <v>0</v>
      </c>
      <c r="I381" s="270">
        <v>0</v>
      </c>
      <c r="J381" s="270">
        <v>0</v>
      </c>
      <c r="K381" s="270">
        <v>1</v>
      </c>
      <c r="L381" s="270">
        <v>0</v>
      </c>
      <c r="M381" s="270">
        <v>0</v>
      </c>
      <c r="N381" s="270">
        <v>1</v>
      </c>
      <c r="O381" s="270">
        <v>0</v>
      </c>
      <c r="P381" s="270">
        <v>0</v>
      </c>
      <c r="Q381" s="270">
        <v>1</v>
      </c>
      <c r="R381" s="270">
        <v>0</v>
      </c>
      <c r="S381" s="270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299" t="s">
        <v>238</v>
      </c>
      <c r="G383" s="263">
        <f>+H383+K383+N383+Q383</f>
        <v>4</v>
      </c>
      <c r="H383" s="1607">
        <v>1</v>
      </c>
      <c r="I383" s="1607"/>
      <c r="J383" s="1607"/>
      <c r="K383" s="1607">
        <v>1</v>
      </c>
      <c r="L383" s="1607"/>
      <c r="M383" s="1607"/>
      <c r="N383" s="1607">
        <v>1</v>
      </c>
      <c r="O383" s="1607"/>
      <c r="P383" s="1607"/>
      <c r="Q383" s="1607">
        <v>1</v>
      </c>
      <c r="R383" s="1607"/>
      <c r="S383" s="1607"/>
      <c r="T383" s="1444"/>
    </row>
    <row r="384" spans="1:20" ht="18.75" x14ac:dyDescent="0.25">
      <c r="A384" s="1446"/>
      <c r="B384" s="1322"/>
      <c r="C384" s="1326"/>
      <c r="D384" s="1306" t="s">
        <v>203</v>
      </c>
      <c r="E384" s="1306"/>
      <c r="F384" s="299" t="s">
        <v>239</v>
      </c>
      <c r="G384" s="263">
        <f>+H384+K384+N384+Q384</f>
        <v>4</v>
      </c>
      <c r="H384" s="1607">
        <v>1</v>
      </c>
      <c r="I384" s="1607"/>
      <c r="J384" s="1607"/>
      <c r="K384" s="1607">
        <v>1</v>
      </c>
      <c r="L384" s="1607"/>
      <c r="M384" s="1607"/>
      <c r="N384" s="1607">
        <v>1</v>
      </c>
      <c r="O384" s="1607"/>
      <c r="P384" s="1607"/>
      <c r="Q384" s="1607">
        <v>1</v>
      </c>
      <c r="R384" s="1607"/>
      <c r="S384" s="1607"/>
      <c r="T384" s="1444"/>
    </row>
    <row r="385" spans="1:20" ht="18.75" x14ac:dyDescent="0.25">
      <c r="A385" s="1446"/>
      <c r="B385" s="1322"/>
      <c r="C385" s="1326"/>
      <c r="D385" s="1306" t="s">
        <v>204</v>
      </c>
      <c r="E385" s="1306"/>
      <c r="F385" s="299" t="s">
        <v>240</v>
      </c>
      <c r="G385" s="263">
        <f>+H385</f>
        <v>1</v>
      </c>
      <c r="H385" s="1607">
        <v>1</v>
      </c>
      <c r="I385" s="1607"/>
      <c r="J385" s="1607"/>
      <c r="K385" s="1607"/>
      <c r="L385" s="1607"/>
      <c r="M385" s="1607"/>
      <c r="N385" s="1607"/>
      <c r="O385" s="1607"/>
      <c r="P385" s="1607"/>
      <c r="Q385" s="1607"/>
      <c r="R385" s="1607"/>
      <c r="S385" s="160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299" t="s">
        <v>241</v>
      </c>
      <c r="G386" s="263">
        <f>+H386</f>
        <v>1</v>
      </c>
      <c r="H386" s="1607">
        <v>1</v>
      </c>
      <c r="I386" s="1607"/>
      <c r="J386" s="1607"/>
      <c r="K386" s="1607"/>
      <c r="L386" s="1607"/>
      <c r="M386" s="1607"/>
      <c r="N386" s="1607"/>
      <c r="O386" s="1607"/>
      <c r="P386" s="1607"/>
      <c r="Q386" s="1607"/>
      <c r="R386" s="1607"/>
      <c r="S386" s="160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300" t="s">
        <v>242</v>
      </c>
      <c r="G387" s="278">
        <f>+H387+I387+J387+K387+L387+M387+N387+O387+P387+Q387+R387+S387</f>
        <v>10</v>
      </c>
      <c r="H387" s="265">
        <v>0</v>
      </c>
      <c r="I387" s="265">
        <v>1</v>
      </c>
      <c r="J387" s="265">
        <v>1</v>
      </c>
      <c r="K387" s="265">
        <v>1</v>
      </c>
      <c r="L387" s="265">
        <v>1</v>
      </c>
      <c r="M387" s="265">
        <v>1</v>
      </c>
      <c r="N387" s="265">
        <v>1</v>
      </c>
      <c r="O387" s="265">
        <v>1</v>
      </c>
      <c r="P387" s="265">
        <v>1</v>
      </c>
      <c r="Q387" s="265">
        <v>1</v>
      </c>
      <c r="R387" s="265">
        <v>1</v>
      </c>
      <c r="S387" s="265">
        <v>0</v>
      </c>
      <c r="T387" s="1444"/>
    </row>
    <row r="388" spans="1:20" ht="18.75" x14ac:dyDescent="0.25">
      <c r="A388" s="1446"/>
      <c r="B388" s="1322"/>
      <c r="C388" s="1326"/>
      <c r="D388" s="1306"/>
      <c r="E388" s="1306"/>
      <c r="F388" s="300" t="s">
        <v>243</v>
      </c>
      <c r="G388" s="278">
        <f t="shared" ref="G388:G397" si="40">+H388+I388+J388+K388+L388+M388+N388+O388+P388+Q388+R388+S388</f>
        <v>10</v>
      </c>
      <c r="H388" s="265">
        <v>0</v>
      </c>
      <c r="I388" s="265">
        <v>1</v>
      </c>
      <c r="J388" s="265">
        <v>1</v>
      </c>
      <c r="K388" s="265">
        <v>1</v>
      </c>
      <c r="L388" s="265">
        <v>1</v>
      </c>
      <c r="M388" s="265">
        <v>1</v>
      </c>
      <c r="N388" s="265">
        <v>1</v>
      </c>
      <c r="O388" s="265">
        <v>1</v>
      </c>
      <c r="P388" s="265">
        <v>1</v>
      </c>
      <c r="Q388" s="265">
        <v>1</v>
      </c>
      <c r="R388" s="265">
        <v>1</v>
      </c>
      <c r="S388" s="265">
        <v>0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301" t="s">
        <v>244</v>
      </c>
      <c r="G389" s="278">
        <f t="shared" si="40"/>
        <v>0</v>
      </c>
      <c r="H389" s="265">
        <v>0</v>
      </c>
      <c r="I389" s="265">
        <v>0</v>
      </c>
      <c r="J389" s="265">
        <v>0</v>
      </c>
      <c r="K389" s="265">
        <v>0</v>
      </c>
      <c r="L389" s="265">
        <v>0</v>
      </c>
      <c r="M389" s="265">
        <v>0</v>
      </c>
      <c r="N389" s="265">
        <v>0</v>
      </c>
      <c r="O389" s="265">
        <v>0</v>
      </c>
      <c r="P389" s="265">
        <v>0</v>
      </c>
      <c r="Q389" s="265">
        <v>0</v>
      </c>
      <c r="R389" s="265">
        <v>0</v>
      </c>
      <c r="S389" s="265">
        <v>0</v>
      </c>
      <c r="T389" s="1444"/>
    </row>
    <row r="390" spans="1:20" ht="18.75" x14ac:dyDescent="0.25">
      <c r="A390" s="1446"/>
      <c r="B390" s="1322"/>
      <c r="C390" s="1326"/>
      <c r="D390" s="1306"/>
      <c r="E390" s="1306"/>
      <c r="F390" s="301" t="s">
        <v>245</v>
      </c>
      <c r="G390" s="278">
        <f t="shared" si="40"/>
        <v>0</v>
      </c>
      <c r="H390" s="265">
        <v>0</v>
      </c>
      <c r="I390" s="265">
        <v>0</v>
      </c>
      <c r="J390" s="265">
        <v>0</v>
      </c>
      <c r="K390" s="265">
        <v>0</v>
      </c>
      <c r="L390" s="265">
        <v>0</v>
      </c>
      <c r="M390" s="265">
        <v>0</v>
      </c>
      <c r="N390" s="265">
        <v>0</v>
      </c>
      <c r="O390" s="265">
        <v>0</v>
      </c>
      <c r="P390" s="265">
        <v>0</v>
      </c>
      <c r="Q390" s="265">
        <v>0</v>
      </c>
      <c r="R390" s="265">
        <v>0</v>
      </c>
      <c r="S390" s="265">
        <v>0</v>
      </c>
      <c r="T390" s="1444"/>
    </row>
    <row r="391" spans="1:20" ht="18.75" x14ac:dyDescent="0.25">
      <c r="A391" s="1446"/>
      <c r="B391" s="1322"/>
      <c r="C391" s="1326"/>
      <c r="D391" s="1306" t="s">
        <v>207</v>
      </c>
      <c r="E391" s="1306"/>
      <c r="F391" s="301" t="s">
        <v>246</v>
      </c>
      <c r="G391" s="278">
        <f t="shared" si="40"/>
        <v>6</v>
      </c>
      <c r="H391" s="265">
        <v>0</v>
      </c>
      <c r="I391" s="265">
        <v>1</v>
      </c>
      <c r="J391" s="265">
        <v>0</v>
      </c>
      <c r="K391" s="265">
        <v>1</v>
      </c>
      <c r="L391" s="265">
        <v>0</v>
      </c>
      <c r="M391" s="265">
        <v>1</v>
      </c>
      <c r="N391" s="265">
        <v>0</v>
      </c>
      <c r="O391" s="265">
        <v>1</v>
      </c>
      <c r="P391" s="265">
        <v>0</v>
      </c>
      <c r="Q391" s="265">
        <v>1</v>
      </c>
      <c r="R391" s="265">
        <v>0</v>
      </c>
      <c r="S391" s="265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299" t="s">
        <v>247</v>
      </c>
      <c r="G392" s="278">
        <f t="shared" si="40"/>
        <v>0</v>
      </c>
      <c r="H392" s="297">
        <v>0</v>
      </c>
      <c r="I392" s="297">
        <v>0</v>
      </c>
      <c r="J392" s="297">
        <v>0</v>
      </c>
      <c r="K392" s="297">
        <v>0</v>
      </c>
      <c r="L392" s="297">
        <v>0</v>
      </c>
      <c r="M392" s="297">
        <v>0</v>
      </c>
      <c r="N392" s="297">
        <v>0</v>
      </c>
      <c r="O392" s="297">
        <v>0</v>
      </c>
      <c r="P392" s="297">
        <v>0</v>
      </c>
      <c r="Q392" s="297">
        <v>0</v>
      </c>
      <c r="R392" s="297">
        <v>0</v>
      </c>
      <c r="S392" s="297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301" t="s">
        <v>248</v>
      </c>
      <c r="G393" s="278">
        <f t="shared" si="40"/>
        <v>6</v>
      </c>
      <c r="H393" s="265">
        <v>0</v>
      </c>
      <c r="I393" s="265">
        <v>0</v>
      </c>
      <c r="J393" s="265">
        <v>0</v>
      </c>
      <c r="K393" s="265">
        <v>0</v>
      </c>
      <c r="L393" s="265">
        <v>0</v>
      </c>
      <c r="M393" s="265">
        <v>0</v>
      </c>
      <c r="N393" s="265">
        <v>1</v>
      </c>
      <c r="O393" s="265">
        <v>1</v>
      </c>
      <c r="P393" s="265">
        <v>1</v>
      </c>
      <c r="Q393" s="265">
        <v>1</v>
      </c>
      <c r="R393" s="265">
        <v>1</v>
      </c>
      <c r="S393" s="265">
        <v>1</v>
      </c>
      <c r="T393" s="1444"/>
    </row>
    <row r="394" spans="1:20" ht="18.75" x14ac:dyDescent="0.25">
      <c r="A394" s="1446"/>
      <c r="B394" s="1322"/>
      <c r="C394" s="1326"/>
      <c r="D394" s="1306" t="s">
        <v>229</v>
      </c>
      <c r="E394" s="1306"/>
      <c r="F394" s="299" t="s">
        <v>249</v>
      </c>
      <c r="G394" s="278">
        <f t="shared" si="40"/>
        <v>36</v>
      </c>
      <c r="H394" s="264">
        <v>3</v>
      </c>
      <c r="I394" s="264">
        <v>3</v>
      </c>
      <c r="J394" s="264">
        <v>3</v>
      </c>
      <c r="K394" s="264">
        <v>3</v>
      </c>
      <c r="L394" s="264">
        <v>3</v>
      </c>
      <c r="M394" s="264">
        <v>3</v>
      </c>
      <c r="N394" s="264">
        <v>3</v>
      </c>
      <c r="O394" s="264">
        <v>3</v>
      </c>
      <c r="P394" s="264">
        <v>3</v>
      </c>
      <c r="Q394" s="264">
        <v>3</v>
      </c>
      <c r="R394" s="264">
        <v>3</v>
      </c>
      <c r="S394" s="264">
        <v>3</v>
      </c>
      <c r="T394" s="1444"/>
    </row>
    <row r="395" spans="1:20" ht="18.75" x14ac:dyDescent="0.25">
      <c r="A395" s="1446"/>
      <c r="B395" s="1322"/>
      <c r="C395" s="1326"/>
      <c r="D395" s="1306"/>
      <c r="E395" s="1306"/>
      <c r="F395" s="299" t="s">
        <v>250</v>
      </c>
      <c r="G395" s="278">
        <f t="shared" si="40"/>
        <v>12</v>
      </c>
      <c r="H395" s="264">
        <v>1</v>
      </c>
      <c r="I395" s="264">
        <v>1</v>
      </c>
      <c r="J395" s="264">
        <v>1</v>
      </c>
      <c r="K395" s="264">
        <v>1</v>
      </c>
      <c r="L395" s="264">
        <v>1</v>
      </c>
      <c r="M395" s="264">
        <v>1</v>
      </c>
      <c r="N395" s="264">
        <v>1</v>
      </c>
      <c r="O395" s="264">
        <v>1</v>
      </c>
      <c r="P395" s="264">
        <v>1</v>
      </c>
      <c r="Q395" s="264">
        <v>1</v>
      </c>
      <c r="R395" s="264">
        <v>1</v>
      </c>
      <c r="S395" s="264">
        <v>1</v>
      </c>
      <c r="T395" s="1444"/>
    </row>
    <row r="396" spans="1:20" ht="18.75" x14ac:dyDescent="0.25">
      <c r="A396" s="1446"/>
      <c r="B396" s="1322"/>
      <c r="C396" s="1326"/>
      <c r="D396" s="1306"/>
      <c r="E396" s="1306"/>
      <c r="F396" s="299" t="s">
        <v>251</v>
      </c>
      <c r="G396" s="278">
        <f t="shared" si="40"/>
        <v>0</v>
      </c>
      <c r="H396" s="264">
        <v>0</v>
      </c>
      <c r="I396" s="264">
        <v>0</v>
      </c>
      <c r="J396" s="264">
        <v>0</v>
      </c>
      <c r="K396" s="264">
        <v>0</v>
      </c>
      <c r="L396" s="264">
        <v>0</v>
      </c>
      <c r="M396" s="264">
        <v>0</v>
      </c>
      <c r="N396" s="264">
        <v>0</v>
      </c>
      <c r="O396" s="264">
        <v>0</v>
      </c>
      <c r="P396" s="264">
        <v>0</v>
      </c>
      <c r="Q396" s="264">
        <v>0</v>
      </c>
      <c r="R396" s="264">
        <v>0</v>
      </c>
      <c r="S396" s="264">
        <v>0</v>
      </c>
      <c r="T396" s="1444"/>
    </row>
    <row r="397" spans="1:20" ht="18.75" x14ac:dyDescent="0.25">
      <c r="A397" s="1446"/>
      <c r="B397" s="1322"/>
      <c r="C397" s="1326"/>
      <c r="D397" s="1306"/>
      <c r="E397" s="1306"/>
      <c r="F397" s="299" t="s">
        <v>252</v>
      </c>
      <c r="G397" s="278">
        <f t="shared" si="40"/>
        <v>96</v>
      </c>
      <c r="H397" s="264">
        <v>8</v>
      </c>
      <c r="I397" s="264">
        <v>8</v>
      </c>
      <c r="J397" s="264">
        <v>8</v>
      </c>
      <c r="K397" s="264">
        <v>8</v>
      </c>
      <c r="L397" s="264">
        <v>8</v>
      </c>
      <c r="M397" s="264">
        <v>8</v>
      </c>
      <c r="N397" s="264">
        <v>8</v>
      </c>
      <c r="O397" s="264">
        <v>8</v>
      </c>
      <c r="P397" s="264">
        <v>8</v>
      </c>
      <c r="Q397" s="264">
        <v>8</v>
      </c>
      <c r="R397" s="264">
        <v>8</v>
      </c>
      <c r="S397" s="264">
        <v>8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737" priority="14" operator="equal">
      <formula>"REVISE PORQUE ESTE VALOR NO PUEDE SER NEGATIVO"</formula>
    </cfRule>
    <cfRule type="cellIs" dxfId="736" priority="18" operator="lessThan">
      <formula>0</formula>
    </cfRule>
  </conditionalFormatting>
  <conditionalFormatting sqref="G327:S327">
    <cfRule type="cellIs" dxfId="735" priority="17" operator="lessThan">
      <formula>0</formula>
    </cfRule>
  </conditionalFormatting>
  <conditionalFormatting sqref="G338:S338">
    <cfRule type="cellIs" dxfId="734" priority="13" operator="equal">
      <formula>"Revise porque este valor no puede ser negativo"</formula>
    </cfRule>
    <cfRule type="cellIs" dxfId="733" priority="16" operator="lessThan">
      <formula>0</formula>
    </cfRule>
  </conditionalFormatting>
  <conditionalFormatting sqref="G338:S338">
    <cfRule type="cellIs" dxfId="732" priority="15" operator="lessThan">
      <formula>0</formula>
    </cfRule>
  </conditionalFormatting>
  <conditionalFormatting sqref="G348:S348">
    <cfRule type="cellIs" dxfId="731" priority="10" operator="equal">
      <formula>"Revise porque este valor no puede ser negativo"</formula>
    </cfRule>
    <cfRule type="cellIs" dxfId="730" priority="12" operator="lessThan">
      <formula>0</formula>
    </cfRule>
  </conditionalFormatting>
  <conditionalFormatting sqref="G348:S348">
    <cfRule type="cellIs" dxfId="729" priority="11" operator="lessThan">
      <formula>0</formula>
    </cfRule>
  </conditionalFormatting>
  <conditionalFormatting sqref="G357 I357:S357">
    <cfRule type="cellIs" dxfId="728" priority="7" operator="equal">
      <formula>"Revise porque este valor no puede ser negativo"</formula>
    </cfRule>
    <cfRule type="cellIs" dxfId="727" priority="9" operator="lessThan">
      <formula>0</formula>
    </cfRule>
  </conditionalFormatting>
  <conditionalFormatting sqref="G357 I357:S357">
    <cfRule type="cellIs" dxfId="726" priority="8" operator="lessThan">
      <formula>0</formula>
    </cfRule>
  </conditionalFormatting>
  <conditionalFormatting sqref="H357">
    <cfRule type="cellIs" dxfId="725" priority="4" operator="equal">
      <formula>"Revise porque este valor no puede ser negativo"</formula>
    </cfRule>
    <cfRule type="cellIs" dxfId="724" priority="6" operator="lessThan">
      <formula>0</formula>
    </cfRule>
  </conditionalFormatting>
  <conditionalFormatting sqref="H357">
    <cfRule type="cellIs" dxfId="723" priority="5" operator="lessThan">
      <formula>0</formula>
    </cfRule>
  </conditionalFormatting>
  <conditionalFormatting sqref="G24:S24">
    <cfRule type="cellIs" dxfId="722" priority="1" operator="equal">
      <formula>"REVISE PORQUE ESTE VALOR NO PUEDE SER NEGATIVO"</formula>
    </cfRule>
    <cfRule type="cellIs" dxfId="721" priority="3" operator="lessThan">
      <formula>0</formula>
    </cfRule>
  </conditionalFormatting>
  <conditionalFormatting sqref="G24:S24">
    <cfRule type="cellIs" dxfId="720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27"/>
  <sheetViews>
    <sheetView topLeftCell="A127" zoomScale="80" zoomScaleNormal="80" workbookViewId="0">
      <selection activeCell="R384" sqref="R384"/>
    </sheetView>
  </sheetViews>
  <sheetFormatPr baseColWidth="10" defaultRowHeight="15.75" x14ac:dyDescent="0.25"/>
  <cols>
    <col min="1" max="1" width="1" style="303" customWidth="1"/>
    <col min="2" max="2" width="7.7109375" style="303" customWidth="1"/>
    <col min="3" max="3" width="23.42578125" style="303" customWidth="1"/>
    <col min="4" max="4" width="18.140625" style="433" customWidth="1"/>
    <col min="5" max="5" width="17.42578125" style="434" customWidth="1"/>
    <col min="6" max="6" width="64.85546875" style="411" customWidth="1"/>
    <col min="7" max="19" width="10.7109375" style="435" customWidth="1"/>
    <col min="20" max="20" width="1.140625" style="303" customWidth="1"/>
    <col min="21" max="23" width="11.42578125" style="303"/>
    <col min="24" max="24" width="0" style="303" hidden="1" customWidth="1"/>
    <col min="25" max="16384" width="11.42578125" style="303"/>
  </cols>
  <sheetData>
    <row r="1" spans="1:20" ht="6.75" customHeight="1" x14ac:dyDescent="0.25">
      <c r="A1" s="1771"/>
      <c r="B1" s="1772"/>
      <c r="C1" s="1772"/>
      <c r="D1" s="1772"/>
      <c r="E1" s="1772"/>
      <c r="F1" s="1772"/>
      <c r="G1" s="1772"/>
      <c r="H1" s="1772"/>
      <c r="I1" s="1772"/>
      <c r="J1" s="1772"/>
      <c r="K1" s="1772"/>
      <c r="L1" s="1772"/>
      <c r="M1" s="1772"/>
      <c r="N1" s="1772"/>
      <c r="O1" s="1772"/>
      <c r="P1" s="1772"/>
      <c r="Q1" s="1772"/>
      <c r="R1" s="1772"/>
      <c r="S1" s="1772"/>
      <c r="T1" s="302"/>
    </row>
    <row r="2" spans="1:20" ht="6.75" customHeight="1" x14ac:dyDescent="0.25">
      <c r="A2" s="304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2"/>
    </row>
    <row r="3" spans="1:20" s="307" customFormat="1" ht="15.75" customHeight="1" x14ac:dyDescent="0.25">
      <c r="A3" s="1619"/>
      <c r="B3" s="1761" t="s">
        <v>532</v>
      </c>
      <c r="C3" s="1762"/>
      <c r="D3" s="1762"/>
      <c r="E3" s="1762"/>
      <c r="F3" s="1762"/>
      <c r="G3" s="1762"/>
      <c r="H3" s="1762"/>
      <c r="I3" s="1762"/>
      <c r="J3" s="1762"/>
      <c r="K3" s="1762"/>
      <c r="L3" s="1763"/>
      <c r="M3" s="1760" t="s">
        <v>159</v>
      </c>
      <c r="N3" s="1764"/>
      <c r="O3" s="1764"/>
      <c r="P3" s="1764"/>
      <c r="Q3" s="1775">
        <v>40507</v>
      </c>
      <c r="R3" s="1775"/>
      <c r="S3" s="1775"/>
      <c r="T3" s="306"/>
    </row>
    <row r="4" spans="1:20" s="307" customFormat="1" ht="15" customHeight="1" x14ac:dyDescent="0.25">
      <c r="A4" s="1773"/>
      <c r="B4" s="1776" t="s">
        <v>157</v>
      </c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60" t="s">
        <v>160</v>
      </c>
      <c r="N4" s="1764"/>
      <c r="O4" s="1764"/>
      <c r="P4" s="1764"/>
      <c r="Q4" s="1775">
        <v>40522</v>
      </c>
      <c r="R4" s="1775"/>
      <c r="S4" s="1775"/>
      <c r="T4" s="306"/>
    </row>
    <row r="5" spans="1:20" s="307" customFormat="1" ht="23.25" customHeight="1" x14ac:dyDescent="0.25">
      <c r="A5" s="1773"/>
      <c r="B5" s="1761" t="s">
        <v>533</v>
      </c>
      <c r="C5" s="1762"/>
      <c r="D5" s="1762"/>
      <c r="E5" s="1762"/>
      <c r="F5" s="1762"/>
      <c r="G5" s="1762"/>
      <c r="H5" s="1762"/>
      <c r="I5" s="1762"/>
      <c r="J5" s="1762"/>
      <c r="K5" s="1762"/>
      <c r="L5" s="1763"/>
      <c r="M5" s="1760" t="s">
        <v>161</v>
      </c>
      <c r="N5" s="1764"/>
      <c r="O5" s="1764"/>
      <c r="P5" s="1764"/>
      <c r="Q5" s="1760">
        <v>1</v>
      </c>
      <c r="R5" s="1760"/>
      <c r="S5" s="1760"/>
      <c r="T5" s="306"/>
    </row>
    <row r="6" spans="1:20" s="307" customFormat="1" ht="22.5" customHeight="1" x14ac:dyDescent="0.25">
      <c r="A6" s="1773"/>
      <c r="B6" s="1761" t="s">
        <v>158</v>
      </c>
      <c r="C6" s="1762"/>
      <c r="D6" s="1762"/>
      <c r="E6" s="1762"/>
      <c r="F6" s="1762"/>
      <c r="G6" s="1762"/>
      <c r="H6" s="1762"/>
      <c r="I6" s="1762"/>
      <c r="J6" s="1762"/>
      <c r="K6" s="1762"/>
      <c r="L6" s="1763"/>
      <c r="M6" s="1760" t="s">
        <v>162</v>
      </c>
      <c r="N6" s="1764"/>
      <c r="O6" s="1764"/>
      <c r="P6" s="1764"/>
      <c r="Q6" s="1760" t="s">
        <v>163</v>
      </c>
      <c r="R6" s="1760"/>
      <c r="S6" s="1760"/>
      <c r="T6" s="306"/>
    </row>
    <row r="7" spans="1:20" ht="27" customHeight="1" thickBot="1" x14ac:dyDescent="0.3">
      <c r="A7" s="1773"/>
      <c r="B7" s="1765" t="s">
        <v>534</v>
      </c>
      <c r="C7" s="1766"/>
      <c r="D7" s="1766"/>
      <c r="E7" s="1766"/>
      <c r="F7" s="1766"/>
      <c r="G7" s="1766"/>
      <c r="H7" s="1766"/>
      <c r="I7" s="1766"/>
      <c r="J7" s="1766"/>
      <c r="K7" s="1766"/>
      <c r="L7" s="1766"/>
      <c r="M7" s="1766"/>
      <c r="N7" s="1766"/>
      <c r="O7" s="1766"/>
      <c r="P7" s="1766"/>
      <c r="Q7" s="1766"/>
      <c r="R7" s="1766"/>
      <c r="S7" s="1766"/>
      <c r="T7" s="306"/>
    </row>
    <row r="8" spans="1:20" ht="18.75" thickBot="1" x14ac:dyDescent="0.3">
      <c r="A8" s="1773"/>
      <c r="B8" s="1767" t="s">
        <v>0</v>
      </c>
      <c r="C8" s="1767" t="s">
        <v>1</v>
      </c>
      <c r="D8" s="1767"/>
      <c r="E8" s="1767"/>
      <c r="F8" s="1768" t="s">
        <v>2</v>
      </c>
      <c r="G8" s="1770" t="s">
        <v>122</v>
      </c>
      <c r="H8" s="1770" t="s">
        <v>123</v>
      </c>
      <c r="I8" s="1770"/>
      <c r="J8" s="1770"/>
      <c r="K8" s="1770"/>
      <c r="L8" s="1770"/>
      <c r="M8" s="1770"/>
      <c r="N8" s="1770"/>
      <c r="O8" s="1770"/>
      <c r="P8" s="1770"/>
      <c r="Q8" s="1770"/>
      <c r="R8" s="1770"/>
      <c r="S8" s="1770"/>
      <c r="T8" s="306"/>
    </row>
    <row r="9" spans="1:20" ht="18.75" thickBot="1" x14ac:dyDescent="0.3">
      <c r="A9" s="1773"/>
      <c r="B9" s="1767"/>
      <c r="C9" s="1767"/>
      <c r="D9" s="1767"/>
      <c r="E9" s="1767"/>
      <c r="F9" s="1769"/>
      <c r="G9" s="1770"/>
      <c r="H9" s="308" t="s">
        <v>124</v>
      </c>
      <c r="I9" s="308" t="s">
        <v>125</v>
      </c>
      <c r="J9" s="308" t="s">
        <v>126</v>
      </c>
      <c r="K9" s="308" t="s">
        <v>127</v>
      </c>
      <c r="L9" s="308" t="s">
        <v>128</v>
      </c>
      <c r="M9" s="308" t="s">
        <v>129</v>
      </c>
      <c r="N9" s="308" t="s">
        <v>130</v>
      </c>
      <c r="O9" s="308" t="s">
        <v>131</v>
      </c>
      <c r="P9" s="308" t="s">
        <v>132</v>
      </c>
      <c r="Q9" s="308" t="s">
        <v>133</v>
      </c>
      <c r="R9" s="308" t="s">
        <v>134</v>
      </c>
      <c r="S9" s="308" t="s">
        <v>135</v>
      </c>
      <c r="T9" s="306"/>
    </row>
    <row r="10" spans="1:20" ht="18.75" thickBot="1" x14ac:dyDescent="0.3">
      <c r="A10" s="1773"/>
      <c r="B10" s="309"/>
      <c r="C10" s="1740" t="s">
        <v>170</v>
      </c>
      <c r="D10" s="1755"/>
      <c r="E10" s="1755"/>
      <c r="F10" s="1755"/>
      <c r="G10" s="1755"/>
      <c r="H10" s="1755"/>
      <c r="I10" s="1755"/>
      <c r="J10" s="1755"/>
      <c r="K10" s="1755"/>
      <c r="L10" s="1755"/>
      <c r="M10" s="1755"/>
      <c r="N10" s="1755"/>
      <c r="O10" s="1755"/>
      <c r="P10" s="1755"/>
      <c r="Q10" s="1755"/>
      <c r="R10" s="1755"/>
      <c r="S10" s="1756"/>
      <c r="T10" s="306"/>
    </row>
    <row r="11" spans="1:20" ht="18" x14ac:dyDescent="0.25">
      <c r="A11" s="1773"/>
      <c r="B11" s="310"/>
      <c r="C11" s="1717" t="s">
        <v>5</v>
      </c>
      <c r="D11" s="1757" t="s">
        <v>164</v>
      </c>
      <c r="E11" s="1757"/>
      <c r="F11" s="1757"/>
      <c r="G11" s="1757"/>
      <c r="H11" s="1757"/>
      <c r="I11" s="1757"/>
      <c r="J11" s="1757"/>
      <c r="K11" s="1757"/>
      <c r="L11" s="1757"/>
      <c r="M11" s="1757"/>
      <c r="N11" s="1757"/>
      <c r="O11" s="1757"/>
      <c r="P11" s="1757"/>
      <c r="Q11" s="1757"/>
      <c r="R11" s="1757"/>
      <c r="S11" s="1757"/>
      <c r="T11" s="306"/>
    </row>
    <row r="12" spans="1:20" ht="16.5" customHeight="1" x14ac:dyDescent="0.25">
      <c r="A12" s="1773"/>
      <c r="B12" s="310"/>
      <c r="C12" s="1678"/>
      <c r="D12" s="1758" t="s">
        <v>8</v>
      </c>
      <c r="E12" s="1758"/>
      <c r="F12" s="311" t="s">
        <v>15</v>
      </c>
      <c r="G12" s="312">
        <v>600</v>
      </c>
      <c r="H12" s="313">
        <v>50</v>
      </c>
      <c r="I12" s="313">
        <v>50</v>
      </c>
      <c r="J12" s="313">
        <v>50</v>
      </c>
      <c r="K12" s="313">
        <v>50</v>
      </c>
      <c r="L12" s="313">
        <v>50</v>
      </c>
      <c r="M12" s="313">
        <v>50</v>
      </c>
      <c r="N12" s="313">
        <v>50</v>
      </c>
      <c r="O12" s="313">
        <v>50</v>
      </c>
      <c r="P12" s="313">
        <v>50</v>
      </c>
      <c r="Q12" s="313">
        <v>50</v>
      </c>
      <c r="R12" s="313">
        <v>50</v>
      </c>
      <c r="S12" s="313">
        <v>50</v>
      </c>
      <c r="T12" s="306"/>
    </row>
    <row r="13" spans="1:20" ht="16.5" customHeight="1" x14ac:dyDescent="0.25">
      <c r="A13" s="1773"/>
      <c r="B13" s="310"/>
      <c r="C13" s="1678"/>
      <c r="D13" s="1738"/>
      <c r="E13" s="1738"/>
      <c r="F13" s="314" t="s">
        <v>16</v>
      </c>
      <c r="G13" s="315">
        <v>1428</v>
      </c>
      <c r="H13" s="316">
        <v>119</v>
      </c>
      <c r="I13" s="316">
        <v>119</v>
      </c>
      <c r="J13" s="316">
        <v>119</v>
      </c>
      <c r="K13" s="316">
        <v>119</v>
      </c>
      <c r="L13" s="316">
        <v>119</v>
      </c>
      <c r="M13" s="316">
        <v>119</v>
      </c>
      <c r="N13" s="316">
        <v>119</v>
      </c>
      <c r="O13" s="316">
        <v>119</v>
      </c>
      <c r="P13" s="316">
        <v>119</v>
      </c>
      <c r="Q13" s="316">
        <v>119</v>
      </c>
      <c r="R13" s="316">
        <v>119</v>
      </c>
      <c r="S13" s="316">
        <v>119</v>
      </c>
      <c r="T13" s="306"/>
    </row>
    <row r="14" spans="1:20" ht="16.5" customHeight="1" x14ac:dyDescent="0.25">
      <c r="A14" s="1773"/>
      <c r="B14" s="310"/>
      <c r="C14" s="1678"/>
      <c r="D14" s="1621" t="s">
        <v>9</v>
      </c>
      <c r="E14" s="1621"/>
      <c r="F14" s="317" t="s">
        <v>17</v>
      </c>
      <c r="G14" s="315">
        <v>240</v>
      </c>
      <c r="H14" s="315">
        <v>20</v>
      </c>
      <c r="I14" s="315">
        <v>20</v>
      </c>
      <c r="J14" s="315">
        <v>20</v>
      </c>
      <c r="K14" s="315">
        <v>20</v>
      </c>
      <c r="L14" s="315">
        <v>20</v>
      </c>
      <c r="M14" s="315">
        <v>20</v>
      </c>
      <c r="N14" s="315">
        <v>20</v>
      </c>
      <c r="O14" s="315">
        <v>20</v>
      </c>
      <c r="P14" s="315">
        <v>20</v>
      </c>
      <c r="Q14" s="315">
        <v>20</v>
      </c>
      <c r="R14" s="315">
        <v>20</v>
      </c>
      <c r="S14" s="315">
        <v>20</v>
      </c>
      <c r="T14" s="306"/>
    </row>
    <row r="15" spans="1:20" ht="16.5" customHeight="1" x14ac:dyDescent="0.25">
      <c r="A15" s="1773"/>
      <c r="B15" s="310"/>
      <c r="C15" s="1678"/>
      <c r="D15" s="1621"/>
      <c r="E15" s="1621"/>
      <c r="F15" s="317" t="s">
        <v>18</v>
      </c>
      <c r="G15" s="315">
        <v>216</v>
      </c>
      <c r="H15" s="315">
        <v>18</v>
      </c>
      <c r="I15" s="315">
        <v>18</v>
      </c>
      <c r="J15" s="315">
        <v>18</v>
      </c>
      <c r="K15" s="315">
        <v>18</v>
      </c>
      <c r="L15" s="315">
        <v>18</v>
      </c>
      <c r="M15" s="315">
        <v>18</v>
      </c>
      <c r="N15" s="315">
        <v>18</v>
      </c>
      <c r="O15" s="315">
        <v>18</v>
      </c>
      <c r="P15" s="315">
        <v>18</v>
      </c>
      <c r="Q15" s="315">
        <v>18</v>
      </c>
      <c r="R15" s="315">
        <v>18</v>
      </c>
      <c r="S15" s="315">
        <v>18</v>
      </c>
      <c r="T15" s="306"/>
    </row>
    <row r="16" spans="1:20" ht="16.5" customHeight="1" x14ac:dyDescent="0.25">
      <c r="A16" s="1773"/>
      <c r="B16" s="310"/>
      <c r="C16" s="1678"/>
      <c r="D16" s="1621"/>
      <c r="E16" s="1621"/>
      <c r="F16" s="317" t="s">
        <v>19</v>
      </c>
      <c r="G16" s="315">
        <v>180</v>
      </c>
      <c r="H16" s="315">
        <v>15</v>
      </c>
      <c r="I16" s="315">
        <v>15</v>
      </c>
      <c r="J16" s="315">
        <v>15</v>
      </c>
      <c r="K16" s="315">
        <v>15</v>
      </c>
      <c r="L16" s="315">
        <v>15</v>
      </c>
      <c r="M16" s="315">
        <v>15</v>
      </c>
      <c r="N16" s="315">
        <v>15</v>
      </c>
      <c r="O16" s="315">
        <v>15</v>
      </c>
      <c r="P16" s="315">
        <v>15</v>
      </c>
      <c r="Q16" s="315">
        <v>15</v>
      </c>
      <c r="R16" s="315">
        <v>15</v>
      </c>
      <c r="S16" s="315">
        <v>15</v>
      </c>
      <c r="T16" s="306"/>
    </row>
    <row r="17" spans="1:24" ht="16.5" customHeight="1" x14ac:dyDescent="0.25">
      <c r="A17" s="1773"/>
      <c r="B17" s="310"/>
      <c r="C17" s="1678"/>
      <c r="D17" s="1621"/>
      <c r="E17" s="1621"/>
      <c r="F17" s="318" t="s">
        <v>535</v>
      </c>
      <c r="G17" s="315">
        <v>184</v>
      </c>
      <c r="H17" s="319">
        <v>16</v>
      </c>
      <c r="I17" s="319">
        <v>16</v>
      </c>
      <c r="J17" s="319">
        <v>16</v>
      </c>
      <c r="K17" s="319">
        <v>16</v>
      </c>
      <c r="L17" s="319">
        <v>16</v>
      </c>
      <c r="M17" s="319">
        <v>16</v>
      </c>
      <c r="N17" s="319">
        <v>16</v>
      </c>
      <c r="O17" s="319">
        <v>16</v>
      </c>
      <c r="P17" s="319">
        <v>16</v>
      </c>
      <c r="Q17" s="319">
        <v>16</v>
      </c>
      <c r="R17" s="319">
        <v>16</v>
      </c>
      <c r="S17" s="319">
        <v>16</v>
      </c>
      <c r="T17" s="306"/>
    </row>
    <row r="18" spans="1:24" ht="16.5" customHeight="1" x14ac:dyDescent="0.25">
      <c r="A18" s="1773"/>
      <c r="B18" s="310"/>
      <c r="C18" s="1678"/>
      <c r="D18" s="1738" t="s">
        <v>10</v>
      </c>
      <c r="E18" s="1738"/>
      <c r="F18" s="317" t="s">
        <v>21</v>
      </c>
      <c r="G18" s="315">
        <v>108</v>
      </c>
      <c r="H18" s="315">
        <v>9</v>
      </c>
      <c r="I18" s="315">
        <v>9</v>
      </c>
      <c r="J18" s="315">
        <v>9</v>
      </c>
      <c r="K18" s="315">
        <v>9</v>
      </c>
      <c r="L18" s="315">
        <v>9</v>
      </c>
      <c r="M18" s="315">
        <v>9</v>
      </c>
      <c r="N18" s="315">
        <v>9</v>
      </c>
      <c r="O18" s="315">
        <v>9</v>
      </c>
      <c r="P18" s="315">
        <v>9</v>
      </c>
      <c r="Q18" s="315">
        <v>9</v>
      </c>
      <c r="R18" s="315">
        <v>9</v>
      </c>
      <c r="S18" s="315">
        <v>9</v>
      </c>
      <c r="T18" s="306"/>
    </row>
    <row r="19" spans="1:24" ht="16.5" customHeight="1" x14ac:dyDescent="0.25">
      <c r="A19" s="1773"/>
      <c r="B19" s="310"/>
      <c r="C19" s="1678"/>
      <c r="D19" s="1738" t="s">
        <v>11</v>
      </c>
      <c r="E19" s="1738"/>
      <c r="F19" s="317" t="s">
        <v>22</v>
      </c>
      <c r="G19" s="315">
        <v>4</v>
      </c>
      <c r="H19" s="319">
        <v>0</v>
      </c>
      <c r="I19" s="319">
        <v>0</v>
      </c>
      <c r="J19" s="319">
        <v>1</v>
      </c>
      <c r="K19" s="319">
        <v>0</v>
      </c>
      <c r="L19" s="319">
        <v>0</v>
      </c>
      <c r="M19" s="319">
        <v>1</v>
      </c>
      <c r="N19" s="319">
        <v>0</v>
      </c>
      <c r="O19" s="319">
        <v>0</v>
      </c>
      <c r="P19" s="319">
        <v>1</v>
      </c>
      <c r="Q19" s="319">
        <v>0</v>
      </c>
      <c r="R19" s="319">
        <v>0</v>
      </c>
      <c r="S19" s="319">
        <v>1</v>
      </c>
      <c r="T19" s="306"/>
    </row>
    <row r="20" spans="1:24" ht="16.5" customHeight="1" x14ac:dyDescent="0.25">
      <c r="A20" s="1773"/>
      <c r="B20" s="310"/>
      <c r="C20" s="1678"/>
      <c r="D20" s="1738" t="s">
        <v>12</v>
      </c>
      <c r="E20" s="1738"/>
      <c r="F20" s="317" t="s">
        <v>23</v>
      </c>
      <c r="G20" s="315">
        <v>4</v>
      </c>
      <c r="H20" s="319">
        <v>0</v>
      </c>
      <c r="I20" s="319">
        <v>0</v>
      </c>
      <c r="J20" s="319">
        <v>1</v>
      </c>
      <c r="K20" s="319">
        <v>0</v>
      </c>
      <c r="L20" s="319">
        <v>0</v>
      </c>
      <c r="M20" s="319">
        <v>1</v>
      </c>
      <c r="N20" s="319">
        <v>0</v>
      </c>
      <c r="O20" s="319">
        <v>0</v>
      </c>
      <c r="P20" s="319">
        <v>1</v>
      </c>
      <c r="Q20" s="319">
        <v>0</v>
      </c>
      <c r="R20" s="319">
        <v>0</v>
      </c>
      <c r="S20" s="319">
        <v>1</v>
      </c>
      <c r="T20" s="306"/>
    </row>
    <row r="21" spans="1:24" ht="16.5" customHeight="1" x14ac:dyDescent="0.25">
      <c r="A21" s="1773"/>
      <c r="B21" s="310"/>
      <c r="C21" s="1678"/>
      <c r="D21" s="1759" t="s">
        <v>13</v>
      </c>
      <c r="E21" s="1759"/>
      <c r="F21" s="320" t="s">
        <v>24</v>
      </c>
      <c r="G21" s="315">
        <v>120</v>
      </c>
      <c r="H21" s="315">
        <v>10</v>
      </c>
      <c r="I21" s="315">
        <v>10</v>
      </c>
      <c r="J21" s="315">
        <v>10</v>
      </c>
      <c r="K21" s="315">
        <v>10</v>
      </c>
      <c r="L21" s="315">
        <v>10</v>
      </c>
      <c r="M21" s="315">
        <v>10</v>
      </c>
      <c r="N21" s="315">
        <v>10</v>
      </c>
      <c r="O21" s="315">
        <v>10</v>
      </c>
      <c r="P21" s="315">
        <v>10</v>
      </c>
      <c r="Q21" s="315">
        <v>10</v>
      </c>
      <c r="R21" s="315">
        <v>10</v>
      </c>
      <c r="S21" s="315">
        <v>10</v>
      </c>
      <c r="T21" s="306"/>
    </row>
    <row r="22" spans="1:24" ht="16.5" customHeight="1" x14ac:dyDescent="0.25">
      <c r="A22" s="1773"/>
      <c r="B22" s="310"/>
      <c r="C22" s="1678"/>
      <c r="D22" s="1759"/>
      <c r="E22" s="1759"/>
      <c r="F22" s="320" t="s">
        <v>25</v>
      </c>
      <c r="G22" s="315">
        <v>108</v>
      </c>
      <c r="H22" s="315">
        <v>9</v>
      </c>
      <c r="I22" s="315">
        <v>9</v>
      </c>
      <c r="J22" s="315">
        <v>9</v>
      </c>
      <c r="K22" s="315">
        <v>9</v>
      </c>
      <c r="L22" s="315">
        <v>9</v>
      </c>
      <c r="M22" s="315">
        <v>9</v>
      </c>
      <c r="N22" s="315">
        <v>9</v>
      </c>
      <c r="O22" s="315">
        <v>9</v>
      </c>
      <c r="P22" s="315">
        <v>9</v>
      </c>
      <c r="Q22" s="315">
        <v>9</v>
      </c>
      <c r="R22" s="315">
        <v>9</v>
      </c>
      <c r="S22" s="315">
        <v>9</v>
      </c>
      <c r="T22" s="306"/>
    </row>
    <row r="23" spans="1:24" ht="16.5" customHeight="1" thickBot="1" x14ac:dyDescent="0.3">
      <c r="A23" s="1773"/>
      <c r="B23" s="310"/>
      <c r="C23" s="1678"/>
      <c r="D23" s="1759"/>
      <c r="E23" s="1759"/>
      <c r="F23" s="321" t="s">
        <v>113</v>
      </c>
      <c r="G23" s="315">
        <v>2</v>
      </c>
      <c r="H23" s="322">
        <v>0</v>
      </c>
      <c r="I23" s="323">
        <v>0</v>
      </c>
      <c r="J23" s="323">
        <v>0</v>
      </c>
      <c r="K23" s="323">
        <v>0</v>
      </c>
      <c r="L23" s="323">
        <v>0</v>
      </c>
      <c r="M23" s="323">
        <v>1</v>
      </c>
      <c r="N23" s="323">
        <v>0</v>
      </c>
      <c r="O23" s="323">
        <v>0</v>
      </c>
      <c r="P23" s="323">
        <v>0</v>
      </c>
      <c r="Q23" s="323">
        <v>0</v>
      </c>
      <c r="R23" s="323">
        <v>0</v>
      </c>
      <c r="S23" s="323">
        <v>1</v>
      </c>
      <c r="T23" s="306"/>
      <c r="X23" s="303">
        <f>18*12</f>
        <v>216</v>
      </c>
    </row>
    <row r="24" spans="1:24" ht="16.5" customHeight="1" x14ac:dyDescent="0.25">
      <c r="A24" s="1773"/>
      <c r="B24" s="310"/>
      <c r="C24" s="1678"/>
      <c r="D24" s="1759" t="s">
        <v>14</v>
      </c>
      <c r="E24" s="1759"/>
      <c r="F24" s="324" t="s">
        <v>26</v>
      </c>
      <c r="G24" s="325"/>
      <c r="H24" s="325">
        <v>62</v>
      </c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06"/>
    </row>
    <row r="25" spans="1:24" ht="18.75" customHeight="1" thickBot="1" x14ac:dyDescent="0.3">
      <c r="A25" s="1773"/>
      <c r="B25" s="310"/>
      <c r="C25" s="1719"/>
      <c r="D25" s="1759"/>
      <c r="E25" s="1759"/>
      <c r="F25" s="326" t="s">
        <v>536</v>
      </c>
      <c r="G25" s="327"/>
      <c r="H25" s="327">
        <v>231</v>
      </c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06"/>
    </row>
    <row r="26" spans="1:24" ht="18" x14ac:dyDescent="0.25">
      <c r="A26" s="1773"/>
      <c r="B26" s="310"/>
      <c r="C26" s="1744" t="s">
        <v>28</v>
      </c>
      <c r="D26" s="1746" t="s">
        <v>29</v>
      </c>
      <c r="E26" s="1696"/>
      <c r="F26" s="328" t="s">
        <v>30</v>
      </c>
      <c r="G26" s="329">
        <v>6</v>
      </c>
      <c r="H26" s="330">
        <v>0</v>
      </c>
      <c r="I26" s="330">
        <v>2</v>
      </c>
      <c r="J26" s="330">
        <v>0</v>
      </c>
      <c r="K26" s="330">
        <v>2</v>
      </c>
      <c r="L26" s="330">
        <v>0</v>
      </c>
      <c r="M26" s="330">
        <v>2</v>
      </c>
      <c r="N26" s="330">
        <v>0</v>
      </c>
      <c r="O26" s="330">
        <v>0</v>
      </c>
      <c r="P26" s="330">
        <v>0</v>
      </c>
      <c r="Q26" s="330">
        <v>0</v>
      </c>
      <c r="R26" s="330">
        <v>0</v>
      </c>
      <c r="S26" s="330">
        <v>0</v>
      </c>
      <c r="T26" s="306"/>
    </row>
    <row r="27" spans="1:24" ht="36" x14ac:dyDescent="0.25">
      <c r="A27" s="1773"/>
      <c r="B27" s="310"/>
      <c r="C27" s="1745"/>
      <c r="D27" s="1747"/>
      <c r="E27" s="1698"/>
      <c r="F27" s="331" t="s">
        <v>32</v>
      </c>
      <c r="G27" s="329">
        <v>6</v>
      </c>
      <c r="H27" s="319">
        <v>0</v>
      </c>
      <c r="I27" s="319">
        <v>2</v>
      </c>
      <c r="J27" s="319">
        <v>0</v>
      </c>
      <c r="K27" s="319">
        <v>2</v>
      </c>
      <c r="L27" s="319">
        <v>0</v>
      </c>
      <c r="M27" s="319">
        <v>2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06"/>
    </row>
    <row r="28" spans="1:24" ht="36" x14ac:dyDescent="0.25">
      <c r="A28" s="1773"/>
      <c r="B28" s="310"/>
      <c r="C28" s="1745"/>
      <c r="D28" s="1747"/>
      <c r="E28" s="1698"/>
      <c r="F28" s="331" t="s">
        <v>31</v>
      </c>
      <c r="G28" s="329">
        <v>6</v>
      </c>
      <c r="H28" s="319">
        <v>0</v>
      </c>
      <c r="I28" s="319">
        <v>2</v>
      </c>
      <c r="J28" s="319">
        <v>0</v>
      </c>
      <c r="K28" s="319">
        <v>2</v>
      </c>
      <c r="L28" s="319">
        <v>0</v>
      </c>
      <c r="M28" s="319">
        <v>2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06"/>
    </row>
    <row r="29" spans="1:24" ht="36" x14ac:dyDescent="0.25">
      <c r="A29" s="1773"/>
      <c r="B29" s="310"/>
      <c r="C29" s="1745"/>
      <c r="D29" s="1747"/>
      <c r="E29" s="1698"/>
      <c r="F29" s="331" t="s">
        <v>33</v>
      </c>
      <c r="G29" s="329">
        <v>6</v>
      </c>
      <c r="H29" s="319">
        <v>0</v>
      </c>
      <c r="I29" s="319">
        <v>2</v>
      </c>
      <c r="J29" s="319">
        <v>0</v>
      </c>
      <c r="K29" s="319">
        <v>2</v>
      </c>
      <c r="L29" s="319">
        <v>0</v>
      </c>
      <c r="M29" s="319">
        <v>2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06"/>
    </row>
    <row r="30" spans="1:24" ht="18.75" thickBot="1" x14ac:dyDescent="0.3">
      <c r="A30" s="1773"/>
      <c r="B30" s="310"/>
      <c r="C30" s="1745"/>
      <c r="D30" s="1747"/>
      <c r="E30" s="1698"/>
      <c r="F30" s="332" t="s">
        <v>34</v>
      </c>
      <c r="G30" s="329">
        <v>6</v>
      </c>
      <c r="H30" s="323">
        <v>0</v>
      </c>
      <c r="I30" s="323">
        <v>2</v>
      </c>
      <c r="J30" s="323">
        <v>0</v>
      </c>
      <c r="K30" s="323">
        <v>2</v>
      </c>
      <c r="L30" s="323">
        <v>0</v>
      </c>
      <c r="M30" s="323">
        <v>2</v>
      </c>
      <c r="N30" s="323">
        <v>0</v>
      </c>
      <c r="O30" s="323">
        <v>0</v>
      </c>
      <c r="P30" s="323">
        <v>0</v>
      </c>
      <c r="Q30" s="323">
        <v>0</v>
      </c>
      <c r="R30" s="323">
        <v>0</v>
      </c>
      <c r="S30" s="323">
        <v>0</v>
      </c>
      <c r="T30" s="306"/>
    </row>
    <row r="31" spans="1:24" ht="27" customHeight="1" thickBot="1" x14ac:dyDescent="0.3">
      <c r="A31" s="1773"/>
      <c r="B31" s="310"/>
      <c r="C31" s="1748" t="s">
        <v>166</v>
      </c>
      <c r="D31" s="1749"/>
      <c r="E31" s="1749"/>
      <c r="F31" s="333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5"/>
      <c r="T31" s="306"/>
    </row>
    <row r="32" spans="1:24" ht="18" customHeight="1" thickBot="1" x14ac:dyDescent="0.3">
      <c r="A32" s="1773"/>
      <c r="B32" s="310"/>
      <c r="C32" s="1750" t="s">
        <v>35</v>
      </c>
      <c r="D32" s="1752" t="s">
        <v>167</v>
      </c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  <c r="P32" s="1753"/>
      <c r="Q32" s="1753"/>
      <c r="R32" s="1753"/>
      <c r="S32" s="1754"/>
      <c r="T32" s="306"/>
    </row>
    <row r="33" spans="1:20" ht="18" customHeight="1" x14ac:dyDescent="0.25">
      <c r="A33" s="1773"/>
      <c r="B33" s="310"/>
      <c r="C33" s="1750"/>
      <c r="D33" s="1738" t="s">
        <v>38</v>
      </c>
      <c r="E33" s="1738"/>
      <c r="F33" s="336" t="s">
        <v>44</v>
      </c>
      <c r="G33" s="337">
        <v>240</v>
      </c>
      <c r="H33" s="313">
        <v>20</v>
      </c>
      <c r="I33" s="313">
        <v>20</v>
      </c>
      <c r="J33" s="313">
        <v>20</v>
      </c>
      <c r="K33" s="313">
        <v>20</v>
      </c>
      <c r="L33" s="313">
        <v>20</v>
      </c>
      <c r="M33" s="313">
        <v>20</v>
      </c>
      <c r="N33" s="313">
        <v>20</v>
      </c>
      <c r="O33" s="313">
        <v>20</v>
      </c>
      <c r="P33" s="313">
        <v>20</v>
      </c>
      <c r="Q33" s="313">
        <v>20</v>
      </c>
      <c r="R33" s="313">
        <v>20</v>
      </c>
      <c r="S33" s="313">
        <v>20</v>
      </c>
      <c r="T33" s="306"/>
    </row>
    <row r="34" spans="1:20" ht="18" customHeight="1" x14ac:dyDescent="0.25">
      <c r="A34" s="1773"/>
      <c r="B34" s="310"/>
      <c r="C34" s="1750"/>
      <c r="D34" s="1738"/>
      <c r="E34" s="1738"/>
      <c r="F34" s="331" t="s">
        <v>114</v>
      </c>
      <c r="G34" s="338">
        <f>G21</f>
        <v>120</v>
      </c>
      <c r="H34" s="338">
        <f t="shared" ref="H34:S34" si="0">H21</f>
        <v>10</v>
      </c>
      <c r="I34" s="338">
        <f t="shared" si="0"/>
        <v>10</v>
      </c>
      <c r="J34" s="338">
        <f t="shared" si="0"/>
        <v>10</v>
      </c>
      <c r="K34" s="338">
        <f t="shared" si="0"/>
        <v>10</v>
      </c>
      <c r="L34" s="338">
        <f t="shared" si="0"/>
        <v>10</v>
      </c>
      <c r="M34" s="338">
        <f t="shared" si="0"/>
        <v>10</v>
      </c>
      <c r="N34" s="338">
        <f t="shared" si="0"/>
        <v>10</v>
      </c>
      <c r="O34" s="338">
        <f t="shared" si="0"/>
        <v>10</v>
      </c>
      <c r="P34" s="338">
        <f t="shared" si="0"/>
        <v>10</v>
      </c>
      <c r="Q34" s="338">
        <f t="shared" si="0"/>
        <v>10</v>
      </c>
      <c r="R34" s="338">
        <f t="shared" si="0"/>
        <v>10</v>
      </c>
      <c r="S34" s="338">
        <f t="shared" si="0"/>
        <v>10</v>
      </c>
      <c r="T34" s="306"/>
    </row>
    <row r="35" spans="1:20" ht="18" customHeight="1" x14ac:dyDescent="0.25">
      <c r="A35" s="1773"/>
      <c r="B35" s="310"/>
      <c r="C35" s="1750"/>
      <c r="D35" s="1738"/>
      <c r="E35" s="1738"/>
      <c r="F35" s="331" t="s">
        <v>115</v>
      </c>
      <c r="G35" s="315">
        <v>2</v>
      </c>
      <c r="H35" s="319">
        <v>0</v>
      </c>
      <c r="I35" s="319">
        <v>0</v>
      </c>
      <c r="J35" s="319">
        <v>0</v>
      </c>
      <c r="K35" s="319">
        <v>0</v>
      </c>
      <c r="L35" s="319">
        <v>0</v>
      </c>
      <c r="M35" s="319">
        <v>1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1</v>
      </c>
      <c r="T35" s="306"/>
    </row>
    <row r="36" spans="1:20" ht="18" customHeight="1" x14ac:dyDescent="0.25">
      <c r="A36" s="1773"/>
      <c r="B36" s="310"/>
      <c r="C36" s="1750"/>
      <c r="D36" s="1738" t="s">
        <v>39</v>
      </c>
      <c r="E36" s="1738"/>
      <c r="F36" s="317" t="s">
        <v>45</v>
      </c>
      <c r="G36" s="315">
        <v>6</v>
      </c>
      <c r="H36" s="319">
        <v>0</v>
      </c>
      <c r="I36" s="319">
        <v>1</v>
      </c>
      <c r="J36" s="319">
        <v>0</v>
      </c>
      <c r="K36" s="319">
        <v>1</v>
      </c>
      <c r="L36" s="319">
        <v>0</v>
      </c>
      <c r="M36" s="319">
        <v>1</v>
      </c>
      <c r="N36" s="319">
        <v>0</v>
      </c>
      <c r="O36" s="319">
        <v>1</v>
      </c>
      <c r="P36" s="319">
        <v>0</v>
      </c>
      <c r="Q36" s="319">
        <v>1</v>
      </c>
      <c r="R36" s="319">
        <v>0</v>
      </c>
      <c r="S36" s="319">
        <v>1</v>
      </c>
      <c r="T36" s="306"/>
    </row>
    <row r="37" spans="1:20" ht="18" customHeight="1" x14ac:dyDescent="0.25">
      <c r="A37" s="1773"/>
      <c r="B37" s="310"/>
      <c r="C37" s="1750"/>
      <c r="D37" s="1738"/>
      <c r="E37" s="1738"/>
      <c r="F37" s="317" t="s">
        <v>46</v>
      </c>
      <c r="G37" s="315">
        <f t="shared" ref="G37:G48" si="1">SUM(H37:S37)</f>
        <v>2</v>
      </c>
      <c r="H37" s="319">
        <v>0</v>
      </c>
      <c r="I37" s="319">
        <v>0</v>
      </c>
      <c r="J37" s="319">
        <v>0</v>
      </c>
      <c r="K37" s="319">
        <v>0</v>
      </c>
      <c r="L37" s="319">
        <v>0</v>
      </c>
      <c r="M37" s="319">
        <v>1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1</v>
      </c>
      <c r="T37" s="306"/>
    </row>
    <row r="38" spans="1:20" ht="18" customHeight="1" x14ac:dyDescent="0.25">
      <c r="A38" s="1773"/>
      <c r="B38" s="310"/>
      <c r="C38" s="1750"/>
      <c r="D38" s="1738" t="s">
        <v>40</v>
      </c>
      <c r="E38" s="1738"/>
      <c r="F38" s="317" t="s">
        <v>47</v>
      </c>
      <c r="G38" s="315">
        <v>156</v>
      </c>
      <c r="H38" s="319">
        <v>13</v>
      </c>
      <c r="I38" s="319">
        <v>13</v>
      </c>
      <c r="J38" s="319">
        <v>13</v>
      </c>
      <c r="K38" s="319">
        <v>13</v>
      </c>
      <c r="L38" s="319">
        <v>13</v>
      </c>
      <c r="M38" s="319">
        <v>13</v>
      </c>
      <c r="N38" s="319">
        <v>13</v>
      </c>
      <c r="O38" s="319">
        <v>13</v>
      </c>
      <c r="P38" s="319">
        <v>13</v>
      </c>
      <c r="Q38" s="319">
        <v>13</v>
      </c>
      <c r="R38" s="319">
        <v>13</v>
      </c>
      <c r="S38" s="319">
        <v>13</v>
      </c>
      <c r="T38" s="306"/>
    </row>
    <row r="39" spans="1:20" ht="18" customHeight="1" x14ac:dyDescent="0.25">
      <c r="A39" s="1773"/>
      <c r="B39" s="310"/>
      <c r="C39" s="1750"/>
      <c r="D39" s="1738" t="s">
        <v>41</v>
      </c>
      <c r="E39" s="1738"/>
      <c r="F39" s="317" t="s">
        <v>48</v>
      </c>
      <c r="G39" s="315">
        <v>2</v>
      </c>
      <c r="H39" s="319">
        <v>0</v>
      </c>
      <c r="I39" s="319">
        <v>0</v>
      </c>
      <c r="J39" s="319">
        <v>0</v>
      </c>
      <c r="K39" s="319">
        <v>0</v>
      </c>
      <c r="L39" s="319">
        <v>0</v>
      </c>
      <c r="M39" s="319">
        <v>1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1</v>
      </c>
      <c r="T39" s="306"/>
    </row>
    <row r="40" spans="1:20" ht="18" customHeight="1" x14ac:dyDescent="0.25">
      <c r="A40" s="1773"/>
      <c r="B40" s="310"/>
      <c r="C40" s="1750"/>
      <c r="D40" s="1621" t="s">
        <v>42</v>
      </c>
      <c r="E40" s="1621"/>
      <c r="F40" s="317" t="s">
        <v>49</v>
      </c>
      <c r="G40" s="315">
        <v>0</v>
      </c>
      <c r="H40" s="319">
        <v>0</v>
      </c>
      <c r="I40" s="319">
        <v>0</v>
      </c>
      <c r="J40" s="319">
        <v>0</v>
      </c>
      <c r="K40" s="319">
        <v>0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06"/>
    </row>
    <row r="41" spans="1:20" ht="18" customHeight="1" x14ac:dyDescent="0.25">
      <c r="A41" s="1773"/>
      <c r="B41" s="310"/>
      <c r="C41" s="1750"/>
      <c r="D41" s="1738" t="s">
        <v>537</v>
      </c>
      <c r="E41" s="1738"/>
      <c r="F41" s="331" t="s">
        <v>538</v>
      </c>
      <c r="G41" s="315">
        <v>120</v>
      </c>
      <c r="H41" s="338">
        <v>10</v>
      </c>
      <c r="I41" s="338">
        <v>10</v>
      </c>
      <c r="J41" s="338">
        <v>10</v>
      </c>
      <c r="K41" s="338">
        <v>10</v>
      </c>
      <c r="L41" s="338">
        <v>10</v>
      </c>
      <c r="M41" s="338">
        <v>10</v>
      </c>
      <c r="N41" s="338">
        <v>10</v>
      </c>
      <c r="O41" s="338">
        <v>10</v>
      </c>
      <c r="P41" s="338">
        <v>10</v>
      </c>
      <c r="Q41" s="338">
        <v>10</v>
      </c>
      <c r="R41" s="338">
        <v>10</v>
      </c>
      <c r="S41" s="338">
        <v>10</v>
      </c>
      <c r="T41" s="306"/>
    </row>
    <row r="42" spans="1:20" ht="18" customHeight="1" x14ac:dyDescent="0.25">
      <c r="A42" s="1773"/>
      <c r="B42" s="310"/>
      <c r="C42" s="1750"/>
      <c r="D42" s="1729" t="s">
        <v>539</v>
      </c>
      <c r="E42" s="1729"/>
      <c r="F42" s="320" t="s">
        <v>540</v>
      </c>
      <c r="G42" s="315">
        <v>4</v>
      </c>
      <c r="H42" s="319">
        <v>0</v>
      </c>
      <c r="I42" s="319">
        <v>1</v>
      </c>
      <c r="J42" s="319">
        <v>0</v>
      </c>
      <c r="K42" s="319">
        <v>1</v>
      </c>
      <c r="L42" s="319">
        <v>0</v>
      </c>
      <c r="M42" s="319">
        <v>0</v>
      </c>
      <c r="N42" s="319">
        <v>1</v>
      </c>
      <c r="O42" s="319">
        <v>0</v>
      </c>
      <c r="P42" s="319">
        <v>0</v>
      </c>
      <c r="Q42" s="319">
        <v>1</v>
      </c>
      <c r="R42" s="319">
        <v>0</v>
      </c>
      <c r="S42" s="319">
        <v>0</v>
      </c>
      <c r="T42" s="306"/>
    </row>
    <row r="43" spans="1:20" ht="18" customHeight="1" x14ac:dyDescent="0.25">
      <c r="A43" s="1773"/>
      <c r="B43" s="310"/>
      <c r="C43" s="1750"/>
      <c r="D43" s="1729" t="s">
        <v>541</v>
      </c>
      <c r="E43" s="1729"/>
      <c r="F43" s="320" t="s">
        <v>542</v>
      </c>
      <c r="G43" s="315">
        <v>8</v>
      </c>
      <c r="H43" s="322">
        <v>0</v>
      </c>
      <c r="I43" s="323">
        <v>0</v>
      </c>
      <c r="J43" s="323">
        <v>0</v>
      </c>
      <c r="K43" s="323">
        <v>0</v>
      </c>
      <c r="L43" s="323">
        <v>2</v>
      </c>
      <c r="M43" s="323">
        <v>2</v>
      </c>
      <c r="N43" s="323">
        <v>0</v>
      </c>
      <c r="O43" s="323">
        <v>0</v>
      </c>
      <c r="P43" s="323">
        <v>2</v>
      </c>
      <c r="Q43" s="323">
        <v>0</v>
      </c>
      <c r="R43" s="323">
        <v>0</v>
      </c>
      <c r="S43" s="323">
        <v>2</v>
      </c>
      <c r="T43" s="306"/>
    </row>
    <row r="44" spans="1:20" ht="18" customHeight="1" x14ac:dyDescent="0.25">
      <c r="A44" s="1773"/>
      <c r="B44" s="310"/>
      <c r="C44" s="1750"/>
      <c r="D44" s="1621" t="s">
        <v>543</v>
      </c>
      <c r="E44" s="1621"/>
      <c r="F44" s="339" t="s">
        <v>544</v>
      </c>
      <c r="G44" s="315">
        <f t="shared" si="1"/>
        <v>0</v>
      </c>
      <c r="H44" s="319">
        <v>0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06"/>
    </row>
    <row r="45" spans="1:20" ht="18" customHeight="1" x14ac:dyDescent="0.25">
      <c r="A45" s="1773"/>
      <c r="B45" s="310"/>
      <c r="C45" s="1750"/>
      <c r="D45" s="1621"/>
      <c r="E45" s="1621"/>
      <c r="F45" s="339" t="s">
        <v>545</v>
      </c>
      <c r="G45" s="315">
        <f t="shared" si="1"/>
        <v>0</v>
      </c>
      <c r="H45" s="319">
        <v>0</v>
      </c>
      <c r="I45" s="319">
        <v>0</v>
      </c>
      <c r="J45" s="319">
        <v>0</v>
      </c>
      <c r="K45" s="319">
        <v>0</v>
      </c>
      <c r="L45" s="319">
        <v>0</v>
      </c>
      <c r="M45" s="319">
        <v>0</v>
      </c>
      <c r="N45" s="319">
        <v>0</v>
      </c>
      <c r="O45" s="319">
        <v>0</v>
      </c>
      <c r="P45" s="319">
        <v>0</v>
      </c>
      <c r="Q45" s="319">
        <v>0</v>
      </c>
      <c r="R45" s="319">
        <v>0</v>
      </c>
      <c r="S45" s="319">
        <v>0</v>
      </c>
      <c r="T45" s="306"/>
    </row>
    <row r="46" spans="1:20" ht="33" customHeight="1" thickBot="1" x14ac:dyDescent="0.3">
      <c r="A46" s="1773"/>
      <c r="B46" s="310"/>
      <c r="C46" s="1750"/>
      <c r="D46" s="1621"/>
      <c r="E46" s="1621"/>
      <c r="F46" s="339" t="s">
        <v>546</v>
      </c>
      <c r="G46" s="315">
        <f t="shared" si="1"/>
        <v>0</v>
      </c>
      <c r="H46" s="319">
        <v>0</v>
      </c>
      <c r="I46" s="319">
        <v>0</v>
      </c>
      <c r="J46" s="319">
        <v>0</v>
      </c>
      <c r="K46" s="319">
        <v>0</v>
      </c>
      <c r="L46" s="319">
        <v>0</v>
      </c>
      <c r="M46" s="319">
        <v>0</v>
      </c>
      <c r="N46" s="319">
        <v>0</v>
      </c>
      <c r="O46" s="319">
        <v>0</v>
      </c>
      <c r="P46" s="319">
        <v>0</v>
      </c>
      <c r="Q46" s="319">
        <v>0</v>
      </c>
      <c r="R46" s="319">
        <v>0</v>
      </c>
      <c r="S46" s="319">
        <v>0</v>
      </c>
      <c r="T46" s="306"/>
    </row>
    <row r="47" spans="1:20" ht="18" customHeight="1" x14ac:dyDescent="0.25">
      <c r="A47" s="1773"/>
      <c r="B47" s="310"/>
      <c r="C47" s="1750"/>
      <c r="D47" s="1729" t="s">
        <v>43</v>
      </c>
      <c r="E47" s="1729"/>
      <c r="F47" s="324" t="s">
        <v>50</v>
      </c>
      <c r="G47" s="325">
        <f t="shared" si="1"/>
        <v>5</v>
      </c>
      <c r="H47" s="325">
        <v>5</v>
      </c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06"/>
    </row>
    <row r="48" spans="1:20" ht="18" customHeight="1" thickBot="1" x14ac:dyDescent="0.3">
      <c r="A48" s="1773"/>
      <c r="B48" s="310"/>
      <c r="C48" s="1751"/>
      <c r="D48" s="1730"/>
      <c r="E48" s="1730"/>
      <c r="F48" s="340" t="s">
        <v>51</v>
      </c>
      <c r="G48" s="341">
        <f t="shared" si="1"/>
        <v>184</v>
      </c>
      <c r="H48" s="341">
        <v>184</v>
      </c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06"/>
    </row>
    <row r="49" spans="1:20" ht="18" customHeight="1" thickBot="1" x14ac:dyDescent="0.3">
      <c r="A49" s="1773"/>
      <c r="B49" s="310"/>
      <c r="C49" s="1739" t="s">
        <v>36</v>
      </c>
      <c r="D49" s="1740" t="s">
        <v>7</v>
      </c>
      <c r="E49" s="1741"/>
      <c r="F49" s="1741"/>
      <c r="G49" s="1741"/>
      <c r="H49" s="1741"/>
      <c r="I49" s="1741"/>
      <c r="J49" s="1741"/>
      <c r="K49" s="1741"/>
      <c r="L49" s="1741"/>
      <c r="M49" s="1741"/>
      <c r="N49" s="1741"/>
      <c r="O49" s="1741"/>
      <c r="P49" s="1741"/>
      <c r="Q49" s="1741"/>
      <c r="R49" s="1741"/>
      <c r="S49" s="1742"/>
      <c r="T49" s="306"/>
    </row>
    <row r="50" spans="1:20" ht="18" customHeight="1" x14ac:dyDescent="0.25">
      <c r="A50" s="1773"/>
      <c r="B50" s="310"/>
      <c r="C50" s="1739"/>
      <c r="D50" s="1743" t="s">
        <v>52</v>
      </c>
      <c r="E50" s="1743"/>
      <c r="F50" s="342" t="s">
        <v>68</v>
      </c>
      <c r="G50" s="313"/>
      <c r="H50" s="313">
        <v>127</v>
      </c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06"/>
    </row>
    <row r="51" spans="1:20" ht="18" customHeight="1" x14ac:dyDescent="0.25">
      <c r="A51" s="1773"/>
      <c r="B51" s="310"/>
      <c r="C51" s="1739"/>
      <c r="D51" s="1702"/>
      <c r="E51" s="1702"/>
      <c r="F51" s="331" t="s">
        <v>116</v>
      </c>
      <c r="G51" s="338">
        <f t="shared" ref="G51:S51" si="2">G22</f>
        <v>108</v>
      </c>
      <c r="H51" s="338">
        <v>0</v>
      </c>
      <c r="I51" s="338">
        <f t="shared" si="2"/>
        <v>9</v>
      </c>
      <c r="J51" s="338">
        <f t="shared" si="2"/>
        <v>9</v>
      </c>
      <c r="K51" s="338">
        <f t="shared" si="2"/>
        <v>9</v>
      </c>
      <c r="L51" s="338">
        <f t="shared" si="2"/>
        <v>9</v>
      </c>
      <c r="M51" s="338">
        <f t="shared" si="2"/>
        <v>9</v>
      </c>
      <c r="N51" s="338">
        <f t="shared" si="2"/>
        <v>9</v>
      </c>
      <c r="O51" s="338">
        <f t="shared" si="2"/>
        <v>9</v>
      </c>
      <c r="P51" s="338">
        <f t="shared" si="2"/>
        <v>9</v>
      </c>
      <c r="Q51" s="338">
        <f t="shared" si="2"/>
        <v>9</v>
      </c>
      <c r="R51" s="338">
        <f t="shared" si="2"/>
        <v>9</v>
      </c>
      <c r="S51" s="338">
        <f t="shared" si="2"/>
        <v>9</v>
      </c>
      <c r="T51" s="306"/>
    </row>
    <row r="52" spans="1:20" ht="18" customHeight="1" x14ac:dyDescent="0.25">
      <c r="A52" s="1773"/>
      <c r="B52" s="310"/>
      <c r="C52" s="1739"/>
      <c r="D52" s="1702"/>
      <c r="E52" s="1702"/>
      <c r="F52" s="331" t="s">
        <v>117</v>
      </c>
      <c r="G52" s="338">
        <f t="shared" ref="G52:S52" si="3">G42</f>
        <v>4</v>
      </c>
      <c r="H52" s="338">
        <v>0</v>
      </c>
      <c r="I52" s="338">
        <f t="shared" si="3"/>
        <v>1</v>
      </c>
      <c r="J52" s="338">
        <f t="shared" si="3"/>
        <v>0</v>
      </c>
      <c r="K52" s="338">
        <f t="shared" si="3"/>
        <v>1</v>
      </c>
      <c r="L52" s="338">
        <f t="shared" si="3"/>
        <v>0</v>
      </c>
      <c r="M52" s="338">
        <f t="shared" si="3"/>
        <v>0</v>
      </c>
      <c r="N52" s="338">
        <f t="shared" si="3"/>
        <v>1</v>
      </c>
      <c r="O52" s="338">
        <f t="shared" si="3"/>
        <v>0</v>
      </c>
      <c r="P52" s="338">
        <f t="shared" si="3"/>
        <v>0</v>
      </c>
      <c r="Q52" s="338">
        <f t="shared" si="3"/>
        <v>1</v>
      </c>
      <c r="R52" s="338">
        <f t="shared" si="3"/>
        <v>0</v>
      </c>
      <c r="S52" s="338">
        <f t="shared" si="3"/>
        <v>0</v>
      </c>
      <c r="T52" s="306"/>
    </row>
    <row r="53" spans="1:20" ht="18" customHeight="1" x14ac:dyDescent="0.25">
      <c r="A53" s="1773"/>
      <c r="B53" s="310"/>
      <c r="C53" s="1739"/>
      <c r="D53" s="1702"/>
      <c r="E53" s="1702"/>
      <c r="F53" s="331" t="s">
        <v>547</v>
      </c>
      <c r="G53" s="315">
        <v>0</v>
      </c>
      <c r="H53" s="319">
        <v>0</v>
      </c>
      <c r="I53" s="319">
        <v>0</v>
      </c>
      <c r="J53" s="319">
        <v>0</v>
      </c>
      <c r="K53" s="319">
        <v>0</v>
      </c>
      <c r="L53" s="319">
        <v>0</v>
      </c>
      <c r="M53" s="319">
        <v>0</v>
      </c>
      <c r="N53" s="319">
        <v>0</v>
      </c>
      <c r="O53" s="319">
        <v>0</v>
      </c>
      <c r="P53" s="319">
        <v>0</v>
      </c>
      <c r="Q53" s="319">
        <v>0</v>
      </c>
      <c r="R53" s="319">
        <v>0</v>
      </c>
      <c r="S53" s="319">
        <v>0</v>
      </c>
      <c r="T53" s="306"/>
    </row>
    <row r="54" spans="1:20" ht="18" customHeight="1" x14ac:dyDescent="0.25">
      <c r="A54" s="1773"/>
      <c r="B54" s="310"/>
      <c r="C54" s="1739"/>
      <c r="D54" s="1702" t="s">
        <v>53</v>
      </c>
      <c r="E54" s="1702"/>
      <c r="F54" s="339" t="s">
        <v>69</v>
      </c>
      <c r="G54" s="315">
        <f>SUM(H54:S54)</f>
        <v>0</v>
      </c>
      <c r="H54" s="319">
        <v>0</v>
      </c>
      <c r="I54" s="319">
        <v>0</v>
      </c>
      <c r="J54" s="319">
        <v>0</v>
      </c>
      <c r="K54" s="319">
        <v>0</v>
      </c>
      <c r="L54" s="319">
        <v>0</v>
      </c>
      <c r="M54" s="319">
        <v>0</v>
      </c>
      <c r="N54" s="319">
        <v>0</v>
      </c>
      <c r="O54" s="319">
        <v>0</v>
      </c>
      <c r="P54" s="319">
        <v>0</v>
      </c>
      <c r="Q54" s="319">
        <v>0</v>
      </c>
      <c r="R54" s="319">
        <v>0</v>
      </c>
      <c r="S54" s="319">
        <v>0</v>
      </c>
      <c r="T54" s="306"/>
    </row>
    <row r="55" spans="1:20" ht="18" customHeight="1" x14ac:dyDescent="0.25">
      <c r="A55" s="1773"/>
      <c r="B55" s="310"/>
      <c r="C55" s="1739"/>
      <c r="D55" s="1702"/>
      <c r="E55" s="1702"/>
      <c r="F55" s="339" t="s">
        <v>70</v>
      </c>
      <c r="G55" s="315">
        <f t="shared" ref="G55:G81" si="4">SUM(H55:S55)</f>
        <v>0</v>
      </c>
      <c r="H55" s="319">
        <v>0</v>
      </c>
      <c r="I55" s="319">
        <v>0</v>
      </c>
      <c r="J55" s="319">
        <v>0</v>
      </c>
      <c r="K55" s="319">
        <v>0</v>
      </c>
      <c r="L55" s="319">
        <v>0</v>
      </c>
      <c r="M55" s="319">
        <v>0</v>
      </c>
      <c r="N55" s="319">
        <v>0</v>
      </c>
      <c r="O55" s="319">
        <v>0</v>
      </c>
      <c r="P55" s="319">
        <v>0</v>
      </c>
      <c r="Q55" s="319">
        <v>0</v>
      </c>
      <c r="R55" s="319">
        <v>0</v>
      </c>
      <c r="S55" s="319">
        <v>0</v>
      </c>
      <c r="T55" s="306"/>
    </row>
    <row r="56" spans="1:20" ht="18" customHeight="1" x14ac:dyDescent="0.25">
      <c r="A56" s="1773"/>
      <c r="B56" s="310"/>
      <c r="C56" s="1739"/>
      <c r="D56" s="1702" t="s">
        <v>54</v>
      </c>
      <c r="E56" s="1702"/>
      <c r="F56" s="339" t="s">
        <v>71</v>
      </c>
      <c r="G56" s="315">
        <f t="shared" si="4"/>
        <v>12</v>
      </c>
      <c r="H56" s="319">
        <v>1</v>
      </c>
      <c r="I56" s="319">
        <v>1</v>
      </c>
      <c r="J56" s="319">
        <v>1</v>
      </c>
      <c r="K56" s="319">
        <v>1</v>
      </c>
      <c r="L56" s="319">
        <v>1</v>
      </c>
      <c r="M56" s="319">
        <v>1</v>
      </c>
      <c r="N56" s="319">
        <v>1</v>
      </c>
      <c r="O56" s="319">
        <v>1</v>
      </c>
      <c r="P56" s="319">
        <v>1</v>
      </c>
      <c r="Q56" s="319">
        <v>1</v>
      </c>
      <c r="R56" s="319">
        <v>1</v>
      </c>
      <c r="S56" s="319">
        <v>1</v>
      </c>
      <c r="T56" s="343">
        <v>1</v>
      </c>
    </row>
    <row r="57" spans="1:20" ht="18" customHeight="1" x14ac:dyDescent="0.25">
      <c r="A57" s="1773"/>
      <c r="B57" s="310"/>
      <c r="C57" s="1739"/>
      <c r="D57" s="1702" t="s">
        <v>55</v>
      </c>
      <c r="E57" s="1702"/>
      <c r="F57" s="339" t="s">
        <v>72</v>
      </c>
      <c r="G57" s="315">
        <f t="shared" si="4"/>
        <v>1</v>
      </c>
      <c r="H57" s="319">
        <v>1</v>
      </c>
      <c r="I57" s="319">
        <v>0</v>
      </c>
      <c r="J57" s="319">
        <v>0</v>
      </c>
      <c r="K57" s="319">
        <v>0</v>
      </c>
      <c r="L57" s="319">
        <v>0</v>
      </c>
      <c r="M57" s="319">
        <v>0</v>
      </c>
      <c r="N57" s="319">
        <v>0</v>
      </c>
      <c r="O57" s="319">
        <v>0</v>
      </c>
      <c r="P57" s="319">
        <v>0</v>
      </c>
      <c r="Q57" s="319">
        <v>0</v>
      </c>
      <c r="R57" s="319">
        <v>0</v>
      </c>
      <c r="S57" s="319">
        <v>0</v>
      </c>
      <c r="T57" s="306"/>
    </row>
    <row r="58" spans="1:20" ht="18" customHeight="1" x14ac:dyDescent="0.25">
      <c r="A58" s="1773"/>
      <c r="B58" s="310"/>
      <c r="C58" s="1739"/>
      <c r="D58" s="1702" t="s">
        <v>56</v>
      </c>
      <c r="E58" s="1702"/>
      <c r="F58" s="339" t="s">
        <v>73</v>
      </c>
      <c r="G58" s="315">
        <f t="shared" si="4"/>
        <v>1</v>
      </c>
      <c r="H58" s="319">
        <v>1</v>
      </c>
      <c r="I58" s="319">
        <v>0</v>
      </c>
      <c r="J58" s="319">
        <v>0</v>
      </c>
      <c r="K58" s="319">
        <v>0</v>
      </c>
      <c r="L58" s="319">
        <v>0</v>
      </c>
      <c r="M58" s="319">
        <v>0</v>
      </c>
      <c r="N58" s="319">
        <v>0</v>
      </c>
      <c r="O58" s="319">
        <v>0</v>
      </c>
      <c r="P58" s="319">
        <v>0</v>
      </c>
      <c r="Q58" s="319">
        <v>0</v>
      </c>
      <c r="R58" s="319">
        <v>0</v>
      </c>
      <c r="S58" s="319">
        <v>0</v>
      </c>
      <c r="T58" s="306"/>
    </row>
    <row r="59" spans="1:20" ht="18" customHeight="1" x14ac:dyDescent="0.25">
      <c r="A59" s="1773"/>
      <c r="B59" s="310"/>
      <c r="C59" s="1739"/>
      <c r="D59" s="1702" t="s">
        <v>57</v>
      </c>
      <c r="E59" s="1702"/>
      <c r="F59" s="331" t="s">
        <v>74</v>
      </c>
      <c r="G59" s="315">
        <f t="shared" si="4"/>
        <v>108</v>
      </c>
      <c r="H59" s="319">
        <v>9</v>
      </c>
      <c r="I59" s="319">
        <v>9</v>
      </c>
      <c r="J59" s="319">
        <v>9</v>
      </c>
      <c r="K59" s="319">
        <v>9</v>
      </c>
      <c r="L59" s="319">
        <v>9</v>
      </c>
      <c r="M59" s="319">
        <v>9</v>
      </c>
      <c r="N59" s="319">
        <v>9</v>
      </c>
      <c r="O59" s="319">
        <v>9</v>
      </c>
      <c r="P59" s="319">
        <v>9</v>
      </c>
      <c r="Q59" s="319">
        <v>9</v>
      </c>
      <c r="R59" s="319">
        <v>9</v>
      </c>
      <c r="S59" s="319">
        <v>9</v>
      </c>
      <c r="T59" s="306"/>
    </row>
    <row r="60" spans="1:20" ht="18" customHeight="1" x14ac:dyDescent="0.25">
      <c r="A60" s="1773"/>
      <c r="B60" s="310"/>
      <c r="C60" s="1739"/>
      <c r="D60" s="1702" t="s">
        <v>58</v>
      </c>
      <c r="E60" s="1702"/>
      <c r="F60" s="331" t="s">
        <v>75</v>
      </c>
      <c r="G60" s="315">
        <f t="shared" si="4"/>
        <v>25</v>
      </c>
      <c r="H60" s="319">
        <v>0</v>
      </c>
      <c r="I60" s="319">
        <v>0</v>
      </c>
      <c r="J60" s="319">
        <v>3</v>
      </c>
      <c r="K60" s="319">
        <v>4</v>
      </c>
      <c r="L60" s="319">
        <v>2</v>
      </c>
      <c r="M60" s="319">
        <v>2</v>
      </c>
      <c r="N60" s="319">
        <v>2</v>
      </c>
      <c r="O60" s="319">
        <v>2</v>
      </c>
      <c r="P60" s="319">
        <v>2</v>
      </c>
      <c r="Q60" s="319">
        <v>2</v>
      </c>
      <c r="R60" s="319">
        <v>3</v>
      </c>
      <c r="S60" s="319">
        <v>3</v>
      </c>
      <c r="T60" s="306"/>
    </row>
    <row r="61" spans="1:20" ht="18" customHeight="1" x14ac:dyDescent="0.25">
      <c r="A61" s="1773"/>
      <c r="B61" s="310"/>
      <c r="C61" s="1739"/>
      <c r="D61" s="1621" t="s">
        <v>118</v>
      </c>
      <c r="E61" s="1621"/>
      <c r="F61" s="344" t="s">
        <v>548</v>
      </c>
      <c r="G61" s="315">
        <v>0</v>
      </c>
      <c r="H61" s="319">
        <v>0</v>
      </c>
      <c r="I61" s="319">
        <v>0</v>
      </c>
      <c r="J61" s="319">
        <v>0</v>
      </c>
      <c r="K61" s="319">
        <v>0</v>
      </c>
      <c r="L61" s="319">
        <v>0</v>
      </c>
      <c r="M61" s="319">
        <v>0</v>
      </c>
      <c r="N61" s="319">
        <v>1</v>
      </c>
      <c r="O61" s="319">
        <v>0</v>
      </c>
      <c r="P61" s="319">
        <v>0</v>
      </c>
      <c r="Q61" s="319">
        <v>0</v>
      </c>
      <c r="R61" s="319">
        <v>0</v>
      </c>
      <c r="S61" s="319">
        <v>0</v>
      </c>
      <c r="T61" s="306"/>
    </row>
    <row r="62" spans="1:20" ht="18" customHeight="1" x14ac:dyDescent="0.25">
      <c r="A62" s="1773"/>
      <c r="B62" s="310"/>
      <c r="C62" s="1739"/>
      <c r="D62" s="1702" t="s">
        <v>59</v>
      </c>
      <c r="E62" s="1702"/>
      <c r="F62" s="345" t="s">
        <v>76</v>
      </c>
      <c r="G62" s="315">
        <f t="shared" si="4"/>
        <v>25</v>
      </c>
      <c r="H62" s="319">
        <v>2</v>
      </c>
      <c r="I62" s="319">
        <v>2</v>
      </c>
      <c r="J62" s="319">
        <v>2</v>
      </c>
      <c r="K62" s="319">
        <v>2</v>
      </c>
      <c r="L62" s="319">
        <v>2</v>
      </c>
      <c r="M62" s="319">
        <v>2</v>
      </c>
      <c r="N62" s="319">
        <v>2</v>
      </c>
      <c r="O62" s="319">
        <v>2</v>
      </c>
      <c r="P62" s="319">
        <v>2</v>
      </c>
      <c r="Q62" s="319">
        <v>2</v>
      </c>
      <c r="R62" s="319">
        <v>2</v>
      </c>
      <c r="S62" s="319">
        <v>3</v>
      </c>
      <c r="T62" s="306"/>
    </row>
    <row r="63" spans="1:20" ht="18" customHeight="1" x14ac:dyDescent="0.25">
      <c r="A63" s="1773"/>
      <c r="B63" s="310"/>
      <c r="C63" s="1739"/>
      <c r="D63" s="1702"/>
      <c r="E63" s="1702"/>
      <c r="F63" s="345" t="s">
        <v>77</v>
      </c>
      <c r="G63" s="315">
        <f t="shared" si="4"/>
        <v>1</v>
      </c>
      <c r="H63" s="319">
        <v>0</v>
      </c>
      <c r="I63" s="319">
        <v>0</v>
      </c>
      <c r="J63" s="319">
        <v>0</v>
      </c>
      <c r="K63" s="319">
        <v>0</v>
      </c>
      <c r="L63" s="319">
        <v>0</v>
      </c>
      <c r="M63" s="319">
        <v>1</v>
      </c>
      <c r="N63" s="319">
        <v>0</v>
      </c>
      <c r="O63" s="319">
        <v>0</v>
      </c>
      <c r="P63" s="319">
        <v>0</v>
      </c>
      <c r="Q63" s="319">
        <v>0</v>
      </c>
      <c r="R63" s="319">
        <v>0</v>
      </c>
      <c r="S63" s="319">
        <v>0</v>
      </c>
      <c r="T63" s="306"/>
    </row>
    <row r="64" spans="1:20" ht="18" customHeight="1" x14ac:dyDescent="0.25">
      <c r="A64" s="1773"/>
      <c r="B64" s="310"/>
      <c r="C64" s="1739"/>
      <c r="D64" s="1702"/>
      <c r="E64" s="1702"/>
      <c r="F64" s="345" t="s">
        <v>78</v>
      </c>
      <c r="G64" s="315">
        <f t="shared" si="4"/>
        <v>30</v>
      </c>
      <c r="H64" s="319">
        <v>0</v>
      </c>
      <c r="I64" s="319">
        <v>2</v>
      </c>
      <c r="J64" s="319">
        <v>2</v>
      </c>
      <c r="K64" s="319">
        <v>5</v>
      </c>
      <c r="L64" s="319">
        <v>2</v>
      </c>
      <c r="M64" s="319">
        <v>3</v>
      </c>
      <c r="N64" s="319">
        <v>3</v>
      </c>
      <c r="O64" s="319">
        <v>2</v>
      </c>
      <c r="P64" s="319">
        <v>2</v>
      </c>
      <c r="Q64" s="319">
        <v>2</v>
      </c>
      <c r="R64" s="319">
        <v>2</v>
      </c>
      <c r="S64" s="319">
        <v>5</v>
      </c>
      <c r="T64" s="306"/>
    </row>
    <row r="65" spans="1:20" ht="18" customHeight="1" x14ac:dyDescent="0.25">
      <c r="A65" s="1773"/>
      <c r="B65" s="310"/>
      <c r="C65" s="1739"/>
      <c r="D65" s="1702"/>
      <c r="E65" s="1702"/>
      <c r="F65" s="345" t="s">
        <v>79</v>
      </c>
      <c r="G65" s="315">
        <f t="shared" si="4"/>
        <v>25</v>
      </c>
      <c r="H65" s="319">
        <v>2</v>
      </c>
      <c r="I65" s="319">
        <v>1</v>
      </c>
      <c r="J65" s="319">
        <v>2</v>
      </c>
      <c r="K65" s="319">
        <v>1</v>
      </c>
      <c r="L65" s="319">
        <v>1</v>
      </c>
      <c r="M65" s="319">
        <v>1</v>
      </c>
      <c r="N65" s="319">
        <v>1</v>
      </c>
      <c r="O65" s="319">
        <v>2</v>
      </c>
      <c r="P65" s="319">
        <v>2</v>
      </c>
      <c r="Q65" s="319">
        <v>2</v>
      </c>
      <c r="R65" s="319">
        <v>2</v>
      </c>
      <c r="S65" s="319">
        <v>8</v>
      </c>
      <c r="T65" s="306"/>
    </row>
    <row r="66" spans="1:20" ht="18" customHeight="1" x14ac:dyDescent="0.25">
      <c r="A66" s="1773"/>
      <c r="B66" s="310"/>
      <c r="C66" s="1739"/>
      <c r="D66" s="1702"/>
      <c r="E66" s="1702"/>
      <c r="F66" s="346" t="s">
        <v>549</v>
      </c>
      <c r="G66" s="315">
        <f t="shared" si="4"/>
        <v>25</v>
      </c>
      <c r="H66" s="319">
        <v>0</v>
      </c>
      <c r="I66" s="319">
        <v>2</v>
      </c>
      <c r="J66" s="319">
        <v>2</v>
      </c>
      <c r="K66" s="319">
        <v>2</v>
      </c>
      <c r="L66" s="319">
        <v>2</v>
      </c>
      <c r="M66" s="319">
        <v>2</v>
      </c>
      <c r="N66" s="319">
        <v>2</v>
      </c>
      <c r="O66" s="319">
        <v>2</v>
      </c>
      <c r="P66" s="319">
        <v>2</v>
      </c>
      <c r="Q66" s="319">
        <v>2</v>
      </c>
      <c r="R66" s="319">
        <v>2</v>
      </c>
      <c r="S66" s="319">
        <v>5</v>
      </c>
      <c r="T66" s="306"/>
    </row>
    <row r="67" spans="1:20" ht="18" customHeight="1" x14ac:dyDescent="0.25">
      <c r="A67" s="1773"/>
      <c r="B67" s="310"/>
      <c r="C67" s="1739"/>
      <c r="D67" s="1737" t="s">
        <v>119</v>
      </c>
      <c r="E67" s="1737"/>
      <c r="F67" s="339" t="s">
        <v>111</v>
      </c>
      <c r="G67" s="315">
        <f t="shared" si="4"/>
        <v>15</v>
      </c>
      <c r="H67" s="319">
        <v>0</v>
      </c>
      <c r="I67" s="319">
        <v>0</v>
      </c>
      <c r="J67" s="319">
        <v>0</v>
      </c>
      <c r="K67" s="319">
        <v>0</v>
      </c>
      <c r="L67" s="319">
        <v>0</v>
      </c>
      <c r="M67" s="319">
        <v>15</v>
      </c>
      <c r="N67" s="319">
        <v>0</v>
      </c>
      <c r="O67" s="319">
        <v>0</v>
      </c>
      <c r="P67" s="319">
        <v>0</v>
      </c>
      <c r="Q67" s="319">
        <v>0</v>
      </c>
      <c r="R67" s="319">
        <v>0</v>
      </c>
      <c r="S67" s="319">
        <v>0</v>
      </c>
      <c r="T67" s="306"/>
    </row>
    <row r="68" spans="1:20" ht="18" customHeight="1" x14ac:dyDescent="0.25">
      <c r="A68" s="1773"/>
      <c r="B68" s="310"/>
      <c r="C68" s="1739"/>
      <c r="D68" s="1737"/>
      <c r="E68" s="1737"/>
      <c r="F68" s="339" t="s">
        <v>112</v>
      </c>
      <c r="G68" s="315">
        <f t="shared" si="4"/>
        <v>10</v>
      </c>
      <c r="H68" s="319">
        <v>0</v>
      </c>
      <c r="I68" s="319">
        <v>2</v>
      </c>
      <c r="J68" s="319">
        <v>0</v>
      </c>
      <c r="K68" s="319">
        <v>0</v>
      </c>
      <c r="L68" s="319">
        <v>2</v>
      </c>
      <c r="M68" s="319">
        <v>0</v>
      </c>
      <c r="N68" s="319">
        <v>0</v>
      </c>
      <c r="O68" s="319">
        <v>2</v>
      </c>
      <c r="P68" s="319">
        <v>2</v>
      </c>
      <c r="Q68" s="319">
        <v>2</v>
      </c>
      <c r="R68" s="319">
        <v>0</v>
      </c>
      <c r="S68" s="319">
        <v>0</v>
      </c>
      <c r="T68" s="306"/>
    </row>
    <row r="69" spans="1:20" ht="18" customHeight="1" x14ac:dyDescent="0.25">
      <c r="A69" s="1773"/>
      <c r="B69" s="310"/>
      <c r="C69" s="1739"/>
      <c r="D69" s="1737"/>
      <c r="E69" s="1737"/>
      <c r="F69" s="347" t="s">
        <v>80</v>
      </c>
      <c r="G69" s="315">
        <f t="shared" si="4"/>
        <v>10</v>
      </c>
      <c r="H69" s="319">
        <v>0</v>
      </c>
      <c r="I69" s="319">
        <v>0</v>
      </c>
      <c r="J69" s="319">
        <v>0</v>
      </c>
      <c r="K69" s="319">
        <v>10</v>
      </c>
      <c r="L69" s="319">
        <v>0</v>
      </c>
      <c r="M69" s="319">
        <v>0</v>
      </c>
      <c r="N69" s="319">
        <v>0</v>
      </c>
      <c r="O69" s="319">
        <v>0</v>
      </c>
      <c r="P69" s="319">
        <v>0</v>
      </c>
      <c r="Q69" s="319">
        <v>0</v>
      </c>
      <c r="R69" s="319">
        <v>0</v>
      </c>
      <c r="S69" s="319">
        <v>0</v>
      </c>
      <c r="T69" s="306"/>
    </row>
    <row r="70" spans="1:20" ht="18" customHeight="1" x14ac:dyDescent="0.25">
      <c r="A70" s="1773"/>
      <c r="B70" s="310"/>
      <c r="C70" s="1739"/>
      <c r="D70" s="1737"/>
      <c r="E70" s="1737"/>
      <c r="F70" s="347" t="s">
        <v>81</v>
      </c>
      <c r="G70" s="315">
        <f t="shared" si="4"/>
        <v>5</v>
      </c>
      <c r="H70" s="319">
        <v>0</v>
      </c>
      <c r="I70" s="319">
        <v>0</v>
      </c>
      <c r="J70" s="319">
        <v>0</v>
      </c>
      <c r="K70" s="319">
        <v>5</v>
      </c>
      <c r="L70" s="319">
        <v>0</v>
      </c>
      <c r="M70" s="319">
        <v>0</v>
      </c>
      <c r="N70" s="319">
        <v>0</v>
      </c>
      <c r="O70" s="319">
        <v>0</v>
      </c>
      <c r="P70" s="319">
        <v>0</v>
      </c>
      <c r="Q70" s="319">
        <v>0</v>
      </c>
      <c r="R70" s="319">
        <v>0</v>
      </c>
      <c r="S70" s="319">
        <v>0</v>
      </c>
      <c r="T70" s="306"/>
    </row>
    <row r="71" spans="1:20" ht="18" customHeight="1" x14ac:dyDescent="0.25">
      <c r="A71" s="1773"/>
      <c r="B71" s="310"/>
      <c r="C71" s="1739"/>
      <c r="D71" s="1702" t="s">
        <v>60</v>
      </c>
      <c r="E71" s="1702"/>
      <c r="F71" s="331" t="s">
        <v>82</v>
      </c>
      <c r="G71" s="315">
        <f t="shared" si="4"/>
        <v>20</v>
      </c>
      <c r="H71" s="319">
        <v>0</v>
      </c>
      <c r="I71" s="319">
        <v>2</v>
      </c>
      <c r="J71" s="319">
        <v>2</v>
      </c>
      <c r="K71" s="319">
        <v>2</v>
      </c>
      <c r="L71" s="319">
        <v>2</v>
      </c>
      <c r="M71" s="319">
        <v>2</v>
      </c>
      <c r="N71" s="319">
        <v>2</v>
      </c>
      <c r="O71" s="319">
        <v>2</v>
      </c>
      <c r="P71" s="319">
        <v>2</v>
      </c>
      <c r="Q71" s="319">
        <v>2</v>
      </c>
      <c r="R71" s="319">
        <v>2</v>
      </c>
      <c r="S71" s="319">
        <v>0</v>
      </c>
      <c r="T71" s="306"/>
    </row>
    <row r="72" spans="1:20" ht="18" customHeight="1" x14ac:dyDescent="0.25">
      <c r="A72" s="1773"/>
      <c r="B72" s="310"/>
      <c r="C72" s="1739"/>
      <c r="D72" s="1702" t="s">
        <v>61</v>
      </c>
      <c r="E72" s="1702"/>
      <c r="F72" s="339" t="s">
        <v>83</v>
      </c>
      <c r="G72" s="315">
        <f t="shared" si="4"/>
        <v>1</v>
      </c>
      <c r="H72" s="319">
        <v>0</v>
      </c>
      <c r="I72" s="319">
        <v>1</v>
      </c>
      <c r="J72" s="319">
        <v>0</v>
      </c>
      <c r="K72" s="319">
        <v>0</v>
      </c>
      <c r="L72" s="319">
        <v>0</v>
      </c>
      <c r="M72" s="319">
        <v>0</v>
      </c>
      <c r="N72" s="319">
        <v>0</v>
      </c>
      <c r="O72" s="319">
        <v>0</v>
      </c>
      <c r="P72" s="319">
        <v>0</v>
      </c>
      <c r="Q72" s="319">
        <v>0</v>
      </c>
      <c r="R72" s="319">
        <v>0</v>
      </c>
      <c r="S72" s="319">
        <v>0</v>
      </c>
      <c r="T72" s="306"/>
    </row>
    <row r="73" spans="1:20" ht="18" customHeight="1" x14ac:dyDescent="0.25">
      <c r="A73" s="1773"/>
      <c r="B73" s="310"/>
      <c r="C73" s="1739"/>
      <c r="D73" s="1702" t="s">
        <v>62</v>
      </c>
      <c r="E73" s="1702"/>
      <c r="F73" s="339" t="s">
        <v>85</v>
      </c>
      <c r="G73" s="315">
        <f t="shared" si="4"/>
        <v>0</v>
      </c>
      <c r="H73" s="319">
        <v>0</v>
      </c>
      <c r="I73" s="319">
        <v>0</v>
      </c>
      <c r="J73" s="319">
        <v>0</v>
      </c>
      <c r="K73" s="319">
        <v>0</v>
      </c>
      <c r="L73" s="319">
        <v>0</v>
      </c>
      <c r="M73" s="319">
        <v>0</v>
      </c>
      <c r="N73" s="319">
        <v>0</v>
      </c>
      <c r="O73" s="319">
        <v>0</v>
      </c>
      <c r="P73" s="319">
        <v>0</v>
      </c>
      <c r="Q73" s="319">
        <v>0</v>
      </c>
      <c r="R73" s="319">
        <v>0</v>
      </c>
      <c r="S73" s="319">
        <v>0</v>
      </c>
      <c r="T73" s="306"/>
    </row>
    <row r="74" spans="1:20" ht="18" customHeight="1" x14ac:dyDescent="0.25">
      <c r="A74" s="1773"/>
      <c r="B74" s="310"/>
      <c r="C74" s="1739"/>
      <c r="D74" s="1702"/>
      <c r="E74" s="1702"/>
      <c r="F74" s="339" t="s">
        <v>86</v>
      </c>
      <c r="G74" s="315">
        <f t="shared" si="4"/>
        <v>0</v>
      </c>
      <c r="H74" s="319">
        <v>0</v>
      </c>
      <c r="I74" s="319">
        <v>0</v>
      </c>
      <c r="J74" s="319">
        <v>0</v>
      </c>
      <c r="K74" s="319">
        <v>0</v>
      </c>
      <c r="L74" s="319">
        <v>0</v>
      </c>
      <c r="M74" s="319">
        <v>0</v>
      </c>
      <c r="N74" s="319">
        <v>0</v>
      </c>
      <c r="O74" s="319">
        <v>0</v>
      </c>
      <c r="P74" s="319">
        <v>0</v>
      </c>
      <c r="Q74" s="319">
        <v>0</v>
      </c>
      <c r="R74" s="319">
        <v>0</v>
      </c>
      <c r="S74" s="319">
        <v>0</v>
      </c>
      <c r="T74" s="306"/>
    </row>
    <row r="75" spans="1:20" ht="39" customHeight="1" x14ac:dyDescent="0.25">
      <c r="A75" s="1773"/>
      <c r="B75" s="310"/>
      <c r="C75" s="1739"/>
      <c r="D75" s="1702" t="s">
        <v>63</v>
      </c>
      <c r="E75" s="1702"/>
      <c r="F75" s="331" t="s">
        <v>87</v>
      </c>
      <c r="G75" s="315">
        <f t="shared" si="4"/>
        <v>0</v>
      </c>
      <c r="H75" s="319">
        <v>0</v>
      </c>
      <c r="I75" s="319">
        <v>0</v>
      </c>
      <c r="J75" s="319">
        <v>0</v>
      </c>
      <c r="K75" s="319">
        <v>0</v>
      </c>
      <c r="L75" s="319">
        <v>0</v>
      </c>
      <c r="M75" s="319">
        <v>0</v>
      </c>
      <c r="N75" s="319">
        <v>0</v>
      </c>
      <c r="O75" s="319">
        <v>0</v>
      </c>
      <c r="P75" s="319">
        <v>0</v>
      </c>
      <c r="Q75" s="319">
        <v>0</v>
      </c>
      <c r="R75" s="319">
        <v>0</v>
      </c>
      <c r="S75" s="319">
        <v>0</v>
      </c>
      <c r="T75" s="306"/>
    </row>
    <row r="76" spans="1:20" ht="18" customHeight="1" x14ac:dyDescent="0.25">
      <c r="A76" s="1773"/>
      <c r="B76" s="310"/>
      <c r="C76" s="1739"/>
      <c r="D76" s="1702"/>
      <c r="E76" s="1702"/>
      <c r="F76" s="331" t="s">
        <v>88</v>
      </c>
      <c r="G76" s="315">
        <f t="shared" si="4"/>
        <v>1</v>
      </c>
      <c r="H76" s="319">
        <v>0</v>
      </c>
      <c r="I76" s="319">
        <v>0</v>
      </c>
      <c r="J76" s="319">
        <v>0</v>
      </c>
      <c r="K76" s="319">
        <v>0</v>
      </c>
      <c r="L76" s="319">
        <v>0</v>
      </c>
      <c r="M76" s="319">
        <v>0</v>
      </c>
      <c r="N76" s="319">
        <v>0</v>
      </c>
      <c r="O76" s="319">
        <v>0</v>
      </c>
      <c r="P76" s="319">
        <v>0</v>
      </c>
      <c r="Q76" s="319">
        <v>0</v>
      </c>
      <c r="R76" s="319">
        <v>1</v>
      </c>
      <c r="S76" s="319">
        <v>0</v>
      </c>
      <c r="T76" s="306"/>
    </row>
    <row r="77" spans="1:20" ht="18" customHeight="1" x14ac:dyDescent="0.25">
      <c r="A77" s="1773"/>
      <c r="B77" s="310"/>
      <c r="C77" s="1739"/>
      <c r="D77" s="1702"/>
      <c r="E77" s="1702"/>
      <c r="F77" s="331" t="s">
        <v>89</v>
      </c>
      <c r="G77" s="315">
        <f t="shared" si="4"/>
        <v>1</v>
      </c>
      <c r="H77" s="319">
        <v>0</v>
      </c>
      <c r="I77" s="319">
        <v>0</v>
      </c>
      <c r="J77" s="319">
        <v>0</v>
      </c>
      <c r="K77" s="319">
        <v>0</v>
      </c>
      <c r="L77" s="319">
        <v>0</v>
      </c>
      <c r="M77" s="319">
        <v>0</v>
      </c>
      <c r="N77" s="319">
        <v>0</v>
      </c>
      <c r="O77" s="319">
        <v>0</v>
      </c>
      <c r="P77" s="319">
        <v>0</v>
      </c>
      <c r="Q77" s="319">
        <v>0</v>
      </c>
      <c r="R77" s="319">
        <v>1</v>
      </c>
      <c r="S77" s="319">
        <v>0</v>
      </c>
      <c r="T77" s="306"/>
    </row>
    <row r="78" spans="1:20" ht="33" customHeight="1" x14ac:dyDescent="0.25">
      <c r="A78" s="1773"/>
      <c r="B78" s="310"/>
      <c r="C78" s="1739"/>
      <c r="D78" s="1702" t="s">
        <v>64</v>
      </c>
      <c r="E78" s="1702"/>
      <c r="F78" s="331" t="s">
        <v>90</v>
      </c>
      <c r="G78" s="315">
        <f t="shared" si="4"/>
        <v>0</v>
      </c>
      <c r="H78" s="319">
        <v>0</v>
      </c>
      <c r="I78" s="319">
        <v>0</v>
      </c>
      <c r="J78" s="319">
        <v>0</v>
      </c>
      <c r="K78" s="319">
        <v>0</v>
      </c>
      <c r="L78" s="319">
        <v>0</v>
      </c>
      <c r="M78" s="319">
        <v>0</v>
      </c>
      <c r="N78" s="319">
        <v>0</v>
      </c>
      <c r="O78" s="319">
        <v>0</v>
      </c>
      <c r="P78" s="319">
        <v>0</v>
      </c>
      <c r="Q78" s="319">
        <v>0</v>
      </c>
      <c r="R78" s="319">
        <v>0</v>
      </c>
      <c r="S78" s="319">
        <v>0</v>
      </c>
      <c r="T78" s="306"/>
    </row>
    <row r="79" spans="1:20" ht="42.75" customHeight="1" thickBot="1" x14ac:dyDescent="0.3">
      <c r="A79" s="1773"/>
      <c r="B79" s="310"/>
      <c r="C79" s="1739"/>
      <c r="D79" s="1702" t="s">
        <v>65</v>
      </c>
      <c r="E79" s="1702"/>
      <c r="F79" s="339" t="s">
        <v>91</v>
      </c>
      <c r="G79" s="315">
        <f t="shared" si="4"/>
        <v>0</v>
      </c>
      <c r="H79" s="319">
        <v>0</v>
      </c>
      <c r="I79" s="319">
        <v>0</v>
      </c>
      <c r="J79" s="319">
        <v>0</v>
      </c>
      <c r="K79" s="319">
        <v>0</v>
      </c>
      <c r="L79" s="319">
        <v>0</v>
      </c>
      <c r="M79" s="319">
        <v>0</v>
      </c>
      <c r="N79" s="319">
        <v>0</v>
      </c>
      <c r="O79" s="319">
        <v>0</v>
      </c>
      <c r="P79" s="319">
        <v>0</v>
      </c>
      <c r="Q79" s="319">
        <v>0</v>
      </c>
      <c r="R79" s="319">
        <v>0</v>
      </c>
      <c r="S79" s="319">
        <v>0</v>
      </c>
      <c r="T79" s="306"/>
    </row>
    <row r="80" spans="1:20" ht="18" customHeight="1" x14ac:dyDescent="0.25">
      <c r="A80" s="1773"/>
      <c r="B80" s="310"/>
      <c r="C80" s="1739"/>
      <c r="D80" s="1729" t="s">
        <v>66</v>
      </c>
      <c r="E80" s="1729"/>
      <c r="F80" s="324" t="s">
        <v>93</v>
      </c>
      <c r="G80" s="325">
        <f t="shared" si="4"/>
        <v>6</v>
      </c>
      <c r="H80" s="325">
        <v>6</v>
      </c>
      <c r="I80" s="325"/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06"/>
    </row>
    <row r="81" spans="1:20" ht="18" customHeight="1" thickBot="1" x14ac:dyDescent="0.3">
      <c r="A81" s="1773"/>
      <c r="B81" s="310"/>
      <c r="C81" s="1739"/>
      <c r="D81" s="1729"/>
      <c r="E81" s="1729"/>
      <c r="F81" s="326" t="s">
        <v>94</v>
      </c>
      <c r="G81" s="348">
        <f t="shared" si="4"/>
        <v>123</v>
      </c>
      <c r="H81" s="348">
        <v>123</v>
      </c>
      <c r="I81" s="348"/>
      <c r="J81" s="348"/>
      <c r="K81" s="348"/>
      <c r="L81" s="348"/>
      <c r="M81" s="348"/>
      <c r="N81" s="348"/>
      <c r="O81" s="348"/>
      <c r="P81" s="348"/>
      <c r="Q81" s="348"/>
      <c r="R81" s="348"/>
      <c r="S81" s="348"/>
      <c r="T81" s="306"/>
    </row>
    <row r="82" spans="1:20" ht="18" customHeight="1" x14ac:dyDescent="0.25">
      <c r="A82" s="1773"/>
      <c r="B82" s="310"/>
      <c r="C82" s="1739"/>
      <c r="D82" s="1729" t="s">
        <v>67</v>
      </c>
      <c r="E82" s="1729"/>
      <c r="F82" s="328" t="s">
        <v>95</v>
      </c>
      <c r="G82" s="312">
        <f>SUM(H82:S82)</f>
        <v>0</v>
      </c>
      <c r="H82" s="337">
        <v>0</v>
      </c>
      <c r="I82" s="337">
        <v>0</v>
      </c>
      <c r="J82" s="337">
        <v>0</v>
      </c>
      <c r="K82" s="337">
        <v>0</v>
      </c>
      <c r="L82" s="337">
        <v>0</v>
      </c>
      <c r="M82" s="337">
        <v>0</v>
      </c>
      <c r="N82" s="337">
        <v>0</v>
      </c>
      <c r="O82" s="337">
        <v>0</v>
      </c>
      <c r="P82" s="337">
        <v>0</v>
      </c>
      <c r="Q82" s="337">
        <v>0</v>
      </c>
      <c r="R82" s="337">
        <v>0</v>
      </c>
      <c r="S82" s="337">
        <v>0</v>
      </c>
      <c r="T82" s="306"/>
    </row>
    <row r="83" spans="1:20" ht="18" customHeight="1" thickBot="1" x14ac:dyDescent="0.3">
      <c r="A83" s="1773"/>
      <c r="B83" s="310"/>
      <c r="C83" s="1739"/>
      <c r="D83" s="1730"/>
      <c r="E83" s="1730"/>
      <c r="F83" s="349" t="s">
        <v>96</v>
      </c>
      <c r="G83" s="312">
        <f>SUM(H83:S83)</f>
        <v>0</v>
      </c>
      <c r="H83" s="322">
        <v>0</v>
      </c>
      <c r="I83" s="322">
        <v>0</v>
      </c>
      <c r="J83" s="322">
        <v>0</v>
      </c>
      <c r="K83" s="322">
        <v>0</v>
      </c>
      <c r="L83" s="322">
        <v>0</v>
      </c>
      <c r="M83" s="322">
        <v>0</v>
      </c>
      <c r="N83" s="322">
        <v>0</v>
      </c>
      <c r="O83" s="322">
        <v>0</v>
      </c>
      <c r="P83" s="322">
        <v>0</v>
      </c>
      <c r="Q83" s="322">
        <v>0</v>
      </c>
      <c r="R83" s="322">
        <v>0</v>
      </c>
      <c r="S83" s="322">
        <v>0</v>
      </c>
      <c r="T83" s="306"/>
    </row>
    <row r="84" spans="1:20" ht="18" customHeight="1" thickBot="1" x14ac:dyDescent="0.3">
      <c r="A84" s="1773"/>
      <c r="B84" s="310"/>
      <c r="C84" s="1731" t="s">
        <v>550</v>
      </c>
      <c r="D84" s="1732" t="s">
        <v>551</v>
      </c>
      <c r="E84" s="1733"/>
      <c r="F84" s="1733"/>
      <c r="G84" s="1733"/>
      <c r="H84" s="1733"/>
      <c r="I84" s="1733"/>
      <c r="J84" s="1733"/>
      <c r="K84" s="1733"/>
      <c r="L84" s="1733"/>
      <c r="M84" s="1733"/>
      <c r="N84" s="1733"/>
      <c r="O84" s="1733"/>
      <c r="P84" s="1733"/>
      <c r="Q84" s="1733"/>
      <c r="R84" s="1733"/>
      <c r="S84" s="1734"/>
      <c r="T84" s="306"/>
    </row>
    <row r="85" spans="1:20" s="307" customFormat="1" ht="18" customHeight="1" x14ac:dyDescent="0.25">
      <c r="A85" s="1773"/>
      <c r="B85" s="310"/>
      <c r="C85" s="1731"/>
      <c r="D85" s="1727" t="s">
        <v>552</v>
      </c>
      <c r="E85" s="1728"/>
      <c r="F85" s="350" t="s">
        <v>553</v>
      </c>
      <c r="G85" s="337"/>
      <c r="H85" s="351">
        <v>0</v>
      </c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06"/>
    </row>
    <row r="86" spans="1:20" ht="18" customHeight="1" x14ac:dyDescent="0.25">
      <c r="A86" s="1773"/>
      <c r="B86" s="310"/>
      <c r="C86" s="1731"/>
      <c r="D86" s="1697"/>
      <c r="E86" s="1698"/>
      <c r="F86" s="352" t="s">
        <v>554</v>
      </c>
      <c r="G86" s="315">
        <f>SUM(H86:S86)</f>
        <v>0</v>
      </c>
      <c r="H86" s="316">
        <v>0</v>
      </c>
      <c r="I86" s="316">
        <v>0</v>
      </c>
      <c r="J86" s="316">
        <v>0</v>
      </c>
      <c r="K86" s="316">
        <v>0</v>
      </c>
      <c r="L86" s="316">
        <v>0</v>
      </c>
      <c r="M86" s="316">
        <v>0</v>
      </c>
      <c r="N86" s="316">
        <v>0</v>
      </c>
      <c r="O86" s="316">
        <v>0</v>
      </c>
      <c r="P86" s="316">
        <v>0</v>
      </c>
      <c r="Q86" s="316">
        <v>0</v>
      </c>
      <c r="R86" s="316">
        <v>0</v>
      </c>
      <c r="S86" s="316">
        <v>0</v>
      </c>
      <c r="T86" s="353">
        <f>+T87+T88+T89</f>
        <v>0</v>
      </c>
    </row>
    <row r="87" spans="1:20" ht="18" customHeight="1" x14ac:dyDescent="0.25">
      <c r="A87" s="1773"/>
      <c r="B87" s="310"/>
      <c r="C87" s="1731"/>
      <c r="D87" s="1697"/>
      <c r="E87" s="1698"/>
      <c r="F87" s="354" t="s">
        <v>555</v>
      </c>
      <c r="G87" s="315">
        <f t="shared" ref="G87:G101" si="5">SUM(H87:S87)</f>
        <v>0</v>
      </c>
      <c r="H87" s="319">
        <v>0</v>
      </c>
      <c r="I87" s="316">
        <v>0</v>
      </c>
      <c r="J87" s="316">
        <v>0</v>
      </c>
      <c r="K87" s="316">
        <v>0</v>
      </c>
      <c r="L87" s="316">
        <v>0</v>
      </c>
      <c r="M87" s="316">
        <v>0</v>
      </c>
      <c r="N87" s="316">
        <v>0</v>
      </c>
      <c r="O87" s="316">
        <v>0</v>
      </c>
      <c r="P87" s="316">
        <v>0</v>
      </c>
      <c r="Q87" s="316">
        <v>0</v>
      </c>
      <c r="R87" s="316">
        <v>0</v>
      </c>
      <c r="S87" s="316">
        <v>0</v>
      </c>
      <c r="T87" s="306"/>
    </row>
    <row r="88" spans="1:20" ht="18" customHeight="1" x14ac:dyDescent="0.25">
      <c r="A88" s="1773"/>
      <c r="B88" s="310"/>
      <c r="C88" s="1731"/>
      <c r="D88" s="1697"/>
      <c r="E88" s="1698"/>
      <c r="F88" s="354" t="s">
        <v>556</v>
      </c>
      <c r="G88" s="315">
        <f t="shared" si="5"/>
        <v>0</v>
      </c>
      <c r="H88" s="319">
        <v>0</v>
      </c>
      <c r="I88" s="316">
        <v>0</v>
      </c>
      <c r="J88" s="316">
        <v>0</v>
      </c>
      <c r="K88" s="316">
        <v>0</v>
      </c>
      <c r="L88" s="316">
        <v>0</v>
      </c>
      <c r="M88" s="316">
        <v>0</v>
      </c>
      <c r="N88" s="316">
        <v>0</v>
      </c>
      <c r="O88" s="316">
        <v>0</v>
      </c>
      <c r="P88" s="316">
        <v>0</v>
      </c>
      <c r="Q88" s="316">
        <v>0</v>
      </c>
      <c r="R88" s="316">
        <v>0</v>
      </c>
      <c r="S88" s="316">
        <v>0</v>
      </c>
      <c r="T88" s="306"/>
    </row>
    <row r="89" spans="1:20" ht="18" customHeight="1" x14ac:dyDescent="0.25">
      <c r="A89" s="1773"/>
      <c r="B89" s="310"/>
      <c r="C89" s="1731"/>
      <c r="D89" s="1697"/>
      <c r="E89" s="1698"/>
      <c r="F89" s="354" t="s">
        <v>557</v>
      </c>
      <c r="G89" s="315">
        <f t="shared" si="5"/>
        <v>0</v>
      </c>
      <c r="H89" s="319">
        <v>0</v>
      </c>
      <c r="I89" s="316">
        <v>0</v>
      </c>
      <c r="J89" s="316">
        <v>0</v>
      </c>
      <c r="K89" s="316">
        <v>0</v>
      </c>
      <c r="L89" s="316">
        <v>0</v>
      </c>
      <c r="M89" s="316">
        <v>0</v>
      </c>
      <c r="N89" s="316">
        <v>0</v>
      </c>
      <c r="O89" s="316">
        <v>0</v>
      </c>
      <c r="P89" s="316">
        <v>0</v>
      </c>
      <c r="Q89" s="316">
        <v>0</v>
      </c>
      <c r="R89" s="316">
        <v>0</v>
      </c>
      <c r="S89" s="316">
        <v>0</v>
      </c>
      <c r="T89" s="306"/>
    </row>
    <row r="90" spans="1:20" ht="18" customHeight="1" x14ac:dyDescent="0.25">
      <c r="A90" s="1773"/>
      <c r="B90" s="310"/>
      <c r="C90" s="1731"/>
      <c r="D90" s="1697"/>
      <c r="E90" s="1698"/>
      <c r="F90" s="355" t="s">
        <v>558</v>
      </c>
      <c r="G90" s="315">
        <f t="shared" si="5"/>
        <v>0</v>
      </c>
      <c r="H90" s="319">
        <v>0</v>
      </c>
      <c r="I90" s="316">
        <v>0</v>
      </c>
      <c r="J90" s="316">
        <v>0</v>
      </c>
      <c r="K90" s="316">
        <v>0</v>
      </c>
      <c r="L90" s="316">
        <v>0</v>
      </c>
      <c r="M90" s="316">
        <v>0</v>
      </c>
      <c r="N90" s="316">
        <v>0</v>
      </c>
      <c r="O90" s="316">
        <v>0</v>
      </c>
      <c r="P90" s="316">
        <v>0</v>
      </c>
      <c r="Q90" s="316">
        <v>0</v>
      </c>
      <c r="R90" s="316">
        <v>0</v>
      </c>
      <c r="S90" s="316">
        <v>0</v>
      </c>
      <c r="T90" s="306"/>
    </row>
    <row r="91" spans="1:20" ht="18" customHeight="1" x14ac:dyDescent="0.25">
      <c r="A91" s="1773"/>
      <c r="B91" s="310"/>
      <c r="C91" s="1731"/>
      <c r="D91" s="1697"/>
      <c r="E91" s="1698"/>
      <c r="F91" s="355" t="s">
        <v>559</v>
      </c>
      <c r="G91" s="315">
        <f t="shared" si="5"/>
        <v>0</v>
      </c>
      <c r="H91" s="319">
        <v>0</v>
      </c>
      <c r="I91" s="316">
        <v>0</v>
      </c>
      <c r="J91" s="316">
        <v>0</v>
      </c>
      <c r="K91" s="316">
        <v>0</v>
      </c>
      <c r="L91" s="316">
        <v>0</v>
      </c>
      <c r="M91" s="316">
        <v>0</v>
      </c>
      <c r="N91" s="316">
        <v>0</v>
      </c>
      <c r="O91" s="316">
        <v>0</v>
      </c>
      <c r="P91" s="316">
        <v>0</v>
      </c>
      <c r="Q91" s="316">
        <v>0</v>
      </c>
      <c r="R91" s="316">
        <v>0</v>
      </c>
      <c r="S91" s="316">
        <v>0</v>
      </c>
      <c r="T91" s="306"/>
    </row>
    <row r="92" spans="1:20" ht="18" customHeight="1" x14ac:dyDescent="0.25">
      <c r="A92" s="1773"/>
      <c r="B92" s="310"/>
      <c r="C92" s="1731"/>
      <c r="D92" s="1697"/>
      <c r="E92" s="1698"/>
      <c r="F92" s="355" t="s">
        <v>560</v>
      </c>
      <c r="G92" s="315">
        <f t="shared" si="5"/>
        <v>0</v>
      </c>
      <c r="H92" s="319">
        <v>0</v>
      </c>
      <c r="I92" s="316">
        <v>0</v>
      </c>
      <c r="J92" s="316">
        <v>0</v>
      </c>
      <c r="K92" s="316">
        <v>0</v>
      </c>
      <c r="L92" s="316">
        <v>0</v>
      </c>
      <c r="M92" s="316">
        <v>0</v>
      </c>
      <c r="N92" s="316">
        <v>0</v>
      </c>
      <c r="O92" s="316">
        <v>0</v>
      </c>
      <c r="P92" s="316">
        <v>0</v>
      </c>
      <c r="Q92" s="316">
        <v>0</v>
      </c>
      <c r="R92" s="316">
        <v>0</v>
      </c>
      <c r="S92" s="316">
        <v>0</v>
      </c>
      <c r="T92" s="306"/>
    </row>
    <row r="93" spans="1:20" ht="18" customHeight="1" x14ac:dyDescent="0.25">
      <c r="A93" s="1773"/>
      <c r="B93" s="310"/>
      <c r="C93" s="1731"/>
      <c r="D93" s="1697"/>
      <c r="E93" s="1698"/>
      <c r="F93" s="356" t="s">
        <v>561</v>
      </c>
      <c r="G93" s="315">
        <f t="shared" si="5"/>
        <v>0</v>
      </c>
      <c r="H93" s="319">
        <v>0</v>
      </c>
      <c r="I93" s="316">
        <v>0</v>
      </c>
      <c r="J93" s="316">
        <v>0</v>
      </c>
      <c r="K93" s="316">
        <v>0</v>
      </c>
      <c r="L93" s="316">
        <v>0</v>
      </c>
      <c r="M93" s="316">
        <v>0</v>
      </c>
      <c r="N93" s="316">
        <v>0</v>
      </c>
      <c r="O93" s="316">
        <v>0</v>
      </c>
      <c r="P93" s="316">
        <v>0</v>
      </c>
      <c r="Q93" s="316">
        <v>0</v>
      </c>
      <c r="R93" s="316">
        <v>0</v>
      </c>
      <c r="S93" s="316">
        <v>0</v>
      </c>
      <c r="T93" s="306"/>
    </row>
    <row r="94" spans="1:20" ht="18" customHeight="1" x14ac:dyDescent="0.25">
      <c r="A94" s="1773"/>
      <c r="B94" s="310"/>
      <c r="C94" s="1731"/>
      <c r="D94" s="1697"/>
      <c r="E94" s="1698"/>
      <c r="F94" s="356" t="s">
        <v>562</v>
      </c>
      <c r="G94" s="315">
        <f t="shared" si="5"/>
        <v>0</v>
      </c>
      <c r="H94" s="319">
        <v>0</v>
      </c>
      <c r="I94" s="316">
        <v>0</v>
      </c>
      <c r="J94" s="316">
        <v>0</v>
      </c>
      <c r="K94" s="316">
        <v>0</v>
      </c>
      <c r="L94" s="316">
        <v>0</v>
      </c>
      <c r="M94" s="316">
        <v>0</v>
      </c>
      <c r="N94" s="316">
        <v>0</v>
      </c>
      <c r="O94" s="316">
        <v>0</v>
      </c>
      <c r="P94" s="316">
        <v>0</v>
      </c>
      <c r="Q94" s="316">
        <v>0</v>
      </c>
      <c r="R94" s="316">
        <v>0</v>
      </c>
      <c r="S94" s="316">
        <v>0</v>
      </c>
      <c r="T94" s="306"/>
    </row>
    <row r="95" spans="1:20" ht="18" customHeight="1" x14ac:dyDescent="0.25">
      <c r="A95" s="1773"/>
      <c r="B95" s="310"/>
      <c r="C95" s="1731"/>
      <c r="D95" s="1697"/>
      <c r="E95" s="1698"/>
      <c r="F95" s="356" t="s">
        <v>563</v>
      </c>
      <c r="G95" s="315">
        <f t="shared" si="5"/>
        <v>0</v>
      </c>
      <c r="H95" s="319">
        <v>0</v>
      </c>
      <c r="I95" s="316">
        <v>0</v>
      </c>
      <c r="J95" s="316">
        <v>0</v>
      </c>
      <c r="K95" s="316">
        <v>0</v>
      </c>
      <c r="L95" s="316">
        <v>0</v>
      </c>
      <c r="M95" s="316">
        <v>0</v>
      </c>
      <c r="N95" s="316">
        <v>0</v>
      </c>
      <c r="O95" s="316">
        <v>0</v>
      </c>
      <c r="P95" s="316">
        <v>0</v>
      </c>
      <c r="Q95" s="316">
        <v>0</v>
      </c>
      <c r="R95" s="316">
        <v>0</v>
      </c>
      <c r="S95" s="316">
        <v>0</v>
      </c>
      <c r="T95" s="306"/>
    </row>
    <row r="96" spans="1:20" ht="18" customHeight="1" x14ac:dyDescent="0.25">
      <c r="A96" s="1773"/>
      <c r="B96" s="310"/>
      <c r="C96" s="1731"/>
      <c r="D96" s="1697"/>
      <c r="E96" s="1698"/>
      <c r="F96" s="356" t="s">
        <v>564</v>
      </c>
      <c r="G96" s="315">
        <f t="shared" si="5"/>
        <v>0</v>
      </c>
      <c r="H96" s="319">
        <v>0</v>
      </c>
      <c r="I96" s="316">
        <v>0</v>
      </c>
      <c r="J96" s="316">
        <v>0</v>
      </c>
      <c r="K96" s="316">
        <v>0</v>
      </c>
      <c r="L96" s="316">
        <v>0</v>
      </c>
      <c r="M96" s="316">
        <v>0</v>
      </c>
      <c r="N96" s="316">
        <v>0</v>
      </c>
      <c r="O96" s="316">
        <v>0</v>
      </c>
      <c r="P96" s="316">
        <v>0</v>
      </c>
      <c r="Q96" s="316">
        <v>0</v>
      </c>
      <c r="R96" s="316">
        <v>0</v>
      </c>
      <c r="S96" s="316">
        <v>0</v>
      </c>
      <c r="T96" s="306"/>
    </row>
    <row r="97" spans="1:20" ht="18" customHeight="1" x14ac:dyDescent="0.25">
      <c r="A97" s="1773"/>
      <c r="B97" s="310"/>
      <c r="C97" s="1731"/>
      <c r="D97" s="1697"/>
      <c r="E97" s="1698"/>
      <c r="F97" s="356" t="s">
        <v>565</v>
      </c>
      <c r="G97" s="315">
        <f t="shared" si="5"/>
        <v>0</v>
      </c>
      <c r="H97" s="319">
        <v>0</v>
      </c>
      <c r="I97" s="316">
        <v>0</v>
      </c>
      <c r="J97" s="316">
        <v>0</v>
      </c>
      <c r="K97" s="316">
        <v>0</v>
      </c>
      <c r="L97" s="316">
        <v>0</v>
      </c>
      <c r="M97" s="316">
        <v>0</v>
      </c>
      <c r="N97" s="316">
        <v>0</v>
      </c>
      <c r="O97" s="316">
        <v>0</v>
      </c>
      <c r="P97" s="316">
        <v>0</v>
      </c>
      <c r="Q97" s="316">
        <v>0</v>
      </c>
      <c r="R97" s="316">
        <v>0</v>
      </c>
      <c r="S97" s="316">
        <v>0</v>
      </c>
      <c r="T97" s="306"/>
    </row>
    <row r="98" spans="1:20" ht="18" customHeight="1" x14ac:dyDescent="0.25">
      <c r="A98" s="1773"/>
      <c r="B98" s="310"/>
      <c r="C98" s="1731"/>
      <c r="D98" s="1699"/>
      <c r="E98" s="1700"/>
      <c r="F98" s="356" t="s">
        <v>566</v>
      </c>
      <c r="G98" s="315">
        <f t="shared" si="5"/>
        <v>0</v>
      </c>
      <c r="H98" s="319">
        <v>0</v>
      </c>
      <c r="I98" s="316">
        <v>0</v>
      </c>
      <c r="J98" s="316">
        <v>0</v>
      </c>
      <c r="K98" s="316">
        <v>0</v>
      </c>
      <c r="L98" s="316">
        <v>0</v>
      </c>
      <c r="M98" s="316">
        <v>0</v>
      </c>
      <c r="N98" s="316">
        <v>0</v>
      </c>
      <c r="O98" s="316">
        <v>0</v>
      </c>
      <c r="P98" s="316">
        <v>0</v>
      </c>
      <c r="Q98" s="316">
        <v>0</v>
      </c>
      <c r="R98" s="316">
        <v>0</v>
      </c>
      <c r="S98" s="316">
        <v>0</v>
      </c>
      <c r="T98" s="306"/>
    </row>
    <row r="99" spans="1:20" ht="18" customHeight="1" x14ac:dyDescent="0.25">
      <c r="A99" s="1773"/>
      <c r="B99" s="310"/>
      <c r="C99" s="1731"/>
      <c r="D99" s="1735" t="s">
        <v>567</v>
      </c>
      <c r="E99" s="1729"/>
      <c r="F99" s="355" t="s">
        <v>568</v>
      </c>
      <c r="G99" s="315">
        <f t="shared" si="5"/>
        <v>0</v>
      </c>
      <c r="H99" s="319">
        <v>0</v>
      </c>
      <c r="I99" s="319">
        <v>0</v>
      </c>
      <c r="J99" s="319">
        <v>0</v>
      </c>
      <c r="K99" s="319">
        <v>0</v>
      </c>
      <c r="L99" s="319">
        <v>0</v>
      </c>
      <c r="M99" s="319">
        <v>0</v>
      </c>
      <c r="N99" s="319">
        <v>0</v>
      </c>
      <c r="O99" s="319">
        <v>0</v>
      </c>
      <c r="P99" s="319">
        <v>0</v>
      </c>
      <c r="Q99" s="319">
        <v>0</v>
      </c>
      <c r="R99" s="319">
        <v>0</v>
      </c>
      <c r="S99" s="319">
        <v>0</v>
      </c>
      <c r="T99" s="306"/>
    </row>
    <row r="100" spans="1:20" ht="18" customHeight="1" x14ac:dyDescent="0.25">
      <c r="A100" s="1773"/>
      <c r="B100" s="310"/>
      <c r="C100" s="1731"/>
      <c r="D100" s="1735"/>
      <c r="E100" s="1729"/>
      <c r="F100" s="355" t="s">
        <v>569</v>
      </c>
      <c r="G100" s="315">
        <f t="shared" si="5"/>
        <v>0</v>
      </c>
      <c r="H100" s="319">
        <v>0</v>
      </c>
      <c r="I100" s="319">
        <v>0</v>
      </c>
      <c r="J100" s="319">
        <v>0</v>
      </c>
      <c r="K100" s="319">
        <v>0</v>
      </c>
      <c r="L100" s="319">
        <v>0</v>
      </c>
      <c r="M100" s="319">
        <v>0</v>
      </c>
      <c r="N100" s="319">
        <v>0</v>
      </c>
      <c r="O100" s="319">
        <v>0</v>
      </c>
      <c r="P100" s="319">
        <v>0</v>
      </c>
      <c r="Q100" s="319">
        <v>0</v>
      </c>
      <c r="R100" s="319">
        <v>0</v>
      </c>
      <c r="S100" s="319">
        <v>0</v>
      </c>
      <c r="T100" s="306"/>
    </row>
    <row r="101" spans="1:20" ht="18" customHeight="1" x14ac:dyDescent="0.25">
      <c r="A101" s="1773"/>
      <c r="B101" s="310"/>
      <c r="C101" s="1731"/>
      <c r="D101" s="1695" t="s">
        <v>570</v>
      </c>
      <c r="E101" s="1696"/>
      <c r="F101" s="352" t="s">
        <v>571</v>
      </c>
      <c r="G101" s="357">
        <f t="shared" si="5"/>
        <v>0</v>
      </c>
      <c r="H101" s="338">
        <v>0</v>
      </c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06"/>
    </row>
    <row r="102" spans="1:20" ht="18" customHeight="1" x14ac:dyDescent="0.25">
      <c r="A102" s="1773"/>
      <c r="B102" s="310"/>
      <c r="C102" s="1731"/>
      <c r="D102" s="1697"/>
      <c r="E102" s="1698"/>
      <c r="F102" s="358" t="s">
        <v>572</v>
      </c>
      <c r="G102" s="315">
        <f>SUM(H102:S102)</f>
        <v>0</v>
      </c>
      <c r="H102" s="316">
        <v>0</v>
      </c>
      <c r="I102" s="315">
        <f t="shared" ref="I102:S107" si="6">SUM(J102:U102)</f>
        <v>0</v>
      </c>
      <c r="J102" s="315">
        <f t="shared" si="6"/>
        <v>0</v>
      </c>
      <c r="K102" s="315">
        <f t="shared" si="6"/>
        <v>0</v>
      </c>
      <c r="L102" s="315">
        <f t="shared" si="6"/>
        <v>0</v>
      </c>
      <c r="M102" s="315">
        <f t="shared" si="6"/>
        <v>0</v>
      </c>
      <c r="N102" s="315">
        <f t="shared" si="6"/>
        <v>0</v>
      </c>
      <c r="O102" s="315">
        <f t="shared" si="6"/>
        <v>0</v>
      </c>
      <c r="P102" s="315">
        <f t="shared" si="6"/>
        <v>0</v>
      </c>
      <c r="Q102" s="315">
        <f t="shared" si="6"/>
        <v>0</v>
      </c>
      <c r="R102" s="315">
        <f t="shared" si="6"/>
        <v>0</v>
      </c>
      <c r="S102" s="315">
        <f t="shared" si="6"/>
        <v>0</v>
      </c>
      <c r="T102" s="306"/>
    </row>
    <row r="103" spans="1:20" ht="18" customHeight="1" x14ac:dyDescent="0.25">
      <c r="A103" s="1773"/>
      <c r="B103" s="310"/>
      <c r="C103" s="1731"/>
      <c r="D103" s="1697"/>
      <c r="E103" s="1698"/>
      <c r="F103" s="354" t="s">
        <v>573</v>
      </c>
      <c r="G103" s="315">
        <f t="shared" ref="G103:G122" si="7">SUM(H103:S103)</f>
        <v>0</v>
      </c>
      <c r="H103" s="319">
        <v>0</v>
      </c>
      <c r="I103" s="315">
        <f t="shared" si="6"/>
        <v>0</v>
      </c>
      <c r="J103" s="315">
        <f t="shared" si="6"/>
        <v>0</v>
      </c>
      <c r="K103" s="315">
        <f t="shared" si="6"/>
        <v>0</v>
      </c>
      <c r="L103" s="315">
        <f t="shared" si="6"/>
        <v>0</v>
      </c>
      <c r="M103" s="315">
        <f t="shared" si="6"/>
        <v>0</v>
      </c>
      <c r="N103" s="315">
        <f t="shared" si="6"/>
        <v>0</v>
      </c>
      <c r="O103" s="315">
        <f t="shared" si="6"/>
        <v>0</v>
      </c>
      <c r="P103" s="315">
        <f t="shared" si="6"/>
        <v>0</v>
      </c>
      <c r="Q103" s="315">
        <f t="shared" si="6"/>
        <v>0</v>
      </c>
      <c r="R103" s="315">
        <f t="shared" si="6"/>
        <v>0</v>
      </c>
      <c r="S103" s="315">
        <f t="shared" si="6"/>
        <v>0</v>
      </c>
      <c r="T103" s="306"/>
    </row>
    <row r="104" spans="1:20" ht="18" customHeight="1" x14ac:dyDescent="0.25">
      <c r="A104" s="1773"/>
      <c r="B104" s="310"/>
      <c r="C104" s="1731"/>
      <c r="D104" s="1697"/>
      <c r="E104" s="1698"/>
      <c r="F104" s="354" t="s">
        <v>574</v>
      </c>
      <c r="G104" s="315">
        <f t="shared" si="7"/>
        <v>0</v>
      </c>
      <c r="H104" s="319">
        <v>0</v>
      </c>
      <c r="I104" s="315">
        <f t="shared" si="6"/>
        <v>0</v>
      </c>
      <c r="J104" s="315">
        <f t="shared" si="6"/>
        <v>0</v>
      </c>
      <c r="K104" s="315">
        <f t="shared" si="6"/>
        <v>0</v>
      </c>
      <c r="L104" s="315">
        <f t="shared" si="6"/>
        <v>0</v>
      </c>
      <c r="M104" s="315">
        <f t="shared" si="6"/>
        <v>0</v>
      </c>
      <c r="N104" s="315">
        <f t="shared" si="6"/>
        <v>0</v>
      </c>
      <c r="O104" s="315">
        <f t="shared" si="6"/>
        <v>0</v>
      </c>
      <c r="P104" s="315">
        <f t="shared" si="6"/>
        <v>0</v>
      </c>
      <c r="Q104" s="315">
        <f t="shared" si="6"/>
        <v>0</v>
      </c>
      <c r="R104" s="315">
        <f t="shared" si="6"/>
        <v>0</v>
      </c>
      <c r="S104" s="315">
        <f t="shared" si="6"/>
        <v>0</v>
      </c>
      <c r="T104" s="306"/>
    </row>
    <row r="105" spans="1:20" ht="18" customHeight="1" x14ac:dyDescent="0.25">
      <c r="A105" s="1773"/>
      <c r="B105" s="310"/>
      <c r="C105" s="1731"/>
      <c r="D105" s="1697"/>
      <c r="E105" s="1698"/>
      <c r="F105" s="354" t="s">
        <v>575</v>
      </c>
      <c r="G105" s="315">
        <f t="shared" si="7"/>
        <v>0</v>
      </c>
      <c r="H105" s="319">
        <v>0</v>
      </c>
      <c r="I105" s="315">
        <f t="shared" si="6"/>
        <v>0</v>
      </c>
      <c r="J105" s="315">
        <f t="shared" si="6"/>
        <v>0</v>
      </c>
      <c r="K105" s="315">
        <f t="shared" si="6"/>
        <v>0</v>
      </c>
      <c r="L105" s="315">
        <f t="shared" si="6"/>
        <v>0</v>
      </c>
      <c r="M105" s="315">
        <f t="shared" si="6"/>
        <v>0</v>
      </c>
      <c r="N105" s="315">
        <f t="shared" si="6"/>
        <v>0</v>
      </c>
      <c r="O105" s="315">
        <f t="shared" si="6"/>
        <v>0</v>
      </c>
      <c r="P105" s="315">
        <f t="shared" si="6"/>
        <v>0</v>
      </c>
      <c r="Q105" s="315">
        <f t="shared" si="6"/>
        <v>0</v>
      </c>
      <c r="R105" s="315">
        <f t="shared" si="6"/>
        <v>0</v>
      </c>
      <c r="S105" s="315">
        <f t="shared" si="6"/>
        <v>0</v>
      </c>
      <c r="T105" s="306"/>
    </row>
    <row r="106" spans="1:20" ht="18" customHeight="1" x14ac:dyDescent="0.25">
      <c r="A106" s="1773"/>
      <c r="B106" s="310"/>
      <c r="C106" s="1731"/>
      <c r="D106" s="1697"/>
      <c r="E106" s="1698"/>
      <c r="F106" s="354" t="s">
        <v>576</v>
      </c>
      <c r="G106" s="315">
        <f t="shared" si="7"/>
        <v>0</v>
      </c>
      <c r="H106" s="319">
        <v>0</v>
      </c>
      <c r="I106" s="315">
        <f t="shared" si="6"/>
        <v>0</v>
      </c>
      <c r="J106" s="315">
        <f t="shared" si="6"/>
        <v>0</v>
      </c>
      <c r="K106" s="315">
        <f t="shared" si="6"/>
        <v>0</v>
      </c>
      <c r="L106" s="315">
        <f t="shared" si="6"/>
        <v>0</v>
      </c>
      <c r="M106" s="315">
        <f t="shared" si="6"/>
        <v>0</v>
      </c>
      <c r="N106" s="315">
        <f t="shared" si="6"/>
        <v>0</v>
      </c>
      <c r="O106" s="315">
        <f t="shared" si="6"/>
        <v>0</v>
      </c>
      <c r="P106" s="315">
        <f t="shared" si="6"/>
        <v>0</v>
      </c>
      <c r="Q106" s="315">
        <f t="shared" si="6"/>
        <v>0</v>
      </c>
      <c r="R106" s="315">
        <f t="shared" si="6"/>
        <v>0</v>
      </c>
      <c r="S106" s="315">
        <f t="shared" si="6"/>
        <v>0</v>
      </c>
      <c r="T106" s="306"/>
    </row>
    <row r="107" spans="1:20" ht="18" customHeight="1" x14ac:dyDescent="0.25">
      <c r="A107" s="1773"/>
      <c r="B107" s="310"/>
      <c r="C107" s="1731"/>
      <c r="D107" s="1697"/>
      <c r="E107" s="1698"/>
      <c r="F107" s="354" t="s">
        <v>577</v>
      </c>
      <c r="G107" s="315">
        <f t="shared" si="7"/>
        <v>0</v>
      </c>
      <c r="H107" s="319">
        <v>0</v>
      </c>
      <c r="I107" s="315">
        <f t="shared" si="6"/>
        <v>0</v>
      </c>
      <c r="J107" s="315">
        <f t="shared" si="6"/>
        <v>0</v>
      </c>
      <c r="K107" s="315">
        <f t="shared" si="6"/>
        <v>0</v>
      </c>
      <c r="L107" s="315">
        <f t="shared" si="6"/>
        <v>0</v>
      </c>
      <c r="M107" s="315">
        <f t="shared" si="6"/>
        <v>0</v>
      </c>
      <c r="N107" s="315">
        <f t="shared" si="6"/>
        <v>0</v>
      </c>
      <c r="O107" s="315">
        <f t="shared" si="6"/>
        <v>0</v>
      </c>
      <c r="P107" s="315">
        <f t="shared" si="6"/>
        <v>0</v>
      </c>
      <c r="Q107" s="315">
        <f t="shared" si="6"/>
        <v>0</v>
      </c>
      <c r="R107" s="315">
        <f t="shared" si="6"/>
        <v>0</v>
      </c>
      <c r="S107" s="315">
        <f t="shared" si="6"/>
        <v>0</v>
      </c>
      <c r="T107" s="306"/>
    </row>
    <row r="108" spans="1:20" ht="18" customHeight="1" x14ac:dyDescent="0.25">
      <c r="A108" s="1773"/>
      <c r="B108" s="310"/>
      <c r="C108" s="1731"/>
      <c r="D108" s="1697"/>
      <c r="E108" s="1698"/>
      <c r="F108" s="354" t="s">
        <v>578</v>
      </c>
      <c r="G108" s="315">
        <f t="shared" si="7"/>
        <v>0</v>
      </c>
      <c r="H108" s="319">
        <v>0</v>
      </c>
      <c r="I108" s="315">
        <f t="shared" ref="I108:S120" si="8">SUM(J108:U108)</f>
        <v>0</v>
      </c>
      <c r="J108" s="315">
        <f t="shared" si="8"/>
        <v>0</v>
      </c>
      <c r="K108" s="315">
        <f t="shared" si="8"/>
        <v>0</v>
      </c>
      <c r="L108" s="315">
        <f t="shared" si="8"/>
        <v>0</v>
      </c>
      <c r="M108" s="315">
        <f t="shared" si="8"/>
        <v>0</v>
      </c>
      <c r="N108" s="315">
        <f t="shared" si="8"/>
        <v>0</v>
      </c>
      <c r="O108" s="315">
        <f t="shared" si="8"/>
        <v>0</v>
      </c>
      <c r="P108" s="315">
        <f t="shared" si="8"/>
        <v>0</v>
      </c>
      <c r="Q108" s="315">
        <f t="shared" si="8"/>
        <v>0</v>
      </c>
      <c r="R108" s="315">
        <f t="shared" si="8"/>
        <v>0</v>
      </c>
      <c r="S108" s="315">
        <f t="shared" si="8"/>
        <v>0</v>
      </c>
      <c r="T108" s="306"/>
    </row>
    <row r="109" spans="1:20" ht="18" customHeight="1" x14ac:dyDescent="0.25">
      <c r="A109" s="1773"/>
      <c r="B109" s="310"/>
      <c r="C109" s="1731"/>
      <c r="D109" s="1697"/>
      <c r="E109" s="1698"/>
      <c r="F109" s="354" t="s">
        <v>579</v>
      </c>
      <c r="G109" s="315">
        <f t="shared" si="7"/>
        <v>0</v>
      </c>
      <c r="H109" s="319">
        <v>0</v>
      </c>
      <c r="I109" s="315">
        <f t="shared" si="8"/>
        <v>0</v>
      </c>
      <c r="J109" s="315">
        <f t="shared" si="8"/>
        <v>0</v>
      </c>
      <c r="K109" s="315">
        <f t="shared" si="8"/>
        <v>0</v>
      </c>
      <c r="L109" s="315">
        <f t="shared" si="8"/>
        <v>0</v>
      </c>
      <c r="M109" s="315">
        <f t="shared" si="8"/>
        <v>0</v>
      </c>
      <c r="N109" s="315">
        <f t="shared" si="8"/>
        <v>0</v>
      </c>
      <c r="O109" s="315">
        <f t="shared" si="8"/>
        <v>0</v>
      </c>
      <c r="P109" s="315">
        <f t="shared" si="8"/>
        <v>0</v>
      </c>
      <c r="Q109" s="315">
        <f t="shared" si="8"/>
        <v>0</v>
      </c>
      <c r="R109" s="315">
        <f t="shared" si="8"/>
        <v>0</v>
      </c>
      <c r="S109" s="315">
        <f t="shared" si="8"/>
        <v>0</v>
      </c>
      <c r="T109" s="306"/>
    </row>
    <row r="110" spans="1:20" ht="18" customHeight="1" x14ac:dyDescent="0.25">
      <c r="A110" s="1773"/>
      <c r="B110" s="310"/>
      <c r="C110" s="1731"/>
      <c r="D110" s="1697"/>
      <c r="E110" s="1698"/>
      <c r="F110" s="354" t="s">
        <v>580</v>
      </c>
      <c r="G110" s="315">
        <f t="shared" si="7"/>
        <v>0</v>
      </c>
      <c r="H110" s="319">
        <v>0</v>
      </c>
      <c r="I110" s="315">
        <f t="shared" si="8"/>
        <v>0</v>
      </c>
      <c r="J110" s="315">
        <f t="shared" si="8"/>
        <v>0</v>
      </c>
      <c r="K110" s="315">
        <f t="shared" si="8"/>
        <v>0</v>
      </c>
      <c r="L110" s="315">
        <f t="shared" si="8"/>
        <v>0</v>
      </c>
      <c r="M110" s="315">
        <f t="shared" si="8"/>
        <v>0</v>
      </c>
      <c r="N110" s="315">
        <f t="shared" si="8"/>
        <v>0</v>
      </c>
      <c r="O110" s="315">
        <f t="shared" si="8"/>
        <v>0</v>
      </c>
      <c r="P110" s="315">
        <f t="shared" si="8"/>
        <v>0</v>
      </c>
      <c r="Q110" s="315">
        <f t="shared" si="8"/>
        <v>0</v>
      </c>
      <c r="R110" s="315">
        <f t="shared" si="8"/>
        <v>0</v>
      </c>
      <c r="S110" s="315">
        <f t="shared" si="8"/>
        <v>0</v>
      </c>
      <c r="T110" s="306"/>
    </row>
    <row r="111" spans="1:20" ht="18" customHeight="1" x14ac:dyDescent="0.25">
      <c r="A111" s="1773"/>
      <c r="B111" s="310"/>
      <c r="C111" s="1731"/>
      <c r="D111" s="1697"/>
      <c r="E111" s="1698"/>
      <c r="F111" s="354" t="s">
        <v>581</v>
      </c>
      <c r="G111" s="315">
        <f t="shared" si="7"/>
        <v>0</v>
      </c>
      <c r="H111" s="319">
        <v>0</v>
      </c>
      <c r="I111" s="315">
        <f t="shared" si="8"/>
        <v>0</v>
      </c>
      <c r="J111" s="315">
        <f t="shared" si="8"/>
        <v>0</v>
      </c>
      <c r="K111" s="315">
        <f t="shared" si="8"/>
        <v>0</v>
      </c>
      <c r="L111" s="315">
        <f t="shared" si="8"/>
        <v>0</v>
      </c>
      <c r="M111" s="315">
        <f t="shared" si="8"/>
        <v>0</v>
      </c>
      <c r="N111" s="315">
        <f t="shared" si="8"/>
        <v>0</v>
      </c>
      <c r="O111" s="315">
        <f t="shared" si="8"/>
        <v>0</v>
      </c>
      <c r="P111" s="315">
        <f t="shared" si="8"/>
        <v>0</v>
      </c>
      <c r="Q111" s="315">
        <f t="shared" si="8"/>
        <v>0</v>
      </c>
      <c r="R111" s="315">
        <f t="shared" si="8"/>
        <v>0</v>
      </c>
      <c r="S111" s="315">
        <f t="shared" si="8"/>
        <v>0</v>
      </c>
      <c r="T111" s="306"/>
    </row>
    <row r="112" spans="1:20" ht="18" customHeight="1" x14ac:dyDescent="0.25">
      <c r="A112" s="1773"/>
      <c r="B112" s="310"/>
      <c r="C112" s="1731"/>
      <c r="D112" s="1697"/>
      <c r="E112" s="1698"/>
      <c r="F112" s="354" t="s">
        <v>582</v>
      </c>
      <c r="G112" s="315">
        <f t="shared" si="7"/>
        <v>0</v>
      </c>
      <c r="H112" s="319">
        <v>0</v>
      </c>
      <c r="I112" s="315">
        <f t="shared" si="8"/>
        <v>0</v>
      </c>
      <c r="J112" s="315">
        <f t="shared" si="8"/>
        <v>0</v>
      </c>
      <c r="K112" s="315">
        <f t="shared" si="8"/>
        <v>0</v>
      </c>
      <c r="L112" s="315">
        <f t="shared" si="8"/>
        <v>0</v>
      </c>
      <c r="M112" s="315">
        <f t="shared" si="8"/>
        <v>0</v>
      </c>
      <c r="N112" s="315">
        <f t="shared" si="8"/>
        <v>0</v>
      </c>
      <c r="O112" s="315">
        <f t="shared" si="8"/>
        <v>0</v>
      </c>
      <c r="P112" s="315">
        <f t="shared" si="8"/>
        <v>0</v>
      </c>
      <c r="Q112" s="315">
        <f t="shared" si="8"/>
        <v>0</v>
      </c>
      <c r="R112" s="315">
        <f t="shared" si="8"/>
        <v>0</v>
      </c>
      <c r="S112" s="315">
        <f t="shared" si="8"/>
        <v>0</v>
      </c>
      <c r="T112" s="306"/>
    </row>
    <row r="113" spans="1:20" ht="18" customHeight="1" x14ac:dyDescent="0.25">
      <c r="A113" s="1773"/>
      <c r="B113" s="310"/>
      <c r="C113" s="1731"/>
      <c r="D113" s="1697"/>
      <c r="E113" s="1698"/>
      <c r="F113" s="354" t="s">
        <v>583</v>
      </c>
      <c r="G113" s="315">
        <f t="shared" si="7"/>
        <v>0</v>
      </c>
      <c r="H113" s="319">
        <v>0</v>
      </c>
      <c r="I113" s="315">
        <f t="shared" si="8"/>
        <v>0</v>
      </c>
      <c r="J113" s="315">
        <f t="shared" si="8"/>
        <v>0</v>
      </c>
      <c r="K113" s="315">
        <f t="shared" si="8"/>
        <v>0</v>
      </c>
      <c r="L113" s="315">
        <f t="shared" si="8"/>
        <v>0</v>
      </c>
      <c r="M113" s="315">
        <f t="shared" si="8"/>
        <v>0</v>
      </c>
      <c r="N113" s="315">
        <f t="shared" si="8"/>
        <v>0</v>
      </c>
      <c r="O113" s="315">
        <f t="shared" si="8"/>
        <v>0</v>
      </c>
      <c r="P113" s="315">
        <f t="shared" si="8"/>
        <v>0</v>
      </c>
      <c r="Q113" s="315">
        <f t="shared" si="8"/>
        <v>0</v>
      </c>
      <c r="R113" s="315">
        <f t="shared" si="8"/>
        <v>0</v>
      </c>
      <c r="S113" s="315">
        <f t="shared" si="8"/>
        <v>0</v>
      </c>
      <c r="T113" s="306"/>
    </row>
    <row r="114" spans="1:20" ht="18" customHeight="1" x14ac:dyDescent="0.25">
      <c r="A114" s="1773"/>
      <c r="B114" s="310"/>
      <c r="C114" s="1731"/>
      <c r="D114" s="1697"/>
      <c r="E114" s="1698"/>
      <c r="F114" s="354" t="s">
        <v>584</v>
      </c>
      <c r="G114" s="315">
        <f t="shared" si="7"/>
        <v>0</v>
      </c>
      <c r="H114" s="319">
        <v>0</v>
      </c>
      <c r="I114" s="315">
        <f t="shared" si="8"/>
        <v>0</v>
      </c>
      <c r="J114" s="315">
        <f t="shared" si="8"/>
        <v>0</v>
      </c>
      <c r="K114" s="315">
        <f t="shared" si="8"/>
        <v>0</v>
      </c>
      <c r="L114" s="315">
        <f t="shared" si="8"/>
        <v>0</v>
      </c>
      <c r="M114" s="315">
        <f t="shared" si="8"/>
        <v>0</v>
      </c>
      <c r="N114" s="315">
        <f t="shared" si="8"/>
        <v>0</v>
      </c>
      <c r="O114" s="315">
        <f t="shared" si="8"/>
        <v>0</v>
      </c>
      <c r="P114" s="315">
        <f t="shared" si="8"/>
        <v>0</v>
      </c>
      <c r="Q114" s="315">
        <f t="shared" si="8"/>
        <v>0</v>
      </c>
      <c r="R114" s="315">
        <f t="shared" si="8"/>
        <v>0</v>
      </c>
      <c r="S114" s="315">
        <f t="shared" si="8"/>
        <v>0</v>
      </c>
      <c r="T114" s="306"/>
    </row>
    <row r="115" spans="1:20" ht="18" customHeight="1" x14ac:dyDescent="0.25">
      <c r="A115" s="1773"/>
      <c r="B115" s="310"/>
      <c r="C115" s="1731"/>
      <c r="D115" s="1697"/>
      <c r="E115" s="1698"/>
      <c r="F115" s="354" t="s">
        <v>585</v>
      </c>
      <c r="G115" s="315">
        <f t="shared" si="7"/>
        <v>0</v>
      </c>
      <c r="H115" s="319">
        <v>0</v>
      </c>
      <c r="I115" s="315">
        <f t="shared" si="8"/>
        <v>0</v>
      </c>
      <c r="J115" s="315">
        <f t="shared" si="8"/>
        <v>0</v>
      </c>
      <c r="K115" s="315">
        <f t="shared" si="8"/>
        <v>0</v>
      </c>
      <c r="L115" s="315">
        <f t="shared" si="8"/>
        <v>0</v>
      </c>
      <c r="M115" s="315">
        <f t="shared" si="8"/>
        <v>0</v>
      </c>
      <c r="N115" s="315">
        <f t="shared" si="8"/>
        <v>0</v>
      </c>
      <c r="O115" s="315">
        <f t="shared" si="8"/>
        <v>0</v>
      </c>
      <c r="P115" s="315">
        <f t="shared" si="8"/>
        <v>0</v>
      </c>
      <c r="Q115" s="315">
        <f t="shared" si="8"/>
        <v>0</v>
      </c>
      <c r="R115" s="315">
        <f t="shared" si="8"/>
        <v>0</v>
      </c>
      <c r="S115" s="315">
        <f t="shared" si="8"/>
        <v>0</v>
      </c>
      <c r="T115" s="306"/>
    </row>
    <row r="116" spans="1:20" ht="18" customHeight="1" x14ac:dyDescent="0.25">
      <c r="A116" s="1773"/>
      <c r="B116" s="310"/>
      <c r="C116" s="1731"/>
      <c r="D116" s="1697"/>
      <c r="E116" s="1698"/>
      <c r="F116" s="354" t="s">
        <v>586</v>
      </c>
      <c r="G116" s="315">
        <f t="shared" si="7"/>
        <v>0</v>
      </c>
      <c r="H116" s="319">
        <v>0</v>
      </c>
      <c r="I116" s="315">
        <f t="shared" si="8"/>
        <v>0</v>
      </c>
      <c r="J116" s="315">
        <f t="shared" si="8"/>
        <v>0</v>
      </c>
      <c r="K116" s="315">
        <f t="shared" si="8"/>
        <v>0</v>
      </c>
      <c r="L116" s="315">
        <f t="shared" si="8"/>
        <v>0</v>
      </c>
      <c r="M116" s="315">
        <f t="shared" si="8"/>
        <v>0</v>
      </c>
      <c r="N116" s="315">
        <f t="shared" si="8"/>
        <v>0</v>
      </c>
      <c r="O116" s="315">
        <f t="shared" si="8"/>
        <v>0</v>
      </c>
      <c r="P116" s="315">
        <f t="shared" si="8"/>
        <v>0</v>
      </c>
      <c r="Q116" s="315">
        <f t="shared" si="8"/>
        <v>0</v>
      </c>
      <c r="R116" s="315">
        <f t="shared" si="8"/>
        <v>0</v>
      </c>
      <c r="S116" s="315">
        <f t="shared" si="8"/>
        <v>0</v>
      </c>
      <c r="T116" s="306"/>
    </row>
    <row r="117" spans="1:20" ht="18" customHeight="1" x14ac:dyDescent="0.25">
      <c r="A117" s="1773"/>
      <c r="B117" s="310"/>
      <c r="C117" s="1731"/>
      <c r="D117" s="1697"/>
      <c r="E117" s="1698"/>
      <c r="F117" s="356" t="s">
        <v>587</v>
      </c>
      <c r="G117" s="315">
        <f t="shared" si="7"/>
        <v>0</v>
      </c>
      <c r="H117" s="319">
        <v>0</v>
      </c>
      <c r="I117" s="315">
        <f t="shared" si="8"/>
        <v>0</v>
      </c>
      <c r="J117" s="315">
        <f t="shared" si="8"/>
        <v>0</v>
      </c>
      <c r="K117" s="315">
        <f t="shared" si="8"/>
        <v>0</v>
      </c>
      <c r="L117" s="315">
        <f t="shared" si="8"/>
        <v>0</v>
      </c>
      <c r="M117" s="315">
        <f t="shared" si="8"/>
        <v>0</v>
      </c>
      <c r="N117" s="315">
        <f t="shared" si="8"/>
        <v>0</v>
      </c>
      <c r="O117" s="315">
        <f t="shared" si="8"/>
        <v>0</v>
      </c>
      <c r="P117" s="315">
        <f t="shared" si="8"/>
        <v>0</v>
      </c>
      <c r="Q117" s="315">
        <f t="shared" si="8"/>
        <v>0</v>
      </c>
      <c r="R117" s="315">
        <f t="shared" si="8"/>
        <v>0</v>
      </c>
      <c r="S117" s="315">
        <f t="shared" si="8"/>
        <v>0</v>
      </c>
      <c r="T117" s="306"/>
    </row>
    <row r="118" spans="1:20" ht="18" customHeight="1" x14ac:dyDescent="0.25">
      <c r="A118" s="1773"/>
      <c r="B118" s="310"/>
      <c r="C118" s="1731"/>
      <c r="D118" s="1697"/>
      <c r="E118" s="1698"/>
      <c r="F118" s="356" t="s">
        <v>588</v>
      </c>
      <c r="G118" s="315">
        <f t="shared" si="7"/>
        <v>0</v>
      </c>
      <c r="H118" s="319">
        <v>0</v>
      </c>
      <c r="I118" s="315">
        <f t="shared" si="8"/>
        <v>0</v>
      </c>
      <c r="J118" s="315">
        <f t="shared" si="8"/>
        <v>0</v>
      </c>
      <c r="K118" s="315">
        <f t="shared" si="8"/>
        <v>0</v>
      </c>
      <c r="L118" s="315">
        <f t="shared" si="8"/>
        <v>0</v>
      </c>
      <c r="M118" s="315">
        <f t="shared" si="8"/>
        <v>0</v>
      </c>
      <c r="N118" s="315">
        <f t="shared" si="8"/>
        <v>0</v>
      </c>
      <c r="O118" s="315">
        <f t="shared" si="8"/>
        <v>0</v>
      </c>
      <c r="P118" s="315">
        <f t="shared" si="8"/>
        <v>0</v>
      </c>
      <c r="Q118" s="315">
        <f t="shared" si="8"/>
        <v>0</v>
      </c>
      <c r="R118" s="315">
        <f t="shared" si="8"/>
        <v>0</v>
      </c>
      <c r="S118" s="315">
        <f t="shared" si="8"/>
        <v>0</v>
      </c>
      <c r="T118" s="306"/>
    </row>
    <row r="119" spans="1:20" ht="18" customHeight="1" x14ac:dyDescent="0.25">
      <c r="A119" s="1773"/>
      <c r="B119" s="310"/>
      <c r="C119" s="1731"/>
      <c r="D119" s="1697"/>
      <c r="E119" s="1698"/>
      <c r="F119" s="354" t="s">
        <v>589</v>
      </c>
      <c r="G119" s="315">
        <f t="shared" si="7"/>
        <v>0</v>
      </c>
      <c r="H119" s="319">
        <v>0</v>
      </c>
      <c r="I119" s="315">
        <f t="shared" si="8"/>
        <v>0</v>
      </c>
      <c r="J119" s="315">
        <f t="shared" si="8"/>
        <v>0</v>
      </c>
      <c r="K119" s="315">
        <f t="shared" si="8"/>
        <v>0</v>
      </c>
      <c r="L119" s="315">
        <f t="shared" si="8"/>
        <v>0</v>
      </c>
      <c r="M119" s="315">
        <f t="shared" si="8"/>
        <v>0</v>
      </c>
      <c r="N119" s="315">
        <f t="shared" si="8"/>
        <v>0</v>
      </c>
      <c r="O119" s="315">
        <f t="shared" si="8"/>
        <v>0</v>
      </c>
      <c r="P119" s="315">
        <f t="shared" si="8"/>
        <v>0</v>
      </c>
      <c r="Q119" s="315">
        <f t="shared" si="8"/>
        <v>0</v>
      </c>
      <c r="R119" s="315">
        <f t="shared" si="8"/>
        <v>0</v>
      </c>
      <c r="S119" s="315">
        <f t="shared" si="8"/>
        <v>0</v>
      </c>
      <c r="T119" s="306"/>
    </row>
    <row r="120" spans="1:20" ht="18" customHeight="1" x14ac:dyDescent="0.25">
      <c r="A120" s="1773"/>
      <c r="B120" s="310"/>
      <c r="C120" s="1731"/>
      <c r="D120" s="1699"/>
      <c r="E120" s="1700"/>
      <c r="F120" s="354" t="s">
        <v>590</v>
      </c>
      <c r="G120" s="315">
        <f t="shared" si="7"/>
        <v>0</v>
      </c>
      <c r="H120" s="319">
        <v>0</v>
      </c>
      <c r="I120" s="315">
        <f t="shared" si="8"/>
        <v>0</v>
      </c>
      <c r="J120" s="315">
        <f t="shared" si="8"/>
        <v>0</v>
      </c>
      <c r="K120" s="315">
        <f t="shared" si="8"/>
        <v>0</v>
      </c>
      <c r="L120" s="315">
        <f t="shared" si="8"/>
        <v>0</v>
      </c>
      <c r="M120" s="315">
        <f t="shared" si="8"/>
        <v>0</v>
      </c>
      <c r="N120" s="315">
        <f t="shared" si="8"/>
        <v>0</v>
      </c>
      <c r="O120" s="315">
        <f t="shared" si="8"/>
        <v>0</v>
      </c>
      <c r="P120" s="315">
        <f t="shared" si="8"/>
        <v>0</v>
      </c>
      <c r="Q120" s="315">
        <f t="shared" si="8"/>
        <v>0</v>
      </c>
      <c r="R120" s="315">
        <f t="shared" si="8"/>
        <v>0</v>
      </c>
      <c r="S120" s="315">
        <f t="shared" si="8"/>
        <v>0</v>
      </c>
      <c r="T120" s="306"/>
    </row>
    <row r="121" spans="1:20" ht="18" customHeight="1" x14ac:dyDescent="0.25">
      <c r="A121" s="1773"/>
      <c r="B121" s="310"/>
      <c r="C121" s="1731"/>
      <c r="D121" s="1701" t="s">
        <v>591</v>
      </c>
      <c r="E121" s="1702"/>
      <c r="F121" s="359" t="s">
        <v>592</v>
      </c>
      <c r="G121" s="338">
        <f t="shared" si="7"/>
        <v>0</v>
      </c>
      <c r="H121" s="338">
        <v>0</v>
      </c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06"/>
    </row>
    <row r="122" spans="1:20" ht="18" customHeight="1" thickBot="1" x14ac:dyDescent="0.3">
      <c r="A122" s="1773"/>
      <c r="B122" s="310"/>
      <c r="C122" s="1731"/>
      <c r="D122" s="1696"/>
      <c r="E122" s="1736"/>
      <c r="F122" s="360" t="s">
        <v>593</v>
      </c>
      <c r="G122" s="341">
        <f t="shared" si="7"/>
        <v>0</v>
      </c>
      <c r="H122" s="341">
        <v>0</v>
      </c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06"/>
    </row>
    <row r="123" spans="1:20" ht="18" customHeight="1" thickBot="1" x14ac:dyDescent="0.3">
      <c r="A123" s="1773"/>
      <c r="B123" s="310"/>
      <c r="C123" s="1721" t="s">
        <v>165</v>
      </c>
      <c r="D123" s="1722"/>
      <c r="E123" s="1722"/>
      <c r="F123" s="1722"/>
      <c r="G123" s="1722"/>
      <c r="H123" s="1722"/>
      <c r="I123" s="1722"/>
      <c r="J123" s="1722"/>
      <c r="K123" s="1722"/>
      <c r="L123" s="1722"/>
      <c r="M123" s="1722"/>
      <c r="N123" s="1722"/>
      <c r="O123" s="1722"/>
      <c r="P123" s="1722"/>
      <c r="Q123" s="1722"/>
      <c r="R123" s="1722"/>
      <c r="S123" s="1723"/>
      <c r="T123" s="306"/>
    </row>
    <row r="124" spans="1:20" ht="18" customHeight="1" thickBot="1" x14ac:dyDescent="0.3">
      <c r="A124" s="1773"/>
      <c r="B124" s="310"/>
      <c r="C124" s="1724" t="s">
        <v>37</v>
      </c>
      <c r="D124" s="1725" t="s">
        <v>7</v>
      </c>
      <c r="E124" s="1725"/>
      <c r="F124" s="1725"/>
      <c r="G124" s="1725"/>
      <c r="H124" s="1725"/>
      <c r="I124" s="1725"/>
      <c r="J124" s="1725"/>
      <c r="K124" s="1725"/>
      <c r="L124" s="1725"/>
      <c r="M124" s="1725"/>
      <c r="N124" s="1725"/>
      <c r="O124" s="1725"/>
      <c r="P124" s="1725"/>
      <c r="Q124" s="1725"/>
      <c r="R124" s="1725"/>
      <c r="S124" s="1726"/>
      <c r="T124" s="306"/>
    </row>
    <row r="125" spans="1:20" ht="18" customHeight="1" x14ac:dyDescent="0.25">
      <c r="A125" s="1773"/>
      <c r="B125" s="310"/>
      <c r="C125" s="1724"/>
      <c r="D125" s="1727" t="s">
        <v>97</v>
      </c>
      <c r="E125" s="1728"/>
      <c r="F125" s="361" t="s">
        <v>101</v>
      </c>
      <c r="G125" s="337">
        <v>0</v>
      </c>
      <c r="H125" s="313">
        <v>0</v>
      </c>
      <c r="I125" s="313">
        <v>0</v>
      </c>
      <c r="J125" s="313">
        <v>0</v>
      </c>
      <c r="K125" s="313">
        <v>0</v>
      </c>
      <c r="L125" s="313">
        <v>0</v>
      </c>
      <c r="M125" s="313">
        <v>0</v>
      </c>
      <c r="N125" s="313">
        <v>0</v>
      </c>
      <c r="O125" s="313">
        <v>0</v>
      </c>
      <c r="P125" s="313">
        <v>0</v>
      </c>
      <c r="Q125" s="313">
        <v>0</v>
      </c>
      <c r="R125" s="313">
        <v>0</v>
      </c>
      <c r="S125" s="313">
        <v>0</v>
      </c>
      <c r="T125" s="306"/>
    </row>
    <row r="126" spans="1:20" ht="18" customHeight="1" x14ac:dyDescent="0.25">
      <c r="A126" s="1773"/>
      <c r="B126" s="310"/>
      <c r="C126" s="1724"/>
      <c r="D126" s="1697"/>
      <c r="E126" s="1698"/>
      <c r="F126" s="358" t="s">
        <v>120</v>
      </c>
      <c r="G126" s="338">
        <f t="shared" ref="G126:R126" si="9">G23+G43+G61</f>
        <v>10</v>
      </c>
      <c r="H126" s="338">
        <v>0</v>
      </c>
      <c r="I126" s="338">
        <f t="shared" si="9"/>
        <v>0</v>
      </c>
      <c r="J126" s="338">
        <f t="shared" si="9"/>
        <v>0</v>
      </c>
      <c r="K126" s="338">
        <f t="shared" si="9"/>
        <v>0</v>
      </c>
      <c r="L126" s="338">
        <f t="shared" si="9"/>
        <v>2</v>
      </c>
      <c r="M126" s="338">
        <v>2</v>
      </c>
      <c r="N126" s="338">
        <f t="shared" si="9"/>
        <v>1</v>
      </c>
      <c r="O126" s="338">
        <f t="shared" si="9"/>
        <v>0</v>
      </c>
      <c r="P126" s="338">
        <f t="shared" si="9"/>
        <v>2</v>
      </c>
      <c r="Q126" s="338">
        <f t="shared" si="9"/>
        <v>0</v>
      </c>
      <c r="R126" s="338">
        <f t="shared" si="9"/>
        <v>0</v>
      </c>
      <c r="S126" s="338">
        <v>2</v>
      </c>
      <c r="T126" s="306"/>
    </row>
    <row r="127" spans="1:20" ht="18" customHeight="1" x14ac:dyDescent="0.25">
      <c r="A127" s="1773"/>
      <c r="B127" s="310"/>
      <c r="C127" s="1724"/>
      <c r="D127" s="1699"/>
      <c r="E127" s="1700"/>
      <c r="F127" s="362" t="s">
        <v>121</v>
      </c>
      <c r="G127" s="363">
        <f>+H127+I127+J127+K127+L127+M127+N127+O127+P127+Q127+R127+S127</f>
        <v>0</v>
      </c>
      <c r="H127" s="319">
        <v>0</v>
      </c>
      <c r="I127" s="319">
        <v>0</v>
      </c>
      <c r="J127" s="319">
        <v>0</v>
      </c>
      <c r="K127" s="319">
        <v>0</v>
      </c>
      <c r="L127" s="319">
        <v>0</v>
      </c>
      <c r="M127" s="319">
        <v>0</v>
      </c>
      <c r="N127" s="319">
        <v>0</v>
      </c>
      <c r="O127" s="319">
        <v>0</v>
      </c>
      <c r="P127" s="319">
        <v>0</v>
      </c>
      <c r="Q127" s="319">
        <v>0</v>
      </c>
      <c r="R127" s="319">
        <v>0</v>
      </c>
      <c r="S127" s="319">
        <v>0</v>
      </c>
      <c r="T127" s="306"/>
    </row>
    <row r="128" spans="1:20" ht="18" customHeight="1" x14ac:dyDescent="0.25">
      <c r="A128" s="1773"/>
      <c r="B128" s="310"/>
      <c r="C128" s="1724"/>
      <c r="D128" s="1695" t="s">
        <v>98</v>
      </c>
      <c r="E128" s="1696"/>
      <c r="F128" s="354" t="s">
        <v>102</v>
      </c>
      <c r="G128" s="363">
        <f t="shared" ref="G128:G139" si="10">+H128+I128+J128+K128+L128+M128+N128+O128+P128+Q128+R128+S128</f>
        <v>3</v>
      </c>
      <c r="H128" s="319">
        <v>0</v>
      </c>
      <c r="I128" s="319">
        <v>0</v>
      </c>
      <c r="J128" s="319">
        <v>0</v>
      </c>
      <c r="K128" s="319">
        <v>0</v>
      </c>
      <c r="L128" s="319">
        <v>3</v>
      </c>
      <c r="M128" s="319">
        <v>0</v>
      </c>
      <c r="N128" s="319">
        <v>0</v>
      </c>
      <c r="O128" s="319">
        <v>0</v>
      </c>
      <c r="P128" s="319">
        <v>0</v>
      </c>
      <c r="Q128" s="319">
        <v>0</v>
      </c>
      <c r="R128" s="319">
        <v>0</v>
      </c>
      <c r="S128" s="319">
        <v>0</v>
      </c>
      <c r="T128" s="306"/>
    </row>
    <row r="129" spans="1:20" ht="18" customHeight="1" x14ac:dyDescent="0.25">
      <c r="A129" s="1773"/>
      <c r="B129" s="310"/>
      <c r="C129" s="1724"/>
      <c r="D129" s="1697"/>
      <c r="E129" s="1698"/>
      <c r="F129" s="354" t="s">
        <v>103</v>
      </c>
      <c r="G129" s="363">
        <f t="shared" si="10"/>
        <v>7</v>
      </c>
      <c r="H129" s="319">
        <v>0</v>
      </c>
      <c r="I129" s="319">
        <v>0</v>
      </c>
      <c r="J129" s="319">
        <v>0</v>
      </c>
      <c r="K129" s="319">
        <v>0</v>
      </c>
      <c r="L129" s="319">
        <v>7</v>
      </c>
      <c r="M129" s="319">
        <v>0</v>
      </c>
      <c r="N129" s="319">
        <v>0</v>
      </c>
      <c r="O129" s="319">
        <v>0</v>
      </c>
      <c r="P129" s="319">
        <v>0</v>
      </c>
      <c r="Q129" s="319">
        <v>0</v>
      </c>
      <c r="R129" s="319">
        <v>0</v>
      </c>
      <c r="S129" s="319">
        <v>0</v>
      </c>
      <c r="T129" s="306"/>
    </row>
    <row r="130" spans="1:20" ht="18" customHeight="1" x14ac:dyDescent="0.25">
      <c r="A130" s="1773"/>
      <c r="B130" s="310"/>
      <c r="C130" s="1724"/>
      <c r="D130" s="1697"/>
      <c r="E130" s="1698"/>
      <c r="F130" s="362" t="s">
        <v>104</v>
      </c>
      <c r="G130" s="363">
        <f t="shared" si="10"/>
        <v>4</v>
      </c>
      <c r="H130" s="319">
        <v>0</v>
      </c>
      <c r="I130" s="319">
        <v>0</v>
      </c>
      <c r="J130" s="319">
        <v>0</v>
      </c>
      <c r="K130" s="319">
        <v>0</v>
      </c>
      <c r="L130" s="319">
        <v>4</v>
      </c>
      <c r="M130" s="319">
        <v>0</v>
      </c>
      <c r="N130" s="319">
        <v>0</v>
      </c>
      <c r="O130" s="319">
        <v>0</v>
      </c>
      <c r="P130" s="319">
        <v>0</v>
      </c>
      <c r="Q130" s="319">
        <v>0</v>
      </c>
      <c r="R130" s="319">
        <v>0</v>
      </c>
      <c r="S130" s="319">
        <v>0</v>
      </c>
      <c r="T130" s="306"/>
    </row>
    <row r="131" spans="1:20" ht="18" customHeight="1" x14ac:dyDescent="0.25">
      <c r="A131" s="1773"/>
      <c r="B131" s="310"/>
      <c r="C131" s="1724"/>
      <c r="D131" s="1699"/>
      <c r="E131" s="1700"/>
      <c r="F131" s="362" t="s">
        <v>105</v>
      </c>
      <c r="G131" s="363">
        <f t="shared" si="10"/>
        <v>3</v>
      </c>
      <c r="H131" s="319">
        <v>0</v>
      </c>
      <c r="I131" s="319">
        <v>0</v>
      </c>
      <c r="J131" s="319">
        <v>0</v>
      </c>
      <c r="K131" s="319">
        <v>0</v>
      </c>
      <c r="L131" s="319">
        <v>3</v>
      </c>
      <c r="M131" s="319">
        <v>0</v>
      </c>
      <c r="N131" s="319">
        <v>0</v>
      </c>
      <c r="O131" s="319">
        <v>0</v>
      </c>
      <c r="P131" s="319">
        <v>0</v>
      </c>
      <c r="Q131" s="319">
        <v>0</v>
      </c>
      <c r="R131" s="319">
        <v>0</v>
      </c>
      <c r="S131" s="319">
        <v>0</v>
      </c>
      <c r="T131" s="306"/>
    </row>
    <row r="132" spans="1:20" ht="18" customHeight="1" x14ac:dyDescent="0.25">
      <c r="A132" s="1773"/>
      <c r="B132" s="310"/>
      <c r="C132" s="1724"/>
      <c r="D132" s="1695" t="s">
        <v>99</v>
      </c>
      <c r="E132" s="1696"/>
      <c r="F132" s="354" t="s">
        <v>106</v>
      </c>
      <c r="G132" s="363">
        <f t="shared" si="10"/>
        <v>0</v>
      </c>
      <c r="H132" s="319">
        <v>0</v>
      </c>
      <c r="I132" s="319">
        <v>0</v>
      </c>
      <c r="J132" s="319">
        <v>0</v>
      </c>
      <c r="K132" s="319">
        <v>0</v>
      </c>
      <c r="L132" s="319">
        <v>0</v>
      </c>
      <c r="M132" s="319">
        <v>0</v>
      </c>
      <c r="N132" s="319">
        <v>0</v>
      </c>
      <c r="O132" s="319">
        <v>0</v>
      </c>
      <c r="P132" s="319">
        <v>0</v>
      </c>
      <c r="Q132" s="319">
        <v>0</v>
      </c>
      <c r="R132" s="319">
        <v>0</v>
      </c>
      <c r="S132" s="319">
        <v>0</v>
      </c>
      <c r="T132" s="306"/>
    </row>
    <row r="133" spans="1:20" ht="18" customHeight="1" x14ac:dyDescent="0.25">
      <c r="A133" s="1773"/>
      <c r="B133" s="310"/>
      <c r="C133" s="1724"/>
      <c r="D133" s="1697"/>
      <c r="E133" s="1698"/>
      <c r="F133" s="354" t="s">
        <v>107</v>
      </c>
      <c r="G133" s="363">
        <f t="shared" si="10"/>
        <v>0</v>
      </c>
      <c r="H133" s="319">
        <v>0</v>
      </c>
      <c r="I133" s="319">
        <v>0</v>
      </c>
      <c r="J133" s="319">
        <v>0</v>
      </c>
      <c r="K133" s="319">
        <v>0</v>
      </c>
      <c r="L133" s="319">
        <v>0</v>
      </c>
      <c r="M133" s="319">
        <v>0</v>
      </c>
      <c r="N133" s="319">
        <v>0</v>
      </c>
      <c r="O133" s="319">
        <v>0</v>
      </c>
      <c r="P133" s="319">
        <v>0</v>
      </c>
      <c r="Q133" s="319">
        <v>0</v>
      </c>
      <c r="R133" s="319">
        <v>0</v>
      </c>
      <c r="S133" s="319">
        <v>0</v>
      </c>
      <c r="T133" s="306"/>
    </row>
    <row r="134" spans="1:20" ht="18" customHeight="1" x14ac:dyDescent="0.25">
      <c r="A134" s="1773"/>
      <c r="B134" s="310"/>
      <c r="C134" s="1724"/>
      <c r="D134" s="1697"/>
      <c r="E134" s="1698"/>
      <c r="F134" s="354" t="s">
        <v>594</v>
      </c>
      <c r="G134" s="363">
        <f t="shared" si="10"/>
        <v>0</v>
      </c>
      <c r="H134" s="319">
        <v>0</v>
      </c>
      <c r="I134" s="319">
        <v>0</v>
      </c>
      <c r="J134" s="319">
        <v>0</v>
      </c>
      <c r="K134" s="319">
        <v>0</v>
      </c>
      <c r="L134" s="319">
        <v>0</v>
      </c>
      <c r="M134" s="319">
        <v>0</v>
      </c>
      <c r="N134" s="319">
        <v>0</v>
      </c>
      <c r="O134" s="319">
        <v>0</v>
      </c>
      <c r="P134" s="319">
        <v>0</v>
      </c>
      <c r="Q134" s="319">
        <v>0</v>
      </c>
      <c r="R134" s="319">
        <v>0</v>
      </c>
      <c r="S134" s="319">
        <v>0</v>
      </c>
      <c r="T134" s="306"/>
    </row>
    <row r="135" spans="1:20" ht="18" customHeight="1" x14ac:dyDescent="0.25">
      <c r="A135" s="1773"/>
      <c r="B135" s="310"/>
      <c r="C135" s="1724"/>
      <c r="D135" s="1697"/>
      <c r="E135" s="1698"/>
      <c r="F135" s="358" t="s">
        <v>595</v>
      </c>
      <c r="G135" s="363">
        <f t="shared" si="10"/>
        <v>0</v>
      </c>
      <c r="H135" s="319">
        <v>0</v>
      </c>
      <c r="I135" s="319">
        <v>0</v>
      </c>
      <c r="J135" s="319">
        <v>0</v>
      </c>
      <c r="K135" s="319">
        <v>0</v>
      </c>
      <c r="L135" s="319">
        <v>0</v>
      </c>
      <c r="M135" s="319">
        <v>0</v>
      </c>
      <c r="N135" s="319">
        <v>0</v>
      </c>
      <c r="O135" s="319">
        <v>0</v>
      </c>
      <c r="P135" s="319">
        <v>0</v>
      </c>
      <c r="Q135" s="319">
        <v>0</v>
      </c>
      <c r="R135" s="319">
        <v>0</v>
      </c>
      <c r="S135" s="319">
        <v>0</v>
      </c>
      <c r="T135" s="306"/>
    </row>
    <row r="136" spans="1:20" ht="18" customHeight="1" x14ac:dyDescent="0.25">
      <c r="A136" s="1773"/>
      <c r="B136" s="310"/>
      <c r="C136" s="1724"/>
      <c r="D136" s="1697"/>
      <c r="E136" s="1698"/>
      <c r="F136" s="354" t="s">
        <v>596</v>
      </c>
      <c r="G136" s="363">
        <f t="shared" si="10"/>
        <v>0</v>
      </c>
      <c r="H136" s="319">
        <v>0</v>
      </c>
      <c r="I136" s="319">
        <v>0</v>
      </c>
      <c r="J136" s="319">
        <v>0</v>
      </c>
      <c r="K136" s="319">
        <v>0</v>
      </c>
      <c r="L136" s="319">
        <v>0</v>
      </c>
      <c r="M136" s="319">
        <v>0</v>
      </c>
      <c r="N136" s="319">
        <v>0</v>
      </c>
      <c r="O136" s="319">
        <v>0</v>
      </c>
      <c r="P136" s="319">
        <v>0</v>
      </c>
      <c r="Q136" s="319">
        <v>0</v>
      </c>
      <c r="R136" s="319">
        <v>0</v>
      </c>
      <c r="S136" s="319">
        <v>0</v>
      </c>
      <c r="T136" s="306"/>
    </row>
    <row r="137" spans="1:20" ht="18" customHeight="1" x14ac:dyDescent="0.25">
      <c r="A137" s="1773"/>
      <c r="B137" s="310"/>
      <c r="C137" s="1724"/>
      <c r="D137" s="1699"/>
      <c r="E137" s="1700"/>
      <c r="F137" s="354" t="s">
        <v>597</v>
      </c>
      <c r="G137" s="363">
        <f t="shared" si="10"/>
        <v>0</v>
      </c>
      <c r="H137" s="319">
        <v>0</v>
      </c>
      <c r="I137" s="319">
        <v>0</v>
      </c>
      <c r="J137" s="319">
        <v>0</v>
      </c>
      <c r="K137" s="319">
        <v>0</v>
      </c>
      <c r="L137" s="319">
        <v>0</v>
      </c>
      <c r="M137" s="319">
        <v>0</v>
      </c>
      <c r="N137" s="319">
        <v>0</v>
      </c>
      <c r="O137" s="319">
        <v>0</v>
      </c>
      <c r="P137" s="319">
        <v>0</v>
      </c>
      <c r="Q137" s="319">
        <v>0</v>
      </c>
      <c r="R137" s="319">
        <v>0</v>
      </c>
      <c r="S137" s="319">
        <v>0</v>
      </c>
      <c r="T137" s="306"/>
    </row>
    <row r="138" spans="1:20" ht="18" customHeight="1" x14ac:dyDescent="0.25">
      <c r="A138" s="1773"/>
      <c r="B138" s="310"/>
      <c r="C138" s="1724"/>
      <c r="D138" s="1695" t="s">
        <v>100</v>
      </c>
      <c r="E138" s="1696"/>
      <c r="F138" s="359" t="s">
        <v>109</v>
      </c>
      <c r="G138" s="338">
        <f t="shared" si="10"/>
        <v>0</v>
      </c>
      <c r="H138" s="338">
        <v>0</v>
      </c>
      <c r="I138" s="338">
        <v>0</v>
      </c>
      <c r="J138" s="338"/>
      <c r="K138" s="338"/>
      <c r="L138" s="338"/>
      <c r="M138" s="338"/>
      <c r="N138" s="338"/>
      <c r="O138" s="338"/>
      <c r="P138" s="338"/>
      <c r="Q138" s="338"/>
      <c r="R138" s="338"/>
      <c r="S138" s="338"/>
      <c r="T138" s="306"/>
    </row>
    <row r="139" spans="1:20" ht="18" customHeight="1" thickBot="1" x14ac:dyDescent="0.3">
      <c r="A139" s="1773"/>
      <c r="B139" s="310"/>
      <c r="C139" s="1724"/>
      <c r="D139" s="1697"/>
      <c r="E139" s="1698"/>
      <c r="F139" s="360" t="s">
        <v>110</v>
      </c>
      <c r="G139" s="341">
        <f t="shared" si="10"/>
        <v>2</v>
      </c>
      <c r="H139" s="341">
        <v>2</v>
      </c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06"/>
    </row>
    <row r="140" spans="1:20" ht="18" customHeight="1" thickBot="1" x14ac:dyDescent="0.3">
      <c r="A140" s="1773"/>
      <c r="B140" s="310"/>
      <c r="C140" s="1724"/>
      <c r="D140" s="1725" t="s">
        <v>551</v>
      </c>
      <c r="E140" s="1725"/>
      <c r="F140" s="1725"/>
      <c r="G140" s="1725"/>
      <c r="H140" s="1725"/>
      <c r="I140" s="1725"/>
      <c r="J140" s="1725"/>
      <c r="K140" s="1725"/>
      <c r="L140" s="1725"/>
      <c r="M140" s="1725"/>
      <c r="N140" s="1725"/>
      <c r="O140" s="1725"/>
      <c r="P140" s="1725"/>
      <c r="Q140" s="1725"/>
      <c r="R140" s="1725"/>
      <c r="S140" s="1726"/>
      <c r="T140" s="306"/>
    </row>
    <row r="141" spans="1:20" ht="18" customHeight="1" x14ac:dyDescent="0.25">
      <c r="A141" s="1773"/>
      <c r="B141" s="310"/>
      <c r="C141" s="1724"/>
      <c r="D141" s="1727" t="s">
        <v>598</v>
      </c>
      <c r="E141" s="1728"/>
      <c r="F141" s="361" t="s">
        <v>599</v>
      </c>
      <c r="G141" s="337"/>
      <c r="H141" s="313">
        <v>0</v>
      </c>
      <c r="I141" s="313">
        <v>0</v>
      </c>
      <c r="J141" s="313">
        <v>0</v>
      </c>
      <c r="K141" s="313">
        <v>0</v>
      </c>
      <c r="L141" s="313">
        <v>0</v>
      </c>
      <c r="M141" s="313">
        <v>0</v>
      </c>
      <c r="N141" s="313">
        <v>0</v>
      </c>
      <c r="O141" s="313">
        <v>0</v>
      </c>
      <c r="P141" s="313">
        <v>0</v>
      </c>
      <c r="Q141" s="313">
        <v>0</v>
      </c>
      <c r="R141" s="313">
        <v>0</v>
      </c>
      <c r="S141" s="313">
        <v>0</v>
      </c>
      <c r="T141" s="306"/>
    </row>
    <row r="142" spans="1:20" ht="18" customHeight="1" x14ac:dyDescent="0.25">
      <c r="A142" s="1773"/>
      <c r="B142" s="310"/>
      <c r="C142" s="1724"/>
      <c r="D142" s="1697"/>
      <c r="E142" s="1698"/>
      <c r="F142" s="358" t="s">
        <v>600</v>
      </c>
      <c r="G142" s="363">
        <f>SUM(H142:S142)</f>
        <v>0</v>
      </c>
      <c r="H142" s="319">
        <v>0</v>
      </c>
      <c r="I142" s="313">
        <v>0</v>
      </c>
      <c r="J142" s="313">
        <v>0</v>
      </c>
      <c r="K142" s="313">
        <v>0</v>
      </c>
      <c r="L142" s="313">
        <v>0</v>
      </c>
      <c r="M142" s="313">
        <v>0</v>
      </c>
      <c r="N142" s="313">
        <v>0</v>
      </c>
      <c r="O142" s="313">
        <v>0</v>
      </c>
      <c r="P142" s="313">
        <v>0</v>
      </c>
      <c r="Q142" s="313">
        <v>0</v>
      </c>
      <c r="R142" s="313">
        <v>0</v>
      </c>
      <c r="S142" s="313">
        <v>0</v>
      </c>
      <c r="T142" s="306"/>
    </row>
    <row r="143" spans="1:20" ht="18" customHeight="1" x14ac:dyDescent="0.25">
      <c r="A143" s="1773"/>
      <c r="B143" s="310"/>
      <c r="C143" s="1724"/>
      <c r="D143" s="1697"/>
      <c r="E143" s="1698"/>
      <c r="F143" s="354" t="s">
        <v>601</v>
      </c>
      <c r="G143" s="363">
        <f t="shared" ref="G143:G154" si="11">SUM(H143:S143)</f>
        <v>0</v>
      </c>
      <c r="H143" s="319">
        <v>0</v>
      </c>
      <c r="I143" s="313">
        <v>0</v>
      </c>
      <c r="J143" s="313">
        <v>0</v>
      </c>
      <c r="K143" s="313">
        <v>0</v>
      </c>
      <c r="L143" s="313">
        <v>0</v>
      </c>
      <c r="M143" s="313">
        <v>0</v>
      </c>
      <c r="N143" s="313">
        <v>0</v>
      </c>
      <c r="O143" s="313">
        <v>0</v>
      </c>
      <c r="P143" s="313">
        <v>0</v>
      </c>
      <c r="Q143" s="313">
        <v>0</v>
      </c>
      <c r="R143" s="313">
        <v>0</v>
      </c>
      <c r="S143" s="313">
        <v>0</v>
      </c>
      <c r="T143" s="306"/>
    </row>
    <row r="144" spans="1:20" ht="18" customHeight="1" x14ac:dyDescent="0.25">
      <c r="A144" s="1773"/>
      <c r="B144" s="310"/>
      <c r="C144" s="1724"/>
      <c r="D144" s="1697"/>
      <c r="E144" s="1698"/>
      <c r="F144" s="354" t="s">
        <v>602</v>
      </c>
      <c r="G144" s="363">
        <f t="shared" si="11"/>
        <v>0</v>
      </c>
      <c r="H144" s="319">
        <v>0</v>
      </c>
      <c r="I144" s="313">
        <v>0</v>
      </c>
      <c r="J144" s="313">
        <v>0</v>
      </c>
      <c r="K144" s="313">
        <v>0</v>
      </c>
      <c r="L144" s="313">
        <v>0</v>
      </c>
      <c r="M144" s="313">
        <v>0</v>
      </c>
      <c r="N144" s="313">
        <v>0</v>
      </c>
      <c r="O144" s="313">
        <v>0</v>
      </c>
      <c r="P144" s="313">
        <v>0</v>
      </c>
      <c r="Q144" s="313">
        <v>0</v>
      </c>
      <c r="R144" s="313">
        <v>0</v>
      </c>
      <c r="S144" s="313">
        <v>0</v>
      </c>
      <c r="T144" s="306"/>
    </row>
    <row r="145" spans="1:20" ht="18" customHeight="1" x14ac:dyDescent="0.25">
      <c r="A145" s="1773"/>
      <c r="B145" s="310"/>
      <c r="C145" s="1724"/>
      <c r="D145" s="1697"/>
      <c r="E145" s="1698"/>
      <c r="F145" s="354" t="s">
        <v>603</v>
      </c>
      <c r="G145" s="363">
        <f t="shared" si="11"/>
        <v>0</v>
      </c>
      <c r="H145" s="319">
        <v>0</v>
      </c>
      <c r="I145" s="313">
        <v>0</v>
      </c>
      <c r="J145" s="313">
        <v>0</v>
      </c>
      <c r="K145" s="313">
        <v>0</v>
      </c>
      <c r="L145" s="313">
        <v>0</v>
      </c>
      <c r="M145" s="313">
        <v>0</v>
      </c>
      <c r="N145" s="313">
        <v>0</v>
      </c>
      <c r="O145" s="313">
        <v>0</v>
      </c>
      <c r="P145" s="313">
        <v>0</v>
      </c>
      <c r="Q145" s="313">
        <v>0</v>
      </c>
      <c r="R145" s="313">
        <v>0</v>
      </c>
      <c r="S145" s="313">
        <v>0</v>
      </c>
      <c r="T145" s="306"/>
    </row>
    <row r="146" spans="1:20" ht="18" customHeight="1" x14ac:dyDescent="0.25">
      <c r="A146" s="1773"/>
      <c r="B146" s="310"/>
      <c r="C146" s="1724"/>
      <c r="D146" s="1697"/>
      <c r="E146" s="1698"/>
      <c r="F146" s="362" t="s">
        <v>604</v>
      </c>
      <c r="G146" s="363">
        <f t="shared" si="11"/>
        <v>0</v>
      </c>
      <c r="H146" s="319">
        <v>0</v>
      </c>
      <c r="I146" s="313">
        <v>0</v>
      </c>
      <c r="J146" s="313">
        <v>0</v>
      </c>
      <c r="K146" s="313">
        <v>0</v>
      </c>
      <c r="L146" s="313">
        <v>0</v>
      </c>
      <c r="M146" s="313">
        <v>0</v>
      </c>
      <c r="N146" s="313">
        <v>0</v>
      </c>
      <c r="O146" s="313">
        <v>0</v>
      </c>
      <c r="P146" s="313">
        <v>0</v>
      </c>
      <c r="Q146" s="313">
        <v>0</v>
      </c>
      <c r="R146" s="313">
        <v>0</v>
      </c>
      <c r="S146" s="313">
        <v>0</v>
      </c>
      <c r="T146" s="306"/>
    </row>
    <row r="147" spans="1:20" ht="18" customHeight="1" x14ac:dyDescent="0.25">
      <c r="A147" s="1773"/>
      <c r="B147" s="310"/>
      <c r="C147" s="1724"/>
      <c r="D147" s="1697"/>
      <c r="E147" s="1698"/>
      <c r="F147" s="362" t="s">
        <v>605</v>
      </c>
      <c r="G147" s="363">
        <f t="shared" si="11"/>
        <v>0</v>
      </c>
      <c r="H147" s="319">
        <v>0</v>
      </c>
      <c r="I147" s="313">
        <v>0</v>
      </c>
      <c r="J147" s="313">
        <v>0</v>
      </c>
      <c r="K147" s="313">
        <v>0</v>
      </c>
      <c r="L147" s="313">
        <v>0</v>
      </c>
      <c r="M147" s="313">
        <v>0</v>
      </c>
      <c r="N147" s="313">
        <v>0</v>
      </c>
      <c r="O147" s="313">
        <v>0</v>
      </c>
      <c r="P147" s="313">
        <v>0</v>
      </c>
      <c r="Q147" s="313">
        <v>0</v>
      </c>
      <c r="R147" s="313">
        <v>0</v>
      </c>
      <c r="S147" s="313">
        <v>0</v>
      </c>
      <c r="T147" s="306"/>
    </row>
    <row r="148" spans="1:20" ht="18" customHeight="1" x14ac:dyDescent="0.25">
      <c r="A148" s="1773"/>
      <c r="B148" s="310"/>
      <c r="C148" s="1724"/>
      <c r="D148" s="1697"/>
      <c r="E148" s="1698"/>
      <c r="F148" s="362" t="s">
        <v>606</v>
      </c>
      <c r="G148" s="363">
        <f t="shared" si="11"/>
        <v>0</v>
      </c>
      <c r="H148" s="319">
        <v>0</v>
      </c>
      <c r="I148" s="313">
        <v>0</v>
      </c>
      <c r="J148" s="313">
        <v>0</v>
      </c>
      <c r="K148" s="313">
        <v>0</v>
      </c>
      <c r="L148" s="313">
        <v>0</v>
      </c>
      <c r="M148" s="313">
        <v>0</v>
      </c>
      <c r="N148" s="313">
        <v>0</v>
      </c>
      <c r="O148" s="313">
        <v>0</v>
      </c>
      <c r="P148" s="313">
        <v>0</v>
      </c>
      <c r="Q148" s="313">
        <v>0</v>
      </c>
      <c r="R148" s="313">
        <v>0</v>
      </c>
      <c r="S148" s="313">
        <v>0</v>
      </c>
      <c r="T148" s="306"/>
    </row>
    <row r="149" spans="1:20" ht="18" customHeight="1" x14ac:dyDescent="0.25">
      <c r="A149" s="1773"/>
      <c r="B149" s="310"/>
      <c r="C149" s="1724"/>
      <c r="D149" s="1697"/>
      <c r="E149" s="1698"/>
      <c r="F149" s="356" t="s">
        <v>607</v>
      </c>
      <c r="G149" s="363">
        <f t="shared" si="11"/>
        <v>0</v>
      </c>
      <c r="H149" s="319">
        <v>0</v>
      </c>
      <c r="I149" s="313">
        <v>0</v>
      </c>
      <c r="J149" s="313">
        <v>0</v>
      </c>
      <c r="K149" s="313">
        <v>0</v>
      </c>
      <c r="L149" s="313">
        <v>0</v>
      </c>
      <c r="M149" s="313">
        <v>0</v>
      </c>
      <c r="N149" s="313">
        <v>0</v>
      </c>
      <c r="O149" s="313">
        <v>0</v>
      </c>
      <c r="P149" s="313">
        <v>0</v>
      </c>
      <c r="Q149" s="313">
        <v>0</v>
      </c>
      <c r="R149" s="313">
        <v>0</v>
      </c>
      <c r="S149" s="313">
        <v>0</v>
      </c>
      <c r="T149" s="306"/>
    </row>
    <row r="150" spans="1:20" ht="18" customHeight="1" x14ac:dyDescent="0.25">
      <c r="A150" s="1773"/>
      <c r="B150" s="310"/>
      <c r="C150" s="1724"/>
      <c r="D150" s="1697"/>
      <c r="E150" s="1698"/>
      <c r="F150" s="356" t="s">
        <v>608</v>
      </c>
      <c r="G150" s="363">
        <f t="shared" si="11"/>
        <v>0</v>
      </c>
      <c r="H150" s="319">
        <v>0</v>
      </c>
      <c r="I150" s="313">
        <v>0</v>
      </c>
      <c r="J150" s="313">
        <v>0</v>
      </c>
      <c r="K150" s="313">
        <v>0</v>
      </c>
      <c r="L150" s="313">
        <v>0</v>
      </c>
      <c r="M150" s="313">
        <v>0</v>
      </c>
      <c r="N150" s="313">
        <v>0</v>
      </c>
      <c r="O150" s="313">
        <v>0</v>
      </c>
      <c r="P150" s="313">
        <v>0</v>
      </c>
      <c r="Q150" s="313">
        <v>0</v>
      </c>
      <c r="R150" s="313">
        <v>0</v>
      </c>
      <c r="S150" s="313">
        <v>0</v>
      </c>
      <c r="T150" s="306"/>
    </row>
    <row r="151" spans="1:20" ht="18" customHeight="1" x14ac:dyDescent="0.25">
      <c r="A151" s="1773"/>
      <c r="B151" s="310"/>
      <c r="C151" s="1724"/>
      <c r="D151" s="1697"/>
      <c r="E151" s="1698"/>
      <c r="F151" s="364" t="s">
        <v>609</v>
      </c>
      <c r="G151" s="363">
        <f t="shared" si="11"/>
        <v>0</v>
      </c>
      <c r="H151" s="319">
        <v>0</v>
      </c>
      <c r="I151" s="313">
        <v>0</v>
      </c>
      <c r="J151" s="313">
        <v>0</v>
      </c>
      <c r="K151" s="313">
        <v>0</v>
      </c>
      <c r="L151" s="313">
        <v>0</v>
      </c>
      <c r="M151" s="313">
        <v>0</v>
      </c>
      <c r="N151" s="313">
        <v>0</v>
      </c>
      <c r="O151" s="313">
        <v>0</v>
      </c>
      <c r="P151" s="313">
        <v>0</v>
      </c>
      <c r="Q151" s="313">
        <v>0</v>
      </c>
      <c r="R151" s="313">
        <v>0</v>
      </c>
      <c r="S151" s="313">
        <v>0</v>
      </c>
      <c r="T151" s="306"/>
    </row>
    <row r="152" spans="1:20" ht="18" customHeight="1" x14ac:dyDescent="0.25">
      <c r="A152" s="1773"/>
      <c r="B152" s="310"/>
      <c r="C152" s="1724"/>
      <c r="D152" s="1697"/>
      <c r="E152" s="1698"/>
      <c r="F152" s="356" t="s">
        <v>610</v>
      </c>
      <c r="G152" s="363">
        <f t="shared" si="11"/>
        <v>0</v>
      </c>
      <c r="H152" s="319">
        <v>0</v>
      </c>
      <c r="I152" s="313">
        <v>0</v>
      </c>
      <c r="J152" s="313">
        <v>0</v>
      </c>
      <c r="K152" s="313">
        <v>0</v>
      </c>
      <c r="L152" s="313">
        <v>0</v>
      </c>
      <c r="M152" s="313">
        <v>0</v>
      </c>
      <c r="N152" s="313">
        <v>0</v>
      </c>
      <c r="O152" s="313">
        <v>0</v>
      </c>
      <c r="P152" s="313">
        <v>0</v>
      </c>
      <c r="Q152" s="313">
        <v>0</v>
      </c>
      <c r="R152" s="313">
        <v>0</v>
      </c>
      <c r="S152" s="313">
        <v>0</v>
      </c>
      <c r="T152" s="306"/>
    </row>
    <row r="153" spans="1:20" ht="18" customHeight="1" x14ac:dyDescent="0.25">
      <c r="A153" s="1773"/>
      <c r="B153" s="310"/>
      <c r="C153" s="1724"/>
      <c r="D153" s="1697"/>
      <c r="E153" s="1698"/>
      <c r="F153" s="356" t="s">
        <v>611</v>
      </c>
      <c r="G153" s="363">
        <f t="shared" si="11"/>
        <v>0</v>
      </c>
      <c r="H153" s="319">
        <v>0</v>
      </c>
      <c r="I153" s="313">
        <v>0</v>
      </c>
      <c r="J153" s="313">
        <v>0</v>
      </c>
      <c r="K153" s="313">
        <v>0</v>
      </c>
      <c r="L153" s="313">
        <v>0</v>
      </c>
      <c r="M153" s="313">
        <v>0</v>
      </c>
      <c r="N153" s="313">
        <v>0</v>
      </c>
      <c r="O153" s="313">
        <v>0</v>
      </c>
      <c r="P153" s="313">
        <v>0</v>
      </c>
      <c r="Q153" s="313">
        <v>0</v>
      </c>
      <c r="R153" s="313">
        <v>0</v>
      </c>
      <c r="S153" s="313">
        <v>0</v>
      </c>
      <c r="T153" s="306"/>
    </row>
    <row r="154" spans="1:20" ht="18" customHeight="1" x14ac:dyDescent="0.25">
      <c r="A154" s="1773"/>
      <c r="B154" s="310"/>
      <c r="C154" s="1724"/>
      <c r="D154" s="1699"/>
      <c r="E154" s="1700"/>
      <c r="F154" s="356" t="s">
        <v>612</v>
      </c>
      <c r="G154" s="363">
        <f t="shared" si="11"/>
        <v>0</v>
      </c>
      <c r="H154" s="319">
        <v>0</v>
      </c>
      <c r="I154" s="313">
        <v>0</v>
      </c>
      <c r="J154" s="313">
        <v>0</v>
      </c>
      <c r="K154" s="313">
        <v>0</v>
      </c>
      <c r="L154" s="313">
        <v>0</v>
      </c>
      <c r="M154" s="313">
        <v>0</v>
      </c>
      <c r="N154" s="313">
        <v>0</v>
      </c>
      <c r="O154" s="313">
        <v>0</v>
      </c>
      <c r="P154" s="313">
        <v>0</v>
      </c>
      <c r="Q154" s="313">
        <v>0</v>
      </c>
      <c r="R154" s="313">
        <v>0</v>
      </c>
      <c r="S154" s="313">
        <v>0</v>
      </c>
      <c r="T154" s="306"/>
    </row>
    <row r="155" spans="1:20" ht="18" customHeight="1" x14ac:dyDescent="0.25">
      <c r="A155" s="1773"/>
      <c r="B155" s="310"/>
      <c r="C155" s="1724"/>
      <c r="D155" s="1695" t="s">
        <v>613</v>
      </c>
      <c r="E155" s="1696"/>
      <c r="F155" s="359" t="s">
        <v>614</v>
      </c>
      <c r="G155" s="338">
        <v>0</v>
      </c>
      <c r="H155" s="338">
        <v>0</v>
      </c>
      <c r="I155" s="313">
        <v>0</v>
      </c>
      <c r="J155" s="313">
        <v>0</v>
      </c>
      <c r="K155" s="313">
        <v>0</v>
      </c>
      <c r="L155" s="313">
        <v>0</v>
      </c>
      <c r="M155" s="313">
        <v>0</v>
      </c>
      <c r="N155" s="313">
        <v>0</v>
      </c>
      <c r="O155" s="313">
        <v>0</v>
      </c>
      <c r="P155" s="313">
        <v>0</v>
      </c>
      <c r="Q155" s="313">
        <v>0</v>
      </c>
      <c r="R155" s="313">
        <v>0</v>
      </c>
      <c r="S155" s="313">
        <v>0</v>
      </c>
      <c r="T155" s="306"/>
    </row>
    <row r="156" spans="1:20" ht="18" customHeight="1" x14ac:dyDescent="0.25">
      <c r="A156" s="1773"/>
      <c r="B156" s="310"/>
      <c r="C156" s="1724"/>
      <c r="D156" s="1697"/>
      <c r="E156" s="1698"/>
      <c r="F156" s="360" t="s">
        <v>615</v>
      </c>
      <c r="G156" s="341">
        <v>0</v>
      </c>
      <c r="H156" s="341">
        <v>0</v>
      </c>
      <c r="I156" s="313">
        <v>0</v>
      </c>
      <c r="J156" s="313">
        <v>0</v>
      </c>
      <c r="K156" s="313">
        <v>0</v>
      </c>
      <c r="L156" s="313">
        <v>0</v>
      </c>
      <c r="M156" s="313">
        <v>0</v>
      </c>
      <c r="N156" s="313">
        <v>0</v>
      </c>
      <c r="O156" s="313">
        <v>0</v>
      </c>
      <c r="P156" s="313">
        <v>0</v>
      </c>
      <c r="Q156" s="313">
        <v>0</v>
      </c>
      <c r="R156" s="313">
        <v>0</v>
      </c>
      <c r="S156" s="313">
        <v>0</v>
      </c>
      <c r="T156" s="306"/>
    </row>
    <row r="157" spans="1:20" ht="18" customHeight="1" x14ac:dyDescent="0.25">
      <c r="A157" s="1773"/>
      <c r="B157" s="310"/>
      <c r="C157" s="1724"/>
      <c r="D157" s="1695" t="s">
        <v>616</v>
      </c>
      <c r="E157" s="1696"/>
      <c r="F157" s="358" t="s">
        <v>617</v>
      </c>
      <c r="G157" s="357"/>
      <c r="H157" s="357"/>
      <c r="I157" s="313">
        <v>0</v>
      </c>
      <c r="J157" s="313">
        <v>0</v>
      </c>
      <c r="K157" s="313">
        <v>0</v>
      </c>
      <c r="L157" s="313">
        <v>0</v>
      </c>
      <c r="M157" s="313">
        <v>0</v>
      </c>
      <c r="N157" s="313">
        <v>0</v>
      </c>
      <c r="O157" s="313">
        <v>0</v>
      </c>
      <c r="P157" s="313">
        <v>0</v>
      </c>
      <c r="Q157" s="313">
        <v>0</v>
      </c>
      <c r="R157" s="313">
        <v>0</v>
      </c>
      <c r="S157" s="313">
        <v>0</v>
      </c>
      <c r="T157" s="306"/>
    </row>
    <row r="158" spans="1:20" ht="18" customHeight="1" x14ac:dyDescent="0.25">
      <c r="A158" s="1773"/>
      <c r="B158" s="310"/>
      <c r="C158" s="1724"/>
      <c r="D158" s="1697"/>
      <c r="E158" s="1698"/>
      <c r="F158" s="358" t="s">
        <v>618</v>
      </c>
      <c r="G158" s="363">
        <f>SUM(H158:S158)</f>
        <v>0</v>
      </c>
      <c r="H158" s="319">
        <v>0</v>
      </c>
      <c r="I158" s="313">
        <v>0</v>
      </c>
      <c r="J158" s="313">
        <v>0</v>
      </c>
      <c r="K158" s="313">
        <v>0</v>
      </c>
      <c r="L158" s="313">
        <v>0</v>
      </c>
      <c r="M158" s="313">
        <v>0</v>
      </c>
      <c r="N158" s="313">
        <v>0</v>
      </c>
      <c r="O158" s="313">
        <v>0</v>
      </c>
      <c r="P158" s="313">
        <v>0</v>
      </c>
      <c r="Q158" s="313">
        <v>0</v>
      </c>
      <c r="R158" s="313">
        <v>0</v>
      </c>
      <c r="S158" s="313">
        <v>0</v>
      </c>
      <c r="T158" s="306"/>
    </row>
    <row r="159" spans="1:20" ht="18" customHeight="1" x14ac:dyDescent="0.25">
      <c r="A159" s="1773"/>
      <c r="B159" s="310"/>
      <c r="C159" s="1724"/>
      <c r="D159" s="1697"/>
      <c r="E159" s="1698"/>
      <c r="F159" s="354" t="s">
        <v>619</v>
      </c>
      <c r="G159" s="363">
        <f t="shared" ref="G159:G169" si="12">SUM(H159:S159)</f>
        <v>0</v>
      </c>
      <c r="H159" s="319">
        <v>0</v>
      </c>
      <c r="I159" s="313">
        <v>0</v>
      </c>
      <c r="J159" s="313">
        <v>0</v>
      </c>
      <c r="K159" s="313">
        <v>0</v>
      </c>
      <c r="L159" s="313">
        <v>0</v>
      </c>
      <c r="M159" s="313">
        <v>0</v>
      </c>
      <c r="N159" s="313">
        <v>0</v>
      </c>
      <c r="O159" s="313">
        <v>0</v>
      </c>
      <c r="P159" s="313">
        <v>0</v>
      </c>
      <c r="Q159" s="313">
        <v>0</v>
      </c>
      <c r="R159" s="313">
        <v>0</v>
      </c>
      <c r="S159" s="313">
        <v>0</v>
      </c>
      <c r="T159" s="306"/>
    </row>
    <row r="160" spans="1:20" ht="18" customHeight="1" x14ac:dyDescent="0.25">
      <c r="A160" s="1773"/>
      <c r="B160" s="310"/>
      <c r="C160" s="1724"/>
      <c r="D160" s="1697"/>
      <c r="E160" s="1698"/>
      <c r="F160" s="354" t="s">
        <v>620</v>
      </c>
      <c r="G160" s="363">
        <f t="shared" si="12"/>
        <v>0</v>
      </c>
      <c r="H160" s="319">
        <v>0</v>
      </c>
      <c r="I160" s="313">
        <v>0</v>
      </c>
      <c r="J160" s="313">
        <v>0</v>
      </c>
      <c r="K160" s="313">
        <v>0</v>
      </c>
      <c r="L160" s="313">
        <v>0</v>
      </c>
      <c r="M160" s="313">
        <v>0</v>
      </c>
      <c r="N160" s="313">
        <v>0</v>
      </c>
      <c r="O160" s="313">
        <v>0</v>
      </c>
      <c r="P160" s="313">
        <v>0</v>
      </c>
      <c r="Q160" s="313">
        <v>0</v>
      </c>
      <c r="R160" s="313">
        <v>0</v>
      </c>
      <c r="S160" s="313">
        <v>0</v>
      </c>
      <c r="T160" s="306"/>
    </row>
    <row r="161" spans="1:20" ht="18" customHeight="1" x14ac:dyDescent="0.25">
      <c r="A161" s="1773"/>
      <c r="B161" s="310"/>
      <c r="C161" s="1724"/>
      <c r="D161" s="1697"/>
      <c r="E161" s="1698"/>
      <c r="F161" s="354" t="s">
        <v>621</v>
      </c>
      <c r="G161" s="363">
        <f t="shared" si="12"/>
        <v>0</v>
      </c>
      <c r="H161" s="319">
        <v>0</v>
      </c>
      <c r="I161" s="313">
        <v>0</v>
      </c>
      <c r="J161" s="313">
        <v>0</v>
      </c>
      <c r="K161" s="313">
        <v>0</v>
      </c>
      <c r="L161" s="313">
        <v>0</v>
      </c>
      <c r="M161" s="313">
        <v>0</v>
      </c>
      <c r="N161" s="313">
        <v>0</v>
      </c>
      <c r="O161" s="313">
        <v>0</v>
      </c>
      <c r="P161" s="313">
        <v>0</v>
      </c>
      <c r="Q161" s="313">
        <v>0</v>
      </c>
      <c r="R161" s="313">
        <v>0</v>
      </c>
      <c r="S161" s="313">
        <v>0</v>
      </c>
      <c r="T161" s="306"/>
    </row>
    <row r="162" spans="1:20" ht="18" customHeight="1" x14ac:dyDescent="0.25">
      <c r="A162" s="1773"/>
      <c r="B162" s="310"/>
      <c r="C162" s="1724"/>
      <c r="D162" s="1697"/>
      <c r="E162" s="1698"/>
      <c r="F162" s="354" t="s">
        <v>622</v>
      </c>
      <c r="G162" s="363">
        <f t="shared" si="12"/>
        <v>0</v>
      </c>
      <c r="H162" s="319">
        <v>0</v>
      </c>
      <c r="I162" s="313">
        <v>0</v>
      </c>
      <c r="J162" s="313">
        <v>0</v>
      </c>
      <c r="K162" s="313">
        <v>0</v>
      </c>
      <c r="L162" s="313">
        <v>0</v>
      </c>
      <c r="M162" s="313">
        <v>0</v>
      </c>
      <c r="N162" s="313">
        <v>0</v>
      </c>
      <c r="O162" s="313">
        <v>0</v>
      </c>
      <c r="P162" s="313">
        <v>0</v>
      </c>
      <c r="Q162" s="313">
        <v>0</v>
      </c>
      <c r="R162" s="313">
        <v>0</v>
      </c>
      <c r="S162" s="313">
        <v>0</v>
      </c>
      <c r="T162" s="306"/>
    </row>
    <row r="163" spans="1:20" ht="18" customHeight="1" x14ac:dyDescent="0.25">
      <c r="A163" s="1773"/>
      <c r="B163" s="310"/>
      <c r="C163" s="1724"/>
      <c r="D163" s="1697"/>
      <c r="E163" s="1698"/>
      <c r="F163" s="358" t="s">
        <v>623</v>
      </c>
      <c r="G163" s="363">
        <f t="shared" si="12"/>
        <v>0</v>
      </c>
      <c r="H163" s="319">
        <v>0</v>
      </c>
      <c r="I163" s="313">
        <v>0</v>
      </c>
      <c r="J163" s="313">
        <v>0</v>
      </c>
      <c r="K163" s="313">
        <v>0</v>
      </c>
      <c r="L163" s="313">
        <v>0</v>
      </c>
      <c r="M163" s="313">
        <v>0</v>
      </c>
      <c r="N163" s="313">
        <v>0</v>
      </c>
      <c r="O163" s="313">
        <v>0</v>
      </c>
      <c r="P163" s="313">
        <v>0</v>
      </c>
      <c r="Q163" s="313">
        <v>0</v>
      </c>
      <c r="R163" s="313">
        <v>0</v>
      </c>
      <c r="S163" s="313">
        <v>0</v>
      </c>
      <c r="T163" s="306"/>
    </row>
    <row r="164" spans="1:20" ht="18" customHeight="1" x14ac:dyDescent="0.25">
      <c r="A164" s="1773"/>
      <c r="B164" s="310"/>
      <c r="C164" s="1724"/>
      <c r="D164" s="1697"/>
      <c r="E164" s="1698"/>
      <c r="F164" s="358" t="s">
        <v>624</v>
      </c>
      <c r="G164" s="363">
        <f t="shared" si="12"/>
        <v>0</v>
      </c>
      <c r="H164" s="319">
        <v>0</v>
      </c>
      <c r="I164" s="313">
        <v>0</v>
      </c>
      <c r="J164" s="313">
        <v>0</v>
      </c>
      <c r="K164" s="313">
        <v>0</v>
      </c>
      <c r="L164" s="313">
        <v>0</v>
      </c>
      <c r="M164" s="313">
        <v>0</v>
      </c>
      <c r="N164" s="313">
        <v>0</v>
      </c>
      <c r="O164" s="313">
        <v>0</v>
      </c>
      <c r="P164" s="313">
        <v>0</v>
      </c>
      <c r="Q164" s="313">
        <v>0</v>
      </c>
      <c r="R164" s="313">
        <v>0</v>
      </c>
      <c r="S164" s="313">
        <v>0</v>
      </c>
      <c r="T164" s="306"/>
    </row>
    <row r="165" spans="1:20" ht="18" customHeight="1" x14ac:dyDescent="0.25">
      <c r="A165" s="1773"/>
      <c r="B165" s="310"/>
      <c r="C165" s="1724"/>
      <c r="D165" s="1697"/>
      <c r="E165" s="1698"/>
      <c r="F165" s="358" t="s">
        <v>625</v>
      </c>
      <c r="G165" s="363">
        <f t="shared" si="12"/>
        <v>0</v>
      </c>
      <c r="H165" s="319">
        <v>0</v>
      </c>
      <c r="I165" s="313">
        <v>0</v>
      </c>
      <c r="J165" s="313">
        <v>0</v>
      </c>
      <c r="K165" s="313">
        <v>0</v>
      </c>
      <c r="L165" s="313">
        <v>0</v>
      </c>
      <c r="M165" s="313">
        <v>0</v>
      </c>
      <c r="N165" s="313">
        <v>0</v>
      </c>
      <c r="O165" s="313">
        <v>0</v>
      </c>
      <c r="P165" s="313">
        <v>0</v>
      </c>
      <c r="Q165" s="313">
        <v>0</v>
      </c>
      <c r="R165" s="313">
        <v>0</v>
      </c>
      <c r="S165" s="313">
        <v>0</v>
      </c>
      <c r="T165" s="306"/>
    </row>
    <row r="166" spans="1:20" ht="18" customHeight="1" x14ac:dyDescent="0.25">
      <c r="A166" s="1773"/>
      <c r="B166" s="310"/>
      <c r="C166" s="1724"/>
      <c r="D166" s="1697"/>
      <c r="E166" s="1698"/>
      <c r="F166" s="354" t="s">
        <v>626</v>
      </c>
      <c r="G166" s="363">
        <f t="shared" si="12"/>
        <v>0</v>
      </c>
      <c r="H166" s="319">
        <v>0</v>
      </c>
      <c r="I166" s="313">
        <v>0</v>
      </c>
      <c r="J166" s="313">
        <v>0</v>
      </c>
      <c r="K166" s="313">
        <v>0</v>
      </c>
      <c r="L166" s="313">
        <v>0</v>
      </c>
      <c r="M166" s="313">
        <v>0</v>
      </c>
      <c r="N166" s="313">
        <v>0</v>
      </c>
      <c r="O166" s="313">
        <v>0</v>
      </c>
      <c r="P166" s="313">
        <v>0</v>
      </c>
      <c r="Q166" s="313">
        <v>0</v>
      </c>
      <c r="R166" s="313">
        <v>0</v>
      </c>
      <c r="S166" s="313">
        <v>0</v>
      </c>
      <c r="T166" s="306"/>
    </row>
    <row r="167" spans="1:20" ht="18" customHeight="1" x14ac:dyDescent="0.25">
      <c r="A167" s="1773"/>
      <c r="B167" s="310"/>
      <c r="C167" s="1724"/>
      <c r="D167" s="1699"/>
      <c r="E167" s="1700"/>
      <c r="F167" s="354" t="s">
        <v>627</v>
      </c>
      <c r="G167" s="363">
        <f t="shared" si="12"/>
        <v>0</v>
      </c>
      <c r="H167" s="319">
        <v>0</v>
      </c>
      <c r="I167" s="313">
        <v>0</v>
      </c>
      <c r="J167" s="313">
        <v>0</v>
      </c>
      <c r="K167" s="313">
        <v>0</v>
      </c>
      <c r="L167" s="313">
        <v>0</v>
      </c>
      <c r="M167" s="313">
        <v>0</v>
      </c>
      <c r="N167" s="313">
        <v>0</v>
      </c>
      <c r="O167" s="313">
        <v>0</v>
      </c>
      <c r="P167" s="313">
        <v>0</v>
      </c>
      <c r="Q167" s="313">
        <v>0</v>
      </c>
      <c r="R167" s="313">
        <v>0</v>
      </c>
      <c r="S167" s="313">
        <v>0</v>
      </c>
      <c r="T167" s="306"/>
    </row>
    <row r="168" spans="1:20" ht="18" customHeight="1" x14ac:dyDescent="0.25">
      <c r="A168" s="1773"/>
      <c r="B168" s="310"/>
      <c r="C168" s="1724"/>
      <c r="D168" s="1701" t="s">
        <v>628</v>
      </c>
      <c r="E168" s="1702"/>
      <c r="F168" s="359" t="s">
        <v>629</v>
      </c>
      <c r="G168" s="338">
        <f t="shared" si="12"/>
        <v>0</v>
      </c>
      <c r="H168" s="338">
        <v>0</v>
      </c>
      <c r="I168" s="313">
        <v>0</v>
      </c>
      <c r="J168" s="313">
        <v>0</v>
      </c>
      <c r="K168" s="313">
        <v>0</v>
      </c>
      <c r="L168" s="313">
        <v>0</v>
      </c>
      <c r="M168" s="313">
        <v>0</v>
      </c>
      <c r="N168" s="313">
        <v>0</v>
      </c>
      <c r="O168" s="313">
        <v>0</v>
      </c>
      <c r="P168" s="313">
        <v>0</v>
      </c>
      <c r="Q168" s="313">
        <v>0</v>
      </c>
      <c r="R168" s="313">
        <v>0</v>
      </c>
      <c r="S168" s="313">
        <v>0</v>
      </c>
      <c r="T168" s="306"/>
    </row>
    <row r="169" spans="1:20" ht="18" customHeight="1" x14ac:dyDescent="0.25">
      <c r="A169" s="1773"/>
      <c r="B169" s="310"/>
      <c r="C169" s="1724"/>
      <c r="D169" s="1701"/>
      <c r="E169" s="1702"/>
      <c r="F169" s="359" t="s">
        <v>630</v>
      </c>
      <c r="G169" s="338">
        <f t="shared" si="12"/>
        <v>0</v>
      </c>
      <c r="H169" s="338">
        <v>0</v>
      </c>
      <c r="I169" s="313">
        <v>0</v>
      </c>
      <c r="J169" s="313">
        <v>0</v>
      </c>
      <c r="K169" s="313">
        <v>0</v>
      </c>
      <c r="L169" s="313">
        <v>0</v>
      </c>
      <c r="M169" s="313">
        <v>0</v>
      </c>
      <c r="N169" s="313">
        <v>0</v>
      </c>
      <c r="O169" s="313">
        <v>0</v>
      </c>
      <c r="P169" s="313">
        <v>0</v>
      </c>
      <c r="Q169" s="313">
        <v>0</v>
      </c>
      <c r="R169" s="313">
        <v>0</v>
      </c>
      <c r="S169" s="313">
        <v>0</v>
      </c>
      <c r="T169" s="306"/>
    </row>
    <row r="170" spans="1:20" ht="18" customHeight="1" x14ac:dyDescent="0.25">
      <c r="A170" s="1773"/>
      <c r="B170" s="310"/>
      <c r="C170" s="1703" t="s">
        <v>631</v>
      </c>
      <c r="D170" s="1706" t="s">
        <v>632</v>
      </c>
      <c r="E170" s="1706"/>
      <c r="F170" s="365" t="s">
        <v>633</v>
      </c>
      <c r="G170" s="366">
        <f>SUM(H170:S170)</f>
        <v>0</v>
      </c>
      <c r="H170" s="366">
        <v>0</v>
      </c>
      <c r="I170" s="313">
        <v>0</v>
      </c>
      <c r="J170" s="313">
        <v>0</v>
      </c>
      <c r="K170" s="313">
        <v>0</v>
      </c>
      <c r="L170" s="313">
        <v>0</v>
      </c>
      <c r="M170" s="313">
        <v>0</v>
      </c>
      <c r="N170" s="313">
        <v>0</v>
      </c>
      <c r="O170" s="313">
        <v>0</v>
      </c>
      <c r="P170" s="313">
        <v>0</v>
      </c>
      <c r="Q170" s="313">
        <v>0</v>
      </c>
      <c r="R170" s="313">
        <v>0</v>
      </c>
      <c r="S170" s="313">
        <v>0</v>
      </c>
      <c r="T170" s="306"/>
    </row>
    <row r="171" spans="1:20" ht="18" customHeight="1" x14ac:dyDescent="0.25">
      <c r="A171" s="1773"/>
      <c r="B171" s="310"/>
      <c r="C171" s="1704"/>
      <c r="D171" s="1706"/>
      <c r="E171" s="1706"/>
      <c r="F171" s="367" t="s">
        <v>634</v>
      </c>
      <c r="G171" s="366">
        <f t="shared" ref="G171:G173" si="13">SUM(H171:S171)</f>
        <v>0</v>
      </c>
      <c r="H171" s="368">
        <v>0</v>
      </c>
      <c r="I171" s="313">
        <v>0</v>
      </c>
      <c r="J171" s="313">
        <v>0</v>
      </c>
      <c r="K171" s="313">
        <v>0</v>
      </c>
      <c r="L171" s="313">
        <v>0</v>
      </c>
      <c r="M171" s="313">
        <v>0</v>
      </c>
      <c r="N171" s="313">
        <v>0</v>
      </c>
      <c r="O171" s="313">
        <v>0</v>
      </c>
      <c r="P171" s="313">
        <v>0</v>
      </c>
      <c r="Q171" s="313">
        <v>0</v>
      </c>
      <c r="R171" s="313">
        <v>0</v>
      </c>
      <c r="S171" s="313">
        <v>0</v>
      </c>
      <c r="T171" s="306"/>
    </row>
    <row r="172" spans="1:20" ht="18" customHeight="1" x14ac:dyDescent="0.25">
      <c r="A172" s="1773"/>
      <c r="B172" s="310"/>
      <c r="C172" s="1704"/>
      <c r="D172" s="1706"/>
      <c r="E172" s="1706"/>
      <c r="F172" s="367" t="s">
        <v>635</v>
      </c>
      <c r="G172" s="366">
        <f t="shared" si="13"/>
        <v>0</v>
      </c>
      <c r="H172" s="368">
        <v>0</v>
      </c>
      <c r="I172" s="313">
        <v>0</v>
      </c>
      <c r="J172" s="313">
        <v>0</v>
      </c>
      <c r="K172" s="313">
        <v>0</v>
      </c>
      <c r="L172" s="313">
        <v>0</v>
      </c>
      <c r="M172" s="313">
        <v>0</v>
      </c>
      <c r="N172" s="313">
        <v>0</v>
      </c>
      <c r="O172" s="313">
        <v>0</v>
      </c>
      <c r="P172" s="313">
        <v>0</v>
      </c>
      <c r="Q172" s="313">
        <v>0</v>
      </c>
      <c r="R172" s="313">
        <v>0</v>
      </c>
      <c r="S172" s="313">
        <v>0</v>
      </c>
      <c r="T172" s="306"/>
    </row>
    <row r="173" spans="1:20" ht="18" customHeight="1" thickBot="1" x14ac:dyDescent="0.3">
      <c r="A173" s="1773"/>
      <c r="B173" s="310"/>
      <c r="C173" s="1705"/>
      <c r="D173" s="1707"/>
      <c r="E173" s="1707"/>
      <c r="F173" s="369" t="s">
        <v>636</v>
      </c>
      <c r="G173" s="366">
        <f t="shared" si="13"/>
        <v>0</v>
      </c>
      <c r="H173" s="370">
        <v>0</v>
      </c>
      <c r="I173" s="313">
        <v>0</v>
      </c>
      <c r="J173" s="313">
        <v>0</v>
      </c>
      <c r="K173" s="313">
        <v>0</v>
      </c>
      <c r="L173" s="313">
        <v>0</v>
      </c>
      <c r="M173" s="313">
        <v>0</v>
      </c>
      <c r="N173" s="313">
        <v>0</v>
      </c>
      <c r="O173" s="313">
        <v>0</v>
      </c>
      <c r="P173" s="313">
        <v>0</v>
      </c>
      <c r="Q173" s="313">
        <v>0</v>
      </c>
      <c r="R173" s="313">
        <v>0</v>
      </c>
      <c r="S173" s="313">
        <v>0</v>
      </c>
      <c r="T173" s="306"/>
    </row>
    <row r="174" spans="1:20" ht="18" customHeight="1" thickBot="1" x14ac:dyDescent="0.3">
      <c r="A174" s="1773"/>
      <c r="B174" s="1708" t="s">
        <v>154</v>
      </c>
      <c r="C174" s="1710" t="s">
        <v>169</v>
      </c>
      <c r="D174" s="1710"/>
      <c r="E174" s="1710"/>
      <c r="F174" s="1710"/>
      <c r="G174" s="1710"/>
      <c r="H174" s="1710"/>
      <c r="I174" s="1710"/>
      <c r="J174" s="1710"/>
      <c r="K174" s="1710"/>
      <c r="L174" s="1710"/>
      <c r="M174" s="1710"/>
      <c r="N174" s="1710"/>
      <c r="O174" s="1710"/>
      <c r="P174" s="1710"/>
      <c r="Q174" s="1710"/>
      <c r="R174" s="1710"/>
      <c r="S174" s="1711"/>
      <c r="T174" s="306"/>
    </row>
    <row r="175" spans="1:20" ht="18" customHeight="1" thickBot="1" x14ac:dyDescent="0.3">
      <c r="A175" s="1773"/>
      <c r="B175" s="1709"/>
      <c r="C175" s="1712" t="s">
        <v>136</v>
      </c>
      <c r="D175" s="1713" t="s">
        <v>171</v>
      </c>
      <c r="E175" s="1714"/>
      <c r="F175" s="1714"/>
      <c r="G175" s="1714"/>
      <c r="H175" s="1714"/>
      <c r="I175" s="1714"/>
      <c r="J175" s="1714"/>
      <c r="K175" s="1714"/>
      <c r="L175" s="1714"/>
      <c r="M175" s="1714"/>
      <c r="N175" s="1714"/>
      <c r="O175" s="1714"/>
      <c r="P175" s="1714"/>
      <c r="Q175" s="1714"/>
      <c r="R175" s="1714"/>
      <c r="S175" s="1715"/>
      <c r="T175" s="306"/>
    </row>
    <row r="176" spans="1:20" ht="18" customHeight="1" thickBot="1" x14ac:dyDescent="0.3">
      <c r="A176" s="1773"/>
      <c r="B176" s="1709"/>
      <c r="C176" s="1712"/>
      <c r="D176" s="1716" t="s">
        <v>331</v>
      </c>
      <c r="E176" s="1675"/>
      <c r="F176" s="371" t="s">
        <v>280</v>
      </c>
      <c r="G176" s="372">
        <f>SUM(H176:S176)</f>
        <v>6</v>
      </c>
      <c r="H176" s="373">
        <v>0</v>
      </c>
      <c r="I176" s="372">
        <v>0</v>
      </c>
      <c r="J176" s="372">
        <v>1</v>
      </c>
      <c r="K176" s="372">
        <v>1</v>
      </c>
      <c r="L176" s="372">
        <v>0</v>
      </c>
      <c r="M176" s="372">
        <v>1</v>
      </c>
      <c r="N176" s="372">
        <v>0</v>
      </c>
      <c r="O176" s="372">
        <v>1</v>
      </c>
      <c r="P176" s="372">
        <v>1</v>
      </c>
      <c r="Q176" s="372">
        <v>0</v>
      </c>
      <c r="R176" s="372">
        <v>1</v>
      </c>
      <c r="S176" s="374">
        <v>0</v>
      </c>
      <c r="T176" s="306"/>
    </row>
    <row r="177" spans="1:20" ht="24" customHeight="1" thickBot="1" x14ac:dyDescent="0.3">
      <c r="A177" s="1773"/>
      <c r="B177" s="1709"/>
      <c r="C177" s="1712"/>
      <c r="D177" s="1674"/>
      <c r="E177" s="1675"/>
      <c r="F177" s="375" t="s">
        <v>281</v>
      </c>
      <c r="G177" s="376">
        <f t="shared" ref="G177:G240" si="14">SUM(H177:S177)</f>
        <v>8</v>
      </c>
      <c r="H177" s="373">
        <v>0</v>
      </c>
      <c r="I177" s="376">
        <v>1</v>
      </c>
      <c r="J177" s="376">
        <v>0</v>
      </c>
      <c r="K177" s="376">
        <v>1</v>
      </c>
      <c r="L177" s="376">
        <v>0</v>
      </c>
      <c r="M177" s="376">
        <v>1</v>
      </c>
      <c r="N177" s="376">
        <v>1</v>
      </c>
      <c r="O177" s="376">
        <v>1</v>
      </c>
      <c r="P177" s="376">
        <v>1</v>
      </c>
      <c r="Q177" s="376">
        <v>1</v>
      </c>
      <c r="R177" s="376">
        <v>1</v>
      </c>
      <c r="S177" s="377">
        <v>0</v>
      </c>
      <c r="T177" s="306"/>
    </row>
    <row r="178" spans="1:20" ht="24" customHeight="1" thickBot="1" x14ac:dyDescent="0.3">
      <c r="A178" s="1773"/>
      <c r="B178" s="1709"/>
      <c r="C178" s="1712"/>
      <c r="D178" s="1674"/>
      <c r="E178" s="1675"/>
      <c r="F178" s="375" t="s">
        <v>282</v>
      </c>
      <c r="G178" s="376">
        <f t="shared" si="14"/>
        <v>6</v>
      </c>
      <c r="H178" s="373">
        <v>0</v>
      </c>
      <c r="I178" s="372">
        <v>0</v>
      </c>
      <c r="J178" s="372">
        <v>1</v>
      </c>
      <c r="K178" s="372">
        <v>1</v>
      </c>
      <c r="L178" s="372">
        <v>0</v>
      </c>
      <c r="M178" s="372">
        <v>1</v>
      </c>
      <c r="N178" s="372">
        <v>0</v>
      </c>
      <c r="O178" s="372">
        <v>1</v>
      </c>
      <c r="P178" s="372">
        <v>1</v>
      </c>
      <c r="Q178" s="372">
        <v>0</v>
      </c>
      <c r="R178" s="372">
        <v>1</v>
      </c>
      <c r="S178" s="374">
        <v>0</v>
      </c>
      <c r="T178" s="306"/>
    </row>
    <row r="179" spans="1:20" ht="24" customHeight="1" thickBot="1" x14ac:dyDescent="0.3">
      <c r="A179" s="1773"/>
      <c r="B179" s="1709"/>
      <c r="C179" s="1712"/>
      <c r="D179" s="1674"/>
      <c r="E179" s="1675"/>
      <c r="F179" s="375" t="s">
        <v>283</v>
      </c>
      <c r="G179" s="376">
        <f t="shared" si="14"/>
        <v>6</v>
      </c>
      <c r="H179" s="373">
        <v>0</v>
      </c>
      <c r="I179" s="372">
        <v>0</v>
      </c>
      <c r="J179" s="372">
        <v>1</v>
      </c>
      <c r="K179" s="372">
        <v>1</v>
      </c>
      <c r="L179" s="372">
        <v>0</v>
      </c>
      <c r="M179" s="372">
        <v>1</v>
      </c>
      <c r="N179" s="372">
        <v>0</v>
      </c>
      <c r="O179" s="372">
        <v>1</v>
      </c>
      <c r="P179" s="372">
        <v>1</v>
      </c>
      <c r="Q179" s="372">
        <v>0</v>
      </c>
      <c r="R179" s="372">
        <v>1</v>
      </c>
      <c r="S179" s="374">
        <v>0</v>
      </c>
      <c r="T179" s="306"/>
    </row>
    <row r="180" spans="1:20" ht="24" customHeight="1" thickBot="1" x14ac:dyDescent="0.3">
      <c r="A180" s="1773"/>
      <c r="B180" s="1709"/>
      <c r="C180" s="1712"/>
      <c r="D180" s="1674"/>
      <c r="E180" s="1675"/>
      <c r="F180" s="375" t="s">
        <v>284</v>
      </c>
      <c r="G180" s="376">
        <f t="shared" si="14"/>
        <v>33</v>
      </c>
      <c r="H180" s="373">
        <v>0</v>
      </c>
      <c r="I180" s="376">
        <v>3</v>
      </c>
      <c r="J180" s="376">
        <v>3</v>
      </c>
      <c r="K180" s="376">
        <v>3</v>
      </c>
      <c r="L180" s="376">
        <v>3</v>
      </c>
      <c r="M180" s="376">
        <v>3</v>
      </c>
      <c r="N180" s="376">
        <v>3</v>
      </c>
      <c r="O180" s="376">
        <v>3</v>
      </c>
      <c r="P180" s="376">
        <v>3</v>
      </c>
      <c r="Q180" s="376">
        <v>3</v>
      </c>
      <c r="R180" s="376">
        <v>3</v>
      </c>
      <c r="S180" s="377">
        <v>3</v>
      </c>
      <c r="T180" s="306"/>
    </row>
    <row r="181" spans="1:20" ht="24" customHeight="1" thickBot="1" x14ac:dyDescent="0.3">
      <c r="A181" s="1773"/>
      <c r="B181" s="1709"/>
      <c r="C181" s="1712"/>
      <c r="D181" s="1674"/>
      <c r="E181" s="1675"/>
      <c r="F181" s="375" t="s">
        <v>285</v>
      </c>
      <c r="G181" s="376">
        <f t="shared" si="14"/>
        <v>4</v>
      </c>
      <c r="H181" s="373">
        <v>0</v>
      </c>
      <c r="I181" s="376">
        <v>1</v>
      </c>
      <c r="J181" s="376">
        <v>0</v>
      </c>
      <c r="K181" s="376">
        <v>0</v>
      </c>
      <c r="L181" s="376">
        <v>1</v>
      </c>
      <c r="M181" s="376">
        <v>0</v>
      </c>
      <c r="N181" s="376">
        <v>0</v>
      </c>
      <c r="O181" s="376">
        <v>1</v>
      </c>
      <c r="P181" s="376">
        <v>0</v>
      </c>
      <c r="Q181" s="376">
        <v>0</v>
      </c>
      <c r="R181" s="376">
        <v>1</v>
      </c>
      <c r="S181" s="377">
        <v>0</v>
      </c>
      <c r="T181" s="306"/>
    </row>
    <row r="182" spans="1:20" ht="24" customHeight="1" thickBot="1" x14ac:dyDescent="0.3">
      <c r="A182" s="1773"/>
      <c r="B182" s="1709"/>
      <c r="C182" s="1712"/>
      <c r="D182" s="1674"/>
      <c r="E182" s="1675"/>
      <c r="F182" s="375" t="s">
        <v>286</v>
      </c>
      <c r="G182" s="376">
        <f t="shared" si="14"/>
        <v>7</v>
      </c>
      <c r="H182" s="373">
        <v>0</v>
      </c>
      <c r="I182" s="376">
        <v>0</v>
      </c>
      <c r="J182" s="376">
        <v>1</v>
      </c>
      <c r="K182" s="376">
        <v>0</v>
      </c>
      <c r="L182" s="376">
        <v>1</v>
      </c>
      <c r="M182" s="376">
        <v>1</v>
      </c>
      <c r="N182" s="376">
        <v>0</v>
      </c>
      <c r="O182" s="376">
        <v>1</v>
      </c>
      <c r="P182" s="376">
        <v>1</v>
      </c>
      <c r="Q182" s="376">
        <v>0</v>
      </c>
      <c r="R182" s="376">
        <v>1</v>
      </c>
      <c r="S182" s="377">
        <v>1</v>
      </c>
      <c r="T182" s="306"/>
    </row>
    <row r="183" spans="1:20" ht="24" customHeight="1" thickBot="1" x14ac:dyDescent="0.3">
      <c r="A183" s="1773"/>
      <c r="B183" s="1709"/>
      <c r="C183" s="1712"/>
      <c r="D183" s="1674"/>
      <c r="E183" s="1675"/>
      <c r="F183" s="375" t="s">
        <v>287</v>
      </c>
      <c r="G183" s="376">
        <f t="shared" si="14"/>
        <v>0</v>
      </c>
      <c r="H183" s="373">
        <v>0</v>
      </c>
      <c r="I183" s="376">
        <v>0</v>
      </c>
      <c r="J183" s="376">
        <v>0</v>
      </c>
      <c r="K183" s="376">
        <v>0</v>
      </c>
      <c r="L183" s="376">
        <v>0</v>
      </c>
      <c r="M183" s="376">
        <v>0</v>
      </c>
      <c r="N183" s="376">
        <v>0</v>
      </c>
      <c r="O183" s="376">
        <v>0</v>
      </c>
      <c r="P183" s="376">
        <v>0</v>
      </c>
      <c r="Q183" s="376">
        <v>0</v>
      </c>
      <c r="R183" s="376">
        <v>0</v>
      </c>
      <c r="S183" s="376">
        <v>0</v>
      </c>
      <c r="T183" s="306"/>
    </row>
    <row r="184" spans="1:20" ht="24" customHeight="1" thickBot="1" x14ac:dyDescent="0.3">
      <c r="A184" s="1773"/>
      <c r="B184" s="1709"/>
      <c r="C184" s="1712"/>
      <c r="D184" s="1674"/>
      <c r="E184" s="1675"/>
      <c r="F184" s="375" t="s">
        <v>288</v>
      </c>
      <c r="G184" s="376">
        <f t="shared" si="14"/>
        <v>0</v>
      </c>
      <c r="H184" s="373">
        <v>0</v>
      </c>
      <c r="I184" s="376">
        <v>0</v>
      </c>
      <c r="J184" s="376">
        <v>0</v>
      </c>
      <c r="K184" s="376">
        <v>0</v>
      </c>
      <c r="L184" s="376">
        <v>0</v>
      </c>
      <c r="M184" s="376">
        <v>0</v>
      </c>
      <c r="N184" s="376">
        <v>0</v>
      </c>
      <c r="O184" s="376">
        <v>0</v>
      </c>
      <c r="P184" s="376">
        <v>0</v>
      </c>
      <c r="Q184" s="376">
        <v>0</v>
      </c>
      <c r="R184" s="376">
        <v>0</v>
      </c>
      <c r="S184" s="376">
        <v>0</v>
      </c>
      <c r="T184" s="306"/>
    </row>
    <row r="185" spans="1:20" ht="24" customHeight="1" thickBot="1" x14ac:dyDescent="0.3">
      <c r="A185" s="1773"/>
      <c r="B185" s="1709"/>
      <c r="C185" s="1712"/>
      <c r="D185" s="1674"/>
      <c r="E185" s="1675"/>
      <c r="F185" s="375" t="s">
        <v>289</v>
      </c>
      <c r="G185" s="376">
        <f t="shared" si="14"/>
        <v>0</v>
      </c>
      <c r="H185" s="373">
        <v>0</v>
      </c>
      <c r="I185" s="376">
        <v>0</v>
      </c>
      <c r="J185" s="376">
        <v>0</v>
      </c>
      <c r="K185" s="376">
        <v>0</v>
      </c>
      <c r="L185" s="376">
        <v>0</v>
      </c>
      <c r="M185" s="376">
        <v>0</v>
      </c>
      <c r="N185" s="376">
        <v>0</v>
      </c>
      <c r="O185" s="376">
        <v>0</v>
      </c>
      <c r="P185" s="376">
        <v>0</v>
      </c>
      <c r="Q185" s="376">
        <v>0</v>
      </c>
      <c r="R185" s="376">
        <v>0</v>
      </c>
      <c r="S185" s="376">
        <v>0</v>
      </c>
      <c r="T185" s="306"/>
    </row>
    <row r="186" spans="1:20" ht="24" customHeight="1" thickBot="1" x14ac:dyDescent="0.3">
      <c r="A186" s="1773"/>
      <c r="B186" s="1709"/>
      <c r="C186" s="1712"/>
      <c r="D186" s="1674"/>
      <c r="E186" s="1675"/>
      <c r="F186" s="375" t="s">
        <v>290</v>
      </c>
      <c r="G186" s="376">
        <f t="shared" si="14"/>
        <v>4</v>
      </c>
      <c r="H186" s="373">
        <v>0</v>
      </c>
      <c r="I186" s="376">
        <v>1</v>
      </c>
      <c r="J186" s="376">
        <v>0</v>
      </c>
      <c r="K186" s="376">
        <v>0</v>
      </c>
      <c r="L186" s="376">
        <v>1</v>
      </c>
      <c r="M186" s="376">
        <v>0</v>
      </c>
      <c r="N186" s="376">
        <v>0</v>
      </c>
      <c r="O186" s="376">
        <v>1</v>
      </c>
      <c r="P186" s="376">
        <v>0</v>
      </c>
      <c r="Q186" s="376">
        <v>0</v>
      </c>
      <c r="R186" s="376">
        <v>1</v>
      </c>
      <c r="S186" s="377">
        <v>0</v>
      </c>
      <c r="T186" s="306"/>
    </row>
    <row r="187" spans="1:20" ht="24" customHeight="1" thickBot="1" x14ac:dyDescent="0.3">
      <c r="A187" s="1773"/>
      <c r="B187" s="1709"/>
      <c r="C187" s="1712"/>
      <c r="D187" s="1674"/>
      <c r="E187" s="1675"/>
      <c r="F187" s="375" t="s">
        <v>291</v>
      </c>
      <c r="G187" s="376">
        <f t="shared" si="14"/>
        <v>0</v>
      </c>
      <c r="H187" s="373">
        <v>0</v>
      </c>
      <c r="I187" s="376">
        <v>0</v>
      </c>
      <c r="J187" s="376">
        <v>0</v>
      </c>
      <c r="K187" s="376">
        <v>0</v>
      </c>
      <c r="L187" s="376">
        <v>0</v>
      </c>
      <c r="M187" s="376">
        <v>0</v>
      </c>
      <c r="N187" s="376">
        <v>0</v>
      </c>
      <c r="O187" s="376">
        <v>0</v>
      </c>
      <c r="P187" s="376">
        <v>0</v>
      </c>
      <c r="Q187" s="376">
        <v>0</v>
      </c>
      <c r="R187" s="376">
        <v>0</v>
      </c>
      <c r="S187" s="376">
        <v>0</v>
      </c>
      <c r="T187" s="306"/>
    </row>
    <row r="188" spans="1:20" ht="24" customHeight="1" thickBot="1" x14ac:dyDescent="0.3">
      <c r="A188" s="1773"/>
      <c r="B188" s="1709"/>
      <c r="C188" s="1712"/>
      <c r="D188" s="1674"/>
      <c r="E188" s="1675"/>
      <c r="F188" s="375" t="s">
        <v>292</v>
      </c>
      <c r="G188" s="376">
        <f t="shared" si="14"/>
        <v>0</v>
      </c>
      <c r="H188" s="373">
        <v>0</v>
      </c>
      <c r="I188" s="376">
        <v>0</v>
      </c>
      <c r="J188" s="376">
        <v>0</v>
      </c>
      <c r="K188" s="376">
        <v>0</v>
      </c>
      <c r="L188" s="376">
        <v>0</v>
      </c>
      <c r="M188" s="376">
        <v>0</v>
      </c>
      <c r="N188" s="376">
        <v>0</v>
      </c>
      <c r="O188" s="376">
        <v>0</v>
      </c>
      <c r="P188" s="376">
        <v>0</v>
      </c>
      <c r="Q188" s="376">
        <v>0</v>
      </c>
      <c r="R188" s="376">
        <v>0</v>
      </c>
      <c r="S188" s="376">
        <v>0</v>
      </c>
      <c r="T188" s="306"/>
    </row>
    <row r="189" spans="1:20" ht="24" customHeight="1" thickBot="1" x14ac:dyDescent="0.3">
      <c r="A189" s="1773"/>
      <c r="B189" s="1709"/>
      <c r="C189" s="1712"/>
      <c r="D189" s="1674"/>
      <c r="E189" s="1675"/>
      <c r="F189" s="375" t="s">
        <v>293</v>
      </c>
      <c r="G189" s="376">
        <f t="shared" si="14"/>
        <v>1</v>
      </c>
      <c r="H189" s="373">
        <v>0</v>
      </c>
      <c r="I189" s="376">
        <v>0</v>
      </c>
      <c r="J189" s="376">
        <v>0</v>
      </c>
      <c r="K189" s="376">
        <v>0</v>
      </c>
      <c r="L189" s="376">
        <v>0</v>
      </c>
      <c r="M189" s="376">
        <v>0</v>
      </c>
      <c r="N189" s="376">
        <v>1</v>
      </c>
      <c r="O189" s="376">
        <v>0</v>
      </c>
      <c r="P189" s="376">
        <v>0</v>
      </c>
      <c r="Q189" s="376">
        <v>0</v>
      </c>
      <c r="R189" s="376">
        <v>0</v>
      </c>
      <c r="S189" s="377">
        <v>0</v>
      </c>
      <c r="T189" s="306"/>
    </row>
    <row r="190" spans="1:20" ht="24" customHeight="1" thickBot="1" x14ac:dyDescent="0.3">
      <c r="A190" s="1773"/>
      <c r="B190" s="1709"/>
      <c r="C190" s="1712"/>
      <c r="D190" s="1674"/>
      <c r="E190" s="1675"/>
      <c r="F190" s="375" t="s">
        <v>294</v>
      </c>
      <c r="G190" s="376">
        <f t="shared" si="14"/>
        <v>0</v>
      </c>
      <c r="H190" s="373">
        <v>0</v>
      </c>
      <c r="I190" s="376">
        <v>0</v>
      </c>
      <c r="J190" s="376">
        <v>0</v>
      </c>
      <c r="K190" s="376">
        <v>0</v>
      </c>
      <c r="L190" s="376">
        <v>0</v>
      </c>
      <c r="M190" s="376">
        <v>0</v>
      </c>
      <c r="N190" s="376">
        <v>0</v>
      </c>
      <c r="O190" s="376">
        <v>0</v>
      </c>
      <c r="P190" s="376">
        <v>0</v>
      </c>
      <c r="Q190" s="376">
        <v>0</v>
      </c>
      <c r="R190" s="376">
        <v>0</v>
      </c>
      <c r="S190" s="376">
        <v>0</v>
      </c>
      <c r="T190" s="306"/>
    </row>
    <row r="191" spans="1:20" ht="24" customHeight="1" thickBot="1" x14ac:dyDescent="0.3">
      <c r="A191" s="1773"/>
      <c r="B191" s="1709"/>
      <c r="C191" s="1712"/>
      <c r="D191" s="1674"/>
      <c r="E191" s="1675"/>
      <c r="F191" s="375" t="s">
        <v>295</v>
      </c>
      <c r="G191" s="376">
        <f t="shared" si="14"/>
        <v>3</v>
      </c>
      <c r="H191" s="373">
        <v>0</v>
      </c>
      <c r="I191" s="376">
        <v>1</v>
      </c>
      <c r="J191" s="376">
        <v>0</v>
      </c>
      <c r="K191" s="376">
        <v>0</v>
      </c>
      <c r="L191" s="376">
        <v>1</v>
      </c>
      <c r="M191" s="376">
        <v>0</v>
      </c>
      <c r="N191" s="376">
        <v>0</v>
      </c>
      <c r="O191" s="376">
        <v>1</v>
      </c>
      <c r="P191" s="376">
        <v>0</v>
      </c>
      <c r="Q191" s="376">
        <v>0</v>
      </c>
      <c r="R191" s="376">
        <v>0</v>
      </c>
      <c r="S191" s="377">
        <v>0</v>
      </c>
      <c r="T191" s="306"/>
    </row>
    <row r="192" spans="1:20" ht="24" customHeight="1" thickBot="1" x14ac:dyDescent="0.3">
      <c r="A192" s="1773"/>
      <c r="B192" s="1709"/>
      <c r="C192" s="1712"/>
      <c r="D192" s="1674"/>
      <c r="E192" s="1675"/>
      <c r="F192" s="375" t="s">
        <v>296</v>
      </c>
      <c r="G192" s="376">
        <f t="shared" si="14"/>
        <v>3</v>
      </c>
      <c r="H192" s="373">
        <v>0</v>
      </c>
      <c r="I192" s="376">
        <v>1</v>
      </c>
      <c r="J192" s="376">
        <v>0</v>
      </c>
      <c r="K192" s="376">
        <v>0</v>
      </c>
      <c r="L192" s="376">
        <v>1</v>
      </c>
      <c r="M192" s="376">
        <v>0</v>
      </c>
      <c r="N192" s="376">
        <v>0</v>
      </c>
      <c r="O192" s="376">
        <v>1</v>
      </c>
      <c r="P192" s="376">
        <v>0</v>
      </c>
      <c r="Q192" s="376">
        <v>0</v>
      </c>
      <c r="R192" s="376">
        <v>0</v>
      </c>
      <c r="S192" s="377">
        <v>0</v>
      </c>
      <c r="T192" s="306"/>
    </row>
    <row r="193" spans="1:20" ht="24" customHeight="1" thickBot="1" x14ac:dyDescent="0.3">
      <c r="A193" s="1773"/>
      <c r="B193" s="1709"/>
      <c r="C193" s="1712"/>
      <c r="D193" s="1674"/>
      <c r="E193" s="1675"/>
      <c r="F193" s="375" t="s">
        <v>297</v>
      </c>
      <c r="G193" s="376">
        <f t="shared" si="14"/>
        <v>25</v>
      </c>
      <c r="H193" s="373">
        <v>2</v>
      </c>
      <c r="I193" s="376">
        <v>2</v>
      </c>
      <c r="J193" s="376">
        <v>2</v>
      </c>
      <c r="K193" s="376">
        <v>2</v>
      </c>
      <c r="L193" s="376">
        <v>2</v>
      </c>
      <c r="M193" s="376">
        <v>2</v>
      </c>
      <c r="N193" s="376">
        <v>3</v>
      </c>
      <c r="O193" s="376">
        <v>2</v>
      </c>
      <c r="P193" s="376">
        <v>2</v>
      </c>
      <c r="Q193" s="376">
        <v>2</v>
      </c>
      <c r="R193" s="376">
        <v>2</v>
      </c>
      <c r="S193" s="377">
        <v>2</v>
      </c>
      <c r="T193" s="306"/>
    </row>
    <row r="194" spans="1:20" ht="24" customHeight="1" thickBot="1" x14ac:dyDescent="0.3">
      <c r="A194" s="1773"/>
      <c r="B194" s="1709"/>
      <c r="C194" s="1712"/>
      <c r="D194" s="1674"/>
      <c r="E194" s="1675"/>
      <c r="F194" s="375" t="s">
        <v>298</v>
      </c>
      <c r="G194" s="376">
        <f t="shared" si="14"/>
        <v>0</v>
      </c>
      <c r="H194" s="373">
        <v>0</v>
      </c>
      <c r="I194" s="376">
        <v>0</v>
      </c>
      <c r="J194" s="376">
        <v>0</v>
      </c>
      <c r="K194" s="376">
        <v>0</v>
      </c>
      <c r="L194" s="376">
        <v>0</v>
      </c>
      <c r="M194" s="376">
        <v>0</v>
      </c>
      <c r="N194" s="376">
        <v>0</v>
      </c>
      <c r="O194" s="376">
        <v>0</v>
      </c>
      <c r="P194" s="376">
        <v>0</v>
      </c>
      <c r="Q194" s="376">
        <v>0</v>
      </c>
      <c r="R194" s="376">
        <v>0</v>
      </c>
      <c r="S194" s="376">
        <v>0</v>
      </c>
      <c r="T194" s="306"/>
    </row>
    <row r="195" spans="1:20" ht="24" customHeight="1" thickBot="1" x14ac:dyDescent="0.3">
      <c r="A195" s="1773"/>
      <c r="B195" s="1709"/>
      <c r="C195" s="1712"/>
      <c r="D195" s="1674"/>
      <c r="E195" s="1675"/>
      <c r="F195" s="375" t="s">
        <v>299</v>
      </c>
      <c r="G195" s="376">
        <f t="shared" si="14"/>
        <v>0</v>
      </c>
      <c r="H195" s="373">
        <v>0</v>
      </c>
      <c r="I195" s="376">
        <v>0</v>
      </c>
      <c r="J195" s="376">
        <v>0</v>
      </c>
      <c r="K195" s="376">
        <v>0</v>
      </c>
      <c r="L195" s="376">
        <v>0</v>
      </c>
      <c r="M195" s="376">
        <v>0</v>
      </c>
      <c r="N195" s="376">
        <v>0</v>
      </c>
      <c r="O195" s="376">
        <v>0</v>
      </c>
      <c r="P195" s="376">
        <v>0</v>
      </c>
      <c r="Q195" s="376">
        <v>0</v>
      </c>
      <c r="R195" s="376">
        <v>0</v>
      </c>
      <c r="S195" s="376">
        <v>0</v>
      </c>
      <c r="T195" s="306"/>
    </row>
    <row r="196" spans="1:20" ht="24" customHeight="1" thickBot="1" x14ac:dyDescent="0.3">
      <c r="A196" s="1773"/>
      <c r="B196" s="1709"/>
      <c r="C196" s="1712"/>
      <c r="D196" s="1674"/>
      <c r="E196" s="1675"/>
      <c r="F196" s="375" t="s">
        <v>300</v>
      </c>
      <c r="G196" s="376">
        <f t="shared" si="14"/>
        <v>1</v>
      </c>
      <c r="H196" s="373">
        <v>0</v>
      </c>
      <c r="I196" s="376">
        <v>0</v>
      </c>
      <c r="J196" s="376">
        <v>0</v>
      </c>
      <c r="K196" s="376">
        <v>0</v>
      </c>
      <c r="L196" s="376">
        <v>0</v>
      </c>
      <c r="M196" s="376">
        <v>0</v>
      </c>
      <c r="N196" s="376">
        <v>1</v>
      </c>
      <c r="O196" s="376">
        <v>0</v>
      </c>
      <c r="P196" s="376">
        <v>0</v>
      </c>
      <c r="Q196" s="376">
        <v>0</v>
      </c>
      <c r="R196" s="376">
        <v>0</v>
      </c>
      <c r="S196" s="376">
        <v>0</v>
      </c>
      <c r="T196" s="306"/>
    </row>
    <row r="197" spans="1:20" ht="24" customHeight="1" thickBot="1" x14ac:dyDescent="0.3">
      <c r="A197" s="1773"/>
      <c r="B197" s="1709"/>
      <c r="C197" s="1712"/>
      <c r="D197" s="1674"/>
      <c r="E197" s="1675"/>
      <c r="F197" s="375" t="s">
        <v>301</v>
      </c>
      <c r="G197" s="376">
        <f t="shared" si="14"/>
        <v>5</v>
      </c>
      <c r="H197" s="373">
        <v>0</v>
      </c>
      <c r="I197" s="376">
        <v>1</v>
      </c>
      <c r="J197" s="376">
        <v>0</v>
      </c>
      <c r="K197" s="376">
        <v>1</v>
      </c>
      <c r="L197" s="376">
        <v>0</v>
      </c>
      <c r="M197" s="376">
        <v>1</v>
      </c>
      <c r="N197" s="376">
        <v>1</v>
      </c>
      <c r="O197" s="376">
        <v>0</v>
      </c>
      <c r="P197" s="376">
        <v>1</v>
      </c>
      <c r="Q197" s="376">
        <v>0</v>
      </c>
      <c r="R197" s="376">
        <v>0</v>
      </c>
      <c r="S197" s="377">
        <v>0</v>
      </c>
      <c r="T197" s="306"/>
    </row>
    <row r="198" spans="1:20" ht="24" customHeight="1" thickBot="1" x14ac:dyDescent="0.3">
      <c r="A198" s="1773"/>
      <c r="B198" s="1709"/>
      <c r="C198" s="1712"/>
      <c r="D198" s="1674"/>
      <c r="E198" s="1675"/>
      <c r="F198" s="375" t="s">
        <v>302</v>
      </c>
      <c r="G198" s="376">
        <f t="shared" si="14"/>
        <v>8</v>
      </c>
      <c r="H198" s="373">
        <v>0</v>
      </c>
      <c r="I198" s="376">
        <v>1</v>
      </c>
      <c r="J198" s="376">
        <v>0</v>
      </c>
      <c r="K198" s="376">
        <v>1</v>
      </c>
      <c r="L198" s="376">
        <v>1</v>
      </c>
      <c r="M198" s="376">
        <v>1</v>
      </c>
      <c r="N198" s="376">
        <v>0</v>
      </c>
      <c r="O198" s="376">
        <v>1</v>
      </c>
      <c r="P198" s="376">
        <v>1</v>
      </c>
      <c r="Q198" s="376">
        <v>1</v>
      </c>
      <c r="R198" s="376">
        <v>1</v>
      </c>
      <c r="S198" s="377">
        <v>0</v>
      </c>
      <c r="T198" s="306"/>
    </row>
    <row r="199" spans="1:20" ht="24" customHeight="1" thickBot="1" x14ac:dyDescent="0.3">
      <c r="A199" s="1773"/>
      <c r="B199" s="1709"/>
      <c r="C199" s="1712"/>
      <c r="D199" s="1674"/>
      <c r="E199" s="1675"/>
      <c r="F199" s="375" t="s">
        <v>303</v>
      </c>
      <c r="G199" s="376">
        <f t="shared" si="14"/>
        <v>7</v>
      </c>
      <c r="H199" s="373">
        <v>0</v>
      </c>
      <c r="I199" s="376">
        <v>1</v>
      </c>
      <c r="J199" s="376">
        <v>0</v>
      </c>
      <c r="K199" s="376">
        <v>1</v>
      </c>
      <c r="L199" s="376">
        <v>0</v>
      </c>
      <c r="M199" s="376">
        <v>1</v>
      </c>
      <c r="N199" s="376">
        <v>0</v>
      </c>
      <c r="O199" s="376">
        <v>1</v>
      </c>
      <c r="P199" s="376">
        <v>1</v>
      </c>
      <c r="Q199" s="376">
        <v>0</v>
      </c>
      <c r="R199" s="376">
        <v>1</v>
      </c>
      <c r="S199" s="377">
        <v>1</v>
      </c>
      <c r="T199" s="306"/>
    </row>
    <row r="200" spans="1:20" ht="24" customHeight="1" thickBot="1" x14ac:dyDescent="0.3">
      <c r="A200" s="1773"/>
      <c r="B200" s="1709"/>
      <c r="C200" s="1712"/>
      <c r="D200" s="1674"/>
      <c r="E200" s="1675"/>
      <c r="F200" s="375" t="s">
        <v>304</v>
      </c>
      <c r="G200" s="376">
        <f t="shared" si="14"/>
        <v>0</v>
      </c>
      <c r="H200" s="373">
        <v>0</v>
      </c>
      <c r="I200" s="376">
        <v>0</v>
      </c>
      <c r="J200" s="376">
        <v>0</v>
      </c>
      <c r="K200" s="376">
        <v>0</v>
      </c>
      <c r="L200" s="376">
        <v>0</v>
      </c>
      <c r="M200" s="376">
        <v>0</v>
      </c>
      <c r="N200" s="376">
        <v>0</v>
      </c>
      <c r="O200" s="376">
        <v>0</v>
      </c>
      <c r="P200" s="376">
        <v>0</v>
      </c>
      <c r="Q200" s="376">
        <v>0</v>
      </c>
      <c r="R200" s="376">
        <v>0</v>
      </c>
      <c r="S200" s="376">
        <v>0</v>
      </c>
      <c r="T200" s="306"/>
    </row>
    <row r="201" spans="1:20" ht="24" customHeight="1" thickBot="1" x14ac:dyDescent="0.3">
      <c r="A201" s="1773"/>
      <c r="B201" s="1709"/>
      <c r="C201" s="1712"/>
      <c r="D201" s="1674"/>
      <c r="E201" s="1675"/>
      <c r="F201" s="375" t="s">
        <v>305</v>
      </c>
      <c r="G201" s="376">
        <f t="shared" si="14"/>
        <v>0</v>
      </c>
      <c r="H201" s="373">
        <v>0</v>
      </c>
      <c r="I201" s="376">
        <v>0</v>
      </c>
      <c r="J201" s="376">
        <v>0</v>
      </c>
      <c r="K201" s="376">
        <v>0</v>
      </c>
      <c r="L201" s="376">
        <v>0</v>
      </c>
      <c r="M201" s="376">
        <v>0</v>
      </c>
      <c r="N201" s="376">
        <v>0</v>
      </c>
      <c r="O201" s="376">
        <v>0</v>
      </c>
      <c r="P201" s="376">
        <v>0</v>
      </c>
      <c r="Q201" s="376">
        <v>0</v>
      </c>
      <c r="R201" s="376">
        <v>0</v>
      </c>
      <c r="S201" s="376">
        <v>0</v>
      </c>
      <c r="T201" s="306"/>
    </row>
    <row r="202" spans="1:20" ht="24" customHeight="1" thickBot="1" x14ac:dyDescent="0.3">
      <c r="A202" s="1773"/>
      <c r="B202" s="1709"/>
      <c r="C202" s="1712"/>
      <c r="D202" s="1674"/>
      <c r="E202" s="1675"/>
      <c r="F202" s="375" t="s">
        <v>306</v>
      </c>
      <c r="G202" s="376">
        <f t="shared" si="14"/>
        <v>0</v>
      </c>
      <c r="H202" s="373">
        <v>0</v>
      </c>
      <c r="I202" s="376">
        <v>0</v>
      </c>
      <c r="J202" s="376">
        <v>0</v>
      </c>
      <c r="K202" s="376">
        <v>0</v>
      </c>
      <c r="L202" s="376">
        <v>0</v>
      </c>
      <c r="M202" s="376">
        <v>0</v>
      </c>
      <c r="N202" s="376">
        <v>0</v>
      </c>
      <c r="O202" s="376">
        <v>0</v>
      </c>
      <c r="P202" s="376">
        <v>0</v>
      </c>
      <c r="Q202" s="376">
        <v>0</v>
      </c>
      <c r="R202" s="376">
        <v>0</v>
      </c>
      <c r="S202" s="376">
        <v>0</v>
      </c>
      <c r="T202" s="306"/>
    </row>
    <row r="203" spans="1:20" ht="24" customHeight="1" thickBot="1" x14ac:dyDescent="0.3">
      <c r="A203" s="1773"/>
      <c r="B203" s="1709"/>
      <c r="C203" s="1712"/>
      <c r="D203" s="1674"/>
      <c r="E203" s="1675"/>
      <c r="F203" s="375" t="s">
        <v>307</v>
      </c>
      <c r="G203" s="376">
        <f t="shared" si="14"/>
        <v>17</v>
      </c>
      <c r="H203" s="373">
        <v>1</v>
      </c>
      <c r="I203" s="376">
        <v>1</v>
      </c>
      <c r="J203" s="376">
        <v>1</v>
      </c>
      <c r="K203" s="376">
        <v>2</v>
      </c>
      <c r="L203" s="376">
        <v>1</v>
      </c>
      <c r="M203" s="376">
        <v>2</v>
      </c>
      <c r="N203" s="376">
        <v>1</v>
      </c>
      <c r="O203" s="376">
        <v>2</v>
      </c>
      <c r="P203" s="376">
        <v>1</v>
      </c>
      <c r="Q203" s="376">
        <v>2</v>
      </c>
      <c r="R203" s="376">
        <v>2</v>
      </c>
      <c r="S203" s="377">
        <v>1</v>
      </c>
      <c r="T203" s="306"/>
    </row>
    <row r="204" spans="1:20" ht="24" customHeight="1" thickBot="1" x14ac:dyDescent="0.3">
      <c r="A204" s="1773"/>
      <c r="B204" s="1709"/>
      <c r="C204" s="1712"/>
      <c r="D204" s="1674"/>
      <c r="E204" s="1675"/>
      <c r="F204" s="375" t="s">
        <v>308</v>
      </c>
      <c r="G204" s="376">
        <f t="shared" si="14"/>
        <v>0</v>
      </c>
      <c r="H204" s="373">
        <v>0</v>
      </c>
      <c r="I204" s="376">
        <v>0</v>
      </c>
      <c r="J204" s="376">
        <v>0</v>
      </c>
      <c r="K204" s="376">
        <v>0</v>
      </c>
      <c r="L204" s="376">
        <v>0</v>
      </c>
      <c r="M204" s="376">
        <v>0</v>
      </c>
      <c r="N204" s="376">
        <v>0</v>
      </c>
      <c r="O204" s="376">
        <v>0</v>
      </c>
      <c r="P204" s="376">
        <v>0</v>
      </c>
      <c r="Q204" s="376">
        <v>0</v>
      </c>
      <c r="R204" s="376">
        <v>0</v>
      </c>
      <c r="S204" s="376">
        <v>0</v>
      </c>
      <c r="T204" s="306"/>
    </row>
    <row r="205" spans="1:20" ht="24" customHeight="1" thickBot="1" x14ac:dyDescent="0.3">
      <c r="A205" s="1773"/>
      <c r="B205" s="1709"/>
      <c r="C205" s="1712"/>
      <c r="D205" s="1674"/>
      <c r="E205" s="1675"/>
      <c r="F205" s="375" t="s">
        <v>309</v>
      </c>
      <c r="G205" s="376">
        <f t="shared" si="14"/>
        <v>1</v>
      </c>
      <c r="H205" s="373">
        <v>0</v>
      </c>
      <c r="I205" s="376">
        <v>0</v>
      </c>
      <c r="J205" s="376">
        <v>0</v>
      </c>
      <c r="K205" s="376">
        <v>0</v>
      </c>
      <c r="L205" s="376">
        <v>0</v>
      </c>
      <c r="M205" s="376">
        <v>0</v>
      </c>
      <c r="N205" s="376">
        <v>1</v>
      </c>
      <c r="O205" s="376">
        <v>0</v>
      </c>
      <c r="P205" s="376">
        <v>0</v>
      </c>
      <c r="Q205" s="376">
        <v>0</v>
      </c>
      <c r="R205" s="376">
        <v>0</v>
      </c>
      <c r="S205" s="376">
        <v>0</v>
      </c>
      <c r="T205" s="306"/>
    </row>
    <row r="206" spans="1:20" ht="24" customHeight="1" thickBot="1" x14ac:dyDescent="0.3">
      <c r="A206" s="1773"/>
      <c r="B206" s="1709"/>
      <c r="C206" s="1712"/>
      <c r="D206" s="1674"/>
      <c r="E206" s="1675"/>
      <c r="F206" s="375" t="s">
        <v>310</v>
      </c>
      <c r="G206" s="376">
        <f t="shared" si="14"/>
        <v>1</v>
      </c>
      <c r="H206" s="373">
        <v>0</v>
      </c>
      <c r="I206" s="376">
        <v>0</v>
      </c>
      <c r="J206" s="376">
        <v>0</v>
      </c>
      <c r="K206" s="376">
        <v>0</v>
      </c>
      <c r="L206" s="376">
        <v>0</v>
      </c>
      <c r="M206" s="376">
        <v>0</v>
      </c>
      <c r="N206" s="376">
        <v>1</v>
      </c>
      <c r="O206" s="376">
        <v>0</v>
      </c>
      <c r="P206" s="376">
        <v>0</v>
      </c>
      <c r="Q206" s="376">
        <v>0</v>
      </c>
      <c r="R206" s="376">
        <v>0</v>
      </c>
      <c r="S206" s="376">
        <v>0</v>
      </c>
      <c r="T206" s="306"/>
    </row>
    <row r="207" spans="1:20" ht="24" customHeight="1" thickBot="1" x14ac:dyDescent="0.3">
      <c r="A207" s="1773"/>
      <c r="B207" s="1709"/>
      <c r="C207" s="1712"/>
      <c r="D207" s="1674"/>
      <c r="E207" s="1675"/>
      <c r="F207" s="375" t="s">
        <v>311</v>
      </c>
      <c r="G207" s="376">
        <f t="shared" si="14"/>
        <v>0</v>
      </c>
      <c r="H207" s="373">
        <v>0</v>
      </c>
      <c r="I207" s="376">
        <v>0</v>
      </c>
      <c r="J207" s="376">
        <v>0</v>
      </c>
      <c r="K207" s="376">
        <v>0</v>
      </c>
      <c r="L207" s="376">
        <v>0</v>
      </c>
      <c r="M207" s="376">
        <v>0</v>
      </c>
      <c r="N207" s="376">
        <v>0</v>
      </c>
      <c r="O207" s="376">
        <v>0</v>
      </c>
      <c r="P207" s="376">
        <v>0</v>
      </c>
      <c r="Q207" s="376">
        <v>0</v>
      </c>
      <c r="R207" s="376">
        <v>0</v>
      </c>
      <c r="S207" s="376">
        <v>0</v>
      </c>
      <c r="T207" s="306"/>
    </row>
    <row r="208" spans="1:20" ht="24" customHeight="1" thickBot="1" x14ac:dyDescent="0.3">
      <c r="A208" s="1773"/>
      <c r="B208" s="1709"/>
      <c r="C208" s="1712"/>
      <c r="D208" s="1674"/>
      <c r="E208" s="1675"/>
      <c r="F208" s="375" t="s">
        <v>312</v>
      </c>
      <c r="G208" s="376">
        <f t="shared" si="14"/>
        <v>1</v>
      </c>
      <c r="H208" s="373">
        <v>0</v>
      </c>
      <c r="I208" s="376">
        <v>0</v>
      </c>
      <c r="J208" s="376">
        <v>0</v>
      </c>
      <c r="K208" s="376">
        <v>0</v>
      </c>
      <c r="L208" s="376">
        <v>0</v>
      </c>
      <c r="M208" s="376">
        <v>1</v>
      </c>
      <c r="N208" s="376">
        <v>0</v>
      </c>
      <c r="O208" s="376">
        <v>0</v>
      </c>
      <c r="P208" s="376">
        <v>0</v>
      </c>
      <c r="Q208" s="376">
        <v>0</v>
      </c>
      <c r="R208" s="376">
        <v>0</v>
      </c>
      <c r="S208" s="377">
        <v>0</v>
      </c>
      <c r="T208" s="306"/>
    </row>
    <row r="209" spans="1:20" ht="24" customHeight="1" thickBot="1" x14ac:dyDescent="0.3">
      <c r="A209" s="1773"/>
      <c r="B209" s="1709"/>
      <c r="C209" s="1712"/>
      <c r="D209" s="1674"/>
      <c r="E209" s="1675"/>
      <c r="F209" s="375" t="s">
        <v>230</v>
      </c>
      <c r="G209" s="376">
        <f t="shared" si="14"/>
        <v>0</v>
      </c>
      <c r="H209" s="373">
        <v>0</v>
      </c>
      <c r="I209" s="376">
        <v>0</v>
      </c>
      <c r="J209" s="376">
        <v>0</v>
      </c>
      <c r="K209" s="376">
        <v>0</v>
      </c>
      <c r="L209" s="376">
        <v>0</v>
      </c>
      <c r="M209" s="376">
        <v>0</v>
      </c>
      <c r="N209" s="376">
        <v>0</v>
      </c>
      <c r="O209" s="376">
        <v>0</v>
      </c>
      <c r="P209" s="376">
        <v>0</v>
      </c>
      <c r="Q209" s="376">
        <v>0</v>
      </c>
      <c r="R209" s="376">
        <v>0</v>
      </c>
      <c r="S209" s="376">
        <v>0</v>
      </c>
      <c r="T209" s="306"/>
    </row>
    <row r="210" spans="1:20" ht="24" customHeight="1" thickBot="1" x14ac:dyDescent="0.3">
      <c r="A210" s="1773"/>
      <c r="B210" s="1709"/>
      <c r="C210" s="1712"/>
      <c r="D210" s="1674"/>
      <c r="E210" s="1675"/>
      <c r="F210" s="375" t="s">
        <v>313</v>
      </c>
      <c r="G210" s="376">
        <f t="shared" si="14"/>
        <v>0</v>
      </c>
      <c r="H210" s="373">
        <v>0</v>
      </c>
      <c r="I210" s="376">
        <v>0</v>
      </c>
      <c r="J210" s="376">
        <v>0</v>
      </c>
      <c r="K210" s="376">
        <v>0</v>
      </c>
      <c r="L210" s="376">
        <v>0</v>
      </c>
      <c r="M210" s="376">
        <v>0</v>
      </c>
      <c r="N210" s="376">
        <v>0</v>
      </c>
      <c r="O210" s="376">
        <v>0</v>
      </c>
      <c r="P210" s="376">
        <v>0</v>
      </c>
      <c r="Q210" s="376">
        <v>0</v>
      </c>
      <c r="R210" s="376">
        <v>0</v>
      </c>
      <c r="S210" s="376">
        <v>0</v>
      </c>
      <c r="T210" s="306"/>
    </row>
    <row r="211" spans="1:20" ht="24" customHeight="1" thickBot="1" x14ac:dyDescent="0.3">
      <c r="A211" s="1773"/>
      <c r="B211" s="1709"/>
      <c r="C211" s="1712"/>
      <c r="D211" s="1674"/>
      <c r="E211" s="1675"/>
      <c r="F211" s="375" t="s">
        <v>314</v>
      </c>
      <c r="G211" s="376">
        <f t="shared" si="14"/>
        <v>0</v>
      </c>
      <c r="H211" s="378">
        <v>0</v>
      </c>
      <c r="I211" s="376">
        <v>0</v>
      </c>
      <c r="J211" s="376">
        <v>0</v>
      </c>
      <c r="K211" s="376">
        <v>0</v>
      </c>
      <c r="L211" s="376">
        <v>0</v>
      </c>
      <c r="M211" s="376">
        <v>0</v>
      </c>
      <c r="N211" s="376">
        <v>0</v>
      </c>
      <c r="O211" s="376">
        <v>0</v>
      </c>
      <c r="P211" s="376">
        <v>0</v>
      </c>
      <c r="Q211" s="376">
        <v>0</v>
      </c>
      <c r="R211" s="376">
        <v>0</v>
      </c>
      <c r="S211" s="376">
        <v>0</v>
      </c>
      <c r="T211" s="306"/>
    </row>
    <row r="212" spans="1:20" ht="24" customHeight="1" thickBot="1" x14ac:dyDescent="0.3">
      <c r="A212" s="1773"/>
      <c r="B212" s="1709"/>
      <c r="C212" s="1712"/>
      <c r="D212" s="1674"/>
      <c r="E212" s="1675"/>
      <c r="F212" s="375" t="s">
        <v>315</v>
      </c>
      <c r="G212" s="376">
        <f t="shared" si="14"/>
        <v>0</v>
      </c>
      <c r="H212" s="378">
        <v>0</v>
      </c>
      <c r="I212" s="376">
        <v>0</v>
      </c>
      <c r="J212" s="376">
        <v>0</v>
      </c>
      <c r="K212" s="376">
        <v>0</v>
      </c>
      <c r="L212" s="376">
        <v>0</v>
      </c>
      <c r="M212" s="376">
        <v>0</v>
      </c>
      <c r="N212" s="376">
        <v>0</v>
      </c>
      <c r="O212" s="376">
        <v>0</v>
      </c>
      <c r="P212" s="376">
        <v>0</v>
      </c>
      <c r="Q212" s="376">
        <v>0</v>
      </c>
      <c r="R212" s="376">
        <v>0</v>
      </c>
      <c r="S212" s="376">
        <v>0</v>
      </c>
      <c r="T212" s="306"/>
    </row>
    <row r="213" spans="1:20" ht="24" customHeight="1" thickBot="1" x14ac:dyDescent="0.3">
      <c r="A213" s="1773"/>
      <c r="B213" s="1709"/>
      <c r="C213" s="1712"/>
      <c r="D213" s="1674"/>
      <c r="E213" s="1675"/>
      <c r="F213" s="375" t="s">
        <v>316</v>
      </c>
      <c r="G213" s="376">
        <f t="shared" si="14"/>
        <v>4</v>
      </c>
      <c r="H213" s="378">
        <v>0</v>
      </c>
      <c r="I213" s="376">
        <v>0</v>
      </c>
      <c r="J213" s="376">
        <v>1</v>
      </c>
      <c r="K213" s="376">
        <v>0</v>
      </c>
      <c r="L213" s="376">
        <v>1</v>
      </c>
      <c r="M213" s="376">
        <v>0</v>
      </c>
      <c r="N213" s="376">
        <v>0</v>
      </c>
      <c r="O213" s="376">
        <v>1</v>
      </c>
      <c r="P213" s="376">
        <v>0</v>
      </c>
      <c r="Q213" s="376">
        <v>0</v>
      </c>
      <c r="R213" s="376">
        <v>1</v>
      </c>
      <c r="S213" s="377">
        <v>0</v>
      </c>
      <c r="T213" s="306"/>
    </row>
    <row r="214" spans="1:20" ht="24" customHeight="1" thickBot="1" x14ac:dyDescent="0.3">
      <c r="A214" s="1773"/>
      <c r="B214" s="1709"/>
      <c r="C214" s="1712"/>
      <c r="D214" s="1674"/>
      <c r="E214" s="1675"/>
      <c r="F214" s="375" t="s">
        <v>317</v>
      </c>
      <c r="G214" s="376">
        <f t="shared" si="14"/>
        <v>17</v>
      </c>
      <c r="H214" s="378">
        <v>1</v>
      </c>
      <c r="I214" s="376">
        <v>1</v>
      </c>
      <c r="J214" s="376">
        <v>2</v>
      </c>
      <c r="K214" s="376">
        <v>1</v>
      </c>
      <c r="L214" s="376">
        <v>2</v>
      </c>
      <c r="M214" s="376">
        <v>1</v>
      </c>
      <c r="N214" s="376">
        <v>2</v>
      </c>
      <c r="O214" s="376">
        <v>1</v>
      </c>
      <c r="P214" s="376">
        <v>2</v>
      </c>
      <c r="Q214" s="376">
        <v>2</v>
      </c>
      <c r="R214" s="376">
        <v>1</v>
      </c>
      <c r="S214" s="377">
        <v>1</v>
      </c>
      <c r="T214" s="306"/>
    </row>
    <row r="215" spans="1:20" ht="24" customHeight="1" thickBot="1" x14ac:dyDescent="0.3">
      <c r="A215" s="1773"/>
      <c r="B215" s="1709"/>
      <c r="C215" s="1712"/>
      <c r="D215" s="1674"/>
      <c r="E215" s="1675"/>
      <c r="F215" s="375" t="s">
        <v>318</v>
      </c>
      <c r="G215" s="376">
        <f t="shared" si="14"/>
        <v>4</v>
      </c>
      <c r="H215" s="378">
        <v>0</v>
      </c>
      <c r="I215" s="376">
        <v>1</v>
      </c>
      <c r="J215" s="376">
        <v>0</v>
      </c>
      <c r="K215" s="376">
        <v>1</v>
      </c>
      <c r="L215" s="376">
        <v>0</v>
      </c>
      <c r="M215" s="376">
        <v>0</v>
      </c>
      <c r="N215" s="376">
        <v>1</v>
      </c>
      <c r="O215" s="376">
        <v>0</v>
      </c>
      <c r="P215" s="376">
        <v>0</v>
      </c>
      <c r="Q215" s="376">
        <v>1</v>
      </c>
      <c r="R215" s="376">
        <v>0</v>
      </c>
      <c r="S215" s="377">
        <v>0</v>
      </c>
      <c r="T215" s="306"/>
    </row>
    <row r="216" spans="1:20" ht="24" customHeight="1" thickBot="1" x14ac:dyDescent="0.3">
      <c r="A216" s="1773"/>
      <c r="B216" s="1709"/>
      <c r="C216" s="1712"/>
      <c r="D216" s="1674"/>
      <c r="E216" s="1675"/>
      <c r="F216" s="375" t="s">
        <v>319</v>
      </c>
      <c r="G216" s="376">
        <f t="shared" si="14"/>
        <v>0</v>
      </c>
      <c r="H216" s="378">
        <v>0</v>
      </c>
      <c r="I216" s="376">
        <v>0</v>
      </c>
      <c r="J216" s="376">
        <v>0</v>
      </c>
      <c r="K216" s="376">
        <v>0</v>
      </c>
      <c r="L216" s="376">
        <v>0</v>
      </c>
      <c r="M216" s="376">
        <v>0</v>
      </c>
      <c r="N216" s="376">
        <v>0</v>
      </c>
      <c r="O216" s="376">
        <v>0</v>
      </c>
      <c r="P216" s="376">
        <v>0</v>
      </c>
      <c r="Q216" s="376">
        <v>0</v>
      </c>
      <c r="R216" s="376">
        <v>0</v>
      </c>
      <c r="S216" s="376">
        <v>0</v>
      </c>
      <c r="T216" s="306"/>
    </row>
    <row r="217" spans="1:20" ht="24" customHeight="1" thickBot="1" x14ac:dyDescent="0.3">
      <c r="A217" s="1773"/>
      <c r="B217" s="1709"/>
      <c r="C217" s="1712"/>
      <c r="D217" s="1674"/>
      <c r="E217" s="1675"/>
      <c r="F217" s="375" t="s">
        <v>320</v>
      </c>
      <c r="G217" s="376">
        <f t="shared" si="14"/>
        <v>0</v>
      </c>
      <c r="H217" s="378">
        <v>0</v>
      </c>
      <c r="I217" s="376">
        <v>0</v>
      </c>
      <c r="J217" s="376">
        <v>0</v>
      </c>
      <c r="K217" s="376">
        <v>0</v>
      </c>
      <c r="L217" s="376">
        <v>0</v>
      </c>
      <c r="M217" s="376">
        <v>0</v>
      </c>
      <c r="N217" s="376">
        <v>0</v>
      </c>
      <c r="O217" s="376">
        <v>0</v>
      </c>
      <c r="P217" s="376">
        <v>0</v>
      </c>
      <c r="Q217" s="376">
        <v>0</v>
      </c>
      <c r="R217" s="376">
        <v>0</v>
      </c>
      <c r="S217" s="376">
        <v>0</v>
      </c>
      <c r="T217" s="306"/>
    </row>
    <row r="218" spans="1:20" ht="24" customHeight="1" thickBot="1" x14ac:dyDescent="0.3">
      <c r="A218" s="1773"/>
      <c r="B218" s="1709"/>
      <c r="C218" s="1712"/>
      <c r="D218" s="1674"/>
      <c r="E218" s="1675"/>
      <c r="F218" s="375" t="s">
        <v>321</v>
      </c>
      <c r="G218" s="376">
        <f t="shared" si="14"/>
        <v>0</v>
      </c>
      <c r="H218" s="378">
        <v>0</v>
      </c>
      <c r="I218" s="376">
        <v>0</v>
      </c>
      <c r="J218" s="376">
        <v>0</v>
      </c>
      <c r="K218" s="376">
        <v>0</v>
      </c>
      <c r="L218" s="376">
        <v>0</v>
      </c>
      <c r="M218" s="376">
        <v>0</v>
      </c>
      <c r="N218" s="376">
        <v>0</v>
      </c>
      <c r="O218" s="376">
        <v>0</v>
      </c>
      <c r="P218" s="376">
        <v>0</v>
      </c>
      <c r="Q218" s="376">
        <v>0</v>
      </c>
      <c r="R218" s="376">
        <v>0</v>
      </c>
      <c r="S218" s="376">
        <v>0</v>
      </c>
      <c r="T218" s="306"/>
    </row>
    <row r="219" spans="1:20" ht="24" customHeight="1" thickBot="1" x14ac:dyDescent="0.3">
      <c r="A219" s="1773"/>
      <c r="B219" s="1709"/>
      <c r="C219" s="1712"/>
      <c r="D219" s="1674"/>
      <c r="E219" s="1675"/>
      <c r="F219" s="375" t="s">
        <v>322</v>
      </c>
      <c r="G219" s="376">
        <f t="shared" si="14"/>
        <v>1</v>
      </c>
      <c r="H219" s="378">
        <v>0</v>
      </c>
      <c r="I219" s="376">
        <v>0</v>
      </c>
      <c r="J219" s="376">
        <v>0</v>
      </c>
      <c r="K219" s="376">
        <v>0</v>
      </c>
      <c r="L219" s="376">
        <v>0</v>
      </c>
      <c r="M219" s="376">
        <v>1</v>
      </c>
      <c r="N219" s="376">
        <v>0</v>
      </c>
      <c r="O219" s="376">
        <v>0</v>
      </c>
      <c r="P219" s="376">
        <v>0</v>
      </c>
      <c r="Q219" s="376">
        <v>0</v>
      </c>
      <c r="R219" s="376">
        <v>0</v>
      </c>
      <c r="S219" s="376">
        <v>0</v>
      </c>
      <c r="T219" s="306"/>
    </row>
    <row r="220" spans="1:20" ht="24" customHeight="1" thickBot="1" x14ac:dyDescent="0.3">
      <c r="A220" s="1773"/>
      <c r="B220" s="1709"/>
      <c r="C220" s="1712"/>
      <c r="D220" s="1674"/>
      <c r="E220" s="1675"/>
      <c r="F220" s="375" t="s">
        <v>323</v>
      </c>
      <c r="G220" s="376">
        <f t="shared" si="14"/>
        <v>0</v>
      </c>
      <c r="H220" s="378">
        <v>0</v>
      </c>
      <c r="I220" s="376">
        <v>0</v>
      </c>
      <c r="J220" s="376">
        <v>0</v>
      </c>
      <c r="K220" s="376">
        <v>0</v>
      </c>
      <c r="L220" s="376">
        <v>0</v>
      </c>
      <c r="M220" s="376">
        <v>0</v>
      </c>
      <c r="N220" s="376">
        <v>0</v>
      </c>
      <c r="O220" s="376">
        <v>0</v>
      </c>
      <c r="P220" s="376">
        <v>0</v>
      </c>
      <c r="Q220" s="376">
        <v>0</v>
      </c>
      <c r="R220" s="376">
        <v>0</v>
      </c>
      <c r="S220" s="376">
        <v>0</v>
      </c>
      <c r="T220" s="306"/>
    </row>
    <row r="221" spans="1:20" ht="24" customHeight="1" thickBot="1" x14ac:dyDescent="0.3">
      <c r="A221" s="1773"/>
      <c r="B221" s="1709"/>
      <c r="C221" s="1712"/>
      <c r="D221" s="1674"/>
      <c r="E221" s="1675"/>
      <c r="F221" s="375" t="s">
        <v>324</v>
      </c>
      <c r="G221" s="376">
        <f t="shared" si="14"/>
        <v>0</v>
      </c>
      <c r="H221" s="378">
        <v>0</v>
      </c>
      <c r="I221" s="376">
        <v>0</v>
      </c>
      <c r="J221" s="376">
        <v>0</v>
      </c>
      <c r="K221" s="376">
        <v>0</v>
      </c>
      <c r="L221" s="376">
        <v>0</v>
      </c>
      <c r="M221" s="376">
        <v>0</v>
      </c>
      <c r="N221" s="376">
        <v>0</v>
      </c>
      <c r="O221" s="376">
        <v>0</v>
      </c>
      <c r="P221" s="376">
        <v>0</v>
      </c>
      <c r="Q221" s="376">
        <v>0</v>
      </c>
      <c r="R221" s="376">
        <v>0</v>
      </c>
      <c r="S221" s="376">
        <v>0</v>
      </c>
      <c r="T221" s="306"/>
    </row>
    <row r="222" spans="1:20" ht="24" customHeight="1" thickBot="1" x14ac:dyDescent="0.3">
      <c r="A222" s="1773"/>
      <c r="B222" s="1709"/>
      <c r="C222" s="1712"/>
      <c r="D222" s="1674"/>
      <c r="E222" s="1675"/>
      <c r="F222" s="375" t="s">
        <v>325</v>
      </c>
      <c r="G222" s="376">
        <f t="shared" si="14"/>
        <v>10</v>
      </c>
      <c r="H222" s="378">
        <v>0</v>
      </c>
      <c r="I222" s="376">
        <v>1</v>
      </c>
      <c r="J222" s="376">
        <v>1</v>
      </c>
      <c r="K222" s="376">
        <v>1</v>
      </c>
      <c r="L222" s="376">
        <v>1</v>
      </c>
      <c r="M222" s="376">
        <v>1</v>
      </c>
      <c r="N222" s="376">
        <v>1</v>
      </c>
      <c r="O222" s="376">
        <v>1</v>
      </c>
      <c r="P222" s="376">
        <v>1</v>
      </c>
      <c r="Q222" s="376">
        <v>1</v>
      </c>
      <c r="R222" s="376">
        <v>1</v>
      </c>
      <c r="S222" s="377">
        <v>0</v>
      </c>
      <c r="T222" s="306"/>
    </row>
    <row r="223" spans="1:20" ht="24" customHeight="1" thickBot="1" x14ac:dyDescent="0.3">
      <c r="A223" s="1773"/>
      <c r="B223" s="1709"/>
      <c r="C223" s="1712"/>
      <c r="D223" s="1674"/>
      <c r="E223" s="1675"/>
      <c r="F223" s="375" t="s">
        <v>326</v>
      </c>
      <c r="G223" s="376">
        <f t="shared" si="14"/>
        <v>84</v>
      </c>
      <c r="H223" s="378">
        <v>7</v>
      </c>
      <c r="I223" s="376">
        <v>7</v>
      </c>
      <c r="J223" s="376">
        <v>7</v>
      </c>
      <c r="K223" s="376">
        <v>7</v>
      </c>
      <c r="L223" s="376">
        <v>7</v>
      </c>
      <c r="M223" s="376">
        <v>7</v>
      </c>
      <c r="N223" s="376">
        <v>7</v>
      </c>
      <c r="O223" s="376">
        <v>7</v>
      </c>
      <c r="P223" s="376">
        <v>7</v>
      </c>
      <c r="Q223" s="376">
        <v>7</v>
      </c>
      <c r="R223" s="376">
        <v>7</v>
      </c>
      <c r="S223" s="377">
        <v>7</v>
      </c>
      <c r="T223" s="306"/>
    </row>
    <row r="224" spans="1:20" ht="24" customHeight="1" thickBot="1" x14ac:dyDescent="0.3">
      <c r="A224" s="1773"/>
      <c r="B224" s="1709"/>
      <c r="C224" s="1712"/>
      <c r="D224" s="1674"/>
      <c r="E224" s="1675"/>
      <c r="F224" s="375" t="s">
        <v>137</v>
      </c>
      <c r="G224" s="379">
        <f t="shared" si="14"/>
        <v>5.5555555555555554</v>
      </c>
      <c r="H224" s="378">
        <v>0.55555555555555558</v>
      </c>
      <c r="I224" s="376">
        <v>0</v>
      </c>
      <c r="J224" s="376">
        <v>1</v>
      </c>
      <c r="K224" s="376">
        <v>0</v>
      </c>
      <c r="L224" s="376">
        <v>1</v>
      </c>
      <c r="M224" s="376">
        <v>0</v>
      </c>
      <c r="N224" s="376">
        <v>1</v>
      </c>
      <c r="O224" s="376">
        <v>0</v>
      </c>
      <c r="P224" s="376">
        <v>1</v>
      </c>
      <c r="Q224" s="376">
        <v>0</v>
      </c>
      <c r="R224" s="376">
        <v>1</v>
      </c>
      <c r="S224" s="377">
        <v>0</v>
      </c>
      <c r="T224" s="306"/>
    </row>
    <row r="225" spans="1:20" ht="24" customHeight="1" thickBot="1" x14ac:dyDescent="0.3">
      <c r="A225" s="1773"/>
      <c r="B225" s="1709"/>
      <c r="C225" s="1712"/>
      <c r="D225" s="1674"/>
      <c r="E225" s="1675"/>
      <c r="F225" s="375" t="s">
        <v>327</v>
      </c>
      <c r="G225" s="376">
        <f t="shared" si="14"/>
        <v>13</v>
      </c>
      <c r="H225" s="378">
        <v>1</v>
      </c>
      <c r="I225" s="376">
        <v>1</v>
      </c>
      <c r="J225" s="376">
        <v>1</v>
      </c>
      <c r="K225" s="376">
        <v>1</v>
      </c>
      <c r="L225" s="376">
        <v>1</v>
      </c>
      <c r="M225" s="376">
        <v>1</v>
      </c>
      <c r="N225" s="376">
        <v>2</v>
      </c>
      <c r="O225" s="376">
        <v>1</v>
      </c>
      <c r="P225" s="376">
        <v>1</v>
      </c>
      <c r="Q225" s="376">
        <v>1</v>
      </c>
      <c r="R225" s="376">
        <v>1</v>
      </c>
      <c r="S225" s="377">
        <v>1</v>
      </c>
      <c r="T225" s="306"/>
    </row>
    <row r="226" spans="1:20" ht="24" customHeight="1" thickBot="1" x14ac:dyDescent="0.3">
      <c r="A226" s="1773"/>
      <c r="B226" s="1709"/>
      <c r="C226" s="1712"/>
      <c r="D226" s="1674"/>
      <c r="E226" s="1675"/>
      <c r="F226" s="375" t="s">
        <v>328</v>
      </c>
      <c r="G226" s="376">
        <f t="shared" si="14"/>
        <v>6</v>
      </c>
      <c r="H226" s="378">
        <v>0</v>
      </c>
      <c r="I226" s="376">
        <v>1</v>
      </c>
      <c r="J226" s="376"/>
      <c r="K226" s="376">
        <v>1</v>
      </c>
      <c r="L226" s="376"/>
      <c r="M226" s="376">
        <v>1</v>
      </c>
      <c r="N226" s="376"/>
      <c r="O226" s="376">
        <v>1</v>
      </c>
      <c r="P226" s="376"/>
      <c r="Q226" s="376">
        <v>1</v>
      </c>
      <c r="R226" s="376"/>
      <c r="S226" s="377">
        <v>1</v>
      </c>
      <c r="T226" s="306"/>
    </row>
    <row r="227" spans="1:20" ht="24" customHeight="1" thickBot="1" x14ac:dyDescent="0.3">
      <c r="A227" s="1773"/>
      <c r="B227" s="1709"/>
      <c r="C227" s="1712"/>
      <c r="D227" s="1674"/>
      <c r="E227" s="1675"/>
      <c r="F227" s="375" t="s">
        <v>329</v>
      </c>
      <c r="G227" s="376">
        <f t="shared" si="14"/>
        <v>12</v>
      </c>
      <c r="H227" s="378">
        <v>1</v>
      </c>
      <c r="I227" s="376">
        <v>1</v>
      </c>
      <c r="J227" s="376">
        <v>1</v>
      </c>
      <c r="K227" s="376">
        <v>1</v>
      </c>
      <c r="L227" s="376">
        <v>1</v>
      </c>
      <c r="M227" s="376">
        <v>1</v>
      </c>
      <c r="N227" s="376">
        <v>1</v>
      </c>
      <c r="O227" s="376">
        <v>1</v>
      </c>
      <c r="P227" s="376">
        <v>1</v>
      </c>
      <c r="Q227" s="376">
        <v>1</v>
      </c>
      <c r="R227" s="376">
        <v>1</v>
      </c>
      <c r="S227" s="377">
        <v>1</v>
      </c>
      <c r="T227" s="306"/>
    </row>
    <row r="228" spans="1:20" ht="24" customHeight="1" thickBot="1" x14ac:dyDescent="0.3">
      <c r="A228" s="1773"/>
      <c r="B228" s="1709"/>
      <c r="C228" s="1712"/>
      <c r="D228" s="1674"/>
      <c r="E228" s="1675"/>
      <c r="F228" s="380" t="s">
        <v>330</v>
      </c>
      <c r="G228" s="381">
        <f t="shared" si="14"/>
        <v>120</v>
      </c>
      <c r="H228" s="382">
        <v>10</v>
      </c>
      <c r="I228" s="381">
        <v>10</v>
      </c>
      <c r="J228" s="381">
        <v>10</v>
      </c>
      <c r="K228" s="381">
        <v>10</v>
      </c>
      <c r="L228" s="381">
        <v>10</v>
      </c>
      <c r="M228" s="381">
        <v>10</v>
      </c>
      <c r="N228" s="381">
        <v>10</v>
      </c>
      <c r="O228" s="381">
        <v>10</v>
      </c>
      <c r="P228" s="381">
        <v>10</v>
      </c>
      <c r="Q228" s="381">
        <v>10</v>
      </c>
      <c r="R228" s="381">
        <v>10</v>
      </c>
      <c r="S228" s="383">
        <v>10</v>
      </c>
      <c r="T228" s="306"/>
    </row>
    <row r="229" spans="1:20" ht="24" customHeight="1" thickBot="1" x14ac:dyDescent="0.3">
      <c r="A229" s="1773"/>
      <c r="B229" s="1709"/>
      <c r="C229" s="1712"/>
      <c r="D229" s="1676"/>
      <c r="E229" s="1677"/>
      <c r="F229" s="384" t="s">
        <v>278</v>
      </c>
      <c r="G229" s="385">
        <f>SUM(G176:G228)</f>
        <v>423.55555555555554</v>
      </c>
      <c r="H229" s="385">
        <f>SUM(H176:H228)</f>
        <v>23.555555555555557</v>
      </c>
      <c r="I229" s="386">
        <f t="shared" ref="I229:S229" si="15">SUM(I176:I228)</f>
        <v>37</v>
      </c>
      <c r="J229" s="386">
        <f t="shared" si="15"/>
        <v>34</v>
      </c>
      <c r="K229" s="386">
        <f t="shared" si="15"/>
        <v>37</v>
      </c>
      <c r="L229" s="386">
        <f t="shared" si="15"/>
        <v>36</v>
      </c>
      <c r="M229" s="386">
        <f t="shared" si="15"/>
        <v>39</v>
      </c>
      <c r="N229" s="386">
        <f t="shared" si="15"/>
        <v>38</v>
      </c>
      <c r="O229" s="386">
        <f t="shared" si="15"/>
        <v>41</v>
      </c>
      <c r="P229" s="386">
        <f t="shared" si="15"/>
        <v>37</v>
      </c>
      <c r="Q229" s="386">
        <f t="shared" si="15"/>
        <v>33</v>
      </c>
      <c r="R229" s="386">
        <f t="shared" si="15"/>
        <v>39</v>
      </c>
      <c r="S229" s="387">
        <f t="shared" si="15"/>
        <v>29</v>
      </c>
      <c r="T229" s="306"/>
    </row>
    <row r="230" spans="1:20" ht="24" customHeight="1" thickBot="1" x14ac:dyDescent="0.3">
      <c r="A230" s="1773"/>
      <c r="B230" s="1709"/>
      <c r="C230" s="1712"/>
      <c r="D230" s="1717" t="s">
        <v>177</v>
      </c>
      <c r="E230" s="1718"/>
      <c r="F230" s="388" t="s">
        <v>355</v>
      </c>
      <c r="G230" s="372">
        <f t="shared" si="14"/>
        <v>1</v>
      </c>
      <c r="H230" s="389">
        <v>0</v>
      </c>
      <c r="I230" s="372">
        <v>0</v>
      </c>
      <c r="J230" s="372">
        <v>0</v>
      </c>
      <c r="K230" s="372">
        <v>0</v>
      </c>
      <c r="L230" s="372">
        <v>0</v>
      </c>
      <c r="M230" s="372">
        <v>1</v>
      </c>
      <c r="N230" s="372">
        <v>0</v>
      </c>
      <c r="O230" s="372">
        <v>0</v>
      </c>
      <c r="P230" s="372">
        <v>0</v>
      </c>
      <c r="Q230" s="372">
        <v>0</v>
      </c>
      <c r="R230" s="372">
        <v>0</v>
      </c>
      <c r="S230" s="374">
        <v>0</v>
      </c>
      <c r="T230" s="306"/>
    </row>
    <row r="231" spans="1:20" ht="24" customHeight="1" thickBot="1" x14ac:dyDescent="0.3">
      <c r="A231" s="1773"/>
      <c r="B231" s="1709"/>
      <c r="C231" s="1712"/>
      <c r="D231" s="1678"/>
      <c r="E231" s="1679"/>
      <c r="F231" s="390" t="s">
        <v>356</v>
      </c>
      <c r="G231" s="376">
        <f t="shared" si="14"/>
        <v>0</v>
      </c>
      <c r="H231" s="391">
        <v>0</v>
      </c>
      <c r="I231" s="376">
        <v>0</v>
      </c>
      <c r="J231" s="376">
        <v>0</v>
      </c>
      <c r="K231" s="376">
        <v>0</v>
      </c>
      <c r="L231" s="376">
        <v>0</v>
      </c>
      <c r="M231" s="376">
        <v>0</v>
      </c>
      <c r="N231" s="376">
        <v>0</v>
      </c>
      <c r="O231" s="376">
        <v>0</v>
      </c>
      <c r="P231" s="376">
        <v>0</v>
      </c>
      <c r="Q231" s="376">
        <v>0</v>
      </c>
      <c r="R231" s="376">
        <v>0</v>
      </c>
      <c r="S231" s="376">
        <v>0</v>
      </c>
      <c r="T231" s="306"/>
    </row>
    <row r="232" spans="1:20" ht="24" customHeight="1" thickBot="1" x14ac:dyDescent="0.3">
      <c r="A232" s="1773"/>
      <c r="B232" s="1709"/>
      <c r="C232" s="1712"/>
      <c r="D232" s="1678"/>
      <c r="E232" s="1679"/>
      <c r="F232" s="390" t="s">
        <v>357</v>
      </c>
      <c r="G232" s="376">
        <f t="shared" si="14"/>
        <v>0</v>
      </c>
      <c r="H232" s="391">
        <v>0</v>
      </c>
      <c r="I232" s="376">
        <v>0</v>
      </c>
      <c r="J232" s="376">
        <v>0</v>
      </c>
      <c r="K232" s="376">
        <v>0</v>
      </c>
      <c r="L232" s="376">
        <v>0</v>
      </c>
      <c r="M232" s="376">
        <v>0</v>
      </c>
      <c r="N232" s="376">
        <v>0</v>
      </c>
      <c r="O232" s="376">
        <v>0</v>
      </c>
      <c r="P232" s="376">
        <v>0</v>
      </c>
      <c r="Q232" s="376">
        <v>0</v>
      </c>
      <c r="R232" s="376">
        <v>0</v>
      </c>
      <c r="S232" s="376">
        <v>0</v>
      </c>
      <c r="T232" s="306"/>
    </row>
    <row r="233" spans="1:20" ht="24" customHeight="1" thickBot="1" x14ac:dyDescent="0.3">
      <c r="A233" s="1773"/>
      <c r="B233" s="1709"/>
      <c r="C233" s="1712"/>
      <c r="D233" s="1678"/>
      <c r="E233" s="1679"/>
      <c r="F233" s="390" t="s">
        <v>358</v>
      </c>
      <c r="G233" s="376">
        <f t="shared" si="14"/>
        <v>0</v>
      </c>
      <c r="H233" s="391">
        <v>0</v>
      </c>
      <c r="I233" s="376">
        <v>0</v>
      </c>
      <c r="J233" s="376">
        <v>0</v>
      </c>
      <c r="K233" s="376">
        <v>0</v>
      </c>
      <c r="L233" s="376">
        <v>0</v>
      </c>
      <c r="M233" s="376">
        <v>0</v>
      </c>
      <c r="N233" s="376">
        <v>0</v>
      </c>
      <c r="O233" s="376">
        <v>0</v>
      </c>
      <c r="P233" s="376">
        <v>0</v>
      </c>
      <c r="Q233" s="376">
        <v>0</v>
      </c>
      <c r="R233" s="376">
        <v>0</v>
      </c>
      <c r="S233" s="376">
        <v>0</v>
      </c>
      <c r="T233" s="306"/>
    </row>
    <row r="234" spans="1:20" ht="24" customHeight="1" thickBot="1" x14ac:dyDescent="0.3">
      <c r="A234" s="1773"/>
      <c r="B234" s="1709"/>
      <c r="C234" s="1712"/>
      <c r="D234" s="1678"/>
      <c r="E234" s="1679"/>
      <c r="F234" s="390" t="s">
        <v>359</v>
      </c>
      <c r="G234" s="391">
        <f>SUM(H234:S234)</f>
        <v>27</v>
      </c>
      <c r="H234" s="391">
        <v>2</v>
      </c>
      <c r="I234" s="376">
        <v>2</v>
      </c>
      <c r="J234" s="376">
        <v>2</v>
      </c>
      <c r="K234" s="376">
        <v>2</v>
      </c>
      <c r="L234" s="376">
        <v>3</v>
      </c>
      <c r="M234" s="376">
        <v>3</v>
      </c>
      <c r="N234" s="376">
        <v>2</v>
      </c>
      <c r="O234" s="376">
        <v>2</v>
      </c>
      <c r="P234" s="376">
        <v>2</v>
      </c>
      <c r="Q234" s="376">
        <v>2</v>
      </c>
      <c r="R234" s="376">
        <v>3</v>
      </c>
      <c r="S234" s="377">
        <v>2</v>
      </c>
      <c r="T234" s="306"/>
    </row>
    <row r="235" spans="1:20" ht="24" customHeight="1" thickBot="1" x14ac:dyDescent="0.3">
      <c r="A235" s="1773"/>
      <c r="B235" s="1708"/>
      <c r="C235" s="1712"/>
      <c r="D235" s="1678"/>
      <c r="E235" s="1679"/>
      <c r="F235" s="390" t="s">
        <v>360</v>
      </c>
      <c r="G235" s="376">
        <f t="shared" si="14"/>
        <v>0</v>
      </c>
      <c r="H235" s="392">
        <v>0</v>
      </c>
      <c r="I235" s="393">
        <v>0</v>
      </c>
      <c r="J235" s="393">
        <v>0</v>
      </c>
      <c r="K235" s="393">
        <v>0</v>
      </c>
      <c r="L235" s="393">
        <v>0</v>
      </c>
      <c r="M235" s="393">
        <v>0</v>
      </c>
      <c r="N235" s="393">
        <v>0</v>
      </c>
      <c r="O235" s="393">
        <v>0</v>
      </c>
      <c r="P235" s="393">
        <v>0</v>
      </c>
      <c r="Q235" s="393">
        <v>0</v>
      </c>
      <c r="R235" s="393">
        <v>0</v>
      </c>
      <c r="S235" s="393">
        <v>0</v>
      </c>
      <c r="T235" s="306"/>
    </row>
    <row r="236" spans="1:20" ht="24" customHeight="1" thickBot="1" x14ac:dyDescent="0.3">
      <c r="A236" s="1773"/>
      <c r="B236" s="1708"/>
      <c r="C236" s="1712"/>
      <c r="D236" s="1678"/>
      <c r="E236" s="1679"/>
      <c r="F236" s="390" t="s">
        <v>361</v>
      </c>
      <c r="G236" s="376">
        <f t="shared" si="14"/>
        <v>0</v>
      </c>
      <c r="H236" s="392">
        <v>0</v>
      </c>
      <c r="I236" s="393">
        <v>0</v>
      </c>
      <c r="J236" s="393">
        <v>0</v>
      </c>
      <c r="K236" s="393">
        <v>0</v>
      </c>
      <c r="L236" s="393">
        <v>0</v>
      </c>
      <c r="M236" s="393">
        <v>0</v>
      </c>
      <c r="N236" s="393">
        <v>0</v>
      </c>
      <c r="O236" s="393">
        <v>0</v>
      </c>
      <c r="P236" s="393">
        <v>0</v>
      </c>
      <c r="Q236" s="393">
        <v>0</v>
      </c>
      <c r="R236" s="393">
        <v>0</v>
      </c>
      <c r="S236" s="393">
        <v>0</v>
      </c>
      <c r="T236" s="306"/>
    </row>
    <row r="237" spans="1:20" ht="24" customHeight="1" thickBot="1" x14ac:dyDescent="0.3">
      <c r="A237" s="1773"/>
      <c r="B237" s="1708"/>
      <c r="C237" s="1712"/>
      <c r="D237" s="1678"/>
      <c r="E237" s="1679"/>
      <c r="F237" s="390" t="s">
        <v>362</v>
      </c>
      <c r="G237" s="376">
        <f t="shared" si="14"/>
        <v>0</v>
      </c>
      <c r="H237" s="392">
        <v>0</v>
      </c>
      <c r="I237" s="393">
        <v>0</v>
      </c>
      <c r="J237" s="393">
        <v>0</v>
      </c>
      <c r="K237" s="393">
        <v>0</v>
      </c>
      <c r="L237" s="393">
        <v>0</v>
      </c>
      <c r="M237" s="393">
        <v>0</v>
      </c>
      <c r="N237" s="393">
        <v>0</v>
      </c>
      <c r="O237" s="393">
        <v>0</v>
      </c>
      <c r="P237" s="393">
        <v>0</v>
      </c>
      <c r="Q237" s="393">
        <v>0</v>
      </c>
      <c r="R237" s="393">
        <v>0</v>
      </c>
      <c r="S237" s="393">
        <v>0</v>
      </c>
      <c r="T237" s="306"/>
    </row>
    <row r="238" spans="1:20" ht="24" customHeight="1" thickBot="1" x14ac:dyDescent="0.3">
      <c r="A238" s="1773"/>
      <c r="B238" s="1708"/>
      <c r="C238" s="1712"/>
      <c r="D238" s="1678"/>
      <c r="E238" s="1679"/>
      <c r="F238" s="390" t="s">
        <v>363</v>
      </c>
      <c r="G238" s="376">
        <f t="shared" si="14"/>
        <v>0</v>
      </c>
      <c r="H238" s="392">
        <v>0</v>
      </c>
      <c r="I238" s="393">
        <v>0</v>
      </c>
      <c r="J238" s="393">
        <v>0</v>
      </c>
      <c r="K238" s="393">
        <v>0</v>
      </c>
      <c r="L238" s="393">
        <v>0</v>
      </c>
      <c r="M238" s="393">
        <v>0</v>
      </c>
      <c r="N238" s="393">
        <v>0</v>
      </c>
      <c r="O238" s="393">
        <v>0</v>
      </c>
      <c r="P238" s="393">
        <v>0</v>
      </c>
      <c r="Q238" s="393">
        <v>0</v>
      </c>
      <c r="R238" s="393">
        <v>0</v>
      </c>
      <c r="S238" s="393">
        <v>0</v>
      </c>
      <c r="T238" s="306"/>
    </row>
    <row r="239" spans="1:20" ht="24" customHeight="1" thickBot="1" x14ac:dyDescent="0.3">
      <c r="A239" s="1773"/>
      <c r="B239" s="1708"/>
      <c r="C239" s="1712"/>
      <c r="D239" s="1678"/>
      <c r="E239" s="1679"/>
      <c r="F239" s="390" t="s">
        <v>364</v>
      </c>
      <c r="G239" s="376">
        <f t="shared" si="14"/>
        <v>0</v>
      </c>
      <c r="H239" s="392">
        <v>0</v>
      </c>
      <c r="I239" s="393">
        <v>0</v>
      </c>
      <c r="J239" s="393">
        <v>0</v>
      </c>
      <c r="K239" s="393">
        <v>0</v>
      </c>
      <c r="L239" s="393">
        <v>0</v>
      </c>
      <c r="M239" s="393">
        <v>0</v>
      </c>
      <c r="N239" s="393">
        <v>0</v>
      </c>
      <c r="O239" s="393">
        <v>0</v>
      </c>
      <c r="P239" s="393">
        <v>0</v>
      </c>
      <c r="Q239" s="393">
        <v>0</v>
      </c>
      <c r="R239" s="393">
        <v>0</v>
      </c>
      <c r="S239" s="393">
        <v>0</v>
      </c>
      <c r="T239" s="306"/>
    </row>
    <row r="240" spans="1:20" ht="24" customHeight="1" thickBot="1" x14ac:dyDescent="0.3">
      <c r="A240" s="1773"/>
      <c r="B240" s="1708"/>
      <c r="C240" s="1712"/>
      <c r="D240" s="1678"/>
      <c r="E240" s="1679"/>
      <c r="F240" s="390" t="s">
        <v>365</v>
      </c>
      <c r="G240" s="376">
        <f t="shared" si="14"/>
        <v>0</v>
      </c>
      <c r="H240" s="392">
        <v>0</v>
      </c>
      <c r="I240" s="393">
        <v>0</v>
      </c>
      <c r="J240" s="393">
        <v>0</v>
      </c>
      <c r="K240" s="393">
        <v>0</v>
      </c>
      <c r="L240" s="393">
        <v>0</v>
      </c>
      <c r="M240" s="393">
        <v>0</v>
      </c>
      <c r="N240" s="393">
        <v>0</v>
      </c>
      <c r="O240" s="393">
        <v>0</v>
      </c>
      <c r="P240" s="393">
        <v>0</v>
      </c>
      <c r="Q240" s="393">
        <v>0</v>
      </c>
      <c r="R240" s="393">
        <v>0</v>
      </c>
      <c r="S240" s="393">
        <v>0</v>
      </c>
      <c r="T240" s="306"/>
    </row>
    <row r="241" spans="1:20" ht="24" customHeight="1" thickBot="1" x14ac:dyDescent="0.3">
      <c r="A241" s="1773"/>
      <c r="B241" s="1708"/>
      <c r="C241" s="1712"/>
      <c r="D241" s="1678"/>
      <c r="E241" s="1679"/>
      <c r="F241" s="390" t="s">
        <v>366</v>
      </c>
      <c r="G241" s="376">
        <f t="shared" ref="G241:G304" si="16">SUM(H241:S241)</f>
        <v>0</v>
      </c>
      <c r="H241" s="392">
        <v>0</v>
      </c>
      <c r="I241" s="393">
        <v>0</v>
      </c>
      <c r="J241" s="393">
        <v>0</v>
      </c>
      <c r="K241" s="393">
        <v>0</v>
      </c>
      <c r="L241" s="393">
        <v>0</v>
      </c>
      <c r="M241" s="393">
        <v>0</v>
      </c>
      <c r="N241" s="393">
        <v>0</v>
      </c>
      <c r="O241" s="393">
        <v>0</v>
      </c>
      <c r="P241" s="393">
        <v>0</v>
      </c>
      <c r="Q241" s="393">
        <v>0</v>
      </c>
      <c r="R241" s="393">
        <v>0</v>
      </c>
      <c r="S241" s="393">
        <v>0</v>
      </c>
      <c r="T241" s="306"/>
    </row>
    <row r="242" spans="1:20" ht="24" customHeight="1" thickBot="1" x14ac:dyDescent="0.3">
      <c r="A242" s="1773"/>
      <c r="B242" s="1708"/>
      <c r="C242" s="1712"/>
      <c r="D242" s="1678"/>
      <c r="E242" s="1679"/>
      <c r="F242" s="390" t="s">
        <v>367</v>
      </c>
      <c r="G242" s="376">
        <f t="shared" si="16"/>
        <v>0</v>
      </c>
      <c r="H242" s="392">
        <v>0</v>
      </c>
      <c r="I242" s="393">
        <v>0</v>
      </c>
      <c r="J242" s="393">
        <v>0</v>
      </c>
      <c r="K242" s="393">
        <v>0</v>
      </c>
      <c r="L242" s="393">
        <v>0</v>
      </c>
      <c r="M242" s="393">
        <v>0</v>
      </c>
      <c r="N242" s="393">
        <v>0</v>
      </c>
      <c r="O242" s="393">
        <v>0</v>
      </c>
      <c r="P242" s="393">
        <v>0</v>
      </c>
      <c r="Q242" s="393">
        <v>0</v>
      </c>
      <c r="R242" s="393">
        <v>0</v>
      </c>
      <c r="S242" s="393">
        <v>0</v>
      </c>
      <c r="T242" s="306"/>
    </row>
    <row r="243" spans="1:20" ht="24" customHeight="1" thickBot="1" x14ac:dyDescent="0.3">
      <c r="A243" s="1773"/>
      <c r="B243" s="1708"/>
      <c r="C243" s="1712"/>
      <c r="D243" s="1678"/>
      <c r="E243" s="1679"/>
      <c r="F243" s="390" t="s">
        <v>368</v>
      </c>
      <c r="G243" s="376">
        <f t="shared" si="16"/>
        <v>0</v>
      </c>
      <c r="H243" s="392">
        <v>0</v>
      </c>
      <c r="I243" s="393">
        <v>0</v>
      </c>
      <c r="J243" s="393">
        <v>0</v>
      </c>
      <c r="K243" s="393">
        <v>0</v>
      </c>
      <c r="L243" s="393">
        <v>0</v>
      </c>
      <c r="M243" s="393">
        <v>0</v>
      </c>
      <c r="N243" s="393">
        <v>0</v>
      </c>
      <c r="O243" s="393">
        <v>0</v>
      </c>
      <c r="P243" s="393">
        <v>0</v>
      </c>
      <c r="Q243" s="393">
        <v>0</v>
      </c>
      <c r="R243" s="393">
        <v>0</v>
      </c>
      <c r="S243" s="393">
        <v>0</v>
      </c>
      <c r="T243" s="306"/>
    </row>
    <row r="244" spans="1:20" ht="24" customHeight="1" thickBot="1" x14ac:dyDescent="0.3">
      <c r="A244" s="1773"/>
      <c r="B244" s="1708"/>
      <c r="C244" s="1712"/>
      <c r="D244" s="1678"/>
      <c r="E244" s="1679"/>
      <c r="F244" s="390" t="s">
        <v>369</v>
      </c>
      <c r="G244" s="376">
        <f t="shared" si="16"/>
        <v>0</v>
      </c>
      <c r="H244" s="392">
        <v>0</v>
      </c>
      <c r="I244" s="393">
        <v>0</v>
      </c>
      <c r="J244" s="393">
        <v>0</v>
      </c>
      <c r="K244" s="393">
        <v>0</v>
      </c>
      <c r="L244" s="393">
        <v>0</v>
      </c>
      <c r="M244" s="393">
        <v>0</v>
      </c>
      <c r="N244" s="393">
        <v>0</v>
      </c>
      <c r="O244" s="393">
        <v>0</v>
      </c>
      <c r="P244" s="393">
        <v>0</v>
      </c>
      <c r="Q244" s="393">
        <v>0</v>
      </c>
      <c r="R244" s="393">
        <v>0</v>
      </c>
      <c r="S244" s="393">
        <v>0</v>
      </c>
      <c r="T244" s="306"/>
    </row>
    <row r="245" spans="1:20" ht="24" customHeight="1" thickBot="1" x14ac:dyDescent="0.3">
      <c r="A245" s="1773"/>
      <c r="B245" s="1708"/>
      <c r="C245" s="1712"/>
      <c r="D245" s="1678"/>
      <c r="E245" s="1679"/>
      <c r="F245" s="390" t="s">
        <v>370</v>
      </c>
      <c r="G245" s="376">
        <f t="shared" si="16"/>
        <v>0</v>
      </c>
      <c r="H245" s="392">
        <v>0</v>
      </c>
      <c r="I245" s="393">
        <v>0</v>
      </c>
      <c r="J245" s="393">
        <v>0</v>
      </c>
      <c r="K245" s="393">
        <v>0</v>
      </c>
      <c r="L245" s="393">
        <v>0</v>
      </c>
      <c r="M245" s="393">
        <v>0</v>
      </c>
      <c r="N245" s="393">
        <v>0</v>
      </c>
      <c r="O245" s="393">
        <v>0</v>
      </c>
      <c r="P245" s="393">
        <v>0</v>
      </c>
      <c r="Q245" s="393">
        <v>0</v>
      </c>
      <c r="R245" s="393">
        <v>0</v>
      </c>
      <c r="S245" s="393">
        <v>0</v>
      </c>
      <c r="T245" s="306"/>
    </row>
    <row r="246" spans="1:20" ht="24" customHeight="1" thickBot="1" x14ac:dyDescent="0.3">
      <c r="A246" s="1773"/>
      <c r="B246" s="1708"/>
      <c r="C246" s="1712"/>
      <c r="D246" s="1678"/>
      <c r="E246" s="1679"/>
      <c r="F246" s="390" t="s">
        <v>371</v>
      </c>
      <c r="G246" s="376">
        <f t="shared" si="16"/>
        <v>2</v>
      </c>
      <c r="H246" s="392">
        <v>0</v>
      </c>
      <c r="I246" s="393">
        <v>0</v>
      </c>
      <c r="J246" s="393">
        <v>0</v>
      </c>
      <c r="K246" s="393">
        <v>0</v>
      </c>
      <c r="L246" s="393">
        <v>0</v>
      </c>
      <c r="M246" s="393">
        <v>0</v>
      </c>
      <c r="N246" s="393">
        <v>1</v>
      </c>
      <c r="O246" s="393">
        <v>0</v>
      </c>
      <c r="P246" s="393">
        <v>0</v>
      </c>
      <c r="Q246" s="393">
        <v>0</v>
      </c>
      <c r="R246" s="393">
        <v>1</v>
      </c>
      <c r="S246" s="394">
        <v>0</v>
      </c>
      <c r="T246" s="306"/>
    </row>
    <row r="247" spans="1:20" ht="24" customHeight="1" thickBot="1" x14ac:dyDescent="0.3">
      <c r="A247" s="1773"/>
      <c r="B247" s="1708"/>
      <c r="C247" s="1712"/>
      <c r="D247" s="1678"/>
      <c r="E247" s="1679"/>
      <c r="F247" s="390" t="s">
        <v>372</v>
      </c>
      <c r="G247" s="376">
        <f t="shared" si="16"/>
        <v>5</v>
      </c>
      <c r="H247" s="392">
        <v>1</v>
      </c>
      <c r="I247" s="393">
        <v>0</v>
      </c>
      <c r="J247" s="393">
        <v>1</v>
      </c>
      <c r="K247" s="393">
        <v>0</v>
      </c>
      <c r="L247" s="393">
        <v>1</v>
      </c>
      <c r="M247" s="393">
        <v>0</v>
      </c>
      <c r="N247" s="393">
        <v>0</v>
      </c>
      <c r="O247" s="393">
        <v>1</v>
      </c>
      <c r="P247" s="393"/>
      <c r="Q247" s="393">
        <v>1</v>
      </c>
      <c r="R247" s="393"/>
      <c r="S247" s="394"/>
      <c r="T247" s="306"/>
    </row>
    <row r="248" spans="1:20" ht="24" customHeight="1" thickBot="1" x14ac:dyDescent="0.3">
      <c r="A248" s="1773"/>
      <c r="B248" s="1708"/>
      <c r="C248" s="1712"/>
      <c r="D248" s="1678"/>
      <c r="E248" s="1679"/>
      <c r="F248" s="390" t="s">
        <v>373</v>
      </c>
      <c r="G248" s="376">
        <f t="shared" si="16"/>
        <v>0</v>
      </c>
      <c r="H248" s="395">
        <v>0</v>
      </c>
      <c r="I248" s="395">
        <v>0</v>
      </c>
      <c r="J248" s="395">
        <v>0</v>
      </c>
      <c r="K248" s="395">
        <v>0</v>
      </c>
      <c r="L248" s="395">
        <v>0</v>
      </c>
      <c r="M248" s="395">
        <v>0</v>
      </c>
      <c r="N248" s="395">
        <v>0</v>
      </c>
      <c r="O248" s="395">
        <v>0</v>
      </c>
      <c r="P248" s="395">
        <v>0</v>
      </c>
      <c r="Q248" s="395">
        <v>0</v>
      </c>
      <c r="R248" s="395">
        <v>0</v>
      </c>
      <c r="S248" s="395">
        <v>0</v>
      </c>
      <c r="T248" s="306"/>
    </row>
    <row r="249" spans="1:20" ht="24" customHeight="1" thickBot="1" x14ac:dyDescent="0.3">
      <c r="A249" s="1773"/>
      <c r="B249" s="1708"/>
      <c r="C249" s="1712"/>
      <c r="D249" s="1678"/>
      <c r="E249" s="1679"/>
      <c r="F249" s="390" t="s">
        <v>374</v>
      </c>
      <c r="G249" s="376">
        <f t="shared" si="16"/>
        <v>0</v>
      </c>
      <c r="H249" s="395">
        <v>0</v>
      </c>
      <c r="I249" s="395">
        <v>0</v>
      </c>
      <c r="J249" s="395">
        <v>0</v>
      </c>
      <c r="K249" s="395">
        <v>0</v>
      </c>
      <c r="L249" s="395">
        <v>0</v>
      </c>
      <c r="M249" s="395">
        <v>0</v>
      </c>
      <c r="N249" s="395">
        <v>0</v>
      </c>
      <c r="O249" s="395">
        <v>0</v>
      </c>
      <c r="P249" s="395">
        <v>0</v>
      </c>
      <c r="Q249" s="395">
        <v>0</v>
      </c>
      <c r="R249" s="395">
        <v>0</v>
      </c>
      <c r="S249" s="395">
        <v>0</v>
      </c>
      <c r="T249" s="306"/>
    </row>
    <row r="250" spans="1:20" ht="24" customHeight="1" thickBot="1" x14ac:dyDescent="0.3">
      <c r="A250" s="1773"/>
      <c r="B250" s="1708"/>
      <c r="C250" s="1712"/>
      <c r="D250" s="1678"/>
      <c r="E250" s="1679"/>
      <c r="F250" s="390" t="s">
        <v>375</v>
      </c>
      <c r="G250" s="376">
        <f t="shared" si="16"/>
        <v>0</v>
      </c>
      <c r="H250" s="395">
        <v>0</v>
      </c>
      <c r="I250" s="395">
        <v>0</v>
      </c>
      <c r="J250" s="395">
        <v>0</v>
      </c>
      <c r="K250" s="395">
        <v>0</v>
      </c>
      <c r="L250" s="395">
        <v>0</v>
      </c>
      <c r="M250" s="395">
        <v>0</v>
      </c>
      <c r="N250" s="395">
        <v>0</v>
      </c>
      <c r="O250" s="395">
        <v>0</v>
      </c>
      <c r="P250" s="395">
        <v>0</v>
      </c>
      <c r="Q250" s="395">
        <v>0</v>
      </c>
      <c r="R250" s="395">
        <v>0</v>
      </c>
      <c r="S250" s="395">
        <v>0</v>
      </c>
      <c r="T250" s="306"/>
    </row>
    <row r="251" spans="1:20" ht="24" customHeight="1" thickBot="1" x14ac:dyDescent="0.3">
      <c r="A251" s="1773"/>
      <c r="B251" s="1708"/>
      <c r="C251" s="1712"/>
      <c r="D251" s="1678"/>
      <c r="E251" s="1679"/>
      <c r="F251" s="390" t="s">
        <v>376</v>
      </c>
      <c r="G251" s="376">
        <f t="shared" si="16"/>
        <v>0</v>
      </c>
      <c r="H251" s="395">
        <v>0</v>
      </c>
      <c r="I251" s="395">
        <v>0</v>
      </c>
      <c r="J251" s="395">
        <v>0</v>
      </c>
      <c r="K251" s="395">
        <v>0</v>
      </c>
      <c r="L251" s="395">
        <v>0</v>
      </c>
      <c r="M251" s="395">
        <v>0</v>
      </c>
      <c r="N251" s="395">
        <v>0</v>
      </c>
      <c r="O251" s="395">
        <v>0</v>
      </c>
      <c r="P251" s="395">
        <v>0</v>
      </c>
      <c r="Q251" s="395">
        <v>0</v>
      </c>
      <c r="R251" s="395">
        <v>0</v>
      </c>
      <c r="S251" s="395">
        <v>0</v>
      </c>
      <c r="T251" s="306"/>
    </row>
    <row r="252" spans="1:20" ht="24" customHeight="1" thickBot="1" x14ac:dyDescent="0.3">
      <c r="A252" s="1773"/>
      <c r="B252" s="1708"/>
      <c r="C252" s="1712"/>
      <c r="D252" s="1678"/>
      <c r="E252" s="1679"/>
      <c r="F252" s="390" t="s">
        <v>377</v>
      </c>
      <c r="G252" s="376">
        <f t="shared" si="16"/>
        <v>0</v>
      </c>
      <c r="H252" s="395">
        <v>0</v>
      </c>
      <c r="I252" s="395">
        <v>0</v>
      </c>
      <c r="J252" s="395">
        <v>0</v>
      </c>
      <c r="K252" s="395">
        <v>0</v>
      </c>
      <c r="L252" s="395">
        <v>0</v>
      </c>
      <c r="M252" s="395">
        <v>0</v>
      </c>
      <c r="N252" s="395">
        <v>0</v>
      </c>
      <c r="O252" s="395">
        <v>0</v>
      </c>
      <c r="P252" s="395">
        <v>0</v>
      </c>
      <c r="Q252" s="395">
        <v>0</v>
      </c>
      <c r="R252" s="395">
        <v>0</v>
      </c>
      <c r="S252" s="395">
        <v>0</v>
      </c>
      <c r="T252" s="306"/>
    </row>
    <row r="253" spans="1:20" ht="24" customHeight="1" thickBot="1" x14ac:dyDescent="0.3">
      <c r="A253" s="1773"/>
      <c r="B253" s="1708"/>
      <c r="C253" s="1712"/>
      <c r="D253" s="1678"/>
      <c r="E253" s="1679"/>
      <c r="F253" s="390" t="s">
        <v>378</v>
      </c>
      <c r="G253" s="376">
        <f t="shared" si="16"/>
        <v>0</v>
      </c>
      <c r="H253" s="395">
        <v>0</v>
      </c>
      <c r="I253" s="395">
        <v>0</v>
      </c>
      <c r="J253" s="395">
        <v>0</v>
      </c>
      <c r="K253" s="395">
        <v>0</v>
      </c>
      <c r="L253" s="395">
        <v>0</v>
      </c>
      <c r="M253" s="395">
        <v>0</v>
      </c>
      <c r="N253" s="395">
        <v>0</v>
      </c>
      <c r="O253" s="395">
        <v>0</v>
      </c>
      <c r="P253" s="395">
        <v>0</v>
      </c>
      <c r="Q253" s="395">
        <v>0</v>
      </c>
      <c r="R253" s="395">
        <v>0</v>
      </c>
      <c r="S253" s="395">
        <v>0</v>
      </c>
      <c r="T253" s="306"/>
    </row>
    <row r="254" spans="1:20" ht="24" customHeight="1" thickBot="1" x14ac:dyDescent="0.3">
      <c r="A254" s="1773"/>
      <c r="B254" s="1708"/>
      <c r="C254" s="1712"/>
      <c r="D254" s="1678"/>
      <c r="E254" s="1679"/>
      <c r="F254" s="390" t="s">
        <v>379</v>
      </c>
      <c r="G254" s="376">
        <f t="shared" si="16"/>
        <v>0</v>
      </c>
      <c r="H254" s="395">
        <v>0</v>
      </c>
      <c r="I254" s="395">
        <v>0</v>
      </c>
      <c r="J254" s="395">
        <v>0</v>
      </c>
      <c r="K254" s="395">
        <v>0</v>
      </c>
      <c r="L254" s="395">
        <v>0</v>
      </c>
      <c r="M254" s="395">
        <v>0</v>
      </c>
      <c r="N254" s="395">
        <v>0</v>
      </c>
      <c r="O254" s="395">
        <v>0</v>
      </c>
      <c r="P254" s="395">
        <v>0</v>
      </c>
      <c r="Q254" s="395">
        <v>0</v>
      </c>
      <c r="R254" s="395">
        <v>0</v>
      </c>
      <c r="S254" s="395">
        <v>0</v>
      </c>
      <c r="T254" s="306"/>
    </row>
    <row r="255" spans="1:20" ht="24" customHeight="1" thickBot="1" x14ac:dyDescent="0.3">
      <c r="A255" s="1773"/>
      <c r="B255" s="1708"/>
      <c r="C255" s="1712"/>
      <c r="D255" s="1678"/>
      <c r="E255" s="1679"/>
      <c r="F255" s="390" t="s">
        <v>380</v>
      </c>
      <c r="G255" s="376">
        <f t="shared" si="16"/>
        <v>0</v>
      </c>
      <c r="H255" s="395">
        <v>0</v>
      </c>
      <c r="I255" s="395">
        <v>0</v>
      </c>
      <c r="J255" s="395">
        <v>0</v>
      </c>
      <c r="K255" s="395">
        <v>0</v>
      </c>
      <c r="L255" s="395">
        <v>0</v>
      </c>
      <c r="M255" s="395">
        <v>0</v>
      </c>
      <c r="N255" s="395">
        <v>0</v>
      </c>
      <c r="O255" s="395">
        <v>0</v>
      </c>
      <c r="P255" s="395">
        <v>0</v>
      </c>
      <c r="Q255" s="395">
        <v>0</v>
      </c>
      <c r="R255" s="395">
        <v>0</v>
      </c>
      <c r="S255" s="395">
        <v>0</v>
      </c>
      <c r="T255" s="306"/>
    </row>
    <row r="256" spans="1:20" ht="24" customHeight="1" thickBot="1" x14ac:dyDescent="0.3">
      <c r="A256" s="1773"/>
      <c r="B256" s="1708"/>
      <c r="C256" s="1712"/>
      <c r="D256" s="1678"/>
      <c r="E256" s="1679"/>
      <c r="F256" s="390" t="s">
        <v>381</v>
      </c>
      <c r="G256" s="376">
        <f t="shared" si="16"/>
        <v>0</v>
      </c>
      <c r="H256" s="395">
        <v>0</v>
      </c>
      <c r="I256" s="395">
        <v>0</v>
      </c>
      <c r="J256" s="395">
        <v>0</v>
      </c>
      <c r="K256" s="395">
        <v>0</v>
      </c>
      <c r="L256" s="395">
        <v>0</v>
      </c>
      <c r="M256" s="395">
        <v>0</v>
      </c>
      <c r="N256" s="395">
        <v>0</v>
      </c>
      <c r="O256" s="395">
        <v>0</v>
      </c>
      <c r="P256" s="395">
        <v>0</v>
      </c>
      <c r="Q256" s="395">
        <v>0</v>
      </c>
      <c r="R256" s="395">
        <v>0</v>
      </c>
      <c r="S256" s="395">
        <v>0</v>
      </c>
      <c r="T256" s="306"/>
    </row>
    <row r="257" spans="1:20" ht="24" customHeight="1" thickBot="1" x14ac:dyDescent="0.3">
      <c r="A257" s="1773"/>
      <c r="B257" s="1708"/>
      <c r="C257" s="1712"/>
      <c r="D257" s="1678"/>
      <c r="E257" s="1679"/>
      <c r="F257" s="390" t="s">
        <v>382</v>
      </c>
      <c r="G257" s="376">
        <f t="shared" si="16"/>
        <v>0</v>
      </c>
      <c r="H257" s="395">
        <v>0</v>
      </c>
      <c r="I257" s="395">
        <v>0</v>
      </c>
      <c r="J257" s="395">
        <v>0</v>
      </c>
      <c r="K257" s="395">
        <v>0</v>
      </c>
      <c r="L257" s="395">
        <v>0</v>
      </c>
      <c r="M257" s="395">
        <v>0</v>
      </c>
      <c r="N257" s="395">
        <v>0</v>
      </c>
      <c r="O257" s="395">
        <v>0</v>
      </c>
      <c r="P257" s="395">
        <v>0</v>
      </c>
      <c r="Q257" s="395">
        <v>0</v>
      </c>
      <c r="R257" s="395">
        <v>0</v>
      </c>
      <c r="S257" s="395">
        <v>0</v>
      </c>
      <c r="T257" s="306"/>
    </row>
    <row r="258" spans="1:20" ht="24" customHeight="1" thickBot="1" x14ac:dyDescent="0.3">
      <c r="A258" s="1773"/>
      <c r="B258" s="1708"/>
      <c r="C258" s="1712"/>
      <c r="D258" s="1678"/>
      <c r="E258" s="1679"/>
      <c r="F258" s="390" t="s">
        <v>383</v>
      </c>
      <c r="G258" s="376">
        <f t="shared" si="16"/>
        <v>0</v>
      </c>
      <c r="H258" s="395">
        <v>0</v>
      </c>
      <c r="I258" s="395">
        <v>0</v>
      </c>
      <c r="J258" s="395">
        <v>0</v>
      </c>
      <c r="K258" s="395">
        <v>0</v>
      </c>
      <c r="L258" s="395">
        <v>0</v>
      </c>
      <c r="M258" s="395">
        <v>0</v>
      </c>
      <c r="N258" s="395">
        <v>0</v>
      </c>
      <c r="O258" s="395">
        <v>0</v>
      </c>
      <c r="P258" s="395">
        <v>0</v>
      </c>
      <c r="Q258" s="395">
        <v>0</v>
      </c>
      <c r="R258" s="395">
        <v>0</v>
      </c>
      <c r="S258" s="395">
        <v>0</v>
      </c>
      <c r="T258" s="306"/>
    </row>
    <row r="259" spans="1:20" ht="24" customHeight="1" thickBot="1" x14ac:dyDescent="0.3">
      <c r="A259" s="1773"/>
      <c r="B259" s="1708"/>
      <c r="C259" s="1712"/>
      <c r="D259" s="1678"/>
      <c r="E259" s="1679"/>
      <c r="F259" s="390" t="s">
        <v>384</v>
      </c>
      <c r="G259" s="376">
        <f t="shared" si="16"/>
        <v>0</v>
      </c>
      <c r="H259" s="395">
        <v>0</v>
      </c>
      <c r="I259" s="395">
        <v>0</v>
      </c>
      <c r="J259" s="395">
        <v>0</v>
      </c>
      <c r="K259" s="395">
        <v>0</v>
      </c>
      <c r="L259" s="395">
        <v>0</v>
      </c>
      <c r="M259" s="395">
        <v>0</v>
      </c>
      <c r="N259" s="395">
        <v>0</v>
      </c>
      <c r="O259" s="395">
        <v>0</v>
      </c>
      <c r="P259" s="395">
        <v>0</v>
      </c>
      <c r="Q259" s="395">
        <v>0</v>
      </c>
      <c r="R259" s="395">
        <v>0</v>
      </c>
      <c r="S259" s="395">
        <v>0</v>
      </c>
      <c r="T259" s="306"/>
    </row>
    <row r="260" spans="1:20" ht="24" customHeight="1" thickBot="1" x14ac:dyDescent="0.3">
      <c r="A260" s="1773"/>
      <c r="B260" s="1708"/>
      <c r="C260" s="1712"/>
      <c r="D260" s="1678"/>
      <c r="E260" s="1679"/>
      <c r="F260" s="390" t="s">
        <v>385</v>
      </c>
      <c r="G260" s="376">
        <f t="shared" si="16"/>
        <v>0</v>
      </c>
      <c r="H260" s="395">
        <v>0</v>
      </c>
      <c r="I260" s="395">
        <v>0</v>
      </c>
      <c r="J260" s="395">
        <v>0</v>
      </c>
      <c r="K260" s="395">
        <v>0</v>
      </c>
      <c r="L260" s="395">
        <v>0</v>
      </c>
      <c r="M260" s="395">
        <v>0</v>
      </c>
      <c r="N260" s="395">
        <v>0</v>
      </c>
      <c r="O260" s="395">
        <v>0</v>
      </c>
      <c r="P260" s="395">
        <v>0</v>
      </c>
      <c r="Q260" s="395">
        <v>0</v>
      </c>
      <c r="R260" s="395">
        <v>0</v>
      </c>
      <c r="S260" s="395">
        <v>0</v>
      </c>
      <c r="T260" s="306"/>
    </row>
    <row r="261" spans="1:20" ht="24" customHeight="1" thickBot="1" x14ac:dyDescent="0.3">
      <c r="A261" s="1773"/>
      <c r="B261" s="1708"/>
      <c r="C261" s="1712"/>
      <c r="D261" s="1678"/>
      <c r="E261" s="1679"/>
      <c r="F261" s="390" t="s">
        <v>386</v>
      </c>
      <c r="G261" s="376">
        <f t="shared" si="16"/>
        <v>0</v>
      </c>
      <c r="H261" s="395">
        <v>0</v>
      </c>
      <c r="I261" s="395">
        <v>0</v>
      </c>
      <c r="J261" s="395">
        <v>0</v>
      </c>
      <c r="K261" s="395">
        <v>0</v>
      </c>
      <c r="L261" s="395">
        <v>0</v>
      </c>
      <c r="M261" s="395">
        <v>0</v>
      </c>
      <c r="N261" s="395">
        <v>0</v>
      </c>
      <c r="O261" s="395">
        <v>0</v>
      </c>
      <c r="P261" s="395">
        <v>0</v>
      </c>
      <c r="Q261" s="395">
        <v>0</v>
      </c>
      <c r="R261" s="395">
        <v>0</v>
      </c>
      <c r="S261" s="395">
        <v>0</v>
      </c>
      <c r="T261" s="306"/>
    </row>
    <row r="262" spans="1:20" ht="24" customHeight="1" thickBot="1" x14ac:dyDescent="0.3">
      <c r="A262" s="1773"/>
      <c r="B262" s="1708"/>
      <c r="C262" s="1712"/>
      <c r="D262" s="1678"/>
      <c r="E262" s="1679"/>
      <c r="F262" s="390" t="s">
        <v>387</v>
      </c>
      <c r="G262" s="376">
        <f t="shared" si="16"/>
        <v>0</v>
      </c>
      <c r="H262" s="395">
        <v>0</v>
      </c>
      <c r="I262" s="395">
        <v>0</v>
      </c>
      <c r="J262" s="395">
        <v>0</v>
      </c>
      <c r="K262" s="395">
        <v>0</v>
      </c>
      <c r="L262" s="395">
        <v>0</v>
      </c>
      <c r="M262" s="395">
        <v>0</v>
      </c>
      <c r="N262" s="395">
        <v>0</v>
      </c>
      <c r="O262" s="395">
        <v>0</v>
      </c>
      <c r="P262" s="395">
        <v>0</v>
      </c>
      <c r="Q262" s="395">
        <v>0</v>
      </c>
      <c r="R262" s="395">
        <v>0</v>
      </c>
      <c r="S262" s="395">
        <v>0</v>
      </c>
      <c r="T262" s="306"/>
    </row>
    <row r="263" spans="1:20" ht="24" customHeight="1" thickBot="1" x14ac:dyDescent="0.3">
      <c r="A263" s="1773"/>
      <c r="B263" s="1708"/>
      <c r="C263" s="1712"/>
      <c r="D263" s="1678"/>
      <c r="E263" s="1679"/>
      <c r="F263" s="390" t="s">
        <v>388</v>
      </c>
      <c r="G263" s="376">
        <f t="shared" si="16"/>
        <v>0</v>
      </c>
      <c r="H263" s="395">
        <v>0</v>
      </c>
      <c r="I263" s="395">
        <v>0</v>
      </c>
      <c r="J263" s="395">
        <v>0</v>
      </c>
      <c r="K263" s="395">
        <v>0</v>
      </c>
      <c r="L263" s="395">
        <v>0</v>
      </c>
      <c r="M263" s="395">
        <v>0</v>
      </c>
      <c r="N263" s="395">
        <v>0</v>
      </c>
      <c r="O263" s="395">
        <v>0</v>
      </c>
      <c r="P263" s="395">
        <v>0</v>
      </c>
      <c r="Q263" s="395">
        <v>0</v>
      </c>
      <c r="R263" s="395">
        <v>0</v>
      </c>
      <c r="S263" s="395">
        <v>0</v>
      </c>
      <c r="T263" s="306"/>
    </row>
    <row r="264" spans="1:20" ht="24" customHeight="1" thickBot="1" x14ac:dyDescent="0.3">
      <c r="A264" s="1773"/>
      <c r="B264" s="1708"/>
      <c r="C264" s="1712"/>
      <c r="D264" s="1678"/>
      <c r="E264" s="1679"/>
      <c r="F264" s="390" t="s">
        <v>389</v>
      </c>
      <c r="G264" s="376">
        <f t="shared" si="16"/>
        <v>0</v>
      </c>
      <c r="H264" s="395">
        <v>0</v>
      </c>
      <c r="I264" s="395">
        <v>0</v>
      </c>
      <c r="J264" s="395">
        <v>0</v>
      </c>
      <c r="K264" s="395">
        <v>0</v>
      </c>
      <c r="L264" s="395">
        <v>0</v>
      </c>
      <c r="M264" s="395">
        <v>0</v>
      </c>
      <c r="N264" s="395">
        <v>0</v>
      </c>
      <c r="O264" s="395">
        <v>0</v>
      </c>
      <c r="P264" s="395">
        <v>0</v>
      </c>
      <c r="Q264" s="395">
        <v>0</v>
      </c>
      <c r="R264" s="395">
        <v>0</v>
      </c>
      <c r="S264" s="395">
        <v>0</v>
      </c>
      <c r="T264" s="306"/>
    </row>
    <row r="265" spans="1:20" ht="24" customHeight="1" thickBot="1" x14ac:dyDescent="0.3">
      <c r="A265" s="1773"/>
      <c r="B265" s="1708"/>
      <c r="C265" s="1712"/>
      <c r="D265" s="1678"/>
      <c r="E265" s="1679"/>
      <c r="F265" s="390" t="s">
        <v>390</v>
      </c>
      <c r="G265" s="376">
        <f t="shared" si="16"/>
        <v>0</v>
      </c>
      <c r="H265" s="395">
        <v>0</v>
      </c>
      <c r="I265" s="395">
        <v>0</v>
      </c>
      <c r="J265" s="395">
        <v>0</v>
      </c>
      <c r="K265" s="395">
        <v>0</v>
      </c>
      <c r="L265" s="395">
        <v>0</v>
      </c>
      <c r="M265" s="395">
        <v>0</v>
      </c>
      <c r="N265" s="395">
        <v>0</v>
      </c>
      <c r="O265" s="395">
        <v>0</v>
      </c>
      <c r="P265" s="395">
        <v>0</v>
      </c>
      <c r="Q265" s="395">
        <v>0</v>
      </c>
      <c r="R265" s="395">
        <v>0</v>
      </c>
      <c r="S265" s="395">
        <v>0</v>
      </c>
      <c r="T265" s="306"/>
    </row>
    <row r="266" spans="1:20" ht="24" customHeight="1" thickBot="1" x14ac:dyDescent="0.3">
      <c r="A266" s="1773"/>
      <c r="B266" s="1708"/>
      <c r="C266" s="1712"/>
      <c r="D266" s="1678"/>
      <c r="E266" s="1679"/>
      <c r="F266" s="390" t="s">
        <v>391</v>
      </c>
      <c r="G266" s="376">
        <f t="shared" si="16"/>
        <v>0</v>
      </c>
      <c r="H266" s="395">
        <v>0</v>
      </c>
      <c r="I266" s="395">
        <v>0</v>
      </c>
      <c r="J266" s="395">
        <v>0</v>
      </c>
      <c r="K266" s="395">
        <v>0</v>
      </c>
      <c r="L266" s="395">
        <v>0</v>
      </c>
      <c r="M266" s="395">
        <v>0</v>
      </c>
      <c r="N266" s="395">
        <v>0</v>
      </c>
      <c r="O266" s="395">
        <v>0</v>
      </c>
      <c r="P266" s="395">
        <v>0</v>
      </c>
      <c r="Q266" s="395">
        <v>0</v>
      </c>
      <c r="R266" s="395">
        <v>0</v>
      </c>
      <c r="S266" s="395">
        <v>0</v>
      </c>
      <c r="T266" s="306"/>
    </row>
    <row r="267" spans="1:20" ht="24" customHeight="1" thickBot="1" x14ac:dyDescent="0.3">
      <c r="A267" s="1773"/>
      <c r="B267" s="1708"/>
      <c r="C267" s="1712"/>
      <c r="D267" s="1678"/>
      <c r="E267" s="1679"/>
      <c r="F267" s="390" t="s">
        <v>392</v>
      </c>
      <c r="G267" s="376">
        <f t="shared" si="16"/>
        <v>0</v>
      </c>
      <c r="H267" s="395">
        <v>0</v>
      </c>
      <c r="I267" s="395">
        <v>0</v>
      </c>
      <c r="J267" s="395">
        <v>0</v>
      </c>
      <c r="K267" s="395">
        <v>0</v>
      </c>
      <c r="L267" s="395">
        <v>0</v>
      </c>
      <c r="M267" s="395">
        <v>0</v>
      </c>
      <c r="N267" s="395">
        <v>0</v>
      </c>
      <c r="O267" s="395">
        <v>0</v>
      </c>
      <c r="P267" s="395">
        <v>0</v>
      </c>
      <c r="Q267" s="395">
        <v>0</v>
      </c>
      <c r="R267" s="395">
        <v>0</v>
      </c>
      <c r="S267" s="395">
        <v>0</v>
      </c>
      <c r="T267" s="306"/>
    </row>
    <row r="268" spans="1:20" ht="24" customHeight="1" thickBot="1" x14ac:dyDescent="0.3">
      <c r="A268" s="1773"/>
      <c r="B268" s="1708"/>
      <c r="C268" s="1712"/>
      <c r="D268" s="1678"/>
      <c r="E268" s="1679"/>
      <c r="F268" s="390" t="s">
        <v>393</v>
      </c>
      <c r="G268" s="376">
        <f t="shared" si="16"/>
        <v>0</v>
      </c>
      <c r="H268" s="395">
        <v>0</v>
      </c>
      <c r="I268" s="395">
        <v>0</v>
      </c>
      <c r="J268" s="395">
        <v>0</v>
      </c>
      <c r="K268" s="395">
        <v>0</v>
      </c>
      <c r="L268" s="395">
        <v>0</v>
      </c>
      <c r="M268" s="395">
        <v>0</v>
      </c>
      <c r="N268" s="395">
        <v>0</v>
      </c>
      <c r="O268" s="395">
        <v>0</v>
      </c>
      <c r="P268" s="395">
        <v>0</v>
      </c>
      <c r="Q268" s="395">
        <v>0</v>
      </c>
      <c r="R268" s="395">
        <v>0</v>
      </c>
      <c r="S268" s="395">
        <v>0</v>
      </c>
      <c r="T268" s="306"/>
    </row>
    <row r="269" spans="1:20" ht="24" customHeight="1" thickBot="1" x14ac:dyDescent="0.3">
      <c r="A269" s="1773"/>
      <c r="B269" s="1708"/>
      <c r="C269" s="1712"/>
      <c r="D269" s="1678"/>
      <c r="E269" s="1679"/>
      <c r="F269" s="390" t="s">
        <v>394</v>
      </c>
      <c r="G269" s="376">
        <f t="shared" si="16"/>
        <v>0</v>
      </c>
      <c r="H269" s="395">
        <v>0</v>
      </c>
      <c r="I269" s="395">
        <v>0</v>
      </c>
      <c r="J269" s="395">
        <v>0</v>
      </c>
      <c r="K269" s="395">
        <v>0</v>
      </c>
      <c r="L269" s="395">
        <v>0</v>
      </c>
      <c r="M269" s="395">
        <v>0</v>
      </c>
      <c r="N269" s="395">
        <v>0</v>
      </c>
      <c r="O269" s="395">
        <v>0</v>
      </c>
      <c r="P269" s="395">
        <v>0</v>
      </c>
      <c r="Q269" s="395">
        <v>0</v>
      </c>
      <c r="R269" s="395">
        <v>0</v>
      </c>
      <c r="S269" s="395">
        <v>0</v>
      </c>
      <c r="T269" s="306"/>
    </row>
    <row r="270" spans="1:20" ht="24" customHeight="1" thickBot="1" x14ac:dyDescent="0.3">
      <c r="A270" s="1773"/>
      <c r="B270" s="1708"/>
      <c r="C270" s="1712"/>
      <c r="D270" s="1678"/>
      <c r="E270" s="1679"/>
      <c r="F270" s="390" t="s">
        <v>395</v>
      </c>
      <c r="G270" s="376">
        <f t="shared" si="16"/>
        <v>0</v>
      </c>
      <c r="H270" s="395">
        <v>0</v>
      </c>
      <c r="I270" s="395">
        <v>0</v>
      </c>
      <c r="J270" s="395">
        <v>0</v>
      </c>
      <c r="K270" s="395">
        <v>0</v>
      </c>
      <c r="L270" s="395">
        <v>0</v>
      </c>
      <c r="M270" s="395">
        <v>0</v>
      </c>
      <c r="N270" s="395">
        <v>0</v>
      </c>
      <c r="O270" s="395">
        <v>0</v>
      </c>
      <c r="P270" s="395">
        <v>0</v>
      </c>
      <c r="Q270" s="395">
        <v>0</v>
      </c>
      <c r="R270" s="395">
        <v>0</v>
      </c>
      <c r="S270" s="395">
        <v>0</v>
      </c>
      <c r="T270" s="306"/>
    </row>
    <row r="271" spans="1:20" ht="24" customHeight="1" thickBot="1" x14ac:dyDescent="0.3">
      <c r="A271" s="1773"/>
      <c r="B271" s="1708"/>
      <c r="C271" s="1712"/>
      <c r="D271" s="1678"/>
      <c r="E271" s="1679"/>
      <c r="F271" s="390" t="s">
        <v>396</v>
      </c>
      <c r="G271" s="376">
        <f t="shared" si="16"/>
        <v>0</v>
      </c>
      <c r="H271" s="395">
        <v>0</v>
      </c>
      <c r="I271" s="395">
        <v>0</v>
      </c>
      <c r="J271" s="395">
        <v>0</v>
      </c>
      <c r="K271" s="395">
        <v>0</v>
      </c>
      <c r="L271" s="395">
        <v>0</v>
      </c>
      <c r="M271" s="395">
        <v>0</v>
      </c>
      <c r="N271" s="395">
        <v>0</v>
      </c>
      <c r="O271" s="395">
        <v>0</v>
      </c>
      <c r="P271" s="395">
        <v>0</v>
      </c>
      <c r="Q271" s="395">
        <v>0</v>
      </c>
      <c r="R271" s="395">
        <v>0</v>
      </c>
      <c r="S271" s="395">
        <v>0</v>
      </c>
      <c r="T271" s="306"/>
    </row>
    <row r="272" spans="1:20" ht="24" customHeight="1" thickBot="1" x14ac:dyDescent="0.3">
      <c r="A272" s="1773"/>
      <c r="B272" s="1708"/>
      <c r="C272" s="1712"/>
      <c r="D272" s="1678"/>
      <c r="E272" s="1679"/>
      <c r="F272" s="390" t="s">
        <v>397</v>
      </c>
      <c r="G272" s="376">
        <f t="shared" si="16"/>
        <v>0</v>
      </c>
      <c r="H272" s="395">
        <v>0</v>
      </c>
      <c r="I272" s="395">
        <v>0</v>
      </c>
      <c r="J272" s="395">
        <v>0</v>
      </c>
      <c r="K272" s="395">
        <v>0</v>
      </c>
      <c r="L272" s="395">
        <v>0</v>
      </c>
      <c r="M272" s="395">
        <v>0</v>
      </c>
      <c r="N272" s="395">
        <v>0</v>
      </c>
      <c r="O272" s="395">
        <v>0</v>
      </c>
      <c r="P272" s="395">
        <v>0</v>
      </c>
      <c r="Q272" s="395">
        <v>0</v>
      </c>
      <c r="R272" s="395">
        <v>0</v>
      </c>
      <c r="S272" s="395">
        <v>0</v>
      </c>
      <c r="T272" s="306"/>
    </row>
    <row r="273" spans="1:20" ht="24" customHeight="1" thickBot="1" x14ac:dyDescent="0.3">
      <c r="A273" s="1773"/>
      <c r="B273" s="1708"/>
      <c r="C273" s="1712"/>
      <c r="D273" s="1678"/>
      <c r="E273" s="1679"/>
      <c r="F273" s="390" t="s">
        <v>398</v>
      </c>
      <c r="G273" s="376">
        <f t="shared" si="16"/>
        <v>0</v>
      </c>
      <c r="H273" s="395">
        <v>0</v>
      </c>
      <c r="I273" s="395">
        <v>0</v>
      </c>
      <c r="J273" s="395">
        <v>0</v>
      </c>
      <c r="K273" s="395">
        <v>0</v>
      </c>
      <c r="L273" s="395">
        <v>0</v>
      </c>
      <c r="M273" s="395">
        <v>0</v>
      </c>
      <c r="N273" s="395">
        <v>0</v>
      </c>
      <c r="O273" s="395">
        <v>0</v>
      </c>
      <c r="P273" s="395">
        <v>0</v>
      </c>
      <c r="Q273" s="395">
        <v>0</v>
      </c>
      <c r="R273" s="395">
        <v>0</v>
      </c>
      <c r="S273" s="395">
        <v>0</v>
      </c>
      <c r="T273" s="306"/>
    </row>
    <row r="274" spans="1:20" ht="24" customHeight="1" thickBot="1" x14ac:dyDescent="0.3">
      <c r="A274" s="1773"/>
      <c r="B274" s="1708"/>
      <c r="C274" s="1712"/>
      <c r="D274" s="1678"/>
      <c r="E274" s="1679"/>
      <c r="F274" s="390" t="s">
        <v>399</v>
      </c>
      <c r="G274" s="376">
        <f t="shared" si="16"/>
        <v>0</v>
      </c>
      <c r="H274" s="395">
        <v>0</v>
      </c>
      <c r="I274" s="395">
        <v>0</v>
      </c>
      <c r="J274" s="395">
        <v>0</v>
      </c>
      <c r="K274" s="395">
        <v>0</v>
      </c>
      <c r="L274" s="395">
        <v>0</v>
      </c>
      <c r="M274" s="395">
        <v>0</v>
      </c>
      <c r="N274" s="395">
        <v>0</v>
      </c>
      <c r="O274" s="395">
        <v>0</v>
      </c>
      <c r="P274" s="395">
        <v>0</v>
      </c>
      <c r="Q274" s="395">
        <v>0</v>
      </c>
      <c r="R274" s="395">
        <v>0</v>
      </c>
      <c r="S274" s="395">
        <v>0</v>
      </c>
      <c r="T274" s="306"/>
    </row>
    <row r="275" spans="1:20" ht="24" customHeight="1" thickBot="1" x14ac:dyDescent="0.3">
      <c r="A275" s="1773"/>
      <c r="B275" s="1708"/>
      <c r="C275" s="1712"/>
      <c r="D275" s="1678"/>
      <c r="E275" s="1679"/>
      <c r="F275" s="390" t="s">
        <v>400</v>
      </c>
      <c r="G275" s="376">
        <f t="shared" si="16"/>
        <v>0</v>
      </c>
      <c r="H275" s="395">
        <v>0</v>
      </c>
      <c r="I275" s="395">
        <v>0</v>
      </c>
      <c r="J275" s="395">
        <v>0</v>
      </c>
      <c r="K275" s="395">
        <v>0</v>
      </c>
      <c r="L275" s="395">
        <v>0</v>
      </c>
      <c r="M275" s="395">
        <v>0</v>
      </c>
      <c r="N275" s="395">
        <v>0</v>
      </c>
      <c r="O275" s="395">
        <v>0</v>
      </c>
      <c r="P275" s="395">
        <v>0</v>
      </c>
      <c r="Q275" s="395">
        <v>0</v>
      </c>
      <c r="R275" s="395">
        <v>0</v>
      </c>
      <c r="S275" s="395">
        <v>0</v>
      </c>
      <c r="T275" s="306"/>
    </row>
    <row r="276" spans="1:20" ht="24" customHeight="1" thickBot="1" x14ac:dyDescent="0.3">
      <c r="A276" s="1773"/>
      <c r="B276" s="1708"/>
      <c r="C276" s="1712"/>
      <c r="D276" s="1678"/>
      <c r="E276" s="1679"/>
      <c r="F276" s="390" t="s">
        <v>401</v>
      </c>
      <c r="G276" s="376">
        <f t="shared" si="16"/>
        <v>0</v>
      </c>
      <c r="H276" s="395">
        <v>0</v>
      </c>
      <c r="I276" s="395">
        <v>0</v>
      </c>
      <c r="J276" s="395">
        <v>0</v>
      </c>
      <c r="K276" s="395">
        <v>0</v>
      </c>
      <c r="L276" s="395">
        <v>0</v>
      </c>
      <c r="M276" s="395">
        <v>0</v>
      </c>
      <c r="N276" s="395">
        <v>0</v>
      </c>
      <c r="O276" s="395">
        <v>0</v>
      </c>
      <c r="P276" s="395">
        <v>0</v>
      </c>
      <c r="Q276" s="395">
        <v>0</v>
      </c>
      <c r="R276" s="395">
        <v>0</v>
      </c>
      <c r="S276" s="395">
        <v>0</v>
      </c>
      <c r="T276" s="306"/>
    </row>
    <row r="277" spans="1:20" ht="24" customHeight="1" thickBot="1" x14ac:dyDescent="0.3">
      <c r="A277" s="1773"/>
      <c r="B277" s="1708"/>
      <c r="C277" s="1712"/>
      <c r="D277" s="1678"/>
      <c r="E277" s="1679"/>
      <c r="F277" s="396" t="s">
        <v>402</v>
      </c>
      <c r="G277" s="376">
        <f t="shared" si="16"/>
        <v>6</v>
      </c>
      <c r="H277" s="395">
        <v>0</v>
      </c>
      <c r="I277" s="393">
        <v>1</v>
      </c>
      <c r="J277" s="393">
        <v>0</v>
      </c>
      <c r="K277" s="393">
        <v>1</v>
      </c>
      <c r="L277" s="393">
        <v>0</v>
      </c>
      <c r="M277" s="393">
        <v>1</v>
      </c>
      <c r="N277" s="393">
        <v>0</v>
      </c>
      <c r="O277" s="393">
        <v>1</v>
      </c>
      <c r="P277" s="393">
        <v>0</v>
      </c>
      <c r="Q277" s="393">
        <v>1</v>
      </c>
      <c r="R277" s="393">
        <v>1</v>
      </c>
      <c r="S277" s="394">
        <v>0</v>
      </c>
      <c r="T277" s="306"/>
    </row>
    <row r="278" spans="1:20" ht="24" customHeight="1" thickBot="1" x14ac:dyDescent="0.3">
      <c r="A278" s="1773"/>
      <c r="B278" s="1708"/>
      <c r="C278" s="1712"/>
      <c r="D278" s="1678"/>
      <c r="E278" s="1679"/>
      <c r="F278" s="390" t="s">
        <v>403</v>
      </c>
      <c r="G278" s="376">
        <f t="shared" si="16"/>
        <v>0</v>
      </c>
      <c r="H278" s="395">
        <v>0</v>
      </c>
      <c r="I278" s="395">
        <v>0</v>
      </c>
      <c r="J278" s="395">
        <v>0</v>
      </c>
      <c r="K278" s="395">
        <v>0</v>
      </c>
      <c r="L278" s="395">
        <v>0</v>
      </c>
      <c r="M278" s="395">
        <v>0</v>
      </c>
      <c r="N278" s="395">
        <v>0</v>
      </c>
      <c r="O278" s="395">
        <v>0</v>
      </c>
      <c r="P278" s="395">
        <v>0</v>
      </c>
      <c r="Q278" s="395">
        <v>0</v>
      </c>
      <c r="R278" s="395">
        <v>0</v>
      </c>
      <c r="S278" s="395">
        <v>0</v>
      </c>
      <c r="T278" s="306"/>
    </row>
    <row r="279" spans="1:20" ht="24" customHeight="1" thickBot="1" x14ac:dyDescent="0.3">
      <c r="A279" s="1773"/>
      <c r="B279" s="1708"/>
      <c r="C279" s="1712"/>
      <c r="D279" s="1678"/>
      <c r="E279" s="1679"/>
      <c r="F279" s="397" t="s">
        <v>404</v>
      </c>
      <c r="G279" s="376">
        <f t="shared" si="16"/>
        <v>0</v>
      </c>
      <c r="H279" s="395">
        <v>0</v>
      </c>
      <c r="I279" s="395">
        <v>0</v>
      </c>
      <c r="J279" s="395">
        <v>0</v>
      </c>
      <c r="K279" s="395">
        <v>0</v>
      </c>
      <c r="L279" s="395">
        <v>0</v>
      </c>
      <c r="M279" s="395">
        <v>0</v>
      </c>
      <c r="N279" s="395">
        <v>0</v>
      </c>
      <c r="O279" s="395">
        <v>0</v>
      </c>
      <c r="P279" s="395">
        <v>0</v>
      </c>
      <c r="Q279" s="395">
        <v>0</v>
      </c>
      <c r="R279" s="395">
        <v>0</v>
      </c>
      <c r="S279" s="395">
        <v>0</v>
      </c>
      <c r="T279" s="306"/>
    </row>
    <row r="280" spans="1:20" ht="24" customHeight="1" thickBot="1" x14ac:dyDescent="0.3">
      <c r="A280" s="1773"/>
      <c r="B280" s="1708"/>
      <c r="C280" s="1712"/>
      <c r="D280" s="1678"/>
      <c r="E280" s="1679"/>
      <c r="F280" s="390" t="s">
        <v>405</v>
      </c>
      <c r="G280" s="376">
        <f t="shared" si="16"/>
        <v>0</v>
      </c>
      <c r="H280" s="395">
        <v>0</v>
      </c>
      <c r="I280" s="395">
        <v>0</v>
      </c>
      <c r="J280" s="395">
        <v>0</v>
      </c>
      <c r="K280" s="395">
        <v>0</v>
      </c>
      <c r="L280" s="395">
        <v>0</v>
      </c>
      <c r="M280" s="395">
        <v>0</v>
      </c>
      <c r="N280" s="395">
        <v>0</v>
      </c>
      <c r="O280" s="395">
        <v>0</v>
      </c>
      <c r="P280" s="395">
        <v>0</v>
      </c>
      <c r="Q280" s="395">
        <v>0</v>
      </c>
      <c r="R280" s="395">
        <v>0</v>
      </c>
      <c r="S280" s="395">
        <v>0</v>
      </c>
      <c r="T280" s="306"/>
    </row>
    <row r="281" spans="1:20" ht="24" customHeight="1" thickBot="1" x14ac:dyDescent="0.3">
      <c r="A281" s="1773"/>
      <c r="B281" s="1708"/>
      <c r="C281" s="1712"/>
      <c r="D281" s="1678"/>
      <c r="E281" s="1679"/>
      <c r="F281" s="390" t="s">
        <v>406</v>
      </c>
      <c r="G281" s="376">
        <f t="shared" si="16"/>
        <v>0</v>
      </c>
      <c r="H281" s="395">
        <v>0</v>
      </c>
      <c r="I281" s="395">
        <v>0</v>
      </c>
      <c r="J281" s="395">
        <v>0</v>
      </c>
      <c r="K281" s="395">
        <v>0</v>
      </c>
      <c r="L281" s="395">
        <v>0</v>
      </c>
      <c r="M281" s="395">
        <v>0</v>
      </c>
      <c r="N281" s="395">
        <v>0</v>
      </c>
      <c r="O281" s="395">
        <v>0</v>
      </c>
      <c r="P281" s="395">
        <v>0</v>
      </c>
      <c r="Q281" s="395">
        <v>0</v>
      </c>
      <c r="R281" s="395">
        <v>0</v>
      </c>
      <c r="S281" s="395">
        <v>0</v>
      </c>
      <c r="T281" s="306"/>
    </row>
    <row r="282" spans="1:20" ht="24" customHeight="1" thickBot="1" x14ac:dyDescent="0.3">
      <c r="A282" s="1773"/>
      <c r="B282" s="1708"/>
      <c r="C282" s="1712"/>
      <c r="D282" s="1678"/>
      <c r="E282" s="1679"/>
      <c r="F282" s="398" t="s">
        <v>407</v>
      </c>
      <c r="G282" s="381">
        <f t="shared" si="16"/>
        <v>9</v>
      </c>
      <c r="H282" s="399">
        <v>1</v>
      </c>
      <c r="I282" s="400">
        <v>1</v>
      </c>
      <c r="J282" s="400">
        <v>1</v>
      </c>
      <c r="K282" s="400">
        <v>1</v>
      </c>
      <c r="L282" s="400">
        <v>0</v>
      </c>
      <c r="M282" s="400">
        <v>0</v>
      </c>
      <c r="N282" s="400">
        <v>1</v>
      </c>
      <c r="O282" s="400">
        <v>1</v>
      </c>
      <c r="P282" s="400">
        <v>1</v>
      </c>
      <c r="Q282" s="400">
        <v>0</v>
      </c>
      <c r="R282" s="400">
        <v>1</v>
      </c>
      <c r="S282" s="401">
        <v>1</v>
      </c>
      <c r="T282" s="306"/>
    </row>
    <row r="283" spans="1:20" ht="24" customHeight="1" thickBot="1" x14ac:dyDescent="0.3">
      <c r="A283" s="1773"/>
      <c r="B283" s="1708"/>
      <c r="C283" s="1712"/>
      <c r="D283" s="1719"/>
      <c r="E283" s="1720"/>
      <c r="F283" s="384" t="s">
        <v>277</v>
      </c>
      <c r="G283" s="386">
        <f>SUM(G230:G282)</f>
        <v>50</v>
      </c>
      <c r="H283" s="386">
        <f t="shared" ref="H283:S283" si="17">SUM(H230:H282)</f>
        <v>4</v>
      </c>
      <c r="I283" s="386">
        <f t="shared" si="17"/>
        <v>4</v>
      </c>
      <c r="J283" s="386">
        <f t="shared" si="17"/>
        <v>4</v>
      </c>
      <c r="K283" s="386">
        <f t="shared" si="17"/>
        <v>4</v>
      </c>
      <c r="L283" s="386">
        <f t="shared" si="17"/>
        <v>4</v>
      </c>
      <c r="M283" s="386">
        <f t="shared" si="17"/>
        <v>5</v>
      </c>
      <c r="N283" s="386">
        <f t="shared" si="17"/>
        <v>4</v>
      </c>
      <c r="O283" s="386">
        <f t="shared" si="17"/>
        <v>5</v>
      </c>
      <c r="P283" s="386">
        <f t="shared" si="17"/>
        <v>3</v>
      </c>
      <c r="Q283" s="386">
        <f t="shared" si="17"/>
        <v>4</v>
      </c>
      <c r="R283" s="386">
        <f t="shared" si="17"/>
        <v>6</v>
      </c>
      <c r="S283" s="387">
        <f t="shared" si="17"/>
        <v>3</v>
      </c>
      <c r="T283" s="306"/>
    </row>
    <row r="284" spans="1:20" ht="24" customHeight="1" thickBot="1" x14ac:dyDescent="0.3">
      <c r="A284" s="1773"/>
      <c r="B284" s="1708"/>
      <c r="C284" s="1712"/>
      <c r="D284" s="1672" t="s">
        <v>178</v>
      </c>
      <c r="E284" s="1673"/>
      <c r="F284" s="371" t="s">
        <v>408</v>
      </c>
      <c r="G284" s="372">
        <f t="shared" si="16"/>
        <v>0</v>
      </c>
      <c r="H284" s="402">
        <v>0</v>
      </c>
      <c r="I284" s="402">
        <v>0</v>
      </c>
      <c r="J284" s="402">
        <v>0</v>
      </c>
      <c r="K284" s="402">
        <v>0</v>
      </c>
      <c r="L284" s="402">
        <v>0</v>
      </c>
      <c r="M284" s="402">
        <v>0</v>
      </c>
      <c r="N284" s="402">
        <v>0</v>
      </c>
      <c r="O284" s="402">
        <v>0</v>
      </c>
      <c r="P284" s="402">
        <v>0</v>
      </c>
      <c r="Q284" s="402">
        <v>0</v>
      </c>
      <c r="R284" s="402">
        <v>0</v>
      </c>
      <c r="S284" s="402">
        <v>0</v>
      </c>
      <c r="T284" s="306"/>
    </row>
    <row r="285" spans="1:20" ht="24" customHeight="1" thickBot="1" x14ac:dyDescent="0.3">
      <c r="A285" s="1773"/>
      <c r="B285" s="1708"/>
      <c r="C285" s="1712"/>
      <c r="D285" s="1674"/>
      <c r="E285" s="1675"/>
      <c r="F285" s="375" t="s">
        <v>409</v>
      </c>
      <c r="G285" s="372">
        <f t="shared" si="16"/>
        <v>0</v>
      </c>
      <c r="H285" s="393">
        <v>0</v>
      </c>
      <c r="I285" s="393">
        <v>0</v>
      </c>
      <c r="J285" s="393">
        <v>0</v>
      </c>
      <c r="K285" s="393">
        <v>0</v>
      </c>
      <c r="L285" s="393">
        <v>0</v>
      </c>
      <c r="M285" s="393">
        <v>0</v>
      </c>
      <c r="N285" s="393">
        <v>0</v>
      </c>
      <c r="O285" s="393">
        <v>0</v>
      </c>
      <c r="P285" s="393">
        <v>0</v>
      </c>
      <c r="Q285" s="393">
        <v>0</v>
      </c>
      <c r="R285" s="393">
        <v>0</v>
      </c>
      <c r="S285" s="393">
        <v>0</v>
      </c>
      <c r="T285" s="306"/>
    </row>
    <row r="286" spans="1:20" ht="24" customHeight="1" thickBot="1" x14ac:dyDescent="0.3">
      <c r="A286" s="1773"/>
      <c r="B286" s="1708"/>
      <c r="C286" s="1712"/>
      <c r="D286" s="1674"/>
      <c r="E286" s="1675"/>
      <c r="F286" s="375" t="s">
        <v>410</v>
      </c>
      <c r="G286" s="372">
        <f t="shared" si="16"/>
        <v>0</v>
      </c>
      <c r="H286" s="393">
        <v>0</v>
      </c>
      <c r="I286" s="393">
        <v>0</v>
      </c>
      <c r="J286" s="393">
        <v>0</v>
      </c>
      <c r="K286" s="393">
        <v>0</v>
      </c>
      <c r="L286" s="393">
        <v>0</v>
      </c>
      <c r="M286" s="393">
        <v>0</v>
      </c>
      <c r="N286" s="393">
        <v>0</v>
      </c>
      <c r="O286" s="393">
        <v>0</v>
      </c>
      <c r="P286" s="393">
        <v>0</v>
      </c>
      <c r="Q286" s="393">
        <v>0</v>
      </c>
      <c r="R286" s="393">
        <v>0</v>
      </c>
      <c r="S286" s="393">
        <v>0</v>
      </c>
      <c r="T286" s="306"/>
    </row>
    <row r="287" spans="1:20" ht="24" customHeight="1" thickBot="1" x14ac:dyDescent="0.3">
      <c r="A287" s="1773"/>
      <c r="B287" s="1708"/>
      <c r="C287" s="1712"/>
      <c r="D287" s="1674"/>
      <c r="E287" s="1675"/>
      <c r="F287" s="375" t="s">
        <v>411</v>
      </c>
      <c r="G287" s="372">
        <f t="shared" si="16"/>
        <v>0</v>
      </c>
      <c r="H287" s="393">
        <v>0</v>
      </c>
      <c r="I287" s="393">
        <v>0</v>
      </c>
      <c r="J287" s="393">
        <v>0</v>
      </c>
      <c r="K287" s="393">
        <v>0</v>
      </c>
      <c r="L287" s="393">
        <v>0</v>
      </c>
      <c r="M287" s="393">
        <v>0</v>
      </c>
      <c r="N287" s="393">
        <v>0</v>
      </c>
      <c r="O287" s="393">
        <v>0</v>
      </c>
      <c r="P287" s="393">
        <v>0</v>
      </c>
      <c r="Q287" s="393">
        <v>0</v>
      </c>
      <c r="R287" s="393">
        <v>0</v>
      </c>
      <c r="S287" s="393">
        <v>0</v>
      </c>
      <c r="T287" s="306"/>
    </row>
    <row r="288" spans="1:20" ht="24" customHeight="1" thickBot="1" x14ac:dyDescent="0.3">
      <c r="A288" s="1773"/>
      <c r="B288" s="1708"/>
      <c r="C288" s="1712"/>
      <c r="D288" s="1674"/>
      <c r="E288" s="1675"/>
      <c r="F288" s="375" t="s">
        <v>412</v>
      </c>
      <c r="G288" s="372">
        <f t="shared" si="16"/>
        <v>0</v>
      </c>
      <c r="H288" s="393">
        <v>0</v>
      </c>
      <c r="I288" s="393">
        <v>0</v>
      </c>
      <c r="J288" s="393">
        <v>0</v>
      </c>
      <c r="K288" s="393">
        <v>0</v>
      </c>
      <c r="L288" s="393">
        <v>0</v>
      </c>
      <c r="M288" s="393">
        <v>0</v>
      </c>
      <c r="N288" s="393">
        <v>0</v>
      </c>
      <c r="O288" s="393">
        <v>0</v>
      </c>
      <c r="P288" s="393">
        <v>0</v>
      </c>
      <c r="Q288" s="393">
        <v>0</v>
      </c>
      <c r="R288" s="393">
        <v>0</v>
      </c>
      <c r="S288" s="393">
        <v>0</v>
      </c>
      <c r="T288" s="306"/>
    </row>
    <row r="289" spans="1:20" ht="24" customHeight="1" thickBot="1" x14ac:dyDescent="0.3">
      <c r="A289" s="1773"/>
      <c r="B289" s="1708"/>
      <c r="C289" s="1712"/>
      <c r="D289" s="1674"/>
      <c r="E289" s="1675"/>
      <c r="F289" s="375" t="s">
        <v>413</v>
      </c>
      <c r="G289" s="372">
        <f t="shared" si="16"/>
        <v>0</v>
      </c>
      <c r="H289" s="393">
        <v>0</v>
      </c>
      <c r="I289" s="393">
        <v>0</v>
      </c>
      <c r="J289" s="393">
        <v>0</v>
      </c>
      <c r="K289" s="393">
        <v>0</v>
      </c>
      <c r="L289" s="393">
        <v>0</v>
      </c>
      <c r="M289" s="393">
        <v>0</v>
      </c>
      <c r="N289" s="393">
        <v>0</v>
      </c>
      <c r="O289" s="393">
        <v>0</v>
      </c>
      <c r="P289" s="393">
        <v>0</v>
      </c>
      <c r="Q289" s="393">
        <v>0</v>
      </c>
      <c r="R289" s="393">
        <v>0</v>
      </c>
      <c r="S289" s="393">
        <v>0</v>
      </c>
      <c r="T289" s="306"/>
    </row>
    <row r="290" spans="1:20" ht="24" customHeight="1" thickBot="1" x14ac:dyDescent="0.3">
      <c r="A290" s="1773"/>
      <c r="B290" s="1708"/>
      <c r="C290" s="1712"/>
      <c r="D290" s="1674"/>
      <c r="E290" s="1675"/>
      <c r="F290" s="375" t="s">
        <v>414</v>
      </c>
      <c r="G290" s="372">
        <f t="shared" si="16"/>
        <v>0</v>
      </c>
      <c r="H290" s="393">
        <v>0</v>
      </c>
      <c r="I290" s="393">
        <v>0</v>
      </c>
      <c r="J290" s="393">
        <v>0</v>
      </c>
      <c r="K290" s="393">
        <v>0</v>
      </c>
      <c r="L290" s="393">
        <v>0</v>
      </c>
      <c r="M290" s="393">
        <v>0</v>
      </c>
      <c r="N290" s="393">
        <v>0</v>
      </c>
      <c r="O290" s="393">
        <v>0</v>
      </c>
      <c r="P290" s="393">
        <v>0</v>
      </c>
      <c r="Q290" s="393">
        <v>0</v>
      </c>
      <c r="R290" s="393">
        <v>0</v>
      </c>
      <c r="S290" s="393">
        <v>0</v>
      </c>
      <c r="T290" s="306"/>
    </row>
    <row r="291" spans="1:20" ht="24" customHeight="1" thickBot="1" x14ac:dyDescent="0.3">
      <c r="A291" s="1773"/>
      <c r="B291" s="1708"/>
      <c r="C291" s="1712"/>
      <c r="D291" s="1674"/>
      <c r="E291" s="1675"/>
      <c r="F291" s="375" t="s">
        <v>415</v>
      </c>
      <c r="G291" s="372">
        <f t="shared" si="16"/>
        <v>0</v>
      </c>
      <c r="H291" s="393">
        <v>0</v>
      </c>
      <c r="I291" s="393">
        <v>0</v>
      </c>
      <c r="J291" s="393">
        <v>0</v>
      </c>
      <c r="K291" s="393">
        <v>0</v>
      </c>
      <c r="L291" s="393">
        <v>0</v>
      </c>
      <c r="M291" s="393">
        <v>0</v>
      </c>
      <c r="N291" s="393">
        <v>0</v>
      </c>
      <c r="O291" s="393">
        <v>0</v>
      </c>
      <c r="P291" s="393">
        <v>0</v>
      </c>
      <c r="Q291" s="393">
        <v>0</v>
      </c>
      <c r="R291" s="393">
        <v>0</v>
      </c>
      <c r="S291" s="393">
        <v>0</v>
      </c>
      <c r="T291" s="306"/>
    </row>
    <row r="292" spans="1:20" ht="24" customHeight="1" thickBot="1" x14ac:dyDescent="0.3">
      <c r="A292" s="1773"/>
      <c r="B292" s="1708"/>
      <c r="C292" s="1712"/>
      <c r="D292" s="1674"/>
      <c r="E292" s="1675"/>
      <c r="F292" s="375" t="s">
        <v>416</v>
      </c>
      <c r="G292" s="372">
        <f t="shared" si="16"/>
        <v>0</v>
      </c>
      <c r="H292" s="393">
        <v>0</v>
      </c>
      <c r="I292" s="393">
        <v>0</v>
      </c>
      <c r="J292" s="393">
        <v>0</v>
      </c>
      <c r="K292" s="393">
        <v>0</v>
      </c>
      <c r="L292" s="393">
        <v>0</v>
      </c>
      <c r="M292" s="393">
        <v>0</v>
      </c>
      <c r="N292" s="393">
        <v>0</v>
      </c>
      <c r="O292" s="393">
        <v>0</v>
      </c>
      <c r="P292" s="393">
        <v>0</v>
      </c>
      <c r="Q292" s="393">
        <v>0</v>
      </c>
      <c r="R292" s="393">
        <v>0</v>
      </c>
      <c r="S292" s="393">
        <v>0</v>
      </c>
      <c r="T292" s="306"/>
    </row>
    <row r="293" spans="1:20" ht="24" customHeight="1" thickBot="1" x14ac:dyDescent="0.3">
      <c r="A293" s="1773"/>
      <c r="B293" s="1708"/>
      <c r="C293" s="1712"/>
      <c r="D293" s="1674"/>
      <c r="E293" s="1675"/>
      <c r="F293" s="375" t="s">
        <v>417</v>
      </c>
      <c r="G293" s="372">
        <f t="shared" si="16"/>
        <v>0</v>
      </c>
      <c r="H293" s="393">
        <v>0</v>
      </c>
      <c r="I293" s="393">
        <v>0</v>
      </c>
      <c r="J293" s="393">
        <v>0</v>
      </c>
      <c r="K293" s="393">
        <v>0</v>
      </c>
      <c r="L293" s="393">
        <v>0</v>
      </c>
      <c r="M293" s="393">
        <v>0</v>
      </c>
      <c r="N293" s="393">
        <v>0</v>
      </c>
      <c r="O293" s="393">
        <v>0</v>
      </c>
      <c r="P293" s="393">
        <v>0</v>
      </c>
      <c r="Q293" s="393">
        <v>0</v>
      </c>
      <c r="R293" s="393">
        <v>0</v>
      </c>
      <c r="S293" s="393">
        <v>0</v>
      </c>
      <c r="T293" s="306"/>
    </row>
    <row r="294" spans="1:20" ht="24" customHeight="1" thickBot="1" x14ac:dyDescent="0.3">
      <c r="A294" s="1773"/>
      <c r="B294" s="1708"/>
      <c r="C294" s="1712"/>
      <c r="D294" s="1674"/>
      <c r="E294" s="1675"/>
      <c r="F294" s="375" t="s">
        <v>418</v>
      </c>
      <c r="G294" s="372">
        <f t="shared" si="16"/>
        <v>0</v>
      </c>
      <c r="H294" s="393">
        <v>0</v>
      </c>
      <c r="I294" s="393">
        <v>0</v>
      </c>
      <c r="J294" s="393">
        <v>0</v>
      </c>
      <c r="K294" s="393">
        <v>0</v>
      </c>
      <c r="L294" s="393">
        <v>0</v>
      </c>
      <c r="M294" s="393">
        <v>0</v>
      </c>
      <c r="N294" s="393">
        <v>0</v>
      </c>
      <c r="O294" s="393">
        <v>0</v>
      </c>
      <c r="P294" s="393">
        <v>0</v>
      </c>
      <c r="Q294" s="393">
        <v>0</v>
      </c>
      <c r="R294" s="393">
        <v>0</v>
      </c>
      <c r="S294" s="393">
        <v>0</v>
      </c>
      <c r="T294" s="306"/>
    </row>
    <row r="295" spans="1:20" ht="24" customHeight="1" thickBot="1" x14ac:dyDescent="0.3">
      <c r="A295" s="1773"/>
      <c r="B295" s="1708"/>
      <c r="C295" s="1712"/>
      <c r="D295" s="1674"/>
      <c r="E295" s="1675"/>
      <c r="F295" s="375" t="s">
        <v>419</v>
      </c>
      <c r="G295" s="372">
        <f t="shared" si="16"/>
        <v>0</v>
      </c>
      <c r="H295" s="393">
        <v>0</v>
      </c>
      <c r="I295" s="393">
        <v>0</v>
      </c>
      <c r="J295" s="393">
        <v>0</v>
      </c>
      <c r="K295" s="393">
        <v>0</v>
      </c>
      <c r="L295" s="393">
        <v>0</v>
      </c>
      <c r="M295" s="393">
        <v>0</v>
      </c>
      <c r="N295" s="393">
        <v>0</v>
      </c>
      <c r="O295" s="393">
        <v>0</v>
      </c>
      <c r="P295" s="393">
        <v>0</v>
      </c>
      <c r="Q295" s="393">
        <v>0</v>
      </c>
      <c r="R295" s="393">
        <v>0</v>
      </c>
      <c r="S295" s="393">
        <v>0</v>
      </c>
      <c r="T295" s="306"/>
    </row>
    <row r="296" spans="1:20" ht="24" customHeight="1" thickBot="1" x14ac:dyDescent="0.3">
      <c r="A296" s="1773"/>
      <c r="B296" s="1708"/>
      <c r="C296" s="1712"/>
      <c r="D296" s="1674"/>
      <c r="E296" s="1675"/>
      <c r="F296" s="375" t="s">
        <v>420</v>
      </c>
      <c r="G296" s="372">
        <f t="shared" si="16"/>
        <v>0</v>
      </c>
      <c r="H296" s="393">
        <v>0</v>
      </c>
      <c r="I296" s="393">
        <v>0</v>
      </c>
      <c r="J296" s="393">
        <v>0</v>
      </c>
      <c r="K296" s="393">
        <v>0</v>
      </c>
      <c r="L296" s="393">
        <v>0</v>
      </c>
      <c r="M296" s="393">
        <v>0</v>
      </c>
      <c r="N296" s="393">
        <v>0</v>
      </c>
      <c r="O296" s="393">
        <v>0</v>
      </c>
      <c r="P296" s="393">
        <v>0</v>
      </c>
      <c r="Q296" s="393">
        <v>0</v>
      </c>
      <c r="R296" s="393">
        <v>0</v>
      </c>
      <c r="S296" s="393">
        <v>0</v>
      </c>
      <c r="T296" s="306"/>
    </row>
    <row r="297" spans="1:20" ht="24" customHeight="1" thickBot="1" x14ac:dyDescent="0.3">
      <c r="A297" s="1773"/>
      <c r="B297" s="1708"/>
      <c r="C297" s="1712"/>
      <c r="D297" s="1674"/>
      <c r="E297" s="1675"/>
      <c r="F297" s="375" t="s">
        <v>421</v>
      </c>
      <c r="G297" s="372">
        <f t="shared" si="16"/>
        <v>0</v>
      </c>
      <c r="H297" s="393">
        <v>0</v>
      </c>
      <c r="I297" s="393">
        <v>0</v>
      </c>
      <c r="J297" s="393">
        <v>0</v>
      </c>
      <c r="K297" s="393">
        <v>0</v>
      </c>
      <c r="L297" s="393">
        <v>0</v>
      </c>
      <c r="M297" s="393">
        <v>0</v>
      </c>
      <c r="N297" s="393">
        <v>0</v>
      </c>
      <c r="O297" s="393">
        <v>0</v>
      </c>
      <c r="P297" s="393">
        <v>0</v>
      </c>
      <c r="Q297" s="393">
        <v>0</v>
      </c>
      <c r="R297" s="393">
        <v>0</v>
      </c>
      <c r="S297" s="393">
        <v>0</v>
      </c>
      <c r="T297" s="306"/>
    </row>
    <row r="298" spans="1:20" ht="24" customHeight="1" thickBot="1" x14ac:dyDescent="0.3">
      <c r="A298" s="1773"/>
      <c r="B298" s="1708"/>
      <c r="C298" s="1712"/>
      <c r="D298" s="1674"/>
      <c r="E298" s="1675"/>
      <c r="F298" s="375" t="s">
        <v>422</v>
      </c>
      <c r="G298" s="372">
        <f t="shared" si="16"/>
        <v>0</v>
      </c>
      <c r="H298" s="393">
        <v>0</v>
      </c>
      <c r="I298" s="393">
        <v>0</v>
      </c>
      <c r="J298" s="393">
        <v>0</v>
      </c>
      <c r="K298" s="393">
        <v>0</v>
      </c>
      <c r="L298" s="393">
        <v>0</v>
      </c>
      <c r="M298" s="393">
        <v>0</v>
      </c>
      <c r="N298" s="393">
        <v>0</v>
      </c>
      <c r="O298" s="393">
        <v>0</v>
      </c>
      <c r="P298" s="393">
        <v>0</v>
      </c>
      <c r="Q298" s="393">
        <v>0</v>
      </c>
      <c r="R298" s="393">
        <v>0</v>
      </c>
      <c r="S298" s="393">
        <v>0</v>
      </c>
      <c r="T298" s="306"/>
    </row>
    <row r="299" spans="1:20" ht="24" customHeight="1" thickBot="1" x14ac:dyDescent="0.3">
      <c r="A299" s="1773"/>
      <c r="B299" s="1708"/>
      <c r="C299" s="1712"/>
      <c r="D299" s="1674"/>
      <c r="E299" s="1675"/>
      <c r="F299" s="375" t="s">
        <v>423</v>
      </c>
      <c r="G299" s="372">
        <f t="shared" si="16"/>
        <v>0</v>
      </c>
      <c r="H299" s="393">
        <v>0</v>
      </c>
      <c r="I299" s="393">
        <v>0</v>
      </c>
      <c r="J299" s="393">
        <v>0</v>
      </c>
      <c r="K299" s="393">
        <v>0</v>
      </c>
      <c r="L299" s="393">
        <v>0</v>
      </c>
      <c r="M299" s="393">
        <v>0</v>
      </c>
      <c r="N299" s="393">
        <v>0</v>
      </c>
      <c r="O299" s="393">
        <v>0</v>
      </c>
      <c r="P299" s="393">
        <v>0</v>
      </c>
      <c r="Q299" s="393">
        <v>0</v>
      </c>
      <c r="R299" s="393">
        <v>0</v>
      </c>
      <c r="S299" s="393">
        <v>0</v>
      </c>
      <c r="T299" s="306"/>
    </row>
    <row r="300" spans="1:20" ht="24" customHeight="1" thickBot="1" x14ac:dyDescent="0.3">
      <c r="A300" s="1773"/>
      <c r="B300" s="1708"/>
      <c r="C300" s="1712"/>
      <c r="D300" s="1674"/>
      <c r="E300" s="1675"/>
      <c r="F300" s="375" t="s">
        <v>424</v>
      </c>
      <c r="G300" s="372">
        <f t="shared" si="16"/>
        <v>0</v>
      </c>
      <c r="H300" s="393">
        <v>0</v>
      </c>
      <c r="I300" s="393">
        <v>0</v>
      </c>
      <c r="J300" s="393">
        <v>0</v>
      </c>
      <c r="K300" s="393">
        <v>0</v>
      </c>
      <c r="L300" s="393">
        <v>0</v>
      </c>
      <c r="M300" s="393">
        <v>0</v>
      </c>
      <c r="N300" s="393">
        <v>0</v>
      </c>
      <c r="O300" s="393">
        <v>0</v>
      </c>
      <c r="P300" s="393">
        <v>0</v>
      </c>
      <c r="Q300" s="393">
        <v>0</v>
      </c>
      <c r="R300" s="393">
        <v>0</v>
      </c>
      <c r="S300" s="393">
        <v>0</v>
      </c>
      <c r="T300" s="306"/>
    </row>
    <row r="301" spans="1:20" ht="24" customHeight="1" thickBot="1" x14ac:dyDescent="0.3">
      <c r="A301" s="1773"/>
      <c r="B301" s="1708"/>
      <c r="C301" s="1712"/>
      <c r="D301" s="1674"/>
      <c r="E301" s="1675"/>
      <c r="F301" s="375" t="s">
        <v>426</v>
      </c>
      <c r="G301" s="372">
        <f t="shared" si="16"/>
        <v>0</v>
      </c>
      <c r="H301" s="393">
        <v>0</v>
      </c>
      <c r="I301" s="393">
        <v>0</v>
      </c>
      <c r="J301" s="393">
        <v>0</v>
      </c>
      <c r="K301" s="393">
        <v>0</v>
      </c>
      <c r="L301" s="393">
        <v>0</v>
      </c>
      <c r="M301" s="393">
        <v>0</v>
      </c>
      <c r="N301" s="393">
        <v>0</v>
      </c>
      <c r="O301" s="393">
        <v>0</v>
      </c>
      <c r="P301" s="393">
        <v>0</v>
      </c>
      <c r="Q301" s="393">
        <v>0</v>
      </c>
      <c r="R301" s="393">
        <v>0</v>
      </c>
      <c r="S301" s="393">
        <v>0</v>
      </c>
      <c r="T301" s="306"/>
    </row>
    <row r="302" spans="1:20" ht="24" customHeight="1" thickBot="1" x14ac:dyDescent="0.3">
      <c r="A302" s="1773"/>
      <c r="B302" s="1708"/>
      <c r="C302" s="1712"/>
      <c r="D302" s="1674"/>
      <c r="E302" s="1675"/>
      <c r="F302" s="375" t="s">
        <v>425</v>
      </c>
      <c r="G302" s="372">
        <f t="shared" si="16"/>
        <v>0</v>
      </c>
      <c r="H302" s="393">
        <v>0</v>
      </c>
      <c r="I302" s="393">
        <v>0</v>
      </c>
      <c r="J302" s="393">
        <v>0</v>
      </c>
      <c r="K302" s="393">
        <v>0</v>
      </c>
      <c r="L302" s="393">
        <v>0</v>
      </c>
      <c r="M302" s="393">
        <v>0</v>
      </c>
      <c r="N302" s="393">
        <v>0</v>
      </c>
      <c r="O302" s="393">
        <v>0</v>
      </c>
      <c r="P302" s="393">
        <v>0</v>
      </c>
      <c r="Q302" s="393">
        <v>0</v>
      </c>
      <c r="R302" s="393">
        <v>0</v>
      </c>
      <c r="S302" s="393">
        <v>0</v>
      </c>
      <c r="T302" s="306"/>
    </row>
    <row r="303" spans="1:20" ht="24" customHeight="1" thickBot="1" x14ac:dyDescent="0.3">
      <c r="A303" s="1773"/>
      <c r="B303" s="1708"/>
      <c r="C303" s="1712"/>
      <c r="D303" s="1674"/>
      <c r="E303" s="1675"/>
      <c r="F303" s="375" t="s">
        <v>427</v>
      </c>
      <c r="G303" s="372">
        <f t="shared" si="16"/>
        <v>0</v>
      </c>
      <c r="H303" s="393">
        <v>0</v>
      </c>
      <c r="I303" s="393">
        <v>0</v>
      </c>
      <c r="J303" s="393">
        <v>0</v>
      </c>
      <c r="K303" s="393">
        <v>0</v>
      </c>
      <c r="L303" s="393">
        <v>0</v>
      </c>
      <c r="M303" s="393">
        <v>0</v>
      </c>
      <c r="N303" s="393">
        <v>0</v>
      </c>
      <c r="O303" s="393">
        <v>0</v>
      </c>
      <c r="P303" s="393">
        <v>0</v>
      </c>
      <c r="Q303" s="393">
        <v>0</v>
      </c>
      <c r="R303" s="393">
        <v>0</v>
      </c>
      <c r="S303" s="393">
        <v>0</v>
      </c>
      <c r="T303" s="306"/>
    </row>
    <row r="304" spans="1:20" ht="24" customHeight="1" thickBot="1" x14ac:dyDescent="0.3">
      <c r="A304" s="1773"/>
      <c r="B304" s="1708"/>
      <c r="C304" s="1712"/>
      <c r="D304" s="1674"/>
      <c r="E304" s="1675"/>
      <c r="F304" s="375" t="s">
        <v>428</v>
      </c>
      <c r="G304" s="372">
        <f t="shared" si="16"/>
        <v>0</v>
      </c>
      <c r="H304" s="393">
        <v>0</v>
      </c>
      <c r="I304" s="393">
        <v>0</v>
      </c>
      <c r="J304" s="393">
        <v>0</v>
      </c>
      <c r="K304" s="393">
        <v>0</v>
      </c>
      <c r="L304" s="393">
        <v>0</v>
      </c>
      <c r="M304" s="393">
        <v>0</v>
      </c>
      <c r="N304" s="393">
        <v>0</v>
      </c>
      <c r="O304" s="393">
        <v>0</v>
      </c>
      <c r="P304" s="393">
        <v>0</v>
      </c>
      <c r="Q304" s="393">
        <v>0</v>
      </c>
      <c r="R304" s="393">
        <v>0</v>
      </c>
      <c r="S304" s="393">
        <v>0</v>
      </c>
      <c r="T304" s="306"/>
    </row>
    <row r="305" spans="1:20" ht="24" customHeight="1" thickBot="1" x14ac:dyDescent="0.3">
      <c r="A305" s="1773"/>
      <c r="B305" s="1708"/>
      <c r="C305" s="1712"/>
      <c r="D305" s="1674"/>
      <c r="E305" s="1675"/>
      <c r="F305" s="375" t="s">
        <v>429</v>
      </c>
      <c r="G305" s="372">
        <f t="shared" ref="G305:G336" si="18">SUM(H305:S305)</f>
        <v>0</v>
      </c>
      <c r="H305" s="393">
        <v>0</v>
      </c>
      <c r="I305" s="393">
        <v>0</v>
      </c>
      <c r="J305" s="393">
        <v>0</v>
      </c>
      <c r="K305" s="393">
        <v>0</v>
      </c>
      <c r="L305" s="393">
        <v>0</v>
      </c>
      <c r="M305" s="393">
        <v>0</v>
      </c>
      <c r="N305" s="393">
        <v>0</v>
      </c>
      <c r="O305" s="393">
        <v>0</v>
      </c>
      <c r="P305" s="393">
        <v>0</v>
      </c>
      <c r="Q305" s="393">
        <v>0</v>
      </c>
      <c r="R305" s="393">
        <v>0</v>
      </c>
      <c r="S305" s="393">
        <v>0</v>
      </c>
      <c r="T305" s="306"/>
    </row>
    <row r="306" spans="1:20" ht="24" customHeight="1" thickBot="1" x14ac:dyDescent="0.3">
      <c r="A306" s="1773"/>
      <c r="B306" s="1708"/>
      <c r="C306" s="1712"/>
      <c r="D306" s="1674"/>
      <c r="E306" s="1675"/>
      <c r="F306" s="375" t="s">
        <v>430</v>
      </c>
      <c r="G306" s="372">
        <f t="shared" si="18"/>
        <v>0</v>
      </c>
      <c r="H306" s="393">
        <v>0</v>
      </c>
      <c r="I306" s="393">
        <v>0</v>
      </c>
      <c r="J306" s="393">
        <v>0</v>
      </c>
      <c r="K306" s="393">
        <v>0</v>
      </c>
      <c r="L306" s="393">
        <v>0</v>
      </c>
      <c r="M306" s="393">
        <v>0</v>
      </c>
      <c r="N306" s="393">
        <v>0</v>
      </c>
      <c r="O306" s="393">
        <v>0</v>
      </c>
      <c r="P306" s="393">
        <v>0</v>
      </c>
      <c r="Q306" s="393">
        <v>0</v>
      </c>
      <c r="R306" s="393">
        <v>0</v>
      </c>
      <c r="S306" s="393">
        <v>0</v>
      </c>
      <c r="T306" s="306"/>
    </row>
    <row r="307" spans="1:20" ht="24" customHeight="1" thickBot="1" x14ac:dyDescent="0.3">
      <c r="A307" s="1773"/>
      <c r="B307" s="1708"/>
      <c r="C307" s="1712"/>
      <c r="D307" s="1674"/>
      <c r="E307" s="1675"/>
      <c r="F307" s="375" t="s">
        <v>431</v>
      </c>
      <c r="G307" s="372">
        <f t="shared" si="18"/>
        <v>0</v>
      </c>
      <c r="H307" s="393">
        <v>0</v>
      </c>
      <c r="I307" s="393">
        <v>0</v>
      </c>
      <c r="J307" s="393">
        <v>0</v>
      </c>
      <c r="K307" s="393">
        <v>0</v>
      </c>
      <c r="L307" s="393">
        <v>0</v>
      </c>
      <c r="M307" s="393">
        <v>0</v>
      </c>
      <c r="N307" s="393">
        <v>0</v>
      </c>
      <c r="O307" s="393">
        <v>0</v>
      </c>
      <c r="P307" s="393">
        <v>0</v>
      </c>
      <c r="Q307" s="393">
        <v>0</v>
      </c>
      <c r="R307" s="393">
        <v>0</v>
      </c>
      <c r="S307" s="393">
        <v>0</v>
      </c>
      <c r="T307" s="306"/>
    </row>
    <row r="308" spans="1:20" ht="24" customHeight="1" thickBot="1" x14ac:dyDescent="0.3">
      <c r="A308" s="1773"/>
      <c r="B308" s="1708"/>
      <c r="C308" s="1712"/>
      <c r="D308" s="1674"/>
      <c r="E308" s="1675"/>
      <c r="F308" s="375" t="s">
        <v>432</v>
      </c>
      <c r="G308" s="372">
        <f t="shared" si="18"/>
        <v>0</v>
      </c>
      <c r="H308" s="393">
        <v>0</v>
      </c>
      <c r="I308" s="393">
        <v>0</v>
      </c>
      <c r="J308" s="393">
        <v>0</v>
      </c>
      <c r="K308" s="393">
        <v>0</v>
      </c>
      <c r="L308" s="393">
        <v>0</v>
      </c>
      <c r="M308" s="393">
        <v>0</v>
      </c>
      <c r="N308" s="393">
        <v>0</v>
      </c>
      <c r="O308" s="393">
        <v>0</v>
      </c>
      <c r="P308" s="393">
        <v>0</v>
      </c>
      <c r="Q308" s="393">
        <v>0</v>
      </c>
      <c r="R308" s="393">
        <v>0</v>
      </c>
      <c r="S308" s="393">
        <v>0</v>
      </c>
      <c r="T308" s="306"/>
    </row>
    <row r="309" spans="1:20" ht="24" customHeight="1" thickBot="1" x14ac:dyDescent="0.3">
      <c r="A309" s="1773"/>
      <c r="B309" s="1708"/>
      <c r="C309" s="1712"/>
      <c r="D309" s="1674"/>
      <c r="E309" s="1675"/>
      <c r="F309" s="375" t="s">
        <v>433</v>
      </c>
      <c r="G309" s="372">
        <f t="shared" si="18"/>
        <v>0</v>
      </c>
      <c r="H309" s="393">
        <v>0</v>
      </c>
      <c r="I309" s="393">
        <v>0</v>
      </c>
      <c r="J309" s="393">
        <v>0</v>
      </c>
      <c r="K309" s="393">
        <v>0</v>
      </c>
      <c r="L309" s="393">
        <v>0</v>
      </c>
      <c r="M309" s="393">
        <v>0</v>
      </c>
      <c r="N309" s="393">
        <v>0</v>
      </c>
      <c r="O309" s="393">
        <v>0</v>
      </c>
      <c r="P309" s="393">
        <v>0</v>
      </c>
      <c r="Q309" s="393">
        <v>0</v>
      </c>
      <c r="R309" s="393">
        <v>0</v>
      </c>
      <c r="S309" s="393">
        <v>0</v>
      </c>
      <c r="T309" s="306"/>
    </row>
    <row r="310" spans="1:20" ht="24" customHeight="1" thickBot="1" x14ac:dyDescent="0.3">
      <c r="A310" s="1773"/>
      <c r="B310" s="1708"/>
      <c r="C310" s="1712"/>
      <c r="D310" s="1674"/>
      <c r="E310" s="1675"/>
      <c r="F310" s="375" t="s">
        <v>434</v>
      </c>
      <c r="G310" s="372">
        <f t="shared" si="18"/>
        <v>0</v>
      </c>
      <c r="H310" s="393">
        <v>0</v>
      </c>
      <c r="I310" s="393">
        <v>0</v>
      </c>
      <c r="J310" s="393">
        <v>0</v>
      </c>
      <c r="K310" s="393">
        <v>0</v>
      </c>
      <c r="L310" s="393">
        <v>0</v>
      </c>
      <c r="M310" s="393">
        <v>0</v>
      </c>
      <c r="N310" s="393">
        <v>0</v>
      </c>
      <c r="O310" s="393">
        <v>0</v>
      </c>
      <c r="P310" s="393">
        <v>0</v>
      </c>
      <c r="Q310" s="393">
        <v>0</v>
      </c>
      <c r="R310" s="393">
        <v>0</v>
      </c>
      <c r="S310" s="393">
        <v>0</v>
      </c>
      <c r="T310" s="306"/>
    </row>
    <row r="311" spans="1:20" ht="24" customHeight="1" thickBot="1" x14ac:dyDescent="0.3">
      <c r="A311" s="1773"/>
      <c r="B311" s="1708"/>
      <c r="C311" s="1712"/>
      <c r="D311" s="1674"/>
      <c r="E311" s="1675"/>
      <c r="F311" s="375" t="s">
        <v>435</v>
      </c>
      <c r="G311" s="372">
        <f t="shared" si="18"/>
        <v>0</v>
      </c>
      <c r="H311" s="393">
        <v>0</v>
      </c>
      <c r="I311" s="393">
        <v>0</v>
      </c>
      <c r="J311" s="393">
        <v>0</v>
      </c>
      <c r="K311" s="393">
        <v>0</v>
      </c>
      <c r="L311" s="393">
        <v>0</v>
      </c>
      <c r="M311" s="393">
        <v>0</v>
      </c>
      <c r="N311" s="393">
        <v>0</v>
      </c>
      <c r="O311" s="393">
        <v>0</v>
      </c>
      <c r="P311" s="393">
        <v>0</v>
      </c>
      <c r="Q311" s="393">
        <v>0</v>
      </c>
      <c r="R311" s="393">
        <v>0</v>
      </c>
      <c r="S311" s="393">
        <v>0</v>
      </c>
      <c r="T311" s="306"/>
    </row>
    <row r="312" spans="1:20" ht="24" customHeight="1" thickBot="1" x14ac:dyDescent="0.3">
      <c r="A312" s="1773"/>
      <c r="B312" s="1708"/>
      <c r="C312" s="1712"/>
      <c r="D312" s="1674"/>
      <c r="E312" s="1675"/>
      <c r="F312" s="375" t="s">
        <v>436</v>
      </c>
      <c r="G312" s="372">
        <f t="shared" si="18"/>
        <v>0</v>
      </c>
      <c r="H312" s="393">
        <v>0</v>
      </c>
      <c r="I312" s="393">
        <v>0</v>
      </c>
      <c r="J312" s="393">
        <v>0</v>
      </c>
      <c r="K312" s="393">
        <v>0</v>
      </c>
      <c r="L312" s="393">
        <v>0</v>
      </c>
      <c r="M312" s="393">
        <v>0</v>
      </c>
      <c r="N312" s="393">
        <v>0</v>
      </c>
      <c r="O312" s="393">
        <v>0</v>
      </c>
      <c r="P312" s="393">
        <v>0</v>
      </c>
      <c r="Q312" s="393">
        <v>0</v>
      </c>
      <c r="R312" s="393">
        <v>0</v>
      </c>
      <c r="S312" s="393">
        <v>0</v>
      </c>
      <c r="T312" s="306"/>
    </row>
    <row r="313" spans="1:20" ht="24" customHeight="1" thickBot="1" x14ac:dyDescent="0.3">
      <c r="A313" s="1773"/>
      <c r="B313" s="1708"/>
      <c r="C313" s="1712"/>
      <c r="D313" s="1674"/>
      <c r="E313" s="1675"/>
      <c r="F313" s="375" t="s">
        <v>437</v>
      </c>
      <c r="G313" s="372">
        <f t="shared" si="18"/>
        <v>0</v>
      </c>
      <c r="H313" s="393">
        <v>0</v>
      </c>
      <c r="I313" s="393">
        <v>0</v>
      </c>
      <c r="J313" s="393">
        <v>0</v>
      </c>
      <c r="K313" s="393">
        <v>0</v>
      </c>
      <c r="L313" s="393">
        <v>0</v>
      </c>
      <c r="M313" s="393">
        <v>0</v>
      </c>
      <c r="N313" s="393">
        <v>0</v>
      </c>
      <c r="O313" s="393">
        <v>0</v>
      </c>
      <c r="P313" s="393">
        <v>0</v>
      </c>
      <c r="Q313" s="393">
        <v>0</v>
      </c>
      <c r="R313" s="393">
        <v>0</v>
      </c>
      <c r="S313" s="393">
        <v>0</v>
      </c>
      <c r="T313" s="306"/>
    </row>
    <row r="314" spans="1:20" ht="24" customHeight="1" thickBot="1" x14ac:dyDescent="0.3">
      <c r="A314" s="1773"/>
      <c r="B314" s="1708"/>
      <c r="C314" s="1712"/>
      <c r="D314" s="1674"/>
      <c r="E314" s="1675"/>
      <c r="F314" s="375" t="s">
        <v>438</v>
      </c>
      <c r="G314" s="372">
        <f t="shared" si="18"/>
        <v>0</v>
      </c>
      <c r="H314" s="393">
        <v>0</v>
      </c>
      <c r="I314" s="393">
        <v>0</v>
      </c>
      <c r="J314" s="393">
        <v>0</v>
      </c>
      <c r="K314" s="393">
        <v>0</v>
      </c>
      <c r="L314" s="393">
        <v>0</v>
      </c>
      <c r="M314" s="393">
        <v>0</v>
      </c>
      <c r="N314" s="393">
        <v>0</v>
      </c>
      <c r="O314" s="393">
        <v>0</v>
      </c>
      <c r="P314" s="393">
        <v>0</v>
      </c>
      <c r="Q314" s="393">
        <v>0</v>
      </c>
      <c r="R314" s="393">
        <v>0</v>
      </c>
      <c r="S314" s="393">
        <v>0</v>
      </c>
      <c r="T314" s="306"/>
    </row>
    <row r="315" spans="1:20" ht="24" customHeight="1" thickBot="1" x14ac:dyDescent="0.3">
      <c r="A315" s="1773"/>
      <c r="B315" s="1708"/>
      <c r="C315" s="1712"/>
      <c r="D315" s="1674"/>
      <c r="E315" s="1675"/>
      <c r="F315" s="375" t="s">
        <v>439</v>
      </c>
      <c r="G315" s="372">
        <f t="shared" si="18"/>
        <v>0</v>
      </c>
      <c r="H315" s="393">
        <v>0</v>
      </c>
      <c r="I315" s="393">
        <v>0</v>
      </c>
      <c r="J315" s="393">
        <v>0</v>
      </c>
      <c r="K315" s="393">
        <v>0</v>
      </c>
      <c r="L315" s="393">
        <v>0</v>
      </c>
      <c r="M315" s="393">
        <v>0</v>
      </c>
      <c r="N315" s="393">
        <v>0</v>
      </c>
      <c r="O315" s="393">
        <v>0</v>
      </c>
      <c r="P315" s="393">
        <v>0</v>
      </c>
      <c r="Q315" s="393">
        <v>0</v>
      </c>
      <c r="R315" s="393">
        <v>0</v>
      </c>
      <c r="S315" s="393">
        <v>0</v>
      </c>
      <c r="T315" s="306"/>
    </row>
    <row r="316" spans="1:20" ht="24" customHeight="1" thickBot="1" x14ac:dyDescent="0.3">
      <c r="A316" s="1773"/>
      <c r="B316" s="1708"/>
      <c r="C316" s="1712"/>
      <c r="D316" s="1674"/>
      <c r="E316" s="1675"/>
      <c r="F316" s="375" t="s">
        <v>440</v>
      </c>
      <c r="G316" s="372">
        <f t="shared" si="18"/>
        <v>0</v>
      </c>
      <c r="H316" s="393">
        <v>0</v>
      </c>
      <c r="I316" s="393">
        <v>0</v>
      </c>
      <c r="J316" s="393">
        <v>0</v>
      </c>
      <c r="K316" s="393">
        <v>0</v>
      </c>
      <c r="L316" s="393">
        <v>0</v>
      </c>
      <c r="M316" s="393">
        <v>0</v>
      </c>
      <c r="N316" s="393">
        <v>0</v>
      </c>
      <c r="O316" s="393">
        <v>0</v>
      </c>
      <c r="P316" s="393">
        <v>0</v>
      </c>
      <c r="Q316" s="393">
        <v>0</v>
      </c>
      <c r="R316" s="393">
        <v>0</v>
      </c>
      <c r="S316" s="393">
        <v>0</v>
      </c>
      <c r="T316" s="306"/>
    </row>
    <row r="317" spans="1:20" ht="24" customHeight="1" thickBot="1" x14ac:dyDescent="0.3">
      <c r="A317" s="1773"/>
      <c r="B317" s="1708"/>
      <c r="C317" s="1712"/>
      <c r="D317" s="1674"/>
      <c r="E317" s="1675"/>
      <c r="F317" s="375" t="s">
        <v>441</v>
      </c>
      <c r="G317" s="372">
        <f t="shared" si="18"/>
        <v>0</v>
      </c>
      <c r="H317" s="393">
        <v>0</v>
      </c>
      <c r="I317" s="393">
        <v>0</v>
      </c>
      <c r="J317" s="393">
        <v>0</v>
      </c>
      <c r="K317" s="393">
        <v>0</v>
      </c>
      <c r="L317" s="393">
        <v>0</v>
      </c>
      <c r="M317" s="393">
        <v>0</v>
      </c>
      <c r="N317" s="393">
        <v>0</v>
      </c>
      <c r="O317" s="393">
        <v>0</v>
      </c>
      <c r="P317" s="393">
        <v>0</v>
      </c>
      <c r="Q317" s="393">
        <v>0</v>
      </c>
      <c r="R317" s="393">
        <v>0</v>
      </c>
      <c r="S317" s="393">
        <v>0</v>
      </c>
      <c r="T317" s="306"/>
    </row>
    <row r="318" spans="1:20" ht="24" customHeight="1" thickBot="1" x14ac:dyDescent="0.3">
      <c r="A318" s="1773"/>
      <c r="B318" s="1708"/>
      <c r="C318" s="1712"/>
      <c r="D318" s="1674"/>
      <c r="E318" s="1675"/>
      <c r="F318" s="375" t="s">
        <v>442</v>
      </c>
      <c r="G318" s="372">
        <f t="shared" si="18"/>
        <v>0</v>
      </c>
      <c r="H318" s="393">
        <v>0</v>
      </c>
      <c r="I318" s="393">
        <v>0</v>
      </c>
      <c r="J318" s="393">
        <v>0</v>
      </c>
      <c r="K318" s="393">
        <v>0</v>
      </c>
      <c r="L318" s="393">
        <v>0</v>
      </c>
      <c r="M318" s="393">
        <v>0</v>
      </c>
      <c r="N318" s="393">
        <v>0</v>
      </c>
      <c r="O318" s="393">
        <v>0</v>
      </c>
      <c r="P318" s="393">
        <v>0</v>
      </c>
      <c r="Q318" s="393">
        <v>0</v>
      </c>
      <c r="R318" s="393">
        <v>0</v>
      </c>
      <c r="S318" s="393">
        <v>0</v>
      </c>
      <c r="T318" s="306"/>
    </row>
    <row r="319" spans="1:20" ht="24" customHeight="1" thickBot="1" x14ac:dyDescent="0.3">
      <c r="A319" s="1773"/>
      <c r="B319" s="1708"/>
      <c r="C319" s="1712"/>
      <c r="D319" s="1674"/>
      <c r="E319" s="1675"/>
      <c r="F319" s="375" t="s">
        <v>443</v>
      </c>
      <c r="G319" s="372">
        <f t="shared" si="18"/>
        <v>0</v>
      </c>
      <c r="H319" s="393">
        <v>0</v>
      </c>
      <c r="I319" s="393">
        <v>0</v>
      </c>
      <c r="J319" s="393">
        <v>0</v>
      </c>
      <c r="K319" s="393">
        <v>0</v>
      </c>
      <c r="L319" s="393">
        <v>0</v>
      </c>
      <c r="M319" s="393">
        <v>0</v>
      </c>
      <c r="N319" s="393">
        <v>0</v>
      </c>
      <c r="O319" s="393">
        <v>0</v>
      </c>
      <c r="P319" s="393">
        <v>0</v>
      </c>
      <c r="Q319" s="393">
        <v>0</v>
      </c>
      <c r="R319" s="393">
        <v>0</v>
      </c>
      <c r="S319" s="393">
        <v>0</v>
      </c>
      <c r="T319" s="306"/>
    </row>
    <row r="320" spans="1:20" ht="24" customHeight="1" thickBot="1" x14ac:dyDescent="0.3">
      <c r="A320" s="1773"/>
      <c r="B320" s="1708"/>
      <c r="C320" s="1712"/>
      <c r="D320" s="1674"/>
      <c r="E320" s="1675"/>
      <c r="F320" s="375" t="s">
        <v>444</v>
      </c>
      <c r="G320" s="372">
        <f t="shared" si="18"/>
        <v>0</v>
      </c>
      <c r="H320" s="393">
        <v>0</v>
      </c>
      <c r="I320" s="393">
        <v>0</v>
      </c>
      <c r="J320" s="393">
        <v>0</v>
      </c>
      <c r="K320" s="393">
        <v>0</v>
      </c>
      <c r="L320" s="393">
        <v>0</v>
      </c>
      <c r="M320" s="393">
        <v>0</v>
      </c>
      <c r="N320" s="393">
        <v>0</v>
      </c>
      <c r="O320" s="393">
        <v>0</v>
      </c>
      <c r="P320" s="393">
        <v>0</v>
      </c>
      <c r="Q320" s="393">
        <v>0</v>
      </c>
      <c r="R320" s="393">
        <v>0</v>
      </c>
      <c r="S320" s="393">
        <v>0</v>
      </c>
      <c r="T320" s="306"/>
    </row>
    <row r="321" spans="1:20" ht="24" customHeight="1" thickBot="1" x14ac:dyDescent="0.3">
      <c r="A321" s="1773"/>
      <c r="B321" s="1708"/>
      <c r="C321" s="1712"/>
      <c r="D321" s="1674"/>
      <c r="E321" s="1675"/>
      <c r="F321" s="375" t="s">
        <v>445</v>
      </c>
      <c r="G321" s="372">
        <f t="shared" si="18"/>
        <v>0</v>
      </c>
      <c r="H321" s="393">
        <v>0</v>
      </c>
      <c r="I321" s="393">
        <v>0</v>
      </c>
      <c r="J321" s="393">
        <v>0</v>
      </c>
      <c r="K321" s="393">
        <v>0</v>
      </c>
      <c r="L321" s="393">
        <v>0</v>
      </c>
      <c r="M321" s="393">
        <v>0</v>
      </c>
      <c r="N321" s="393">
        <v>0</v>
      </c>
      <c r="O321" s="393">
        <v>0</v>
      </c>
      <c r="P321" s="393">
        <v>0</v>
      </c>
      <c r="Q321" s="393">
        <v>0</v>
      </c>
      <c r="R321" s="393">
        <v>0</v>
      </c>
      <c r="S321" s="393">
        <v>0</v>
      </c>
      <c r="T321" s="306"/>
    </row>
    <row r="322" spans="1:20" ht="24" customHeight="1" thickBot="1" x14ac:dyDescent="0.3">
      <c r="A322" s="1773"/>
      <c r="B322" s="1708"/>
      <c r="C322" s="1712"/>
      <c r="D322" s="1674"/>
      <c r="E322" s="1675"/>
      <c r="F322" s="375" t="s">
        <v>446</v>
      </c>
      <c r="G322" s="372">
        <f t="shared" si="18"/>
        <v>0</v>
      </c>
      <c r="H322" s="393">
        <v>0</v>
      </c>
      <c r="I322" s="393">
        <v>0</v>
      </c>
      <c r="J322" s="393">
        <v>0</v>
      </c>
      <c r="K322" s="393">
        <v>0</v>
      </c>
      <c r="L322" s="393">
        <v>0</v>
      </c>
      <c r="M322" s="393">
        <v>0</v>
      </c>
      <c r="N322" s="393">
        <v>0</v>
      </c>
      <c r="O322" s="393">
        <v>0</v>
      </c>
      <c r="P322" s="393">
        <v>0</v>
      </c>
      <c r="Q322" s="393">
        <v>0</v>
      </c>
      <c r="R322" s="393">
        <v>0</v>
      </c>
      <c r="S322" s="393">
        <v>0</v>
      </c>
      <c r="T322" s="306"/>
    </row>
    <row r="323" spans="1:20" ht="24" customHeight="1" thickBot="1" x14ac:dyDescent="0.3">
      <c r="A323" s="1773"/>
      <c r="B323" s="1708"/>
      <c r="C323" s="1712"/>
      <c r="D323" s="1674"/>
      <c r="E323" s="1675"/>
      <c r="F323" s="375" t="s">
        <v>447</v>
      </c>
      <c r="G323" s="372">
        <f t="shared" si="18"/>
        <v>0</v>
      </c>
      <c r="H323" s="393">
        <v>0</v>
      </c>
      <c r="I323" s="393">
        <v>0</v>
      </c>
      <c r="J323" s="393">
        <v>0</v>
      </c>
      <c r="K323" s="393">
        <v>0</v>
      </c>
      <c r="L323" s="393">
        <v>0</v>
      </c>
      <c r="M323" s="393">
        <v>0</v>
      </c>
      <c r="N323" s="393">
        <v>0</v>
      </c>
      <c r="O323" s="393">
        <v>0</v>
      </c>
      <c r="P323" s="393">
        <v>0</v>
      </c>
      <c r="Q323" s="393">
        <v>0</v>
      </c>
      <c r="R323" s="393">
        <v>0</v>
      </c>
      <c r="S323" s="393">
        <v>0</v>
      </c>
      <c r="T323" s="306"/>
    </row>
    <row r="324" spans="1:20" ht="24" customHeight="1" thickBot="1" x14ac:dyDescent="0.3">
      <c r="A324" s="1773"/>
      <c r="B324" s="1708"/>
      <c r="C324" s="1712"/>
      <c r="D324" s="1674"/>
      <c r="E324" s="1675"/>
      <c r="F324" s="375" t="s">
        <v>448</v>
      </c>
      <c r="G324" s="372">
        <f t="shared" si="18"/>
        <v>0</v>
      </c>
      <c r="H324" s="393">
        <v>0</v>
      </c>
      <c r="I324" s="393">
        <v>0</v>
      </c>
      <c r="J324" s="393">
        <v>0</v>
      </c>
      <c r="K324" s="393">
        <v>0</v>
      </c>
      <c r="L324" s="393">
        <v>0</v>
      </c>
      <c r="M324" s="393">
        <v>0</v>
      </c>
      <c r="N324" s="393">
        <v>0</v>
      </c>
      <c r="O324" s="393">
        <v>0</v>
      </c>
      <c r="P324" s="393">
        <v>0</v>
      </c>
      <c r="Q324" s="393">
        <v>0</v>
      </c>
      <c r="R324" s="393">
        <v>0</v>
      </c>
      <c r="S324" s="393">
        <v>0</v>
      </c>
      <c r="T324" s="306"/>
    </row>
    <row r="325" spans="1:20" ht="24" customHeight="1" thickBot="1" x14ac:dyDescent="0.3">
      <c r="A325" s="1773"/>
      <c r="B325" s="1708"/>
      <c r="C325" s="1712"/>
      <c r="D325" s="1674"/>
      <c r="E325" s="1675"/>
      <c r="F325" s="375" t="s">
        <v>449</v>
      </c>
      <c r="G325" s="372">
        <f t="shared" si="18"/>
        <v>0</v>
      </c>
      <c r="H325" s="393">
        <v>0</v>
      </c>
      <c r="I325" s="393">
        <v>0</v>
      </c>
      <c r="J325" s="393">
        <v>0</v>
      </c>
      <c r="K325" s="393">
        <v>0</v>
      </c>
      <c r="L325" s="393">
        <v>0</v>
      </c>
      <c r="M325" s="393">
        <v>0</v>
      </c>
      <c r="N325" s="393">
        <v>0</v>
      </c>
      <c r="O325" s="393">
        <v>0</v>
      </c>
      <c r="P325" s="393">
        <v>0</v>
      </c>
      <c r="Q325" s="393">
        <v>0</v>
      </c>
      <c r="R325" s="393">
        <v>0</v>
      </c>
      <c r="S325" s="393">
        <v>0</v>
      </c>
      <c r="T325" s="306"/>
    </row>
    <row r="326" spans="1:20" ht="24" customHeight="1" thickBot="1" x14ac:dyDescent="0.3">
      <c r="A326" s="1773"/>
      <c r="B326" s="1708"/>
      <c r="C326" s="1712"/>
      <c r="D326" s="1674"/>
      <c r="E326" s="1675"/>
      <c r="F326" s="375" t="s">
        <v>450</v>
      </c>
      <c r="G326" s="372">
        <f t="shared" si="18"/>
        <v>0</v>
      </c>
      <c r="H326" s="393">
        <v>0</v>
      </c>
      <c r="I326" s="393">
        <v>0</v>
      </c>
      <c r="J326" s="393">
        <v>0</v>
      </c>
      <c r="K326" s="393">
        <v>0</v>
      </c>
      <c r="L326" s="393">
        <v>0</v>
      </c>
      <c r="M326" s="393">
        <v>0</v>
      </c>
      <c r="N326" s="393">
        <v>0</v>
      </c>
      <c r="O326" s="393">
        <v>0</v>
      </c>
      <c r="P326" s="393">
        <v>0</v>
      </c>
      <c r="Q326" s="393">
        <v>0</v>
      </c>
      <c r="R326" s="393">
        <v>0</v>
      </c>
      <c r="S326" s="393">
        <v>0</v>
      </c>
      <c r="T326" s="306"/>
    </row>
    <row r="327" spans="1:20" ht="24" customHeight="1" thickBot="1" x14ac:dyDescent="0.3">
      <c r="A327" s="1773"/>
      <c r="B327" s="1708"/>
      <c r="C327" s="1712"/>
      <c r="D327" s="1674"/>
      <c r="E327" s="1675"/>
      <c r="F327" s="375" t="s">
        <v>451</v>
      </c>
      <c r="G327" s="372">
        <f t="shared" si="18"/>
        <v>0</v>
      </c>
      <c r="H327" s="393">
        <v>0</v>
      </c>
      <c r="I327" s="393">
        <v>0</v>
      </c>
      <c r="J327" s="393">
        <v>0</v>
      </c>
      <c r="K327" s="393">
        <v>0</v>
      </c>
      <c r="L327" s="393">
        <v>0</v>
      </c>
      <c r="M327" s="393">
        <v>0</v>
      </c>
      <c r="N327" s="393">
        <v>0</v>
      </c>
      <c r="O327" s="393">
        <v>0</v>
      </c>
      <c r="P327" s="393">
        <v>0</v>
      </c>
      <c r="Q327" s="393">
        <v>0</v>
      </c>
      <c r="R327" s="393">
        <v>0</v>
      </c>
      <c r="S327" s="393">
        <v>0</v>
      </c>
      <c r="T327" s="306"/>
    </row>
    <row r="328" spans="1:20" ht="24" customHeight="1" thickBot="1" x14ac:dyDescent="0.3">
      <c r="A328" s="1773"/>
      <c r="B328" s="1708"/>
      <c r="C328" s="1712"/>
      <c r="D328" s="1674"/>
      <c r="E328" s="1675"/>
      <c r="F328" s="375" t="s">
        <v>452</v>
      </c>
      <c r="G328" s="372">
        <f t="shared" si="18"/>
        <v>0</v>
      </c>
      <c r="H328" s="393">
        <v>0</v>
      </c>
      <c r="I328" s="393">
        <v>0</v>
      </c>
      <c r="J328" s="393">
        <v>0</v>
      </c>
      <c r="K328" s="393">
        <v>0</v>
      </c>
      <c r="L328" s="393">
        <v>0</v>
      </c>
      <c r="M328" s="393">
        <v>0</v>
      </c>
      <c r="N328" s="393">
        <v>0</v>
      </c>
      <c r="O328" s="393">
        <v>0</v>
      </c>
      <c r="P328" s="393">
        <v>0</v>
      </c>
      <c r="Q328" s="393">
        <v>0</v>
      </c>
      <c r="R328" s="393">
        <v>0</v>
      </c>
      <c r="S328" s="393">
        <v>0</v>
      </c>
      <c r="T328" s="306"/>
    </row>
    <row r="329" spans="1:20" ht="24" customHeight="1" thickBot="1" x14ac:dyDescent="0.3">
      <c r="A329" s="1773"/>
      <c r="B329" s="1708"/>
      <c r="C329" s="1712"/>
      <c r="D329" s="1674"/>
      <c r="E329" s="1675"/>
      <c r="F329" s="375" t="s">
        <v>453</v>
      </c>
      <c r="G329" s="372">
        <f t="shared" si="18"/>
        <v>0</v>
      </c>
      <c r="H329" s="393">
        <v>0</v>
      </c>
      <c r="I329" s="393">
        <v>0</v>
      </c>
      <c r="J329" s="393">
        <v>0</v>
      </c>
      <c r="K329" s="393">
        <v>0</v>
      </c>
      <c r="L329" s="393">
        <v>0</v>
      </c>
      <c r="M329" s="393">
        <v>0</v>
      </c>
      <c r="N329" s="393">
        <v>0</v>
      </c>
      <c r="O329" s="393">
        <v>0</v>
      </c>
      <c r="P329" s="393">
        <v>0</v>
      </c>
      <c r="Q329" s="393">
        <v>0</v>
      </c>
      <c r="R329" s="393">
        <v>0</v>
      </c>
      <c r="S329" s="393">
        <v>0</v>
      </c>
      <c r="T329" s="306"/>
    </row>
    <row r="330" spans="1:20" ht="24" customHeight="1" thickBot="1" x14ac:dyDescent="0.3">
      <c r="A330" s="1773"/>
      <c r="B330" s="1708"/>
      <c r="C330" s="1712"/>
      <c r="D330" s="1674"/>
      <c r="E330" s="1675"/>
      <c r="F330" s="375" t="s">
        <v>454</v>
      </c>
      <c r="G330" s="372">
        <f t="shared" si="18"/>
        <v>0</v>
      </c>
      <c r="H330" s="393">
        <v>0</v>
      </c>
      <c r="I330" s="393">
        <v>0</v>
      </c>
      <c r="J330" s="393">
        <v>0</v>
      </c>
      <c r="K330" s="393">
        <v>0</v>
      </c>
      <c r="L330" s="393">
        <v>0</v>
      </c>
      <c r="M330" s="393">
        <v>0</v>
      </c>
      <c r="N330" s="393">
        <v>0</v>
      </c>
      <c r="O330" s="393">
        <v>0</v>
      </c>
      <c r="P330" s="393">
        <v>0</v>
      </c>
      <c r="Q330" s="393">
        <v>0</v>
      </c>
      <c r="R330" s="393">
        <v>0</v>
      </c>
      <c r="S330" s="393">
        <v>0</v>
      </c>
      <c r="T330" s="306"/>
    </row>
    <row r="331" spans="1:20" ht="24" customHeight="1" thickBot="1" x14ac:dyDescent="0.3">
      <c r="A331" s="1773"/>
      <c r="B331" s="1708"/>
      <c r="C331" s="1712"/>
      <c r="D331" s="1674"/>
      <c r="E331" s="1675"/>
      <c r="F331" s="375" t="s">
        <v>455</v>
      </c>
      <c r="G331" s="372">
        <f t="shared" si="18"/>
        <v>0</v>
      </c>
      <c r="H331" s="393">
        <v>0</v>
      </c>
      <c r="I331" s="393">
        <v>0</v>
      </c>
      <c r="J331" s="393">
        <v>0</v>
      </c>
      <c r="K331" s="393">
        <v>0</v>
      </c>
      <c r="L331" s="393">
        <v>0</v>
      </c>
      <c r="M331" s="393">
        <v>0</v>
      </c>
      <c r="N331" s="393">
        <v>0</v>
      </c>
      <c r="O331" s="393">
        <v>0</v>
      </c>
      <c r="P331" s="393">
        <v>0</v>
      </c>
      <c r="Q331" s="393">
        <v>0</v>
      </c>
      <c r="R331" s="393">
        <v>0</v>
      </c>
      <c r="S331" s="393">
        <v>0</v>
      </c>
      <c r="T331" s="306"/>
    </row>
    <row r="332" spans="1:20" ht="24" customHeight="1" thickBot="1" x14ac:dyDescent="0.3">
      <c r="A332" s="1773"/>
      <c r="B332" s="1708"/>
      <c r="C332" s="1712"/>
      <c r="D332" s="1674"/>
      <c r="E332" s="1675"/>
      <c r="F332" s="375" t="s">
        <v>456</v>
      </c>
      <c r="G332" s="372">
        <f t="shared" si="18"/>
        <v>0</v>
      </c>
      <c r="H332" s="393">
        <v>0</v>
      </c>
      <c r="I332" s="393">
        <v>0</v>
      </c>
      <c r="J332" s="393">
        <v>0</v>
      </c>
      <c r="K332" s="393">
        <v>0</v>
      </c>
      <c r="L332" s="393">
        <v>0</v>
      </c>
      <c r="M332" s="393">
        <v>0</v>
      </c>
      <c r="N332" s="393">
        <v>0</v>
      </c>
      <c r="O332" s="393">
        <v>0</v>
      </c>
      <c r="P332" s="393">
        <v>0</v>
      </c>
      <c r="Q332" s="393">
        <v>0</v>
      </c>
      <c r="R332" s="393">
        <v>0</v>
      </c>
      <c r="S332" s="393">
        <v>0</v>
      </c>
      <c r="T332" s="306"/>
    </row>
    <row r="333" spans="1:20" ht="24" customHeight="1" thickBot="1" x14ac:dyDescent="0.3">
      <c r="A333" s="1773"/>
      <c r="B333" s="1708"/>
      <c r="C333" s="1712"/>
      <c r="D333" s="1674"/>
      <c r="E333" s="1675"/>
      <c r="F333" s="375" t="s">
        <v>457</v>
      </c>
      <c r="G333" s="372">
        <f t="shared" si="18"/>
        <v>0</v>
      </c>
      <c r="H333" s="393">
        <v>0</v>
      </c>
      <c r="I333" s="393">
        <v>0</v>
      </c>
      <c r="J333" s="393">
        <v>0</v>
      </c>
      <c r="K333" s="393">
        <v>0</v>
      </c>
      <c r="L333" s="393">
        <v>0</v>
      </c>
      <c r="M333" s="393">
        <v>0</v>
      </c>
      <c r="N333" s="393">
        <v>0</v>
      </c>
      <c r="O333" s="393">
        <v>0</v>
      </c>
      <c r="P333" s="393">
        <v>0</v>
      </c>
      <c r="Q333" s="393">
        <v>0</v>
      </c>
      <c r="R333" s="393">
        <v>0</v>
      </c>
      <c r="S333" s="393">
        <v>0</v>
      </c>
      <c r="T333" s="306"/>
    </row>
    <row r="334" spans="1:20" ht="24" customHeight="1" thickBot="1" x14ac:dyDescent="0.3">
      <c r="A334" s="1773"/>
      <c r="B334" s="1708"/>
      <c r="C334" s="1712"/>
      <c r="D334" s="1674"/>
      <c r="E334" s="1675"/>
      <c r="F334" s="375" t="s">
        <v>458</v>
      </c>
      <c r="G334" s="372">
        <f t="shared" si="18"/>
        <v>0</v>
      </c>
      <c r="H334" s="402">
        <v>0</v>
      </c>
      <c r="I334" s="402">
        <v>0</v>
      </c>
      <c r="J334" s="402">
        <v>0</v>
      </c>
      <c r="K334" s="402">
        <v>0</v>
      </c>
      <c r="L334" s="402">
        <v>0</v>
      </c>
      <c r="M334" s="402">
        <v>0</v>
      </c>
      <c r="N334" s="402">
        <v>0</v>
      </c>
      <c r="O334" s="402">
        <v>0</v>
      </c>
      <c r="P334" s="402">
        <v>0</v>
      </c>
      <c r="Q334" s="402">
        <v>0</v>
      </c>
      <c r="R334" s="402">
        <v>0</v>
      </c>
      <c r="S334" s="402">
        <v>0</v>
      </c>
      <c r="T334" s="306"/>
    </row>
    <row r="335" spans="1:20" ht="24" customHeight="1" thickBot="1" x14ac:dyDescent="0.3">
      <c r="A335" s="1773"/>
      <c r="B335" s="1708"/>
      <c r="C335" s="1712"/>
      <c r="D335" s="1674"/>
      <c r="E335" s="1675"/>
      <c r="F335" s="375" t="s">
        <v>459</v>
      </c>
      <c r="G335" s="372">
        <f t="shared" si="18"/>
        <v>0</v>
      </c>
      <c r="H335" s="393">
        <v>0</v>
      </c>
      <c r="I335" s="393">
        <v>0</v>
      </c>
      <c r="J335" s="393">
        <v>0</v>
      </c>
      <c r="K335" s="393">
        <v>0</v>
      </c>
      <c r="L335" s="393">
        <v>0</v>
      </c>
      <c r="M335" s="393">
        <v>0</v>
      </c>
      <c r="N335" s="393">
        <v>0</v>
      </c>
      <c r="O335" s="393">
        <v>0</v>
      </c>
      <c r="P335" s="393">
        <v>0</v>
      </c>
      <c r="Q335" s="393">
        <v>0</v>
      </c>
      <c r="R335" s="393">
        <v>0</v>
      </c>
      <c r="S335" s="393">
        <v>0</v>
      </c>
      <c r="T335" s="306"/>
    </row>
    <row r="336" spans="1:20" ht="24" customHeight="1" thickBot="1" x14ac:dyDescent="0.3">
      <c r="A336" s="1773"/>
      <c r="B336" s="1708"/>
      <c r="C336" s="1712"/>
      <c r="D336" s="1674"/>
      <c r="E336" s="1675"/>
      <c r="F336" s="380" t="s">
        <v>460</v>
      </c>
      <c r="G336" s="403">
        <f t="shared" si="18"/>
        <v>0</v>
      </c>
      <c r="H336" s="393">
        <v>0</v>
      </c>
      <c r="I336" s="393">
        <v>0</v>
      </c>
      <c r="J336" s="393">
        <v>0</v>
      </c>
      <c r="K336" s="393">
        <v>0</v>
      </c>
      <c r="L336" s="393">
        <v>0</v>
      </c>
      <c r="M336" s="393">
        <v>0</v>
      </c>
      <c r="N336" s="393">
        <v>0</v>
      </c>
      <c r="O336" s="393">
        <v>0</v>
      </c>
      <c r="P336" s="393">
        <v>0</v>
      </c>
      <c r="Q336" s="393">
        <v>0</v>
      </c>
      <c r="R336" s="393">
        <v>0</v>
      </c>
      <c r="S336" s="393">
        <v>0</v>
      </c>
      <c r="T336" s="306"/>
    </row>
    <row r="337" spans="1:20" ht="18" customHeight="1" thickBot="1" x14ac:dyDescent="0.3">
      <c r="A337" s="1773"/>
      <c r="B337" s="1708"/>
      <c r="C337" s="1712"/>
      <c r="D337" s="1676"/>
      <c r="E337" s="1677"/>
      <c r="F337" s="384" t="s">
        <v>279</v>
      </c>
      <c r="G337" s="386">
        <f>SUM(G284:G336)</f>
        <v>0</v>
      </c>
      <c r="H337" s="386">
        <f t="shared" ref="H337:S337" si="19">SUM(H284:H336)</f>
        <v>0</v>
      </c>
      <c r="I337" s="386">
        <f t="shared" si="19"/>
        <v>0</v>
      </c>
      <c r="J337" s="386">
        <f t="shared" si="19"/>
        <v>0</v>
      </c>
      <c r="K337" s="386">
        <f t="shared" si="19"/>
        <v>0</v>
      </c>
      <c r="L337" s="386">
        <f t="shared" si="19"/>
        <v>0</v>
      </c>
      <c r="M337" s="386">
        <f t="shared" si="19"/>
        <v>0</v>
      </c>
      <c r="N337" s="386">
        <f t="shared" si="19"/>
        <v>0</v>
      </c>
      <c r="O337" s="386">
        <f t="shared" si="19"/>
        <v>0</v>
      </c>
      <c r="P337" s="386">
        <f t="shared" si="19"/>
        <v>0</v>
      </c>
      <c r="Q337" s="386">
        <f t="shared" si="19"/>
        <v>0</v>
      </c>
      <c r="R337" s="386">
        <f t="shared" si="19"/>
        <v>0</v>
      </c>
      <c r="S337" s="387">
        <f t="shared" si="19"/>
        <v>0</v>
      </c>
      <c r="T337" s="306"/>
    </row>
    <row r="338" spans="1:20" ht="18" customHeight="1" thickBot="1" x14ac:dyDescent="0.3">
      <c r="A338" s="1773"/>
      <c r="B338" s="1708"/>
      <c r="C338" s="1712"/>
      <c r="D338" s="1678" t="s">
        <v>179</v>
      </c>
      <c r="E338" s="1679"/>
      <c r="F338" s="388" t="s">
        <v>461</v>
      </c>
      <c r="G338" s="372">
        <f t="shared" ref="G338:G389" si="20">SUM(H338:S338)</f>
        <v>3</v>
      </c>
      <c r="H338" s="402">
        <v>3</v>
      </c>
      <c r="I338" s="402">
        <v>0</v>
      </c>
      <c r="J338" s="402">
        <v>0</v>
      </c>
      <c r="K338" s="402">
        <v>0</v>
      </c>
      <c r="L338" s="402">
        <v>0</v>
      </c>
      <c r="M338" s="402">
        <v>0</v>
      </c>
      <c r="N338" s="402">
        <v>0</v>
      </c>
      <c r="O338" s="402">
        <v>0</v>
      </c>
      <c r="P338" s="402">
        <v>0</v>
      </c>
      <c r="Q338" s="402">
        <v>0</v>
      </c>
      <c r="R338" s="402">
        <v>0</v>
      </c>
      <c r="S338" s="402">
        <v>0</v>
      </c>
      <c r="T338" s="306"/>
    </row>
    <row r="339" spans="1:20" ht="18" customHeight="1" thickBot="1" x14ac:dyDescent="0.3">
      <c r="A339" s="1773"/>
      <c r="B339" s="1708"/>
      <c r="C339" s="1712"/>
      <c r="D339" s="1678"/>
      <c r="E339" s="1679"/>
      <c r="F339" s="390" t="s">
        <v>462</v>
      </c>
      <c r="G339" s="376">
        <f t="shared" si="20"/>
        <v>0</v>
      </c>
      <c r="H339" s="393">
        <v>0</v>
      </c>
      <c r="I339" s="393">
        <v>0</v>
      </c>
      <c r="J339" s="393">
        <v>0</v>
      </c>
      <c r="K339" s="393">
        <v>0</v>
      </c>
      <c r="L339" s="393">
        <v>0</v>
      </c>
      <c r="M339" s="393">
        <v>0</v>
      </c>
      <c r="N339" s="393">
        <v>0</v>
      </c>
      <c r="O339" s="393">
        <v>0</v>
      </c>
      <c r="P339" s="393">
        <v>0</v>
      </c>
      <c r="Q339" s="393">
        <v>0</v>
      </c>
      <c r="R339" s="393">
        <v>0</v>
      </c>
      <c r="S339" s="393">
        <v>0</v>
      </c>
      <c r="T339" s="306"/>
    </row>
    <row r="340" spans="1:20" ht="18" customHeight="1" thickBot="1" x14ac:dyDescent="0.3">
      <c r="A340" s="1773"/>
      <c r="B340" s="1708"/>
      <c r="C340" s="1712"/>
      <c r="D340" s="1678"/>
      <c r="E340" s="1679"/>
      <c r="F340" s="390" t="s">
        <v>463</v>
      </c>
      <c r="G340" s="376">
        <f t="shared" si="20"/>
        <v>0</v>
      </c>
      <c r="H340" s="393">
        <v>0</v>
      </c>
      <c r="I340" s="393">
        <v>0</v>
      </c>
      <c r="J340" s="393">
        <v>0</v>
      </c>
      <c r="K340" s="393">
        <v>0</v>
      </c>
      <c r="L340" s="393">
        <v>0</v>
      </c>
      <c r="M340" s="393">
        <v>0</v>
      </c>
      <c r="N340" s="393">
        <v>0</v>
      </c>
      <c r="O340" s="393">
        <v>0</v>
      </c>
      <c r="P340" s="393">
        <v>0</v>
      </c>
      <c r="Q340" s="393">
        <v>0</v>
      </c>
      <c r="R340" s="393">
        <v>0</v>
      </c>
      <c r="S340" s="393">
        <v>0</v>
      </c>
      <c r="T340" s="306"/>
    </row>
    <row r="341" spans="1:20" ht="18" customHeight="1" thickBot="1" x14ac:dyDescent="0.3">
      <c r="A341" s="1773"/>
      <c r="B341" s="1708"/>
      <c r="C341" s="1712"/>
      <c r="D341" s="1678"/>
      <c r="E341" s="1679"/>
      <c r="F341" s="390" t="s">
        <v>464</v>
      </c>
      <c r="G341" s="376">
        <f t="shared" si="20"/>
        <v>0</v>
      </c>
      <c r="H341" s="393">
        <v>0</v>
      </c>
      <c r="I341" s="393">
        <v>0</v>
      </c>
      <c r="J341" s="393">
        <v>0</v>
      </c>
      <c r="K341" s="393">
        <v>0</v>
      </c>
      <c r="L341" s="393">
        <v>0</v>
      </c>
      <c r="M341" s="393">
        <v>0</v>
      </c>
      <c r="N341" s="393">
        <v>0</v>
      </c>
      <c r="O341" s="393">
        <v>0</v>
      </c>
      <c r="P341" s="393">
        <v>0</v>
      </c>
      <c r="Q341" s="393">
        <v>0</v>
      </c>
      <c r="R341" s="393">
        <v>0</v>
      </c>
      <c r="S341" s="393">
        <v>0</v>
      </c>
      <c r="T341" s="306"/>
    </row>
    <row r="342" spans="1:20" ht="18" customHeight="1" thickBot="1" x14ac:dyDescent="0.3">
      <c r="A342" s="1773"/>
      <c r="B342" s="1708"/>
      <c r="C342" s="1712"/>
      <c r="D342" s="1678"/>
      <c r="E342" s="1679"/>
      <c r="F342" s="390" t="s">
        <v>465</v>
      </c>
      <c r="G342" s="376">
        <f t="shared" si="20"/>
        <v>0</v>
      </c>
      <c r="H342" s="393">
        <v>0</v>
      </c>
      <c r="I342" s="393">
        <v>0</v>
      </c>
      <c r="J342" s="393">
        <v>0</v>
      </c>
      <c r="K342" s="393">
        <v>0</v>
      </c>
      <c r="L342" s="393">
        <v>0</v>
      </c>
      <c r="M342" s="393">
        <v>0</v>
      </c>
      <c r="N342" s="393">
        <v>0</v>
      </c>
      <c r="O342" s="393">
        <v>0</v>
      </c>
      <c r="P342" s="393">
        <v>0</v>
      </c>
      <c r="Q342" s="393">
        <v>0</v>
      </c>
      <c r="R342" s="393">
        <v>0</v>
      </c>
      <c r="S342" s="393">
        <v>0</v>
      </c>
      <c r="T342" s="306"/>
    </row>
    <row r="343" spans="1:20" ht="18" customHeight="1" thickBot="1" x14ac:dyDescent="0.3">
      <c r="A343" s="1773"/>
      <c r="B343" s="1708"/>
      <c r="C343" s="1712"/>
      <c r="D343" s="1678"/>
      <c r="E343" s="1679"/>
      <c r="F343" s="390" t="s">
        <v>466</v>
      </c>
      <c r="G343" s="376">
        <f t="shared" si="20"/>
        <v>3</v>
      </c>
      <c r="H343" s="393">
        <v>3</v>
      </c>
      <c r="I343" s="393">
        <v>0</v>
      </c>
      <c r="J343" s="393">
        <v>0</v>
      </c>
      <c r="K343" s="393">
        <v>0</v>
      </c>
      <c r="L343" s="393">
        <v>0</v>
      </c>
      <c r="M343" s="393">
        <v>0</v>
      </c>
      <c r="N343" s="393">
        <v>0</v>
      </c>
      <c r="O343" s="393">
        <v>0</v>
      </c>
      <c r="P343" s="393">
        <v>0</v>
      </c>
      <c r="Q343" s="393">
        <v>0</v>
      </c>
      <c r="R343" s="393">
        <v>0</v>
      </c>
      <c r="S343" s="393">
        <v>0</v>
      </c>
      <c r="T343" s="306"/>
    </row>
    <row r="344" spans="1:20" ht="18" customHeight="1" thickBot="1" x14ac:dyDescent="0.3">
      <c r="A344" s="1773"/>
      <c r="B344" s="1708"/>
      <c r="C344" s="1712"/>
      <c r="D344" s="1678"/>
      <c r="E344" s="1679"/>
      <c r="F344" s="390" t="s">
        <v>467</v>
      </c>
      <c r="G344" s="376">
        <f t="shared" si="20"/>
        <v>0</v>
      </c>
      <c r="H344" s="393">
        <v>0</v>
      </c>
      <c r="I344" s="393">
        <v>0</v>
      </c>
      <c r="J344" s="393">
        <v>0</v>
      </c>
      <c r="K344" s="393">
        <v>0</v>
      </c>
      <c r="L344" s="393">
        <v>0</v>
      </c>
      <c r="M344" s="393">
        <v>0</v>
      </c>
      <c r="N344" s="393">
        <v>0</v>
      </c>
      <c r="O344" s="393">
        <v>0</v>
      </c>
      <c r="P344" s="393">
        <v>0</v>
      </c>
      <c r="Q344" s="393">
        <v>0</v>
      </c>
      <c r="R344" s="393">
        <v>0</v>
      </c>
      <c r="S344" s="393">
        <v>0</v>
      </c>
      <c r="T344" s="306"/>
    </row>
    <row r="345" spans="1:20" ht="18" customHeight="1" thickBot="1" x14ac:dyDescent="0.3">
      <c r="A345" s="1773"/>
      <c r="B345" s="1708"/>
      <c r="C345" s="1712"/>
      <c r="D345" s="1678"/>
      <c r="E345" s="1679"/>
      <c r="F345" s="390" t="s">
        <v>468</v>
      </c>
      <c r="G345" s="376">
        <f t="shared" si="20"/>
        <v>0</v>
      </c>
      <c r="H345" s="393">
        <v>0</v>
      </c>
      <c r="I345" s="393">
        <v>0</v>
      </c>
      <c r="J345" s="393">
        <v>0</v>
      </c>
      <c r="K345" s="393">
        <v>0</v>
      </c>
      <c r="L345" s="393">
        <v>0</v>
      </c>
      <c r="M345" s="393">
        <v>0</v>
      </c>
      <c r="N345" s="393">
        <v>0</v>
      </c>
      <c r="O345" s="393">
        <v>0</v>
      </c>
      <c r="P345" s="393">
        <v>0</v>
      </c>
      <c r="Q345" s="393">
        <v>0</v>
      </c>
      <c r="R345" s="393">
        <v>0</v>
      </c>
      <c r="S345" s="393">
        <v>0</v>
      </c>
      <c r="T345" s="306"/>
    </row>
    <row r="346" spans="1:20" ht="18" customHeight="1" thickBot="1" x14ac:dyDescent="0.3">
      <c r="A346" s="1773"/>
      <c r="B346" s="1708"/>
      <c r="C346" s="1712"/>
      <c r="D346" s="1678"/>
      <c r="E346" s="1679"/>
      <c r="F346" s="390" t="s">
        <v>469</v>
      </c>
      <c r="G346" s="376">
        <f t="shared" si="20"/>
        <v>0</v>
      </c>
      <c r="H346" s="393">
        <v>0</v>
      </c>
      <c r="I346" s="393">
        <v>0</v>
      </c>
      <c r="J346" s="393">
        <v>0</v>
      </c>
      <c r="K346" s="393">
        <v>0</v>
      </c>
      <c r="L346" s="393">
        <v>0</v>
      </c>
      <c r="M346" s="393">
        <v>0</v>
      </c>
      <c r="N346" s="393">
        <v>0</v>
      </c>
      <c r="O346" s="393">
        <v>0</v>
      </c>
      <c r="P346" s="393">
        <v>0</v>
      </c>
      <c r="Q346" s="393">
        <v>0</v>
      </c>
      <c r="R346" s="393">
        <v>0</v>
      </c>
      <c r="S346" s="393">
        <v>0</v>
      </c>
      <c r="T346" s="306"/>
    </row>
    <row r="347" spans="1:20" ht="18" customHeight="1" thickBot="1" x14ac:dyDescent="0.3">
      <c r="A347" s="1773"/>
      <c r="B347" s="1708"/>
      <c r="C347" s="1712"/>
      <c r="D347" s="1678"/>
      <c r="E347" s="1679"/>
      <c r="F347" s="390" t="s">
        <v>470</v>
      </c>
      <c r="G347" s="376">
        <f t="shared" si="20"/>
        <v>0</v>
      </c>
      <c r="H347" s="393">
        <v>0</v>
      </c>
      <c r="I347" s="393">
        <v>0</v>
      </c>
      <c r="J347" s="393">
        <v>0</v>
      </c>
      <c r="K347" s="393">
        <v>0</v>
      </c>
      <c r="L347" s="393">
        <v>0</v>
      </c>
      <c r="M347" s="393">
        <v>0</v>
      </c>
      <c r="N347" s="393">
        <v>0</v>
      </c>
      <c r="O347" s="393">
        <v>0</v>
      </c>
      <c r="P347" s="393">
        <v>0</v>
      </c>
      <c r="Q347" s="393">
        <v>0</v>
      </c>
      <c r="R347" s="393">
        <v>0</v>
      </c>
      <c r="S347" s="393">
        <v>0</v>
      </c>
      <c r="T347" s="306"/>
    </row>
    <row r="348" spans="1:20" ht="18" customHeight="1" thickBot="1" x14ac:dyDescent="0.3">
      <c r="A348" s="1773"/>
      <c r="B348" s="1708"/>
      <c r="C348" s="1712"/>
      <c r="D348" s="1678"/>
      <c r="E348" s="1679"/>
      <c r="F348" s="390" t="s">
        <v>471</v>
      </c>
      <c r="G348" s="376">
        <f t="shared" si="20"/>
        <v>0</v>
      </c>
      <c r="H348" s="393">
        <v>0</v>
      </c>
      <c r="I348" s="393">
        <v>0</v>
      </c>
      <c r="J348" s="393">
        <v>0</v>
      </c>
      <c r="K348" s="393">
        <v>0</v>
      </c>
      <c r="L348" s="393">
        <v>0</v>
      </c>
      <c r="M348" s="393">
        <v>0</v>
      </c>
      <c r="N348" s="393">
        <v>0</v>
      </c>
      <c r="O348" s="393">
        <v>0</v>
      </c>
      <c r="P348" s="393">
        <v>0</v>
      </c>
      <c r="Q348" s="393">
        <v>0</v>
      </c>
      <c r="R348" s="393">
        <v>0</v>
      </c>
      <c r="S348" s="393">
        <v>0</v>
      </c>
      <c r="T348" s="306"/>
    </row>
    <row r="349" spans="1:20" ht="18" customHeight="1" thickBot="1" x14ac:dyDescent="0.3">
      <c r="A349" s="1773"/>
      <c r="B349" s="1708"/>
      <c r="C349" s="1712"/>
      <c r="D349" s="1678"/>
      <c r="E349" s="1679"/>
      <c r="F349" s="390" t="s">
        <v>472</v>
      </c>
      <c r="G349" s="376">
        <f t="shared" si="20"/>
        <v>0</v>
      </c>
      <c r="H349" s="393">
        <v>0</v>
      </c>
      <c r="I349" s="393">
        <v>0</v>
      </c>
      <c r="J349" s="393">
        <v>0</v>
      </c>
      <c r="K349" s="393">
        <v>0</v>
      </c>
      <c r="L349" s="393">
        <v>0</v>
      </c>
      <c r="M349" s="393">
        <v>0</v>
      </c>
      <c r="N349" s="393">
        <v>0</v>
      </c>
      <c r="O349" s="393">
        <v>0</v>
      </c>
      <c r="P349" s="393">
        <v>0</v>
      </c>
      <c r="Q349" s="393">
        <v>0</v>
      </c>
      <c r="R349" s="393">
        <v>0</v>
      </c>
      <c r="S349" s="393">
        <v>0</v>
      </c>
      <c r="T349" s="306"/>
    </row>
    <row r="350" spans="1:20" ht="18" customHeight="1" thickBot="1" x14ac:dyDescent="0.3">
      <c r="A350" s="1773"/>
      <c r="B350" s="1708"/>
      <c r="C350" s="1712"/>
      <c r="D350" s="1678"/>
      <c r="E350" s="1679"/>
      <c r="F350" s="390" t="s">
        <v>509</v>
      </c>
      <c r="G350" s="376">
        <f t="shared" si="20"/>
        <v>0</v>
      </c>
      <c r="H350" s="393">
        <v>0</v>
      </c>
      <c r="I350" s="393">
        <v>0</v>
      </c>
      <c r="J350" s="393">
        <v>0</v>
      </c>
      <c r="K350" s="393">
        <v>0</v>
      </c>
      <c r="L350" s="393">
        <v>0</v>
      </c>
      <c r="M350" s="393">
        <v>0</v>
      </c>
      <c r="N350" s="393">
        <v>0</v>
      </c>
      <c r="O350" s="393">
        <v>0</v>
      </c>
      <c r="P350" s="393">
        <v>0</v>
      </c>
      <c r="Q350" s="393">
        <v>0</v>
      </c>
      <c r="R350" s="393">
        <v>0</v>
      </c>
      <c r="S350" s="393">
        <v>0</v>
      </c>
      <c r="T350" s="306"/>
    </row>
    <row r="351" spans="1:20" ht="18" customHeight="1" thickBot="1" x14ac:dyDescent="0.3">
      <c r="A351" s="1773"/>
      <c r="B351" s="1708"/>
      <c r="C351" s="1712"/>
      <c r="D351" s="1678"/>
      <c r="E351" s="1679"/>
      <c r="F351" s="390" t="s">
        <v>473</v>
      </c>
      <c r="G351" s="376">
        <f t="shared" si="20"/>
        <v>0</v>
      </c>
      <c r="H351" s="393">
        <v>0</v>
      </c>
      <c r="I351" s="393">
        <v>0</v>
      </c>
      <c r="J351" s="393">
        <v>0</v>
      </c>
      <c r="K351" s="393">
        <v>0</v>
      </c>
      <c r="L351" s="393">
        <v>0</v>
      </c>
      <c r="M351" s="393">
        <v>0</v>
      </c>
      <c r="N351" s="393">
        <v>0</v>
      </c>
      <c r="O351" s="393">
        <v>0</v>
      </c>
      <c r="P351" s="393">
        <v>0</v>
      </c>
      <c r="Q351" s="393">
        <v>0</v>
      </c>
      <c r="R351" s="393">
        <v>0</v>
      </c>
      <c r="S351" s="393">
        <v>0</v>
      </c>
      <c r="T351" s="306"/>
    </row>
    <row r="352" spans="1:20" ht="18" customHeight="1" thickBot="1" x14ac:dyDescent="0.3">
      <c r="A352" s="1773"/>
      <c r="B352" s="1708"/>
      <c r="C352" s="1712"/>
      <c r="D352" s="1678"/>
      <c r="E352" s="1679"/>
      <c r="F352" s="390" t="s">
        <v>474</v>
      </c>
      <c r="G352" s="376">
        <f>SUM(H352:S352)</f>
        <v>0</v>
      </c>
      <c r="H352" s="393">
        <v>0</v>
      </c>
      <c r="I352" s="393">
        <v>0</v>
      </c>
      <c r="J352" s="393">
        <v>0</v>
      </c>
      <c r="K352" s="393">
        <v>0</v>
      </c>
      <c r="L352" s="393">
        <v>0</v>
      </c>
      <c r="M352" s="393">
        <v>0</v>
      </c>
      <c r="N352" s="393">
        <v>0</v>
      </c>
      <c r="O352" s="393">
        <v>0</v>
      </c>
      <c r="P352" s="393">
        <v>0</v>
      </c>
      <c r="Q352" s="393">
        <v>0</v>
      </c>
      <c r="R352" s="393">
        <v>0</v>
      </c>
      <c r="S352" s="393">
        <v>0</v>
      </c>
      <c r="T352" s="306"/>
    </row>
    <row r="353" spans="1:20" ht="18" customHeight="1" thickBot="1" x14ac:dyDescent="0.3">
      <c r="A353" s="1773"/>
      <c r="B353" s="1708"/>
      <c r="C353" s="1712"/>
      <c r="D353" s="1678"/>
      <c r="E353" s="1679"/>
      <c r="F353" s="390" t="s">
        <v>475</v>
      </c>
      <c r="G353" s="376">
        <f t="shared" si="20"/>
        <v>0</v>
      </c>
      <c r="H353" s="393">
        <v>0</v>
      </c>
      <c r="I353" s="393">
        <v>0</v>
      </c>
      <c r="J353" s="393">
        <v>0</v>
      </c>
      <c r="K353" s="393">
        <v>0</v>
      </c>
      <c r="L353" s="393">
        <v>0</v>
      </c>
      <c r="M353" s="393">
        <v>0</v>
      </c>
      <c r="N353" s="393">
        <v>0</v>
      </c>
      <c r="O353" s="393">
        <v>0</v>
      </c>
      <c r="P353" s="393">
        <v>0</v>
      </c>
      <c r="Q353" s="393">
        <v>0</v>
      </c>
      <c r="R353" s="393">
        <v>0</v>
      </c>
      <c r="S353" s="393">
        <v>0</v>
      </c>
      <c r="T353" s="306"/>
    </row>
    <row r="354" spans="1:20" ht="18" customHeight="1" thickBot="1" x14ac:dyDescent="0.3">
      <c r="A354" s="1773"/>
      <c r="B354" s="1708"/>
      <c r="C354" s="1712"/>
      <c r="D354" s="1678"/>
      <c r="E354" s="1679"/>
      <c r="F354" s="390" t="s">
        <v>476</v>
      </c>
      <c r="G354" s="376">
        <f t="shared" si="20"/>
        <v>0</v>
      </c>
      <c r="H354" s="393">
        <v>0</v>
      </c>
      <c r="I354" s="393">
        <v>0</v>
      </c>
      <c r="J354" s="393">
        <v>0</v>
      </c>
      <c r="K354" s="393">
        <v>0</v>
      </c>
      <c r="L354" s="393">
        <v>0</v>
      </c>
      <c r="M354" s="393">
        <v>0</v>
      </c>
      <c r="N354" s="393">
        <v>0</v>
      </c>
      <c r="O354" s="393">
        <v>0</v>
      </c>
      <c r="P354" s="393">
        <v>0</v>
      </c>
      <c r="Q354" s="393">
        <v>0</v>
      </c>
      <c r="R354" s="393">
        <v>0</v>
      </c>
      <c r="S354" s="393">
        <v>0</v>
      </c>
      <c r="T354" s="306"/>
    </row>
    <row r="355" spans="1:20" ht="18" customHeight="1" thickBot="1" x14ac:dyDescent="0.3">
      <c r="A355" s="1773"/>
      <c r="B355" s="1708"/>
      <c r="C355" s="1712"/>
      <c r="D355" s="1678"/>
      <c r="E355" s="1679"/>
      <c r="F355" s="390" t="s">
        <v>477</v>
      </c>
      <c r="G355" s="376">
        <f t="shared" si="20"/>
        <v>0</v>
      </c>
      <c r="H355" s="393">
        <v>0</v>
      </c>
      <c r="I355" s="393">
        <v>0</v>
      </c>
      <c r="J355" s="393">
        <v>0</v>
      </c>
      <c r="K355" s="393">
        <v>0</v>
      </c>
      <c r="L355" s="393">
        <v>0</v>
      </c>
      <c r="M355" s="393">
        <v>0</v>
      </c>
      <c r="N355" s="393">
        <v>0</v>
      </c>
      <c r="O355" s="393">
        <v>0</v>
      </c>
      <c r="P355" s="393">
        <v>0</v>
      </c>
      <c r="Q355" s="393">
        <v>0</v>
      </c>
      <c r="R355" s="393">
        <v>0</v>
      </c>
      <c r="S355" s="393">
        <v>0</v>
      </c>
      <c r="T355" s="306"/>
    </row>
    <row r="356" spans="1:20" ht="18" customHeight="1" thickBot="1" x14ac:dyDescent="0.3">
      <c r="A356" s="1773"/>
      <c r="B356" s="1708"/>
      <c r="C356" s="1712"/>
      <c r="D356" s="1678"/>
      <c r="E356" s="1679"/>
      <c r="F356" s="390" t="s">
        <v>478</v>
      </c>
      <c r="G356" s="376">
        <f t="shared" si="20"/>
        <v>0</v>
      </c>
      <c r="H356" s="393">
        <v>0</v>
      </c>
      <c r="I356" s="393">
        <v>0</v>
      </c>
      <c r="J356" s="393">
        <v>0</v>
      </c>
      <c r="K356" s="393">
        <v>0</v>
      </c>
      <c r="L356" s="393">
        <v>0</v>
      </c>
      <c r="M356" s="393">
        <v>0</v>
      </c>
      <c r="N356" s="393">
        <v>0</v>
      </c>
      <c r="O356" s="393">
        <v>0</v>
      </c>
      <c r="P356" s="393">
        <v>0</v>
      </c>
      <c r="Q356" s="393">
        <v>0</v>
      </c>
      <c r="R356" s="393">
        <v>0</v>
      </c>
      <c r="S356" s="393">
        <v>0</v>
      </c>
      <c r="T356" s="306"/>
    </row>
    <row r="357" spans="1:20" ht="18" customHeight="1" thickBot="1" x14ac:dyDescent="0.3">
      <c r="A357" s="1773"/>
      <c r="B357" s="1708"/>
      <c r="C357" s="1712"/>
      <c r="D357" s="1678"/>
      <c r="E357" s="1679"/>
      <c r="F357" s="390" t="s">
        <v>479</v>
      </c>
      <c r="G357" s="376">
        <f t="shared" si="20"/>
        <v>0</v>
      </c>
      <c r="H357" s="393">
        <v>0</v>
      </c>
      <c r="I357" s="393">
        <v>0</v>
      </c>
      <c r="J357" s="393">
        <v>0</v>
      </c>
      <c r="K357" s="393">
        <v>0</v>
      </c>
      <c r="L357" s="393">
        <v>0</v>
      </c>
      <c r="M357" s="393">
        <v>0</v>
      </c>
      <c r="N357" s="393">
        <v>0</v>
      </c>
      <c r="O357" s="393">
        <v>0</v>
      </c>
      <c r="P357" s="393">
        <v>0</v>
      </c>
      <c r="Q357" s="393">
        <v>0</v>
      </c>
      <c r="R357" s="393">
        <v>0</v>
      </c>
      <c r="S357" s="393">
        <v>0</v>
      </c>
      <c r="T357" s="306"/>
    </row>
    <row r="358" spans="1:20" ht="18" customHeight="1" thickBot="1" x14ac:dyDescent="0.3">
      <c r="A358" s="1773"/>
      <c r="B358" s="1708"/>
      <c r="C358" s="1712"/>
      <c r="D358" s="1678"/>
      <c r="E358" s="1679"/>
      <c r="F358" s="390" t="s">
        <v>480</v>
      </c>
      <c r="G358" s="376">
        <f t="shared" si="20"/>
        <v>0</v>
      </c>
      <c r="H358" s="393">
        <v>0</v>
      </c>
      <c r="I358" s="393">
        <v>0</v>
      </c>
      <c r="J358" s="393">
        <v>0</v>
      </c>
      <c r="K358" s="393">
        <v>0</v>
      </c>
      <c r="L358" s="393">
        <v>0</v>
      </c>
      <c r="M358" s="393">
        <v>0</v>
      </c>
      <c r="N358" s="393">
        <v>0</v>
      </c>
      <c r="O358" s="393">
        <v>0</v>
      </c>
      <c r="P358" s="393">
        <v>0</v>
      </c>
      <c r="Q358" s="393">
        <v>0</v>
      </c>
      <c r="R358" s="393">
        <v>0</v>
      </c>
      <c r="S358" s="393">
        <v>0</v>
      </c>
      <c r="T358" s="306"/>
    </row>
    <row r="359" spans="1:20" ht="18" customHeight="1" thickBot="1" x14ac:dyDescent="0.3">
      <c r="A359" s="1773"/>
      <c r="B359" s="1708"/>
      <c r="C359" s="1712"/>
      <c r="D359" s="1678"/>
      <c r="E359" s="1679"/>
      <c r="F359" s="390" t="s">
        <v>481</v>
      </c>
      <c r="G359" s="376">
        <f t="shared" si="20"/>
        <v>1</v>
      </c>
      <c r="H359" s="393">
        <v>1</v>
      </c>
      <c r="I359" s="393">
        <v>0</v>
      </c>
      <c r="J359" s="393">
        <v>0</v>
      </c>
      <c r="K359" s="393">
        <v>0</v>
      </c>
      <c r="L359" s="393">
        <v>0</v>
      </c>
      <c r="M359" s="393">
        <v>0</v>
      </c>
      <c r="N359" s="393">
        <v>0</v>
      </c>
      <c r="O359" s="393">
        <v>0</v>
      </c>
      <c r="P359" s="393">
        <v>0</v>
      </c>
      <c r="Q359" s="393">
        <v>0</v>
      </c>
      <c r="R359" s="393">
        <v>0</v>
      </c>
      <c r="S359" s="393">
        <v>0</v>
      </c>
      <c r="T359" s="306"/>
    </row>
    <row r="360" spans="1:20" ht="18" customHeight="1" thickBot="1" x14ac:dyDescent="0.3">
      <c r="A360" s="1773"/>
      <c r="B360" s="1708"/>
      <c r="C360" s="1712"/>
      <c r="D360" s="1678"/>
      <c r="E360" s="1679"/>
      <c r="F360" s="390" t="s">
        <v>482</v>
      </c>
      <c r="G360" s="376">
        <f t="shared" si="20"/>
        <v>0</v>
      </c>
      <c r="H360" s="393">
        <v>0</v>
      </c>
      <c r="I360" s="393">
        <v>0</v>
      </c>
      <c r="J360" s="393">
        <v>0</v>
      </c>
      <c r="K360" s="393">
        <v>0</v>
      </c>
      <c r="L360" s="393">
        <v>0</v>
      </c>
      <c r="M360" s="393">
        <v>0</v>
      </c>
      <c r="N360" s="393">
        <v>0</v>
      </c>
      <c r="O360" s="393">
        <v>0</v>
      </c>
      <c r="P360" s="393">
        <v>0</v>
      </c>
      <c r="Q360" s="393">
        <v>0</v>
      </c>
      <c r="R360" s="393">
        <v>0</v>
      </c>
      <c r="S360" s="393">
        <v>0</v>
      </c>
      <c r="T360" s="306"/>
    </row>
    <row r="361" spans="1:20" ht="18" customHeight="1" thickBot="1" x14ac:dyDescent="0.3">
      <c r="A361" s="1773"/>
      <c r="B361" s="1708"/>
      <c r="C361" s="1712"/>
      <c r="D361" s="1678"/>
      <c r="E361" s="1679"/>
      <c r="F361" s="390" t="s">
        <v>483</v>
      </c>
      <c r="G361" s="376">
        <f t="shared" si="20"/>
        <v>0</v>
      </c>
      <c r="H361" s="393">
        <v>0</v>
      </c>
      <c r="I361" s="393">
        <v>0</v>
      </c>
      <c r="J361" s="393">
        <v>0</v>
      </c>
      <c r="K361" s="393">
        <v>0</v>
      </c>
      <c r="L361" s="393">
        <v>0</v>
      </c>
      <c r="M361" s="393">
        <v>0</v>
      </c>
      <c r="N361" s="393">
        <v>0</v>
      </c>
      <c r="O361" s="393">
        <v>0</v>
      </c>
      <c r="P361" s="393">
        <v>0</v>
      </c>
      <c r="Q361" s="393">
        <v>0</v>
      </c>
      <c r="R361" s="393">
        <v>0</v>
      </c>
      <c r="S361" s="393">
        <v>0</v>
      </c>
      <c r="T361" s="306"/>
    </row>
    <row r="362" spans="1:20" ht="18" customHeight="1" thickBot="1" x14ac:dyDescent="0.3">
      <c r="A362" s="1773"/>
      <c r="B362" s="1708"/>
      <c r="C362" s="1712"/>
      <c r="D362" s="1678"/>
      <c r="E362" s="1679"/>
      <c r="F362" s="390" t="s">
        <v>484</v>
      </c>
      <c r="G362" s="376">
        <f t="shared" si="20"/>
        <v>0</v>
      </c>
      <c r="H362" s="393">
        <v>0</v>
      </c>
      <c r="I362" s="393">
        <v>0</v>
      </c>
      <c r="J362" s="393">
        <v>0</v>
      </c>
      <c r="K362" s="393">
        <v>0</v>
      </c>
      <c r="L362" s="393">
        <v>0</v>
      </c>
      <c r="M362" s="393">
        <v>0</v>
      </c>
      <c r="N362" s="393">
        <v>0</v>
      </c>
      <c r="O362" s="393">
        <v>0</v>
      </c>
      <c r="P362" s="393">
        <v>0</v>
      </c>
      <c r="Q362" s="393">
        <v>0</v>
      </c>
      <c r="R362" s="393">
        <v>0</v>
      </c>
      <c r="S362" s="393">
        <v>0</v>
      </c>
      <c r="T362" s="306"/>
    </row>
    <row r="363" spans="1:20" ht="18" customHeight="1" thickBot="1" x14ac:dyDescent="0.3">
      <c r="A363" s="1773"/>
      <c r="B363" s="1708"/>
      <c r="C363" s="1712"/>
      <c r="D363" s="1678"/>
      <c r="E363" s="1679"/>
      <c r="F363" s="390" t="s">
        <v>485</v>
      </c>
      <c r="G363" s="376">
        <f t="shared" si="20"/>
        <v>0</v>
      </c>
      <c r="H363" s="393">
        <v>0</v>
      </c>
      <c r="I363" s="393">
        <v>0</v>
      </c>
      <c r="J363" s="393">
        <v>0</v>
      </c>
      <c r="K363" s="393">
        <v>0</v>
      </c>
      <c r="L363" s="393">
        <v>0</v>
      </c>
      <c r="M363" s="393">
        <v>0</v>
      </c>
      <c r="N363" s="393">
        <v>0</v>
      </c>
      <c r="O363" s="393">
        <v>0</v>
      </c>
      <c r="P363" s="393">
        <v>0</v>
      </c>
      <c r="Q363" s="393">
        <v>0</v>
      </c>
      <c r="R363" s="393">
        <v>0</v>
      </c>
      <c r="S363" s="393">
        <v>0</v>
      </c>
      <c r="T363" s="306"/>
    </row>
    <row r="364" spans="1:20" ht="18" customHeight="1" thickBot="1" x14ac:dyDescent="0.3">
      <c r="A364" s="1773"/>
      <c r="B364" s="1708"/>
      <c r="C364" s="1712"/>
      <c r="D364" s="1678"/>
      <c r="E364" s="1679"/>
      <c r="F364" s="390" t="s">
        <v>510</v>
      </c>
      <c r="G364" s="376">
        <f t="shared" si="20"/>
        <v>0</v>
      </c>
      <c r="H364" s="393">
        <v>0</v>
      </c>
      <c r="I364" s="393">
        <v>0</v>
      </c>
      <c r="J364" s="393">
        <v>0</v>
      </c>
      <c r="K364" s="393">
        <v>0</v>
      </c>
      <c r="L364" s="393">
        <v>0</v>
      </c>
      <c r="M364" s="393">
        <v>0</v>
      </c>
      <c r="N364" s="393">
        <v>0</v>
      </c>
      <c r="O364" s="393">
        <v>0</v>
      </c>
      <c r="P364" s="393">
        <v>0</v>
      </c>
      <c r="Q364" s="393">
        <v>0</v>
      </c>
      <c r="R364" s="393">
        <v>0</v>
      </c>
      <c r="S364" s="393">
        <v>0</v>
      </c>
      <c r="T364" s="306"/>
    </row>
    <row r="365" spans="1:20" ht="18" customHeight="1" thickBot="1" x14ac:dyDescent="0.3">
      <c r="A365" s="1773"/>
      <c r="B365" s="1708"/>
      <c r="C365" s="1712"/>
      <c r="D365" s="1678"/>
      <c r="E365" s="1679"/>
      <c r="F365" s="390" t="s">
        <v>511</v>
      </c>
      <c r="G365" s="376">
        <f t="shared" si="20"/>
        <v>0</v>
      </c>
      <c r="H365" s="393">
        <v>0</v>
      </c>
      <c r="I365" s="393">
        <v>0</v>
      </c>
      <c r="J365" s="393">
        <v>0</v>
      </c>
      <c r="K365" s="393">
        <v>0</v>
      </c>
      <c r="L365" s="393">
        <v>0</v>
      </c>
      <c r="M365" s="393">
        <v>0</v>
      </c>
      <c r="N365" s="393">
        <v>0</v>
      </c>
      <c r="O365" s="393">
        <v>0</v>
      </c>
      <c r="P365" s="393">
        <v>0</v>
      </c>
      <c r="Q365" s="393">
        <v>0</v>
      </c>
      <c r="R365" s="393">
        <v>0</v>
      </c>
      <c r="S365" s="393">
        <v>0</v>
      </c>
      <c r="T365" s="306"/>
    </row>
    <row r="366" spans="1:20" ht="18" customHeight="1" thickBot="1" x14ac:dyDescent="0.3">
      <c r="A366" s="1773"/>
      <c r="B366" s="1708"/>
      <c r="C366" s="1712"/>
      <c r="D366" s="1678"/>
      <c r="E366" s="1679"/>
      <c r="F366" s="390" t="s">
        <v>512</v>
      </c>
      <c r="G366" s="376">
        <f t="shared" si="20"/>
        <v>0</v>
      </c>
      <c r="H366" s="393">
        <v>0</v>
      </c>
      <c r="I366" s="393">
        <v>0</v>
      </c>
      <c r="J366" s="393">
        <v>0</v>
      </c>
      <c r="K366" s="393">
        <v>0</v>
      </c>
      <c r="L366" s="393">
        <v>0</v>
      </c>
      <c r="M366" s="393">
        <v>0</v>
      </c>
      <c r="N366" s="393">
        <v>0</v>
      </c>
      <c r="O366" s="393">
        <v>0</v>
      </c>
      <c r="P366" s="393">
        <v>0</v>
      </c>
      <c r="Q366" s="393">
        <v>0</v>
      </c>
      <c r="R366" s="393">
        <v>0</v>
      </c>
      <c r="S366" s="393">
        <v>0</v>
      </c>
      <c r="T366" s="306"/>
    </row>
    <row r="367" spans="1:20" ht="18" customHeight="1" thickBot="1" x14ac:dyDescent="0.3">
      <c r="A367" s="1773"/>
      <c r="B367" s="1708"/>
      <c r="C367" s="1712"/>
      <c r="D367" s="1678"/>
      <c r="E367" s="1679"/>
      <c r="F367" s="390" t="s">
        <v>513</v>
      </c>
      <c r="G367" s="376">
        <f t="shared" si="20"/>
        <v>1</v>
      </c>
      <c r="H367" s="393">
        <v>1</v>
      </c>
      <c r="I367" s="393">
        <v>0</v>
      </c>
      <c r="J367" s="393">
        <v>0</v>
      </c>
      <c r="K367" s="393">
        <v>0</v>
      </c>
      <c r="L367" s="393">
        <v>0</v>
      </c>
      <c r="M367" s="393">
        <v>0</v>
      </c>
      <c r="N367" s="393">
        <v>0</v>
      </c>
      <c r="O367" s="393">
        <v>0</v>
      </c>
      <c r="P367" s="393">
        <v>0</v>
      </c>
      <c r="Q367" s="393">
        <v>0</v>
      </c>
      <c r="R367" s="393">
        <v>0</v>
      </c>
      <c r="S367" s="393">
        <v>0</v>
      </c>
      <c r="T367" s="306"/>
    </row>
    <row r="368" spans="1:20" ht="18" customHeight="1" thickBot="1" x14ac:dyDescent="0.3">
      <c r="A368" s="1773"/>
      <c r="B368" s="1708"/>
      <c r="C368" s="1712"/>
      <c r="D368" s="1678"/>
      <c r="E368" s="1679"/>
      <c r="F368" s="390" t="s">
        <v>508</v>
      </c>
      <c r="G368" s="376">
        <f t="shared" si="20"/>
        <v>0</v>
      </c>
      <c r="H368" s="393">
        <v>0</v>
      </c>
      <c r="I368" s="393">
        <v>0</v>
      </c>
      <c r="J368" s="393">
        <v>0</v>
      </c>
      <c r="K368" s="393">
        <v>0</v>
      </c>
      <c r="L368" s="393">
        <v>0</v>
      </c>
      <c r="M368" s="393">
        <v>0</v>
      </c>
      <c r="N368" s="393">
        <v>0</v>
      </c>
      <c r="O368" s="393">
        <v>0</v>
      </c>
      <c r="P368" s="393">
        <v>0</v>
      </c>
      <c r="Q368" s="393">
        <v>0</v>
      </c>
      <c r="R368" s="393">
        <v>0</v>
      </c>
      <c r="S368" s="393">
        <v>0</v>
      </c>
      <c r="T368" s="306"/>
    </row>
    <row r="369" spans="1:20" ht="18" customHeight="1" thickBot="1" x14ac:dyDescent="0.3">
      <c r="A369" s="1773"/>
      <c r="B369" s="1708"/>
      <c r="C369" s="1712"/>
      <c r="D369" s="1678"/>
      <c r="E369" s="1679"/>
      <c r="F369" s="390" t="s">
        <v>507</v>
      </c>
      <c r="G369" s="376">
        <f t="shared" si="20"/>
        <v>0</v>
      </c>
      <c r="H369" s="393">
        <v>0</v>
      </c>
      <c r="I369" s="393">
        <v>0</v>
      </c>
      <c r="J369" s="393">
        <v>0</v>
      </c>
      <c r="K369" s="393">
        <v>0</v>
      </c>
      <c r="L369" s="393">
        <v>0</v>
      </c>
      <c r="M369" s="393">
        <v>0</v>
      </c>
      <c r="N369" s="393">
        <v>0</v>
      </c>
      <c r="O369" s="393">
        <v>0</v>
      </c>
      <c r="P369" s="393">
        <v>0</v>
      </c>
      <c r="Q369" s="393">
        <v>0</v>
      </c>
      <c r="R369" s="393">
        <v>0</v>
      </c>
      <c r="S369" s="393">
        <v>0</v>
      </c>
      <c r="T369" s="306"/>
    </row>
    <row r="370" spans="1:20" ht="18" customHeight="1" thickBot="1" x14ac:dyDescent="0.3">
      <c r="A370" s="1773"/>
      <c r="B370" s="1708"/>
      <c r="C370" s="1712"/>
      <c r="D370" s="1678"/>
      <c r="E370" s="1679"/>
      <c r="F370" s="390" t="s">
        <v>506</v>
      </c>
      <c r="G370" s="376">
        <v>1</v>
      </c>
      <c r="H370" s="393">
        <v>0</v>
      </c>
      <c r="I370" s="393">
        <v>0</v>
      </c>
      <c r="J370" s="393">
        <v>0</v>
      </c>
      <c r="K370" s="393">
        <v>0</v>
      </c>
      <c r="L370" s="393">
        <v>0</v>
      </c>
      <c r="M370" s="393">
        <v>0</v>
      </c>
      <c r="N370" s="393">
        <v>0</v>
      </c>
      <c r="O370" s="393">
        <v>0</v>
      </c>
      <c r="P370" s="393">
        <v>0</v>
      </c>
      <c r="Q370" s="393">
        <v>0</v>
      </c>
      <c r="R370" s="393">
        <v>0</v>
      </c>
      <c r="S370" s="393">
        <v>0</v>
      </c>
      <c r="T370" s="306"/>
    </row>
    <row r="371" spans="1:20" ht="18" customHeight="1" thickBot="1" x14ac:dyDescent="0.3">
      <c r="A371" s="1773"/>
      <c r="B371" s="1708"/>
      <c r="C371" s="1712"/>
      <c r="D371" s="1678"/>
      <c r="E371" s="1679"/>
      <c r="F371" s="390" t="s">
        <v>505</v>
      </c>
      <c r="G371" s="376">
        <f t="shared" si="20"/>
        <v>0</v>
      </c>
      <c r="H371" s="393">
        <v>0</v>
      </c>
      <c r="I371" s="393">
        <v>0</v>
      </c>
      <c r="J371" s="393">
        <v>0</v>
      </c>
      <c r="K371" s="393">
        <v>0</v>
      </c>
      <c r="L371" s="393">
        <v>0</v>
      </c>
      <c r="M371" s="393">
        <v>0</v>
      </c>
      <c r="N371" s="393">
        <v>0</v>
      </c>
      <c r="O371" s="393">
        <v>0</v>
      </c>
      <c r="P371" s="393">
        <v>0</v>
      </c>
      <c r="Q371" s="393">
        <v>0</v>
      </c>
      <c r="R371" s="393">
        <v>0</v>
      </c>
      <c r="S371" s="393">
        <v>0</v>
      </c>
      <c r="T371" s="306"/>
    </row>
    <row r="372" spans="1:20" ht="18" customHeight="1" thickBot="1" x14ac:dyDescent="0.3">
      <c r="A372" s="1773"/>
      <c r="B372" s="1708"/>
      <c r="C372" s="1712"/>
      <c r="D372" s="1678"/>
      <c r="E372" s="1679"/>
      <c r="F372" s="390" t="s">
        <v>504</v>
      </c>
      <c r="G372" s="376">
        <f t="shared" si="20"/>
        <v>0</v>
      </c>
      <c r="H372" s="393">
        <v>0</v>
      </c>
      <c r="I372" s="393">
        <v>0</v>
      </c>
      <c r="J372" s="393">
        <v>0</v>
      </c>
      <c r="K372" s="393">
        <v>0</v>
      </c>
      <c r="L372" s="393">
        <v>0</v>
      </c>
      <c r="M372" s="393">
        <v>0</v>
      </c>
      <c r="N372" s="393">
        <v>0</v>
      </c>
      <c r="O372" s="393">
        <v>0</v>
      </c>
      <c r="P372" s="393">
        <v>0</v>
      </c>
      <c r="Q372" s="393">
        <v>0</v>
      </c>
      <c r="R372" s="393">
        <v>0</v>
      </c>
      <c r="S372" s="393">
        <v>0</v>
      </c>
      <c r="T372" s="306"/>
    </row>
    <row r="373" spans="1:20" ht="18" customHeight="1" thickBot="1" x14ac:dyDescent="0.3">
      <c r="A373" s="1773"/>
      <c r="B373" s="1708"/>
      <c r="C373" s="1712"/>
      <c r="D373" s="1678"/>
      <c r="E373" s="1679"/>
      <c r="F373" s="390" t="s">
        <v>503</v>
      </c>
      <c r="G373" s="376">
        <f t="shared" si="20"/>
        <v>0</v>
      </c>
      <c r="H373" s="393">
        <v>0</v>
      </c>
      <c r="I373" s="393">
        <v>0</v>
      </c>
      <c r="J373" s="393">
        <v>0</v>
      </c>
      <c r="K373" s="393">
        <v>0</v>
      </c>
      <c r="L373" s="393">
        <v>0</v>
      </c>
      <c r="M373" s="393">
        <v>0</v>
      </c>
      <c r="N373" s="393">
        <v>0</v>
      </c>
      <c r="O373" s="393">
        <v>0</v>
      </c>
      <c r="P373" s="393">
        <v>0</v>
      </c>
      <c r="Q373" s="393">
        <v>0</v>
      </c>
      <c r="R373" s="393">
        <v>0</v>
      </c>
      <c r="S373" s="393">
        <v>0</v>
      </c>
      <c r="T373" s="306"/>
    </row>
    <row r="374" spans="1:20" ht="18" customHeight="1" thickBot="1" x14ac:dyDescent="0.3">
      <c r="A374" s="1773"/>
      <c r="B374" s="1708"/>
      <c r="C374" s="1712"/>
      <c r="D374" s="1678"/>
      <c r="E374" s="1679"/>
      <c r="F374" s="390" t="s">
        <v>502</v>
      </c>
      <c r="G374" s="376">
        <f t="shared" si="20"/>
        <v>0</v>
      </c>
      <c r="H374" s="393">
        <v>0</v>
      </c>
      <c r="I374" s="393">
        <v>0</v>
      </c>
      <c r="J374" s="393">
        <v>0</v>
      </c>
      <c r="K374" s="393">
        <v>0</v>
      </c>
      <c r="L374" s="393">
        <v>0</v>
      </c>
      <c r="M374" s="393">
        <v>0</v>
      </c>
      <c r="N374" s="393">
        <v>0</v>
      </c>
      <c r="O374" s="393">
        <v>0</v>
      </c>
      <c r="P374" s="393">
        <v>0</v>
      </c>
      <c r="Q374" s="393">
        <v>0</v>
      </c>
      <c r="R374" s="393">
        <v>0</v>
      </c>
      <c r="S374" s="393">
        <v>0</v>
      </c>
      <c r="T374" s="306"/>
    </row>
    <row r="375" spans="1:20" ht="18" customHeight="1" thickBot="1" x14ac:dyDescent="0.3">
      <c r="A375" s="1773"/>
      <c r="B375" s="1708"/>
      <c r="C375" s="1712"/>
      <c r="D375" s="1678"/>
      <c r="E375" s="1679"/>
      <c r="F375" s="390" t="s">
        <v>501</v>
      </c>
      <c r="G375" s="376">
        <f t="shared" si="20"/>
        <v>0</v>
      </c>
      <c r="H375" s="393">
        <v>0</v>
      </c>
      <c r="I375" s="393">
        <v>0</v>
      </c>
      <c r="J375" s="393">
        <v>0</v>
      </c>
      <c r="K375" s="393">
        <v>0</v>
      </c>
      <c r="L375" s="393">
        <v>0</v>
      </c>
      <c r="M375" s="393">
        <v>0</v>
      </c>
      <c r="N375" s="393">
        <v>0</v>
      </c>
      <c r="O375" s="393">
        <v>0</v>
      </c>
      <c r="P375" s="393">
        <v>0</v>
      </c>
      <c r="Q375" s="393">
        <v>0</v>
      </c>
      <c r="R375" s="393">
        <v>0</v>
      </c>
      <c r="S375" s="393">
        <v>0</v>
      </c>
      <c r="T375" s="306"/>
    </row>
    <row r="376" spans="1:20" ht="18" customHeight="1" thickBot="1" x14ac:dyDescent="0.3">
      <c r="A376" s="1773"/>
      <c r="B376" s="1708"/>
      <c r="C376" s="1712"/>
      <c r="D376" s="1678"/>
      <c r="E376" s="1679"/>
      <c r="F376" s="390" t="s">
        <v>500</v>
      </c>
      <c r="G376" s="376">
        <f t="shared" si="20"/>
        <v>3</v>
      </c>
      <c r="H376" s="393">
        <v>3</v>
      </c>
      <c r="I376" s="393">
        <v>0</v>
      </c>
      <c r="J376" s="393">
        <v>0</v>
      </c>
      <c r="K376" s="393">
        <v>0</v>
      </c>
      <c r="L376" s="393">
        <v>0</v>
      </c>
      <c r="M376" s="393">
        <v>0</v>
      </c>
      <c r="N376" s="393">
        <v>0</v>
      </c>
      <c r="O376" s="393">
        <v>0</v>
      </c>
      <c r="P376" s="393">
        <v>0</v>
      </c>
      <c r="Q376" s="393">
        <v>0</v>
      </c>
      <c r="R376" s="393">
        <v>0</v>
      </c>
      <c r="S376" s="393">
        <v>0</v>
      </c>
      <c r="T376" s="306"/>
    </row>
    <row r="377" spans="1:20" ht="18" customHeight="1" thickBot="1" x14ac:dyDescent="0.3">
      <c r="A377" s="1773"/>
      <c r="B377" s="1708"/>
      <c r="C377" s="1712"/>
      <c r="D377" s="1678"/>
      <c r="E377" s="1679"/>
      <c r="F377" s="390" t="s">
        <v>499</v>
      </c>
      <c r="G377" s="376">
        <f t="shared" si="20"/>
        <v>0</v>
      </c>
      <c r="H377" s="393">
        <v>0</v>
      </c>
      <c r="I377" s="393">
        <v>0</v>
      </c>
      <c r="J377" s="393">
        <v>0</v>
      </c>
      <c r="K377" s="393">
        <v>0</v>
      </c>
      <c r="L377" s="393">
        <v>0</v>
      </c>
      <c r="M377" s="393">
        <v>0</v>
      </c>
      <c r="N377" s="393">
        <v>0</v>
      </c>
      <c r="O377" s="393">
        <v>0</v>
      </c>
      <c r="P377" s="393">
        <v>0</v>
      </c>
      <c r="Q377" s="393">
        <v>0</v>
      </c>
      <c r="R377" s="393">
        <v>0</v>
      </c>
      <c r="S377" s="393">
        <v>0</v>
      </c>
      <c r="T377" s="306"/>
    </row>
    <row r="378" spans="1:20" ht="18" customHeight="1" thickBot="1" x14ac:dyDescent="0.3">
      <c r="A378" s="1773"/>
      <c r="B378" s="1708"/>
      <c r="C378" s="1712"/>
      <c r="D378" s="1678"/>
      <c r="E378" s="1679"/>
      <c r="F378" s="390" t="s">
        <v>498</v>
      </c>
      <c r="G378" s="376">
        <f t="shared" si="20"/>
        <v>0</v>
      </c>
      <c r="H378" s="393">
        <v>0</v>
      </c>
      <c r="I378" s="393">
        <v>0</v>
      </c>
      <c r="J378" s="393">
        <v>0</v>
      </c>
      <c r="K378" s="393">
        <v>0</v>
      </c>
      <c r="L378" s="393">
        <v>0</v>
      </c>
      <c r="M378" s="393">
        <v>0</v>
      </c>
      <c r="N378" s="393">
        <v>0</v>
      </c>
      <c r="O378" s="393">
        <v>0</v>
      </c>
      <c r="P378" s="393">
        <v>0</v>
      </c>
      <c r="Q378" s="393">
        <v>0</v>
      </c>
      <c r="R378" s="393">
        <v>0</v>
      </c>
      <c r="S378" s="393">
        <v>0</v>
      </c>
      <c r="T378" s="306"/>
    </row>
    <row r="379" spans="1:20" ht="18" customHeight="1" thickBot="1" x14ac:dyDescent="0.3">
      <c r="A379" s="1773"/>
      <c r="B379" s="1708"/>
      <c r="C379" s="1712"/>
      <c r="D379" s="1678"/>
      <c r="E379" s="1679"/>
      <c r="F379" s="390" t="s">
        <v>497</v>
      </c>
      <c r="G379" s="376">
        <f t="shared" si="20"/>
        <v>0</v>
      </c>
      <c r="H379" s="393">
        <v>0</v>
      </c>
      <c r="I379" s="393">
        <v>0</v>
      </c>
      <c r="J379" s="393">
        <v>0</v>
      </c>
      <c r="K379" s="393">
        <v>0</v>
      </c>
      <c r="L379" s="393">
        <v>0</v>
      </c>
      <c r="M379" s="393">
        <v>0</v>
      </c>
      <c r="N379" s="393">
        <v>0</v>
      </c>
      <c r="O379" s="393">
        <v>0</v>
      </c>
      <c r="P379" s="393">
        <v>0</v>
      </c>
      <c r="Q379" s="393">
        <v>0</v>
      </c>
      <c r="R379" s="393">
        <v>0</v>
      </c>
      <c r="S379" s="393">
        <v>0</v>
      </c>
      <c r="T379" s="306"/>
    </row>
    <row r="380" spans="1:20" ht="18" customHeight="1" thickBot="1" x14ac:dyDescent="0.3">
      <c r="A380" s="1773"/>
      <c r="B380" s="1708"/>
      <c r="C380" s="1712"/>
      <c r="D380" s="1678"/>
      <c r="E380" s="1679"/>
      <c r="F380" s="390" t="s">
        <v>496</v>
      </c>
      <c r="G380" s="376">
        <f t="shared" si="20"/>
        <v>0</v>
      </c>
      <c r="H380" s="393">
        <v>0</v>
      </c>
      <c r="I380" s="393">
        <v>0</v>
      </c>
      <c r="J380" s="393">
        <v>0</v>
      </c>
      <c r="K380" s="393">
        <v>0</v>
      </c>
      <c r="L380" s="393">
        <v>0</v>
      </c>
      <c r="M380" s="393">
        <v>0</v>
      </c>
      <c r="N380" s="393">
        <v>0</v>
      </c>
      <c r="O380" s="393">
        <v>0</v>
      </c>
      <c r="P380" s="393">
        <v>0</v>
      </c>
      <c r="Q380" s="393">
        <v>0</v>
      </c>
      <c r="R380" s="393">
        <v>0</v>
      </c>
      <c r="S380" s="393">
        <v>0</v>
      </c>
      <c r="T380" s="306"/>
    </row>
    <row r="381" spans="1:20" ht="18" customHeight="1" thickBot="1" x14ac:dyDescent="0.3">
      <c r="A381" s="1773"/>
      <c r="B381" s="1708"/>
      <c r="C381" s="1712"/>
      <c r="D381" s="1678"/>
      <c r="E381" s="1679"/>
      <c r="F381" s="390" t="s">
        <v>495</v>
      </c>
      <c r="G381" s="376">
        <f t="shared" si="20"/>
        <v>0</v>
      </c>
      <c r="H381" s="393">
        <v>0</v>
      </c>
      <c r="I381" s="393">
        <v>0</v>
      </c>
      <c r="J381" s="393">
        <v>0</v>
      </c>
      <c r="K381" s="393">
        <v>0</v>
      </c>
      <c r="L381" s="393">
        <v>0</v>
      </c>
      <c r="M381" s="393">
        <v>0</v>
      </c>
      <c r="N381" s="393">
        <v>0</v>
      </c>
      <c r="O381" s="393">
        <v>0</v>
      </c>
      <c r="P381" s="393">
        <v>0</v>
      </c>
      <c r="Q381" s="393">
        <v>0</v>
      </c>
      <c r="R381" s="393">
        <v>0</v>
      </c>
      <c r="S381" s="393">
        <v>0</v>
      </c>
      <c r="T381" s="306"/>
    </row>
    <row r="382" spans="1:20" ht="18" customHeight="1" thickBot="1" x14ac:dyDescent="0.3">
      <c r="A382" s="1773"/>
      <c r="B382" s="1708"/>
      <c r="C382" s="1712"/>
      <c r="D382" s="1678"/>
      <c r="E382" s="1679"/>
      <c r="F382" s="390" t="s">
        <v>494</v>
      </c>
      <c r="G382" s="376">
        <f t="shared" si="20"/>
        <v>0</v>
      </c>
      <c r="H382" s="393">
        <v>0</v>
      </c>
      <c r="I382" s="393">
        <v>0</v>
      </c>
      <c r="J382" s="393">
        <v>0</v>
      </c>
      <c r="K382" s="393">
        <v>0</v>
      </c>
      <c r="L382" s="393">
        <v>0</v>
      </c>
      <c r="M382" s="393">
        <v>0</v>
      </c>
      <c r="N382" s="393">
        <v>0</v>
      </c>
      <c r="O382" s="393">
        <v>0</v>
      </c>
      <c r="P382" s="393">
        <v>0</v>
      </c>
      <c r="Q382" s="393">
        <v>0</v>
      </c>
      <c r="R382" s="393">
        <v>0</v>
      </c>
      <c r="S382" s="393">
        <v>0</v>
      </c>
      <c r="T382" s="306"/>
    </row>
    <row r="383" spans="1:20" ht="18" customHeight="1" thickBot="1" x14ac:dyDescent="0.3">
      <c r="A383" s="1773"/>
      <c r="B383" s="1708"/>
      <c r="C383" s="1712"/>
      <c r="D383" s="1678"/>
      <c r="E383" s="1679"/>
      <c r="F383" s="390" t="s">
        <v>493</v>
      </c>
      <c r="G383" s="376">
        <f t="shared" si="20"/>
        <v>0</v>
      </c>
      <c r="H383" s="393">
        <v>0</v>
      </c>
      <c r="I383" s="393">
        <v>0</v>
      </c>
      <c r="J383" s="393">
        <v>0</v>
      </c>
      <c r="K383" s="393">
        <v>0</v>
      </c>
      <c r="L383" s="393">
        <v>0</v>
      </c>
      <c r="M383" s="393">
        <v>0</v>
      </c>
      <c r="N383" s="393">
        <v>0</v>
      </c>
      <c r="O383" s="393">
        <v>0</v>
      </c>
      <c r="P383" s="393">
        <v>0</v>
      </c>
      <c r="Q383" s="393">
        <v>0</v>
      </c>
      <c r="R383" s="393">
        <v>0</v>
      </c>
      <c r="S383" s="393">
        <v>0</v>
      </c>
      <c r="T383" s="306"/>
    </row>
    <row r="384" spans="1:20" ht="18" customHeight="1" thickBot="1" x14ac:dyDescent="0.3">
      <c r="A384" s="1773"/>
      <c r="B384" s="1708"/>
      <c r="C384" s="1712"/>
      <c r="D384" s="1678"/>
      <c r="E384" s="1679"/>
      <c r="F384" s="390" t="s">
        <v>492</v>
      </c>
      <c r="G384" s="376">
        <f t="shared" si="20"/>
        <v>1</v>
      </c>
      <c r="H384" s="393">
        <v>1</v>
      </c>
      <c r="I384" s="393">
        <v>0</v>
      </c>
      <c r="J384" s="393">
        <v>0</v>
      </c>
      <c r="K384" s="393">
        <v>0</v>
      </c>
      <c r="L384" s="393">
        <v>0</v>
      </c>
      <c r="M384" s="393">
        <v>0</v>
      </c>
      <c r="N384" s="393">
        <v>0</v>
      </c>
      <c r="O384" s="393">
        <v>0</v>
      </c>
      <c r="P384" s="393">
        <v>0</v>
      </c>
      <c r="Q384" s="393">
        <v>0</v>
      </c>
      <c r="R384" s="393">
        <v>0</v>
      </c>
      <c r="S384" s="393">
        <v>0</v>
      </c>
      <c r="T384" s="306"/>
    </row>
    <row r="385" spans="1:21" ht="18" customHeight="1" thickBot="1" x14ac:dyDescent="0.3">
      <c r="A385" s="1773"/>
      <c r="B385" s="1708"/>
      <c r="C385" s="1712"/>
      <c r="D385" s="1678"/>
      <c r="E385" s="1679"/>
      <c r="F385" s="396" t="s">
        <v>491</v>
      </c>
      <c r="G385" s="376">
        <f t="shared" si="20"/>
        <v>1</v>
      </c>
      <c r="H385" s="393">
        <v>1</v>
      </c>
      <c r="I385" s="393">
        <v>0</v>
      </c>
      <c r="J385" s="393">
        <v>0</v>
      </c>
      <c r="K385" s="393">
        <v>0</v>
      </c>
      <c r="L385" s="393">
        <v>0</v>
      </c>
      <c r="M385" s="393">
        <v>0</v>
      </c>
      <c r="N385" s="393">
        <v>0</v>
      </c>
      <c r="O385" s="393">
        <v>0</v>
      </c>
      <c r="P385" s="393">
        <v>0</v>
      </c>
      <c r="Q385" s="393">
        <v>0</v>
      </c>
      <c r="R385" s="393">
        <v>0</v>
      </c>
      <c r="S385" s="393">
        <v>0</v>
      </c>
      <c r="T385" s="306"/>
    </row>
    <row r="386" spans="1:21" ht="18" customHeight="1" thickBot="1" x14ac:dyDescent="0.3">
      <c r="A386" s="1773"/>
      <c r="B386" s="1708"/>
      <c r="C386" s="1712"/>
      <c r="D386" s="1678"/>
      <c r="E386" s="1679"/>
      <c r="F386" s="390" t="s">
        <v>490</v>
      </c>
      <c r="G386" s="376">
        <f t="shared" si="20"/>
        <v>0</v>
      </c>
      <c r="H386" s="393">
        <v>0</v>
      </c>
      <c r="I386" s="393">
        <v>0</v>
      </c>
      <c r="J386" s="393">
        <v>0</v>
      </c>
      <c r="K386" s="393">
        <v>0</v>
      </c>
      <c r="L386" s="393">
        <v>0</v>
      </c>
      <c r="M386" s="393">
        <v>0</v>
      </c>
      <c r="N386" s="393">
        <v>0</v>
      </c>
      <c r="O386" s="393">
        <v>0</v>
      </c>
      <c r="P386" s="393">
        <v>0</v>
      </c>
      <c r="Q386" s="393">
        <v>0</v>
      </c>
      <c r="R386" s="393">
        <v>0</v>
      </c>
      <c r="S386" s="393">
        <v>0</v>
      </c>
      <c r="T386" s="306"/>
    </row>
    <row r="387" spans="1:21" ht="18" customHeight="1" thickBot="1" x14ac:dyDescent="0.3">
      <c r="A387" s="1773"/>
      <c r="B387" s="1708"/>
      <c r="C387" s="1712"/>
      <c r="D387" s="1678"/>
      <c r="E387" s="1679"/>
      <c r="F387" s="390" t="s">
        <v>489</v>
      </c>
      <c r="G387" s="376">
        <f t="shared" si="20"/>
        <v>0</v>
      </c>
      <c r="H387" s="393">
        <v>0</v>
      </c>
      <c r="I387" s="393">
        <v>0</v>
      </c>
      <c r="J387" s="393">
        <v>0</v>
      </c>
      <c r="K387" s="393">
        <v>0</v>
      </c>
      <c r="L387" s="393">
        <v>0</v>
      </c>
      <c r="M387" s="393">
        <v>0</v>
      </c>
      <c r="N387" s="393">
        <v>0</v>
      </c>
      <c r="O387" s="393">
        <v>0</v>
      </c>
      <c r="P387" s="393">
        <v>0</v>
      </c>
      <c r="Q387" s="393">
        <v>0</v>
      </c>
      <c r="R387" s="393">
        <v>0</v>
      </c>
      <c r="S387" s="393">
        <v>0</v>
      </c>
      <c r="T387" s="306"/>
    </row>
    <row r="388" spans="1:21" ht="18" customHeight="1" thickBot="1" x14ac:dyDescent="0.3">
      <c r="A388" s="1773"/>
      <c r="B388" s="1708"/>
      <c r="C388" s="1712"/>
      <c r="D388" s="1678"/>
      <c r="E388" s="1679"/>
      <c r="F388" s="390" t="s">
        <v>488</v>
      </c>
      <c r="G388" s="376">
        <f t="shared" si="20"/>
        <v>1</v>
      </c>
      <c r="H388" s="393">
        <v>1</v>
      </c>
      <c r="I388" s="393">
        <v>0</v>
      </c>
      <c r="J388" s="393">
        <v>0</v>
      </c>
      <c r="K388" s="393">
        <v>0</v>
      </c>
      <c r="L388" s="393">
        <v>0</v>
      </c>
      <c r="M388" s="393">
        <v>0</v>
      </c>
      <c r="N388" s="393">
        <v>0</v>
      </c>
      <c r="O388" s="393">
        <v>0</v>
      </c>
      <c r="P388" s="393">
        <v>0</v>
      </c>
      <c r="Q388" s="393">
        <v>0</v>
      </c>
      <c r="R388" s="393">
        <v>0</v>
      </c>
      <c r="S388" s="393">
        <v>0</v>
      </c>
      <c r="T388" s="306"/>
    </row>
    <row r="389" spans="1:21" ht="18" customHeight="1" thickBot="1" x14ac:dyDescent="0.3">
      <c r="A389" s="1773"/>
      <c r="B389" s="1708"/>
      <c r="C389" s="1712"/>
      <c r="D389" s="1678"/>
      <c r="E389" s="1679"/>
      <c r="F389" s="390" t="s">
        <v>487</v>
      </c>
      <c r="G389" s="376">
        <f t="shared" si="20"/>
        <v>0</v>
      </c>
      <c r="H389" s="393">
        <v>0</v>
      </c>
      <c r="I389" s="393">
        <v>0</v>
      </c>
      <c r="J389" s="393">
        <v>0</v>
      </c>
      <c r="K389" s="393">
        <v>0</v>
      </c>
      <c r="L389" s="393">
        <v>0</v>
      </c>
      <c r="M389" s="393">
        <v>0</v>
      </c>
      <c r="N389" s="393">
        <v>0</v>
      </c>
      <c r="O389" s="393">
        <v>0</v>
      </c>
      <c r="P389" s="393">
        <v>0</v>
      </c>
      <c r="Q389" s="393">
        <v>0</v>
      </c>
      <c r="R389" s="393">
        <v>0</v>
      </c>
      <c r="S389" s="393">
        <v>0</v>
      </c>
      <c r="T389" s="306"/>
    </row>
    <row r="390" spans="1:21" ht="18" customHeight="1" thickBot="1" x14ac:dyDescent="0.3">
      <c r="A390" s="1773"/>
      <c r="B390" s="1708"/>
      <c r="C390" s="1712"/>
      <c r="D390" s="1678"/>
      <c r="E390" s="1679"/>
      <c r="F390" s="398" t="s">
        <v>486</v>
      </c>
      <c r="G390" s="381">
        <v>1</v>
      </c>
      <c r="H390" s="400">
        <v>1</v>
      </c>
      <c r="I390" s="400">
        <v>0</v>
      </c>
      <c r="J390" s="400">
        <v>0</v>
      </c>
      <c r="K390" s="400">
        <v>0</v>
      </c>
      <c r="L390" s="400">
        <v>0</v>
      </c>
      <c r="M390" s="400">
        <v>0</v>
      </c>
      <c r="N390" s="400">
        <v>0</v>
      </c>
      <c r="O390" s="400">
        <v>0</v>
      </c>
      <c r="P390" s="400">
        <v>0</v>
      </c>
      <c r="Q390" s="400">
        <v>0</v>
      </c>
      <c r="R390" s="400">
        <v>0</v>
      </c>
      <c r="S390" s="400">
        <v>0</v>
      </c>
      <c r="T390" s="306"/>
    </row>
    <row r="391" spans="1:21" ht="18" customHeight="1" thickBot="1" x14ac:dyDescent="0.3">
      <c r="A391" s="1773"/>
      <c r="B391" s="1708"/>
      <c r="C391" s="1712"/>
      <c r="D391" s="1678"/>
      <c r="E391" s="1680"/>
      <c r="F391" s="404" t="s">
        <v>338</v>
      </c>
      <c r="G391" s="387">
        <f>SUM(G338:G390)</f>
        <v>16</v>
      </c>
      <c r="H391" s="405">
        <f t="shared" ref="H391:S391" si="21">SUM(H338:H390)</f>
        <v>15</v>
      </c>
      <c r="I391" s="406">
        <f t="shared" si="21"/>
        <v>0</v>
      </c>
      <c r="J391" s="406">
        <f t="shared" si="21"/>
        <v>0</v>
      </c>
      <c r="K391" s="406">
        <f t="shared" si="21"/>
        <v>0</v>
      </c>
      <c r="L391" s="406">
        <f t="shared" si="21"/>
        <v>0</v>
      </c>
      <c r="M391" s="406">
        <f t="shared" si="21"/>
        <v>0</v>
      </c>
      <c r="N391" s="406">
        <f t="shared" si="21"/>
        <v>0</v>
      </c>
      <c r="O391" s="406">
        <f t="shared" si="21"/>
        <v>0</v>
      </c>
      <c r="P391" s="406">
        <f t="shared" si="21"/>
        <v>0</v>
      </c>
      <c r="Q391" s="406">
        <f t="shared" si="21"/>
        <v>0</v>
      </c>
      <c r="R391" s="406">
        <f t="shared" si="21"/>
        <v>0</v>
      </c>
      <c r="S391" s="406">
        <f t="shared" si="21"/>
        <v>0</v>
      </c>
      <c r="T391" s="306"/>
    </row>
    <row r="392" spans="1:21" ht="18" customHeight="1" thickBot="1" x14ac:dyDescent="0.3">
      <c r="A392" s="1773"/>
      <c r="B392" s="1708"/>
      <c r="C392" s="1681" t="s">
        <v>334</v>
      </c>
      <c r="D392" s="1682"/>
      <c r="E392" s="1683"/>
      <c r="F392" s="1684"/>
      <c r="G392" s="1684"/>
      <c r="H392" s="1683"/>
      <c r="I392" s="1683"/>
      <c r="J392" s="1683"/>
      <c r="K392" s="1683"/>
      <c r="L392" s="1683"/>
      <c r="M392" s="1683"/>
      <c r="N392" s="1683"/>
      <c r="O392" s="1683"/>
      <c r="P392" s="1683"/>
      <c r="Q392" s="1683"/>
      <c r="R392" s="1683"/>
      <c r="S392" s="1685"/>
      <c r="T392" s="306"/>
    </row>
    <row r="393" spans="1:21" ht="18" customHeight="1" thickBot="1" x14ac:dyDescent="0.3">
      <c r="A393" s="1773"/>
      <c r="B393" s="1708"/>
      <c r="C393" s="1686" t="s">
        <v>138</v>
      </c>
      <c r="D393" s="1689" t="s">
        <v>264</v>
      </c>
      <c r="E393" s="1647" t="s">
        <v>272</v>
      </c>
      <c r="F393" s="1647"/>
      <c r="G393" s="316">
        <v>4</v>
      </c>
      <c r="H393" s="316">
        <v>4</v>
      </c>
      <c r="I393" s="316">
        <v>4</v>
      </c>
      <c r="J393" s="316">
        <v>4</v>
      </c>
      <c r="K393" s="316">
        <v>4</v>
      </c>
      <c r="L393" s="316">
        <v>4</v>
      </c>
      <c r="M393" s="316">
        <v>4</v>
      </c>
      <c r="N393" s="316">
        <v>4</v>
      </c>
      <c r="O393" s="316">
        <v>4</v>
      </c>
      <c r="P393" s="316">
        <v>4</v>
      </c>
      <c r="Q393" s="316">
        <v>4</v>
      </c>
      <c r="R393" s="316">
        <v>4</v>
      </c>
      <c r="S393" s="316">
        <v>4</v>
      </c>
      <c r="T393" s="306"/>
    </row>
    <row r="394" spans="1:21" ht="18" customHeight="1" thickBot="1" x14ac:dyDescent="0.3">
      <c r="A394" s="1773"/>
      <c r="B394" s="1708"/>
      <c r="C394" s="1686"/>
      <c r="D394" s="1689"/>
      <c r="E394" s="1647" t="s">
        <v>268</v>
      </c>
      <c r="F394" s="1647"/>
      <c r="G394" s="407">
        <f>+G229</f>
        <v>423.55555555555554</v>
      </c>
      <c r="H394" s="407">
        <v>35</v>
      </c>
      <c r="I394" s="407">
        <v>35</v>
      </c>
      <c r="J394" s="407">
        <v>35</v>
      </c>
      <c r="K394" s="407">
        <v>35</v>
      </c>
      <c r="L394" s="407">
        <v>35</v>
      </c>
      <c r="M394" s="407">
        <v>35</v>
      </c>
      <c r="N394" s="407">
        <v>35</v>
      </c>
      <c r="O394" s="407">
        <v>35</v>
      </c>
      <c r="P394" s="407">
        <v>35</v>
      </c>
      <c r="Q394" s="407">
        <v>35</v>
      </c>
      <c r="R394" s="407">
        <v>35</v>
      </c>
      <c r="S394" s="407">
        <v>35</v>
      </c>
      <c r="T394" s="306"/>
      <c r="U394" s="303">
        <f>17*12</f>
        <v>204</v>
      </c>
    </row>
    <row r="395" spans="1:21" ht="18" customHeight="1" thickBot="1" x14ac:dyDescent="0.3">
      <c r="A395" s="1773"/>
      <c r="B395" s="1708"/>
      <c r="C395" s="1686"/>
      <c r="D395" s="1689"/>
      <c r="E395" s="1693" t="s">
        <v>332</v>
      </c>
      <c r="F395" s="1694"/>
      <c r="G395" s="379">
        <f>SUM(H395:S395)</f>
        <v>424</v>
      </c>
      <c r="H395" s="407">
        <v>36</v>
      </c>
      <c r="I395" s="407">
        <v>35</v>
      </c>
      <c r="J395" s="407">
        <v>36</v>
      </c>
      <c r="K395" s="407">
        <v>35</v>
      </c>
      <c r="L395" s="407">
        <v>35</v>
      </c>
      <c r="M395" s="407">
        <v>36</v>
      </c>
      <c r="N395" s="407">
        <v>35</v>
      </c>
      <c r="O395" s="407">
        <v>35</v>
      </c>
      <c r="P395" s="407">
        <v>36</v>
      </c>
      <c r="Q395" s="407">
        <v>35</v>
      </c>
      <c r="R395" s="407">
        <v>35</v>
      </c>
      <c r="S395" s="407">
        <v>35</v>
      </c>
      <c r="T395" s="306"/>
    </row>
    <row r="396" spans="1:21" ht="18" customHeight="1" thickBot="1" x14ac:dyDescent="0.3">
      <c r="A396" s="1773"/>
      <c r="B396" s="1708"/>
      <c r="C396" s="1686"/>
      <c r="D396" s="1689"/>
      <c r="E396" s="1653" t="s">
        <v>265</v>
      </c>
      <c r="F396" s="1653"/>
      <c r="G396" s="379">
        <f>SUM(H396:S396)</f>
        <v>240</v>
      </c>
      <c r="H396" s="408">
        <v>20</v>
      </c>
      <c r="I396" s="408">
        <v>20</v>
      </c>
      <c r="J396" s="408">
        <v>20</v>
      </c>
      <c r="K396" s="408">
        <v>20</v>
      </c>
      <c r="L396" s="408">
        <v>20</v>
      </c>
      <c r="M396" s="408">
        <v>20</v>
      </c>
      <c r="N396" s="408">
        <v>20</v>
      </c>
      <c r="O396" s="408">
        <v>20</v>
      </c>
      <c r="P396" s="408">
        <v>20</v>
      </c>
      <c r="Q396" s="408">
        <v>20</v>
      </c>
      <c r="R396" s="408">
        <v>20</v>
      </c>
      <c r="S396" s="408">
        <v>20</v>
      </c>
      <c r="T396" s="306">
        <v>0</v>
      </c>
    </row>
    <row r="397" spans="1:21" ht="18" customHeight="1" thickBot="1" x14ac:dyDescent="0.3">
      <c r="A397" s="1773"/>
      <c r="B397" s="1708"/>
      <c r="C397" s="1686"/>
      <c r="D397" s="1689"/>
      <c r="E397" s="1636" t="s">
        <v>526</v>
      </c>
      <c r="F397" s="1636"/>
      <c r="G397" s="376">
        <f t="shared" ref="G397:G400" si="22">SUM(H397:S397)</f>
        <v>120</v>
      </c>
      <c r="H397" s="408">
        <v>10</v>
      </c>
      <c r="I397" s="408">
        <v>10</v>
      </c>
      <c r="J397" s="408">
        <v>10</v>
      </c>
      <c r="K397" s="408">
        <v>10</v>
      </c>
      <c r="L397" s="408">
        <v>10</v>
      </c>
      <c r="M397" s="408">
        <v>10</v>
      </c>
      <c r="N397" s="408">
        <v>10</v>
      </c>
      <c r="O397" s="408">
        <v>10</v>
      </c>
      <c r="P397" s="408">
        <v>10</v>
      </c>
      <c r="Q397" s="408">
        <v>10</v>
      </c>
      <c r="R397" s="408">
        <v>10</v>
      </c>
      <c r="S397" s="408">
        <v>10</v>
      </c>
      <c r="T397" s="306"/>
    </row>
    <row r="398" spans="1:21" ht="18" customHeight="1" thickBot="1" x14ac:dyDescent="0.3">
      <c r="A398" s="1773"/>
      <c r="B398" s="1708"/>
      <c r="C398" s="1686"/>
      <c r="D398" s="1689"/>
      <c r="E398" s="1636" t="s">
        <v>266</v>
      </c>
      <c r="F398" s="1636"/>
      <c r="G398" s="376">
        <f t="shared" si="22"/>
        <v>24</v>
      </c>
      <c r="H398" s="408">
        <v>2</v>
      </c>
      <c r="I398" s="408">
        <v>2</v>
      </c>
      <c r="J398" s="408">
        <v>2</v>
      </c>
      <c r="K398" s="408">
        <v>2</v>
      </c>
      <c r="L398" s="408">
        <v>2</v>
      </c>
      <c r="M398" s="408">
        <v>2</v>
      </c>
      <c r="N398" s="408">
        <v>2</v>
      </c>
      <c r="O398" s="408">
        <v>2</v>
      </c>
      <c r="P398" s="408">
        <v>2</v>
      </c>
      <c r="Q398" s="408">
        <v>2</v>
      </c>
      <c r="R398" s="408">
        <v>2</v>
      </c>
      <c r="S398" s="408">
        <v>2</v>
      </c>
      <c r="T398" s="306"/>
    </row>
    <row r="399" spans="1:21" ht="18" customHeight="1" thickBot="1" x14ac:dyDescent="0.3">
      <c r="A399" s="1773"/>
      <c r="B399" s="1708"/>
      <c r="C399" s="1687"/>
      <c r="D399" s="1690"/>
      <c r="E399" s="1636" t="s">
        <v>267</v>
      </c>
      <c r="F399" s="1636"/>
      <c r="G399" s="376">
        <f t="shared" si="22"/>
        <v>7</v>
      </c>
      <c r="H399" s="408">
        <v>0</v>
      </c>
      <c r="I399" s="408">
        <v>1</v>
      </c>
      <c r="J399" s="408">
        <v>0</v>
      </c>
      <c r="K399" s="408">
        <v>1</v>
      </c>
      <c r="L399" s="408">
        <v>1</v>
      </c>
      <c r="M399" s="408">
        <v>1</v>
      </c>
      <c r="N399" s="408">
        <v>1</v>
      </c>
      <c r="O399" s="408">
        <v>0</v>
      </c>
      <c r="P399" s="408">
        <v>1</v>
      </c>
      <c r="Q399" s="408">
        <v>0</v>
      </c>
      <c r="R399" s="408">
        <v>1</v>
      </c>
      <c r="S399" s="408">
        <v>0</v>
      </c>
      <c r="T399" s="409">
        <v>0</v>
      </c>
    </row>
    <row r="400" spans="1:21" ht="18" customHeight="1" thickBot="1" x14ac:dyDescent="0.3">
      <c r="A400" s="1773"/>
      <c r="B400" s="1708"/>
      <c r="C400" s="1687"/>
      <c r="D400" s="1691"/>
      <c r="E400" s="1636" t="s">
        <v>637</v>
      </c>
      <c r="F400" s="1636"/>
      <c r="G400" s="376">
        <f t="shared" si="22"/>
        <v>24</v>
      </c>
      <c r="H400" s="408">
        <v>2</v>
      </c>
      <c r="I400" s="408">
        <v>2</v>
      </c>
      <c r="J400" s="408">
        <v>2</v>
      </c>
      <c r="K400" s="408">
        <v>2</v>
      </c>
      <c r="L400" s="408">
        <v>2</v>
      </c>
      <c r="M400" s="408">
        <v>2</v>
      </c>
      <c r="N400" s="408">
        <v>2</v>
      </c>
      <c r="O400" s="408">
        <v>2</v>
      </c>
      <c r="P400" s="408">
        <v>2</v>
      </c>
      <c r="Q400" s="408">
        <v>2</v>
      </c>
      <c r="R400" s="408">
        <v>2</v>
      </c>
      <c r="S400" s="408">
        <v>2</v>
      </c>
      <c r="T400" s="306"/>
    </row>
    <row r="401" spans="1:20" s="411" customFormat="1" ht="18" customHeight="1" thickBot="1" x14ac:dyDescent="0.3">
      <c r="A401" s="1773"/>
      <c r="B401" s="1708"/>
      <c r="C401" s="1688"/>
      <c r="D401" s="1692"/>
      <c r="E401" s="1668" t="s">
        <v>333</v>
      </c>
      <c r="F401" s="1668"/>
      <c r="G401" s="327">
        <f>IF((G393+G394-G395)&lt;0,"Revise porque este valor no puede ser negativo",G393+G394-G395)</f>
        <v>3.5555555555555429</v>
      </c>
      <c r="H401" s="327">
        <f>IF((H393+H394-H395)&lt;0,"Revise porque este valor no puede ser negativo",H393+H394-H395)</f>
        <v>3</v>
      </c>
      <c r="I401" s="327">
        <f>IF((I393+I394-I395)&lt;0,"Revise porque este valor no puede ser negativo",I393+I394-I395)</f>
        <v>4</v>
      </c>
      <c r="J401" s="327">
        <f t="shared" ref="J401:S401" si="23">IF((J393+J394-J395)&lt;0,"Revise porque este valor no puede ser negativo",J393+J394-J395)</f>
        <v>3</v>
      </c>
      <c r="K401" s="327">
        <f t="shared" si="23"/>
        <v>4</v>
      </c>
      <c r="L401" s="327">
        <f t="shared" si="23"/>
        <v>4</v>
      </c>
      <c r="M401" s="327">
        <f t="shared" si="23"/>
        <v>3</v>
      </c>
      <c r="N401" s="327">
        <f t="shared" si="23"/>
        <v>4</v>
      </c>
      <c r="O401" s="327">
        <f t="shared" si="23"/>
        <v>4</v>
      </c>
      <c r="P401" s="327">
        <f t="shared" si="23"/>
        <v>3</v>
      </c>
      <c r="Q401" s="327">
        <f t="shared" si="23"/>
        <v>4</v>
      </c>
      <c r="R401" s="327">
        <f t="shared" si="23"/>
        <v>4</v>
      </c>
      <c r="S401" s="327">
        <f t="shared" si="23"/>
        <v>4</v>
      </c>
      <c r="T401" s="410"/>
    </row>
    <row r="402" spans="1:20" ht="18" customHeight="1" thickBot="1" x14ac:dyDescent="0.3">
      <c r="A402" s="1773"/>
      <c r="B402" s="1708"/>
      <c r="C402" s="1669" t="s">
        <v>172</v>
      </c>
      <c r="D402" s="1669"/>
      <c r="E402" s="1669"/>
      <c r="F402" s="1669"/>
      <c r="G402" s="1669"/>
      <c r="H402" s="1669"/>
      <c r="I402" s="1669"/>
      <c r="J402" s="1669"/>
      <c r="K402" s="1669"/>
      <c r="L402" s="1669"/>
      <c r="M402" s="1669"/>
      <c r="N402" s="1669"/>
      <c r="O402" s="1669"/>
      <c r="P402" s="1669"/>
      <c r="Q402" s="1669"/>
      <c r="R402" s="1669"/>
      <c r="S402" s="1670"/>
      <c r="T402" s="306"/>
    </row>
    <row r="403" spans="1:20" ht="18" customHeight="1" thickBot="1" x14ac:dyDescent="0.3">
      <c r="A403" s="1773"/>
      <c r="B403" s="1708"/>
      <c r="C403" s="1671" t="s">
        <v>139</v>
      </c>
      <c r="D403" s="1661" t="s">
        <v>140</v>
      </c>
      <c r="E403" s="1662"/>
      <c r="F403" s="1662"/>
      <c r="G403" s="1662"/>
      <c r="H403" s="1662"/>
      <c r="I403" s="1662"/>
      <c r="J403" s="1662"/>
      <c r="K403" s="1662"/>
      <c r="L403" s="1662"/>
      <c r="M403" s="1662"/>
      <c r="N403" s="1662"/>
      <c r="O403" s="1662"/>
      <c r="P403" s="1662"/>
      <c r="Q403" s="1662"/>
      <c r="R403" s="1662"/>
      <c r="S403" s="1663"/>
      <c r="T403" s="306"/>
    </row>
    <row r="404" spans="1:20" ht="18" customHeight="1" thickBot="1" x14ac:dyDescent="0.3">
      <c r="A404" s="1773"/>
      <c r="B404" s="1708"/>
      <c r="C404" s="1650"/>
      <c r="D404" s="1666" t="s">
        <v>141</v>
      </c>
      <c r="E404" s="1647" t="s">
        <v>271</v>
      </c>
      <c r="F404" s="1647"/>
      <c r="G404" s="412"/>
      <c r="H404" s="313">
        <f>+G412</f>
        <v>290</v>
      </c>
      <c r="I404" s="313">
        <f t="shared" ref="I404:S404" si="24">+H412</f>
        <v>314</v>
      </c>
      <c r="J404" s="313">
        <f t="shared" si="24"/>
        <v>338</v>
      </c>
      <c r="K404" s="313">
        <f t="shared" si="24"/>
        <v>362</v>
      </c>
      <c r="L404" s="313">
        <f t="shared" si="24"/>
        <v>386</v>
      </c>
      <c r="M404" s="313">
        <f t="shared" si="24"/>
        <v>410</v>
      </c>
      <c r="N404" s="313">
        <f t="shared" si="24"/>
        <v>435</v>
      </c>
      <c r="O404" s="313">
        <f t="shared" si="24"/>
        <v>459</v>
      </c>
      <c r="P404" s="313">
        <f t="shared" si="24"/>
        <v>484</v>
      </c>
      <c r="Q404" s="313">
        <f t="shared" si="24"/>
        <v>507</v>
      </c>
      <c r="R404" s="313">
        <f t="shared" si="24"/>
        <v>531</v>
      </c>
      <c r="S404" s="313">
        <f t="shared" si="24"/>
        <v>557</v>
      </c>
      <c r="T404" s="306"/>
    </row>
    <row r="405" spans="1:20" ht="18" customHeight="1" thickBot="1" x14ac:dyDescent="0.3">
      <c r="A405" s="1773"/>
      <c r="B405" s="1708"/>
      <c r="C405" s="1650"/>
      <c r="D405" s="1667"/>
      <c r="E405" s="1647" t="s">
        <v>269</v>
      </c>
      <c r="F405" s="1647"/>
      <c r="G405" s="413">
        <f>+G283</f>
        <v>50</v>
      </c>
      <c r="H405" s="413">
        <f t="shared" ref="H405:S405" si="25">+H283</f>
        <v>4</v>
      </c>
      <c r="I405" s="413">
        <f t="shared" si="25"/>
        <v>4</v>
      </c>
      <c r="J405" s="413">
        <f t="shared" si="25"/>
        <v>4</v>
      </c>
      <c r="K405" s="413">
        <f t="shared" si="25"/>
        <v>4</v>
      </c>
      <c r="L405" s="413">
        <f t="shared" si="25"/>
        <v>4</v>
      </c>
      <c r="M405" s="413">
        <f t="shared" si="25"/>
        <v>5</v>
      </c>
      <c r="N405" s="413">
        <f t="shared" si="25"/>
        <v>4</v>
      </c>
      <c r="O405" s="413">
        <f t="shared" si="25"/>
        <v>5</v>
      </c>
      <c r="P405" s="413">
        <f t="shared" si="25"/>
        <v>3</v>
      </c>
      <c r="Q405" s="413">
        <f t="shared" si="25"/>
        <v>4</v>
      </c>
      <c r="R405" s="413">
        <f t="shared" si="25"/>
        <v>6</v>
      </c>
      <c r="S405" s="413">
        <f t="shared" si="25"/>
        <v>3</v>
      </c>
      <c r="T405" s="306"/>
    </row>
    <row r="406" spans="1:20" ht="18" customHeight="1" thickBot="1" x14ac:dyDescent="0.3">
      <c r="A406" s="1773"/>
      <c r="B406" s="1708"/>
      <c r="C406" s="1650"/>
      <c r="D406" s="1667"/>
      <c r="E406" s="1647" t="s">
        <v>270</v>
      </c>
      <c r="F406" s="1647"/>
      <c r="G406" s="413">
        <f>+G396</f>
        <v>240</v>
      </c>
      <c r="H406" s="413">
        <f t="shared" ref="H406:S406" si="26">+H396</f>
        <v>20</v>
      </c>
      <c r="I406" s="413">
        <f t="shared" si="26"/>
        <v>20</v>
      </c>
      <c r="J406" s="413">
        <f t="shared" si="26"/>
        <v>20</v>
      </c>
      <c r="K406" s="413">
        <f t="shared" si="26"/>
        <v>20</v>
      </c>
      <c r="L406" s="413">
        <f t="shared" si="26"/>
        <v>20</v>
      </c>
      <c r="M406" s="413">
        <f t="shared" si="26"/>
        <v>20</v>
      </c>
      <c r="N406" s="413">
        <f t="shared" si="26"/>
        <v>20</v>
      </c>
      <c r="O406" s="413">
        <f t="shared" si="26"/>
        <v>20</v>
      </c>
      <c r="P406" s="413">
        <f t="shared" si="26"/>
        <v>20</v>
      </c>
      <c r="Q406" s="413">
        <f t="shared" si="26"/>
        <v>20</v>
      </c>
      <c r="R406" s="413">
        <f t="shared" si="26"/>
        <v>20</v>
      </c>
      <c r="S406" s="413">
        <f t="shared" si="26"/>
        <v>20</v>
      </c>
      <c r="T406" s="306"/>
    </row>
    <row r="407" spans="1:20" ht="18" customHeight="1" thickBot="1" x14ac:dyDescent="0.3">
      <c r="A407" s="1773"/>
      <c r="B407" s="1708"/>
      <c r="C407" s="1650"/>
      <c r="D407" s="1667"/>
      <c r="E407" s="1647" t="s">
        <v>336</v>
      </c>
      <c r="F407" s="1647"/>
      <c r="G407" s="413">
        <f>SUM(G408:G411)</f>
        <v>0</v>
      </c>
      <c r="H407" s="413">
        <f t="shared" ref="H407:S407" si="27">SUM(H408:H411)</f>
        <v>0</v>
      </c>
      <c r="I407" s="413">
        <f t="shared" si="27"/>
        <v>0</v>
      </c>
      <c r="J407" s="413">
        <f t="shared" si="27"/>
        <v>0</v>
      </c>
      <c r="K407" s="413">
        <f t="shared" si="27"/>
        <v>0</v>
      </c>
      <c r="L407" s="413">
        <f t="shared" si="27"/>
        <v>0</v>
      </c>
      <c r="M407" s="413">
        <f t="shared" si="27"/>
        <v>0</v>
      </c>
      <c r="N407" s="413">
        <f t="shared" si="27"/>
        <v>0</v>
      </c>
      <c r="O407" s="413">
        <f t="shared" si="27"/>
        <v>0</v>
      </c>
      <c r="P407" s="413">
        <f t="shared" si="27"/>
        <v>0</v>
      </c>
      <c r="Q407" s="413">
        <f t="shared" si="27"/>
        <v>0</v>
      </c>
      <c r="R407" s="413">
        <f t="shared" si="27"/>
        <v>0</v>
      </c>
      <c r="S407" s="413">
        <f t="shared" si="27"/>
        <v>0</v>
      </c>
      <c r="T407" s="306"/>
    </row>
    <row r="408" spans="1:20" ht="18" customHeight="1" thickBot="1" x14ac:dyDescent="0.3">
      <c r="A408" s="1773"/>
      <c r="B408" s="1708"/>
      <c r="C408" s="1650"/>
      <c r="D408" s="1667"/>
      <c r="E408" s="1653" t="s">
        <v>340</v>
      </c>
      <c r="F408" s="1653"/>
      <c r="G408" s="315">
        <f>SUM(H408:S408)</f>
        <v>0</v>
      </c>
      <c r="H408" s="315">
        <f t="shared" ref="H408:S411" si="28">SUM(I408:T408)</f>
        <v>0</v>
      </c>
      <c r="I408" s="315">
        <f t="shared" si="28"/>
        <v>0</v>
      </c>
      <c r="J408" s="315">
        <f t="shared" si="28"/>
        <v>0</v>
      </c>
      <c r="K408" s="315">
        <f t="shared" si="28"/>
        <v>0</v>
      </c>
      <c r="L408" s="315">
        <f t="shared" si="28"/>
        <v>0</v>
      </c>
      <c r="M408" s="315">
        <f t="shared" si="28"/>
        <v>0</v>
      </c>
      <c r="N408" s="315">
        <f t="shared" si="28"/>
        <v>0</v>
      </c>
      <c r="O408" s="315">
        <f t="shared" si="28"/>
        <v>0</v>
      </c>
      <c r="P408" s="315">
        <f t="shared" si="28"/>
        <v>0</v>
      </c>
      <c r="Q408" s="315">
        <f t="shared" si="28"/>
        <v>0</v>
      </c>
      <c r="R408" s="315">
        <f t="shared" si="28"/>
        <v>0</v>
      </c>
      <c r="S408" s="315">
        <f t="shared" si="28"/>
        <v>0</v>
      </c>
      <c r="T408" s="306"/>
    </row>
    <row r="409" spans="1:20" ht="18" customHeight="1" thickBot="1" x14ac:dyDescent="0.3">
      <c r="A409" s="1773"/>
      <c r="B409" s="1708"/>
      <c r="C409" s="1650"/>
      <c r="D409" s="1667"/>
      <c r="E409" s="1636" t="s">
        <v>341</v>
      </c>
      <c r="F409" s="1636"/>
      <c r="G409" s="315">
        <f t="shared" ref="G409:G411" si="29">SUM(H409:S409)</f>
        <v>0</v>
      </c>
      <c r="H409" s="315">
        <f t="shared" si="28"/>
        <v>0</v>
      </c>
      <c r="I409" s="315">
        <f t="shared" si="28"/>
        <v>0</v>
      </c>
      <c r="J409" s="315">
        <f t="shared" si="28"/>
        <v>0</v>
      </c>
      <c r="K409" s="315">
        <f t="shared" si="28"/>
        <v>0</v>
      </c>
      <c r="L409" s="315">
        <f t="shared" si="28"/>
        <v>0</v>
      </c>
      <c r="M409" s="315">
        <f t="shared" si="28"/>
        <v>0</v>
      </c>
      <c r="N409" s="315">
        <f t="shared" si="28"/>
        <v>0</v>
      </c>
      <c r="O409" s="315">
        <f t="shared" si="28"/>
        <v>0</v>
      </c>
      <c r="P409" s="315">
        <f t="shared" si="28"/>
        <v>0</v>
      </c>
      <c r="Q409" s="315">
        <f t="shared" si="28"/>
        <v>0</v>
      </c>
      <c r="R409" s="315">
        <f t="shared" si="28"/>
        <v>0</v>
      </c>
      <c r="S409" s="315">
        <f t="shared" si="28"/>
        <v>0</v>
      </c>
      <c r="T409" s="306"/>
    </row>
    <row r="410" spans="1:20" ht="18" customHeight="1" thickBot="1" x14ac:dyDescent="0.3">
      <c r="A410" s="1773"/>
      <c r="B410" s="1708"/>
      <c r="C410" s="1650"/>
      <c r="D410" s="1667"/>
      <c r="E410" s="1636" t="s">
        <v>342</v>
      </c>
      <c r="F410" s="1636"/>
      <c r="G410" s="315">
        <f t="shared" si="29"/>
        <v>0</v>
      </c>
      <c r="H410" s="315">
        <f t="shared" si="28"/>
        <v>0</v>
      </c>
      <c r="I410" s="315">
        <f t="shared" si="28"/>
        <v>0</v>
      </c>
      <c r="J410" s="315">
        <f t="shared" si="28"/>
        <v>0</v>
      </c>
      <c r="K410" s="315">
        <f t="shared" si="28"/>
        <v>0</v>
      </c>
      <c r="L410" s="315">
        <f t="shared" si="28"/>
        <v>0</v>
      </c>
      <c r="M410" s="315">
        <f t="shared" si="28"/>
        <v>0</v>
      </c>
      <c r="N410" s="315">
        <f t="shared" si="28"/>
        <v>0</v>
      </c>
      <c r="O410" s="315">
        <f t="shared" si="28"/>
        <v>0</v>
      </c>
      <c r="P410" s="315">
        <f t="shared" si="28"/>
        <v>0</v>
      </c>
      <c r="Q410" s="315">
        <f t="shared" si="28"/>
        <v>0</v>
      </c>
      <c r="R410" s="315">
        <f t="shared" si="28"/>
        <v>0</v>
      </c>
      <c r="S410" s="315">
        <f t="shared" si="28"/>
        <v>0</v>
      </c>
      <c r="T410" s="306"/>
    </row>
    <row r="411" spans="1:20" ht="18" customHeight="1" thickBot="1" x14ac:dyDescent="0.3">
      <c r="A411" s="1773"/>
      <c r="B411" s="1708"/>
      <c r="C411" s="1650"/>
      <c r="D411" s="1667"/>
      <c r="E411" s="1636" t="s">
        <v>343</v>
      </c>
      <c r="F411" s="1636"/>
      <c r="G411" s="315">
        <f t="shared" si="29"/>
        <v>0</v>
      </c>
      <c r="H411" s="315">
        <f t="shared" si="28"/>
        <v>0</v>
      </c>
      <c r="I411" s="315">
        <f t="shared" si="28"/>
        <v>0</v>
      </c>
      <c r="J411" s="315">
        <f t="shared" si="28"/>
        <v>0</v>
      </c>
      <c r="K411" s="315">
        <f t="shared" si="28"/>
        <v>0</v>
      </c>
      <c r="L411" s="315">
        <f t="shared" si="28"/>
        <v>0</v>
      </c>
      <c r="M411" s="315">
        <f t="shared" si="28"/>
        <v>0</v>
      </c>
      <c r="N411" s="315">
        <f t="shared" si="28"/>
        <v>0</v>
      </c>
      <c r="O411" s="315">
        <f t="shared" si="28"/>
        <v>0</v>
      </c>
      <c r="P411" s="315">
        <f t="shared" si="28"/>
        <v>0</v>
      </c>
      <c r="Q411" s="315">
        <f t="shared" si="28"/>
        <v>0</v>
      </c>
      <c r="R411" s="315">
        <f t="shared" si="28"/>
        <v>0</v>
      </c>
      <c r="S411" s="315">
        <f t="shared" si="28"/>
        <v>0</v>
      </c>
      <c r="T411" s="306"/>
    </row>
    <row r="412" spans="1:20" ht="18" customHeight="1" thickBot="1" x14ac:dyDescent="0.3">
      <c r="A412" s="1773"/>
      <c r="B412" s="1708"/>
      <c r="C412" s="1650"/>
      <c r="D412" s="1667"/>
      <c r="E412" s="1647" t="s">
        <v>344</v>
      </c>
      <c r="F412" s="1647"/>
      <c r="G412" s="327">
        <f>IF((G404+G405+G406-G407)&lt;0,"Revise porque este valor no puede ser negativo",G404+G405+G406-G407)</f>
        <v>290</v>
      </c>
      <c r="H412" s="327">
        <f t="shared" ref="H412:S412" si="30">IF((H404+H405+H406-H407)&lt;0,"Revise porque este valor no puede ser negativo",H404+H405+H406-H407)</f>
        <v>314</v>
      </c>
      <c r="I412" s="327">
        <f t="shared" si="30"/>
        <v>338</v>
      </c>
      <c r="J412" s="327">
        <f t="shared" si="30"/>
        <v>362</v>
      </c>
      <c r="K412" s="327">
        <f t="shared" si="30"/>
        <v>386</v>
      </c>
      <c r="L412" s="327">
        <f t="shared" si="30"/>
        <v>410</v>
      </c>
      <c r="M412" s="327">
        <f t="shared" si="30"/>
        <v>435</v>
      </c>
      <c r="N412" s="327">
        <f t="shared" si="30"/>
        <v>459</v>
      </c>
      <c r="O412" s="327">
        <f t="shared" si="30"/>
        <v>484</v>
      </c>
      <c r="P412" s="327">
        <f t="shared" si="30"/>
        <v>507</v>
      </c>
      <c r="Q412" s="327">
        <f t="shared" si="30"/>
        <v>531</v>
      </c>
      <c r="R412" s="327">
        <f t="shared" si="30"/>
        <v>557</v>
      </c>
      <c r="S412" s="327">
        <f t="shared" si="30"/>
        <v>580</v>
      </c>
      <c r="T412" s="306"/>
    </row>
    <row r="413" spans="1:20" ht="18" customHeight="1" thickBot="1" x14ac:dyDescent="0.3">
      <c r="A413" s="1773"/>
      <c r="B413" s="1708"/>
      <c r="C413" s="1650"/>
      <c r="D413" s="1662" t="s">
        <v>142</v>
      </c>
      <c r="E413" s="1662"/>
      <c r="F413" s="1662"/>
      <c r="G413" s="1662"/>
      <c r="H413" s="1662"/>
      <c r="I413" s="1662"/>
      <c r="J413" s="1662"/>
      <c r="K413" s="1662"/>
      <c r="L413" s="1662"/>
      <c r="M413" s="1662"/>
      <c r="N413" s="1662"/>
      <c r="O413" s="1662"/>
      <c r="P413" s="1662"/>
      <c r="Q413" s="1662"/>
      <c r="R413" s="1662"/>
      <c r="S413" s="1663"/>
      <c r="T413" s="306"/>
    </row>
    <row r="414" spans="1:20" ht="18" customHeight="1" thickBot="1" x14ac:dyDescent="0.3">
      <c r="A414" s="1773"/>
      <c r="B414" s="1708"/>
      <c r="C414" s="1650"/>
      <c r="D414" s="1666" t="s">
        <v>263</v>
      </c>
      <c r="E414" s="1647" t="s">
        <v>273</v>
      </c>
      <c r="F414" s="1647"/>
      <c r="G414" s="412"/>
      <c r="H414" s="313">
        <f>+G422</f>
        <v>120</v>
      </c>
      <c r="I414" s="313">
        <f t="shared" ref="I414:S414" si="31">+H422</f>
        <v>130</v>
      </c>
      <c r="J414" s="313">
        <f t="shared" si="31"/>
        <v>140</v>
      </c>
      <c r="K414" s="313">
        <f t="shared" si="31"/>
        <v>150</v>
      </c>
      <c r="L414" s="313">
        <f t="shared" si="31"/>
        <v>160</v>
      </c>
      <c r="M414" s="313">
        <f t="shared" si="31"/>
        <v>170</v>
      </c>
      <c r="N414" s="313">
        <f t="shared" si="31"/>
        <v>180</v>
      </c>
      <c r="O414" s="313">
        <f t="shared" si="31"/>
        <v>190</v>
      </c>
      <c r="P414" s="313">
        <f t="shared" si="31"/>
        <v>200</v>
      </c>
      <c r="Q414" s="313">
        <f t="shared" si="31"/>
        <v>210</v>
      </c>
      <c r="R414" s="313">
        <f t="shared" si="31"/>
        <v>220</v>
      </c>
      <c r="S414" s="313">
        <f t="shared" si="31"/>
        <v>230</v>
      </c>
      <c r="T414" s="306"/>
    </row>
    <row r="415" spans="1:20" ht="18" customHeight="1" thickBot="1" x14ac:dyDescent="0.3">
      <c r="A415" s="1773"/>
      <c r="B415" s="1708"/>
      <c r="C415" s="1650"/>
      <c r="D415" s="1667"/>
      <c r="E415" s="1647" t="s">
        <v>274</v>
      </c>
      <c r="F415" s="1647"/>
      <c r="G415" s="413">
        <f>+G337</f>
        <v>0</v>
      </c>
      <c r="H415" s="413">
        <f t="shared" ref="H415:S415" si="32">+H337</f>
        <v>0</v>
      </c>
      <c r="I415" s="413">
        <f t="shared" si="32"/>
        <v>0</v>
      </c>
      <c r="J415" s="413">
        <f t="shared" si="32"/>
        <v>0</v>
      </c>
      <c r="K415" s="413">
        <f t="shared" si="32"/>
        <v>0</v>
      </c>
      <c r="L415" s="413">
        <f t="shared" si="32"/>
        <v>0</v>
      </c>
      <c r="M415" s="413">
        <f t="shared" si="32"/>
        <v>0</v>
      </c>
      <c r="N415" s="413">
        <f t="shared" si="32"/>
        <v>0</v>
      </c>
      <c r="O415" s="413">
        <f t="shared" si="32"/>
        <v>0</v>
      </c>
      <c r="P415" s="413">
        <f t="shared" si="32"/>
        <v>0</v>
      </c>
      <c r="Q415" s="413">
        <f t="shared" si="32"/>
        <v>0</v>
      </c>
      <c r="R415" s="413">
        <f t="shared" si="32"/>
        <v>0</v>
      </c>
      <c r="S415" s="413">
        <f t="shared" si="32"/>
        <v>0</v>
      </c>
      <c r="T415" s="306"/>
    </row>
    <row r="416" spans="1:20" ht="18" customHeight="1" thickBot="1" x14ac:dyDescent="0.3">
      <c r="A416" s="1773"/>
      <c r="B416" s="1708"/>
      <c r="C416" s="1650"/>
      <c r="D416" s="1667"/>
      <c r="E416" s="1647" t="s">
        <v>275</v>
      </c>
      <c r="F416" s="1647"/>
      <c r="G416" s="413">
        <f>+G397</f>
        <v>120</v>
      </c>
      <c r="H416" s="413">
        <f t="shared" ref="H416:S416" si="33">+H397</f>
        <v>10</v>
      </c>
      <c r="I416" s="413">
        <f t="shared" si="33"/>
        <v>10</v>
      </c>
      <c r="J416" s="413">
        <f t="shared" si="33"/>
        <v>10</v>
      </c>
      <c r="K416" s="413">
        <f t="shared" si="33"/>
        <v>10</v>
      </c>
      <c r="L416" s="413">
        <f t="shared" si="33"/>
        <v>10</v>
      </c>
      <c r="M416" s="413">
        <f t="shared" si="33"/>
        <v>10</v>
      </c>
      <c r="N416" s="413">
        <f t="shared" si="33"/>
        <v>10</v>
      </c>
      <c r="O416" s="413">
        <f t="shared" si="33"/>
        <v>10</v>
      </c>
      <c r="P416" s="413">
        <f t="shared" si="33"/>
        <v>10</v>
      </c>
      <c r="Q416" s="413">
        <f t="shared" si="33"/>
        <v>10</v>
      </c>
      <c r="R416" s="413">
        <f t="shared" si="33"/>
        <v>10</v>
      </c>
      <c r="S416" s="413">
        <f t="shared" si="33"/>
        <v>10</v>
      </c>
      <c r="T416" s="306"/>
    </row>
    <row r="417" spans="1:20" ht="18" customHeight="1" thickBot="1" x14ac:dyDescent="0.3">
      <c r="A417" s="1773"/>
      <c r="B417" s="1708"/>
      <c r="C417" s="1650"/>
      <c r="D417" s="1667"/>
      <c r="E417" s="1647" t="s">
        <v>276</v>
      </c>
      <c r="F417" s="1647"/>
      <c r="G417" s="413">
        <f>+G409</f>
        <v>0</v>
      </c>
      <c r="H417" s="413">
        <f t="shared" ref="H417:S417" si="34">+H409</f>
        <v>0</v>
      </c>
      <c r="I417" s="413">
        <f t="shared" si="34"/>
        <v>0</v>
      </c>
      <c r="J417" s="413">
        <f t="shared" si="34"/>
        <v>0</v>
      </c>
      <c r="K417" s="413">
        <f t="shared" si="34"/>
        <v>0</v>
      </c>
      <c r="L417" s="413">
        <f t="shared" si="34"/>
        <v>0</v>
      </c>
      <c r="M417" s="413">
        <f t="shared" si="34"/>
        <v>0</v>
      </c>
      <c r="N417" s="413">
        <f t="shared" si="34"/>
        <v>0</v>
      </c>
      <c r="O417" s="413">
        <f t="shared" si="34"/>
        <v>0</v>
      </c>
      <c r="P417" s="413">
        <f t="shared" si="34"/>
        <v>0</v>
      </c>
      <c r="Q417" s="413">
        <f t="shared" si="34"/>
        <v>0</v>
      </c>
      <c r="R417" s="413">
        <f t="shared" si="34"/>
        <v>0</v>
      </c>
      <c r="S417" s="413">
        <f t="shared" si="34"/>
        <v>0</v>
      </c>
      <c r="T417" s="306"/>
    </row>
    <row r="418" spans="1:20" ht="18" customHeight="1" thickBot="1" x14ac:dyDescent="0.3">
      <c r="A418" s="1773"/>
      <c r="B418" s="1708"/>
      <c r="C418" s="1650"/>
      <c r="D418" s="1667"/>
      <c r="E418" s="1647" t="s">
        <v>350</v>
      </c>
      <c r="F418" s="1647"/>
      <c r="G418" s="338">
        <f>SUM(G419:G421)</f>
        <v>0</v>
      </c>
      <c r="H418" s="338">
        <f t="shared" ref="H418:S418" si="35">SUM(H419:H421)</f>
        <v>0</v>
      </c>
      <c r="I418" s="338">
        <f t="shared" si="35"/>
        <v>0</v>
      </c>
      <c r="J418" s="338">
        <f t="shared" si="35"/>
        <v>0</v>
      </c>
      <c r="K418" s="338">
        <f t="shared" si="35"/>
        <v>0</v>
      </c>
      <c r="L418" s="338">
        <f t="shared" si="35"/>
        <v>0</v>
      </c>
      <c r="M418" s="338">
        <f t="shared" si="35"/>
        <v>0</v>
      </c>
      <c r="N418" s="338">
        <f t="shared" si="35"/>
        <v>0</v>
      </c>
      <c r="O418" s="338">
        <f t="shared" si="35"/>
        <v>0</v>
      </c>
      <c r="P418" s="338">
        <f t="shared" si="35"/>
        <v>0</v>
      </c>
      <c r="Q418" s="338">
        <f t="shared" si="35"/>
        <v>0</v>
      </c>
      <c r="R418" s="338">
        <f t="shared" si="35"/>
        <v>0</v>
      </c>
      <c r="S418" s="338">
        <f t="shared" si="35"/>
        <v>0</v>
      </c>
      <c r="T418" s="306"/>
    </row>
    <row r="419" spans="1:20" ht="18" customHeight="1" thickBot="1" x14ac:dyDescent="0.3">
      <c r="A419" s="1773"/>
      <c r="B419" s="1708"/>
      <c r="C419" s="1650"/>
      <c r="D419" s="1667"/>
      <c r="E419" s="1653" t="s">
        <v>351</v>
      </c>
      <c r="F419" s="1653"/>
      <c r="G419" s="315">
        <f>SUM(H419:S419)</f>
        <v>0</v>
      </c>
      <c r="H419" s="315">
        <f t="shared" ref="H419:S421" si="36">SUM(I419:T419)</f>
        <v>0</v>
      </c>
      <c r="I419" s="315">
        <f t="shared" si="36"/>
        <v>0</v>
      </c>
      <c r="J419" s="315">
        <f t="shared" si="36"/>
        <v>0</v>
      </c>
      <c r="K419" s="315">
        <f t="shared" si="36"/>
        <v>0</v>
      </c>
      <c r="L419" s="315">
        <f t="shared" si="36"/>
        <v>0</v>
      </c>
      <c r="M419" s="315">
        <f t="shared" si="36"/>
        <v>0</v>
      </c>
      <c r="N419" s="315">
        <f t="shared" si="36"/>
        <v>0</v>
      </c>
      <c r="O419" s="315">
        <f t="shared" si="36"/>
        <v>0</v>
      </c>
      <c r="P419" s="315">
        <f t="shared" si="36"/>
        <v>0</v>
      </c>
      <c r="Q419" s="315">
        <f t="shared" si="36"/>
        <v>0</v>
      </c>
      <c r="R419" s="315">
        <f t="shared" si="36"/>
        <v>0</v>
      </c>
      <c r="S419" s="315">
        <f t="shared" si="36"/>
        <v>0</v>
      </c>
      <c r="T419" s="306"/>
    </row>
    <row r="420" spans="1:20" ht="18" customHeight="1" thickBot="1" x14ac:dyDescent="0.3">
      <c r="A420" s="1773"/>
      <c r="B420" s="1708"/>
      <c r="C420" s="1650"/>
      <c r="D420" s="1667"/>
      <c r="E420" s="1636" t="s">
        <v>352</v>
      </c>
      <c r="F420" s="1636"/>
      <c r="G420" s="315">
        <f t="shared" ref="G420:G421" si="37">SUM(H420:S420)</f>
        <v>0</v>
      </c>
      <c r="H420" s="315">
        <f t="shared" si="36"/>
        <v>0</v>
      </c>
      <c r="I420" s="315">
        <f t="shared" si="36"/>
        <v>0</v>
      </c>
      <c r="J420" s="315">
        <f t="shared" si="36"/>
        <v>0</v>
      </c>
      <c r="K420" s="315">
        <f t="shared" si="36"/>
        <v>0</v>
      </c>
      <c r="L420" s="315">
        <f t="shared" si="36"/>
        <v>0</v>
      </c>
      <c r="M420" s="315">
        <f t="shared" si="36"/>
        <v>0</v>
      </c>
      <c r="N420" s="315">
        <f t="shared" si="36"/>
        <v>0</v>
      </c>
      <c r="O420" s="315">
        <f t="shared" si="36"/>
        <v>0</v>
      </c>
      <c r="P420" s="315">
        <f t="shared" si="36"/>
        <v>0</v>
      </c>
      <c r="Q420" s="315">
        <f t="shared" si="36"/>
        <v>0</v>
      </c>
      <c r="R420" s="315">
        <f t="shared" si="36"/>
        <v>0</v>
      </c>
      <c r="S420" s="315">
        <f t="shared" si="36"/>
        <v>0</v>
      </c>
      <c r="T420" s="306"/>
    </row>
    <row r="421" spans="1:20" ht="18" customHeight="1" thickBot="1" x14ac:dyDescent="0.3">
      <c r="A421" s="1773"/>
      <c r="B421" s="1708"/>
      <c r="C421" s="1650"/>
      <c r="D421" s="1667"/>
      <c r="E421" s="1636" t="s">
        <v>353</v>
      </c>
      <c r="F421" s="1636"/>
      <c r="G421" s="315">
        <f t="shared" si="37"/>
        <v>0</v>
      </c>
      <c r="H421" s="315">
        <f t="shared" si="36"/>
        <v>0</v>
      </c>
      <c r="I421" s="315">
        <f t="shared" si="36"/>
        <v>0</v>
      </c>
      <c r="J421" s="315">
        <f t="shared" si="36"/>
        <v>0</v>
      </c>
      <c r="K421" s="315">
        <f t="shared" si="36"/>
        <v>0</v>
      </c>
      <c r="L421" s="315">
        <f t="shared" si="36"/>
        <v>0</v>
      </c>
      <c r="M421" s="315">
        <f t="shared" si="36"/>
        <v>0</v>
      </c>
      <c r="N421" s="315">
        <f t="shared" si="36"/>
        <v>0</v>
      </c>
      <c r="O421" s="315">
        <f t="shared" si="36"/>
        <v>0</v>
      </c>
      <c r="P421" s="315">
        <f t="shared" si="36"/>
        <v>0</v>
      </c>
      <c r="Q421" s="315">
        <f t="shared" si="36"/>
        <v>0</v>
      </c>
      <c r="R421" s="315">
        <f t="shared" si="36"/>
        <v>0</v>
      </c>
      <c r="S421" s="315">
        <f t="shared" si="36"/>
        <v>0</v>
      </c>
      <c r="T421" s="306"/>
    </row>
    <row r="422" spans="1:20" ht="18" customHeight="1" thickBot="1" x14ac:dyDescent="0.3">
      <c r="A422" s="1773"/>
      <c r="B422" s="1708"/>
      <c r="C422" s="1650"/>
      <c r="D422" s="1667"/>
      <c r="E422" s="1647" t="s">
        <v>354</v>
      </c>
      <c r="F422" s="1647"/>
      <c r="G422" s="327">
        <f>IF((G414+G415+G416+G417-G418)&lt;0,"Revise porque este valor no puede ser negativo",G414+G415+G416+G417-G418)</f>
        <v>120</v>
      </c>
      <c r="H422" s="327">
        <f t="shared" ref="H422:S422" si="38">IF((H414+H415+H416+H417-H418)&lt;0,"Revise porque este valor no puede ser negativo",H414+H415+H416+H417-H418)</f>
        <v>130</v>
      </c>
      <c r="I422" s="327">
        <f t="shared" si="38"/>
        <v>140</v>
      </c>
      <c r="J422" s="327">
        <f t="shared" si="38"/>
        <v>150</v>
      </c>
      <c r="K422" s="327">
        <f t="shared" si="38"/>
        <v>160</v>
      </c>
      <c r="L422" s="327">
        <f t="shared" si="38"/>
        <v>170</v>
      </c>
      <c r="M422" s="327">
        <f t="shared" si="38"/>
        <v>180</v>
      </c>
      <c r="N422" s="327">
        <f t="shared" si="38"/>
        <v>190</v>
      </c>
      <c r="O422" s="327">
        <f t="shared" si="38"/>
        <v>200</v>
      </c>
      <c r="P422" s="327">
        <f t="shared" si="38"/>
        <v>210</v>
      </c>
      <c r="Q422" s="327">
        <f t="shared" si="38"/>
        <v>220</v>
      </c>
      <c r="R422" s="327">
        <f t="shared" si="38"/>
        <v>230</v>
      </c>
      <c r="S422" s="327">
        <f t="shared" si="38"/>
        <v>240</v>
      </c>
      <c r="T422" s="306"/>
    </row>
    <row r="423" spans="1:20" ht="18" customHeight="1" thickBot="1" x14ac:dyDescent="0.3">
      <c r="A423" s="1773"/>
      <c r="B423" s="1708"/>
      <c r="C423" s="1655" t="s">
        <v>173</v>
      </c>
      <c r="D423" s="1656"/>
      <c r="E423" s="1657"/>
      <c r="F423" s="1657"/>
      <c r="G423" s="1656"/>
      <c r="H423" s="1656"/>
      <c r="I423" s="1656"/>
      <c r="J423" s="1656"/>
      <c r="K423" s="1656"/>
      <c r="L423" s="1656"/>
      <c r="M423" s="1656"/>
      <c r="N423" s="1656"/>
      <c r="O423" s="1656"/>
      <c r="P423" s="1656"/>
      <c r="Q423" s="1656"/>
      <c r="R423" s="1656"/>
      <c r="S423" s="1658"/>
      <c r="T423" s="306"/>
    </row>
    <row r="424" spans="1:20" ht="18" customHeight="1" thickBot="1" x14ac:dyDescent="0.3">
      <c r="A424" s="1773"/>
      <c r="B424" s="1708"/>
      <c r="C424" s="1659" t="s">
        <v>143</v>
      </c>
      <c r="D424" s="1661" t="s">
        <v>144</v>
      </c>
      <c r="E424" s="1662"/>
      <c r="F424" s="1662"/>
      <c r="G424" s="1662"/>
      <c r="H424" s="1662"/>
      <c r="I424" s="1662"/>
      <c r="J424" s="1662"/>
      <c r="K424" s="1662"/>
      <c r="L424" s="1662"/>
      <c r="M424" s="1662"/>
      <c r="N424" s="1662"/>
      <c r="O424" s="1662"/>
      <c r="P424" s="1662"/>
      <c r="Q424" s="1662"/>
      <c r="R424" s="1662"/>
      <c r="S424" s="1663"/>
      <c r="T424" s="306"/>
    </row>
    <row r="425" spans="1:20" ht="18" customHeight="1" thickBot="1" x14ac:dyDescent="0.3">
      <c r="A425" s="1773"/>
      <c r="B425" s="1708"/>
      <c r="C425" s="1660"/>
      <c r="D425" s="1664" t="s">
        <v>182</v>
      </c>
      <c r="E425" s="1647" t="s">
        <v>232</v>
      </c>
      <c r="F425" s="1647"/>
      <c r="G425" s="414"/>
      <c r="H425" s="313">
        <f>+G431</f>
        <v>16</v>
      </c>
      <c r="I425" s="313">
        <f t="shared" ref="I425:S425" si="39">+H431</f>
        <v>20</v>
      </c>
      <c r="J425" s="313">
        <f t="shared" si="39"/>
        <v>20</v>
      </c>
      <c r="K425" s="313">
        <f t="shared" si="39"/>
        <v>24</v>
      </c>
      <c r="L425" s="313">
        <f t="shared" si="39"/>
        <v>24</v>
      </c>
      <c r="M425" s="313">
        <f t="shared" si="39"/>
        <v>28</v>
      </c>
      <c r="N425" s="313">
        <f t="shared" si="39"/>
        <v>28</v>
      </c>
      <c r="O425" s="313">
        <f t="shared" si="39"/>
        <v>28</v>
      </c>
      <c r="P425" s="313">
        <f t="shared" si="39"/>
        <v>28</v>
      </c>
      <c r="Q425" s="313">
        <f t="shared" si="39"/>
        <v>32</v>
      </c>
      <c r="R425" s="313">
        <f t="shared" si="39"/>
        <v>32</v>
      </c>
      <c r="S425" s="313">
        <f t="shared" si="39"/>
        <v>32</v>
      </c>
      <c r="T425" s="306"/>
    </row>
    <row r="426" spans="1:20" ht="18" customHeight="1" thickBot="1" x14ac:dyDescent="0.3">
      <c r="A426" s="1773"/>
      <c r="B426" s="1708"/>
      <c r="C426" s="1660"/>
      <c r="D426" s="1665"/>
      <c r="E426" s="1647" t="s">
        <v>337</v>
      </c>
      <c r="F426" s="1647"/>
      <c r="G426" s="415">
        <f>+G391</f>
        <v>16</v>
      </c>
      <c r="H426" s="338">
        <v>4</v>
      </c>
      <c r="I426" s="338">
        <f t="shared" ref="I426:S426" si="40">SUM(I338:I391)</f>
        <v>0</v>
      </c>
      <c r="J426" s="338">
        <v>4</v>
      </c>
      <c r="K426" s="338">
        <f t="shared" si="40"/>
        <v>0</v>
      </c>
      <c r="L426" s="338">
        <v>4</v>
      </c>
      <c r="M426" s="338">
        <f t="shared" si="40"/>
        <v>0</v>
      </c>
      <c r="N426" s="338">
        <f t="shared" si="40"/>
        <v>0</v>
      </c>
      <c r="O426" s="338">
        <f t="shared" si="40"/>
        <v>0</v>
      </c>
      <c r="P426" s="338">
        <v>4</v>
      </c>
      <c r="Q426" s="338">
        <f t="shared" si="40"/>
        <v>0</v>
      </c>
      <c r="R426" s="338">
        <f t="shared" si="40"/>
        <v>0</v>
      </c>
      <c r="S426" s="338">
        <f t="shared" si="40"/>
        <v>0</v>
      </c>
      <c r="T426" s="306"/>
    </row>
    <row r="427" spans="1:20" ht="18" customHeight="1" thickBot="1" x14ac:dyDescent="0.3">
      <c r="A427" s="1773"/>
      <c r="B427" s="1708"/>
      <c r="C427" s="1660"/>
      <c r="D427" s="1665"/>
      <c r="E427" s="1647" t="s">
        <v>345</v>
      </c>
      <c r="F427" s="1647"/>
      <c r="G427" s="415">
        <f>SUM(G428:G430)</f>
        <v>0</v>
      </c>
      <c r="H427" s="415">
        <f t="shared" ref="H427:S427" si="41">SUM(H428:H430)</f>
        <v>0</v>
      </c>
      <c r="I427" s="415">
        <f t="shared" si="41"/>
        <v>0</v>
      </c>
      <c r="J427" s="415">
        <f t="shared" si="41"/>
        <v>0</v>
      </c>
      <c r="K427" s="415">
        <f t="shared" si="41"/>
        <v>0</v>
      </c>
      <c r="L427" s="415">
        <f t="shared" si="41"/>
        <v>0</v>
      </c>
      <c r="M427" s="415">
        <f t="shared" si="41"/>
        <v>0</v>
      </c>
      <c r="N427" s="415">
        <f t="shared" si="41"/>
        <v>0</v>
      </c>
      <c r="O427" s="415">
        <f t="shared" si="41"/>
        <v>0</v>
      </c>
      <c r="P427" s="415">
        <f t="shared" si="41"/>
        <v>0</v>
      </c>
      <c r="Q427" s="415">
        <f t="shared" si="41"/>
        <v>0</v>
      </c>
      <c r="R427" s="415">
        <f t="shared" si="41"/>
        <v>0</v>
      </c>
      <c r="S427" s="415">
        <f t="shared" si="41"/>
        <v>0</v>
      </c>
      <c r="T427" s="306"/>
    </row>
    <row r="428" spans="1:20" ht="18" customHeight="1" thickBot="1" x14ac:dyDescent="0.3">
      <c r="A428" s="1773"/>
      <c r="B428" s="1708"/>
      <c r="C428" s="1660"/>
      <c r="D428" s="1665"/>
      <c r="E428" s="1653" t="s">
        <v>346</v>
      </c>
      <c r="F428" s="1653"/>
      <c r="G428" s="416">
        <f>SUM(H428:S428)</f>
        <v>0</v>
      </c>
      <c r="H428" s="315">
        <v>0</v>
      </c>
      <c r="I428" s="315">
        <v>0</v>
      </c>
      <c r="J428" s="315">
        <v>0</v>
      </c>
      <c r="K428" s="315">
        <v>0</v>
      </c>
      <c r="L428" s="315">
        <v>0</v>
      </c>
      <c r="M428" s="315">
        <v>0</v>
      </c>
      <c r="N428" s="315">
        <v>0</v>
      </c>
      <c r="O428" s="315">
        <v>0</v>
      </c>
      <c r="P428" s="315">
        <v>0</v>
      </c>
      <c r="Q428" s="315">
        <v>0</v>
      </c>
      <c r="R428" s="315">
        <v>0</v>
      </c>
      <c r="S428" s="315">
        <v>0</v>
      </c>
      <c r="T428" s="306"/>
    </row>
    <row r="429" spans="1:20" ht="18" customHeight="1" thickBot="1" x14ac:dyDescent="0.3">
      <c r="A429" s="1773"/>
      <c r="B429" s="1708"/>
      <c r="C429" s="1660"/>
      <c r="D429" s="1665"/>
      <c r="E429" s="1636" t="s">
        <v>347</v>
      </c>
      <c r="F429" s="1636"/>
      <c r="G429" s="416">
        <f t="shared" ref="G429:G430" si="42">SUM(H429:S429)</f>
        <v>0</v>
      </c>
      <c r="H429" s="315">
        <v>0</v>
      </c>
      <c r="I429" s="315">
        <v>0</v>
      </c>
      <c r="J429" s="315">
        <v>0</v>
      </c>
      <c r="K429" s="315">
        <v>0</v>
      </c>
      <c r="L429" s="315">
        <v>0</v>
      </c>
      <c r="M429" s="315">
        <v>0</v>
      </c>
      <c r="N429" s="315">
        <v>0</v>
      </c>
      <c r="O429" s="315">
        <v>0</v>
      </c>
      <c r="P429" s="315">
        <v>0</v>
      </c>
      <c r="Q429" s="315">
        <v>0</v>
      </c>
      <c r="R429" s="315">
        <v>0</v>
      </c>
      <c r="S429" s="315">
        <v>0</v>
      </c>
      <c r="T429" s="306"/>
    </row>
    <row r="430" spans="1:20" ht="18" customHeight="1" thickBot="1" x14ac:dyDescent="0.3">
      <c r="A430" s="1773"/>
      <c r="B430" s="1708"/>
      <c r="C430" s="1660"/>
      <c r="D430" s="1665"/>
      <c r="E430" s="1636" t="s">
        <v>348</v>
      </c>
      <c r="F430" s="1636"/>
      <c r="G430" s="416">
        <f t="shared" si="42"/>
        <v>0</v>
      </c>
      <c r="H430" s="315">
        <v>0</v>
      </c>
      <c r="I430" s="315">
        <v>0</v>
      </c>
      <c r="J430" s="315">
        <v>0</v>
      </c>
      <c r="K430" s="315">
        <v>0</v>
      </c>
      <c r="L430" s="315">
        <v>0</v>
      </c>
      <c r="M430" s="315">
        <v>0</v>
      </c>
      <c r="N430" s="315">
        <v>0</v>
      </c>
      <c r="O430" s="315">
        <v>0</v>
      </c>
      <c r="P430" s="315">
        <v>0</v>
      </c>
      <c r="Q430" s="315">
        <v>0</v>
      </c>
      <c r="R430" s="315">
        <v>0</v>
      </c>
      <c r="S430" s="315">
        <v>0</v>
      </c>
      <c r="T430" s="306"/>
    </row>
    <row r="431" spans="1:20" ht="18" customHeight="1" thickBot="1" x14ac:dyDescent="0.3">
      <c r="A431" s="1773"/>
      <c r="B431" s="1708"/>
      <c r="C431" s="1660"/>
      <c r="D431" s="1665"/>
      <c r="E431" s="1647" t="s">
        <v>349</v>
      </c>
      <c r="F431" s="1647"/>
      <c r="G431" s="327">
        <f>IF((G425+G426-G427)&lt;0,"Revise porque este valor no puede ser negativo",G425+G426-G427)</f>
        <v>16</v>
      </c>
      <c r="H431" s="327">
        <f t="shared" ref="H431:S431" si="43">IF((H425+H426-H427)&lt;0,"Revise porque este valor no puede ser negativo",H425+H426-H427)</f>
        <v>20</v>
      </c>
      <c r="I431" s="327">
        <f t="shared" si="43"/>
        <v>20</v>
      </c>
      <c r="J431" s="327">
        <f t="shared" si="43"/>
        <v>24</v>
      </c>
      <c r="K431" s="327">
        <f t="shared" si="43"/>
        <v>24</v>
      </c>
      <c r="L431" s="327">
        <f t="shared" si="43"/>
        <v>28</v>
      </c>
      <c r="M431" s="327">
        <f t="shared" si="43"/>
        <v>28</v>
      </c>
      <c r="N431" s="327">
        <f t="shared" si="43"/>
        <v>28</v>
      </c>
      <c r="O431" s="327">
        <f t="shared" si="43"/>
        <v>28</v>
      </c>
      <c r="P431" s="327">
        <f t="shared" si="43"/>
        <v>32</v>
      </c>
      <c r="Q431" s="327">
        <f t="shared" si="43"/>
        <v>32</v>
      </c>
      <c r="R431" s="327">
        <f t="shared" si="43"/>
        <v>32</v>
      </c>
      <c r="S431" s="327">
        <f t="shared" si="43"/>
        <v>32</v>
      </c>
      <c r="T431" s="306"/>
    </row>
    <row r="432" spans="1:20" s="307" customFormat="1" ht="18" customHeight="1" thickBot="1" x14ac:dyDescent="0.3">
      <c r="A432" s="1773"/>
      <c r="B432" s="1708"/>
      <c r="C432" s="1648" t="s">
        <v>174</v>
      </c>
      <c r="D432" s="1648"/>
      <c r="E432" s="1648"/>
      <c r="F432" s="1648"/>
      <c r="G432" s="1648"/>
      <c r="H432" s="1648"/>
      <c r="I432" s="1648"/>
      <c r="J432" s="1648"/>
      <c r="K432" s="1648"/>
      <c r="L432" s="1648"/>
      <c r="M432" s="1648"/>
      <c r="N432" s="1648"/>
      <c r="O432" s="1648"/>
      <c r="P432" s="1648"/>
      <c r="Q432" s="1648"/>
      <c r="R432" s="1648"/>
      <c r="S432" s="1649"/>
      <c r="T432" s="306"/>
    </row>
    <row r="433" spans="1:20" s="307" customFormat="1" ht="18" customHeight="1" thickBot="1" x14ac:dyDescent="0.3">
      <c r="A433" s="1773"/>
      <c r="B433" s="1708"/>
      <c r="C433" s="1650" t="s">
        <v>145</v>
      </c>
      <c r="D433" s="1652" t="s">
        <v>180</v>
      </c>
      <c r="E433" s="1653" t="s">
        <v>183</v>
      </c>
      <c r="F433" s="1653"/>
      <c r="G433" s="312">
        <f>+H433+I433+J433+K433+L433+M433+N433+O433+P433+Q433+R433+S433</f>
        <v>0</v>
      </c>
      <c r="H433" s="312">
        <f t="shared" ref="H433:S448" si="44">+I433+J433+K433+L433+M433+N433+O433+P433+Q433+R433+S433+T433</f>
        <v>0</v>
      </c>
      <c r="I433" s="312">
        <f t="shared" si="44"/>
        <v>0</v>
      </c>
      <c r="J433" s="312">
        <f t="shared" si="44"/>
        <v>0</v>
      </c>
      <c r="K433" s="312">
        <f t="shared" si="44"/>
        <v>0</v>
      </c>
      <c r="L433" s="312">
        <f t="shared" si="44"/>
        <v>0</v>
      </c>
      <c r="M433" s="312">
        <f t="shared" si="44"/>
        <v>0</v>
      </c>
      <c r="N433" s="312">
        <f t="shared" si="44"/>
        <v>0</v>
      </c>
      <c r="O433" s="312">
        <f t="shared" si="44"/>
        <v>0</v>
      </c>
      <c r="P433" s="312">
        <f t="shared" si="44"/>
        <v>0</v>
      </c>
      <c r="Q433" s="312">
        <f t="shared" si="44"/>
        <v>0</v>
      </c>
      <c r="R433" s="312">
        <f t="shared" si="44"/>
        <v>0</v>
      </c>
      <c r="S433" s="312">
        <f t="shared" si="44"/>
        <v>0</v>
      </c>
      <c r="T433" s="306"/>
    </row>
    <row r="434" spans="1:20" s="307" customFormat="1" ht="18" customHeight="1" thickBot="1" x14ac:dyDescent="0.3">
      <c r="A434" s="1773"/>
      <c r="B434" s="1708"/>
      <c r="C434" s="1651"/>
      <c r="D434" s="1634"/>
      <c r="E434" s="1636" t="s">
        <v>184</v>
      </c>
      <c r="F434" s="1636"/>
      <c r="G434" s="315">
        <f t="shared" ref="G434:S455" si="45">+H434+I434+J434+K434+L434+M434+N434+O434+P434+Q434+R434+S434</f>
        <v>0</v>
      </c>
      <c r="H434" s="315">
        <f t="shared" si="44"/>
        <v>0</v>
      </c>
      <c r="I434" s="315">
        <f t="shared" si="44"/>
        <v>0</v>
      </c>
      <c r="J434" s="315">
        <f t="shared" si="44"/>
        <v>0</v>
      </c>
      <c r="K434" s="315">
        <f t="shared" si="44"/>
        <v>0</v>
      </c>
      <c r="L434" s="315">
        <f t="shared" si="44"/>
        <v>0</v>
      </c>
      <c r="M434" s="315">
        <f t="shared" si="44"/>
        <v>0</v>
      </c>
      <c r="N434" s="315">
        <f t="shared" si="44"/>
        <v>0</v>
      </c>
      <c r="O434" s="315">
        <f t="shared" si="44"/>
        <v>0</v>
      </c>
      <c r="P434" s="315">
        <f t="shared" si="44"/>
        <v>0</v>
      </c>
      <c r="Q434" s="315">
        <f t="shared" si="44"/>
        <v>0</v>
      </c>
      <c r="R434" s="315">
        <f t="shared" si="44"/>
        <v>0</v>
      </c>
      <c r="S434" s="315">
        <f t="shared" si="44"/>
        <v>0</v>
      </c>
      <c r="T434" s="306"/>
    </row>
    <row r="435" spans="1:20" s="307" customFormat="1" ht="18" customHeight="1" thickBot="1" x14ac:dyDescent="0.3">
      <c r="A435" s="1773"/>
      <c r="B435" s="1708"/>
      <c r="C435" s="1651"/>
      <c r="D435" s="1654" t="s">
        <v>146</v>
      </c>
      <c r="E435" s="1636" t="s">
        <v>185</v>
      </c>
      <c r="F435" s="1636"/>
      <c r="G435" s="315">
        <f t="shared" si="45"/>
        <v>0</v>
      </c>
      <c r="H435" s="315">
        <f t="shared" si="44"/>
        <v>0</v>
      </c>
      <c r="I435" s="315">
        <f t="shared" si="44"/>
        <v>0</v>
      </c>
      <c r="J435" s="315">
        <f t="shared" si="44"/>
        <v>0</v>
      </c>
      <c r="K435" s="315">
        <f t="shared" si="44"/>
        <v>0</v>
      </c>
      <c r="L435" s="315">
        <f t="shared" si="44"/>
        <v>0</v>
      </c>
      <c r="M435" s="315">
        <f t="shared" si="44"/>
        <v>0</v>
      </c>
      <c r="N435" s="315">
        <f t="shared" si="44"/>
        <v>0</v>
      </c>
      <c r="O435" s="315">
        <f t="shared" si="44"/>
        <v>0</v>
      </c>
      <c r="P435" s="315">
        <f t="shared" si="44"/>
        <v>0</v>
      </c>
      <c r="Q435" s="315">
        <f t="shared" si="44"/>
        <v>0</v>
      </c>
      <c r="R435" s="315">
        <f t="shared" si="44"/>
        <v>0</v>
      </c>
      <c r="S435" s="315">
        <f t="shared" si="44"/>
        <v>0</v>
      </c>
      <c r="T435" s="306"/>
    </row>
    <row r="436" spans="1:20" s="307" customFormat="1" ht="18" customHeight="1" thickBot="1" x14ac:dyDescent="0.3">
      <c r="A436" s="1773"/>
      <c r="B436" s="1708"/>
      <c r="C436" s="1651"/>
      <c r="D436" s="1654"/>
      <c r="E436" s="1636" t="s">
        <v>186</v>
      </c>
      <c r="F436" s="1636"/>
      <c r="G436" s="315">
        <f t="shared" si="45"/>
        <v>0</v>
      </c>
      <c r="H436" s="315">
        <f t="shared" si="44"/>
        <v>0</v>
      </c>
      <c r="I436" s="315">
        <f t="shared" si="44"/>
        <v>0</v>
      </c>
      <c r="J436" s="315">
        <f t="shared" si="44"/>
        <v>0</v>
      </c>
      <c r="K436" s="315">
        <f t="shared" si="44"/>
        <v>0</v>
      </c>
      <c r="L436" s="315">
        <f t="shared" si="44"/>
        <v>0</v>
      </c>
      <c r="M436" s="315">
        <f t="shared" si="44"/>
        <v>0</v>
      </c>
      <c r="N436" s="315">
        <f t="shared" si="44"/>
        <v>0</v>
      </c>
      <c r="O436" s="315">
        <f t="shared" si="44"/>
        <v>0</v>
      </c>
      <c r="P436" s="315">
        <f t="shared" si="44"/>
        <v>0</v>
      </c>
      <c r="Q436" s="315">
        <f t="shared" si="44"/>
        <v>0</v>
      </c>
      <c r="R436" s="315">
        <f t="shared" si="44"/>
        <v>0</v>
      </c>
      <c r="S436" s="315">
        <f t="shared" si="44"/>
        <v>0</v>
      </c>
      <c r="T436" s="306"/>
    </row>
    <row r="437" spans="1:20" s="307" customFormat="1" ht="18" customHeight="1" thickBot="1" x14ac:dyDescent="0.3">
      <c r="A437" s="1773"/>
      <c r="B437" s="1708"/>
      <c r="C437" s="1651"/>
      <c r="D437" s="1654"/>
      <c r="E437" s="1636" t="s">
        <v>187</v>
      </c>
      <c r="F437" s="1636"/>
      <c r="G437" s="315">
        <f t="shared" si="45"/>
        <v>0</v>
      </c>
      <c r="H437" s="315">
        <f t="shared" si="44"/>
        <v>0</v>
      </c>
      <c r="I437" s="315">
        <f t="shared" si="44"/>
        <v>0</v>
      </c>
      <c r="J437" s="315">
        <f t="shared" si="44"/>
        <v>0</v>
      </c>
      <c r="K437" s="315">
        <f t="shared" si="44"/>
        <v>0</v>
      </c>
      <c r="L437" s="315">
        <f t="shared" si="44"/>
        <v>0</v>
      </c>
      <c r="M437" s="315">
        <f t="shared" si="44"/>
        <v>0</v>
      </c>
      <c r="N437" s="315">
        <f t="shared" si="44"/>
        <v>0</v>
      </c>
      <c r="O437" s="315">
        <f t="shared" si="44"/>
        <v>0</v>
      </c>
      <c r="P437" s="315">
        <f t="shared" si="44"/>
        <v>0</v>
      </c>
      <c r="Q437" s="315">
        <f t="shared" si="44"/>
        <v>0</v>
      </c>
      <c r="R437" s="315">
        <f t="shared" si="44"/>
        <v>0</v>
      </c>
      <c r="S437" s="315">
        <f t="shared" si="44"/>
        <v>0</v>
      </c>
      <c r="T437" s="306"/>
    </row>
    <row r="438" spans="1:20" s="307" customFormat="1" ht="18" customHeight="1" thickBot="1" x14ac:dyDescent="0.3">
      <c r="A438" s="1773"/>
      <c r="B438" s="1708"/>
      <c r="C438" s="1651"/>
      <c r="D438" s="397" t="s">
        <v>181</v>
      </c>
      <c r="E438" s="1636" t="s">
        <v>188</v>
      </c>
      <c r="F438" s="1636"/>
      <c r="G438" s="315">
        <f t="shared" si="45"/>
        <v>0</v>
      </c>
      <c r="H438" s="315">
        <f t="shared" si="44"/>
        <v>0</v>
      </c>
      <c r="I438" s="315">
        <f t="shared" si="44"/>
        <v>0</v>
      </c>
      <c r="J438" s="315">
        <f t="shared" si="44"/>
        <v>0</v>
      </c>
      <c r="K438" s="315">
        <f t="shared" si="44"/>
        <v>0</v>
      </c>
      <c r="L438" s="315">
        <f t="shared" si="44"/>
        <v>0</v>
      </c>
      <c r="M438" s="315">
        <f t="shared" si="44"/>
        <v>0</v>
      </c>
      <c r="N438" s="315">
        <f t="shared" si="44"/>
        <v>0</v>
      </c>
      <c r="O438" s="315">
        <f t="shared" si="44"/>
        <v>0</v>
      </c>
      <c r="P438" s="315">
        <f t="shared" si="44"/>
        <v>0</v>
      </c>
      <c r="Q438" s="315">
        <f t="shared" si="44"/>
        <v>0</v>
      </c>
      <c r="R438" s="315">
        <f t="shared" si="44"/>
        <v>0</v>
      </c>
      <c r="S438" s="315">
        <f t="shared" si="44"/>
        <v>0</v>
      </c>
      <c r="T438" s="306"/>
    </row>
    <row r="439" spans="1:20" ht="18" customHeight="1" thickBot="1" x14ac:dyDescent="0.3">
      <c r="A439" s="1773"/>
      <c r="B439" s="1708"/>
      <c r="C439" s="1651"/>
      <c r="D439" s="1634" t="s">
        <v>147</v>
      </c>
      <c r="E439" s="1636" t="s">
        <v>189</v>
      </c>
      <c r="F439" s="1636"/>
      <c r="G439" s="315">
        <f t="shared" si="45"/>
        <v>0</v>
      </c>
      <c r="H439" s="315">
        <f t="shared" si="44"/>
        <v>0</v>
      </c>
      <c r="I439" s="315">
        <f t="shared" si="44"/>
        <v>0</v>
      </c>
      <c r="J439" s="315">
        <f t="shared" si="44"/>
        <v>0</v>
      </c>
      <c r="K439" s="315">
        <f t="shared" si="44"/>
        <v>0</v>
      </c>
      <c r="L439" s="315">
        <f t="shared" si="44"/>
        <v>0</v>
      </c>
      <c r="M439" s="315">
        <f t="shared" si="44"/>
        <v>0</v>
      </c>
      <c r="N439" s="315">
        <f t="shared" si="44"/>
        <v>0</v>
      </c>
      <c r="O439" s="315">
        <f t="shared" si="44"/>
        <v>0</v>
      </c>
      <c r="P439" s="315">
        <f t="shared" si="44"/>
        <v>0</v>
      </c>
      <c r="Q439" s="315">
        <f t="shared" si="44"/>
        <v>0</v>
      </c>
      <c r="R439" s="315">
        <f t="shared" si="44"/>
        <v>0</v>
      </c>
      <c r="S439" s="315">
        <f t="shared" si="44"/>
        <v>0</v>
      </c>
      <c r="T439" s="306"/>
    </row>
    <row r="440" spans="1:20" ht="18" customHeight="1" thickBot="1" x14ac:dyDescent="0.3">
      <c r="A440" s="1773"/>
      <c r="B440" s="1708"/>
      <c r="C440" s="1651"/>
      <c r="D440" s="1634"/>
      <c r="E440" s="1636" t="s">
        <v>190</v>
      </c>
      <c r="F440" s="1636"/>
      <c r="G440" s="315">
        <f t="shared" si="45"/>
        <v>0</v>
      </c>
      <c r="H440" s="315">
        <f t="shared" si="44"/>
        <v>0</v>
      </c>
      <c r="I440" s="315">
        <f t="shared" si="44"/>
        <v>0</v>
      </c>
      <c r="J440" s="315">
        <f t="shared" si="44"/>
        <v>0</v>
      </c>
      <c r="K440" s="315">
        <f t="shared" si="44"/>
        <v>0</v>
      </c>
      <c r="L440" s="315">
        <f t="shared" si="44"/>
        <v>0</v>
      </c>
      <c r="M440" s="315">
        <f t="shared" si="44"/>
        <v>0</v>
      </c>
      <c r="N440" s="315">
        <f t="shared" si="44"/>
        <v>0</v>
      </c>
      <c r="O440" s="315">
        <f t="shared" si="44"/>
        <v>0</v>
      </c>
      <c r="P440" s="315">
        <f t="shared" si="44"/>
        <v>0</v>
      </c>
      <c r="Q440" s="315">
        <f t="shared" si="44"/>
        <v>0</v>
      </c>
      <c r="R440" s="315">
        <f t="shared" si="44"/>
        <v>0</v>
      </c>
      <c r="S440" s="315">
        <f t="shared" si="44"/>
        <v>0</v>
      </c>
      <c r="T440" s="306"/>
    </row>
    <row r="441" spans="1:20" ht="18" customHeight="1" thickBot="1" x14ac:dyDescent="0.3">
      <c r="A441" s="1773"/>
      <c r="B441" s="1708"/>
      <c r="C441" s="1651"/>
      <c r="D441" s="397" t="s">
        <v>148</v>
      </c>
      <c r="E441" s="1636" t="s">
        <v>191</v>
      </c>
      <c r="F441" s="1636"/>
      <c r="G441" s="315">
        <f t="shared" si="45"/>
        <v>0</v>
      </c>
      <c r="H441" s="315">
        <f t="shared" si="44"/>
        <v>0</v>
      </c>
      <c r="I441" s="315">
        <f t="shared" si="44"/>
        <v>0</v>
      </c>
      <c r="J441" s="315">
        <f t="shared" si="44"/>
        <v>0</v>
      </c>
      <c r="K441" s="315">
        <f t="shared" si="44"/>
        <v>0</v>
      </c>
      <c r="L441" s="315">
        <f t="shared" si="44"/>
        <v>0</v>
      </c>
      <c r="M441" s="315">
        <f t="shared" si="44"/>
        <v>0</v>
      </c>
      <c r="N441" s="315">
        <f t="shared" si="44"/>
        <v>0</v>
      </c>
      <c r="O441" s="315">
        <f t="shared" si="44"/>
        <v>0</v>
      </c>
      <c r="P441" s="315">
        <f t="shared" si="44"/>
        <v>0</v>
      </c>
      <c r="Q441" s="315">
        <f t="shared" si="44"/>
        <v>0</v>
      </c>
      <c r="R441" s="315">
        <f t="shared" si="44"/>
        <v>0</v>
      </c>
      <c r="S441" s="315">
        <f t="shared" si="44"/>
        <v>0</v>
      </c>
      <c r="T441" s="306"/>
    </row>
    <row r="442" spans="1:20" ht="18" customHeight="1" thickBot="1" x14ac:dyDescent="0.3">
      <c r="A442" s="1773"/>
      <c r="B442" s="1708"/>
      <c r="C442" s="1651"/>
      <c r="D442" s="1634" t="s">
        <v>149</v>
      </c>
      <c r="E442" s="1636" t="s">
        <v>192</v>
      </c>
      <c r="F442" s="1636"/>
      <c r="G442" s="315">
        <f t="shared" si="45"/>
        <v>0</v>
      </c>
      <c r="H442" s="315">
        <f t="shared" si="44"/>
        <v>0</v>
      </c>
      <c r="I442" s="315">
        <f t="shared" si="44"/>
        <v>0</v>
      </c>
      <c r="J442" s="315">
        <f t="shared" si="44"/>
        <v>0</v>
      </c>
      <c r="K442" s="315">
        <f t="shared" si="44"/>
        <v>0</v>
      </c>
      <c r="L442" s="315">
        <f t="shared" si="44"/>
        <v>0</v>
      </c>
      <c r="M442" s="315">
        <f t="shared" si="44"/>
        <v>0</v>
      </c>
      <c r="N442" s="315">
        <f t="shared" si="44"/>
        <v>0</v>
      </c>
      <c r="O442" s="315">
        <f t="shared" si="44"/>
        <v>0</v>
      </c>
      <c r="P442" s="315">
        <f t="shared" si="44"/>
        <v>0</v>
      </c>
      <c r="Q442" s="315">
        <f t="shared" si="44"/>
        <v>0</v>
      </c>
      <c r="R442" s="315">
        <f t="shared" si="44"/>
        <v>0</v>
      </c>
      <c r="S442" s="315">
        <f t="shared" si="44"/>
        <v>0</v>
      </c>
      <c r="T442" s="306"/>
    </row>
    <row r="443" spans="1:20" ht="18" customHeight="1" thickBot="1" x14ac:dyDescent="0.3">
      <c r="A443" s="1773"/>
      <c r="B443" s="1708"/>
      <c r="C443" s="1651"/>
      <c r="D443" s="1634"/>
      <c r="E443" s="1645" t="s">
        <v>193</v>
      </c>
      <c r="F443" s="1646"/>
      <c r="G443" s="315">
        <f t="shared" si="45"/>
        <v>0</v>
      </c>
      <c r="H443" s="315">
        <f t="shared" si="44"/>
        <v>0</v>
      </c>
      <c r="I443" s="315">
        <f t="shared" si="44"/>
        <v>0</v>
      </c>
      <c r="J443" s="315">
        <f t="shared" si="44"/>
        <v>0</v>
      </c>
      <c r="K443" s="315">
        <f t="shared" si="44"/>
        <v>0</v>
      </c>
      <c r="L443" s="315">
        <f t="shared" si="44"/>
        <v>0</v>
      </c>
      <c r="M443" s="315">
        <f t="shared" si="44"/>
        <v>0</v>
      </c>
      <c r="N443" s="315">
        <f t="shared" si="44"/>
        <v>0</v>
      </c>
      <c r="O443" s="315">
        <f t="shared" si="44"/>
        <v>0</v>
      </c>
      <c r="P443" s="315">
        <f t="shared" si="44"/>
        <v>0</v>
      </c>
      <c r="Q443" s="315">
        <f t="shared" si="44"/>
        <v>0</v>
      </c>
      <c r="R443" s="315">
        <f t="shared" si="44"/>
        <v>0</v>
      </c>
      <c r="S443" s="315">
        <f t="shared" si="44"/>
        <v>0</v>
      </c>
      <c r="T443" s="306"/>
    </row>
    <row r="444" spans="1:20" ht="18" customHeight="1" thickBot="1" x14ac:dyDescent="0.3">
      <c r="A444" s="1773"/>
      <c r="B444" s="1708"/>
      <c r="C444" s="1651"/>
      <c r="D444" s="397" t="s">
        <v>150</v>
      </c>
      <c r="E444" s="1636" t="s">
        <v>194</v>
      </c>
      <c r="F444" s="1636"/>
      <c r="G444" s="315">
        <f t="shared" si="45"/>
        <v>0</v>
      </c>
      <c r="H444" s="315">
        <f t="shared" si="44"/>
        <v>0</v>
      </c>
      <c r="I444" s="315">
        <f t="shared" si="44"/>
        <v>0</v>
      </c>
      <c r="J444" s="315">
        <f t="shared" si="44"/>
        <v>0</v>
      </c>
      <c r="K444" s="315">
        <f t="shared" si="44"/>
        <v>0</v>
      </c>
      <c r="L444" s="315">
        <f t="shared" si="44"/>
        <v>0</v>
      </c>
      <c r="M444" s="315">
        <f t="shared" si="44"/>
        <v>0</v>
      </c>
      <c r="N444" s="315">
        <f t="shared" si="44"/>
        <v>0</v>
      </c>
      <c r="O444" s="315">
        <f t="shared" si="44"/>
        <v>0</v>
      </c>
      <c r="P444" s="315">
        <f t="shared" si="44"/>
        <v>0</v>
      </c>
      <c r="Q444" s="315">
        <f t="shared" si="44"/>
        <v>0</v>
      </c>
      <c r="R444" s="315">
        <f t="shared" si="44"/>
        <v>0</v>
      </c>
      <c r="S444" s="315">
        <f t="shared" si="44"/>
        <v>0</v>
      </c>
      <c r="T444" s="306"/>
    </row>
    <row r="445" spans="1:20" ht="18" customHeight="1" thickBot="1" x14ac:dyDescent="0.3">
      <c r="A445" s="1773"/>
      <c r="B445" s="1708"/>
      <c r="C445" s="1651"/>
      <c r="D445" s="1634" t="s">
        <v>151</v>
      </c>
      <c r="E445" s="1645" t="s">
        <v>195</v>
      </c>
      <c r="F445" s="1646"/>
      <c r="G445" s="315">
        <f t="shared" si="45"/>
        <v>0</v>
      </c>
      <c r="H445" s="315">
        <f t="shared" si="44"/>
        <v>0</v>
      </c>
      <c r="I445" s="315">
        <f t="shared" si="44"/>
        <v>0</v>
      </c>
      <c r="J445" s="315">
        <f t="shared" si="44"/>
        <v>0</v>
      </c>
      <c r="K445" s="315">
        <f t="shared" si="44"/>
        <v>0</v>
      </c>
      <c r="L445" s="315">
        <f t="shared" si="44"/>
        <v>0</v>
      </c>
      <c r="M445" s="315">
        <f t="shared" si="44"/>
        <v>0</v>
      </c>
      <c r="N445" s="315">
        <f t="shared" si="44"/>
        <v>0</v>
      </c>
      <c r="O445" s="315">
        <f t="shared" si="44"/>
        <v>0</v>
      </c>
      <c r="P445" s="315">
        <f t="shared" si="44"/>
        <v>0</v>
      </c>
      <c r="Q445" s="315">
        <f t="shared" si="44"/>
        <v>0</v>
      </c>
      <c r="R445" s="315">
        <f t="shared" si="44"/>
        <v>0</v>
      </c>
      <c r="S445" s="315">
        <f t="shared" si="44"/>
        <v>0</v>
      </c>
      <c r="T445" s="306"/>
    </row>
    <row r="446" spans="1:20" ht="18" customHeight="1" thickBot="1" x14ac:dyDescent="0.3">
      <c r="A446" s="1773"/>
      <c r="B446" s="1708"/>
      <c r="C446" s="1651"/>
      <c r="D446" s="1634"/>
      <c r="E446" s="1636" t="s">
        <v>196</v>
      </c>
      <c r="F446" s="1636"/>
      <c r="G446" s="315">
        <f t="shared" si="45"/>
        <v>0</v>
      </c>
      <c r="H446" s="315">
        <f t="shared" si="44"/>
        <v>0</v>
      </c>
      <c r="I446" s="315">
        <f t="shared" si="44"/>
        <v>0</v>
      </c>
      <c r="J446" s="315">
        <f t="shared" si="44"/>
        <v>0</v>
      </c>
      <c r="K446" s="315">
        <f t="shared" si="44"/>
        <v>0</v>
      </c>
      <c r="L446" s="315">
        <f t="shared" si="44"/>
        <v>0</v>
      </c>
      <c r="M446" s="315">
        <f t="shared" si="44"/>
        <v>0</v>
      </c>
      <c r="N446" s="315">
        <f t="shared" si="44"/>
        <v>0</v>
      </c>
      <c r="O446" s="315">
        <f t="shared" si="44"/>
        <v>0</v>
      </c>
      <c r="P446" s="315">
        <f t="shared" si="44"/>
        <v>0</v>
      </c>
      <c r="Q446" s="315">
        <f t="shared" si="44"/>
        <v>0</v>
      </c>
      <c r="R446" s="315">
        <f t="shared" si="44"/>
        <v>0</v>
      </c>
      <c r="S446" s="315">
        <f t="shared" si="44"/>
        <v>0</v>
      </c>
      <c r="T446" s="306"/>
    </row>
    <row r="447" spans="1:20" ht="18" customHeight="1" thickBot="1" x14ac:dyDescent="0.3">
      <c r="A447" s="1773"/>
      <c r="B447" s="1708"/>
      <c r="C447" s="1651"/>
      <c r="D447" s="1644" t="s">
        <v>152</v>
      </c>
      <c r="E447" s="1636" t="s">
        <v>197</v>
      </c>
      <c r="F447" s="1636"/>
      <c r="G447" s="315">
        <f t="shared" si="45"/>
        <v>0</v>
      </c>
      <c r="H447" s="315">
        <f t="shared" si="44"/>
        <v>0</v>
      </c>
      <c r="I447" s="315">
        <f t="shared" si="44"/>
        <v>0</v>
      </c>
      <c r="J447" s="315">
        <f t="shared" si="44"/>
        <v>0</v>
      </c>
      <c r="K447" s="315">
        <f t="shared" si="44"/>
        <v>0</v>
      </c>
      <c r="L447" s="315">
        <f t="shared" si="44"/>
        <v>0</v>
      </c>
      <c r="M447" s="315">
        <f t="shared" si="44"/>
        <v>0</v>
      </c>
      <c r="N447" s="315">
        <f t="shared" si="44"/>
        <v>0</v>
      </c>
      <c r="O447" s="315">
        <f t="shared" si="44"/>
        <v>0</v>
      </c>
      <c r="P447" s="315">
        <f t="shared" si="44"/>
        <v>0</v>
      </c>
      <c r="Q447" s="315">
        <f t="shared" si="44"/>
        <v>0</v>
      </c>
      <c r="R447" s="315">
        <f t="shared" si="44"/>
        <v>0</v>
      </c>
      <c r="S447" s="315">
        <f t="shared" si="44"/>
        <v>0</v>
      </c>
      <c r="T447" s="306"/>
    </row>
    <row r="448" spans="1:20" ht="18" customHeight="1" thickBot="1" x14ac:dyDescent="0.3">
      <c r="A448" s="1773"/>
      <c r="B448" s="1708"/>
      <c r="C448" s="1651"/>
      <c r="D448" s="1644"/>
      <c r="E448" s="1636" t="s">
        <v>233</v>
      </c>
      <c r="F448" s="1636"/>
      <c r="G448" s="315">
        <f t="shared" si="45"/>
        <v>0</v>
      </c>
      <c r="H448" s="315">
        <f t="shared" si="44"/>
        <v>0</v>
      </c>
      <c r="I448" s="315">
        <f t="shared" si="44"/>
        <v>0</v>
      </c>
      <c r="J448" s="315">
        <f t="shared" si="44"/>
        <v>0</v>
      </c>
      <c r="K448" s="315">
        <f t="shared" si="44"/>
        <v>0</v>
      </c>
      <c r="L448" s="315">
        <f t="shared" si="44"/>
        <v>0</v>
      </c>
      <c r="M448" s="315">
        <f t="shared" si="44"/>
        <v>0</v>
      </c>
      <c r="N448" s="315">
        <f t="shared" si="44"/>
        <v>0</v>
      </c>
      <c r="O448" s="315">
        <f t="shared" si="44"/>
        <v>0</v>
      </c>
      <c r="P448" s="315">
        <f t="shared" si="44"/>
        <v>0</v>
      </c>
      <c r="Q448" s="315">
        <f t="shared" si="44"/>
        <v>0</v>
      </c>
      <c r="R448" s="315">
        <f t="shared" si="44"/>
        <v>0</v>
      </c>
      <c r="S448" s="315">
        <f t="shared" si="44"/>
        <v>0</v>
      </c>
      <c r="T448" s="306"/>
    </row>
    <row r="449" spans="1:20" ht="18" customHeight="1" thickBot="1" x14ac:dyDescent="0.3">
      <c r="A449" s="1773"/>
      <c r="B449" s="1708"/>
      <c r="C449" s="1651"/>
      <c r="D449" s="1644"/>
      <c r="E449" s="1636" t="s">
        <v>234</v>
      </c>
      <c r="F449" s="1636"/>
      <c r="G449" s="315">
        <f t="shared" si="45"/>
        <v>0</v>
      </c>
      <c r="H449" s="315">
        <f t="shared" si="45"/>
        <v>0</v>
      </c>
      <c r="I449" s="315">
        <f t="shared" si="45"/>
        <v>0</v>
      </c>
      <c r="J449" s="315">
        <f t="shared" si="45"/>
        <v>0</v>
      </c>
      <c r="K449" s="315">
        <f t="shared" si="45"/>
        <v>0</v>
      </c>
      <c r="L449" s="315">
        <f t="shared" si="45"/>
        <v>0</v>
      </c>
      <c r="M449" s="315">
        <f t="shared" si="45"/>
        <v>0</v>
      </c>
      <c r="N449" s="315">
        <f t="shared" si="45"/>
        <v>0</v>
      </c>
      <c r="O449" s="315">
        <f t="shared" si="45"/>
        <v>0</v>
      </c>
      <c r="P449" s="315">
        <f t="shared" si="45"/>
        <v>0</v>
      </c>
      <c r="Q449" s="315">
        <f t="shared" si="45"/>
        <v>0</v>
      </c>
      <c r="R449" s="315">
        <f t="shared" si="45"/>
        <v>0</v>
      </c>
      <c r="S449" s="315">
        <f t="shared" si="45"/>
        <v>0</v>
      </c>
      <c r="T449" s="306"/>
    </row>
    <row r="450" spans="1:20" ht="18" customHeight="1" thickBot="1" x14ac:dyDescent="0.3">
      <c r="A450" s="1773"/>
      <c r="B450" s="1708"/>
      <c r="C450" s="1651"/>
      <c r="D450" s="1644"/>
      <c r="E450" s="1636" t="s">
        <v>235</v>
      </c>
      <c r="F450" s="1636"/>
      <c r="G450" s="315">
        <f t="shared" si="45"/>
        <v>0</v>
      </c>
      <c r="H450" s="315">
        <f t="shared" si="45"/>
        <v>0</v>
      </c>
      <c r="I450" s="315">
        <f t="shared" si="45"/>
        <v>0</v>
      </c>
      <c r="J450" s="315">
        <f t="shared" si="45"/>
        <v>0</v>
      </c>
      <c r="K450" s="315">
        <f t="shared" si="45"/>
        <v>0</v>
      </c>
      <c r="L450" s="315">
        <f t="shared" si="45"/>
        <v>0</v>
      </c>
      <c r="M450" s="315">
        <f t="shared" si="45"/>
        <v>0</v>
      </c>
      <c r="N450" s="315">
        <f t="shared" si="45"/>
        <v>0</v>
      </c>
      <c r="O450" s="315">
        <f t="shared" si="45"/>
        <v>0</v>
      </c>
      <c r="P450" s="315">
        <f t="shared" si="45"/>
        <v>0</v>
      </c>
      <c r="Q450" s="315">
        <f t="shared" si="45"/>
        <v>0</v>
      </c>
      <c r="R450" s="315">
        <f t="shared" si="45"/>
        <v>0</v>
      </c>
      <c r="S450" s="315">
        <f t="shared" si="45"/>
        <v>0</v>
      </c>
      <c r="T450" s="306"/>
    </row>
    <row r="451" spans="1:20" ht="18" customHeight="1" thickBot="1" x14ac:dyDescent="0.3">
      <c r="A451" s="1773"/>
      <c r="B451" s="1708"/>
      <c r="C451" s="1651"/>
      <c r="D451" s="1644"/>
      <c r="E451" s="1636" t="s">
        <v>236</v>
      </c>
      <c r="F451" s="1636"/>
      <c r="G451" s="315">
        <f t="shared" si="45"/>
        <v>0</v>
      </c>
      <c r="H451" s="315">
        <f t="shared" si="45"/>
        <v>0</v>
      </c>
      <c r="I451" s="315">
        <f t="shared" si="45"/>
        <v>0</v>
      </c>
      <c r="J451" s="315">
        <f t="shared" si="45"/>
        <v>0</v>
      </c>
      <c r="K451" s="315">
        <f t="shared" si="45"/>
        <v>0</v>
      </c>
      <c r="L451" s="315">
        <f t="shared" si="45"/>
        <v>0</v>
      </c>
      <c r="M451" s="315">
        <f t="shared" si="45"/>
        <v>0</v>
      </c>
      <c r="N451" s="315">
        <f t="shared" si="45"/>
        <v>0</v>
      </c>
      <c r="O451" s="315">
        <f t="shared" si="45"/>
        <v>0</v>
      </c>
      <c r="P451" s="315">
        <f t="shared" si="45"/>
        <v>0</v>
      </c>
      <c r="Q451" s="315">
        <f t="shared" si="45"/>
        <v>0</v>
      </c>
      <c r="R451" s="315">
        <f t="shared" si="45"/>
        <v>0</v>
      </c>
      <c r="S451" s="315">
        <f t="shared" si="45"/>
        <v>0</v>
      </c>
      <c r="T451" s="306"/>
    </row>
    <row r="452" spans="1:20" ht="18" customHeight="1" thickBot="1" x14ac:dyDescent="0.3">
      <c r="A452" s="1773"/>
      <c r="B452" s="1708"/>
      <c r="C452" s="1651"/>
      <c r="D452" s="1644"/>
      <c r="E452" s="1636" t="s">
        <v>237</v>
      </c>
      <c r="F452" s="1636"/>
      <c r="G452" s="315">
        <f t="shared" si="45"/>
        <v>0</v>
      </c>
      <c r="H452" s="315">
        <f t="shared" si="45"/>
        <v>0</v>
      </c>
      <c r="I452" s="315">
        <f t="shared" si="45"/>
        <v>0</v>
      </c>
      <c r="J452" s="315">
        <f t="shared" si="45"/>
        <v>0</v>
      </c>
      <c r="K452" s="315">
        <f t="shared" si="45"/>
        <v>0</v>
      </c>
      <c r="L452" s="315">
        <f t="shared" si="45"/>
        <v>0</v>
      </c>
      <c r="M452" s="315">
        <f t="shared" si="45"/>
        <v>0</v>
      </c>
      <c r="N452" s="315">
        <f t="shared" si="45"/>
        <v>0</v>
      </c>
      <c r="O452" s="315">
        <f t="shared" si="45"/>
        <v>0</v>
      </c>
      <c r="P452" s="315">
        <f t="shared" si="45"/>
        <v>0</v>
      </c>
      <c r="Q452" s="315">
        <f t="shared" si="45"/>
        <v>0</v>
      </c>
      <c r="R452" s="315">
        <f t="shared" si="45"/>
        <v>0</v>
      </c>
      <c r="S452" s="315">
        <f t="shared" si="45"/>
        <v>0</v>
      </c>
      <c r="T452" s="306"/>
    </row>
    <row r="453" spans="1:20" ht="18" customHeight="1" thickBot="1" x14ac:dyDescent="0.3">
      <c r="A453" s="1773"/>
      <c r="B453" s="1708"/>
      <c r="C453" s="1651"/>
      <c r="D453" s="1634" t="s">
        <v>153</v>
      </c>
      <c r="E453" s="1636" t="s">
        <v>198</v>
      </c>
      <c r="F453" s="1636"/>
      <c r="G453" s="315">
        <f t="shared" si="45"/>
        <v>0</v>
      </c>
      <c r="H453" s="315">
        <f t="shared" si="45"/>
        <v>0</v>
      </c>
      <c r="I453" s="315">
        <f t="shared" si="45"/>
        <v>0</v>
      </c>
      <c r="J453" s="315">
        <f t="shared" si="45"/>
        <v>0</v>
      </c>
      <c r="K453" s="315">
        <f t="shared" si="45"/>
        <v>0</v>
      </c>
      <c r="L453" s="315">
        <f t="shared" si="45"/>
        <v>0</v>
      </c>
      <c r="M453" s="315">
        <f t="shared" si="45"/>
        <v>0</v>
      </c>
      <c r="N453" s="315">
        <f t="shared" si="45"/>
        <v>0</v>
      </c>
      <c r="O453" s="315">
        <f t="shared" si="45"/>
        <v>0</v>
      </c>
      <c r="P453" s="315">
        <f t="shared" si="45"/>
        <v>0</v>
      </c>
      <c r="Q453" s="315">
        <f t="shared" si="45"/>
        <v>0</v>
      </c>
      <c r="R453" s="315">
        <f t="shared" si="45"/>
        <v>0</v>
      </c>
      <c r="S453" s="315">
        <f t="shared" si="45"/>
        <v>0</v>
      </c>
      <c r="T453" s="306"/>
    </row>
    <row r="454" spans="1:20" ht="18" customHeight="1" thickBot="1" x14ac:dyDescent="0.3">
      <c r="A454" s="1773"/>
      <c r="B454" s="1708"/>
      <c r="C454" s="1651"/>
      <c r="D454" s="1634"/>
      <c r="E454" s="1636" t="s">
        <v>199</v>
      </c>
      <c r="F454" s="1636"/>
      <c r="G454" s="315">
        <f t="shared" si="45"/>
        <v>0</v>
      </c>
      <c r="H454" s="315">
        <f t="shared" si="45"/>
        <v>0</v>
      </c>
      <c r="I454" s="315">
        <f t="shared" si="45"/>
        <v>0</v>
      </c>
      <c r="J454" s="315">
        <f t="shared" si="45"/>
        <v>0</v>
      </c>
      <c r="K454" s="315">
        <f t="shared" si="45"/>
        <v>0</v>
      </c>
      <c r="L454" s="315">
        <f t="shared" si="45"/>
        <v>0</v>
      </c>
      <c r="M454" s="315">
        <f t="shared" si="45"/>
        <v>0</v>
      </c>
      <c r="N454" s="315">
        <f t="shared" si="45"/>
        <v>0</v>
      </c>
      <c r="O454" s="315">
        <f t="shared" si="45"/>
        <v>0</v>
      </c>
      <c r="P454" s="315">
        <f t="shared" si="45"/>
        <v>0</v>
      </c>
      <c r="Q454" s="315">
        <f t="shared" si="45"/>
        <v>0</v>
      </c>
      <c r="R454" s="315">
        <f t="shared" si="45"/>
        <v>0</v>
      </c>
      <c r="S454" s="315">
        <f t="shared" si="45"/>
        <v>0</v>
      </c>
      <c r="T454" s="306"/>
    </row>
    <row r="455" spans="1:20" ht="18" customHeight="1" thickBot="1" x14ac:dyDescent="0.3">
      <c r="A455" s="1773"/>
      <c r="B455" s="1708"/>
      <c r="C455" s="1651"/>
      <c r="D455" s="1635"/>
      <c r="E455" s="1637" t="s">
        <v>200</v>
      </c>
      <c r="F455" s="1637"/>
      <c r="G455" s="417">
        <f t="shared" si="45"/>
        <v>0</v>
      </c>
      <c r="H455" s="417">
        <f t="shared" si="45"/>
        <v>0</v>
      </c>
      <c r="I455" s="417">
        <f t="shared" si="45"/>
        <v>0</v>
      </c>
      <c r="J455" s="417">
        <f t="shared" si="45"/>
        <v>0</v>
      </c>
      <c r="K455" s="417">
        <f t="shared" si="45"/>
        <v>0</v>
      </c>
      <c r="L455" s="417">
        <f t="shared" si="45"/>
        <v>0</v>
      </c>
      <c r="M455" s="417">
        <f t="shared" si="45"/>
        <v>0</v>
      </c>
      <c r="N455" s="417">
        <f t="shared" si="45"/>
        <v>0</v>
      </c>
      <c r="O455" s="417">
        <f t="shared" si="45"/>
        <v>0</v>
      </c>
      <c r="P455" s="417">
        <f t="shared" si="45"/>
        <v>0</v>
      </c>
      <c r="Q455" s="417">
        <f t="shared" si="45"/>
        <v>0</v>
      </c>
      <c r="R455" s="417">
        <f t="shared" si="45"/>
        <v>0</v>
      </c>
      <c r="S455" s="417">
        <f t="shared" si="45"/>
        <v>0</v>
      </c>
      <c r="T455" s="306"/>
    </row>
    <row r="456" spans="1:20" ht="18" x14ac:dyDescent="0.25">
      <c r="A456" s="1773"/>
      <c r="B456" s="1638" t="s">
        <v>4</v>
      </c>
      <c r="C456" s="1641" t="s">
        <v>168</v>
      </c>
      <c r="D456" s="1641"/>
      <c r="E456" s="1641"/>
      <c r="F456" s="1641"/>
      <c r="G456" s="1641"/>
      <c r="H456" s="1641"/>
      <c r="I456" s="1641"/>
      <c r="J456" s="1641"/>
      <c r="K456" s="1641"/>
      <c r="L456" s="1641"/>
      <c r="M456" s="1641"/>
      <c r="N456" s="1641"/>
      <c r="O456" s="1641"/>
      <c r="P456" s="1641"/>
      <c r="Q456" s="1641"/>
      <c r="R456" s="1641"/>
      <c r="S456" s="1642"/>
      <c r="T456" s="306"/>
    </row>
    <row r="457" spans="1:20" ht="16.5" customHeight="1" x14ac:dyDescent="0.25">
      <c r="A457" s="1773"/>
      <c r="B457" s="1639"/>
      <c r="C457" s="1643" t="s">
        <v>201</v>
      </c>
      <c r="D457" s="1621" t="s">
        <v>202</v>
      </c>
      <c r="E457" s="1621"/>
      <c r="F457" s="418" t="s">
        <v>238</v>
      </c>
      <c r="G457" s="338">
        <f>+H457+K457+N457+Q457</f>
        <v>4</v>
      </c>
      <c r="H457" s="338">
        <v>1</v>
      </c>
      <c r="I457" s="338">
        <v>1</v>
      </c>
      <c r="J457" s="338">
        <v>0</v>
      </c>
      <c r="K457" s="338">
        <v>1</v>
      </c>
      <c r="L457" s="338">
        <v>0</v>
      </c>
      <c r="M457" s="338">
        <v>0</v>
      </c>
      <c r="N457" s="338">
        <v>1</v>
      </c>
      <c r="O457" s="338">
        <v>0</v>
      </c>
      <c r="P457" s="338">
        <v>0</v>
      </c>
      <c r="Q457" s="338">
        <v>1</v>
      </c>
      <c r="R457" s="338">
        <v>0</v>
      </c>
      <c r="S457" s="338">
        <v>0</v>
      </c>
      <c r="T457" s="306"/>
    </row>
    <row r="458" spans="1:20" ht="18" x14ac:dyDescent="0.25">
      <c r="A458" s="1773"/>
      <c r="B458" s="1639"/>
      <c r="C458" s="1643"/>
      <c r="D458" s="1621" t="s">
        <v>203</v>
      </c>
      <c r="E458" s="1621"/>
      <c r="F458" s="418" t="s">
        <v>239</v>
      </c>
      <c r="G458" s="338">
        <f>+H458+K458+N458+Q458</f>
        <v>4</v>
      </c>
      <c r="H458" s="338">
        <v>1</v>
      </c>
      <c r="I458" s="338">
        <v>1</v>
      </c>
      <c r="J458" s="338">
        <v>0</v>
      </c>
      <c r="K458" s="338">
        <v>1</v>
      </c>
      <c r="L458" s="338">
        <v>0</v>
      </c>
      <c r="M458" s="338">
        <v>0</v>
      </c>
      <c r="N458" s="338">
        <v>1</v>
      </c>
      <c r="O458" s="338">
        <v>0</v>
      </c>
      <c r="P458" s="338">
        <v>0</v>
      </c>
      <c r="Q458" s="338">
        <v>1</v>
      </c>
      <c r="R458" s="338">
        <v>0</v>
      </c>
      <c r="S458" s="338">
        <v>0</v>
      </c>
      <c r="T458" s="306"/>
    </row>
    <row r="459" spans="1:20" ht="18" x14ac:dyDescent="0.25">
      <c r="A459" s="1773"/>
      <c r="B459" s="1639"/>
      <c r="C459" s="1643"/>
      <c r="D459" s="1621" t="s">
        <v>204</v>
      </c>
      <c r="E459" s="1621"/>
      <c r="F459" s="418" t="s">
        <v>240</v>
      </c>
      <c r="G459" s="338">
        <f>+H459</f>
        <v>1</v>
      </c>
      <c r="H459" s="338">
        <v>1</v>
      </c>
      <c r="I459" s="338">
        <v>1</v>
      </c>
      <c r="J459" s="338">
        <v>0</v>
      </c>
      <c r="K459" s="338">
        <v>0</v>
      </c>
      <c r="L459" s="338">
        <v>0</v>
      </c>
      <c r="M459" s="338">
        <v>0</v>
      </c>
      <c r="N459" s="338">
        <v>0</v>
      </c>
      <c r="O459" s="338">
        <v>0</v>
      </c>
      <c r="P459" s="338">
        <v>0</v>
      </c>
      <c r="Q459" s="338">
        <v>0</v>
      </c>
      <c r="R459" s="338">
        <v>0</v>
      </c>
      <c r="S459" s="338">
        <v>0</v>
      </c>
      <c r="T459" s="306"/>
    </row>
    <row r="460" spans="1:20" ht="16.5" customHeight="1" x14ac:dyDescent="0.25">
      <c r="A460" s="1773"/>
      <c r="B460" s="1639"/>
      <c r="C460" s="1643"/>
      <c r="D460" s="1621" t="s">
        <v>339</v>
      </c>
      <c r="E460" s="1621"/>
      <c r="F460" s="418" t="s">
        <v>241</v>
      </c>
      <c r="G460" s="338">
        <f>+H460</f>
        <v>1</v>
      </c>
      <c r="H460" s="338">
        <v>1</v>
      </c>
      <c r="I460" s="338">
        <v>1</v>
      </c>
      <c r="J460" s="338">
        <v>0</v>
      </c>
      <c r="K460" s="338">
        <v>0</v>
      </c>
      <c r="L460" s="338">
        <v>0</v>
      </c>
      <c r="M460" s="338">
        <v>0</v>
      </c>
      <c r="N460" s="338">
        <v>0</v>
      </c>
      <c r="O460" s="338">
        <v>0</v>
      </c>
      <c r="P460" s="338">
        <v>0</v>
      </c>
      <c r="Q460" s="338">
        <v>0</v>
      </c>
      <c r="R460" s="338">
        <v>0</v>
      </c>
      <c r="S460" s="338">
        <v>0</v>
      </c>
      <c r="T460" s="306"/>
    </row>
    <row r="461" spans="1:20" ht="16.5" customHeight="1" x14ac:dyDescent="0.25">
      <c r="A461" s="1773"/>
      <c r="B461" s="1639"/>
      <c r="C461" s="1643"/>
      <c r="D461" s="1621" t="s">
        <v>205</v>
      </c>
      <c r="E461" s="1621"/>
      <c r="F461" s="358" t="s">
        <v>242</v>
      </c>
      <c r="G461" s="363">
        <f>+H461+I461+J461+K461+L461+M461+N461+O461+P461+Q461+R461+S461</f>
        <v>0</v>
      </c>
      <c r="H461" s="319">
        <v>0</v>
      </c>
      <c r="I461" s="319">
        <v>0</v>
      </c>
      <c r="J461" s="319">
        <v>0</v>
      </c>
      <c r="K461" s="319">
        <v>0</v>
      </c>
      <c r="L461" s="319">
        <v>0</v>
      </c>
      <c r="M461" s="319">
        <v>0</v>
      </c>
      <c r="N461" s="319">
        <v>0</v>
      </c>
      <c r="O461" s="319">
        <v>0</v>
      </c>
      <c r="P461" s="319">
        <v>0</v>
      </c>
      <c r="Q461" s="319">
        <v>0</v>
      </c>
      <c r="R461" s="319">
        <v>0</v>
      </c>
      <c r="S461" s="319">
        <v>0</v>
      </c>
      <c r="T461" s="306"/>
    </row>
    <row r="462" spans="1:20" ht="18" x14ac:dyDescent="0.25">
      <c r="A462" s="1773"/>
      <c r="B462" s="1639"/>
      <c r="C462" s="1643"/>
      <c r="D462" s="1621"/>
      <c r="E462" s="1621"/>
      <c r="F462" s="358" t="s">
        <v>243</v>
      </c>
      <c r="G462" s="363">
        <f t="shared" ref="G462:G471" si="46">+H462+I462+J462+K462+L462+M462+N462+O462+P462+Q462+R462+S462</f>
        <v>0</v>
      </c>
      <c r="H462" s="319">
        <v>0</v>
      </c>
      <c r="I462" s="319">
        <v>0</v>
      </c>
      <c r="J462" s="319">
        <v>0</v>
      </c>
      <c r="K462" s="319">
        <v>0</v>
      </c>
      <c r="L462" s="319">
        <v>0</v>
      </c>
      <c r="M462" s="319">
        <v>0</v>
      </c>
      <c r="N462" s="319">
        <v>0</v>
      </c>
      <c r="O462" s="319">
        <v>0</v>
      </c>
      <c r="P462" s="319">
        <v>0</v>
      </c>
      <c r="Q462" s="319">
        <v>0</v>
      </c>
      <c r="R462" s="319">
        <v>0</v>
      </c>
      <c r="S462" s="319">
        <v>0</v>
      </c>
      <c r="T462" s="306"/>
    </row>
    <row r="463" spans="1:20" ht="16.5" customHeight="1" x14ac:dyDescent="0.25">
      <c r="A463" s="1773"/>
      <c r="B463" s="1639"/>
      <c r="C463" s="1643"/>
      <c r="D463" s="1621" t="s">
        <v>206</v>
      </c>
      <c r="E463" s="1621"/>
      <c r="F463" s="418" t="s">
        <v>244</v>
      </c>
      <c r="G463" s="363">
        <f t="shared" si="46"/>
        <v>0</v>
      </c>
      <c r="H463" s="319">
        <v>0</v>
      </c>
      <c r="I463" s="319">
        <v>0</v>
      </c>
      <c r="J463" s="319">
        <v>0</v>
      </c>
      <c r="K463" s="319">
        <v>0</v>
      </c>
      <c r="L463" s="319">
        <v>0</v>
      </c>
      <c r="M463" s="319">
        <v>0</v>
      </c>
      <c r="N463" s="319">
        <v>0</v>
      </c>
      <c r="O463" s="319">
        <v>0</v>
      </c>
      <c r="P463" s="319">
        <v>0</v>
      </c>
      <c r="Q463" s="319">
        <v>0</v>
      </c>
      <c r="R463" s="319">
        <v>0</v>
      </c>
      <c r="S463" s="319">
        <v>0</v>
      </c>
      <c r="T463" s="306"/>
    </row>
    <row r="464" spans="1:20" ht="18" x14ac:dyDescent="0.25">
      <c r="A464" s="1773"/>
      <c r="B464" s="1639"/>
      <c r="C464" s="1643"/>
      <c r="D464" s="1621"/>
      <c r="E464" s="1621"/>
      <c r="F464" s="418" t="s">
        <v>245</v>
      </c>
      <c r="G464" s="363">
        <f t="shared" si="46"/>
        <v>0</v>
      </c>
      <c r="H464" s="319">
        <v>0</v>
      </c>
      <c r="I464" s="319">
        <v>0</v>
      </c>
      <c r="J464" s="319">
        <v>0</v>
      </c>
      <c r="K464" s="319">
        <v>0</v>
      </c>
      <c r="L464" s="319">
        <v>0</v>
      </c>
      <c r="M464" s="319">
        <v>0</v>
      </c>
      <c r="N464" s="319">
        <v>0</v>
      </c>
      <c r="O464" s="319">
        <v>0</v>
      </c>
      <c r="P464" s="319">
        <v>0</v>
      </c>
      <c r="Q464" s="319">
        <v>0</v>
      </c>
      <c r="R464" s="319">
        <v>0</v>
      </c>
      <c r="S464" s="319">
        <v>0</v>
      </c>
      <c r="T464" s="306"/>
    </row>
    <row r="465" spans="1:20" ht="18" x14ac:dyDescent="0.25">
      <c r="A465" s="1773"/>
      <c r="B465" s="1639"/>
      <c r="C465" s="1643"/>
      <c r="D465" s="1621" t="s">
        <v>207</v>
      </c>
      <c r="E465" s="1621"/>
      <c r="F465" s="418" t="s">
        <v>246</v>
      </c>
      <c r="G465" s="363">
        <f t="shared" si="46"/>
        <v>0</v>
      </c>
      <c r="H465" s="319">
        <v>0</v>
      </c>
      <c r="I465" s="319">
        <v>0</v>
      </c>
      <c r="J465" s="319">
        <v>0</v>
      </c>
      <c r="K465" s="319">
        <v>0</v>
      </c>
      <c r="L465" s="319">
        <v>0</v>
      </c>
      <c r="M465" s="319">
        <v>0</v>
      </c>
      <c r="N465" s="319">
        <v>0</v>
      </c>
      <c r="O465" s="319">
        <v>0</v>
      </c>
      <c r="P465" s="319">
        <v>0</v>
      </c>
      <c r="Q465" s="319">
        <v>0</v>
      </c>
      <c r="R465" s="319">
        <v>0</v>
      </c>
      <c r="S465" s="319">
        <v>0</v>
      </c>
      <c r="T465" s="306"/>
    </row>
    <row r="466" spans="1:20" ht="27" customHeight="1" x14ac:dyDescent="0.25">
      <c r="A466" s="1773"/>
      <c r="B466" s="1639"/>
      <c r="C466" s="1643"/>
      <c r="D466" s="1621" t="s">
        <v>208</v>
      </c>
      <c r="E466" s="1621"/>
      <c r="F466" s="418" t="s">
        <v>247</v>
      </c>
      <c r="G466" s="363">
        <f t="shared" si="46"/>
        <v>0</v>
      </c>
      <c r="H466" s="316">
        <v>0</v>
      </c>
      <c r="I466" s="316">
        <v>0</v>
      </c>
      <c r="J466" s="316">
        <v>0</v>
      </c>
      <c r="K466" s="316">
        <v>0</v>
      </c>
      <c r="L466" s="316">
        <v>0</v>
      </c>
      <c r="M466" s="316">
        <v>0</v>
      </c>
      <c r="N466" s="316">
        <v>0</v>
      </c>
      <c r="O466" s="316">
        <v>0</v>
      </c>
      <c r="P466" s="316">
        <v>0</v>
      </c>
      <c r="Q466" s="316">
        <v>0</v>
      </c>
      <c r="R466" s="316">
        <v>0</v>
      </c>
      <c r="S466" s="316">
        <v>0</v>
      </c>
      <c r="T466" s="306"/>
    </row>
    <row r="467" spans="1:20" ht="19.5" customHeight="1" x14ac:dyDescent="0.25">
      <c r="A467" s="1773"/>
      <c r="B467" s="1639"/>
      <c r="C467" s="1643"/>
      <c r="D467" s="1621" t="s">
        <v>209</v>
      </c>
      <c r="E467" s="1621"/>
      <c r="F467" s="418" t="s">
        <v>248</v>
      </c>
      <c r="G467" s="363">
        <f t="shared" si="46"/>
        <v>0</v>
      </c>
      <c r="H467" s="319">
        <v>0</v>
      </c>
      <c r="I467" s="319">
        <v>0</v>
      </c>
      <c r="J467" s="319">
        <v>0</v>
      </c>
      <c r="K467" s="319">
        <v>0</v>
      </c>
      <c r="L467" s="319">
        <v>0</v>
      </c>
      <c r="M467" s="319">
        <v>0</v>
      </c>
      <c r="N467" s="319">
        <v>0</v>
      </c>
      <c r="O467" s="319">
        <v>0</v>
      </c>
      <c r="P467" s="319">
        <v>0</v>
      </c>
      <c r="Q467" s="319">
        <v>0</v>
      </c>
      <c r="R467" s="319">
        <v>0</v>
      </c>
      <c r="S467" s="319">
        <v>0</v>
      </c>
      <c r="T467" s="306"/>
    </row>
    <row r="468" spans="1:20" ht="18" x14ac:dyDescent="0.25">
      <c r="A468" s="1773"/>
      <c r="B468" s="1639"/>
      <c r="C468" s="1643"/>
      <c r="D468" s="1621" t="s">
        <v>229</v>
      </c>
      <c r="E468" s="1621"/>
      <c r="F468" s="418" t="s">
        <v>249</v>
      </c>
      <c r="G468" s="363">
        <f t="shared" si="46"/>
        <v>0</v>
      </c>
      <c r="H468" s="315">
        <v>0</v>
      </c>
      <c r="I468" s="315">
        <v>0</v>
      </c>
      <c r="J468" s="315">
        <v>0</v>
      </c>
      <c r="K468" s="315">
        <v>0</v>
      </c>
      <c r="L468" s="315">
        <v>0</v>
      </c>
      <c r="M468" s="315">
        <v>0</v>
      </c>
      <c r="N468" s="315">
        <v>0</v>
      </c>
      <c r="O468" s="315">
        <v>0</v>
      </c>
      <c r="P468" s="315">
        <v>0</v>
      </c>
      <c r="Q468" s="315">
        <v>0</v>
      </c>
      <c r="R468" s="315">
        <v>0</v>
      </c>
      <c r="S468" s="315">
        <v>0</v>
      </c>
      <c r="T468" s="306"/>
    </row>
    <row r="469" spans="1:20" ht="18" x14ac:dyDescent="0.25">
      <c r="A469" s="1773"/>
      <c r="B469" s="1639"/>
      <c r="C469" s="1643"/>
      <c r="D469" s="1621"/>
      <c r="E469" s="1621"/>
      <c r="F469" s="418" t="s">
        <v>250</v>
      </c>
      <c r="G469" s="363">
        <f t="shared" si="46"/>
        <v>0</v>
      </c>
      <c r="H469" s="315">
        <v>0</v>
      </c>
      <c r="I469" s="315">
        <v>0</v>
      </c>
      <c r="J469" s="315">
        <v>0</v>
      </c>
      <c r="K469" s="315">
        <v>0</v>
      </c>
      <c r="L469" s="315">
        <v>0</v>
      </c>
      <c r="M469" s="315">
        <v>0</v>
      </c>
      <c r="N469" s="315">
        <v>0</v>
      </c>
      <c r="O469" s="315">
        <v>0</v>
      </c>
      <c r="P469" s="315">
        <v>0</v>
      </c>
      <c r="Q469" s="315">
        <v>0</v>
      </c>
      <c r="R469" s="315">
        <v>0</v>
      </c>
      <c r="S469" s="315">
        <v>0</v>
      </c>
      <c r="T469" s="306"/>
    </row>
    <row r="470" spans="1:20" ht="18" x14ac:dyDescent="0.25">
      <c r="A470" s="1773"/>
      <c r="B470" s="1639"/>
      <c r="C470" s="1643"/>
      <c r="D470" s="1621"/>
      <c r="E470" s="1621"/>
      <c r="F470" s="418" t="s">
        <v>251</v>
      </c>
      <c r="G470" s="363">
        <f t="shared" si="46"/>
        <v>0</v>
      </c>
      <c r="H470" s="315">
        <v>0</v>
      </c>
      <c r="I470" s="315">
        <v>0</v>
      </c>
      <c r="J470" s="315">
        <v>0</v>
      </c>
      <c r="K470" s="315">
        <v>0</v>
      </c>
      <c r="L470" s="315">
        <v>0</v>
      </c>
      <c r="M470" s="315">
        <v>0</v>
      </c>
      <c r="N470" s="315">
        <v>0</v>
      </c>
      <c r="O470" s="315">
        <v>0</v>
      </c>
      <c r="P470" s="315">
        <v>0</v>
      </c>
      <c r="Q470" s="315">
        <v>0</v>
      </c>
      <c r="R470" s="315">
        <v>0</v>
      </c>
      <c r="S470" s="315">
        <v>0</v>
      </c>
      <c r="T470" s="306"/>
    </row>
    <row r="471" spans="1:20" ht="18" x14ac:dyDescent="0.25">
      <c r="A471" s="1773"/>
      <c r="B471" s="1639"/>
      <c r="C471" s="1643"/>
      <c r="D471" s="1621"/>
      <c r="E471" s="1621"/>
      <c r="F471" s="418" t="s">
        <v>252</v>
      </c>
      <c r="G471" s="363">
        <f t="shared" si="46"/>
        <v>0</v>
      </c>
      <c r="H471" s="315">
        <v>0</v>
      </c>
      <c r="I471" s="315">
        <v>0</v>
      </c>
      <c r="J471" s="315">
        <v>0</v>
      </c>
      <c r="K471" s="315">
        <v>0</v>
      </c>
      <c r="L471" s="315">
        <v>0</v>
      </c>
      <c r="M471" s="315">
        <v>0</v>
      </c>
      <c r="N471" s="315">
        <v>0</v>
      </c>
      <c r="O471" s="315">
        <v>0</v>
      </c>
      <c r="P471" s="315">
        <v>0</v>
      </c>
      <c r="Q471" s="315">
        <v>0</v>
      </c>
      <c r="R471" s="315">
        <v>0</v>
      </c>
      <c r="S471" s="315">
        <v>0</v>
      </c>
      <c r="T471" s="306"/>
    </row>
    <row r="472" spans="1:20" ht="15" customHeight="1" thickBot="1" x14ac:dyDescent="0.3">
      <c r="A472" s="1773"/>
      <c r="B472" s="1639"/>
      <c r="C472" s="1622" t="s">
        <v>6</v>
      </c>
      <c r="D472" s="1622"/>
      <c r="E472" s="1622"/>
      <c r="F472" s="1623"/>
      <c r="G472" s="1623"/>
      <c r="H472" s="1623"/>
      <c r="I472" s="1623"/>
      <c r="J472" s="1623"/>
      <c r="K472" s="1623"/>
      <c r="L472" s="1623"/>
      <c r="M472" s="1623"/>
      <c r="N472" s="1623"/>
      <c r="O472" s="1623"/>
      <c r="P472" s="1623"/>
      <c r="Q472" s="1623"/>
      <c r="R472" s="1623"/>
      <c r="S472" s="1624"/>
      <c r="T472" s="306"/>
    </row>
    <row r="473" spans="1:20" ht="18" x14ac:dyDescent="0.25">
      <c r="A473" s="1773"/>
      <c r="B473" s="1639"/>
      <c r="C473" s="1625" t="s">
        <v>210</v>
      </c>
      <c r="D473" s="1625"/>
      <c r="E473" s="1625"/>
      <c r="F473" s="1628" t="s">
        <v>175</v>
      </c>
      <c r="G473" s="1628"/>
      <c r="H473" s="1628"/>
      <c r="I473" s="1628"/>
      <c r="J473" s="1628"/>
      <c r="K473" s="1628"/>
      <c r="L473" s="1628"/>
      <c r="M473" s="1628"/>
      <c r="N473" s="1628"/>
      <c r="O473" s="1628"/>
      <c r="P473" s="1628"/>
      <c r="Q473" s="1628"/>
      <c r="R473" s="1628"/>
      <c r="S473" s="1628"/>
      <c r="T473" s="306"/>
    </row>
    <row r="474" spans="1:20" ht="16.5" customHeight="1" x14ac:dyDescent="0.25">
      <c r="A474" s="1773"/>
      <c r="B474" s="1639"/>
      <c r="C474" s="1626"/>
      <c r="D474" s="1626"/>
      <c r="E474" s="1626"/>
      <c r="F474" s="419" t="s">
        <v>212</v>
      </c>
      <c r="G474" s="313">
        <v>0</v>
      </c>
      <c r="H474" s="313">
        <v>0</v>
      </c>
      <c r="I474" s="313">
        <v>0</v>
      </c>
      <c r="J474" s="313">
        <v>0</v>
      </c>
      <c r="K474" s="313">
        <v>0</v>
      </c>
      <c r="L474" s="313">
        <v>0</v>
      </c>
      <c r="M474" s="313">
        <v>0</v>
      </c>
      <c r="N474" s="313">
        <v>0</v>
      </c>
      <c r="O474" s="313">
        <v>0</v>
      </c>
      <c r="P474" s="313">
        <v>0</v>
      </c>
      <c r="Q474" s="313">
        <v>0</v>
      </c>
      <c r="R474" s="313">
        <v>0</v>
      </c>
      <c r="S474" s="313">
        <v>0</v>
      </c>
      <c r="T474" s="306"/>
    </row>
    <row r="475" spans="1:20" ht="16.5" customHeight="1" x14ac:dyDescent="0.25">
      <c r="A475" s="1773"/>
      <c r="B475" s="1639"/>
      <c r="C475" s="1626"/>
      <c r="D475" s="1626"/>
      <c r="E475" s="1626"/>
      <c r="F475" s="420" t="s">
        <v>213</v>
      </c>
      <c r="G475" s="338">
        <v>0</v>
      </c>
      <c r="H475" s="338">
        <v>0</v>
      </c>
      <c r="I475" s="338">
        <v>0</v>
      </c>
      <c r="J475" s="338">
        <v>0</v>
      </c>
      <c r="K475" s="338">
        <v>0</v>
      </c>
      <c r="L475" s="338">
        <v>0</v>
      </c>
      <c r="M475" s="338">
        <v>0</v>
      </c>
      <c r="N475" s="338">
        <v>0</v>
      </c>
      <c r="O475" s="338">
        <v>0</v>
      </c>
      <c r="P475" s="338">
        <v>0</v>
      </c>
      <c r="Q475" s="338">
        <v>0</v>
      </c>
      <c r="R475" s="338">
        <v>0</v>
      </c>
      <c r="S475" s="338">
        <v>0</v>
      </c>
      <c r="T475" s="306"/>
    </row>
    <row r="476" spans="1:20" ht="16.5" customHeight="1" x14ac:dyDescent="0.25">
      <c r="A476" s="1773"/>
      <c r="B476" s="1639"/>
      <c r="C476" s="1626"/>
      <c r="D476" s="1626"/>
      <c r="E476" s="1626"/>
      <c r="F476" s="420" t="s">
        <v>214</v>
      </c>
      <c r="G476" s="338">
        <v>0</v>
      </c>
      <c r="H476" s="338">
        <v>0</v>
      </c>
      <c r="I476" s="338">
        <v>0</v>
      </c>
      <c r="J476" s="338">
        <v>0</v>
      </c>
      <c r="K476" s="338">
        <v>0</v>
      </c>
      <c r="L476" s="338">
        <v>0</v>
      </c>
      <c r="M476" s="338">
        <v>0</v>
      </c>
      <c r="N476" s="338">
        <v>0</v>
      </c>
      <c r="O476" s="338">
        <v>0</v>
      </c>
      <c r="P476" s="338">
        <v>0</v>
      </c>
      <c r="Q476" s="338">
        <v>0</v>
      </c>
      <c r="R476" s="338">
        <v>0</v>
      </c>
      <c r="S476" s="338">
        <v>0</v>
      </c>
      <c r="T476" s="306"/>
    </row>
    <row r="477" spans="1:20" ht="16.5" customHeight="1" x14ac:dyDescent="0.25">
      <c r="A477" s="1773"/>
      <c r="B477" s="1639"/>
      <c r="C477" s="1626"/>
      <c r="D477" s="1626"/>
      <c r="E477" s="1626"/>
      <c r="F477" s="420" t="s">
        <v>215</v>
      </c>
      <c r="G477" s="338">
        <v>0</v>
      </c>
      <c r="H477" s="338">
        <v>0</v>
      </c>
      <c r="I477" s="338">
        <v>0</v>
      </c>
      <c r="J477" s="338">
        <v>0</v>
      </c>
      <c r="K477" s="338">
        <v>0</v>
      </c>
      <c r="L477" s="338">
        <v>0</v>
      </c>
      <c r="M477" s="338">
        <v>0</v>
      </c>
      <c r="N477" s="338">
        <v>0</v>
      </c>
      <c r="O477" s="338">
        <v>0</v>
      </c>
      <c r="P477" s="338">
        <v>0</v>
      </c>
      <c r="Q477" s="338">
        <v>0</v>
      </c>
      <c r="R477" s="338">
        <v>0</v>
      </c>
      <c r="S477" s="338">
        <v>0</v>
      </c>
      <c r="T477" s="306"/>
    </row>
    <row r="478" spans="1:20" ht="16.5" customHeight="1" x14ac:dyDescent="0.25">
      <c r="A478" s="1773"/>
      <c r="B478" s="1639"/>
      <c r="C478" s="1626"/>
      <c r="D478" s="1626"/>
      <c r="E478" s="1626"/>
      <c r="F478" s="420" t="s">
        <v>216</v>
      </c>
      <c r="G478" s="338">
        <v>0</v>
      </c>
      <c r="H478" s="338">
        <v>0</v>
      </c>
      <c r="I478" s="338">
        <v>0</v>
      </c>
      <c r="J478" s="338">
        <v>0</v>
      </c>
      <c r="K478" s="338">
        <v>0</v>
      </c>
      <c r="L478" s="338">
        <v>0</v>
      </c>
      <c r="M478" s="338">
        <v>0</v>
      </c>
      <c r="N478" s="338">
        <v>0</v>
      </c>
      <c r="O478" s="338">
        <v>0</v>
      </c>
      <c r="P478" s="338">
        <v>0</v>
      </c>
      <c r="Q478" s="338">
        <v>0</v>
      </c>
      <c r="R478" s="338">
        <v>0</v>
      </c>
      <c r="S478" s="338">
        <v>0</v>
      </c>
      <c r="T478" s="306"/>
    </row>
    <row r="479" spans="1:20" ht="16.5" customHeight="1" x14ac:dyDescent="0.25">
      <c r="A479" s="1773"/>
      <c r="B479" s="1639"/>
      <c r="C479" s="1626"/>
      <c r="D479" s="1626"/>
      <c r="E479" s="1626"/>
      <c r="F479" s="420" t="s">
        <v>217</v>
      </c>
      <c r="G479" s="338">
        <v>0</v>
      </c>
      <c r="H479" s="338">
        <v>0</v>
      </c>
      <c r="I479" s="338">
        <v>0</v>
      </c>
      <c r="J479" s="338">
        <v>0</v>
      </c>
      <c r="K479" s="338">
        <v>0</v>
      </c>
      <c r="L479" s="338">
        <v>0</v>
      </c>
      <c r="M479" s="338">
        <v>0</v>
      </c>
      <c r="N479" s="338">
        <v>0</v>
      </c>
      <c r="O479" s="338">
        <v>0</v>
      </c>
      <c r="P479" s="338">
        <v>0</v>
      </c>
      <c r="Q479" s="338">
        <v>0</v>
      </c>
      <c r="R479" s="338">
        <v>0</v>
      </c>
      <c r="S479" s="338">
        <v>0</v>
      </c>
      <c r="T479" s="306"/>
    </row>
    <row r="480" spans="1:20" ht="16.5" customHeight="1" x14ac:dyDescent="0.25">
      <c r="A480" s="1773"/>
      <c r="B480" s="1639"/>
      <c r="C480" s="1626"/>
      <c r="D480" s="1626"/>
      <c r="E480" s="1626"/>
      <c r="F480" s="420" t="s">
        <v>218</v>
      </c>
      <c r="G480" s="338">
        <v>0</v>
      </c>
      <c r="H480" s="338">
        <v>0</v>
      </c>
      <c r="I480" s="338">
        <v>0</v>
      </c>
      <c r="J480" s="338">
        <v>0</v>
      </c>
      <c r="K480" s="338">
        <v>0</v>
      </c>
      <c r="L480" s="338">
        <v>0</v>
      </c>
      <c r="M480" s="338">
        <v>0</v>
      </c>
      <c r="N480" s="338">
        <v>0</v>
      </c>
      <c r="O480" s="338">
        <v>0</v>
      </c>
      <c r="P480" s="338">
        <v>0</v>
      </c>
      <c r="Q480" s="338">
        <v>0</v>
      </c>
      <c r="R480" s="338">
        <v>0</v>
      </c>
      <c r="S480" s="338">
        <v>0</v>
      </c>
      <c r="T480" s="306"/>
    </row>
    <row r="481" spans="1:20" ht="16.5" customHeight="1" x14ac:dyDescent="0.25">
      <c r="A481" s="1773"/>
      <c r="B481" s="1639"/>
      <c r="C481" s="1626"/>
      <c r="D481" s="1626"/>
      <c r="E481" s="1626"/>
      <c r="F481" s="420" t="s">
        <v>219</v>
      </c>
      <c r="G481" s="338">
        <v>0</v>
      </c>
      <c r="H481" s="338">
        <v>0</v>
      </c>
      <c r="I481" s="338">
        <v>0</v>
      </c>
      <c r="J481" s="338">
        <v>0</v>
      </c>
      <c r="K481" s="338">
        <v>0</v>
      </c>
      <c r="L481" s="338">
        <v>0</v>
      </c>
      <c r="M481" s="338">
        <v>0</v>
      </c>
      <c r="N481" s="338">
        <v>0</v>
      </c>
      <c r="O481" s="338">
        <v>0</v>
      </c>
      <c r="P481" s="338">
        <v>0</v>
      </c>
      <c r="Q481" s="338">
        <v>0</v>
      </c>
      <c r="R481" s="338">
        <v>0</v>
      </c>
      <c r="S481" s="338">
        <v>0</v>
      </c>
      <c r="T481" s="306"/>
    </row>
    <row r="482" spans="1:20" ht="16.5" customHeight="1" x14ac:dyDescent="0.25">
      <c r="A482" s="1773"/>
      <c r="B482" s="1639"/>
      <c r="C482" s="1626"/>
      <c r="D482" s="1626"/>
      <c r="E482" s="1626"/>
      <c r="F482" s="420" t="s">
        <v>220</v>
      </c>
      <c r="G482" s="338">
        <v>0</v>
      </c>
      <c r="H482" s="338">
        <v>0</v>
      </c>
      <c r="I482" s="338">
        <v>0</v>
      </c>
      <c r="J482" s="338">
        <v>0</v>
      </c>
      <c r="K482" s="338">
        <v>0</v>
      </c>
      <c r="L482" s="338">
        <v>0</v>
      </c>
      <c r="M482" s="338">
        <v>0</v>
      </c>
      <c r="N482" s="338">
        <v>0</v>
      </c>
      <c r="O482" s="338">
        <v>0</v>
      </c>
      <c r="P482" s="338">
        <v>0</v>
      </c>
      <c r="Q482" s="338">
        <v>0</v>
      </c>
      <c r="R482" s="338">
        <v>0</v>
      </c>
      <c r="S482" s="338">
        <v>0</v>
      </c>
      <c r="T482" s="306"/>
    </row>
    <row r="483" spans="1:20" ht="16.5" customHeight="1" x14ac:dyDescent="0.25">
      <c r="A483" s="1773"/>
      <c r="B483" s="1639"/>
      <c r="C483" s="1626"/>
      <c r="D483" s="1626"/>
      <c r="E483" s="1626"/>
      <c r="F483" s="420" t="s">
        <v>221</v>
      </c>
      <c r="G483" s="338">
        <v>0</v>
      </c>
      <c r="H483" s="338">
        <v>0</v>
      </c>
      <c r="I483" s="338">
        <v>0</v>
      </c>
      <c r="J483" s="338">
        <v>0</v>
      </c>
      <c r="K483" s="338">
        <v>0</v>
      </c>
      <c r="L483" s="338">
        <v>0</v>
      </c>
      <c r="M483" s="338">
        <v>0</v>
      </c>
      <c r="N483" s="338">
        <v>0</v>
      </c>
      <c r="O483" s="338">
        <v>0</v>
      </c>
      <c r="P483" s="338">
        <v>0</v>
      </c>
      <c r="Q483" s="338">
        <v>0</v>
      </c>
      <c r="R483" s="338">
        <v>0</v>
      </c>
      <c r="S483" s="338">
        <v>0</v>
      </c>
      <c r="T483" s="306"/>
    </row>
    <row r="484" spans="1:20" ht="16.5" customHeight="1" x14ac:dyDescent="0.25">
      <c r="A484" s="1773"/>
      <c r="B484" s="1639"/>
      <c r="C484" s="1626"/>
      <c r="D484" s="1626"/>
      <c r="E484" s="1626"/>
      <c r="F484" s="420" t="s">
        <v>222</v>
      </c>
      <c r="G484" s="338">
        <v>0</v>
      </c>
      <c r="H484" s="338">
        <v>0</v>
      </c>
      <c r="I484" s="338">
        <v>0</v>
      </c>
      <c r="J484" s="338">
        <v>0</v>
      </c>
      <c r="K484" s="338">
        <v>0</v>
      </c>
      <c r="L484" s="338">
        <v>0</v>
      </c>
      <c r="M484" s="338">
        <v>0</v>
      </c>
      <c r="N484" s="338">
        <v>0</v>
      </c>
      <c r="O484" s="338">
        <v>0</v>
      </c>
      <c r="P484" s="338">
        <v>0</v>
      </c>
      <c r="Q484" s="338">
        <v>0</v>
      </c>
      <c r="R484" s="338">
        <v>0</v>
      </c>
      <c r="S484" s="338">
        <v>0</v>
      </c>
      <c r="T484" s="306"/>
    </row>
    <row r="485" spans="1:20" ht="16.5" customHeight="1" x14ac:dyDescent="0.25">
      <c r="A485" s="1773"/>
      <c r="B485" s="1639"/>
      <c r="C485" s="1626"/>
      <c r="D485" s="1626"/>
      <c r="E485" s="1626"/>
      <c r="F485" s="420" t="s">
        <v>223</v>
      </c>
      <c r="G485" s="338">
        <v>0</v>
      </c>
      <c r="H485" s="338">
        <v>0</v>
      </c>
      <c r="I485" s="338">
        <v>0</v>
      </c>
      <c r="J485" s="338">
        <v>0</v>
      </c>
      <c r="K485" s="338">
        <v>0</v>
      </c>
      <c r="L485" s="338">
        <v>0</v>
      </c>
      <c r="M485" s="338">
        <v>0</v>
      </c>
      <c r="N485" s="338">
        <v>0</v>
      </c>
      <c r="O485" s="338">
        <v>0</v>
      </c>
      <c r="P485" s="338">
        <v>0</v>
      </c>
      <c r="Q485" s="338">
        <v>0</v>
      </c>
      <c r="R485" s="338">
        <v>0</v>
      </c>
      <c r="S485" s="338">
        <v>0</v>
      </c>
      <c r="T485" s="306"/>
    </row>
    <row r="486" spans="1:20" ht="16.5" customHeight="1" x14ac:dyDescent="0.25">
      <c r="A486" s="1773"/>
      <c r="B486" s="1639"/>
      <c r="C486" s="1626"/>
      <c r="D486" s="1626"/>
      <c r="E486" s="1626"/>
      <c r="F486" s="420" t="s">
        <v>224</v>
      </c>
      <c r="G486" s="338">
        <v>0</v>
      </c>
      <c r="H486" s="338">
        <v>0</v>
      </c>
      <c r="I486" s="338">
        <v>0</v>
      </c>
      <c r="J486" s="338">
        <v>0</v>
      </c>
      <c r="K486" s="338">
        <v>0</v>
      </c>
      <c r="L486" s="338">
        <v>0</v>
      </c>
      <c r="M486" s="338">
        <v>0</v>
      </c>
      <c r="N486" s="338">
        <v>0</v>
      </c>
      <c r="O486" s="338">
        <v>0</v>
      </c>
      <c r="P486" s="338">
        <v>0</v>
      </c>
      <c r="Q486" s="338">
        <v>0</v>
      </c>
      <c r="R486" s="338">
        <v>0</v>
      </c>
      <c r="S486" s="338">
        <v>0</v>
      </c>
      <c r="T486" s="306"/>
    </row>
    <row r="487" spans="1:20" ht="16.5" customHeight="1" x14ac:dyDescent="0.25">
      <c r="A487" s="1773"/>
      <c r="B487" s="1639"/>
      <c r="C487" s="1626"/>
      <c r="D487" s="1626"/>
      <c r="E487" s="1626"/>
      <c r="F487" s="420" t="s">
        <v>225</v>
      </c>
      <c r="G487" s="338">
        <v>0</v>
      </c>
      <c r="H487" s="338">
        <v>0</v>
      </c>
      <c r="I487" s="338">
        <v>0</v>
      </c>
      <c r="J487" s="338">
        <v>0</v>
      </c>
      <c r="K487" s="338">
        <v>0</v>
      </c>
      <c r="L487" s="338">
        <v>0</v>
      </c>
      <c r="M487" s="338">
        <v>0</v>
      </c>
      <c r="N487" s="338">
        <v>0</v>
      </c>
      <c r="O487" s="338">
        <v>0</v>
      </c>
      <c r="P487" s="338">
        <v>0</v>
      </c>
      <c r="Q487" s="338">
        <v>0</v>
      </c>
      <c r="R487" s="338">
        <v>0</v>
      </c>
      <c r="S487" s="338">
        <v>0</v>
      </c>
      <c r="T487" s="306"/>
    </row>
    <row r="488" spans="1:20" ht="16.5" customHeight="1" x14ac:dyDescent="0.25">
      <c r="A488" s="1773"/>
      <c r="B488" s="1639"/>
      <c r="C488" s="1626"/>
      <c r="D488" s="1626"/>
      <c r="E488" s="1626"/>
      <c r="F488" s="420" t="s">
        <v>226</v>
      </c>
      <c r="G488" s="338">
        <v>0</v>
      </c>
      <c r="H488" s="338">
        <v>0</v>
      </c>
      <c r="I488" s="338">
        <v>0</v>
      </c>
      <c r="J488" s="338">
        <v>0</v>
      </c>
      <c r="K488" s="338">
        <v>0</v>
      </c>
      <c r="L488" s="338">
        <v>0</v>
      </c>
      <c r="M488" s="338">
        <v>0</v>
      </c>
      <c r="N488" s="338">
        <v>0</v>
      </c>
      <c r="O488" s="338">
        <v>0</v>
      </c>
      <c r="P488" s="338">
        <v>0</v>
      </c>
      <c r="Q488" s="338">
        <v>0</v>
      </c>
      <c r="R488" s="338">
        <v>0</v>
      </c>
      <c r="S488" s="338">
        <v>0</v>
      </c>
      <c r="T488" s="306"/>
    </row>
    <row r="489" spans="1:20" ht="16.5" customHeight="1" x14ac:dyDescent="0.25">
      <c r="A489" s="1773"/>
      <c r="B489" s="1639"/>
      <c r="C489" s="1627"/>
      <c r="D489" s="1627"/>
      <c r="E489" s="1627"/>
      <c r="F489" s="420" t="s">
        <v>227</v>
      </c>
      <c r="G489" s="338">
        <v>0</v>
      </c>
      <c r="H489" s="338">
        <v>0</v>
      </c>
      <c r="I489" s="338">
        <v>0</v>
      </c>
      <c r="J489" s="338">
        <v>0</v>
      </c>
      <c r="K489" s="338">
        <v>0</v>
      </c>
      <c r="L489" s="338">
        <v>0</v>
      </c>
      <c r="M489" s="338">
        <v>0</v>
      </c>
      <c r="N489" s="338">
        <v>0</v>
      </c>
      <c r="O489" s="338">
        <v>0</v>
      </c>
      <c r="P489" s="338">
        <v>0</v>
      </c>
      <c r="Q489" s="338">
        <v>0</v>
      </c>
      <c r="R489" s="338">
        <v>0</v>
      </c>
      <c r="S489" s="338">
        <v>0</v>
      </c>
      <c r="T489" s="306"/>
    </row>
    <row r="490" spans="1:20" ht="16.5" customHeight="1" x14ac:dyDescent="0.25">
      <c r="A490" s="1773"/>
      <c r="B490" s="1639"/>
      <c r="C490" s="1629" t="s">
        <v>211</v>
      </c>
      <c r="D490" s="1629"/>
      <c r="E490" s="1630"/>
      <c r="F490" s="1633" t="s">
        <v>176</v>
      </c>
      <c r="G490" s="1633"/>
      <c r="H490" s="1633"/>
      <c r="I490" s="1633"/>
      <c r="J490" s="1633"/>
      <c r="K490" s="1633"/>
      <c r="L490" s="1633"/>
      <c r="M490" s="1633"/>
      <c r="N490" s="1633"/>
      <c r="O490" s="1633"/>
      <c r="P490" s="1633"/>
      <c r="Q490" s="1633"/>
      <c r="R490" s="1633"/>
      <c r="S490" s="1633"/>
      <c r="T490" s="306"/>
    </row>
    <row r="491" spans="1:20" ht="16.5" customHeight="1" x14ac:dyDescent="0.25">
      <c r="A491" s="1773"/>
      <c r="B491" s="1639"/>
      <c r="C491" s="1626"/>
      <c r="D491" s="1626"/>
      <c r="E491" s="1631"/>
      <c r="F491" s="420" t="s">
        <v>253</v>
      </c>
      <c r="G491" s="338">
        <v>0</v>
      </c>
      <c r="H491" s="338">
        <v>0</v>
      </c>
      <c r="I491" s="338">
        <v>0</v>
      </c>
      <c r="J491" s="338">
        <v>0</v>
      </c>
      <c r="K491" s="338">
        <v>0</v>
      </c>
      <c r="L491" s="338">
        <v>0</v>
      </c>
      <c r="M491" s="338">
        <v>0</v>
      </c>
      <c r="N491" s="338">
        <v>0</v>
      </c>
      <c r="O491" s="338">
        <v>0</v>
      </c>
      <c r="P491" s="338">
        <v>0</v>
      </c>
      <c r="Q491" s="338">
        <v>0</v>
      </c>
      <c r="R491" s="338">
        <v>0</v>
      </c>
      <c r="S491" s="338">
        <v>0</v>
      </c>
      <c r="T491" s="306"/>
    </row>
    <row r="492" spans="1:20" ht="16.5" customHeight="1" x14ac:dyDescent="0.25">
      <c r="A492" s="1773"/>
      <c r="B492" s="1639"/>
      <c r="C492" s="1626"/>
      <c r="D492" s="1626"/>
      <c r="E492" s="1631"/>
      <c r="F492" s="420" t="s">
        <v>254</v>
      </c>
      <c r="G492" s="338">
        <v>0</v>
      </c>
      <c r="H492" s="338">
        <v>0</v>
      </c>
      <c r="I492" s="338">
        <v>0</v>
      </c>
      <c r="J492" s="338">
        <v>0</v>
      </c>
      <c r="K492" s="338">
        <v>0</v>
      </c>
      <c r="L492" s="338">
        <v>0</v>
      </c>
      <c r="M492" s="338">
        <v>0</v>
      </c>
      <c r="N492" s="338">
        <v>0</v>
      </c>
      <c r="O492" s="338">
        <v>0</v>
      </c>
      <c r="P492" s="338">
        <v>0</v>
      </c>
      <c r="Q492" s="338">
        <v>0</v>
      </c>
      <c r="R492" s="338">
        <v>0</v>
      </c>
      <c r="S492" s="338">
        <v>0</v>
      </c>
      <c r="T492" s="306"/>
    </row>
    <row r="493" spans="1:20" ht="16.5" customHeight="1" x14ac:dyDescent="0.25">
      <c r="A493" s="1773"/>
      <c r="B493" s="1639"/>
      <c r="C493" s="1626"/>
      <c r="D493" s="1626"/>
      <c r="E493" s="1631"/>
      <c r="F493" s="420" t="s">
        <v>255</v>
      </c>
      <c r="G493" s="338">
        <v>0</v>
      </c>
      <c r="H493" s="338">
        <v>0</v>
      </c>
      <c r="I493" s="338">
        <v>0</v>
      </c>
      <c r="J493" s="338">
        <v>0</v>
      </c>
      <c r="K493" s="338">
        <v>0</v>
      </c>
      <c r="L493" s="338">
        <v>0</v>
      </c>
      <c r="M493" s="338">
        <v>0</v>
      </c>
      <c r="N493" s="338">
        <v>0</v>
      </c>
      <c r="O493" s="338">
        <v>0</v>
      </c>
      <c r="P493" s="338">
        <v>0</v>
      </c>
      <c r="Q493" s="338">
        <v>0</v>
      </c>
      <c r="R493" s="338">
        <v>0</v>
      </c>
      <c r="S493" s="338">
        <v>0</v>
      </c>
      <c r="T493" s="306"/>
    </row>
    <row r="494" spans="1:20" ht="16.5" customHeight="1" x14ac:dyDescent="0.25">
      <c r="A494" s="1773"/>
      <c r="B494" s="1639"/>
      <c r="C494" s="1626"/>
      <c r="D494" s="1626"/>
      <c r="E494" s="1631"/>
      <c r="F494" s="420" t="s">
        <v>256</v>
      </c>
      <c r="G494" s="338">
        <v>0</v>
      </c>
      <c r="H494" s="338">
        <v>0</v>
      </c>
      <c r="I494" s="338">
        <v>0</v>
      </c>
      <c r="J494" s="338">
        <v>0</v>
      </c>
      <c r="K494" s="338">
        <v>0</v>
      </c>
      <c r="L494" s="338">
        <v>0</v>
      </c>
      <c r="M494" s="338">
        <v>0</v>
      </c>
      <c r="N494" s="338">
        <v>0</v>
      </c>
      <c r="O494" s="338">
        <v>0</v>
      </c>
      <c r="P494" s="338">
        <v>0</v>
      </c>
      <c r="Q494" s="338">
        <v>0</v>
      </c>
      <c r="R494" s="338">
        <v>0</v>
      </c>
      <c r="S494" s="338">
        <v>0</v>
      </c>
      <c r="T494" s="306"/>
    </row>
    <row r="495" spans="1:20" ht="16.5" customHeight="1" x14ac:dyDescent="0.25">
      <c r="A495" s="1773"/>
      <c r="B495" s="1639"/>
      <c r="C495" s="1626"/>
      <c r="D495" s="1626"/>
      <c r="E495" s="1631"/>
      <c r="F495" s="420" t="s">
        <v>257</v>
      </c>
      <c r="G495" s="338">
        <v>0</v>
      </c>
      <c r="H495" s="338">
        <v>0</v>
      </c>
      <c r="I495" s="338">
        <v>0</v>
      </c>
      <c r="J495" s="338">
        <v>0</v>
      </c>
      <c r="K495" s="338">
        <v>0</v>
      </c>
      <c r="L495" s="338">
        <v>0</v>
      </c>
      <c r="M495" s="338">
        <v>0</v>
      </c>
      <c r="N495" s="338">
        <v>0</v>
      </c>
      <c r="O495" s="338">
        <v>0</v>
      </c>
      <c r="P495" s="338">
        <v>0</v>
      </c>
      <c r="Q495" s="338">
        <v>0</v>
      </c>
      <c r="R495" s="338">
        <v>0</v>
      </c>
      <c r="S495" s="338">
        <v>0</v>
      </c>
      <c r="T495" s="306"/>
    </row>
    <row r="496" spans="1:20" ht="16.5" customHeight="1" x14ac:dyDescent="0.25">
      <c r="A496" s="1773"/>
      <c r="B496" s="1639"/>
      <c r="C496" s="1626"/>
      <c r="D496" s="1626"/>
      <c r="E496" s="1631"/>
      <c r="F496" s="420" t="s">
        <v>258</v>
      </c>
      <c r="G496" s="338">
        <v>0</v>
      </c>
      <c r="H496" s="338">
        <v>0</v>
      </c>
      <c r="I496" s="338">
        <v>0</v>
      </c>
      <c r="J496" s="338">
        <v>0</v>
      </c>
      <c r="K496" s="338">
        <v>0</v>
      </c>
      <c r="L496" s="338">
        <v>0</v>
      </c>
      <c r="M496" s="338">
        <v>0</v>
      </c>
      <c r="N496" s="338">
        <v>0</v>
      </c>
      <c r="O496" s="338">
        <v>0</v>
      </c>
      <c r="P496" s="338">
        <v>0</v>
      </c>
      <c r="Q496" s="338">
        <v>0</v>
      </c>
      <c r="R496" s="338">
        <v>0</v>
      </c>
      <c r="S496" s="338">
        <v>0</v>
      </c>
      <c r="T496" s="306"/>
    </row>
    <row r="497" spans="1:20" ht="16.5" customHeight="1" x14ac:dyDescent="0.25">
      <c r="A497" s="1773"/>
      <c r="B497" s="1639"/>
      <c r="C497" s="1626"/>
      <c r="D497" s="1626"/>
      <c r="E497" s="1631"/>
      <c r="F497" s="420" t="s">
        <v>259</v>
      </c>
      <c r="G497" s="338">
        <v>0</v>
      </c>
      <c r="H497" s="338">
        <v>0</v>
      </c>
      <c r="I497" s="338">
        <v>0</v>
      </c>
      <c r="J497" s="338">
        <v>0</v>
      </c>
      <c r="K497" s="338">
        <v>0</v>
      </c>
      <c r="L497" s="338">
        <v>0</v>
      </c>
      <c r="M497" s="338">
        <v>0</v>
      </c>
      <c r="N497" s="338">
        <v>0</v>
      </c>
      <c r="O497" s="338">
        <v>0</v>
      </c>
      <c r="P497" s="338">
        <v>0</v>
      </c>
      <c r="Q497" s="338">
        <v>0</v>
      </c>
      <c r="R497" s="338">
        <v>0</v>
      </c>
      <c r="S497" s="338">
        <v>0</v>
      </c>
      <c r="T497" s="306"/>
    </row>
    <row r="498" spans="1:20" ht="16.5" customHeight="1" x14ac:dyDescent="0.25">
      <c r="A498" s="1773"/>
      <c r="B498" s="1639"/>
      <c r="C498" s="1626"/>
      <c r="D498" s="1626"/>
      <c r="E498" s="1631"/>
      <c r="F498" s="420" t="s">
        <v>260</v>
      </c>
      <c r="G498" s="338">
        <v>0</v>
      </c>
      <c r="H498" s="338">
        <v>0</v>
      </c>
      <c r="I498" s="338">
        <v>0</v>
      </c>
      <c r="J498" s="338">
        <v>0</v>
      </c>
      <c r="K498" s="338">
        <v>0</v>
      </c>
      <c r="L498" s="338">
        <v>0</v>
      </c>
      <c r="M498" s="338">
        <v>0</v>
      </c>
      <c r="N498" s="338">
        <v>0</v>
      </c>
      <c r="O498" s="338">
        <v>0</v>
      </c>
      <c r="P498" s="338">
        <v>0</v>
      </c>
      <c r="Q498" s="338">
        <v>0</v>
      </c>
      <c r="R498" s="338">
        <v>0</v>
      </c>
      <c r="S498" s="338">
        <v>0</v>
      </c>
      <c r="T498" s="306"/>
    </row>
    <row r="499" spans="1:20" ht="16.5" customHeight="1" x14ac:dyDescent="0.25">
      <c r="A499" s="1773"/>
      <c r="B499" s="1639"/>
      <c r="C499" s="1626"/>
      <c r="D499" s="1626"/>
      <c r="E499" s="1631"/>
      <c r="F499" s="420" t="s">
        <v>261</v>
      </c>
      <c r="G499" s="338">
        <v>0</v>
      </c>
      <c r="H499" s="338">
        <v>0</v>
      </c>
      <c r="I499" s="338">
        <v>0</v>
      </c>
      <c r="J499" s="338">
        <v>0</v>
      </c>
      <c r="K499" s="338">
        <v>0</v>
      </c>
      <c r="L499" s="338">
        <v>0</v>
      </c>
      <c r="M499" s="338">
        <v>0</v>
      </c>
      <c r="N499" s="338">
        <v>0</v>
      </c>
      <c r="O499" s="338">
        <v>0</v>
      </c>
      <c r="P499" s="338">
        <v>0</v>
      </c>
      <c r="Q499" s="338">
        <v>0</v>
      </c>
      <c r="R499" s="338">
        <v>0</v>
      </c>
      <c r="S499" s="338">
        <v>0</v>
      </c>
      <c r="T499" s="306"/>
    </row>
    <row r="500" spans="1:20" ht="16.5" customHeight="1" thickBot="1" x14ac:dyDescent="0.3">
      <c r="A500" s="1774"/>
      <c r="B500" s="1640"/>
      <c r="C500" s="1627"/>
      <c r="D500" s="1627"/>
      <c r="E500" s="1632"/>
      <c r="F500" s="420" t="s">
        <v>262</v>
      </c>
      <c r="G500" s="338">
        <v>0</v>
      </c>
      <c r="H500" s="338">
        <v>0</v>
      </c>
      <c r="I500" s="338">
        <v>0</v>
      </c>
      <c r="J500" s="338">
        <v>0</v>
      </c>
      <c r="K500" s="338">
        <v>0</v>
      </c>
      <c r="L500" s="338">
        <v>0</v>
      </c>
      <c r="M500" s="338">
        <v>0</v>
      </c>
      <c r="N500" s="338">
        <v>0</v>
      </c>
      <c r="O500" s="338">
        <v>0</v>
      </c>
      <c r="P500" s="338">
        <v>0</v>
      </c>
      <c r="Q500" s="338">
        <v>0</v>
      </c>
      <c r="R500" s="338">
        <v>0</v>
      </c>
      <c r="S500" s="338">
        <v>0</v>
      </c>
      <c r="T500" s="306"/>
    </row>
    <row r="501" spans="1:20" ht="6.75" customHeight="1" x14ac:dyDescent="0.25">
      <c r="A501" s="1619"/>
      <c r="B501" s="1620"/>
      <c r="C501" s="1620"/>
      <c r="D501" s="1620"/>
      <c r="E501" s="1620"/>
      <c r="F501" s="1620"/>
      <c r="G501" s="1620"/>
      <c r="H501" s="1620"/>
      <c r="I501" s="1620"/>
      <c r="J501" s="1620"/>
      <c r="K501" s="1620"/>
      <c r="L501" s="1620"/>
      <c r="M501" s="1620"/>
      <c r="N501" s="1620"/>
      <c r="O501" s="1620"/>
      <c r="P501" s="1620"/>
      <c r="Q501" s="1620"/>
      <c r="R501" s="1620"/>
      <c r="S501" s="1620"/>
      <c r="T501" s="306"/>
    </row>
    <row r="502" spans="1:20" ht="9.75" customHeight="1" x14ac:dyDescent="0.25">
      <c r="A502" s="421"/>
      <c r="B502" s="421"/>
      <c r="C502" s="421"/>
      <c r="D502" s="422"/>
      <c r="E502" s="423"/>
      <c r="F502" s="424"/>
      <c r="G502" s="424"/>
      <c r="H502" s="424"/>
      <c r="I502" s="425"/>
      <c r="J502" s="425"/>
      <c r="K502" s="425"/>
      <c r="L502" s="425"/>
      <c r="M502" s="425"/>
      <c r="N502" s="425"/>
      <c r="O502" s="425"/>
      <c r="P502" s="425"/>
      <c r="Q502" s="425"/>
      <c r="R502" s="425"/>
      <c r="S502" s="425"/>
      <c r="T502" s="421"/>
    </row>
    <row r="503" spans="1:20" ht="18" x14ac:dyDescent="0.3">
      <c r="A503" s="421"/>
      <c r="B503" s="421"/>
      <c r="C503" s="421"/>
      <c r="D503" s="422"/>
      <c r="E503" s="423"/>
      <c r="F503" s="426"/>
      <c r="G503" s="427"/>
      <c r="H503" s="428"/>
      <c r="I503" s="429"/>
      <c r="J503" s="429"/>
      <c r="K503" s="429"/>
      <c r="L503" s="429"/>
      <c r="M503" s="425"/>
      <c r="N503" s="425"/>
      <c r="O503" s="425"/>
      <c r="P503" s="425"/>
      <c r="Q503" s="425"/>
      <c r="R503" s="425"/>
      <c r="S503" s="425"/>
      <c r="T503" s="421"/>
    </row>
    <row r="504" spans="1:20" ht="17.25" customHeight="1" x14ac:dyDescent="0.3">
      <c r="A504" s="421"/>
      <c r="B504" s="421"/>
      <c r="C504" s="421"/>
      <c r="D504" s="422"/>
      <c r="E504" s="423"/>
      <c r="F504" s="430"/>
      <c r="G504" s="427"/>
      <c r="H504" s="428"/>
      <c r="I504" s="429"/>
      <c r="J504" s="429"/>
      <c r="K504" s="429"/>
      <c r="L504" s="429"/>
      <c r="M504" s="425"/>
      <c r="N504" s="425"/>
      <c r="O504" s="425"/>
      <c r="P504" s="425"/>
      <c r="Q504" s="425"/>
      <c r="R504" s="425"/>
      <c r="S504" s="425"/>
      <c r="T504" s="421"/>
    </row>
    <row r="505" spans="1:20" ht="18" x14ac:dyDescent="0.3">
      <c r="A505" s="421"/>
      <c r="B505" s="421"/>
      <c r="C505" s="421"/>
      <c r="D505" s="422"/>
      <c r="E505" s="423"/>
      <c r="F505" s="426"/>
      <c r="G505" s="427"/>
      <c r="H505" s="428"/>
      <c r="I505" s="429"/>
      <c r="J505" s="429"/>
      <c r="K505" s="429"/>
      <c r="L505" s="429"/>
      <c r="M505" s="425"/>
      <c r="N505" s="425"/>
      <c r="O505" s="425"/>
      <c r="P505" s="425"/>
      <c r="Q505" s="425"/>
      <c r="R505" s="425"/>
      <c r="S505" s="425"/>
      <c r="T505" s="421"/>
    </row>
    <row r="506" spans="1:20" ht="20.25" customHeight="1" x14ac:dyDescent="0.3">
      <c r="A506" s="421"/>
      <c r="B506" s="421"/>
      <c r="C506" s="421"/>
      <c r="D506" s="422"/>
      <c r="E506" s="423"/>
      <c r="F506" s="430"/>
      <c r="G506" s="427"/>
      <c r="H506" s="428"/>
      <c r="I506" s="429"/>
      <c r="J506" s="429"/>
      <c r="K506" s="429"/>
      <c r="L506" s="429"/>
      <c r="M506" s="425"/>
      <c r="N506" s="425"/>
      <c r="O506" s="425"/>
      <c r="P506" s="425"/>
      <c r="Q506" s="425"/>
      <c r="R506" s="425"/>
      <c r="S506" s="425"/>
      <c r="T506" s="421"/>
    </row>
    <row r="507" spans="1:20" ht="18" x14ac:dyDescent="0.3">
      <c r="A507" s="421"/>
      <c r="B507" s="421"/>
      <c r="C507" s="421"/>
      <c r="D507" s="422"/>
      <c r="E507" s="423"/>
      <c r="F507" s="426"/>
      <c r="G507" s="427"/>
      <c r="H507" s="428"/>
      <c r="I507" s="429"/>
      <c r="J507" s="429"/>
      <c r="K507" s="429"/>
      <c r="L507" s="429"/>
      <c r="M507" s="425"/>
      <c r="N507" s="425"/>
      <c r="O507" s="425"/>
      <c r="P507" s="425"/>
      <c r="Q507" s="425"/>
      <c r="R507" s="425"/>
      <c r="S507" s="425"/>
      <c r="T507" s="421"/>
    </row>
    <row r="508" spans="1:20" ht="19.5" customHeight="1" x14ac:dyDescent="0.3">
      <c r="A508" s="421"/>
      <c r="B508" s="421"/>
      <c r="C508" s="421"/>
      <c r="D508" s="422"/>
      <c r="E508" s="423"/>
      <c r="F508" s="431"/>
      <c r="G508" s="427"/>
      <c r="H508" s="428"/>
      <c r="I508" s="429"/>
      <c r="J508" s="429"/>
      <c r="K508" s="429"/>
      <c r="L508" s="429"/>
      <c r="M508" s="425"/>
      <c r="N508" s="425"/>
      <c r="O508" s="425"/>
      <c r="P508" s="425"/>
      <c r="Q508" s="425"/>
      <c r="R508" s="425"/>
      <c r="S508" s="425"/>
      <c r="T508" s="421"/>
    </row>
    <row r="509" spans="1:20" ht="18" x14ac:dyDescent="0.3">
      <c r="A509" s="421"/>
      <c r="B509" s="421"/>
      <c r="C509" s="421"/>
      <c r="D509" s="422"/>
      <c r="E509" s="423"/>
      <c r="F509" s="426"/>
      <c r="G509" s="427"/>
      <c r="H509" s="428"/>
      <c r="I509" s="429"/>
      <c r="J509" s="429"/>
      <c r="K509" s="429"/>
      <c r="L509" s="429"/>
      <c r="M509" s="425"/>
      <c r="N509" s="425"/>
      <c r="O509" s="425"/>
      <c r="P509" s="425"/>
      <c r="Q509" s="425"/>
      <c r="R509" s="425"/>
      <c r="S509" s="425"/>
      <c r="T509" s="421"/>
    </row>
    <row r="510" spans="1:20" ht="22.5" customHeight="1" x14ac:dyDescent="0.3">
      <c r="A510" s="421"/>
      <c r="B510" s="421"/>
      <c r="C510" s="421"/>
      <c r="D510" s="422"/>
      <c r="E510" s="423"/>
      <c r="F510" s="430"/>
      <c r="G510" s="427"/>
      <c r="H510" s="428"/>
      <c r="I510" s="429"/>
      <c r="J510" s="429"/>
      <c r="K510" s="429"/>
      <c r="L510" s="429"/>
      <c r="M510" s="425"/>
      <c r="N510" s="425"/>
      <c r="O510" s="425"/>
      <c r="P510" s="425"/>
      <c r="Q510" s="425"/>
      <c r="R510" s="425"/>
      <c r="S510" s="425"/>
      <c r="T510" s="421"/>
    </row>
    <row r="511" spans="1:20" ht="18" x14ac:dyDescent="0.3">
      <c r="A511" s="421"/>
      <c r="B511" s="421"/>
      <c r="C511" s="421"/>
      <c r="D511" s="422"/>
      <c r="E511" s="423"/>
      <c r="F511" s="426"/>
      <c r="G511" s="427"/>
      <c r="H511" s="428"/>
      <c r="I511" s="429"/>
      <c r="J511" s="429"/>
      <c r="K511" s="429"/>
      <c r="L511" s="429"/>
      <c r="M511" s="425"/>
      <c r="N511" s="425"/>
      <c r="O511" s="425"/>
      <c r="P511" s="425"/>
      <c r="Q511" s="425"/>
      <c r="R511" s="425"/>
      <c r="S511" s="425"/>
      <c r="T511" s="421"/>
    </row>
    <row r="512" spans="1:20" ht="27" customHeight="1" x14ac:dyDescent="0.3">
      <c r="A512" s="421"/>
      <c r="B512" s="421"/>
      <c r="C512" s="421"/>
      <c r="D512" s="422"/>
      <c r="E512" s="423"/>
      <c r="F512" s="430"/>
      <c r="G512" s="427"/>
      <c r="H512" s="428"/>
      <c r="I512" s="429"/>
      <c r="J512" s="429"/>
      <c r="K512" s="429"/>
      <c r="L512" s="429"/>
      <c r="M512" s="425"/>
      <c r="N512" s="425"/>
      <c r="O512" s="425"/>
      <c r="P512" s="425"/>
      <c r="Q512" s="425"/>
      <c r="R512" s="425"/>
      <c r="S512" s="425"/>
      <c r="T512" s="421"/>
    </row>
    <row r="513" spans="1:20" ht="18" x14ac:dyDescent="0.3">
      <c r="A513" s="421"/>
      <c r="B513" s="421"/>
      <c r="C513" s="421"/>
      <c r="D513" s="422"/>
      <c r="E513" s="423"/>
      <c r="F513" s="426"/>
      <c r="G513" s="427"/>
      <c r="H513" s="428"/>
      <c r="I513" s="429"/>
      <c r="J513" s="429"/>
      <c r="K513" s="429"/>
      <c r="L513" s="429"/>
      <c r="M513" s="425"/>
      <c r="N513" s="425"/>
      <c r="O513" s="425"/>
      <c r="P513" s="425"/>
      <c r="Q513" s="425"/>
      <c r="R513" s="425"/>
      <c r="S513" s="425"/>
      <c r="T513" s="421"/>
    </row>
    <row r="514" spans="1:20" ht="18" x14ac:dyDescent="0.25">
      <c r="A514" s="421"/>
      <c r="B514" s="421"/>
      <c r="C514" s="421"/>
      <c r="D514" s="422"/>
      <c r="E514" s="423"/>
      <c r="F514" s="432"/>
      <c r="G514" s="425"/>
      <c r="H514" s="425"/>
      <c r="I514" s="425"/>
      <c r="J514" s="425"/>
      <c r="K514" s="425"/>
      <c r="L514" s="425"/>
      <c r="M514" s="425"/>
      <c r="N514" s="425"/>
      <c r="O514" s="425"/>
      <c r="P514" s="425"/>
      <c r="Q514" s="425"/>
      <c r="R514" s="425"/>
      <c r="S514" s="425"/>
      <c r="T514" s="421"/>
    </row>
    <row r="515" spans="1:20" ht="18" x14ac:dyDescent="0.25">
      <c r="A515" s="421"/>
      <c r="B515" s="421"/>
      <c r="C515" s="421"/>
      <c r="D515" s="422"/>
      <c r="E515" s="423"/>
      <c r="F515" s="432"/>
      <c r="G515" s="425"/>
      <c r="H515" s="425"/>
      <c r="I515" s="425"/>
      <c r="J515" s="425"/>
      <c r="K515" s="425"/>
      <c r="L515" s="425"/>
      <c r="M515" s="425"/>
      <c r="N515" s="425"/>
      <c r="O515" s="425"/>
      <c r="P515" s="425"/>
      <c r="Q515" s="425"/>
      <c r="R515" s="425"/>
      <c r="S515" s="425"/>
      <c r="T515" s="421"/>
    </row>
    <row r="516" spans="1:20" ht="18" x14ac:dyDescent="0.25">
      <c r="A516" s="421"/>
      <c r="B516" s="421"/>
      <c r="C516" s="421"/>
      <c r="D516" s="422"/>
      <c r="E516" s="423"/>
      <c r="F516" s="432"/>
      <c r="G516" s="425"/>
      <c r="H516" s="425"/>
      <c r="I516" s="425"/>
      <c r="J516" s="425"/>
      <c r="K516" s="425"/>
      <c r="L516" s="425"/>
      <c r="M516" s="425"/>
      <c r="N516" s="425"/>
      <c r="O516" s="425"/>
      <c r="P516" s="425"/>
      <c r="Q516" s="425"/>
      <c r="R516" s="425"/>
      <c r="S516" s="425"/>
      <c r="T516" s="421"/>
    </row>
    <row r="517" spans="1:20" ht="18" x14ac:dyDescent="0.25">
      <c r="A517" s="421"/>
      <c r="B517" s="421"/>
      <c r="C517" s="421"/>
      <c r="D517" s="422"/>
      <c r="E517" s="423"/>
      <c r="F517" s="432"/>
      <c r="G517" s="425"/>
      <c r="H517" s="425"/>
      <c r="I517" s="425"/>
      <c r="J517" s="425"/>
      <c r="K517" s="425"/>
      <c r="L517" s="425"/>
      <c r="M517" s="425"/>
      <c r="N517" s="425"/>
      <c r="O517" s="425"/>
      <c r="P517" s="425"/>
      <c r="Q517" s="425"/>
      <c r="R517" s="425"/>
      <c r="S517" s="425"/>
      <c r="T517" s="421"/>
    </row>
    <row r="518" spans="1:20" ht="18" x14ac:dyDescent="0.25">
      <c r="A518" s="421"/>
      <c r="B518" s="421"/>
      <c r="C518" s="421"/>
      <c r="D518" s="422"/>
      <c r="E518" s="423"/>
      <c r="F518" s="432"/>
      <c r="G518" s="425"/>
      <c r="H518" s="425"/>
      <c r="I518" s="425"/>
      <c r="J518" s="425"/>
      <c r="K518" s="425"/>
      <c r="L518" s="425"/>
      <c r="M518" s="425"/>
      <c r="N518" s="425"/>
      <c r="O518" s="425"/>
      <c r="P518" s="425"/>
      <c r="Q518" s="425"/>
      <c r="R518" s="425"/>
      <c r="S518" s="425"/>
      <c r="T518" s="421"/>
    </row>
    <row r="519" spans="1:20" ht="18" x14ac:dyDescent="0.25">
      <c r="A519" s="421"/>
      <c r="B519" s="421"/>
      <c r="C519" s="421"/>
      <c r="D519" s="422"/>
      <c r="E519" s="423"/>
      <c r="F519" s="432"/>
      <c r="G519" s="425"/>
      <c r="H519" s="425"/>
      <c r="I519" s="425"/>
      <c r="J519" s="425"/>
      <c r="K519" s="425"/>
      <c r="L519" s="425"/>
      <c r="M519" s="425"/>
      <c r="N519" s="425"/>
      <c r="O519" s="425"/>
      <c r="P519" s="425"/>
      <c r="Q519" s="425"/>
      <c r="R519" s="425"/>
      <c r="S519" s="425"/>
      <c r="T519" s="421"/>
    </row>
    <row r="520" spans="1:20" ht="18" x14ac:dyDescent="0.25">
      <c r="A520" s="421"/>
      <c r="B520" s="421"/>
      <c r="C520" s="421"/>
      <c r="D520" s="422"/>
      <c r="E520" s="423"/>
      <c r="F520" s="432"/>
      <c r="G520" s="425"/>
      <c r="H520" s="425"/>
      <c r="I520" s="425"/>
      <c r="J520" s="425"/>
      <c r="K520" s="425"/>
      <c r="L520" s="425"/>
      <c r="M520" s="425"/>
      <c r="N520" s="425"/>
      <c r="O520" s="425"/>
      <c r="P520" s="425"/>
      <c r="Q520" s="425"/>
      <c r="R520" s="425"/>
      <c r="S520" s="425"/>
      <c r="T520" s="421"/>
    </row>
    <row r="521" spans="1:20" ht="18" x14ac:dyDescent="0.25">
      <c r="A521" s="421"/>
      <c r="B521" s="421"/>
      <c r="C521" s="421"/>
      <c r="D521" s="422"/>
      <c r="E521" s="423"/>
      <c r="F521" s="432"/>
      <c r="G521" s="425"/>
      <c r="H521" s="425"/>
      <c r="I521" s="425"/>
      <c r="J521" s="425"/>
      <c r="K521" s="425"/>
      <c r="L521" s="425"/>
      <c r="M521" s="425"/>
      <c r="N521" s="425"/>
      <c r="O521" s="425"/>
      <c r="P521" s="425"/>
      <c r="Q521" s="425"/>
      <c r="R521" s="425"/>
      <c r="S521" s="425"/>
      <c r="T521" s="421"/>
    </row>
    <row r="522" spans="1:20" ht="18" x14ac:dyDescent="0.25">
      <c r="A522" s="421"/>
      <c r="B522" s="421"/>
      <c r="C522" s="421"/>
      <c r="D522" s="422"/>
      <c r="E522" s="423"/>
      <c r="F522" s="432"/>
      <c r="G522" s="425"/>
      <c r="H522" s="425"/>
      <c r="I522" s="425"/>
      <c r="J522" s="425"/>
      <c r="K522" s="425"/>
      <c r="L522" s="425"/>
      <c r="M522" s="425"/>
      <c r="N522" s="425"/>
      <c r="O522" s="425"/>
      <c r="P522" s="425"/>
      <c r="Q522" s="425"/>
      <c r="R522" s="425"/>
      <c r="S522" s="425"/>
      <c r="T522" s="421"/>
    </row>
    <row r="523" spans="1:20" ht="18" x14ac:dyDescent="0.25">
      <c r="A523" s="421"/>
      <c r="B523" s="421"/>
      <c r="C523" s="421"/>
      <c r="D523" s="422"/>
      <c r="E523" s="423"/>
      <c r="F523" s="432"/>
      <c r="G523" s="425"/>
      <c r="H523" s="425"/>
      <c r="I523" s="425"/>
      <c r="J523" s="425"/>
      <c r="K523" s="425"/>
      <c r="L523" s="425"/>
      <c r="M523" s="425"/>
      <c r="N523" s="425"/>
      <c r="O523" s="425"/>
      <c r="P523" s="425"/>
      <c r="Q523" s="425"/>
      <c r="R523" s="425"/>
      <c r="S523" s="425"/>
      <c r="T523" s="421"/>
    </row>
    <row r="524" spans="1:20" ht="18" x14ac:dyDescent="0.25">
      <c r="A524" s="421"/>
      <c r="B524" s="421"/>
      <c r="C524" s="421"/>
      <c r="D524" s="422"/>
      <c r="E524" s="423"/>
      <c r="F524" s="432"/>
      <c r="G524" s="425"/>
      <c r="H524" s="425"/>
      <c r="I524" s="425"/>
      <c r="J524" s="425"/>
      <c r="K524" s="425"/>
      <c r="L524" s="425"/>
      <c r="M524" s="425"/>
      <c r="N524" s="425"/>
      <c r="O524" s="425"/>
      <c r="P524" s="425"/>
      <c r="Q524" s="425"/>
      <c r="R524" s="425"/>
      <c r="S524" s="425"/>
      <c r="T524" s="421"/>
    </row>
    <row r="525" spans="1:20" ht="18" x14ac:dyDescent="0.25">
      <c r="A525" s="421"/>
      <c r="B525" s="421"/>
      <c r="C525" s="421"/>
      <c r="D525" s="422"/>
      <c r="E525" s="423"/>
      <c r="F525" s="432"/>
      <c r="G525" s="425"/>
      <c r="H525" s="425"/>
      <c r="I525" s="425"/>
      <c r="J525" s="425"/>
      <c r="K525" s="425"/>
      <c r="L525" s="425"/>
      <c r="M525" s="425"/>
      <c r="N525" s="425"/>
      <c r="O525" s="425"/>
      <c r="P525" s="425"/>
      <c r="Q525" s="425"/>
      <c r="R525" s="425"/>
      <c r="S525" s="425"/>
      <c r="T525" s="421"/>
    </row>
    <row r="526" spans="1:20" ht="18" x14ac:dyDescent="0.25">
      <c r="A526" s="421"/>
      <c r="B526" s="421"/>
      <c r="C526" s="421"/>
      <c r="D526" s="422"/>
      <c r="E526" s="423"/>
      <c r="F526" s="432"/>
      <c r="G526" s="425"/>
      <c r="H526" s="425"/>
      <c r="I526" s="425"/>
      <c r="J526" s="425"/>
      <c r="K526" s="425"/>
      <c r="L526" s="425"/>
      <c r="M526" s="425"/>
      <c r="N526" s="425"/>
      <c r="O526" s="425"/>
      <c r="P526" s="425"/>
      <c r="Q526" s="425"/>
      <c r="R526" s="425"/>
      <c r="S526" s="425"/>
      <c r="T526" s="421"/>
    </row>
    <row r="527" spans="1:20" ht="18" x14ac:dyDescent="0.25">
      <c r="A527" s="421"/>
      <c r="B527" s="421"/>
      <c r="C527" s="421"/>
      <c r="D527" s="422"/>
      <c r="E527" s="423"/>
      <c r="F527" s="432"/>
      <c r="G527" s="425"/>
      <c r="H527" s="425"/>
      <c r="I527" s="425"/>
      <c r="J527" s="425"/>
      <c r="K527" s="425"/>
      <c r="L527" s="425"/>
      <c r="M527" s="425"/>
      <c r="N527" s="425"/>
      <c r="O527" s="425"/>
      <c r="P527" s="425"/>
      <c r="Q527" s="425"/>
      <c r="R527" s="425"/>
      <c r="S527" s="425"/>
      <c r="T527" s="421"/>
    </row>
  </sheetData>
  <mergeCells count="191">
    <mergeCell ref="A1:S1"/>
    <mergeCell ref="A3:A500"/>
    <mergeCell ref="B3:L3"/>
    <mergeCell ref="M3:P3"/>
    <mergeCell ref="Q3:S3"/>
    <mergeCell ref="B4:L4"/>
    <mergeCell ref="M4:P4"/>
    <mergeCell ref="Q4:S4"/>
    <mergeCell ref="B5:L5"/>
    <mergeCell ref="M5:P5"/>
    <mergeCell ref="Q5:S5"/>
    <mergeCell ref="B6:L6"/>
    <mergeCell ref="M6:P6"/>
    <mergeCell ref="Q6:S6"/>
    <mergeCell ref="B7:S7"/>
    <mergeCell ref="B8:B9"/>
    <mergeCell ref="C8:E9"/>
    <mergeCell ref="F8:F9"/>
    <mergeCell ref="G8:G9"/>
    <mergeCell ref="H8:S8"/>
    <mergeCell ref="C10:S10"/>
    <mergeCell ref="C11:C25"/>
    <mergeCell ref="D11:S11"/>
    <mergeCell ref="D12:E13"/>
    <mergeCell ref="D14:E17"/>
    <mergeCell ref="D18:E18"/>
    <mergeCell ref="D19:E19"/>
    <mergeCell ref="D20:E20"/>
    <mergeCell ref="D21:E23"/>
    <mergeCell ref="D24:E25"/>
    <mergeCell ref="C26:C30"/>
    <mergeCell ref="D26:E30"/>
    <mergeCell ref="C31:E31"/>
    <mergeCell ref="C32:C48"/>
    <mergeCell ref="D32:S32"/>
    <mergeCell ref="D33:E35"/>
    <mergeCell ref="D36:E37"/>
    <mergeCell ref="D38:E38"/>
    <mergeCell ref="D39:E39"/>
    <mergeCell ref="D40:E40"/>
    <mergeCell ref="D41:E41"/>
    <mergeCell ref="D42:E42"/>
    <mergeCell ref="D43:E43"/>
    <mergeCell ref="D44:E46"/>
    <mergeCell ref="D47:E48"/>
    <mergeCell ref="C49:C83"/>
    <mergeCell ref="D49:S49"/>
    <mergeCell ref="D50:E53"/>
    <mergeCell ref="D54:E55"/>
    <mergeCell ref="D56:E56"/>
    <mergeCell ref="D67:E70"/>
    <mergeCell ref="D71:E71"/>
    <mergeCell ref="D72:E72"/>
    <mergeCell ref="D73:E74"/>
    <mergeCell ref="D75:E77"/>
    <mergeCell ref="D78:E78"/>
    <mergeCell ref="D57:E57"/>
    <mergeCell ref="D58:E58"/>
    <mergeCell ref="D59:E59"/>
    <mergeCell ref="D60:E60"/>
    <mergeCell ref="D61:E61"/>
    <mergeCell ref="D62:E66"/>
    <mergeCell ref="D79:E79"/>
    <mergeCell ref="D80:E81"/>
    <mergeCell ref="D82:E83"/>
    <mergeCell ref="C84:C122"/>
    <mergeCell ref="D84:S84"/>
    <mergeCell ref="D85:E98"/>
    <mergeCell ref="D99:E100"/>
    <mergeCell ref="D101:E120"/>
    <mergeCell ref="D121:E122"/>
    <mergeCell ref="C123:S123"/>
    <mergeCell ref="C124:C169"/>
    <mergeCell ref="D124:S124"/>
    <mergeCell ref="D125:E127"/>
    <mergeCell ref="D128:E131"/>
    <mergeCell ref="D132:E137"/>
    <mergeCell ref="D138:E139"/>
    <mergeCell ref="D140:S140"/>
    <mergeCell ref="D141:E154"/>
    <mergeCell ref="D155:E156"/>
    <mergeCell ref="D157:E167"/>
    <mergeCell ref="D168:E169"/>
    <mergeCell ref="C170:C173"/>
    <mergeCell ref="D170:E173"/>
    <mergeCell ref="B174:B455"/>
    <mergeCell ref="C174:S174"/>
    <mergeCell ref="C175:C391"/>
    <mergeCell ref="D175:S175"/>
    <mergeCell ref="D176:E229"/>
    <mergeCell ref="D230:E283"/>
    <mergeCell ref="D284:E337"/>
    <mergeCell ref="D338:E391"/>
    <mergeCell ref="C392:S392"/>
    <mergeCell ref="C393:C401"/>
    <mergeCell ref="D393:D401"/>
    <mergeCell ref="E393:F393"/>
    <mergeCell ref="E394:F394"/>
    <mergeCell ref="E395:F395"/>
    <mergeCell ref="E396:F396"/>
    <mergeCell ref="E397:F397"/>
    <mergeCell ref="E406:F406"/>
    <mergeCell ref="E407:F407"/>
    <mergeCell ref="E408:F408"/>
    <mergeCell ref="E409:F409"/>
    <mergeCell ref="E410:F410"/>
    <mergeCell ref="E411:F411"/>
    <mergeCell ref="E398:F398"/>
    <mergeCell ref="E399:F399"/>
    <mergeCell ref="E400:F400"/>
    <mergeCell ref="E401:F401"/>
    <mergeCell ref="C402:S402"/>
    <mergeCell ref="C403:C422"/>
    <mergeCell ref="D403:S403"/>
    <mergeCell ref="D404:D412"/>
    <mergeCell ref="E404:F404"/>
    <mergeCell ref="E405:F405"/>
    <mergeCell ref="E412:F412"/>
    <mergeCell ref="D413:S413"/>
    <mergeCell ref="D414:D422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C423:S423"/>
    <mergeCell ref="C424:C431"/>
    <mergeCell ref="D424:S424"/>
    <mergeCell ref="D425:D431"/>
    <mergeCell ref="E425:F425"/>
    <mergeCell ref="E426:F426"/>
    <mergeCell ref="E427:F427"/>
    <mergeCell ref="E428:F428"/>
    <mergeCell ref="E436:F436"/>
    <mergeCell ref="E437:F437"/>
    <mergeCell ref="E438:F438"/>
    <mergeCell ref="D439:D440"/>
    <mergeCell ref="E439:F439"/>
    <mergeCell ref="E440:F440"/>
    <mergeCell ref="E429:F429"/>
    <mergeCell ref="E430:F430"/>
    <mergeCell ref="E431:F431"/>
    <mergeCell ref="C432:S432"/>
    <mergeCell ref="C433:C455"/>
    <mergeCell ref="D433:D434"/>
    <mergeCell ref="E433:F433"/>
    <mergeCell ref="E434:F434"/>
    <mergeCell ref="D435:D437"/>
    <mergeCell ref="E435:F435"/>
    <mergeCell ref="D447:D452"/>
    <mergeCell ref="E447:F447"/>
    <mergeCell ref="E448:F448"/>
    <mergeCell ref="E449:F449"/>
    <mergeCell ref="E450:F450"/>
    <mergeCell ref="E451:F451"/>
    <mergeCell ref="E452:F452"/>
    <mergeCell ref="E441:F441"/>
    <mergeCell ref="D442:D443"/>
    <mergeCell ref="E442:F442"/>
    <mergeCell ref="E443:F443"/>
    <mergeCell ref="E444:F444"/>
    <mergeCell ref="D445:D446"/>
    <mergeCell ref="E445:F445"/>
    <mergeCell ref="E446:F446"/>
    <mergeCell ref="D453:D455"/>
    <mergeCell ref="E453:F453"/>
    <mergeCell ref="E454:F454"/>
    <mergeCell ref="E455:F455"/>
    <mergeCell ref="B456:B500"/>
    <mergeCell ref="C456:S456"/>
    <mergeCell ref="C457:C471"/>
    <mergeCell ref="D457:E457"/>
    <mergeCell ref="D458:E458"/>
    <mergeCell ref="D459:E459"/>
    <mergeCell ref="A501:S501"/>
    <mergeCell ref="D468:E471"/>
    <mergeCell ref="C472:S472"/>
    <mergeCell ref="C473:E489"/>
    <mergeCell ref="F473:S473"/>
    <mergeCell ref="C490:E500"/>
    <mergeCell ref="F490:S490"/>
    <mergeCell ref="D460:E460"/>
    <mergeCell ref="D461:E462"/>
    <mergeCell ref="D463:E464"/>
    <mergeCell ref="D465:E465"/>
    <mergeCell ref="D466:E466"/>
    <mergeCell ref="D467:E467"/>
  </mergeCells>
  <conditionalFormatting sqref="G401:S401">
    <cfRule type="cellIs" dxfId="719" priority="14" operator="equal">
      <formula>"REVISE PORQUE ESTE VALOR NO PUEDE SER NEGATIVO"</formula>
    </cfRule>
    <cfRule type="cellIs" dxfId="718" priority="18" operator="lessThan">
      <formula>0</formula>
    </cfRule>
  </conditionalFormatting>
  <conditionalFormatting sqref="G401:S401">
    <cfRule type="cellIs" dxfId="717" priority="17" operator="lessThan">
      <formula>0</formula>
    </cfRule>
  </conditionalFormatting>
  <conditionalFormatting sqref="G412:S412">
    <cfRule type="cellIs" dxfId="716" priority="13" operator="equal">
      <formula>"Revise porque este valor no puede ser negativo"</formula>
    </cfRule>
    <cfRule type="cellIs" dxfId="715" priority="16" operator="lessThan">
      <formula>0</formula>
    </cfRule>
  </conditionalFormatting>
  <conditionalFormatting sqref="G412:S412">
    <cfRule type="cellIs" dxfId="714" priority="15" operator="lessThan">
      <formula>0</formula>
    </cfRule>
  </conditionalFormatting>
  <conditionalFormatting sqref="G422:S422">
    <cfRule type="cellIs" dxfId="713" priority="10" operator="equal">
      <formula>"Revise porque este valor no puede ser negativo"</formula>
    </cfRule>
    <cfRule type="cellIs" dxfId="712" priority="12" operator="lessThan">
      <formula>0</formula>
    </cfRule>
  </conditionalFormatting>
  <conditionalFormatting sqref="G422:S422">
    <cfRule type="cellIs" dxfId="711" priority="11" operator="lessThan">
      <formula>0</formula>
    </cfRule>
  </conditionalFormatting>
  <conditionalFormatting sqref="G431 I431:S431">
    <cfRule type="cellIs" dxfId="710" priority="7" operator="equal">
      <formula>"Revise porque este valor no puede ser negativo"</formula>
    </cfRule>
    <cfRule type="cellIs" dxfId="709" priority="9" operator="lessThan">
      <formula>0</formula>
    </cfRule>
  </conditionalFormatting>
  <conditionalFormatting sqref="G431 I431:S431">
    <cfRule type="cellIs" dxfId="708" priority="8" operator="lessThan">
      <formula>0</formula>
    </cfRule>
  </conditionalFormatting>
  <conditionalFormatting sqref="H431">
    <cfRule type="cellIs" dxfId="707" priority="4" operator="equal">
      <formula>"Revise porque este valor no puede ser negativo"</formula>
    </cfRule>
    <cfRule type="cellIs" dxfId="706" priority="6" operator="lessThan">
      <formula>0</formula>
    </cfRule>
  </conditionalFormatting>
  <conditionalFormatting sqref="H431">
    <cfRule type="cellIs" dxfId="705" priority="5" operator="lessThan">
      <formula>0</formula>
    </cfRule>
  </conditionalFormatting>
  <conditionalFormatting sqref="G25:S25">
    <cfRule type="cellIs" dxfId="704" priority="1" operator="equal">
      <formula>"REVISE PORQUE ESTE VALOR NO PUEDE SER NEGATIVO"</formula>
    </cfRule>
    <cfRule type="cellIs" dxfId="703" priority="3" operator="lessThan">
      <formula>0</formula>
    </cfRule>
  </conditionalFormatting>
  <conditionalFormatting sqref="G25:S25">
    <cfRule type="cellIs" dxfId="702" priority="2" operator="lessThan">
      <formula>0</formula>
    </cfRule>
  </conditionalFormatting>
  <printOptions horizontalCentered="1" verticalCentered="1"/>
  <pageMargins left="0" right="0" top="0.39370078740157483" bottom="0.39370078740157483" header="0" footer="0.31496062992125984"/>
  <pageSetup paperSize="14" scale="57" fitToHeight="0" orientation="landscape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7"/>
  <sheetViews>
    <sheetView topLeftCell="F1" zoomScale="50" zoomScaleNormal="50" workbookViewId="0">
      <selection activeCell="G51" sqref="G51"/>
    </sheetView>
  </sheetViews>
  <sheetFormatPr baseColWidth="10" defaultColWidth="11.42578125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68">
        <v>111</v>
      </c>
      <c r="H12" s="69">
        <v>3</v>
      </c>
      <c r="I12" s="69">
        <v>10</v>
      </c>
      <c r="J12" s="69">
        <v>12</v>
      </c>
      <c r="K12" s="69">
        <v>8</v>
      </c>
      <c r="L12" s="69">
        <v>12</v>
      </c>
      <c r="M12" s="69">
        <v>12</v>
      </c>
      <c r="N12" s="69">
        <v>10</v>
      </c>
      <c r="O12" s="69">
        <v>9</v>
      </c>
      <c r="P12" s="69">
        <v>8</v>
      </c>
      <c r="Q12" s="69">
        <v>10</v>
      </c>
      <c r="R12" s="69">
        <v>10</v>
      </c>
      <c r="S12" s="69">
        <v>7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68">
        <v>18</v>
      </c>
      <c r="H13" s="5">
        <v>1</v>
      </c>
      <c r="I13" s="5">
        <v>2</v>
      </c>
      <c r="J13" s="5">
        <v>2</v>
      </c>
      <c r="K13" s="5">
        <v>1</v>
      </c>
      <c r="L13" s="5">
        <v>2</v>
      </c>
      <c r="M13" s="5">
        <v>2</v>
      </c>
      <c r="N13" s="5">
        <v>1</v>
      </c>
      <c r="O13" s="5">
        <v>1</v>
      </c>
      <c r="P13" s="5">
        <v>2</v>
      </c>
      <c r="Q13" s="5">
        <v>2</v>
      </c>
      <c r="R13" s="5">
        <v>1</v>
      </c>
      <c r="S13" s="5">
        <v>1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68">
        <v>10</v>
      </c>
      <c r="H14" s="5">
        <v>0</v>
      </c>
      <c r="I14" s="5">
        <v>1</v>
      </c>
      <c r="J14" s="5">
        <v>1</v>
      </c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5">
        <v>1</v>
      </c>
      <c r="S14" s="5">
        <v>0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68">
        <v>3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1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68">
        <v>8</v>
      </c>
      <c r="H16" s="5">
        <v>1</v>
      </c>
      <c r="I16" s="5">
        <v>0</v>
      </c>
      <c r="J16" s="5">
        <v>1</v>
      </c>
      <c r="K16" s="5">
        <v>1</v>
      </c>
      <c r="L16" s="5">
        <v>0</v>
      </c>
      <c r="M16" s="5">
        <v>0</v>
      </c>
      <c r="N16" s="5">
        <v>1</v>
      </c>
      <c r="O16" s="5">
        <v>0</v>
      </c>
      <c r="P16" s="5">
        <v>1</v>
      </c>
      <c r="Q16" s="5">
        <v>1</v>
      </c>
      <c r="R16" s="5">
        <v>0</v>
      </c>
      <c r="S16" s="5">
        <v>1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68">
        <v>34</v>
      </c>
      <c r="H17" s="5">
        <v>2</v>
      </c>
      <c r="I17" s="5">
        <v>3</v>
      </c>
      <c r="J17" s="5">
        <v>3</v>
      </c>
      <c r="K17" s="5">
        <v>3</v>
      </c>
      <c r="L17" s="5">
        <v>3</v>
      </c>
      <c r="M17" s="5">
        <v>3</v>
      </c>
      <c r="N17" s="5">
        <v>3</v>
      </c>
      <c r="O17" s="5">
        <v>3</v>
      </c>
      <c r="P17" s="5">
        <v>3</v>
      </c>
      <c r="Q17" s="5">
        <v>3</v>
      </c>
      <c r="R17" s="5">
        <v>3</v>
      </c>
      <c r="S17" s="5">
        <v>2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68">
        <v>4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1</v>
      </c>
      <c r="S18" s="5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68">
        <v>2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68">
        <v>76</v>
      </c>
      <c r="H20" s="5">
        <v>3</v>
      </c>
      <c r="I20" s="5">
        <v>6</v>
      </c>
      <c r="J20" s="5">
        <v>8</v>
      </c>
      <c r="K20" s="5">
        <v>7</v>
      </c>
      <c r="L20" s="5">
        <v>7</v>
      </c>
      <c r="M20" s="5">
        <v>6</v>
      </c>
      <c r="N20" s="5">
        <v>8</v>
      </c>
      <c r="O20" s="5">
        <v>8</v>
      </c>
      <c r="P20" s="5">
        <v>6</v>
      </c>
      <c r="Q20" s="5">
        <v>7</v>
      </c>
      <c r="R20" s="5">
        <v>7</v>
      </c>
      <c r="S20" s="5">
        <v>3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68">
        <v>22</v>
      </c>
      <c r="H21" s="5">
        <v>0</v>
      </c>
      <c r="I21" s="5">
        <v>2</v>
      </c>
      <c r="J21" s="5">
        <v>2</v>
      </c>
      <c r="K21" s="5">
        <v>3</v>
      </c>
      <c r="L21" s="5">
        <v>2</v>
      </c>
      <c r="M21" s="5">
        <v>1</v>
      </c>
      <c r="N21" s="5">
        <v>3</v>
      </c>
      <c r="O21" s="5">
        <v>3</v>
      </c>
      <c r="P21" s="5">
        <v>2</v>
      </c>
      <c r="Q21" s="5">
        <v>2</v>
      </c>
      <c r="R21" s="5">
        <v>2</v>
      </c>
      <c r="S21" s="5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68">
        <v>2</v>
      </c>
      <c r="H22" s="7">
        <v>0</v>
      </c>
      <c r="I22" s="7">
        <v>0</v>
      </c>
      <c r="J22" s="7">
        <v>0</v>
      </c>
      <c r="K22" s="7">
        <v>0</v>
      </c>
      <c r="L22" s="7">
        <v>1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1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0">SUM(H26:S26)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0"/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0"/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0"/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76</v>
      </c>
      <c r="H33" s="436">
        <f t="shared" ref="H33:S33" si="1">H20</f>
        <v>3</v>
      </c>
      <c r="I33" s="436">
        <f t="shared" si="1"/>
        <v>6</v>
      </c>
      <c r="J33" s="436">
        <f t="shared" si="1"/>
        <v>8</v>
      </c>
      <c r="K33" s="436">
        <f t="shared" si="1"/>
        <v>7</v>
      </c>
      <c r="L33" s="436">
        <f t="shared" si="1"/>
        <v>7</v>
      </c>
      <c r="M33" s="436">
        <f t="shared" si="1"/>
        <v>6</v>
      </c>
      <c r="N33" s="436">
        <f t="shared" si="1"/>
        <v>8</v>
      </c>
      <c r="O33" s="436">
        <f t="shared" si="1"/>
        <v>8</v>
      </c>
      <c r="P33" s="436">
        <f t="shared" si="1"/>
        <v>6</v>
      </c>
      <c r="Q33" s="436">
        <f t="shared" si="1"/>
        <v>7</v>
      </c>
      <c r="R33" s="436">
        <f t="shared" si="1"/>
        <v>7</v>
      </c>
      <c r="S33" s="436">
        <f t="shared" si="1"/>
        <v>3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v>20</v>
      </c>
      <c r="H34" s="5">
        <v>0</v>
      </c>
      <c r="I34" s="5">
        <v>2</v>
      </c>
      <c r="J34" s="5">
        <v>2</v>
      </c>
      <c r="K34" s="5">
        <v>2</v>
      </c>
      <c r="L34" s="5">
        <v>2</v>
      </c>
      <c r="M34" s="5">
        <v>2</v>
      </c>
      <c r="N34" s="5">
        <v>2</v>
      </c>
      <c r="O34" s="5">
        <v>2</v>
      </c>
      <c r="P34" s="5">
        <v>2</v>
      </c>
      <c r="Q34" s="5">
        <v>2</v>
      </c>
      <c r="R34" s="5">
        <v>2</v>
      </c>
      <c r="S34" s="5">
        <v>0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v>3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1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v>1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v>46</v>
      </c>
      <c r="H37" s="5">
        <v>3</v>
      </c>
      <c r="I37" s="5">
        <v>4</v>
      </c>
      <c r="J37" s="5">
        <v>4</v>
      </c>
      <c r="K37" s="5">
        <v>4</v>
      </c>
      <c r="L37" s="5">
        <v>4</v>
      </c>
      <c r="M37" s="5">
        <v>4</v>
      </c>
      <c r="N37" s="5">
        <v>4</v>
      </c>
      <c r="O37" s="5">
        <v>4</v>
      </c>
      <c r="P37" s="5">
        <v>4</v>
      </c>
      <c r="Q37" s="5">
        <v>4</v>
      </c>
      <c r="R37" s="5">
        <v>4</v>
      </c>
      <c r="S37" s="5">
        <v>3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v>1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1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v>8</v>
      </c>
      <c r="H39" s="5">
        <v>0</v>
      </c>
      <c r="I39" s="5">
        <v>1</v>
      </c>
      <c r="J39" s="5">
        <v>0</v>
      </c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0</v>
      </c>
      <c r="Q39" s="5">
        <v>1</v>
      </c>
      <c r="R39" s="5">
        <v>1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v>20</v>
      </c>
      <c r="H40" s="5">
        <v>0</v>
      </c>
      <c r="I40" s="5">
        <v>2</v>
      </c>
      <c r="J40" s="5">
        <v>2</v>
      </c>
      <c r="K40" s="5">
        <v>2</v>
      </c>
      <c r="L40" s="5">
        <v>2</v>
      </c>
      <c r="M40" s="5">
        <v>2</v>
      </c>
      <c r="N40" s="5">
        <v>2</v>
      </c>
      <c r="O40" s="5">
        <v>2</v>
      </c>
      <c r="P40" s="5">
        <v>2</v>
      </c>
      <c r="Q40" s="5">
        <v>2</v>
      </c>
      <c r="R40" s="5">
        <v>2</v>
      </c>
      <c r="S40" s="5">
        <v>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v>4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1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ref="G42:G46" si="2">SUM(H42:S42)</f>
        <v>4</v>
      </c>
      <c r="H42" s="5">
        <v>2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2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2"/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2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2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v>8</v>
      </c>
      <c r="H47" s="5">
        <v>1</v>
      </c>
      <c r="I47" s="5">
        <v>1</v>
      </c>
      <c r="J47" s="5">
        <v>1</v>
      </c>
      <c r="K47" s="5">
        <v>0</v>
      </c>
      <c r="L47" s="5">
        <v>1</v>
      </c>
      <c r="M47" s="5">
        <v>0</v>
      </c>
      <c r="N47" s="5">
        <v>1</v>
      </c>
      <c r="O47" s="5">
        <v>1</v>
      </c>
      <c r="P47" s="5">
        <v>1</v>
      </c>
      <c r="Q47" s="5">
        <v>0</v>
      </c>
      <c r="R47" s="5">
        <v>1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8">
        <f>G21</f>
        <v>22</v>
      </c>
      <c r="H52" s="118">
        <f t="shared" ref="H52:S52" si="3">H21</f>
        <v>0</v>
      </c>
      <c r="I52" s="118">
        <f t="shared" si="3"/>
        <v>2</v>
      </c>
      <c r="J52" s="118">
        <f t="shared" si="3"/>
        <v>2</v>
      </c>
      <c r="K52" s="118">
        <f t="shared" si="3"/>
        <v>3</v>
      </c>
      <c r="L52" s="118">
        <f t="shared" si="3"/>
        <v>2</v>
      </c>
      <c r="M52" s="118">
        <f t="shared" si="3"/>
        <v>1</v>
      </c>
      <c r="N52" s="118">
        <f t="shared" si="3"/>
        <v>3</v>
      </c>
      <c r="O52" s="118">
        <f t="shared" si="3"/>
        <v>3</v>
      </c>
      <c r="P52" s="118">
        <f t="shared" si="3"/>
        <v>2</v>
      </c>
      <c r="Q52" s="118">
        <f t="shared" si="3"/>
        <v>2</v>
      </c>
      <c r="R52" s="118">
        <f t="shared" si="3"/>
        <v>2</v>
      </c>
      <c r="S52" s="118">
        <f t="shared" si="3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8">
        <f>G40</f>
        <v>20</v>
      </c>
      <c r="H53" s="118">
        <f t="shared" ref="H53:S53" si="4">H40</f>
        <v>0</v>
      </c>
      <c r="I53" s="118">
        <f t="shared" si="4"/>
        <v>2</v>
      </c>
      <c r="J53" s="118">
        <f t="shared" si="4"/>
        <v>2</v>
      </c>
      <c r="K53" s="118">
        <f t="shared" si="4"/>
        <v>2</v>
      </c>
      <c r="L53" s="118">
        <f t="shared" si="4"/>
        <v>2</v>
      </c>
      <c r="M53" s="118">
        <f t="shared" si="4"/>
        <v>2</v>
      </c>
      <c r="N53" s="118">
        <f t="shared" si="4"/>
        <v>2</v>
      </c>
      <c r="O53" s="118">
        <f t="shared" si="4"/>
        <v>2</v>
      </c>
      <c r="P53" s="118">
        <f t="shared" si="4"/>
        <v>2</v>
      </c>
      <c r="Q53" s="118">
        <f t="shared" si="4"/>
        <v>2</v>
      </c>
      <c r="R53" s="118">
        <f t="shared" si="4"/>
        <v>2</v>
      </c>
      <c r="S53" s="118">
        <f t="shared" si="4"/>
        <v>0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30">
        <v>22</v>
      </c>
      <c r="H54" s="5">
        <v>1</v>
      </c>
      <c r="I54" s="5">
        <v>2</v>
      </c>
      <c r="J54" s="5">
        <v>2</v>
      </c>
      <c r="K54" s="5">
        <v>2</v>
      </c>
      <c r="L54" s="5">
        <v>2</v>
      </c>
      <c r="M54" s="5">
        <v>2</v>
      </c>
      <c r="N54" s="5">
        <v>2</v>
      </c>
      <c r="O54" s="5">
        <v>2</v>
      </c>
      <c r="P54" s="5">
        <v>2</v>
      </c>
      <c r="Q54" s="5">
        <v>2</v>
      </c>
      <c r="R54" s="5">
        <v>2</v>
      </c>
      <c r="S54" s="5">
        <v>1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30">
        <v>2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30"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1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30">
        <v>34</v>
      </c>
      <c r="H57" s="5">
        <v>2</v>
      </c>
      <c r="I57" s="5">
        <v>3</v>
      </c>
      <c r="J57" s="5">
        <v>3</v>
      </c>
      <c r="K57" s="5">
        <v>3</v>
      </c>
      <c r="L57" s="5">
        <v>3</v>
      </c>
      <c r="M57" s="5">
        <v>3</v>
      </c>
      <c r="N57" s="5">
        <v>3</v>
      </c>
      <c r="O57" s="5">
        <v>3</v>
      </c>
      <c r="P57" s="5">
        <v>3</v>
      </c>
      <c r="Q57" s="5">
        <v>3</v>
      </c>
      <c r="R57" s="5">
        <v>3</v>
      </c>
      <c r="S57" s="5">
        <v>2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30">
        <f t="shared" ref="G58:G81" si="5">SUM(H58:S58)</f>
        <v>1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30">
        <f t="shared" si="5"/>
        <v>2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30">
        <v>6</v>
      </c>
      <c r="H60" s="5">
        <v>0</v>
      </c>
      <c r="I60" s="5">
        <v>1</v>
      </c>
      <c r="J60" s="5">
        <v>0</v>
      </c>
      <c r="K60" s="5">
        <v>1</v>
      </c>
      <c r="L60" s="5">
        <v>0</v>
      </c>
      <c r="M60" s="5">
        <v>1</v>
      </c>
      <c r="N60" s="5">
        <v>0</v>
      </c>
      <c r="O60" s="5">
        <v>1</v>
      </c>
      <c r="P60" s="5">
        <v>0</v>
      </c>
      <c r="Q60" s="5">
        <v>1</v>
      </c>
      <c r="R60" s="5">
        <v>0</v>
      </c>
      <c r="S60" s="5">
        <v>1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30">
        <v>12</v>
      </c>
      <c r="H61" s="5">
        <v>1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1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30">
        <f t="shared" si="5"/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30">
        <v>15</v>
      </c>
      <c r="H63" s="5">
        <v>1</v>
      </c>
      <c r="I63" s="5">
        <v>1</v>
      </c>
      <c r="J63" s="5">
        <v>2</v>
      </c>
      <c r="K63" s="5">
        <v>1</v>
      </c>
      <c r="L63" s="5">
        <v>1</v>
      </c>
      <c r="M63" s="5">
        <v>2</v>
      </c>
      <c r="N63" s="5">
        <v>1</v>
      </c>
      <c r="O63" s="5">
        <v>1</v>
      </c>
      <c r="P63" s="5">
        <v>1</v>
      </c>
      <c r="Q63" s="5">
        <v>1</v>
      </c>
      <c r="R63" s="5">
        <v>2</v>
      </c>
      <c r="S63" s="5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30">
        <f t="shared" si="5"/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30">
        <f t="shared" si="5"/>
        <v>17</v>
      </c>
      <c r="H65" s="5">
        <v>2</v>
      </c>
      <c r="I65" s="5">
        <v>1</v>
      </c>
      <c r="J65" s="5">
        <v>2</v>
      </c>
      <c r="K65" s="5">
        <v>1</v>
      </c>
      <c r="L65" s="5">
        <v>1</v>
      </c>
      <c r="M65" s="5">
        <v>2</v>
      </c>
      <c r="N65" s="5">
        <v>2</v>
      </c>
      <c r="O65" s="5">
        <v>1</v>
      </c>
      <c r="P65" s="5">
        <v>1</v>
      </c>
      <c r="Q65" s="5">
        <v>1</v>
      </c>
      <c r="R65" s="5">
        <v>2</v>
      </c>
      <c r="S65" s="5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30">
        <v>6</v>
      </c>
      <c r="H66" s="5">
        <v>0</v>
      </c>
      <c r="I66" s="5">
        <v>1</v>
      </c>
      <c r="J66" s="5">
        <v>0</v>
      </c>
      <c r="K66" s="5">
        <v>1</v>
      </c>
      <c r="L66" s="5">
        <v>0</v>
      </c>
      <c r="M66" s="5">
        <v>1</v>
      </c>
      <c r="N66" s="5">
        <v>0</v>
      </c>
      <c r="O66" s="5">
        <v>1</v>
      </c>
      <c r="P66" s="5">
        <v>0</v>
      </c>
      <c r="Q66" s="5">
        <v>1</v>
      </c>
      <c r="R66" s="5">
        <v>0</v>
      </c>
      <c r="S66" s="5">
        <v>1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30">
        <v>6</v>
      </c>
      <c r="H67" s="5">
        <v>0</v>
      </c>
      <c r="I67" s="5">
        <v>1</v>
      </c>
      <c r="J67" s="5">
        <v>0</v>
      </c>
      <c r="K67" s="5">
        <v>1</v>
      </c>
      <c r="L67" s="5">
        <v>0</v>
      </c>
      <c r="M67" s="5">
        <v>1</v>
      </c>
      <c r="N67" s="5">
        <v>0</v>
      </c>
      <c r="O67" s="5">
        <v>1</v>
      </c>
      <c r="P67" s="5">
        <v>0</v>
      </c>
      <c r="Q67" s="5">
        <v>1</v>
      </c>
      <c r="R67" s="5">
        <v>0</v>
      </c>
      <c r="S67" s="5">
        <v>1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30">
        <v>5</v>
      </c>
      <c r="H68" s="5">
        <v>0</v>
      </c>
      <c r="I68" s="5">
        <v>0</v>
      </c>
      <c r="J68" s="5">
        <v>1</v>
      </c>
      <c r="K68" s="5">
        <v>0</v>
      </c>
      <c r="L68" s="5">
        <v>1</v>
      </c>
      <c r="M68" s="5">
        <v>0</v>
      </c>
      <c r="N68" s="5">
        <v>1</v>
      </c>
      <c r="O68" s="5">
        <v>0</v>
      </c>
      <c r="P68" s="5">
        <v>1</v>
      </c>
      <c r="Q68" s="5">
        <v>0</v>
      </c>
      <c r="R68" s="5">
        <v>1</v>
      </c>
      <c r="S68" s="5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30">
        <v>4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1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1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30">
        <v>2</v>
      </c>
      <c r="H70" s="5">
        <v>0</v>
      </c>
      <c r="I70" s="5">
        <v>0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30">
        <v>3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1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30">
        <f t="shared" si="5"/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30">
        <f t="shared" si="5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30">
        <f t="shared" si="5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30">
        <f t="shared" si="5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30">
        <v>2</v>
      </c>
      <c r="H76" s="5">
        <v>0</v>
      </c>
      <c r="I76" s="5">
        <v>0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30">
        <v>2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30">
        <f t="shared" si="5"/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30">
        <f t="shared" si="5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30">
        <f t="shared" si="5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30">
        <f t="shared" si="5"/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6">G22+G41+G62</f>
        <v>6</v>
      </c>
      <c r="H89" s="118">
        <f t="shared" si="6"/>
        <v>0</v>
      </c>
      <c r="I89" s="118">
        <f t="shared" si="6"/>
        <v>0</v>
      </c>
      <c r="J89" s="118">
        <f t="shared" si="6"/>
        <v>1</v>
      </c>
      <c r="K89" s="118">
        <f t="shared" si="6"/>
        <v>0</v>
      </c>
      <c r="L89" s="118">
        <f t="shared" si="6"/>
        <v>1</v>
      </c>
      <c r="M89" s="118">
        <f t="shared" si="6"/>
        <v>1</v>
      </c>
      <c r="N89" s="118">
        <f t="shared" si="6"/>
        <v>0</v>
      </c>
      <c r="O89" s="118">
        <f t="shared" si="6"/>
        <v>0</v>
      </c>
      <c r="P89" s="118">
        <f t="shared" si="6"/>
        <v>1</v>
      </c>
      <c r="Q89" s="118">
        <f t="shared" si="6"/>
        <v>0</v>
      </c>
      <c r="R89" s="118">
        <f t="shared" si="6"/>
        <v>0</v>
      </c>
      <c r="S89" s="118">
        <f t="shared" si="6"/>
        <v>2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v>4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1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v>3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1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v>4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v>2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v>2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ref="G95:G97" si="7">+H95+I95+J95+K95+L95+M95+N95+O95+P95+Q95+R95+S95</f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7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7"/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v>10</v>
      </c>
      <c r="H102" s="82">
        <v>0</v>
      </c>
      <c r="I102" s="82">
        <v>1</v>
      </c>
      <c r="J102" s="82">
        <v>1</v>
      </c>
      <c r="K102" s="82">
        <v>1</v>
      </c>
      <c r="L102" s="82">
        <v>1</v>
      </c>
      <c r="M102" s="82">
        <v>1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v>3</v>
      </c>
      <c r="H103" s="36">
        <v>0</v>
      </c>
      <c r="I103" s="36">
        <v>1</v>
      </c>
      <c r="J103" s="36">
        <v>0</v>
      </c>
      <c r="K103" s="36">
        <v>0</v>
      </c>
      <c r="L103" s="36">
        <v>0</v>
      </c>
      <c r="M103" s="36">
        <v>0</v>
      </c>
      <c r="N103" s="36">
        <v>1</v>
      </c>
      <c r="O103" s="36">
        <v>0</v>
      </c>
      <c r="P103" s="36">
        <v>0</v>
      </c>
      <c r="Q103" s="36">
        <v>0</v>
      </c>
      <c r="R103" s="36">
        <v>0</v>
      </c>
      <c r="S103" s="37">
        <v>1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v>2</v>
      </c>
      <c r="H104" s="36">
        <v>0</v>
      </c>
      <c r="I104" s="36">
        <v>0</v>
      </c>
      <c r="J104" s="36">
        <v>0</v>
      </c>
      <c r="K104" s="36">
        <v>0</v>
      </c>
      <c r="L104" s="36">
        <v>1</v>
      </c>
      <c r="M104" s="36">
        <v>0</v>
      </c>
      <c r="N104" s="36">
        <v>0</v>
      </c>
      <c r="O104" s="36">
        <v>0</v>
      </c>
      <c r="P104" s="36">
        <v>0</v>
      </c>
      <c r="Q104" s="36">
        <v>1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v>4</v>
      </c>
      <c r="H105" s="36">
        <v>0</v>
      </c>
      <c r="I105" s="36">
        <v>1</v>
      </c>
      <c r="J105" s="36">
        <v>0</v>
      </c>
      <c r="K105" s="36">
        <v>0</v>
      </c>
      <c r="L105" s="36">
        <v>0</v>
      </c>
      <c r="M105" s="36">
        <v>1</v>
      </c>
      <c r="N105" s="36">
        <v>0</v>
      </c>
      <c r="O105" s="36">
        <v>0</v>
      </c>
      <c r="P105" s="36">
        <v>1</v>
      </c>
      <c r="Q105" s="36">
        <v>0</v>
      </c>
      <c r="R105" s="36">
        <v>0</v>
      </c>
      <c r="S105" s="37">
        <v>1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v>8</v>
      </c>
      <c r="H106" s="36">
        <v>1</v>
      </c>
      <c r="I106" s="36">
        <v>0</v>
      </c>
      <c r="J106" s="36">
        <v>1</v>
      </c>
      <c r="K106" s="36">
        <v>0</v>
      </c>
      <c r="L106" s="36">
        <v>1</v>
      </c>
      <c r="M106" s="36">
        <v>1</v>
      </c>
      <c r="N106" s="36">
        <v>0</v>
      </c>
      <c r="O106" s="36">
        <v>1</v>
      </c>
      <c r="P106" s="36">
        <v>1</v>
      </c>
      <c r="Q106" s="36">
        <v>1</v>
      </c>
      <c r="R106" s="36">
        <v>0</v>
      </c>
      <c r="S106" s="37">
        <v>1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v>12</v>
      </c>
      <c r="H107" s="36">
        <v>1</v>
      </c>
      <c r="I107" s="36">
        <v>1</v>
      </c>
      <c r="J107" s="36">
        <v>1</v>
      </c>
      <c r="K107" s="36">
        <v>1</v>
      </c>
      <c r="L107" s="36">
        <v>1</v>
      </c>
      <c r="M107" s="36">
        <v>1</v>
      </c>
      <c r="N107" s="36">
        <v>1</v>
      </c>
      <c r="O107" s="36">
        <v>1</v>
      </c>
      <c r="P107" s="36">
        <v>1</v>
      </c>
      <c r="Q107" s="36">
        <v>1</v>
      </c>
      <c r="R107" s="36">
        <v>1</v>
      </c>
      <c r="S107" s="37">
        <v>1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v>2</v>
      </c>
      <c r="H108" s="36">
        <v>0</v>
      </c>
      <c r="I108" s="36">
        <v>0</v>
      </c>
      <c r="J108" s="36">
        <v>0</v>
      </c>
      <c r="K108" s="36">
        <v>1</v>
      </c>
      <c r="L108" s="36">
        <v>0</v>
      </c>
      <c r="M108" s="36">
        <v>0</v>
      </c>
      <c r="N108" s="36">
        <v>0</v>
      </c>
      <c r="O108" s="36">
        <v>0</v>
      </c>
      <c r="P108" s="36">
        <v>1</v>
      </c>
      <c r="Q108" s="36">
        <v>0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ref="G109:G166" si="8">SUM(H109:S109)</f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v>10</v>
      </c>
      <c r="H110" s="36">
        <v>0</v>
      </c>
      <c r="I110" s="36">
        <v>1</v>
      </c>
      <c r="J110" s="36">
        <v>1</v>
      </c>
      <c r="K110" s="36">
        <v>1</v>
      </c>
      <c r="L110" s="36">
        <v>1</v>
      </c>
      <c r="M110" s="36">
        <v>1</v>
      </c>
      <c r="N110" s="36">
        <v>1</v>
      </c>
      <c r="O110" s="36">
        <v>1</v>
      </c>
      <c r="P110" s="36">
        <v>1</v>
      </c>
      <c r="Q110" s="36">
        <v>1</v>
      </c>
      <c r="R110" s="36">
        <v>1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v>4</v>
      </c>
      <c r="H111" s="36">
        <v>1</v>
      </c>
      <c r="I111" s="36">
        <v>0</v>
      </c>
      <c r="J111" s="36">
        <v>0</v>
      </c>
      <c r="K111" s="36">
        <v>0</v>
      </c>
      <c r="L111" s="36">
        <v>1</v>
      </c>
      <c r="M111" s="36">
        <v>0</v>
      </c>
      <c r="N111" s="36">
        <v>0</v>
      </c>
      <c r="O111" s="36">
        <v>0</v>
      </c>
      <c r="P111" s="36">
        <v>1</v>
      </c>
      <c r="Q111" s="36">
        <v>0</v>
      </c>
      <c r="R111" s="36">
        <v>0</v>
      </c>
      <c r="S111" s="37">
        <v>1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8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v>2</v>
      </c>
      <c r="H113" s="36">
        <v>0</v>
      </c>
      <c r="I113" s="36">
        <v>0</v>
      </c>
      <c r="J113" s="36">
        <v>1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1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8"/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8"/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8"/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v>2</v>
      </c>
      <c r="H117" s="36">
        <v>0</v>
      </c>
      <c r="I117" s="36">
        <v>1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1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v>12</v>
      </c>
      <c r="H118" s="36">
        <v>1</v>
      </c>
      <c r="I118" s="36">
        <v>1</v>
      </c>
      <c r="J118" s="36">
        <v>1</v>
      </c>
      <c r="K118" s="36">
        <v>1</v>
      </c>
      <c r="L118" s="36">
        <v>1</v>
      </c>
      <c r="M118" s="36">
        <v>1</v>
      </c>
      <c r="N118" s="36">
        <v>1</v>
      </c>
      <c r="O118" s="36">
        <v>1</v>
      </c>
      <c r="P118" s="36">
        <v>1</v>
      </c>
      <c r="Q118" s="36">
        <v>1</v>
      </c>
      <c r="R118" s="36">
        <v>1</v>
      </c>
      <c r="S118" s="37">
        <v>1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v>6</v>
      </c>
      <c r="H119" s="36">
        <v>0</v>
      </c>
      <c r="I119" s="36">
        <v>1</v>
      </c>
      <c r="J119" s="36">
        <v>0</v>
      </c>
      <c r="K119" s="36">
        <v>1</v>
      </c>
      <c r="L119" s="36">
        <v>0</v>
      </c>
      <c r="M119" s="36">
        <v>1</v>
      </c>
      <c r="N119" s="36">
        <v>0</v>
      </c>
      <c r="O119" s="36">
        <v>1</v>
      </c>
      <c r="P119" s="36">
        <v>0</v>
      </c>
      <c r="Q119" s="36">
        <v>1</v>
      </c>
      <c r="R119" s="36">
        <v>0</v>
      </c>
      <c r="S119" s="37">
        <v>1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8"/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v>1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1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v>3</v>
      </c>
      <c r="H122" s="36">
        <v>0</v>
      </c>
      <c r="I122" s="36">
        <v>0</v>
      </c>
      <c r="J122" s="36">
        <v>1</v>
      </c>
      <c r="K122" s="36">
        <v>0</v>
      </c>
      <c r="L122" s="36">
        <v>0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1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v>10</v>
      </c>
      <c r="H123" s="36">
        <v>0</v>
      </c>
      <c r="I123" s="36">
        <v>1</v>
      </c>
      <c r="J123" s="36">
        <v>1</v>
      </c>
      <c r="K123" s="36">
        <v>1</v>
      </c>
      <c r="L123" s="36">
        <v>1</v>
      </c>
      <c r="M123" s="36">
        <v>1</v>
      </c>
      <c r="N123" s="36">
        <v>1</v>
      </c>
      <c r="O123" s="36">
        <v>1</v>
      </c>
      <c r="P123" s="36">
        <v>1</v>
      </c>
      <c r="Q123" s="36">
        <v>1</v>
      </c>
      <c r="R123" s="36">
        <v>1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8"/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v>2</v>
      </c>
      <c r="H125" s="36">
        <v>0</v>
      </c>
      <c r="I125" s="36">
        <v>0</v>
      </c>
      <c r="J125" s="36">
        <v>0</v>
      </c>
      <c r="K125" s="36">
        <v>1</v>
      </c>
      <c r="L125" s="36">
        <v>0</v>
      </c>
      <c r="M125" s="36">
        <v>0</v>
      </c>
      <c r="N125" s="36">
        <v>0</v>
      </c>
      <c r="O125" s="36">
        <v>0</v>
      </c>
      <c r="P125" s="36">
        <v>1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8"/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8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8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8"/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8"/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8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v>22</v>
      </c>
      <c r="H132" s="36">
        <v>1</v>
      </c>
      <c r="I132" s="36">
        <v>2</v>
      </c>
      <c r="J132" s="36">
        <v>2</v>
      </c>
      <c r="K132" s="36">
        <v>2</v>
      </c>
      <c r="L132" s="36">
        <v>2</v>
      </c>
      <c r="M132" s="36">
        <v>2</v>
      </c>
      <c r="N132" s="36">
        <v>2</v>
      </c>
      <c r="O132" s="36">
        <v>2</v>
      </c>
      <c r="P132" s="36">
        <v>2</v>
      </c>
      <c r="Q132" s="36">
        <v>2</v>
      </c>
      <c r="R132" s="36">
        <v>2</v>
      </c>
      <c r="S132" s="37">
        <v>1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v>10</v>
      </c>
      <c r="H133" s="36">
        <v>0</v>
      </c>
      <c r="I133" s="36">
        <v>1</v>
      </c>
      <c r="J133" s="36">
        <v>1</v>
      </c>
      <c r="K133" s="36">
        <v>1</v>
      </c>
      <c r="L133" s="36">
        <v>1</v>
      </c>
      <c r="M133" s="36">
        <v>1</v>
      </c>
      <c r="N133" s="36">
        <v>1</v>
      </c>
      <c r="O133" s="36">
        <v>1</v>
      </c>
      <c r="P133" s="36">
        <v>1</v>
      </c>
      <c r="Q133" s="36">
        <v>1</v>
      </c>
      <c r="R133" s="36">
        <v>1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v>12</v>
      </c>
      <c r="H134" s="36">
        <v>1</v>
      </c>
      <c r="I134" s="36">
        <v>1</v>
      </c>
      <c r="J134" s="36">
        <v>1</v>
      </c>
      <c r="K134" s="36">
        <v>1</v>
      </c>
      <c r="L134" s="36">
        <v>1</v>
      </c>
      <c r="M134" s="36">
        <v>1</v>
      </c>
      <c r="N134" s="36">
        <v>1</v>
      </c>
      <c r="O134" s="36">
        <v>1</v>
      </c>
      <c r="P134" s="36">
        <v>1</v>
      </c>
      <c r="Q134" s="36">
        <v>1</v>
      </c>
      <c r="R134" s="36">
        <v>1</v>
      </c>
      <c r="S134" s="37">
        <v>1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8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v>2</v>
      </c>
      <c r="H136" s="36">
        <v>0</v>
      </c>
      <c r="I136" s="36">
        <v>1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1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v>1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1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8"/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v>3</v>
      </c>
      <c r="H139" s="36">
        <v>0</v>
      </c>
      <c r="I139" s="36">
        <v>1</v>
      </c>
      <c r="J139" s="36">
        <v>0</v>
      </c>
      <c r="K139" s="36">
        <v>0</v>
      </c>
      <c r="L139" s="36">
        <v>0</v>
      </c>
      <c r="M139" s="36">
        <v>1</v>
      </c>
      <c r="N139" s="36">
        <v>0</v>
      </c>
      <c r="O139" s="36">
        <v>0</v>
      </c>
      <c r="P139" s="36">
        <v>0</v>
      </c>
      <c r="Q139" s="36">
        <v>1</v>
      </c>
      <c r="R139" s="36">
        <v>0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v>10</v>
      </c>
      <c r="H140" s="36">
        <v>1</v>
      </c>
      <c r="I140" s="36">
        <v>1</v>
      </c>
      <c r="J140" s="36">
        <v>1</v>
      </c>
      <c r="K140" s="36">
        <v>1</v>
      </c>
      <c r="L140" s="36">
        <v>1</v>
      </c>
      <c r="M140" s="36">
        <v>0</v>
      </c>
      <c r="N140" s="36">
        <v>1</v>
      </c>
      <c r="O140" s="36">
        <v>1</v>
      </c>
      <c r="P140" s="36">
        <v>1</v>
      </c>
      <c r="Q140" s="36">
        <v>0</v>
      </c>
      <c r="R140" s="36">
        <v>1</v>
      </c>
      <c r="S140" s="37">
        <v>1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8"/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8"/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8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8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8"/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8"/>
        <v>0</v>
      </c>
      <c r="H146" s="36">
        <v>0</v>
      </c>
      <c r="I146" s="36">
        <v>0</v>
      </c>
      <c r="J146" s="36">
        <v>0</v>
      </c>
      <c r="K146" s="36">
        <v>0</v>
      </c>
      <c r="L146" s="36"/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8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v>24</v>
      </c>
      <c r="H148" s="36">
        <v>2</v>
      </c>
      <c r="I148" s="36">
        <v>2</v>
      </c>
      <c r="J148" s="36">
        <v>2</v>
      </c>
      <c r="K148" s="36">
        <v>2</v>
      </c>
      <c r="L148" s="36">
        <v>2</v>
      </c>
      <c r="M148" s="36">
        <v>2</v>
      </c>
      <c r="N148" s="36">
        <v>2</v>
      </c>
      <c r="O148" s="36">
        <v>2</v>
      </c>
      <c r="P148" s="36">
        <v>2</v>
      </c>
      <c r="Q148" s="36">
        <v>2</v>
      </c>
      <c r="R148" s="36">
        <v>2</v>
      </c>
      <c r="S148" s="37">
        <v>2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v>24</v>
      </c>
      <c r="H149" s="36">
        <v>2</v>
      </c>
      <c r="I149" s="36">
        <v>2</v>
      </c>
      <c r="J149" s="36">
        <v>2</v>
      </c>
      <c r="K149" s="36">
        <v>2</v>
      </c>
      <c r="L149" s="36">
        <v>2</v>
      </c>
      <c r="M149" s="36">
        <v>2</v>
      </c>
      <c r="N149" s="36">
        <v>2</v>
      </c>
      <c r="O149" s="36">
        <v>2</v>
      </c>
      <c r="P149" s="36">
        <v>2</v>
      </c>
      <c r="Q149" s="36">
        <v>2</v>
      </c>
      <c r="R149" s="36">
        <v>2</v>
      </c>
      <c r="S149" s="37">
        <v>2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v>12</v>
      </c>
      <c r="H150" s="36">
        <v>1</v>
      </c>
      <c r="I150" s="36">
        <v>1</v>
      </c>
      <c r="J150" s="36">
        <v>1</v>
      </c>
      <c r="K150" s="36">
        <v>1</v>
      </c>
      <c r="L150" s="36">
        <v>1</v>
      </c>
      <c r="M150" s="36">
        <v>1</v>
      </c>
      <c r="N150" s="36">
        <v>1</v>
      </c>
      <c r="O150" s="36">
        <v>1</v>
      </c>
      <c r="P150" s="36">
        <v>1</v>
      </c>
      <c r="Q150" s="36">
        <v>1</v>
      </c>
      <c r="R150" s="36">
        <v>1</v>
      </c>
      <c r="S150" s="37">
        <v>1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v>24</v>
      </c>
      <c r="H151" s="36">
        <v>2</v>
      </c>
      <c r="I151" s="36">
        <v>2</v>
      </c>
      <c r="J151" s="36">
        <v>2</v>
      </c>
      <c r="K151" s="36">
        <v>2</v>
      </c>
      <c r="L151" s="36">
        <v>2</v>
      </c>
      <c r="M151" s="36">
        <v>2</v>
      </c>
      <c r="N151" s="36">
        <v>2</v>
      </c>
      <c r="O151" s="36">
        <v>2</v>
      </c>
      <c r="P151" s="36">
        <v>2</v>
      </c>
      <c r="Q151" s="36">
        <v>2</v>
      </c>
      <c r="R151" s="36">
        <v>2</v>
      </c>
      <c r="S151" s="37">
        <v>2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v>12</v>
      </c>
      <c r="H152" s="36">
        <v>1</v>
      </c>
      <c r="I152" s="36">
        <v>1</v>
      </c>
      <c r="J152" s="36">
        <v>1</v>
      </c>
      <c r="K152" s="36">
        <v>1</v>
      </c>
      <c r="L152" s="36">
        <v>1</v>
      </c>
      <c r="M152" s="36">
        <v>1</v>
      </c>
      <c r="N152" s="36">
        <v>1</v>
      </c>
      <c r="O152" s="36">
        <v>1</v>
      </c>
      <c r="P152" s="36">
        <v>1</v>
      </c>
      <c r="Q152" s="36">
        <v>1</v>
      </c>
      <c r="R152" s="36">
        <v>1</v>
      </c>
      <c r="S152" s="37">
        <v>1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v>3</v>
      </c>
      <c r="H153" s="36">
        <v>0</v>
      </c>
      <c r="I153" s="36">
        <v>0</v>
      </c>
      <c r="J153" s="36">
        <v>1</v>
      </c>
      <c r="K153" s="36">
        <v>0</v>
      </c>
      <c r="L153" s="36">
        <v>0</v>
      </c>
      <c r="M153" s="36">
        <v>1</v>
      </c>
      <c r="N153" s="36">
        <v>0</v>
      </c>
      <c r="O153" s="36">
        <v>0</v>
      </c>
      <c r="P153" s="36">
        <v>0</v>
      </c>
      <c r="Q153" s="36">
        <v>0</v>
      </c>
      <c r="R153" s="36">
        <v>1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v>5</v>
      </c>
      <c r="H154" s="80">
        <v>1</v>
      </c>
      <c r="I154" s="80">
        <v>1</v>
      </c>
      <c r="J154" s="80">
        <v>0</v>
      </c>
      <c r="K154" s="80">
        <v>0</v>
      </c>
      <c r="L154" s="80">
        <v>1</v>
      </c>
      <c r="M154" s="80">
        <v>0</v>
      </c>
      <c r="N154" s="80">
        <v>1</v>
      </c>
      <c r="O154" s="80">
        <v>0</v>
      </c>
      <c r="P154" s="80">
        <v>1</v>
      </c>
      <c r="Q154" s="80">
        <v>0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257</v>
      </c>
      <c r="H155" s="93">
        <f t="shared" ref="H155:S155" si="9">SUM(H102:H154)</f>
        <v>16</v>
      </c>
      <c r="I155" s="93">
        <f t="shared" si="9"/>
        <v>25</v>
      </c>
      <c r="J155" s="93">
        <f t="shared" si="9"/>
        <v>22</v>
      </c>
      <c r="K155" s="93">
        <f t="shared" si="9"/>
        <v>21</v>
      </c>
      <c r="L155" s="93">
        <f t="shared" si="9"/>
        <v>22</v>
      </c>
      <c r="M155" s="93">
        <f t="shared" si="9"/>
        <v>23</v>
      </c>
      <c r="N155" s="93">
        <f t="shared" si="9"/>
        <v>21</v>
      </c>
      <c r="O155" s="93">
        <f t="shared" si="9"/>
        <v>21</v>
      </c>
      <c r="P155" s="93">
        <f t="shared" si="9"/>
        <v>27</v>
      </c>
      <c r="Q155" s="93">
        <f t="shared" si="9"/>
        <v>21</v>
      </c>
      <c r="R155" s="93">
        <f t="shared" si="9"/>
        <v>20</v>
      </c>
      <c r="S155" s="94">
        <f t="shared" si="9"/>
        <v>18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v>5</v>
      </c>
      <c r="H156" s="82">
        <v>0</v>
      </c>
      <c r="I156" s="82">
        <v>1</v>
      </c>
      <c r="J156" s="82">
        <v>0</v>
      </c>
      <c r="K156" s="82">
        <v>1</v>
      </c>
      <c r="L156" s="82">
        <v>0</v>
      </c>
      <c r="M156" s="82">
        <v>1</v>
      </c>
      <c r="N156" s="82">
        <v>0</v>
      </c>
      <c r="O156" s="82">
        <v>1</v>
      </c>
      <c r="P156" s="82">
        <v>0</v>
      </c>
      <c r="Q156" s="82">
        <v>1</v>
      </c>
      <c r="R156" s="82">
        <v>0</v>
      </c>
      <c r="S156" s="83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8"/>
        <v>0</v>
      </c>
      <c r="H157" s="82">
        <v>0</v>
      </c>
      <c r="I157" s="82">
        <v>0</v>
      </c>
      <c r="J157" s="82">
        <v>0</v>
      </c>
      <c r="K157" s="82">
        <v>0</v>
      </c>
      <c r="L157" s="82">
        <v>0</v>
      </c>
      <c r="M157" s="82">
        <v>0</v>
      </c>
      <c r="N157" s="82">
        <v>0</v>
      </c>
      <c r="O157" s="82">
        <v>0</v>
      </c>
      <c r="P157" s="82">
        <v>0</v>
      </c>
      <c r="Q157" s="82">
        <v>0</v>
      </c>
      <c r="R157" s="82">
        <v>0</v>
      </c>
      <c r="S157" s="83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8"/>
        <v>0</v>
      </c>
      <c r="H158" s="82">
        <v>0</v>
      </c>
      <c r="I158" s="82">
        <v>0</v>
      </c>
      <c r="J158" s="82">
        <v>0</v>
      </c>
      <c r="K158" s="82">
        <v>0</v>
      </c>
      <c r="L158" s="82">
        <v>0</v>
      </c>
      <c r="M158" s="82">
        <v>0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3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8"/>
        <v>0</v>
      </c>
      <c r="H159" s="82">
        <v>0</v>
      </c>
      <c r="I159" s="82">
        <v>0</v>
      </c>
      <c r="J159" s="82">
        <v>0</v>
      </c>
      <c r="K159" s="82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2">
        <v>0</v>
      </c>
      <c r="R159" s="82">
        <v>0</v>
      </c>
      <c r="S159" s="83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8"/>
        <v>0</v>
      </c>
      <c r="H160" s="82">
        <v>0</v>
      </c>
      <c r="I160" s="82">
        <v>0</v>
      </c>
      <c r="J160" s="82">
        <v>0</v>
      </c>
      <c r="K160" s="82">
        <v>0</v>
      </c>
      <c r="L160" s="82">
        <v>0</v>
      </c>
      <c r="M160" s="82">
        <v>0</v>
      </c>
      <c r="N160" s="82">
        <v>0</v>
      </c>
      <c r="O160" s="82">
        <v>0</v>
      </c>
      <c r="P160" s="82">
        <v>0</v>
      </c>
      <c r="Q160" s="82">
        <v>0</v>
      </c>
      <c r="R160" s="82">
        <v>0</v>
      </c>
      <c r="S160" s="83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8"/>
        <v>0</v>
      </c>
      <c r="H161" s="82">
        <v>0</v>
      </c>
      <c r="I161" s="82">
        <v>0</v>
      </c>
      <c r="J161" s="82">
        <v>0</v>
      </c>
      <c r="K161" s="82">
        <v>0</v>
      </c>
      <c r="L161" s="82">
        <v>0</v>
      </c>
      <c r="M161" s="82">
        <v>0</v>
      </c>
      <c r="N161" s="82">
        <v>0</v>
      </c>
      <c r="O161" s="82">
        <v>0</v>
      </c>
      <c r="P161" s="82">
        <v>0</v>
      </c>
      <c r="Q161" s="82">
        <v>0</v>
      </c>
      <c r="R161" s="82">
        <v>0</v>
      </c>
      <c r="S161" s="83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8"/>
        <v>0</v>
      </c>
      <c r="H162" s="82">
        <v>0</v>
      </c>
      <c r="I162" s="82">
        <v>0</v>
      </c>
      <c r="J162" s="82">
        <v>0</v>
      </c>
      <c r="K162" s="82">
        <v>0</v>
      </c>
      <c r="L162" s="82">
        <v>0</v>
      </c>
      <c r="M162" s="82">
        <v>0</v>
      </c>
      <c r="N162" s="82">
        <v>0</v>
      </c>
      <c r="O162" s="82">
        <v>0</v>
      </c>
      <c r="P162" s="82">
        <v>0</v>
      </c>
      <c r="Q162" s="82">
        <v>0</v>
      </c>
      <c r="R162" s="82">
        <v>0</v>
      </c>
      <c r="S162" s="83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8"/>
        <v>0</v>
      </c>
      <c r="H163" s="82">
        <v>0</v>
      </c>
      <c r="I163" s="82">
        <v>0</v>
      </c>
      <c r="J163" s="82">
        <v>0</v>
      </c>
      <c r="K163" s="82">
        <v>0</v>
      </c>
      <c r="L163" s="82">
        <v>0</v>
      </c>
      <c r="M163" s="82">
        <v>0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3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8"/>
        <v>0</v>
      </c>
      <c r="H164" s="82">
        <v>0</v>
      </c>
      <c r="I164" s="82">
        <v>0</v>
      </c>
      <c r="J164" s="82">
        <v>0</v>
      </c>
      <c r="K164" s="82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2">
        <v>0</v>
      </c>
      <c r="R164" s="82">
        <v>0</v>
      </c>
      <c r="S164" s="83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8"/>
        <v>0</v>
      </c>
      <c r="H165" s="82">
        <v>0</v>
      </c>
      <c r="I165" s="82">
        <v>0</v>
      </c>
      <c r="J165" s="82">
        <v>0</v>
      </c>
      <c r="K165" s="82">
        <v>0</v>
      </c>
      <c r="L165" s="82">
        <v>0</v>
      </c>
      <c r="M165" s="82">
        <v>0</v>
      </c>
      <c r="N165" s="82">
        <v>0</v>
      </c>
      <c r="O165" s="82">
        <v>0</v>
      </c>
      <c r="P165" s="82">
        <v>0</v>
      </c>
      <c r="Q165" s="82">
        <v>0</v>
      </c>
      <c r="R165" s="82">
        <v>0</v>
      </c>
      <c r="S165" s="83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8"/>
        <v>0</v>
      </c>
      <c r="H166" s="82">
        <v>0</v>
      </c>
      <c r="I166" s="82">
        <v>0</v>
      </c>
      <c r="J166" s="82">
        <v>0</v>
      </c>
      <c r="K166" s="82">
        <v>0</v>
      </c>
      <c r="L166" s="82">
        <v>0</v>
      </c>
      <c r="M166" s="82">
        <v>0</v>
      </c>
      <c r="N166" s="82">
        <v>0</v>
      </c>
      <c r="O166" s="82">
        <v>0</v>
      </c>
      <c r="P166" s="82">
        <v>0</v>
      </c>
      <c r="Q166" s="82">
        <v>0</v>
      </c>
      <c r="R166" s="82">
        <v>0</v>
      </c>
      <c r="S166" s="83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28" si="10">SUM(H167:S167)</f>
        <v>0</v>
      </c>
      <c r="H167" s="82">
        <v>0</v>
      </c>
      <c r="I167" s="82">
        <v>0</v>
      </c>
      <c r="J167" s="82">
        <v>0</v>
      </c>
      <c r="K167" s="82">
        <v>0</v>
      </c>
      <c r="L167" s="82">
        <v>0</v>
      </c>
      <c r="M167" s="82">
        <v>0</v>
      </c>
      <c r="N167" s="82">
        <v>0</v>
      </c>
      <c r="O167" s="82">
        <v>0</v>
      </c>
      <c r="P167" s="82">
        <v>0</v>
      </c>
      <c r="Q167" s="82">
        <v>0</v>
      </c>
      <c r="R167" s="82">
        <v>0</v>
      </c>
      <c r="S167" s="83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0"/>
        <v>0</v>
      </c>
      <c r="H168" s="82">
        <v>0</v>
      </c>
      <c r="I168" s="82">
        <v>0</v>
      </c>
      <c r="J168" s="82">
        <v>0</v>
      </c>
      <c r="K168" s="82">
        <v>0</v>
      </c>
      <c r="L168" s="82">
        <v>0</v>
      </c>
      <c r="M168" s="82">
        <v>0</v>
      </c>
      <c r="N168" s="82">
        <v>0</v>
      </c>
      <c r="O168" s="82">
        <v>0</v>
      </c>
      <c r="P168" s="82">
        <v>0</v>
      </c>
      <c r="Q168" s="82">
        <v>0</v>
      </c>
      <c r="R168" s="82">
        <v>0</v>
      </c>
      <c r="S168" s="83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0"/>
        <v>0</v>
      </c>
      <c r="H169" s="82">
        <v>0</v>
      </c>
      <c r="I169" s="82">
        <v>0</v>
      </c>
      <c r="J169" s="82">
        <v>0</v>
      </c>
      <c r="K169" s="82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2">
        <v>0</v>
      </c>
      <c r="R169" s="82">
        <v>0</v>
      </c>
      <c r="S169" s="83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0"/>
        <v>0</v>
      </c>
      <c r="H170" s="82">
        <v>0</v>
      </c>
      <c r="I170" s="82">
        <v>0</v>
      </c>
      <c r="J170" s="82">
        <v>0</v>
      </c>
      <c r="K170" s="82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3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0"/>
        <v>0</v>
      </c>
      <c r="H171" s="82">
        <v>0</v>
      </c>
      <c r="I171" s="82">
        <v>0</v>
      </c>
      <c r="J171" s="82">
        <v>0</v>
      </c>
      <c r="K171" s="82">
        <v>0</v>
      </c>
      <c r="L171" s="82">
        <v>0</v>
      </c>
      <c r="M171" s="82">
        <v>0</v>
      </c>
      <c r="N171" s="82">
        <v>0</v>
      </c>
      <c r="O171" s="82">
        <v>0</v>
      </c>
      <c r="P171" s="82">
        <v>0</v>
      </c>
      <c r="Q171" s="82">
        <v>0</v>
      </c>
      <c r="R171" s="82">
        <v>0</v>
      </c>
      <c r="S171" s="83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0"/>
        <v>0</v>
      </c>
      <c r="H172" s="82">
        <v>0</v>
      </c>
      <c r="I172" s="82">
        <v>0</v>
      </c>
      <c r="J172" s="82">
        <v>0</v>
      </c>
      <c r="K172" s="82">
        <v>0</v>
      </c>
      <c r="L172" s="82">
        <v>0</v>
      </c>
      <c r="M172" s="82">
        <v>0</v>
      </c>
      <c r="N172" s="82">
        <v>0</v>
      </c>
      <c r="O172" s="82">
        <v>0</v>
      </c>
      <c r="P172" s="82">
        <v>0</v>
      </c>
      <c r="Q172" s="82">
        <v>0</v>
      </c>
      <c r="R172" s="82">
        <v>0</v>
      </c>
      <c r="S172" s="83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0"/>
        <v>0</v>
      </c>
      <c r="H173" s="82">
        <v>0</v>
      </c>
      <c r="I173" s="82">
        <v>0</v>
      </c>
      <c r="J173" s="82">
        <v>0</v>
      </c>
      <c r="K173" s="82">
        <v>0</v>
      </c>
      <c r="L173" s="82">
        <v>0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3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0"/>
        <v>0</v>
      </c>
      <c r="H174" s="82">
        <v>0</v>
      </c>
      <c r="I174" s="82">
        <v>0</v>
      </c>
      <c r="J174" s="82">
        <v>0</v>
      </c>
      <c r="K174" s="82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3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0"/>
        <v>0</v>
      </c>
      <c r="H175" s="82">
        <v>0</v>
      </c>
      <c r="I175" s="82">
        <v>0</v>
      </c>
      <c r="J175" s="82">
        <v>0</v>
      </c>
      <c r="K175" s="82">
        <v>0</v>
      </c>
      <c r="L175" s="82">
        <v>0</v>
      </c>
      <c r="M175" s="82">
        <v>0</v>
      </c>
      <c r="N175" s="82">
        <v>0</v>
      </c>
      <c r="O175" s="82">
        <v>0</v>
      </c>
      <c r="P175" s="82">
        <v>0</v>
      </c>
      <c r="Q175" s="82">
        <v>0</v>
      </c>
      <c r="R175" s="82">
        <v>0</v>
      </c>
      <c r="S175" s="83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0"/>
        <v>0</v>
      </c>
      <c r="H176" s="82">
        <v>0</v>
      </c>
      <c r="I176" s="82">
        <v>0</v>
      </c>
      <c r="J176" s="82">
        <v>0</v>
      </c>
      <c r="K176" s="82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0</v>
      </c>
      <c r="Q176" s="82">
        <v>0</v>
      </c>
      <c r="R176" s="82">
        <v>0</v>
      </c>
      <c r="S176" s="83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0"/>
        <v>0</v>
      </c>
      <c r="H177" s="82">
        <v>0</v>
      </c>
      <c r="I177" s="82">
        <v>0</v>
      </c>
      <c r="J177" s="82">
        <v>0</v>
      </c>
      <c r="K177" s="82">
        <v>0</v>
      </c>
      <c r="L177" s="82">
        <v>0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3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0"/>
        <v>0</v>
      </c>
      <c r="H178" s="82">
        <v>0</v>
      </c>
      <c r="I178" s="82">
        <v>0</v>
      </c>
      <c r="J178" s="82">
        <v>0</v>
      </c>
      <c r="K178" s="82">
        <v>0</v>
      </c>
      <c r="L178" s="82">
        <v>0</v>
      </c>
      <c r="M178" s="82">
        <v>0</v>
      </c>
      <c r="N178" s="82">
        <v>0</v>
      </c>
      <c r="O178" s="82">
        <v>0</v>
      </c>
      <c r="P178" s="82">
        <v>0</v>
      </c>
      <c r="Q178" s="82">
        <v>0</v>
      </c>
      <c r="R178" s="82">
        <v>0</v>
      </c>
      <c r="S178" s="83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0"/>
        <v>0</v>
      </c>
      <c r="H179" s="82">
        <v>0</v>
      </c>
      <c r="I179" s="82">
        <v>0</v>
      </c>
      <c r="J179" s="82">
        <v>0</v>
      </c>
      <c r="K179" s="82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2">
        <v>0</v>
      </c>
      <c r="R179" s="82">
        <v>0</v>
      </c>
      <c r="S179" s="83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0"/>
        <v>0</v>
      </c>
      <c r="H180" s="82">
        <v>0</v>
      </c>
      <c r="I180" s="82">
        <v>0</v>
      </c>
      <c r="J180" s="82">
        <v>0</v>
      </c>
      <c r="K180" s="82">
        <v>0</v>
      </c>
      <c r="L180" s="82">
        <v>0</v>
      </c>
      <c r="M180" s="82">
        <v>0</v>
      </c>
      <c r="N180" s="82">
        <v>0</v>
      </c>
      <c r="O180" s="82">
        <v>0</v>
      </c>
      <c r="P180" s="82">
        <v>0</v>
      </c>
      <c r="Q180" s="82">
        <v>0</v>
      </c>
      <c r="R180" s="82">
        <v>0</v>
      </c>
      <c r="S180" s="83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0"/>
        <v>0</v>
      </c>
      <c r="H181" s="82">
        <v>0</v>
      </c>
      <c r="I181" s="82">
        <v>0</v>
      </c>
      <c r="J181" s="82">
        <v>0</v>
      </c>
      <c r="K181" s="82">
        <v>0</v>
      </c>
      <c r="L181" s="82">
        <v>0</v>
      </c>
      <c r="M181" s="82">
        <v>0</v>
      </c>
      <c r="N181" s="82">
        <v>0</v>
      </c>
      <c r="O181" s="82">
        <v>0</v>
      </c>
      <c r="P181" s="82">
        <v>0</v>
      </c>
      <c r="Q181" s="82">
        <v>0</v>
      </c>
      <c r="R181" s="82">
        <v>0</v>
      </c>
      <c r="S181" s="83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0"/>
        <v>0</v>
      </c>
      <c r="H182" s="82">
        <v>0</v>
      </c>
      <c r="I182" s="82">
        <v>0</v>
      </c>
      <c r="J182" s="82">
        <v>0</v>
      </c>
      <c r="K182" s="82">
        <v>0</v>
      </c>
      <c r="L182" s="82">
        <v>0</v>
      </c>
      <c r="M182" s="82">
        <v>0</v>
      </c>
      <c r="N182" s="82">
        <v>0</v>
      </c>
      <c r="O182" s="82">
        <v>0</v>
      </c>
      <c r="P182" s="82">
        <v>0</v>
      </c>
      <c r="Q182" s="82">
        <v>0</v>
      </c>
      <c r="R182" s="82">
        <v>0</v>
      </c>
      <c r="S182" s="83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0"/>
        <v>0</v>
      </c>
      <c r="H183" s="82">
        <v>0</v>
      </c>
      <c r="I183" s="82">
        <v>0</v>
      </c>
      <c r="J183" s="82">
        <v>0</v>
      </c>
      <c r="K183" s="82">
        <v>0</v>
      </c>
      <c r="L183" s="82">
        <v>0</v>
      </c>
      <c r="M183" s="82">
        <v>0</v>
      </c>
      <c r="N183" s="82">
        <v>0</v>
      </c>
      <c r="O183" s="82">
        <v>0</v>
      </c>
      <c r="P183" s="82">
        <v>0</v>
      </c>
      <c r="Q183" s="82">
        <v>0</v>
      </c>
      <c r="R183" s="82">
        <v>0</v>
      </c>
      <c r="S183" s="83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0"/>
        <v>0</v>
      </c>
      <c r="H184" s="82">
        <v>0</v>
      </c>
      <c r="I184" s="82">
        <v>0</v>
      </c>
      <c r="J184" s="82">
        <v>0</v>
      </c>
      <c r="K184" s="82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2">
        <v>0</v>
      </c>
      <c r="R184" s="82">
        <v>0</v>
      </c>
      <c r="S184" s="83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0"/>
        <v>0</v>
      </c>
      <c r="H185" s="82">
        <v>0</v>
      </c>
      <c r="I185" s="82">
        <v>0</v>
      </c>
      <c r="J185" s="82">
        <v>0</v>
      </c>
      <c r="K185" s="82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>
        <v>0</v>
      </c>
      <c r="S185" s="83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0"/>
        <v>0</v>
      </c>
      <c r="H186" s="82">
        <v>0</v>
      </c>
      <c r="I186" s="82">
        <v>0</v>
      </c>
      <c r="J186" s="82">
        <v>0</v>
      </c>
      <c r="K186" s="82">
        <v>0</v>
      </c>
      <c r="L186" s="82">
        <v>0</v>
      </c>
      <c r="M186" s="82">
        <v>0</v>
      </c>
      <c r="N186" s="82">
        <v>0</v>
      </c>
      <c r="O186" s="82">
        <v>0</v>
      </c>
      <c r="P186" s="82">
        <v>0</v>
      </c>
      <c r="Q186" s="82">
        <v>0</v>
      </c>
      <c r="R186" s="82">
        <v>0</v>
      </c>
      <c r="S186" s="83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0"/>
        <v>0</v>
      </c>
      <c r="H187" s="82">
        <v>0</v>
      </c>
      <c r="I187" s="82">
        <v>0</v>
      </c>
      <c r="J187" s="82">
        <v>0</v>
      </c>
      <c r="K187" s="82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0</v>
      </c>
      <c r="Q187" s="82">
        <v>0</v>
      </c>
      <c r="R187" s="82">
        <v>0</v>
      </c>
      <c r="S187" s="83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0"/>
        <v>0</v>
      </c>
      <c r="H188" s="82">
        <v>0</v>
      </c>
      <c r="I188" s="82">
        <v>0</v>
      </c>
      <c r="J188" s="82">
        <v>0</v>
      </c>
      <c r="K188" s="82">
        <v>0</v>
      </c>
      <c r="L188" s="82">
        <v>0</v>
      </c>
      <c r="M188" s="82">
        <v>0</v>
      </c>
      <c r="N188" s="82">
        <v>0</v>
      </c>
      <c r="O188" s="82">
        <v>0</v>
      </c>
      <c r="P188" s="82">
        <v>0</v>
      </c>
      <c r="Q188" s="82">
        <v>0</v>
      </c>
      <c r="R188" s="82">
        <v>0</v>
      </c>
      <c r="S188" s="83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0"/>
        <v>0</v>
      </c>
      <c r="H189" s="82">
        <v>0</v>
      </c>
      <c r="I189" s="82">
        <v>0</v>
      </c>
      <c r="J189" s="82">
        <v>0</v>
      </c>
      <c r="K189" s="82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2">
        <v>0</v>
      </c>
      <c r="R189" s="82">
        <v>0</v>
      </c>
      <c r="S189" s="83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0"/>
        <v>0</v>
      </c>
      <c r="H190" s="82">
        <v>0</v>
      </c>
      <c r="I190" s="82">
        <v>0</v>
      </c>
      <c r="J190" s="82">
        <v>0</v>
      </c>
      <c r="K190" s="82">
        <v>0</v>
      </c>
      <c r="L190" s="82">
        <v>0</v>
      </c>
      <c r="M190" s="82">
        <v>0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3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0"/>
        <v>0</v>
      </c>
      <c r="H191" s="82">
        <v>0</v>
      </c>
      <c r="I191" s="82">
        <v>0</v>
      </c>
      <c r="J191" s="82">
        <v>0</v>
      </c>
      <c r="K191" s="82">
        <v>0</v>
      </c>
      <c r="L191" s="82">
        <v>0</v>
      </c>
      <c r="M191" s="82">
        <v>0</v>
      </c>
      <c r="N191" s="82">
        <v>0</v>
      </c>
      <c r="O191" s="82">
        <v>0</v>
      </c>
      <c r="P191" s="82">
        <v>0</v>
      </c>
      <c r="Q191" s="82">
        <v>0</v>
      </c>
      <c r="R191" s="82">
        <v>0</v>
      </c>
      <c r="S191" s="83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0"/>
        <v>0</v>
      </c>
      <c r="H192" s="82">
        <v>0</v>
      </c>
      <c r="I192" s="82">
        <v>0</v>
      </c>
      <c r="J192" s="82">
        <v>0</v>
      </c>
      <c r="K192" s="82">
        <v>0</v>
      </c>
      <c r="L192" s="82">
        <v>0</v>
      </c>
      <c r="M192" s="82">
        <v>0</v>
      </c>
      <c r="N192" s="82">
        <v>0</v>
      </c>
      <c r="O192" s="82">
        <v>0</v>
      </c>
      <c r="P192" s="82">
        <v>0</v>
      </c>
      <c r="Q192" s="82">
        <v>0</v>
      </c>
      <c r="R192" s="82">
        <v>0</v>
      </c>
      <c r="S192" s="83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0"/>
        <v>0</v>
      </c>
      <c r="H193" s="82">
        <v>0</v>
      </c>
      <c r="I193" s="82">
        <v>0</v>
      </c>
      <c r="J193" s="82">
        <v>0</v>
      </c>
      <c r="K193" s="82">
        <v>0</v>
      </c>
      <c r="L193" s="82">
        <v>0</v>
      </c>
      <c r="M193" s="82">
        <v>0</v>
      </c>
      <c r="N193" s="82">
        <v>0</v>
      </c>
      <c r="O193" s="82">
        <v>0</v>
      </c>
      <c r="P193" s="82">
        <v>0</v>
      </c>
      <c r="Q193" s="82">
        <v>0</v>
      </c>
      <c r="R193" s="82">
        <v>0</v>
      </c>
      <c r="S193" s="83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0"/>
        <v>0</v>
      </c>
      <c r="H194" s="82">
        <v>0</v>
      </c>
      <c r="I194" s="82">
        <v>0</v>
      </c>
      <c r="J194" s="82">
        <v>0</v>
      </c>
      <c r="K194" s="82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2">
        <v>0</v>
      </c>
      <c r="R194" s="82">
        <v>0</v>
      </c>
      <c r="S194" s="83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0"/>
        <v>0</v>
      </c>
      <c r="H195" s="82">
        <v>0</v>
      </c>
      <c r="I195" s="82">
        <v>0</v>
      </c>
      <c r="J195" s="82">
        <v>0</v>
      </c>
      <c r="K195" s="82">
        <v>0</v>
      </c>
      <c r="L195" s="82">
        <v>0</v>
      </c>
      <c r="M195" s="82">
        <v>0</v>
      </c>
      <c r="N195" s="82">
        <v>0</v>
      </c>
      <c r="O195" s="82">
        <v>0</v>
      </c>
      <c r="P195" s="82">
        <v>0</v>
      </c>
      <c r="Q195" s="82">
        <v>0</v>
      </c>
      <c r="R195" s="82">
        <v>0</v>
      </c>
      <c r="S195" s="83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0"/>
        <v>0</v>
      </c>
      <c r="H196" s="82">
        <v>0</v>
      </c>
      <c r="I196" s="82">
        <v>0</v>
      </c>
      <c r="J196" s="82">
        <v>0</v>
      </c>
      <c r="K196" s="82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0</v>
      </c>
      <c r="Q196" s="82">
        <v>0</v>
      </c>
      <c r="R196" s="82">
        <v>0</v>
      </c>
      <c r="S196" s="83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0"/>
        <v>0</v>
      </c>
      <c r="H197" s="82">
        <v>0</v>
      </c>
      <c r="I197" s="82">
        <v>0</v>
      </c>
      <c r="J197" s="82">
        <v>0</v>
      </c>
      <c r="K197" s="82">
        <v>0</v>
      </c>
      <c r="L197" s="82">
        <v>0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3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0"/>
        <v>0</v>
      </c>
      <c r="H198" s="82">
        <v>0</v>
      </c>
      <c r="I198" s="82">
        <v>0</v>
      </c>
      <c r="J198" s="82">
        <v>0</v>
      </c>
      <c r="K198" s="82">
        <v>0</v>
      </c>
      <c r="L198" s="82">
        <v>0</v>
      </c>
      <c r="M198" s="82">
        <v>0</v>
      </c>
      <c r="N198" s="82">
        <v>0</v>
      </c>
      <c r="O198" s="82">
        <v>0</v>
      </c>
      <c r="P198" s="82">
        <v>0</v>
      </c>
      <c r="Q198" s="82">
        <v>0</v>
      </c>
      <c r="R198" s="82">
        <v>0</v>
      </c>
      <c r="S198" s="83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0"/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2">
        <v>0</v>
      </c>
      <c r="R199" s="82">
        <v>0</v>
      </c>
      <c r="S199" s="83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0"/>
        <v>0</v>
      </c>
      <c r="H200" s="82">
        <v>0</v>
      </c>
      <c r="I200" s="82">
        <v>0</v>
      </c>
      <c r="J200" s="82">
        <v>0</v>
      </c>
      <c r="K200" s="82">
        <v>0</v>
      </c>
      <c r="L200" s="82">
        <v>0</v>
      </c>
      <c r="M200" s="82">
        <v>0</v>
      </c>
      <c r="N200" s="82">
        <v>0</v>
      </c>
      <c r="O200" s="82">
        <v>0</v>
      </c>
      <c r="P200" s="82">
        <v>0</v>
      </c>
      <c r="Q200" s="82">
        <v>0</v>
      </c>
      <c r="R200" s="82">
        <v>0</v>
      </c>
      <c r="S200" s="83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0"/>
        <v>0</v>
      </c>
      <c r="H201" s="82">
        <v>0</v>
      </c>
      <c r="I201" s="82">
        <v>0</v>
      </c>
      <c r="J201" s="82">
        <v>0</v>
      </c>
      <c r="K201" s="82">
        <v>0</v>
      </c>
      <c r="L201" s="82">
        <v>0</v>
      </c>
      <c r="M201" s="82">
        <v>0</v>
      </c>
      <c r="N201" s="82">
        <v>0</v>
      </c>
      <c r="O201" s="82">
        <v>0</v>
      </c>
      <c r="P201" s="82">
        <v>0</v>
      </c>
      <c r="Q201" s="82">
        <v>0</v>
      </c>
      <c r="R201" s="82">
        <v>0</v>
      </c>
      <c r="S201" s="83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0"/>
        <v>0</v>
      </c>
      <c r="H202" s="82">
        <v>0</v>
      </c>
      <c r="I202" s="82">
        <v>0</v>
      </c>
      <c r="J202" s="82">
        <v>0</v>
      </c>
      <c r="K202" s="82">
        <v>0</v>
      </c>
      <c r="L202" s="82">
        <v>0</v>
      </c>
      <c r="M202" s="82">
        <v>0</v>
      </c>
      <c r="N202" s="82">
        <v>0</v>
      </c>
      <c r="O202" s="82">
        <v>0</v>
      </c>
      <c r="P202" s="82">
        <v>0</v>
      </c>
      <c r="Q202" s="82">
        <v>0</v>
      </c>
      <c r="R202" s="82">
        <v>0</v>
      </c>
      <c r="S202" s="83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0"/>
        <v>0</v>
      </c>
      <c r="H203" s="82">
        <v>0</v>
      </c>
      <c r="I203" s="82">
        <v>0</v>
      </c>
      <c r="J203" s="82">
        <v>0</v>
      </c>
      <c r="K203" s="82">
        <v>0</v>
      </c>
      <c r="L203" s="82">
        <v>0</v>
      </c>
      <c r="M203" s="82">
        <v>0</v>
      </c>
      <c r="N203" s="82">
        <v>0</v>
      </c>
      <c r="O203" s="82">
        <v>0</v>
      </c>
      <c r="P203" s="82">
        <v>0</v>
      </c>
      <c r="Q203" s="82">
        <v>0</v>
      </c>
      <c r="R203" s="82">
        <v>0</v>
      </c>
      <c r="S203" s="83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0"/>
        <v>0</v>
      </c>
      <c r="H204" s="82">
        <v>0</v>
      </c>
      <c r="I204" s="82">
        <v>0</v>
      </c>
      <c r="J204" s="82">
        <v>0</v>
      </c>
      <c r="K204" s="82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2">
        <v>0</v>
      </c>
      <c r="R204" s="82">
        <v>0</v>
      </c>
      <c r="S204" s="83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0"/>
        <v>0</v>
      </c>
      <c r="H205" s="82">
        <v>0</v>
      </c>
      <c r="I205" s="82">
        <v>0</v>
      </c>
      <c r="J205" s="82">
        <v>0</v>
      </c>
      <c r="K205" s="82">
        <v>0</v>
      </c>
      <c r="L205" s="82">
        <v>0</v>
      </c>
      <c r="M205" s="82">
        <v>0</v>
      </c>
      <c r="N205" s="82">
        <v>0</v>
      </c>
      <c r="O205" s="82">
        <v>0</v>
      </c>
      <c r="P205" s="82">
        <v>0</v>
      </c>
      <c r="Q205" s="82">
        <v>0</v>
      </c>
      <c r="R205" s="82">
        <v>0</v>
      </c>
      <c r="S205" s="83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0"/>
        <v>0</v>
      </c>
      <c r="H206" s="82">
        <v>0</v>
      </c>
      <c r="I206" s="82">
        <v>0</v>
      </c>
      <c r="J206" s="82">
        <v>0</v>
      </c>
      <c r="K206" s="82">
        <v>0</v>
      </c>
      <c r="L206" s="82">
        <v>0</v>
      </c>
      <c r="M206" s="82">
        <v>0</v>
      </c>
      <c r="N206" s="82">
        <v>0</v>
      </c>
      <c r="O206" s="82">
        <v>0</v>
      </c>
      <c r="P206" s="82">
        <v>0</v>
      </c>
      <c r="Q206" s="82">
        <v>0</v>
      </c>
      <c r="R206" s="82">
        <v>0</v>
      </c>
      <c r="S206" s="83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0"/>
        <v>0</v>
      </c>
      <c r="H207" s="82">
        <v>0</v>
      </c>
      <c r="I207" s="82">
        <v>0</v>
      </c>
      <c r="J207" s="82">
        <v>0</v>
      </c>
      <c r="K207" s="82">
        <v>0</v>
      </c>
      <c r="L207" s="82">
        <v>0</v>
      </c>
      <c r="M207" s="82">
        <v>0</v>
      </c>
      <c r="N207" s="82">
        <v>0</v>
      </c>
      <c r="O207" s="82">
        <v>0</v>
      </c>
      <c r="P207" s="82">
        <v>0</v>
      </c>
      <c r="Q207" s="82">
        <v>0</v>
      </c>
      <c r="R207" s="82">
        <v>0</v>
      </c>
      <c r="S207" s="83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0"/>
        <v>0</v>
      </c>
      <c r="H208" s="82">
        <v>0</v>
      </c>
      <c r="I208" s="82">
        <v>0</v>
      </c>
      <c r="J208" s="82">
        <v>0</v>
      </c>
      <c r="K208" s="82">
        <v>0</v>
      </c>
      <c r="L208" s="82">
        <v>0</v>
      </c>
      <c r="M208" s="82">
        <v>0</v>
      </c>
      <c r="N208" s="82">
        <v>0</v>
      </c>
      <c r="O208" s="82">
        <v>0</v>
      </c>
      <c r="P208" s="82">
        <v>0</v>
      </c>
      <c r="Q208" s="82">
        <v>0</v>
      </c>
      <c r="R208" s="82">
        <v>0</v>
      </c>
      <c r="S208" s="83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5</v>
      </c>
      <c r="H209" s="93">
        <f t="shared" ref="H209:S209" si="11">SUM(H156:H208)</f>
        <v>0</v>
      </c>
      <c r="I209" s="93">
        <f t="shared" si="11"/>
        <v>1</v>
      </c>
      <c r="J209" s="93">
        <f t="shared" si="11"/>
        <v>0</v>
      </c>
      <c r="K209" s="93">
        <f t="shared" si="11"/>
        <v>1</v>
      </c>
      <c r="L209" s="93">
        <f t="shared" si="11"/>
        <v>0</v>
      </c>
      <c r="M209" s="93">
        <f t="shared" si="11"/>
        <v>1</v>
      </c>
      <c r="N209" s="93">
        <f t="shared" si="11"/>
        <v>0</v>
      </c>
      <c r="O209" s="93">
        <f t="shared" si="11"/>
        <v>1</v>
      </c>
      <c r="P209" s="93">
        <f t="shared" si="11"/>
        <v>0</v>
      </c>
      <c r="Q209" s="93">
        <f t="shared" si="11"/>
        <v>1</v>
      </c>
      <c r="R209" s="93">
        <f t="shared" si="11"/>
        <v>0</v>
      </c>
      <c r="S209" s="94">
        <f t="shared" si="11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v>5</v>
      </c>
      <c r="H210" s="56">
        <v>0</v>
      </c>
      <c r="I210" s="56">
        <v>1</v>
      </c>
      <c r="J210" s="56">
        <v>0</v>
      </c>
      <c r="K210" s="56">
        <v>0</v>
      </c>
      <c r="L210" s="56">
        <v>1</v>
      </c>
      <c r="M210" s="56">
        <v>0</v>
      </c>
      <c r="N210" s="56">
        <v>1</v>
      </c>
      <c r="O210" s="56">
        <v>0</v>
      </c>
      <c r="P210" s="56">
        <v>0</v>
      </c>
      <c r="Q210" s="56">
        <v>1</v>
      </c>
      <c r="R210" s="56">
        <v>0</v>
      </c>
      <c r="S210" s="87">
        <v>1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0"/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57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0"/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57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v>2</v>
      </c>
      <c r="H213" s="41">
        <v>0</v>
      </c>
      <c r="I213" s="41">
        <v>0</v>
      </c>
      <c r="J213" s="41">
        <v>0</v>
      </c>
      <c r="K213" s="41">
        <v>1</v>
      </c>
      <c r="L213" s="41">
        <v>0</v>
      </c>
      <c r="M213" s="41">
        <v>0</v>
      </c>
      <c r="N213" s="41">
        <v>0</v>
      </c>
      <c r="O213" s="41">
        <v>0</v>
      </c>
      <c r="P213" s="41">
        <v>1</v>
      </c>
      <c r="Q213" s="41">
        <v>0</v>
      </c>
      <c r="R213" s="41">
        <v>0</v>
      </c>
      <c r="S213" s="57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v>6</v>
      </c>
      <c r="H214" s="41">
        <v>0</v>
      </c>
      <c r="I214" s="41">
        <v>1</v>
      </c>
      <c r="J214" s="41">
        <v>0</v>
      </c>
      <c r="K214" s="41">
        <v>1</v>
      </c>
      <c r="L214" s="41">
        <v>0</v>
      </c>
      <c r="M214" s="41">
        <v>1</v>
      </c>
      <c r="N214" s="41">
        <v>0</v>
      </c>
      <c r="O214" s="41">
        <v>1</v>
      </c>
      <c r="P214" s="41">
        <v>0</v>
      </c>
      <c r="Q214" s="41">
        <v>1</v>
      </c>
      <c r="R214" s="41">
        <v>0</v>
      </c>
      <c r="S214" s="57">
        <v>1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v>2</v>
      </c>
      <c r="H215" s="41">
        <v>0</v>
      </c>
      <c r="I215" s="41">
        <v>0</v>
      </c>
      <c r="J215" s="41">
        <v>1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1</v>
      </c>
      <c r="Q215" s="41">
        <v>0</v>
      </c>
      <c r="R215" s="41">
        <v>0</v>
      </c>
      <c r="S215" s="57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0"/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57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0"/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57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0"/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57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v>1</v>
      </c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57"/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0"/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57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0"/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57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0"/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57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0"/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57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0"/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57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v>1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1</v>
      </c>
      <c r="O225" s="41">
        <v>0</v>
      </c>
      <c r="P225" s="41">
        <v>0</v>
      </c>
      <c r="Q225" s="41">
        <v>0</v>
      </c>
      <c r="R225" s="41">
        <v>0</v>
      </c>
      <c r="S225" s="57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v>8</v>
      </c>
      <c r="H226" s="41">
        <v>1</v>
      </c>
      <c r="I226" s="41">
        <v>0</v>
      </c>
      <c r="J226" s="41">
        <v>1</v>
      </c>
      <c r="K226" s="41">
        <v>1</v>
      </c>
      <c r="L226" s="41">
        <v>0</v>
      </c>
      <c r="M226" s="41">
        <v>1</v>
      </c>
      <c r="N226" s="41">
        <v>0</v>
      </c>
      <c r="O226" s="41">
        <v>1</v>
      </c>
      <c r="P226" s="41">
        <v>0</v>
      </c>
      <c r="Q226" s="41">
        <v>1</v>
      </c>
      <c r="R226" s="41">
        <v>1</v>
      </c>
      <c r="S226" s="57">
        <v>1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v>1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1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57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0"/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57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v>1</v>
      </c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57"/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v>2</v>
      </c>
      <c r="H230" s="41">
        <v>0</v>
      </c>
      <c r="I230" s="41">
        <v>0</v>
      </c>
      <c r="J230" s="41">
        <v>0</v>
      </c>
      <c r="K230" s="41">
        <v>0</v>
      </c>
      <c r="L230" s="41">
        <v>1</v>
      </c>
      <c r="M230" s="41">
        <v>0</v>
      </c>
      <c r="N230" s="41">
        <v>0</v>
      </c>
      <c r="O230" s="41">
        <v>0</v>
      </c>
      <c r="P230" s="41">
        <v>0</v>
      </c>
      <c r="Q230" s="41">
        <v>1</v>
      </c>
      <c r="R230" s="41">
        <v>0</v>
      </c>
      <c r="S230" s="57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v>3</v>
      </c>
      <c r="H231" s="41">
        <v>0</v>
      </c>
      <c r="I231" s="41">
        <v>0</v>
      </c>
      <c r="J231" s="41">
        <v>1</v>
      </c>
      <c r="K231" s="41">
        <v>0</v>
      </c>
      <c r="L231" s="41">
        <v>0</v>
      </c>
      <c r="M231" s="41">
        <v>0</v>
      </c>
      <c r="N231" s="41">
        <v>0</v>
      </c>
      <c r="O231" s="41">
        <v>1</v>
      </c>
      <c r="P231" s="41">
        <v>0</v>
      </c>
      <c r="Q231" s="41">
        <v>0</v>
      </c>
      <c r="R231" s="41">
        <v>0</v>
      </c>
      <c r="S231" s="57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ref="G232:G262" si="12">SUM(H232:S232)</f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57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2"/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57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2"/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57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2"/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57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2"/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57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2"/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57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2"/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57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2"/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57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2"/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57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v>1</v>
      </c>
      <c r="H241" s="41">
        <v>0</v>
      </c>
      <c r="I241" s="41">
        <v>0</v>
      </c>
      <c r="J241" s="41">
        <v>0</v>
      </c>
      <c r="K241" s="41">
        <v>0</v>
      </c>
      <c r="L241" s="41">
        <v>1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57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2"/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57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2"/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57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2"/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57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2"/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57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2"/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7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2"/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57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2"/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57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2"/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57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2"/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57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2"/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57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2"/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57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2"/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57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2"/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57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2"/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57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v>3</v>
      </c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57"/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2"/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57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2"/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57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2"/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57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v>2</v>
      </c>
      <c r="H260" s="41">
        <v>0</v>
      </c>
      <c r="I260" s="41">
        <v>0</v>
      </c>
      <c r="J260" s="41">
        <v>0</v>
      </c>
      <c r="K260" s="41">
        <v>1</v>
      </c>
      <c r="L260" s="41">
        <v>0</v>
      </c>
      <c r="M260" s="41">
        <v>0</v>
      </c>
      <c r="N260" s="41">
        <v>0</v>
      </c>
      <c r="O260" s="41">
        <v>0</v>
      </c>
      <c r="P260" s="41">
        <v>1</v>
      </c>
      <c r="Q260" s="41">
        <v>0</v>
      </c>
      <c r="R260" s="41">
        <v>0</v>
      </c>
      <c r="S260" s="57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2"/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57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2"/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0</v>
      </c>
      <c r="R262" s="41">
        <v>0</v>
      </c>
      <c r="S262" s="57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38</v>
      </c>
      <c r="H263" s="93">
        <f t="shared" ref="H263:S263" si="13">SUM(H210:H262)</f>
        <v>1</v>
      </c>
      <c r="I263" s="93">
        <f t="shared" si="13"/>
        <v>2</v>
      </c>
      <c r="J263" s="93">
        <f t="shared" si="13"/>
        <v>3</v>
      </c>
      <c r="K263" s="93">
        <f t="shared" si="13"/>
        <v>4</v>
      </c>
      <c r="L263" s="93">
        <f t="shared" si="13"/>
        <v>3</v>
      </c>
      <c r="M263" s="93">
        <f t="shared" si="13"/>
        <v>3</v>
      </c>
      <c r="N263" s="93">
        <f t="shared" si="13"/>
        <v>2</v>
      </c>
      <c r="O263" s="93">
        <f t="shared" si="13"/>
        <v>3</v>
      </c>
      <c r="P263" s="93">
        <f t="shared" si="13"/>
        <v>3</v>
      </c>
      <c r="Q263" s="93">
        <f t="shared" si="13"/>
        <v>4</v>
      </c>
      <c r="R263" s="93">
        <f t="shared" si="13"/>
        <v>1</v>
      </c>
      <c r="S263" s="94">
        <f t="shared" si="13"/>
        <v>3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v>5</v>
      </c>
      <c r="H264" s="41">
        <v>0</v>
      </c>
      <c r="I264" s="41">
        <v>1</v>
      </c>
      <c r="J264" s="41">
        <v>0</v>
      </c>
      <c r="K264" s="41">
        <v>1</v>
      </c>
      <c r="L264" s="41">
        <v>0</v>
      </c>
      <c r="M264" s="41">
        <v>1</v>
      </c>
      <c r="N264" s="41">
        <v>0</v>
      </c>
      <c r="O264" s="41">
        <v>1</v>
      </c>
      <c r="P264" s="41">
        <v>0</v>
      </c>
      <c r="Q264" s="41">
        <v>0</v>
      </c>
      <c r="R264" s="41">
        <v>1</v>
      </c>
      <c r="S264" s="57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ref="G265:G316" si="14">SUM(H265:S265)</f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57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4"/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57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4"/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57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4"/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57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4"/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57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4"/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57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4"/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57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4"/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57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4"/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57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4"/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57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4"/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57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4"/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57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4"/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57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4"/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57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4"/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57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v>4</v>
      </c>
      <c r="H280" s="41">
        <v>0</v>
      </c>
      <c r="I280" s="41">
        <v>1</v>
      </c>
      <c r="J280" s="41">
        <v>0</v>
      </c>
      <c r="K280" s="41">
        <v>0</v>
      </c>
      <c r="L280" s="41">
        <v>0</v>
      </c>
      <c r="M280" s="41">
        <v>1</v>
      </c>
      <c r="N280" s="41">
        <v>0</v>
      </c>
      <c r="O280" s="41">
        <v>0</v>
      </c>
      <c r="P280" s="41">
        <v>1</v>
      </c>
      <c r="Q280" s="41">
        <v>0</v>
      </c>
      <c r="R280" s="41">
        <v>0</v>
      </c>
      <c r="S280" s="57">
        <v>1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4"/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57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4"/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57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4"/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57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4"/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57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4"/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57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4"/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57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4"/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57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4"/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57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4"/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57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4"/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57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4"/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57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4"/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57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4"/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57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4"/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57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4"/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57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4"/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57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4"/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57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4"/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57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4"/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57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4"/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57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v>3</v>
      </c>
      <c r="H301" s="41">
        <v>0</v>
      </c>
      <c r="I301" s="41">
        <v>1</v>
      </c>
      <c r="J301" s="41">
        <v>0</v>
      </c>
      <c r="K301" s="41">
        <v>0</v>
      </c>
      <c r="L301" s="41">
        <v>0</v>
      </c>
      <c r="M301" s="41">
        <v>1</v>
      </c>
      <c r="N301" s="41">
        <v>0</v>
      </c>
      <c r="O301" s="41">
        <v>0</v>
      </c>
      <c r="P301" s="41">
        <v>0</v>
      </c>
      <c r="Q301" s="41">
        <v>1</v>
      </c>
      <c r="R301" s="41">
        <v>0</v>
      </c>
      <c r="S301" s="57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4"/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57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4"/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57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4"/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57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4"/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57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4"/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57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4"/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57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4"/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57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4"/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57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v>10</v>
      </c>
      <c r="H310" s="41">
        <v>0</v>
      </c>
      <c r="I310" s="41">
        <v>1</v>
      </c>
      <c r="J310" s="41">
        <v>1</v>
      </c>
      <c r="K310" s="41">
        <v>1</v>
      </c>
      <c r="L310" s="41">
        <v>1</v>
      </c>
      <c r="M310" s="41">
        <v>1</v>
      </c>
      <c r="N310" s="41">
        <v>1</v>
      </c>
      <c r="O310" s="41">
        <v>1</v>
      </c>
      <c r="P310" s="41">
        <v>1</v>
      </c>
      <c r="Q310" s="41">
        <v>1</v>
      </c>
      <c r="R310" s="41">
        <v>1</v>
      </c>
      <c r="S310" s="57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4"/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57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4"/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57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4"/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57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4"/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57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4"/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57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4"/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57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22</v>
      </c>
      <c r="H317" s="95">
        <f t="shared" ref="H317:S317" si="15">SUM(H264:H316)</f>
        <v>0</v>
      </c>
      <c r="I317" s="78">
        <f t="shared" si="15"/>
        <v>4</v>
      </c>
      <c r="J317" s="78">
        <f t="shared" si="15"/>
        <v>1</v>
      </c>
      <c r="K317" s="78">
        <f t="shared" si="15"/>
        <v>2</v>
      </c>
      <c r="L317" s="78">
        <f t="shared" si="15"/>
        <v>1</v>
      </c>
      <c r="M317" s="78">
        <f t="shared" si="15"/>
        <v>4</v>
      </c>
      <c r="N317" s="78">
        <f t="shared" si="15"/>
        <v>1</v>
      </c>
      <c r="O317" s="78">
        <f t="shared" si="15"/>
        <v>2</v>
      </c>
      <c r="P317" s="78">
        <f t="shared" si="15"/>
        <v>2</v>
      </c>
      <c r="Q317" s="78">
        <f t="shared" si="15"/>
        <v>2</v>
      </c>
      <c r="R317" s="78">
        <f t="shared" si="15"/>
        <v>2</v>
      </c>
      <c r="S317" s="78">
        <f t="shared" si="15"/>
        <v>1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>
        <v>18</v>
      </c>
      <c r="H319" s="58">
        <v>22</v>
      </c>
      <c r="I319" s="58">
        <v>28</v>
      </c>
      <c r="J319" s="58">
        <v>15</v>
      </c>
      <c r="K319" s="58">
        <v>24</v>
      </c>
      <c r="L319" s="58">
        <v>31</v>
      </c>
      <c r="M319" s="58">
        <v>25</v>
      </c>
      <c r="N319" s="58">
        <v>23</v>
      </c>
      <c r="O319" s="58">
        <v>34</v>
      </c>
      <c r="P319" s="58">
        <v>30</v>
      </c>
      <c r="Q319" s="58">
        <v>35</v>
      </c>
      <c r="R319" s="58">
        <v>27</v>
      </c>
      <c r="S319" s="58">
        <v>22</v>
      </c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257</v>
      </c>
      <c r="H320" s="46">
        <f t="shared" ref="H320:S320" si="16">+H155</f>
        <v>16</v>
      </c>
      <c r="I320" s="46">
        <f t="shared" si="16"/>
        <v>25</v>
      </c>
      <c r="J320" s="46">
        <f t="shared" si="16"/>
        <v>22</v>
      </c>
      <c r="K320" s="46">
        <f t="shared" si="16"/>
        <v>21</v>
      </c>
      <c r="L320" s="46">
        <f t="shared" si="16"/>
        <v>22</v>
      </c>
      <c r="M320" s="46">
        <f t="shared" si="16"/>
        <v>23</v>
      </c>
      <c r="N320" s="46">
        <f t="shared" si="16"/>
        <v>21</v>
      </c>
      <c r="O320" s="46">
        <f t="shared" si="16"/>
        <v>21</v>
      </c>
      <c r="P320" s="46">
        <f t="shared" si="16"/>
        <v>27</v>
      </c>
      <c r="Q320" s="46">
        <f t="shared" si="16"/>
        <v>21</v>
      </c>
      <c r="R320" s="46">
        <f t="shared" si="16"/>
        <v>20</v>
      </c>
      <c r="S320" s="46">
        <f t="shared" si="16"/>
        <v>18</v>
      </c>
      <c r="T320" s="1444"/>
    </row>
    <row r="321" spans="1:22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v>44</v>
      </c>
      <c r="H321" s="46">
        <v>4</v>
      </c>
      <c r="I321" s="46">
        <v>3</v>
      </c>
      <c r="J321" s="46">
        <v>4</v>
      </c>
      <c r="K321" s="46">
        <v>3</v>
      </c>
      <c r="L321" s="46">
        <v>4</v>
      </c>
      <c r="M321" s="46">
        <v>3</v>
      </c>
      <c r="N321" s="46">
        <v>4</v>
      </c>
      <c r="O321" s="46">
        <v>3</v>
      </c>
      <c r="P321" s="46">
        <v>4</v>
      </c>
      <c r="Q321" s="46">
        <v>3</v>
      </c>
      <c r="R321" s="46">
        <v>4</v>
      </c>
      <c r="S321" s="46">
        <v>5</v>
      </c>
      <c r="T321" s="1444"/>
    </row>
    <row r="322" spans="1:22" ht="16.5" thickBot="1" x14ac:dyDescent="0.3">
      <c r="A322" s="1446"/>
      <c r="B322" s="1332"/>
      <c r="C322" s="1385"/>
      <c r="D322" s="1388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2" ht="16.5" thickBot="1" x14ac:dyDescent="0.3">
      <c r="A323" s="1446"/>
      <c r="B323" s="1332"/>
      <c r="C323" s="1385"/>
      <c r="D323" s="1388"/>
      <c r="E323" s="1338" t="s">
        <v>526</v>
      </c>
      <c r="F323" s="1338"/>
      <c r="G323" s="105">
        <f t="shared" ref="G323:G326" si="17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2" ht="16.5" thickBot="1" x14ac:dyDescent="0.3">
      <c r="A324" s="1446"/>
      <c r="B324" s="1332"/>
      <c r="C324" s="1385"/>
      <c r="D324" s="1388"/>
      <c r="E324" s="1338" t="s">
        <v>266</v>
      </c>
      <c r="F324" s="1338"/>
      <c r="G324" s="105">
        <v>6</v>
      </c>
      <c r="H324" s="106">
        <v>0</v>
      </c>
      <c r="I324" s="106">
        <v>1</v>
      </c>
      <c r="J324" s="106">
        <v>0</v>
      </c>
      <c r="K324" s="106">
        <v>1</v>
      </c>
      <c r="L324" s="106">
        <v>0</v>
      </c>
      <c r="M324" s="106">
        <v>1</v>
      </c>
      <c r="N324" s="106">
        <v>0</v>
      </c>
      <c r="O324" s="106">
        <v>1</v>
      </c>
      <c r="P324" s="106">
        <v>0</v>
      </c>
      <c r="Q324" s="106">
        <v>1</v>
      </c>
      <c r="R324" s="106">
        <v>0</v>
      </c>
      <c r="S324" s="107">
        <v>1</v>
      </c>
      <c r="T324" s="1444"/>
    </row>
    <row r="325" spans="1:22" ht="16.5" thickBot="1" x14ac:dyDescent="0.3">
      <c r="A325" s="1446"/>
      <c r="B325" s="1332"/>
      <c r="C325" s="1386"/>
      <c r="D325" s="1389"/>
      <c r="E325" s="1338" t="s">
        <v>267</v>
      </c>
      <c r="F325" s="1338"/>
      <c r="G325" s="105">
        <f t="shared" si="17"/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9">
        <v>0</v>
      </c>
      <c r="T325" s="1444"/>
      <c r="U325" s="1" t="s">
        <v>529</v>
      </c>
      <c r="V325" s="1" t="s">
        <v>529</v>
      </c>
    </row>
    <row r="326" spans="1:22" ht="16.5" thickBot="1" x14ac:dyDescent="0.3">
      <c r="A326" s="1446"/>
      <c r="B326" s="1332"/>
      <c r="C326" s="1386"/>
      <c r="D326" s="1390"/>
      <c r="E326" s="1338" t="s">
        <v>335</v>
      </c>
      <c r="F326" s="1338"/>
      <c r="G326" s="105">
        <f t="shared" si="17"/>
        <v>0</v>
      </c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7"/>
      <c r="T326" s="1444"/>
    </row>
    <row r="327" spans="1:22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231</v>
      </c>
      <c r="H327" s="110">
        <f t="shared" ref="H327:S327" si="18">IF((H319+H320-H321)&lt;0,"Revise porque este valor no puede ser negativo",H319+H320-H321)</f>
        <v>34</v>
      </c>
      <c r="I327" s="110">
        <f t="shared" si="18"/>
        <v>50</v>
      </c>
      <c r="J327" s="110">
        <f t="shared" si="18"/>
        <v>33</v>
      </c>
      <c r="K327" s="110">
        <f t="shared" si="18"/>
        <v>42</v>
      </c>
      <c r="L327" s="110">
        <f t="shared" si="18"/>
        <v>49</v>
      </c>
      <c r="M327" s="110">
        <f t="shared" si="18"/>
        <v>45</v>
      </c>
      <c r="N327" s="110">
        <f t="shared" si="18"/>
        <v>40</v>
      </c>
      <c r="O327" s="110">
        <f t="shared" si="18"/>
        <v>52</v>
      </c>
      <c r="P327" s="110">
        <f t="shared" si="18"/>
        <v>53</v>
      </c>
      <c r="Q327" s="110">
        <f t="shared" si="18"/>
        <v>53</v>
      </c>
      <c r="R327" s="110">
        <f t="shared" si="18"/>
        <v>43</v>
      </c>
      <c r="S327" s="110">
        <f t="shared" si="18"/>
        <v>35</v>
      </c>
      <c r="T327" s="1444"/>
    </row>
    <row r="328" spans="1:22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2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2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10</v>
      </c>
      <c r="I330" s="104">
        <f t="shared" ref="I330:S330" si="19">+H338</f>
        <v>10</v>
      </c>
      <c r="J330" s="104">
        <f t="shared" si="19"/>
        <v>11</v>
      </c>
      <c r="K330" s="104">
        <f t="shared" si="19"/>
        <v>12</v>
      </c>
      <c r="L330" s="104">
        <f t="shared" si="19"/>
        <v>13</v>
      </c>
      <c r="M330" s="104">
        <f t="shared" si="19"/>
        <v>14</v>
      </c>
      <c r="N330" s="104">
        <f t="shared" si="19"/>
        <v>14</v>
      </c>
      <c r="O330" s="104">
        <f t="shared" si="19"/>
        <v>14</v>
      </c>
      <c r="P330" s="104">
        <f t="shared" si="19"/>
        <v>15</v>
      </c>
      <c r="Q330" s="104">
        <f t="shared" si="19"/>
        <v>16</v>
      </c>
      <c r="R330" s="104">
        <f t="shared" si="19"/>
        <v>17</v>
      </c>
      <c r="S330" s="104">
        <f t="shared" si="19"/>
        <v>19</v>
      </c>
      <c r="T330" s="1444"/>
    </row>
    <row r="331" spans="1:22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v>15</v>
      </c>
      <c r="H331" s="46">
        <v>1</v>
      </c>
      <c r="I331" s="46">
        <f t="shared" ref="I331:Q331" si="20">+I209</f>
        <v>1</v>
      </c>
      <c r="J331" s="46">
        <v>2</v>
      </c>
      <c r="K331" s="46">
        <f t="shared" si="20"/>
        <v>1</v>
      </c>
      <c r="L331" s="46">
        <v>1</v>
      </c>
      <c r="M331" s="46">
        <f t="shared" si="20"/>
        <v>1</v>
      </c>
      <c r="N331" s="46">
        <f t="shared" si="20"/>
        <v>0</v>
      </c>
      <c r="O331" s="46">
        <f t="shared" si="20"/>
        <v>1</v>
      </c>
      <c r="P331" s="46">
        <v>2</v>
      </c>
      <c r="Q331" s="46">
        <f t="shared" si="20"/>
        <v>1</v>
      </c>
      <c r="R331" s="46">
        <v>2</v>
      </c>
      <c r="S331" s="46">
        <v>2</v>
      </c>
      <c r="T331" s="1444"/>
    </row>
    <row r="332" spans="1:22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1">+H322</f>
        <v>0</v>
      </c>
      <c r="I332" s="46">
        <f t="shared" si="21"/>
        <v>0</v>
      </c>
      <c r="J332" s="46">
        <f t="shared" si="21"/>
        <v>0</v>
      </c>
      <c r="K332" s="46">
        <f t="shared" si="21"/>
        <v>0</v>
      </c>
      <c r="L332" s="46">
        <f t="shared" si="21"/>
        <v>0</v>
      </c>
      <c r="M332" s="46">
        <f t="shared" si="21"/>
        <v>0</v>
      </c>
      <c r="N332" s="46">
        <f t="shared" si="21"/>
        <v>0</v>
      </c>
      <c r="O332" s="46">
        <f t="shared" si="21"/>
        <v>0</v>
      </c>
      <c r="P332" s="46">
        <f t="shared" si="21"/>
        <v>0</v>
      </c>
      <c r="Q332" s="46">
        <f t="shared" si="21"/>
        <v>0</v>
      </c>
      <c r="R332" s="46">
        <f t="shared" si="21"/>
        <v>0</v>
      </c>
      <c r="S332" s="46">
        <f t="shared" si="21"/>
        <v>0</v>
      </c>
      <c r="T332" s="1444"/>
    </row>
    <row r="333" spans="1:22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5</v>
      </c>
      <c r="H333" s="46">
        <f t="shared" ref="H333:S333" si="22">SUM(H334:H337)</f>
        <v>1</v>
      </c>
      <c r="I333" s="46">
        <f t="shared" si="22"/>
        <v>0</v>
      </c>
      <c r="J333" s="46">
        <f t="shared" si="22"/>
        <v>1</v>
      </c>
      <c r="K333" s="46">
        <f t="shared" si="22"/>
        <v>0</v>
      </c>
      <c r="L333" s="46">
        <f t="shared" si="22"/>
        <v>0</v>
      </c>
      <c r="M333" s="46">
        <f t="shared" si="22"/>
        <v>1</v>
      </c>
      <c r="N333" s="46">
        <f t="shared" si="22"/>
        <v>0</v>
      </c>
      <c r="O333" s="46">
        <f t="shared" si="22"/>
        <v>0</v>
      </c>
      <c r="P333" s="46">
        <f t="shared" si="22"/>
        <v>1</v>
      </c>
      <c r="Q333" s="46">
        <f t="shared" si="22"/>
        <v>0</v>
      </c>
      <c r="R333" s="46">
        <f t="shared" si="22"/>
        <v>0</v>
      </c>
      <c r="S333" s="46">
        <f t="shared" si="22"/>
        <v>1</v>
      </c>
      <c r="T333" s="1444"/>
    </row>
    <row r="334" spans="1:22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v>5</v>
      </c>
      <c r="H334" s="103">
        <v>1</v>
      </c>
      <c r="I334" s="103">
        <v>0</v>
      </c>
      <c r="J334" s="103">
        <v>1</v>
      </c>
      <c r="K334" s="103">
        <v>0</v>
      </c>
      <c r="L334" s="103">
        <v>0</v>
      </c>
      <c r="M334" s="103">
        <v>1</v>
      </c>
      <c r="N334" s="103">
        <v>0</v>
      </c>
      <c r="O334" s="103">
        <v>0</v>
      </c>
      <c r="P334" s="103">
        <v>1</v>
      </c>
      <c r="Q334" s="103">
        <v>0</v>
      </c>
      <c r="R334" s="103">
        <v>0</v>
      </c>
      <c r="S334" s="103">
        <v>1</v>
      </c>
      <c r="T334" s="1444"/>
    </row>
    <row r="335" spans="1:22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3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2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3"/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3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10</v>
      </c>
      <c r="H338" s="59">
        <f t="shared" ref="H338:S338" si="24">IF((H330+H331+H332-H333)&lt;0,"Revise porque este valor no puede ser negativo",H330+H331+H332-H333)</f>
        <v>10</v>
      </c>
      <c r="I338" s="59">
        <f t="shared" si="24"/>
        <v>11</v>
      </c>
      <c r="J338" s="59">
        <f t="shared" si="24"/>
        <v>12</v>
      </c>
      <c r="K338" s="59">
        <f t="shared" si="24"/>
        <v>13</v>
      </c>
      <c r="L338" s="59">
        <f t="shared" si="24"/>
        <v>14</v>
      </c>
      <c r="M338" s="59">
        <f t="shared" si="24"/>
        <v>14</v>
      </c>
      <c r="N338" s="59">
        <f t="shared" si="24"/>
        <v>14</v>
      </c>
      <c r="O338" s="59">
        <f t="shared" si="24"/>
        <v>15</v>
      </c>
      <c r="P338" s="59">
        <f t="shared" si="24"/>
        <v>16</v>
      </c>
      <c r="Q338" s="59">
        <f t="shared" si="24"/>
        <v>17</v>
      </c>
      <c r="R338" s="59">
        <f t="shared" si="24"/>
        <v>19</v>
      </c>
      <c r="S338" s="59">
        <f t="shared" si="24"/>
        <v>20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33</v>
      </c>
      <c r="I340" s="111">
        <f t="shared" ref="I340:S340" si="25">+H348</f>
        <v>34</v>
      </c>
      <c r="J340" s="111">
        <f t="shared" si="25"/>
        <v>35</v>
      </c>
      <c r="K340" s="111">
        <f t="shared" si="25"/>
        <v>38</v>
      </c>
      <c r="L340" s="111">
        <f t="shared" si="25"/>
        <v>41</v>
      </c>
      <c r="M340" s="111">
        <f t="shared" si="25"/>
        <v>44</v>
      </c>
      <c r="N340" s="111">
        <f t="shared" si="25"/>
        <v>47</v>
      </c>
      <c r="O340" s="111">
        <f t="shared" si="25"/>
        <v>48</v>
      </c>
      <c r="P340" s="111">
        <f t="shared" si="25"/>
        <v>51</v>
      </c>
      <c r="Q340" s="111">
        <f t="shared" si="25"/>
        <v>53</v>
      </c>
      <c r="R340" s="111">
        <f t="shared" si="25"/>
        <v>57</v>
      </c>
      <c r="S340" s="111">
        <f t="shared" si="25"/>
        <v>57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38</v>
      </c>
      <c r="H341" s="46">
        <f t="shared" ref="H341:S341" si="26">+H263</f>
        <v>1</v>
      </c>
      <c r="I341" s="46">
        <f t="shared" si="26"/>
        <v>2</v>
      </c>
      <c r="J341" s="46">
        <f t="shared" si="26"/>
        <v>3</v>
      </c>
      <c r="K341" s="46">
        <f t="shared" si="26"/>
        <v>4</v>
      </c>
      <c r="L341" s="46">
        <f t="shared" si="26"/>
        <v>3</v>
      </c>
      <c r="M341" s="46">
        <f t="shared" si="26"/>
        <v>3</v>
      </c>
      <c r="N341" s="46">
        <f t="shared" si="26"/>
        <v>2</v>
      </c>
      <c r="O341" s="46">
        <f t="shared" si="26"/>
        <v>3</v>
      </c>
      <c r="P341" s="46">
        <f t="shared" si="26"/>
        <v>3</v>
      </c>
      <c r="Q341" s="46">
        <f t="shared" si="26"/>
        <v>4</v>
      </c>
      <c r="R341" s="46">
        <f t="shared" si="26"/>
        <v>1</v>
      </c>
      <c r="S341" s="46">
        <f t="shared" si="26"/>
        <v>3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7">+H323</f>
        <v>0</v>
      </c>
      <c r="I342" s="46">
        <f t="shared" si="27"/>
        <v>0</v>
      </c>
      <c r="J342" s="46">
        <f t="shared" si="27"/>
        <v>0</v>
      </c>
      <c r="K342" s="46">
        <f t="shared" si="27"/>
        <v>0</v>
      </c>
      <c r="L342" s="46">
        <f t="shared" si="27"/>
        <v>0</v>
      </c>
      <c r="M342" s="46">
        <f t="shared" si="27"/>
        <v>0</v>
      </c>
      <c r="N342" s="46">
        <f t="shared" si="27"/>
        <v>0</v>
      </c>
      <c r="O342" s="46">
        <f t="shared" si="27"/>
        <v>0</v>
      </c>
      <c r="P342" s="46">
        <f t="shared" si="27"/>
        <v>0</v>
      </c>
      <c r="Q342" s="46">
        <f t="shared" si="27"/>
        <v>0</v>
      </c>
      <c r="R342" s="46">
        <f t="shared" si="27"/>
        <v>0</v>
      </c>
      <c r="S342" s="46">
        <f t="shared" si="27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28">+H335</f>
        <v>0</v>
      </c>
      <c r="I343" s="46">
        <f t="shared" si="28"/>
        <v>0</v>
      </c>
      <c r="J343" s="46">
        <f t="shared" si="28"/>
        <v>0</v>
      </c>
      <c r="K343" s="46">
        <f t="shared" si="28"/>
        <v>0</v>
      </c>
      <c r="L343" s="46">
        <f t="shared" si="28"/>
        <v>0</v>
      </c>
      <c r="M343" s="46">
        <f t="shared" si="28"/>
        <v>0</v>
      </c>
      <c r="N343" s="46">
        <f t="shared" si="28"/>
        <v>0</v>
      </c>
      <c r="O343" s="46">
        <f t="shared" si="28"/>
        <v>0</v>
      </c>
      <c r="P343" s="46">
        <f t="shared" si="28"/>
        <v>0</v>
      </c>
      <c r="Q343" s="46">
        <f t="shared" si="28"/>
        <v>0</v>
      </c>
      <c r="R343" s="46">
        <f t="shared" si="28"/>
        <v>0</v>
      </c>
      <c r="S343" s="46">
        <f t="shared" si="28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5</v>
      </c>
      <c r="H344" s="112">
        <f t="shared" ref="H344:S344" si="29">SUM(H345:H347)</f>
        <v>0</v>
      </c>
      <c r="I344" s="112">
        <f t="shared" si="29"/>
        <v>1</v>
      </c>
      <c r="J344" s="112">
        <f t="shared" si="29"/>
        <v>0</v>
      </c>
      <c r="K344" s="112">
        <f t="shared" si="29"/>
        <v>1</v>
      </c>
      <c r="L344" s="112">
        <f t="shared" si="29"/>
        <v>0</v>
      </c>
      <c r="M344" s="112">
        <f t="shared" si="29"/>
        <v>0</v>
      </c>
      <c r="N344" s="112">
        <f t="shared" si="29"/>
        <v>1</v>
      </c>
      <c r="O344" s="112">
        <f t="shared" si="29"/>
        <v>0</v>
      </c>
      <c r="P344" s="112">
        <f t="shared" si="29"/>
        <v>1</v>
      </c>
      <c r="Q344" s="112">
        <f t="shared" si="29"/>
        <v>0</v>
      </c>
      <c r="R344" s="112">
        <f t="shared" si="29"/>
        <v>1</v>
      </c>
      <c r="S344" s="112">
        <f t="shared" si="29"/>
        <v>0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v>5</v>
      </c>
      <c r="H345" s="103">
        <v>0</v>
      </c>
      <c r="I345" s="103">
        <v>1</v>
      </c>
      <c r="J345" s="103">
        <v>0</v>
      </c>
      <c r="K345" s="103">
        <v>1</v>
      </c>
      <c r="L345" s="103">
        <v>0</v>
      </c>
      <c r="M345" s="103">
        <v>0</v>
      </c>
      <c r="N345" s="103">
        <v>1</v>
      </c>
      <c r="O345" s="103">
        <v>0</v>
      </c>
      <c r="P345" s="103">
        <v>1</v>
      </c>
      <c r="Q345" s="103">
        <v>0</v>
      </c>
      <c r="R345" s="103">
        <v>1</v>
      </c>
      <c r="S345" s="103">
        <v>0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0">SUM(H346:S346)</f>
        <v>0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0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33</v>
      </c>
      <c r="H348" s="110">
        <f t="shared" ref="H348:S348" si="31">IF((H340+H341+H342+H343-H344)&lt;0,"Revise porque este valor no puede ser negativo",H340+H341+H342+H343-H344)</f>
        <v>34</v>
      </c>
      <c r="I348" s="110">
        <f t="shared" si="31"/>
        <v>35</v>
      </c>
      <c r="J348" s="110">
        <f t="shared" si="31"/>
        <v>38</v>
      </c>
      <c r="K348" s="110">
        <f t="shared" si="31"/>
        <v>41</v>
      </c>
      <c r="L348" s="110">
        <f t="shared" si="31"/>
        <v>44</v>
      </c>
      <c r="M348" s="110">
        <f t="shared" si="31"/>
        <v>47</v>
      </c>
      <c r="N348" s="110">
        <f t="shared" si="31"/>
        <v>48</v>
      </c>
      <c r="O348" s="110">
        <f t="shared" si="31"/>
        <v>51</v>
      </c>
      <c r="P348" s="110">
        <f t="shared" si="31"/>
        <v>53</v>
      </c>
      <c r="Q348" s="110">
        <f t="shared" si="31"/>
        <v>57</v>
      </c>
      <c r="R348" s="110">
        <f t="shared" si="31"/>
        <v>57</v>
      </c>
      <c r="S348" s="110">
        <f t="shared" si="31"/>
        <v>60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9"/>
      <c r="H351" s="111">
        <f>+G357</f>
        <v>10</v>
      </c>
      <c r="I351" s="111">
        <f t="shared" ref="I351:S351" si="32">+H357</f>
        <v>9</v>
      </c>
      <c r="J351" s="111">
        <f t="shared" si="32"/>
        <v>16</v>
      </c>
      <c r="K351" s="111">
        <f t="shared" si="32"/>
        <v>17</v>
      </c>
      <c r="L351" s="111">
        <f t="shared" si="32"/>
        <v>20</v>
      </c>
      <c r="M351" s="111">
        <f t="shared" si="32"/>
        <v>21</v>
      </c>
      <c r="N351" s="111">
        <f t="shared" si="32"/>
        <v>28</v>
      </c>
      <c r="O351" s="111">
        <f t="shared" si="32"/>
        <v>29</v>
      </c>
      <c r="P351" s="111">
        <f t="shared" si="32"/>
        <v>32</v>
      </c>
      <c r="Q351" s="111">
        <f t="shared" si="32"/>
        <v>35</v>
      </c>
      <c r="R351" s="111">
        <f t="shared" si="32"/>
        <v>38</v>
      </c>
      <c r="S351" s="111">
        <f t="shared" si="32"/>
        <v>41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22</v>
      </c>
      <c r="H352" s="112">
        <f t="shared" ref="H352:S352" si="33">SUM(H264:H317)</f>
        <v>0</v>
      </c>
      <c r="I352" s="112">
        <f t="shared" si="33"/>
        <v>8</v>
      </c>
      <c r="J352" s="112">
        <f t="shared" si="33"/>
        <v>2</v>
      </c>
      <c r="K352" s="112">
        <f t="shared" si="33"/>
        <v>4</v>
      </c>
      <c r="L352" s="112">
        <f t="shared" si="33"/>
        <v>2</v>
      </c>
      <c r="M352" s="112">
        <f t="shared" si="33"/>
        <v>8</v>
      </c>
      <c r="N352" s="112">
        <f t="shared" si="33"/>
        <v>2</v>
      </c>
      <c r="O352" s="112">
        <f t="shared" si="33"/>
        <v>4</v>
      </c>
      <c r="P352" s="112">
        <f t="shared" si="33"/>
        <v>4</v>
      </c>
      <c r="Q352" s="112">
        <f t="shared" si="33"/>
        <v>4</v>
      </c>
      <c r="R352" s="112">
        <f t="shared" si="33"/>
        <v>4</v>
      </c>
      <c r="S352" s="112">
        <f t="shared" si="33"/>
        <v>2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12</v>
      </c>
      <c r="H353" s="113">
        <f t="shared" ref="H353:S353" si="34">SUM(H354:H356)</f>
        <v>1</v>
      </c>
      <c r="I353" s="113">
        <f t="shared" si="34"/>
        <v>1</v>
      </c>
      <c r="J353" s="113">
        <f t="shared" si="34"/>
        <v>1</v>
      </c>
      <c r="K353" s="113">
        <f t="shared" si="34"/>
        <v>1</v>
      </c>
      <c r="L353" s="113">
        <f t="shared" si="34"/>
        <v>1</v>
      </c>
      <c r="M353" s="113">
        <f t="shared" si="34"/>
        <v>1</v>
      </c>
      <c r="N353" s="113">
        <f t="shared" si="34"/>
        <v>1</v>
      </c>
      <c r="O353" s="113">
        <f t="shared" si="34"/>
        <v>1</v>
      </c>
      <c r="P353" s="113">
        <f t="shared" si="34"/>
        <v>1</v>
      </c>
      <c r="Q353" s="113">
        <f t="shared" si="34"/>
        <v>1</v>
      </c>
      <c r="R353" s="113">
        <f t="shared" si="34"/>
        <v>1</v>
      </c>
      <c r="S353" s="113">
        <f t="shared" si="34"/>
        <v>1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114">
        <v>12</v>
      </c>
      <c r="H354" s="103">
        <v>1</v>
      </c>
      <c r="I354" s="103">
        <v>1</v>
      </c>
      <c r="J354" s="103">
        <v>1</v>
      </c>
      <c r="K354" s="103">
        <v>1</v>
      </c>
      <c r="L354" s="103">
        <v>1</v>
      </c>
      <c r="M354" s="103">
        <v>1</v>
      </c>
      <c r="N354" s="103">
        <v>1</v>
      </c>
      <c r="O354" s="103">
        <v>1</v>
      </c>
      <c r="P354" s="103">
        <v>1</v>
      </c>
      <c r="Q354" s="103">
        <v>1</v>
      </c>
      <c r="R354" s="103">
        <v>1</v>
      </c>
      <c r="S354" s="103">
        <v>1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114">
        <f t="shared" ref="G355:G356" si="35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114">
        <f t="shared" si="35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10</v>
      </c>
      <c r="H357" s="110">
        <f t="shared" ref="H357:S357" si="36">IF((H351+H352-H353)&lt;0,"Revise porque este valor no puede ser negativo",H351+H352-H353)</f>
        <v>9</v>
      </c>
      <c r="I357" s="110">
        <f t="shared" si="36"/>
        <v>16</v>
      </c>
      <c r="J357" s="110">
        <f t="shared" si="36"/>
        <v>17</v>
      </c>
      <c r="K357" s="110">
        <f t="shared" si="36"/>
        <v>20</v>
      </c>
      <c r="L357" s="110">
        <f t="shared" si="36"/>
        <v>21</v>
      </c>
      <c r="M357" s="110">
        <f t="shared" si="36"/>
        <v>28</v>
      </c>
      <c r="N357" s="110">
        <f t="shared" si="36"/>
        <v>29</v>
      </c>
      <c r="O357" s="110">
        <f t="shared" si="36"/>
        <v>32</v>
      </c>
      <c r="P357" s="110">
        <f t="shared" si="36"/>
        <v>35</v>
      </c>
      <c r="Q357" s="110">
        <f t="shared" si="36"/>
        <v>38</v>
      </c>
      <c r="R357" s="110">
        <f t="shared" si="36"/>
        <v>41</v>
      </c>
      <c r="S357" s="110">
        <f t="shared" si="36"/>
        <v>42</v>
      </c>
      <c r="T357" s="1444"/>
    </row>
    <row r="358" spans="1:20" s="2" customFormat="1" ht="19.5" thickBot="1" x14ac:dyDescent="0.3">
      <c r="A358" s="1446"/>
      <c r="B358" s="1332"/>
      <c r="C358" s="1340" t="s">
        <v>529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v>5</v>
      </c>
      <c r="H359" s="25">
        <v>0</v>
      </c>
      <c r="I359" s="25">
        <v>0</v>
      </c>
      <c r="J359" s="25">
        <v>1</v>
      </c>
      <c r="K359" s="25">
        <v>0</v>
      </c>
      <c r="L359" s="25">
        <v>1</v>
      </c>
      <c r="M359" s="25">
        <v>1</v>
      </c>
      <c r="N359" s="25">
        <v>0</v>
      </c>
      <c r="O359" s="25">
        <v>0</v>
      </c>
      <c r="P359" s="25">
        <v>1</v>
      </c>
      <c r="Q359" s="25">
        <v>0</v>
      </c>
      <c r="R359" s="25">
        <v>0</v>
      </c>
      <c r="S359" s="25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v>36</v>
      </c>
      <c r="H360" s="31">
        <v>3</v>
      </c>
      <c r="I360" s="31">
        <v>3</v>
      </c>
      <c r="J360" s="31">
        <v>3</v>
      </c>
      <c r="K360" s="31">
        <v>3</v>
      </c>
      <c r="L360" s="31">
        <v>3</v>
      </c>
      <c r="M360" s="31">
        <v>3</v>
      </c>
      <c r="N360" s="31">
        <v>3</v>
      </c>
      <c r="O360" s="31">
        <v>3</v>
      </c>
      <c r="P360" s="31">
        <v>3</v>
      </c>
      <c r="Q360" s="31">
        <v>3</v>
      </c>
      <c r="R360" s="31">
        <v>3</v>
      </c>
      <c r="S360" s="31">
        <v>3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v>3</v>
      </c>
      <c r="H361" s="31">
        <v>0</v>
      </c>
      <c r="I361" s="31">
        <v>0</v>
      </c>
      <c r="J361" s="31">
        <v>1</v>
      </c>
      <c r="K361" s="31">
        <v>0</v>
      </c>
      <c r="L361" s="31">
        <v>0</v>
      </c>
      <c r="M361" s="31">
        <v>0</v>
      </c>
      <c r="N361" s="31">
        <v>1</v>
      </c>
      <c r="O361" s="31">
        <v>0</v>
      </c>
      <c r="P361" s="31">
        <v>0</v>
      </c>
      <c r="Q361" s="31">
        <v>0</v>
      </c>
      <c r="R361" s="31">
        <v>1</v>
      </c>
      <c r="S361" s="3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ref="G362:G381" si="37">+H362+I362+J362+K362+L362+M362+N362+O362+P362+Q362+R362+S362</f>
        <v>20</v>
      </c>
      <c r="H362" s="31">
        <v>0</v>
      </c>
      <c r="I362" s="31">
        <v>0</v>
      </c>
      <c r="J362" s="31">
        <v>10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10</v>
      </c>
      <c r="S362" s="3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7"/>
        <v>10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10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v>12</v>
      </c>
      <c r="H364" s="31">
        <v>1</v>
      </c>
      <c r="I364" s="31">
        <v>1</v>
      </c>
      <c r="J364" s="31">
        <v>1</v>
      </c>
      <c r="K364" s="31">
        <v>1</v>
      </c>
      <c r="L364" s="31">
        <v>1</v>
      </c>
      <c r="M364" s="31">
        <v>1</v>
      </c>
      <c r="N364" s="31">
        <v>1</v>
      </c>
      <c r="O364" s="31">
        <v>1</v>
      </c>
      <c r="P364" s="31">
        <v>1</v>
      </c>
      <c r="Q364" s="31">
        <v>1</v>
      </c>
      <c r="R364" s="31">
        <v>1</v>
      </c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v>30</v>
      </c>
      <c r="H365" s="5">
        <v>0</v>
      </c>
      <c r="I365" s="5">
        <v>3</v>
      </c>
      <c r="J365" s="5">
        <v>3</v>
      </c>
      <c r="K365" s="5">
        <v>3</v>
      </c>
      <c r="L365" s="5">
        <v>3</v>
      </c>
      <c r="M365" s="5">
        <v>3</v>
      </c>
      <c r="N365" s="5">
        <v>3</v>
      </c>
      <c r="O365" s="5">
        <v>3</v>
      </c>
      <c r="P365" s="5">
        <v>3</v>
      </c>
      <c r="Q365" s="5">
        <v>3</v>
      </c>
      <c r="R365" s="5">
        <v>3</v>
      </c>
      <c r="S365" s="5">
        <v>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v>30</v>
      </c>
      <c r="H366" s="5">
        <v>1</v>
      </c>
      <c r="I366" s="5">
        <v>2</v>
      </c>
      <c r="J366" s="5">
        <v>3</v>
      </c>
      <c r="K366" s="5">
        <v>3</v>
      </c>
      <c r="L366" s="5">
        <v>3</v>
      </c>
      <c r="M366" s="5">
        <v>3</v>
      </c>
      <c r="N366" s="5">
        <v>3</v>
      </c>
      <c r="O366" s="5">
        <v>3</v>
      </c>
      <c r="P366" s="5">
        <v>3</v>
      </c>
      <c r="Q366" s="5">
        <v>3</v>
      </c>
      <c r="R366" s="5">
        <v>2</v>
      </c>
      <c r="S366" s="5">
        <v>1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7"/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v>12</v>
      </c>
      <c r="H368" s="5">
        <v>1</v>
      </c>
      <c r="I368" s="5">
        <v>1</v>
      </c>
      <c r="J368" s="5">
        <v>1</v>
      </c>
      <c r="K368" s="5">
        <v>1</v>
      </c>
      <c r="L368" s="5">
        <v>1</v>
      </c>
      <c r="M368" s="5">
        <v>1</v>
      </c>
      <c r="N368" s="5">
        <v>1</v>
      </c>
      <c r="O368" s="5">
        <v>1</v>
      </c>
      <c r="P368" s="5">
        <v>1</v>
      </c>
      <c r="Q368" s="5">
        <v>1</v>
      </c>
      <c r="R368" s="5">
        <v>1</v>
      </c>
      <c r="S368" s="5">
        <v>1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7"/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v>12</v>
      </c>
      <c r="H370" s="5">
        <v>1</v>
      </c>
      <c r="I370" s="5">
        <v>1</v>
      </c>
      <c r="J370" s="5">
        <v>1</v>
      </c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7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7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7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7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7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7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7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7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7"/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7"/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7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">
        <v>6</v>
      </c>
      <c r="H387" s="5">
        <v>1</v>
      </c>
      <c r="I387" s="5">
        <v>0</v>
      </c>
      <c r="J387" s="5">
        <v>1</v>
      </c>
      <c r="K387" s="5">
        <v>0</v>
      </c>
      <c r="L387" s="5">
        <v>1</v>
      </c>
      <c r="M387" s="5">
        <v>0</v>
      </c>
      <c r="N387" s="5">
        <v>1</v>
      </c>
      <c r="O387" s="5">
        <v>0</v>
      </c>
      <c r="P387" s="5">
        <v>1</v>
      </c>
      <c r="Q387" s="5">
        <v>0</v>
      </c>
      <c r="R387" s="5">
        <v>1</v>
      </c>
      <c r="S387" s="5">
        <v>0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">
        <v>6</v>
      </c>
      <c r="H388" s="5">
        <v>0</v>
      </c>
      <c r="I388" s="5">
        <v>1</v>
      </c>
      <c r="J388" s="5">
        <v>0</v>
      </c>
      <c r="K388" s="5">
        <v>1</v>
      </c>
      <c r="L388" s="5">
        <v>0</v>
      </c>
      <c r="M388" s="5">
        <v>1</v>
      </c>
      <c r="N388" s="5">
        <v>0</v>
      </c>
      <c r="O388" s="5">
        <v>1</v>
      </c>
      <c r="P388" s="5">
        <v>0</v>
      </c>
      <c r="Q388" s="5">
        <v>1</v>
      </c>
      <c r="R388" s="5">
        <v>0</v>
      </c>
      <c r="S388" s="5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">
        <f t="shared" ref="G389:G392" si="38">+H389+I389+J389+K389+L389+M389+N389+O389+P389+Q389+R389+S389</f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">
        <f t="shared" si="38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">
        <v>5</v>
      </c>
      <c r="H391" s="5">
        <v>1</v>
      </c>
      <c r="I391" s="5">
        <v>0</v>
      </c>
      <c r="J391" s="5">
        <v>1</v>
      </c>
      <c r="K391" s="5">
        <v>0</v>
      </c>
      <c r="L391" s="5">
        <v>0</v>
      </c>
      <c r="M391" s="5">
        <v>1</v>
      </c>
      <c r="N391" s="5">
        <v>0</v>
      </c>
      <c r="O391" s="5">
        <v>0</v>
      </c>
      <c r="P391" s="5">
        <v>1</v>
      </c>
      <c r="Q391" s="5">
        <v>0</v>
      </c>
      <c r="R391" s="5">
        <v>0</v>
      </c>
      <c r="S391" s="5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">
        <f t="shared" si="38"/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">
        <v>5</v>
      </c>
      <c r="H393" s="5">
        <v>0</v>
      </c>
      <c r="I393" s="5">
        <v>1</v>
      </c>
      <c r="J393" s="5">
        <v>0</v>
      </c>
      <c r="K393" s="5">
        <v>0</v>
      </c>
      <c r="L393" s="5">
        <v>1</v>
      </c>
      <c r="M393" s="5">
        <v>0</v>
      </c>
      <c r="N393" s="5">
        <v>1</v>
      </c>
      <c r="O393" s="5">
        <v>0</v>
      </c>
      <c r="P393" s="5">
        <v>1</v>
      </c>
      <c r="Q393" s="5">
        <v>0</v>
      </c>
      <c r="R393" s="5">
        <v>0</v>
      </c>
      <c r="S393" s="5">
        <v>1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">
        <v>3</v>
      </c>
      <c r="H394" s="52">
        <v>3</v>
      </c>
      <c r="I394" s="52">
        <v>3</v>
      </c>
      <c r="J394" s="52">
        <v>3</v>
      </c>
      <c r="K394" s="52">
        <v>3</v>
      </c>
      <c r="L394" s="52">
        <v>3</v>
      </c>
      <c r="M394" s="52">
        <v>3</v>
      </c>
      <c r="N394" s="52">
        <v>3</v>
      </c>
      <c r="O394" s="52">
        <v>3</v>
      </c>
      <c r="P394" s="52">
        <v>3</v>
      </c>
      <c r="Q394" s="52">
        <v>3</v>
      </c>
      <c r="R394" s="52">
        <v>3</v>
      </c>
      <c r="S394" s="52">
        <v>3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">
        <v>1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">
        <v>1</v>
      </c>
      <c r="H396" s="52">
        <v>1</v>
      </c>
      <c r="I396" s="52">
        <v>1</v>
      </c>
      <c r="J396" s="52">
        <v>1</v>
      </c>
      <c r="K396" s="52">
        <v>1</v>
      </c>
      <c r="L396" s="52">
        <v>1</v>
      </c>
      <c r="M396" s="52">
        <v>1</v>
      </c>
      <c r="N396" s="52">
        <v>1</v>
      </c>
      <c r="O396" s="52">
        <v>1</v>
      </c>
      <c r="P396" s="52">
        <v>1</v>
      </c>
      <c r="Q396" s="52">
        <v>1</v>
      </c>
      <c r="R396" s="52">
        <v>1</v>
      </c>
      <c r="S396" s="52">
        <v>1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">
        <v>12</v>
      </c>
      <c r="H397" s="52">
        <v>12</v>
      </c>
      <c r="I397" s="52">
        <v>12</v>
      </c>
      <c r="J397" s="52">
        <v>12</v>
      </c>
      <c r="K397" s="52">
        <v>12</v>
      </c>
      <c r="L397" s="52">
        <v>12</v>
      </c>
      <c r="M397" s="52">
        <v>12</v>
      </c>
      <c r="N397" s="52">
        <v>12</v>
      </c>
      <c r="O397" s="52">
        <v>12</v>
      </c>
      <c r="P397" s="52">
        <v>12</v>
      </c>
      <c r="Q397" s="52">
        <v>12</v>
      </c>
      <c r="R397" s="52">
        <v>12</v>
      </c>
      <c r="S397" s="52">
        <v>12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701" priority="14" operator="equal">
      <formula>"REVISE PORQUE ESTE VALOR NO PUEDE SER NEGATIVO"</formula>
    </cfRule>
    <cfRule type="cellIs" dxfId="700" priority="18" operator="lessThan">
      <formula>0</formula>
    </cfRule>
  </conditionalFormatting>
  <conditionalFormatting sqref="G327:S327">
    <cfRule type="cellIs" dxfId="699" priority="17" operator="lessThan">
      <formula>0</formula>
    </cfRule>
  </conditionalFormatting>
  <conditionalFormatting sqref="G338:S338">
    <cfRule type="cellIs" dxfId="698" priority="13" operator="equal">
      <formula>"Revise porque este valor no puede ser negativo"</formula>
    </cfRule>
    <cfRule type="cellIs" dxfId="697" priority="16" operator="lessThan">
      <formula>0</formula>
    </cfRule>
  </conditionalFormatting>
  <conditionalFormatting sqref="G338:S338">
    <cfRule type="cellIs" dxfId="696" priority="15" operator="lessThan">
      <formula>0</formula>
    </cfRule>
  </conditionalFormatting>
  <conditionalFormatting sqref="G348:S348">
    <cfRule type="cellIs" dxfId="695" priority="10" operator="equal">
      <formula>"Revise porque este valor no puede ser negativo"</formula>
    </cfRule>
    <cfRule type="cellIs" dxfId="694" priority="12" operator="lessThan">
      <formula>0</formula>
    </cfRule>
  </conditionalFormatting>
  <conditionalFormatting sqref="G348:S348">
    <cfRule type="cellIs" dxfId="693" priority="11" operator="lessThan">
      <formula>0</formula>
    </cfRule>
  </conditionalFormatting>
  <conditionalFormatting sqref="G357 I357:S357">
    <cfRule type="cellIs" dxfId="692" priority="7" operator="equal">
      <formula>"Revise porque este valor no puede ser negativo"</formula>
    </cfRule>
    <cfRule type="cellIs" dxfId="691" priority="9" operator="lessThan">
      <formula>0</formula>
    </cfRule>
  </conditionalFormatting>
  <conditionalFormatting sqref="G357 I357:S357">
    <cfRule type="cellIs" dxfId="690" priority="8" operator="lessThan">
      <formula>0</formula>
    </cfRule>
  </conditionalFormatting>
  <conditionalFormatting sqref="H357">
    <cfRule type="cellIs" dxfId="689" priority="4" operator="equal">
      <formula>"Revise porque este valor no puede ser negativo"</formula>
    </cfRule>
    <cfRule type="cellIs" dxfId="688" priority="6" operator="lessThan">
      <formula>0</formula>
    </cfRule>
  </conditionalFormatting>
  <conditionalFormatting sqref="H357">
    <cfRule type="cellIs" dxfId="687" priority="5" operator="lessThan">
      <formula>0</formula>
    </cfRule>
  </conditionalFormatting>
  <conditionalFormatting sqref="G24:S24">
    <cfRule type="cellIs" dxfId="686" priority="1" operator="equal">
      <formula>"REVISE PORQUE ESTE VALOR NO PUEDE SER NEGATIVO"</formula>
    </cfRule>
    <cfRule type="cellIs" dxfId="685" priority="3" operator="lessThan">
      <formula>0</formula>
    </cfRule>
  </conditionalFormatting>
  <conditionalFormatting sqref="G24:S24">
    <cfRule type="cellIs" dxfId="684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35" fitToHeight="0" orientation="landscape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A151" zoomScaleNormal="100" workbookViewId="0">
      <selection activeCell="C10" sqref="C10:C24"/>
    </sheetView>
  </sheetViews>
  <sheetFormatPr baseColWidth="10" defaultColWidth="11.42578125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793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794"/>
      <c r="D11" s="1456" t="s">
        <v>8</v>
      </c>
      <c r="E11" s="1456"/>
      <c r="F11" s="63" t="s">
        <v>15</v>
      </c>
      <c r="G11" s="2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444"/>
    </row>
    <row r="12" spans="1:20" ht="16.5" customHeight="1" thickBot="1" x14ac:dyDescent="0.3">
      <c r="A12" s="1446"/>
      <c r="B12" s="1425"/>
      <c r="C12" s="1794"/>
      <c r="D12" s="1431"/>
      <c r="E12" s="1431"/>
      <c r="F12" s="6" t="s">
        <v>16</v>
      </c>
      <c r="G12" s="68">
        <f t="shared" ref="G12:G22" si="0">SUM(H12:S12)</f>
        <v>1500</v>
      </c>
      <c r="H12" s="69">
        <v>125</v>
      </c>
      <c r="I12" s="69">
        <v>125</v>
      </c>
      <c r="J12" s="69">
        <v>125</v>
      </c>
      <c r="K12" s="69">
        <v>125</v>
      </c>
      <c r="L12" s="69">
        <v>125</v>
      </c>
      <c r="M12" s="69">
        <v>125</v>
      </c>
      <c r="N12" s="69">
        <v>125</v>
      </c>
      <c r="O12" s="69">
        <v>125</v>
      </c>
      <c r="P12" s="69">
        <v>125</v>
      </c>
      <c r="Q12" s="69">
        <v>125</v>
      </c>
      <c r="R12" s="69">
        <v>125</v>
      </c>
      <c r="S12" s="69">
        <v>125</v>
      </c>
      <c r="T12" s="1444"/>
    </row>
    <row r="13" spans="1:20" ht="16.5" customHeight="1" thickBot="1" x14ac:dyDescent="0.3">
      <c r="A13" s="1446"/>
      <c r="B13" s="1425"/>
      <c r="C13" s="1794"/>
      <c r="D13" s="1433" t="s">
        <v>9</v>
      </c>
      <c r="E13" s="1433"/>
      <c r="F13" s="61" t="s">
        <v>17</v>
      </c>
      <c r="G13" s="68">
        <f t="shared" si="0"/>
        <v>420</v>
      </c>
      <c r="H13" s="5">
        <v>35</v>
      </c>
      <c r="I13" s="5">
        <v>35</v>
      </c>
      <c r="J13" s="5">
        <v>35</v>
      </c>
      <c r="K13" s="5">
        <v>35</v>
      </c>
      <c r="L13" s="5">
        <v>35</v>
      </c>
      <c r="M13" s="5">
        <v>35</v>
      </c>
      <c r="N13" s="5">
        <v>35</v>
      </c>
      <c r="O13" s="5">
        <v>35</v>
      </c>
      <c r="P13" s="5">
        <v>35</v>
      </c>
      <c r="Q13" s="5">
        <v>35</v>
      </c>
      <c r="R13" s="5">
        <v>35</v>
      </c>
      <c r="S13" s="5">
        <v>35</v>
      </c>
      <c r="T13" s="1444"/>
    </row>
    <row r="14" spans="1:20" ht="16.5" customHeight="1" thickBot="1" x14ac:dyDescent="0.3">
      <c r="A14" s="1446"/>
      <c r="B14" s="1425"/>
      <c r="C14" s="1794"/>
      <c r="D14" s="1433"/>
      <c r="E14" s="1433"/>
      <c r="F14" s="61" t="s">
        <v>18</v>
      </c>
      <c r="G14" s="68">
        <f t="shared" si="0"/>
        <v>192</v>
      </c>
      <c r="H14" s="5">
        <v>16</v>
      </c>
      <c r="I14" s="5">
        <v>16</v>
      </c>
      <c r="J14" s="5">
        <v>16</v>
      </c>
      <c r="K14" s="5">
        <v>16</v>
      </c>
      <c r="L14" s="5">
        <v>16</v>
      </c>
      <c r="M14" s="5">
        <v>16</v>
      </c>
      <c r="N14" s="5">
        <v>16</v>
      </c>
      <c r="O14" s="5">
        <v>16</v>
      </c>
      <c r="P14" s="5">
        <v>16</v>
      </c>
      <c r="Q14" s="5">
        <v>16</v>
      </c>
      <c r="R14" s="5">
        <v>16</v>
      </c>
      <c r="S14" s="5">
        <v>16</v>
      </c>
      <c r="T14" s="1444"/>
    </row>
    <row r="15" spans="1:20" ht="16.5" customHeight="1" thickBot="1" x14ac:dyDescent="0.3">
      <c r="A15" s="1446"/>
      <c r="B15" s="1425"/>
      <c r="C15" s="1794"/>
      <c r="D15" s="1433"/>
      <c r="E15" s="1433"/>
      <c r="F15" s="61" t="s">
        <v>19</v>
      </c>
      <c r="G15" s="68">
        <f t="shared" si="0"/>
        <v>72</v>
      </c>
      <c r="H15" s="5">
        <v>6</v>
      </c>
      <c r="I15" s="5">
        <v>6</v>
      </c>
      <c r="J15" s="5">
        <v>6</v>
      </c>
      <c r="K15" s="5">
        <v>6</v>
      </c>
      <c r="L15" s="5">
        <v>6</v>
      </c>
      <c r="M15" s="5">
        <v>6</v>
      </c>
      <c r="N15" s="5">
        <v>6</v>
      </c>
      <c r="O15" s="5">
        <v>6</v>
      </c>
      <c r="P15" s="5">
        <v>6</v>
      </c>
      <c r="Q15" s="5">
        <v>6</v>
      </c>
      <c r="R15" s="5">
        <v>6</v>
      </c>
      <c r="S15" s="5">
        <v>6</v>
      </c>
      <c r="T15" s="1444"/>
    </row>
    <row r="16" spans="1:20" ht="16.5" customHeight="1" thickBot="1" x14ac:dyDescent="0.3">
      <c r="A16" s="1446"/>
      <c r="B16" s="1425"/>
      <c r="C16" s="1794"/>
      <c r="D16" s="1433"/>
      <c r="E16" s="1433"/>
      <c r="F16" s="66" t="s">
        <v>20</v>
      </c>
      <c r="G16" s="68">
        <f t="shared" si="0"/>
        <v>84</v>
      </c>
      <c r="H16" s="5">
        <v>7</v>
      </c>
      <c r="I16" s="5">
        <v>7</v>
      </c>
      <c r="J16" s="5">
        <v>7</v>
      </c>
      <c r="K16" s="5">
        <v>7</v>
      </c>
      <c r="L16" s="5">
        <v>7</v>
      </c>
      <c r="M16" s="5">
        <v>7</v>
      </c>
      <c r="N16" s="5">
        <v>7</v>
      </c>
      <c r="O16" s="5">
        <v>7</v>
      </c>
      <c r="P16" s="5">
        <v>7</v>
      </c>
      <c r="Q16" s="5">
        <v>7</v>
      </c>
      <c r="R16" s="5">
        <v>7</v>
      </c>
      <c r="S16" s="5">
        <v>7</v>
      </c>
      <c r="T16" s="1444"/>
    </row>
    <row r="17" spans="1:20" ht="16.5" customHeight="1" thickBot="1" x14ac:dyDescent="0.3">
      <c r="A17" s="1446"/>
      <c r="B17" s="1425"/>
      <c r="C17" s="1794"/>
      <c r="D17" s="1431" t="s">
        <v>10</v>
      </c>
      <c r="E17" s="1431"/>
      <c r="F17" s="61" t="s">
        <v>21</v>
      </c>
      <c r="G17" s="68">
        <f t="shared" si="0"/>
        <v>384</v>
      </c>
      <c r="H17" s="5">
        <v>32</v>
      </c>
      <c r="I17" s="5">
        <v>32</v>
      </c>
      <c r="J17" s="5">
        <v>32</v>
      </c>
      <c r="K17" s="5">
        <v>32</v>
      </c>
      <c r="L17" s="5">
        <v>32</v>
      </c>
      <c r="M17" s="5">
        <v>32</v>
      </c>
      <c r="N17" s="5">
        <v>32</v>
      </c>
      <c r="O17" s="5">
        <v>32</v>
      </c>
      <c r="P17" s="5">
        <v>32</v>
      </c>
      <c r="Q17" s="5">
        <v>32</v>
      </c>
      <c r="R17" s="5">
        <v>32</v>
      </c>
      <c r="S17" s="5">
        <v>32</v>
      </c>
      <c r="T17" s="1444"/>
    </row>
    <row r="18" spans="1:20" ht="16.5" customHeight="1" thickBot="1" x14ac:dyDescent="0.3">
      <c r="A18" s="1446"/>
      <c r="B18" s="1425"/>
      <c r="C18" s="1794"/>
      <c r="D18" s="1431" t="s">
        <v>11</v>
      </c>
      <c r="E18" s="1431"/>
      <c r="F18" s="61" t="s">
        <v>22</v>
      </c>
      <c r="G18" s="68">
        <f t="shared" si="0"/>
        <v>12</v>
      </c>
      <c r="H18" s="5">
        <v>1</v>
      </c>
      <c r="I18" s="5">
        <v>1</v>
      </c>
      <c r="J18" s="5">
        <v>1</v>
      </c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5">
        <v>1</v>
      </c>
      <c r="S18" s="5">
        <v>1</v>
      </c>
      <c r="T18" s="1444"/>
    </row>
    <row r="19" spans="1:20" ht="16.5" customHeight="1" thickBot="1" x14ac:dyDescent="0.3">
      <c r="A19" s="1446"/>
      <c r="B19" s="1425"/>
      <c r="C19" s="1794"/>
      <c r="D19" s="1431" t="s">
        <v>12</v>
      </c>
      <c r="E19" s="1431"/>
      <c r="F19" s="61" t="s">
        <v>23</v>
      </c>
      <c r="G19" s="68">
        <f t="shared" si="0"/>
        <v>24</v>
      </c>
      <c r="H19" s="5">
        <v>2</v>
      </c>
      <c r="I19" s="5">
        <v>2</v>
      </c>
      <c r="J19" s="5">
        <v>2</v>
      </c>
      <c r="K19" s="5">
        <v>2</v>
      </c>
      <c r="L19" s="5">
        <v>2</v>
      </c>
      <c r="M19" s="5">
        <v>2</v>
      </c>
      <c r="N19" s="5">
        <v>2</v>
      </c>
      <c r="O19" s="5">
        <v>2</v>
      </c>
      <c r="P19" s="5">
        <v>2</v>
      </c>
      <c r="Q19" s="5">
        <v>2</v>
      </c>
      <c r="R19" s="5">
        <v>2</v>
      </c>
      <c r="S19" s="5">
        <v>2</v>
      </c>
      <c r="T19" s="1444"/>
    </row>
    <row r="20" spans="1:20" ht="16.5" customHeight="1" thickBot="1" x14ac:dyDescent="0.3">
      <c r="A20" s="1446"/>
      <c r="B20" s="1425"/>
      <c r="C20" s="1794"/>
      <c r="D20" s="1434" t="s">
        <v>13</v>
      </c>
      <c r="E20" s="1434"/>
      <c r="F20" s="62" t="s">
        <v>24</v>
      </c>
      <c r="G20" s="68">
        <f t="shared" si="0"/>
        <v>360</v>
      </c>
      <c r="H20" s="5">
        <v>30</v>
      </c>
      <c r="I20" s="5">
        <v>30</v>
      </c>
      <c r="J20" s="5">
        <v>30</v>
      </c>
      <c r="K20" s="5">
        <v>30</v>
      </c>
      <c r="L20" s="5">
        <v>30</v>
      </c>
      <c r="M20" s="5">
        <v>30</v>
      </c>
      <c r="N20" s="5">
        <v>30</v>
      </c>
      <c r="O20" s="5">
        <v>30</v>
      </c>
      <c r="P20" s="5">
        <v>30</v>
      </c>
      <c r="Q20" s="5">
        <v>30</v>
      </c>
      <c r="R20" s="5">
        <v>30</v>
      </c>
      <c r="S20" s="5">
        <v>30</v>
      </c>
      <c r="T20" s="1444"/>
    </row>
    <row r="21" spans="1:20" ht="16.5" customHeight="1" thickBot="1" x14ac:dyDescent="0.3">
      <c r="A21" s="1446"/>
      <c r="B21" s="1425"/>
      <c r="C21" s="1794"/>
      <c r="D21" s="1434"/>
      <c r="E21" s="1434"/>
      <c r="F21" s="62" t="s">
        <v>25</v>
      </c>
      <c r="G21" s="68">
        <f t="shared" si="0"/>
        <v>24</v>
      </c>
      <c r="H21" s="5">
        <v>2</v>
      </c>
      <c r="I21" s="5">
        <v>2</v>
      </c>
      <c r="J21" s="5">
        <v>2</v>
      </c>
      <c r="K21" s="5">
        <v>2</v>
      </c>
      <c r="L21" s="5">
        <v>2</v>
      </c>
      <c r="M21" s="5">
        <v>2</v>
      </c>
      <c r="N21" s="5">
        <v>2</v>
      </c>
      <c r="O21" s="5">
        <v>2</v>
      </c>
      <c r="P21" s="5">
        <v>2</v>
      </c>
      <c r="Q21" s="5">
        <v>2</v>
      </c>
      <c r="R21" s="5">
        <v>2</v>
      </c>
      <c r="S21" s="5">
        <v>2</v>
      </c>
      <c r="T21" s="1444"/>
    </row>
    <row r="22" spans="1:20" ht="16.5" customHeight="1" thickBot="1" x14ac:dyDescent="0.3">
      <c r="A22" s="1446"/>
      <c r="B22" s="1425"/>
      <c r="C22" s="1794"/>
      <c r="D22" s="1434"/>
      <c r="E22" s="1434"/>
      <c r="F22" s="67" t="s">
        <v>113</v>
      </c>
      <c r="G22" s="68">
        <f t="shared" si="0"/>
        <v>12</v>
      </c>
      <c r="H22" s="7">
        <v>1</v>
      </c>
      <c r="I22" s="7">
        <v>1</v>
      </c>
      <c r="J22" s="7">
        <v>1</v>
      </c>
      <c r="K22" s="7">
        <v>1</v>
      </c>
      <c r="L22" s="7">
        <v>1</v>
      </c>
      <c r="M22" s="7">
        <v>1</v>
      </c>
      <c r="N22" s="7">
        <v>1</v>
      </c>
      <c r="O22" s="7">
        <v>1</v>
      </c>
      <c r="P22" s="7">
        <v>1</v>
      </c>
      <c r="Q22" s="7">
        <v>1</v>
      </c>
      <c r="R22" s="7">
        <v>1</v>
      </c>
      <c r="S22" s="7">
        <v>1</v>
      </c>
      <c r="T22" s="1444"/>
    </row>
    <row r="23" spans="1:20" ht="16.5" customHeight="1" thickBot="1" x14ac:dyDescent="0.3">
      <c r="A23" s="1446"/>
      <c r="B23" s="1425"/>
      <c r="C23" s="1794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795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13">
        <f>SUM(H25:S25)</f>
        <v>12</v>
      </c>
      <c r="H25" s="14">
        <v>1</v>
      </c>
      <c r="I25" s="14">
        <v>1</v>
      </c>
      <c r="J25" s="14">
        <v>1</v>
      </c>
      <c r="K25" s="14">
        <v>1</v>
      </c>
      <c r="L25" s="14">
        <v>1</v>
      </c>
      <c r="M25" s="14">
        <v>1</v>
      </c>
      <c r="N25" s="14">
        <v>1</v>
      </c>
      <c r="O25" s="14">
        <v>1</v>
      </c>
      <c r="P25" s="14">
        <v>1</v>
      </c>
      <c r="Q25" s="14">
        <v>1</v>
      </c>
      <c r="R25" s="14">
        <v>1</v>
      </c>
      <c r="S25" s="14">
        <v>1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13">
        <f t="shared" ref="G26:G29" si="1">SUM(H26:S26)</f>
        <v>12</v>
      </c>
      <c r="H26" s="5">
        <v>1</v>
      </c>
      <c r="I26" s="5">
        <v>1</v>
      </c>
      <c r="J26" s="5">
        <v>1</v>
      </c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5">
        <v>1</v>
      </c>
      <c r="S26" s="5">
        <v>1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13">
        <f t="shared" si="1"/>
        <v>2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1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13">
        <f t="shared" si="1"/>
        <v>8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5">
        <v>1</v>
      </c>
      <c r="S28" s="5">
        <v>1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13">
        <f t="shared" si="1"/>
        <v>2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1</v>
      </c>
      <c r="Q29" s="7">
        <v>0</v>
      </c>
      <c r="R29" s="7">
        <v>0</v>
      </c>
      <c r="S29" s="7">
        <v>1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8">
        <f>G20</f>
        <v>360</v>
      </c>
      <c r="H33" s="118">
        <f t="shared" ref="H33:S33" si="2">H20</f>
        <v>30</v>
      </c>
      <c r="I33" s="118">
        <f t="shared" si="2"/>
        <v>30</v>
      </c>
      <c r="J33" s="118">
        <f t="shared" si="2"/>
        <v>30</v>
      </c>
      <c r="K33" s="118">
        <f t="shared" si="2"/>
        <v>30</v>
      </c>
      <c r="L33" s="118">
        <f t="shared" si="2"/>
        <v>30</v>
      </c>
      <c r="M33" s="118">
        <f t="shared" si="2"/>
        <v>30</v>
      </c>
      <c r="N33" s="118">
        <f t="shared" si="2"/>
        <v>30</v>
      </c>
      <c r="O33" s="118">
        <f t="shared" si="2"/>
        <v>30</v>
      </c>
      <c r="P33" s="118">
        <f t="shared" si="2"/>
        <v>30</v>
      </c>
      <c r="Q33" s="118">
        <f t="shared" si="2"/>
        <v>30</v>
      </c>
      <c r="R33" s="118">
        <f t="shared" si="2"/>
        <v>30</v>
      </c>
      <c r="S33" s="118">
        <f t="shared" si="2"/>
        <v>30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30">
        <f t="shared" ref="G34:G47" si="3">SUM(H34:S34)</f>
        <v>6</v>
      </c>
      <c r="H34" s="5">
        <v>0</v>
      </c>
      <c r="I34" s="5">
        <v>1</v>
      </c>
      <c r="J34" s="5">
        <v>0</v>
      </c>
      <c r="K34" s="5">
        <v>1</v>
      </c>
      <c r="L34" s="5">
        <v>0</v>
      </c>
      <c r="M34" s="5">
        <v>1</v>
      </c>
      <c r="N34" s="5">
        <v>0</v>
      </c>
      <c r="O34" s="5">
        <v>1</v>
      </c>
      <c r="P34" s="5">
        <v>0</v>
      </c>
      <c r="Q34" s="5">
        <v>1</v>
      </c>
      <c r="R34" s="5">
        <v>0</v>
      </c>
      <c r="S34" s="5">
        <v>1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30">
        <f t="shared" si="3"/>
        <v>6</v>
      </c>
      <c r="H35" s="5">
        <v>0</v>
      </c>
      <c r="I35" s="5">
        <v>1</v>
      </c>
      <c r="J35" s="5">
        <v>0</v>
      </c>
      <c r="K35" s="5">
        <v>1</v>
      </c>
      <c r="L35" s="5">
        <v>0</v>
      </c>
      <c r="M35" s="5">
        <v>1</v>
      </c>
      <c r="N35" s="5">
        <v>0</v>
      </c>
      <c r="O35" s="5">
        <v>1</v>
      </c>
      <c r="P35" s="5">
        <v>0</v>
      </c>
      <c r="Q35" s="5">
        <v>1</v>
      </c>
      <c r="R35" s="5">
        <v>0</v>
      </c>
      <c r="S35" s="5">
        <v>1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30">
        <f t="shared" si="3"/>
        <v>6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1</v>
      </c>
      <c r="N36" s="5">
        <v>0</v>
      </c>
      <c r="O36" s="5">
        <v>0</v>
      </c>
      <c r="P36" s="5">
        <v>1</v>
      </c>
      <c r="Q36" s="5">
        <v>1</v>
      </c>
      <c r="R36" s="5">
        <v>1</v>
      </c>
      <c r="S36" s="5">
        <v>1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30">
        <f t="shared" si="3"/>
        <v>264</v>
      </c>
      <c r="H37" s="5">
        <v>22</v>
      </c>
      <c r="I37" s="5">
        <v>22</v>
      </c>
      <c r="J37" s="5">
        <v>22</v>
      </c>
      <c r="K37" s="5">
        <v>22</v>
      </c>
      <c r="L37" s="5">
        <v>22</v>
      </c>
      <c r="M37" s="5">
        <v>22</v>
      </c>
      <c r="N37" s="5">
        <v>22</v>
      </c>
      <c r="O37" s="5">
        <v>22</v>
      </c>
      <c r="P37" s="5">
        <v>22</v>
      </c>
      <c r="Q37" s="5">
        <v>22</v>
      </c>
      <c r="R37" s="5">
        <v>22</v>
      </c>
      <c r="S37" s="5">
        <v>22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30">
        <f t="shared" si="3"/>
        <v>3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1</v>
      </c>
      <c r="S38" s="5">
        <v>1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30">
        <f t="shared" si="3"/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30">
        <f t="shared" si="3"/>
        <v>120</v>
      </c>
      <c r="H40" s="5">
        <v>10</v>
      </c>
      <c r="I40" s="5">
        <v>10</v>
      </c>
      <c r="J40" s="5">
        <v>10</v>
      </c>
      <c r="K40" s="5">
        <v>10</v>
      </c>
      <c r="L40" s="5">
        <v>10</v>
      </c>
      <c r="M40" s="5">
        <v>10</v>
      </c>
      <c r="N40" s="5">
        <v>10</v>
      </c>
      <c r="O40" s="5">
        <v>10</v>
      </c>
      <c r="P40" s="5">
        <v>10</v>
      </c>
      <c r="Q40" s="5">
        <v>10</v>
      </c>
      <c r="R40" s="5">
        <v>10</v>
      </c>
      <c r="S40" s="5">
        <v>10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30">
        <f t="shared" si="3"/>
        <v>30</v>
      </c>
      <c r="H41" s="5">
        <v>3</v>
      </c>
      <c r="I41" s="5">
        <v>3</v>
      </c>
      <c r="J41" s="5">
        <v>3</v>
      </c>
      <c r="K41" s="5">
        <v>3</v>
      </c>
      <c r="L41" s="5">
        <v>3</v>
      </c>
      <c r="M41" s="5">
        <v>3</v>
      </c>
      <c r="N41" s="5">
        <v>2</v>
      </c>
      <c r="O41" s="5">
        <v>2</v>
      </c>
      <c r="P41" s="5">
        <v>2</v>
      </c>
      <c r="Q41" s="5">
        <v>2</v>
      </c>
      <c r="R41" s="5">
        <v>2</v>
      </c>
      <c r="S41" s="5">
        <v>2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30">
        <f t="shared" si="3"/>
        <v>12</v>
      </c>
      <c r="H42" s="5">
        <v>1</v>
      </c>
      <c r="I42" s="5">
        <v>1</v>
      </c>
      <c r="J42" s="5">
        <v>1</v>
      </c>
      <c r="K42" s="5">
        <v>1</v>
      </c>
      <c r="L42" s="5">
        <v>1</v>
      </c>
      <c r="M42" s="5">
        <v>1</v>
      </c>
      <c r="N42" s="5">
        <v>1</v>
      </c>
      <c r="O42" s="5">
        <v>1</v>
      </c>
      <c r="P42" s="5">
        <v>1</v>
      </c>
      <c r="Q42" s="5">
        <v>1</v>
      </c>
      <c r="R42" s="5">
        <v>1</v>
      </c>
      <c r="S42" s="5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30">
        <f t="shared" si="3"/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30">
        <f t="shared" si="3"/>
        <v>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30">
        <f t="shared" si="3"/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30">
        <f t="shared" si="3"/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30">
        <f t="shared" si="3"/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79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customHeight="1" thickBot="1" x14ac:dyDescent="0.3">
      <c r="A51" s="1446"/>
      <c r="B51" s="1425"/>
      <c r="C51" s="1791"/>
      <c r="D51" s="1420" t="s">
        <v>52</v>
      </c>
      <c r="E51" s="1420"/>
      <c r="F51" s="20" t="s">
        <v>68</v>
      </c>
      <c r="G51" s="4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44"/>
    </row>
    <row r="52" spans="1:20" ht="16.5" customHeight="1" thickBot="1" x14ac:dyDescent="0.3">
      <c r="A52" s="1446"/>
      <c r="B52" s="1425"/>
      <c r="C52" s="1791"/>
      <c r="D52" s="1412"/>
      <c r="E52" s="1412"/>
      <c r="F52" s="21" t="s">
        <v>116</v>
      </c>
      <c r="G52" s="118">
        <f>G21</f>
        <v>24</v>
      </c>
      <c r="H52" s="118">
        <f t="shared" ref="H52:S52" si="4">H21</f>
        <v>2</v>
      </c>
      <c r="I52" s="118">
        <f t="shared" si="4"/>
        <v>2</v>
      </c>
      <c r="J52" s="118">
        <f t="shared" si="4"/>
        <v>2</v>
      </c>
      <c r="K52" s="118">
        <f t="shared" si="4"/>
        <v>2</v>
      </c>
      <c r="L52" s="118">
        <f t="shared" si="4"/>
        <v>2</v>
      </c>
      <c r="M52" s="118">
        <f t="shared" si="4"/>
        <v>2</v>
      </c>
      <c r="N52" s="118">
        <f t="shared" si="4"/>
        <v>2</v>
      </c>
      <c r="O52" s="118">
        <f t="shared" si="4"/>
        <v>2</v>
      </c>
      <c r="P52" s="118">
        <f t="shared" si="4"/>
        <v>2</v>
      </c>
      <c r="Q52" s="118">
        <f t="shared" si="4"/>
        <v>2</v>
      </c>
      <c r="R52" s="118">
        <f t="shared" si="4"/>
        <v>2</v>
      </c>
      <c r="S52" s="118">
        <f t="shared" si="4"/>
        <v>2</v>
      </c>
      <c r="T52" s="1444"/>
    </row>
    <row r="53" spans="1:20" ht="16.5" customHeight="1" thickBot="1" x14ac:dyDescent="0.3">
      <c r="A53" s="1446"/>
      <c r="B53" s="1425"/>
      <c r="C53" s="1791"/>
      <c r="D53" s="1412"/>
      <c r="E53" s="1412"/>
      <c r="F53" s="21" t="s">
        <v>117</v>
      </c>
      <c r="G53" s="118">
        <f>G40</f>
        <v>120</v>
      </c>
      <c r="H53" s="118">
        <f t="shared" ref="H53:S53" si="5">H40</f>
        <v>10</v>
      </c>
      <c r="I53" s="118">
        <f t="shared" si="5"/>
        <v>10</v>
      </c>
      <c r="J53" s="118">
        <f t="shared" si="5"/>
        <v>10</v>
      </c>
      <c r="K53" s="118">
        <f t="shared" si="5"/>
        <v>10</v>
      </c>
      <c r="L53" s="118">
        <f t="shared" si="5"/>
        <v>10</v>
      </c>
      <c r="M53" s="118">
        <f t="shared" si="5"/>
        <v>10</v>
      </c>
      <c r="N53" s="118">
        <f t="shared" si="5"/>
        <v>10</v>
      </c>
      <c r="O53" s="118">
        <f t="shared" si="5"/>
        <v>10</v>
      </c>
      <c r="P53" s="118">
        <f t="shared" si="5"/>
        <v>10</v>
      </c>
      <c r="Q53" s="118">
        <f t="shared" si="5"/>
        <v>10</v>
      </c>
      <c r="R53" s="118">
        <f t="shared" si="5"/>
        <v>10</v>
      </c>
      <c r="S53" s="118">
        <f t="shared" si="5"/>
        <v>10</v>
      </c>
      <c r="T53" s="1444"/>
    </row>
    <row r="54" spans="1:20" ht="16.5" customHeight="1" thickBot="1" x14ac:dyDescent="0.3">
      <c r="A54" s="1446"/>
      <c r="B54" s="1425"/>
      <c r="C54" s="1791"/>
      <c r="D54" s="1412"/>
      <c r="E54" s="1412"/>
      <c r="F54" s="15" t="s">
        <v>231</v>
      </c>
      <c r="G54" s="30">
        <f t="shared" ref="G54:G81" si="6">SUM(H54:S54)</f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1444"/>
    </row>
    <row r="55" spans="1:20" ht="16.5" customHeight="1" thickBot="1" x14ac:dyDescent="0.3">
      <c r="A55" s="1446"/>
      <c r="B55" s="1425"/>
      <c r="C55" s="1791"/>
      <c r="D55" s="1412" t="s">
        <v>53</v>
      </c>
      <c r="E55" s="1412"/>
      <c r="F55" s="72" t="s">
        <v>69</v>
      </c>
      <c r="G55" s="30">
        <f t="shared" si="6"/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1444"/>
    </row>
    <row r="56" spans="1:20" ht="16.5" customHeight="1" thickBot="1" x14ac:dyDescent="0.3">
      <c r="A56" s="1446"/>
      <c r="B56" s="1425"/>
      <c r="C56" s="1791"/>
      <c r="D56" s="1412"/>
      <c r="E56" s="1412"/>
      <c r="F56" s="72" t="s">
        <v>70</v>
      </c>
      <c r="G56" s="30">
        <f t="shared" si="6"/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1444"/>
    </row>
    <row r="57" spans="1:20" ht="16.5" customHeight="1" thickBot="1" x14ac:dyDescent="0.3">
      <c r="A57" s="1446"/>
      <c r="B57" s="1425"/>
      <c r="C57" s="1791"/>
      <c r="D57" s="1413" t="s">
        <v>54</v>
      </c>
      <c r="E57" s="1413"/>
      <c r="F57" s="72" t="s">
        <v>71</v>
      </c>
      <c r="G57" s="30">
        <f t="shared" si="6"/>
        <v>72</v>
      </c>
      <c r="H57" s="5">
        <v>6</v>
      </c>
      <c r="I57" s="5">
        <v>6</v>
      </c>
      <c r="J57" s="5">
        <v>6</v>
      </c>
      <c r="K57" s="5">
        <v>6</v>
      </c>
      <c r="L57" s="5">
        <v>6</v>
      </c>
      <c r="M57" s="5">
        <v>6</v>
      </c>
      <c r="N57" s="5">
        <v>6</v>
      </c>
      <c r="O57" s="5">
        <v>6</v>
      </c>
      <c r="P57" s="5">
        <v>6</v>
      </c>
      <c r="Q57" s="5">
        <v>6</v>
      </c>
      <c r="R57" s="5">
        <v>6</v>
      </c>
      <c r="S57" s="5">
        <v>6</v>
      </c>
      <c r="T57" s="1444"/>
    </row>
    <row r="58" spans="1:20" ht="16.5" customHeight="1" thickBot="1" x14ac:dyDescent="0.3">
      <c r="A58" s="1446"/>
      <c r="B58" s="1425"/>
      <c r="C58" s="1791"/>
      <c r="D58" s="1413" t="s">
        <v>55</v>
      </c>
      <c r="E58" s="1413"/>
      <c r="F58" s="72" t="s">
        <v>72</v>
      </c>
      <c r="G58" s="30">
        <f t="shared" si="6"/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1444"/>
    </row>
    <row r="59" spans="1:20" ht="16.5" customHeight="1" thickBot="1" x14ac:dyDescent="0.3">
      <c r="A59" s="1446"/>
      <c r="B59" s="1425"/>
      <c r="C59" s="1791"/>
      <c r="D59" s="1413" t="s">
        <v>56</v>
      </c>
      <c r="E59" s="1413"/>
      <c r="F59" s="72" t="s">
        <v>73</v>
      </c>
      <c r="G59" s="30">
        <f t="shared" si="6"/>
        <v>1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1</v>
      </c>
      <c r="T59" s="1444"/>
    </row>
    <row r="60" spans="1:20" ht="16.5" customHeight="1" thickBot="1" x14ac:dyDescent="0.3">
      <c r="A60" s="1446"/>
      <c r="B60" s="1425"/>
      <c r="C60" s="1791"/>
      <c r="D60" s="1413" t="s">
        <v>57</v>
      </c>
      <c r="E60" s="1413"/>
      <c r="F60" s="15" t="s">
        <v>74</v>
      </c>
      <c r="G60" s="30">
        <f t="shared" si="6"/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1444"/>
    </row>
    <row r="61" spans="1:20" ht="16.5" customHeight="1" thickBot="1" x14ac:dyDescent="0.3">
      <c r="A61" s="1446"/>
      <c r="B61" s="1425"/>
      <c r="C61" s="1791"/>
      <c r="D61" s="1413" t="s">
        <v>58</v>
      </c>
      <c r="E61" s="1413"/>
      <c r="F61" s="15" t="s">
        <v>75</v>
      </c>
      <c r="G61" s="30">
        <f t="shared" si="6"/>
        <v>36</v>
      </c>
      <c r="H61" s="5">
        <v>3</v>
      </c>
      <c r="I61" s="5">
        <v>3</v>
      </c>
      <c r="J61" s="5">
        <v>3</v>
      </c>
      <c r="K61" s="5">
        <v>3</v>
      </c>
      <c r="L61" s="5">
        <v>3</v>
      </c>
      <c r="M61" s="5">
        <v>3</v>
      </c>
      <c r="N61" s="5">
        <v>3</v>
      </c>
      <c r="O61" s="5">
        <v>3</v>
      </c>
      <c r="P61" s="5">
        <v>3</v>
      </c>
      <c r="Q61" s="5">
        <v>3</v>
      </c>
      <c r="R61" s="5">
        <v>3</v>
      </c>
      <c r="S61" s="5">
        <v>3</v>
      </c>
      <c r="T61" s="1444"/>
    </row>
    <row r="62" spans="1:20" ht="16.5" customHeight="1" thickBot="1" x14ac:dyDescent="0.3">
      <c r="A62" s="1446"/>
      <c r="B62" s="1425"/>
      <c r="C62" s="1791"/>
      <c r="D62" s="1306" t="s">
        <v>118</v>
      </c>
      <c r="E62" s="1306"/>
      <c r="F62" s="74" t="s">
        <v>228</v>
      </c>
      <c r="G62" s="30">
        <f t="shared" si="6"/>
        <v>4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1</v>
      </c>
      <c r="Q62" s="5">
        <v>1</v>
      </c>
      <c r="R62" s="5">
        <v>1</v>
      </c>
      <c r="S62" s="5">
        <v>1</v>
      </c>
      <c r="T62" s="1444"/>
    </row>
    <row r="63" spans="1:20" ht="16.5" customHeight="1" thickBot="1" x14ac:dyDescent="0.3">
      <c r="A63" s="1446"/>
      <c r="B63" s="1425"/>
      <c r="C63" s="1791"/>
      <c r="D63" s="1412" t="s">
        <v>59</v>
      </c>
      <c r="E63" s="1412"/>
      <c r="F63" s="15" t="s">
        <v>76</v>
      </c>
      <c r="G63" s="30">
        <f t="shared" si="6"/>
        <v>12</v>
      </c>
      <c r="H63" s="5">
        <v>1</v>
      </c>
      <c r="I63" s="5">
        <v>1</v>
      </c>
      <c r="J63" s="5">
        <v>1</v>
      </c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5">
        <v>1</v>
      </c>
      <c r="T63" s="1444"/>
    </row>
    <row r="64" spans="1:20" ht="16.5" customHeight="1" thickBot="1" x14ac:dyDescent="0.3">
      <c r="A64" s="1446"/>
      <c r="B64" s="1425"/>
      <c r="C64" s="1791"/>
      <c r="D64" s="1412"/>
      <c r="E64" s="1412"/>
      <c r="F64" s="15" t="s">
        <v>77</v>
      </c>
      <c r="G64" s="30">
        <f t="shared" si="6"/>
        <v>1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1</v>
      </c>
      <c r="T64" s="1444"/>
    </row>
    <row r="65" spans="1:20" ht="16.5" customHeight="1" thickBot="1" x14ac:dyDescent="0.3">
      <c r="A65" s="1446"/>
      <c r="B65" s="1425"/>
      <c r="C65" s="1791"/>
      <c r="D65" s="1412"/>
      <c r="E65" s="1412"/>
      <c r="F65" s="15" t="s">
        <v>78</v>
      </c>
      <c r="G65" s="30">
        <f t="shared" si="6"/>
        <v>12</v>
      </c>
      <c r="H65" s="5">
        <v>1</v>
      </c>
      <c r="I65" s="5">
        <v>1</v>
      </c>
      <c r="J65" s="5">
        <v>1</v>
      </c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5">
        <v>1</v>
      </c>
      <c r="S65" s="5">
        <v>1</v>
      </c>
      <c r="T65" s="1444"/>
    </row>
    <row r="66" spans="1:20" ht="16.5" customHeight="1" thickBot="1" x14ac:dyDescent="0.3">
      <c r="A66" s="1446"/>
      <c r="B66" s="1425"/>
      <c r="C66" s="1791"/>
      <c r="D66" s="1412"/>
      <c r="E66" s="1412"/>
      <c r="F66" s="15" t="s">
        <v>79</v>
      </c>
      <c r="G66" s="30">
        <f t="shared" si="6"/>
        <v>12</v>
      </c>
      <c r="H66" s="5">
        <v>1</v>
      </c>
      <c r="I66" s="5">
        <v>1</v>
      </c>
      <c r="J66" s="5">
        <v>1</v>
      </c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5">
        <v>1</v>
      </c>
      <c r="S66" s="5">
        <v>1</v>
      </c>
      <c r="T66" s="1444"/>
    </row>
    <row r="67" spans="1:20" ht="16.5" customHeight="1" thickBot="1" x14ac:dyDescent="0.3">
      <c r="A67" s="1446"/>
      <c r="B67" s="1425"/>
      <c r="C67" s="1791"/>
      <c r="D67" s="1416" t="s">
        <v>119</v>
      </c>
      <c r="E67" s="1416"/>
      <c r="F67" s="72" t="s">
        <v>111</v>
      </c>
      <c r="G67" s="30">
        <f t="shared" si="6"/>
        <v>4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1</v>
      </c>
      <c r="Q67" s="5">
        <v>1</v>
      </c>
      <c r="R67" s="5">
        <v>1</v>
      </c>
      <c r="S67" s="5">
        <v>1</v>
      </c>
      <c r="T67" s="1444"/>
    </row>
    <row r="68" spans="1:20" ht="16.5" customHeight="1" thickBot="1" x14ac:dyDescent="0.3">
      <c r="A68" s="1446"/>
      <c r="B68" s="1425"/>
      <c r="C68" s="1791"/>
      <c r="D68" s="1416"/>
      <c r="E68" s="1416"/>
      <c r="F68" s="72" t="s">
        <v>112</v>
      </c>
      <c r="G68" s="30">
        <f t="shared" si="6"/>
        <v>4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1</v>
      </c>
      <c r="Q68" s="5">
        <v>1</v>
      </c>
      <c r="R68" s="5">
        <v>1</v>
      </c>
      <c r="S68" s="5">
        <v>1</v>
      </c>
      <c r="T68" s="1444"/>
    </row>
    <row r="69" spans="1:20" ht="16.5" customHeight="1" thickBot="1" x14ac:dyDescent="0.3">
      <c r="A69" s="1446"/>
      <c r="B69" s="1425"/>
      <c r="C69" s="1791"/>
      <c r="D69" s="1416"/>
      <c r="E69" s="1416"/>
      <c r="F69" s="22" t="s">
        <v>80</v>
      </c>
      <c r="G69" s="30">
        <f t="shared" si="6"/>
        <v>6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2</v>
      </c>
      <c r="Q69" s="5">
        <v>2</v>
      </c>
      <c r="R69" s="5">
        <v>2</v>
      </c>
      <c r="S69" s="5">
        <v>0</v>
      </c>
      <c r="T69" s="1444"/>
    </row>
    <row r="70" spans="1:20" ht="16.5" customHeight="1" thickBot="1" x14ac:dyDescent="0.3">
      <c r="A70" s="1446"/>
      <c r="B70" s="1425"/>
      <c r="C70" s="1791"/>
      <c r="D70" s="1416"/>
      <c r="E70" s="1416"/>
      <c r="F70" s="22" t="s">
        <v>81</v>
      </c>
      <c r="G70" s="30">
        <f t="shared" si="6"/>
        <v>2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2</v>
      </c>
      <c r="T70" s="1444"/>
    </row>
    <row r="71" spans="1:20" ht="16.5" customHeight="1" thickBot="1" x14ac:dyDescent="0.3">
      <c r="A71" s="1446"/>
      <c r="B71" s="1425"/>
      <c r="C71" s="1791"/>
      <c r="D71" s="1413" t="s">
        <v>60</v>
      </c>
      <c r="E71" s="1413"/>
      <c r="F71" s="15" t="s">
        <v>82</v>
      </c>
      <c r="G71" s="30">
        <f t="shared" si="6"/>
        <v>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1444"/>
    </row>
    <row r="72" spans="1:20" ht="16.5" customHeight="1" thickBot="1" x14ac:dyDescent="0.3">
      <c r="A72" s="1446"/>
      <c r="B72" s="1425"/>
      <c r="C72" s="1791"/>
      <c r="D72" s="1413" t="s">
        <v>61</v>
      </c>
      <c r="E72" s="1413"/>
      <c r="F72" s="72" t="s">
        <v>83</v>
      </c>
      <c r="G72" s="30">
        <f t="shared" si="6"/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1444"/>
    </row>
    <row r="73" spans="1:20" ht="16.5" customHeight="1" thickBot="1" x14ac:dyDescent="0.3">
      <c r="A73" s="1446"/>
      <c r="B73" s="1425"/>
      <c r="C73" s="1791"/>
      <c r="D73" s="1413"/>
      <c r="E73" s="1413"/>
      <c r="F73" s="72" t="s">
        <v>84</v>
      </c>
      <c r="G73" s="30">
        <f t="shared" si="6"/>
        <v>12</v>
      </c>
      <c r="H73" s="5">
        <v>1</v>
      </c>
      <c r="I73" s="5">
        <v>1</v>
      </c>
      <c r="J73" s="5">
        <v>1</v>
      </c>
      <c r="K73" s="5">
        <v>1</v>
      </c>
      <c r="L73" s="5">
        <v>1</v>
      </c>
      <c r="M73" s="5">
        <v>1</v>
      </c>
      <c r="N73" s="5">
        <v>1</v>
      </c>
      <c r="O73" s="5">
        <v>1</v>
      </c>
      <c r="P73" s="5">
        <v>1</v>
      </c>
      <c r="Q73" s="5">
        <v>1</v>
      </c>
      <c r="R73" s="5">
        <v>1</v>
      </c>
      <c r="S73" s="5">
        <v>1</v>
      </c>
      <c r="T73" s="1444"/>
    </row>
    <row r="74" spans="1:20" ht="16.5" customHeight="1" thickBot="1" x14ac:dyDescent="0.3">
      <c r="A74" s="1446"/>
      <c r="B74" s="1425"/>
      <c r="C74" s="1791"/>
      <c r="D74" s="1412" t="s">
        <v>62</v>
      </c>
      <c r="E74" s="1412"/>
      <c r="F74" s="72" t="s">
        <v>85</v>
      </c>
      <c r="G74" s="30">
        <f t="shared" si="6"/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1444"/>
    </row>
    <row r="75" spans="1:20" ht="16.5" customHeight="1" thickBot="1" x14ac:dyDescent="0.3">
      <c r="A75" s="1446"/>
      <c r="B75" s="1425"/>
      <c r="C75" s="1791"/>
      <c r="D75" s="1412"/>
      <c r="E75" s="1412"/>
      <c r="F75" s="72" t="s">
        <v>86</v>
      </c>
      <c r="G75" s="30">
        <f t="shared" si="6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1444"/>
    </row>
    <row r="76" spans="1:20" ht="16.5" customHeight="1" thickBot="1" x14ac:dyDescent="0.3">
      <c r="A76" s="1446"/>
      <c r="B76" s="1425"/>
      <c r="C76" s="1791"/>
      <c r="D76" s="1412" t="s">
        <v>63</v>
      </c>
      <c r="E76" s="1412"/>
      <c r="F76" s="72" t="s">
        <v>87</v>
      </c>
      <c r="G76" s="30">
        <f t="shared" si="6"/>
        <v>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</v>
      </c>
      <c r="T76" s="1444"/>
    </row>
    <row r="77" spans="1:20" ht="16.5" customHeight="1" thickBot="1" x14ac:dyDescent="0.3">
      <c r="A77" s="1446"/>
      <c r="B77" s="1425"/>
      <c r="C77" s="1791"/>
      <c r="D77" s="1412"/>
      <c r="E77" s="1412"/>
      <c r="F77" s="15" t="s">
        <v>88</v>
      </c>
      <c r="G77" s="30">
        <f t="shared" si="6"/>
        <v>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1444"/>
    </row>
    <row r="78" spans="1:20" ht="16.5" customHeight="1" thickBot="1" x14ac:dyDescent="0.3">
      <c r="A78" s="1446"/>
      <c r="B78" s="1425"/>
      <c r="C78" s="1791"/>
      <c r="D78" s="1412"/>
      <c r="E78" s="1412"/>
      <c r="F78" s="15" t="s">
        <v>89</v>
      </c>
      <c r="G78" s="30">
        <f t="shared" si="6"/>
        <v>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</v>
      </c>
      <c r="T78" s="1444"/>
    </row>
    <row r="79" spans="1:20" ht="16.5" customHeight="1" thickBot="1" x14ac:dyDescent="0.3">
      <c r="A79" s="1446"/>
      <c r="B79" s="1425"/>
      <c r="C79" s="1791"/>
      <c r="D79" s="1413" t="s">
        <v>64</v>
      </c>
      <c r="E79" s="1413"/>
      <c r="F79" s="72" t="s">
        <v>90</v>
      </c>
      <c r="G79" s="30">
        <f t="shared" si="6"/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1444"/>
    </row>
    <row r="80" spans="1:20" ht="16.5" customHeight="1" thickBot="1" x14ac:dyDescent="0.3">
      <c r="A80" s="1446"/>
      <c r="B80" s="1425"/>
      <c r="C80" s="1791"/>
      <c r="D80" s="1412" t="s">
        <v>65</v>
      </c>
      <c r="E80" s="1412"/>
      <c r="F80" s="72" t="s">
        <v>91</v>
      </c>
      <c r="G80" s="30">
        <f t="shared" si="6"/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1444"/>
    </row>
    <row r="81" spans="1:20" ht="16.5" customHeight="1" thickBot="1" x14ac:dyDescent="0.3">
      <c r="A81" s="1446"/>
      <c r="B81" s="1425"/>
      <c r="C81" s="1791"/>
      <c r="D81" s="1412"/>
      <c r="E81" s="1412"/>
      <c r="F81" s="73" t="s">
        <v>92</v>
      </c>
      <c r="G81" s="30">
        <f t="shared" si="6"/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1444"/>
    </row>
    <row r="82" spans="1:20" ht="16.5" customHeight="1" thickBot="1" x14ac:dyDescent="0.3">
      <c r="A82" s="1446"/>
      <c r="B82" s="1425"/>
      <c r="C82" s="1791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customHeight="1" thickBot="1" x14ac:dyDescent="0.3">
      <c r="A83" s="1446"/>
      <c r="B83" s="1425"/>
      <c r="C83" s="1791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customHeight="1" thickBot="1" x14ac:dyDescent="0.3">
      <c r="A84" s="1446"/>
      <c r="B84" s="1425"/>
      <c r="C84" s="1791"/>
      <c r="D84" s="1414" t="s">
        <v>67</v>
      </c>
      <c r="E84" s="1414"/>
      <c r="F84" s="23" t="s">
        <v>95</v>
      </c>
      <c r="G84" s="24">
        <f>SUM(H84:S84)</f>
        <v>1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1</v>
      </c>
      <c r="T84" s="1444"/>
    </row>
    <row r="85" spans="1:20" ht="16.5" customHeight="1" thickBot="1" x14ac:dyDescent="0.3">
      <c r="A85" s="1446"/>
      <c r="B85" s="1425"/>
      <c r="C85" s="1792"/>
      <c r="D85" s="1415"/>
      <c r="E85" s="1415"/>
      <c r="F85" s="26" t="s">
        <v>96</v>
      </c>
      <c r="G85" s="24">
        <f>SUM(H85:S85)</f>
        <v>1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1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8">
        <f t="shared" ref="G89:S89" si="7">G22+G41+G62</f>
        <v>46</v>
      </c>
      <c r="H89" s="118">
        <f t="shared" si="7"/>
        <v>4</v>
      </c>
      <c r="I89" s="118">
        <f t="shared" si="7"/>
        <v>4</v>
      </c>
      <c r="J89" s="118">
        <f t="shared" si="7"/>
        <v>4</v>
      </c>
      <c r="K89" s="118">
        <f t="shared" si="7"/>
        <v>4</v>
      </c>
      <c r="L89" s="118">
        <f t="shared" si="7"/>
        <v>4</v>
      </c>
      <c r="M89" s="118">
        <f t="shared" si="7"/>
        <v>4</v>
      </c>
      <c r="N89" s="118">
        <f t="shared" si="7"/>
        <v>3</v>
      </c>
      <c r="O89" s="118">
        <f t="shared" si="7"/>
        <v>3</v>
      </c>
      <c r="P89" s="118">
        <f t="shared" si="7"/>
        <v>4</v>
      </c>
      <c r="Q89" s="118">
        <f t="shared" si="7"/>
        <v>4</v>
      </c>
      <c r="R89" s="118">
        <f t="shared" si="7"/>
        <v>4</v>
      </c>
      <c r="S89" s="118">
        <f t="shared" si="7"/>
        <v>4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">
        <f>+H90+I90+J90+K90+L90+M90+N90+O90+P90+Q90+R90+S90</f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">
        <f t="shared" ref="G91:G97" si="8">+H91+I91+J91+K91+L91+M91+N91+O91+P91+Q91+R91+S91</f>
        <v>12</v>
      </c>
      <c r="H91" s="5">
        <v>1</v>
      </c>
      <c r="I91" s="5">
        <v>1</v>
      </c>
      <c r="J91" s="5">
        <v>1</v>
      </c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5">
        <v>1</v>
      </c>
      <c r="S91" s="5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">
        <f t="shared" si="8"/>
        <v>34</v>
      </c>
      <c r="H92" s="5">
        <v>3</v>
      </c>
      <c r="I92" s="5">
        <v>3</v>
      </c>
      <c r="J92" s="5">
        <v>3</v>
      </c>
      <c r="K92" s="5">
        <v>3</v>
      </c>
      <c r="L92" s="5">
        <v>3</v>
      </c>
      <c r="M92" s="5">
        <v>3</v>
      </c>
      <c r="N92" s="5">
        <v>2</v>
      </c>
      <c r="O92" s="5">
        <v>2</v>
      </c>
      <c r="P92" s="5">
        <v>3</v>
      </c>
      <c r="Q92" s="5">
        <v>3</v>
      </c>
      <c r="R92" s="5">
        <v>3</v>
      </c>
      <c r="S92" s="5">
        <v>3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">
        <f t="shared" si="8"/>
        <v>30</v>
      </c>
      <c r="H93" s="5">
        <v>3</v>
      </c>
      <c r="I93" s="5">
        <v>3</v>
      </c>
      <c r="J93" s="5">
        <v>3</v>
      </c>
      <c r="K93" s="5">
        <v>2</v>
      </c>
      <c r="L93" s="5">
        <v>2</v>
      </c>
      <c r="M93" s="5">
        <v>2</v>
      </c>
      <c r="N93" s="5">
        <v>2</v>
      </c>
      <c r="O93" s="5">
        <v>2</v>
      </c>
      <c r="P93" s="5">
        <v>2</v>
      </c>
      <c r="Q93" s="5">
        <v>3</v>
      </c>
      <c r="R93" s="5">
        <v>3</v>
      </c>
      <c r="S93" s="5">
        <v>3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">
        <f t="shared" si="8"/>
        <v>4</v>
      </c>
      <c r="H94" s="5">
        <v>0</v>
      </c>
      <c r="I94" s="5">
        <v>0</v>
      </c>
      <c r="J94" s="5">
        <v>0</v>
      </c>
      <c r="K94" s="5">
        <v>1</v>
      </c>
      <c r="L94" s="5">
        <v>1</v>
      </c>
      <c r="M94" s="5">
        <v>1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">
        <f t="shared" si="8"/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">
        <f t="shared" si="8"/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">
        <f t="shared" si="8"/>
        <v>1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6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2</v>
      </c>
      <c r="H102" s="179">
        <v>0</v>
      </c>
      <c r="I102" s="179">
        <v>0</v>
      </c>
      <c r="J102" s="179">
        <v>0</v>
      </c>
      <c r="K102" s="179">
        <v>0</v>
      </c>
      <c r="L102" s="179">
        <v>0</v>
      </c>
      <c r="M102" s="179">
        <v>0</v>
      </c>
      <c r="N102" s="179">
        <v>0</v>
      </c>
      <c r="O102" s="179">
        <v>0</v>
      </c>
      <c r="P102" s="179">
        <v>0</v>
      </c>
      <c r="Q102" s="179">
        <v>0</v>
      </c>
      <c r="R102" s="179">
        <v>1</v>
      </c>
      <c r="S102" s="180">
        <v>1</v>
      </c>
      <c r="T102" s="1444"/>
    </row>
    <row r="103" spans="1:20" ht="16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9">SUM(H103:S103)</f>
        <v>1</v>
      </c>
      <c r="H103" s="183">
        <v>0</v>
      </c>
      <c r="I103" s="183">
        <v>0</v>
      </c>
      <c r="J103" s="183">
        <v>0</v>
      </c>
      <c r="K103" s="183">
        <v>0</v>
      </c>
      <c r="L103" s="183">
        <v>0</v>
      </c>
      <c r="M103" s="183">
        <v>0</v>
      </c>
      <c r="N103" s="183">
        <v>0</v>
      </c>
      <c r="O103" s="183">
        <v>0</v>
      </c>
      <c r="P103" s="183">
        <v>0</v>
      </c>
      <c r="Q103" s="183">
        <v>0</v>
      </c>
      <c r="R103" s="183">
        <v>0</v>
      </c>
      <c r="S103" s="184">
        <v>1</v>
      </c>
      <c r="T103" s="1444"/>
    </row>
    <row r="104" spans="1:20" ht="16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9"/>
        <v>1</v>
      </c>
      <c r="H104" s="183">
        <v>0</v>
      </c>
      <c r="I104" s="183">
        <v>0</v>
      </c>
      <c r="J104" s="183">
        <v>0</v>
      </c>
      <c r="K104" s="183">
        <v>0</v>
      </c>
      <c r="L104" s="183">
        <v>0</v>
      </c>
      <c r="M104" s="183">
        <v>0</v>
      </c>
      <c r="N104" s="183">
        <v>0</v>
      </c>
      <c r="O104" s="183">
        <v>0</v>
      </c>
      <c r="P104" s="183">
        <v>0</v>
      </c>
      <c r="Q104" s="183">
        <v>0</v>
      </c>
      <c r="R104" s="183">
        <v>0</v>
      </c>
      <c r="S104" s="184">
        <v>1</v>
      </c>
      <c r="T104" s="1444"/>
    </row>
    <row r="105" spans="1:20" ht="16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9"/>
        <v>3</v>
      </c>
      <c r="H105" s="183">
        <v>0</v>
      </c>
      <c r="I105" s="183">
        <v>0</v>
      </c>
      <c r="J105" s="183">
        <v>0</v>
      </c>
      <c r="K105" s="183">
        <v>0</v>
      </c>
      <c r="L105" s="183">
        <v>0</v>
      </c>
      <c r="M105" s="183">
        <v>0</v>
      </c>
      <c r="N105" s="183">
        <v>0</v>
      </c>
      <c r="O105" s="183">
        <v>0</v>
      </c>
      <c r="P105" s="183">
        <v>0</v>
      </c>
      <c r="Q105" s="183">
        <v>1</v>
      </c>
      <c r="R105" s="183">
        <v>1</v>
      </c>
      <c r="S105" s="184">
        <v>1</v>
      </c>
      <c r="T105" s="1444"/>
    </row>
    <row r="106" spans="1:20" ht="16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9"/>
        <v>60</v>
      </c>
      <c r="H106" s="183">
        <v>5</v>
      </c>
      <c r="I106" s="183">
        <v>5</v>
      </c>
      <c r="J106" s="183">
        <v>5</v>
      </c>
      <c r="K106" s="183">
        <v>5</v>
      </c>
      <c r="L106" s="183">
        <v>5</v>
      </c>
      <c r="M106" s="183">
        <v>5</v>
      </c>
      <c r="N106" s="183">
        <v>5</v>
      </c>
      <c r="O106" s="183">
        <v>5</v>
      </c>
      <c r="P106" s="183">
        <v>5</v>
      </c>
      <c r="Q106" s="183">
        <v>5</v>
      </c>
      <c r="R106" s="183">
        <v>5</v>
      </c>
      <c r="S106" s="183">
        <v>5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9"/>
        <v>1</v>
      </c>
      <c r="H107" s="183">
        <v>0</v>
      </c>
      <c r="I107" s="183">
        <v>0</v>
      </c>
      <c r="J107" s="183">
        <v>0</v>
      </c>
      <c r="K107" s="183">
        <v>0</v>
      </c>
      <c r="L107" s="183">
        <v>0</v>
      </c>
      <c r="M107" s="183">
        <v>0</v>
      </c>
      <c r="N107" s="183">
        <v>0</v>
      </c>
      <c r="O107" s="183">
        <v>0</v>
      </c>
      <c r="P107" s="183">
        <v>0</v>
      </c>
      <c r="Q107" s="183">
        <v>0</v>
      </c>
      <c r="R107" s="183">
        <v>0</v>
      </c>
      <c r="S107" s="184">
        <v>1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9"/>
        <v>1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0</v>
      </c>
      <c r="Q108" s="183">
        <v>0</v>
      </c>
      <c r="R108" s="183">
        <v>0</v>
      </c>
      <c r="S108" s="184">
        <v>1</v>
      </c>
      <c r="T108" s="1444"/>
    </row>
    <row r="109" spans="1:20" ht="16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9"/>
        <v>1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0</v>
      </c>
      <c r="P109" s="183">
        <v>0</v>
      </c>
      <c r="Q109" s="183">
        <v>0</v>
      </c>
      <c r="R109" s="183">
        <v>0</v>
      </c>
      <c r="S109" s="184">
        <v>1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9"/>
        <v>1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0</v>
      </c>
      <c r="N110" s="183">
        <v>0</v>
      </c>
      <c r="O110" s="183">
        <v>0</v>
      </c>
      <c r="P110" s="183">
        <v>0</v>
      </c>
      <c r="Q110" s="183">
        <v>0</v>
      </c>
      <c r="R110" s="183">
        <v>0</v>
      </c>
      <c r="S110" s="184">
        <v>1</v>
      </c>
      <c r="T110" s="1444"/>
    </row>
    <row r="111" spans="1:20" ht="16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9"/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3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9"/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3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9"/>
        <v>0</v>
      </c>
      <c r="H113" s="183">
        <v>0</v>
      </c>
      <c r="I113" s="183">
        <v>0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0</v>
      </c>
      <c r="Q113" s="183">
        <v>0</v>
      </c>
      <c r="R113" s="183">
        <v>0</v>
      </c>
      <c r="S113" s="183">
        <v>0</v>
      </c>
      <c r="T113" s="1444"/>
    </row>
    <row r="114" spans="1:20" ht="16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9"/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0</v>
      </c>
      <c r="S114" s="183">
        <v>0</v>
      </c>
      <c r="T114" s="1444"/>
    </row>
    <row r="115" spans="1:20" ht="16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9"/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9"/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0</v>
      </c>
      <c r="Q116" s="183">
        <v>0</v>
      </c>
      <c r="R116" s="183">
        <v>0</v>
      </c>
      <c r="S116" s="184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9"/>
        <v>0</v>
      </c>
      <c r="H117" s="183">
        <v>0</v>
      </c>
      <c r="I117" s="183">
        <v>0</v>
      </c>
      <c r="J117" s="183">
        <v>0</v>
      </c>
      <c r="K117" s="183">
        <v>0</v>
      </c>
      <c r="L117" s="183">
        <v>0</v>
      </c>
      <c r="M117" s="183">
        <v>0</v>
      </c>
      <c r="N117" s="183">
        <v>0</v>
      </c>
      <c r="O117" s="183">
        <v>0</v>
      </c>
      <c r="P117" s="183">
        <v>0</v>
      </c>
      <c r="Q117" s="183">
        <v>0</v>
      </c>
      <c r="R117" s="183">
        <v>0</v>
      </c>
      <c r="S117" s="184">
        <v>0</v>
      </c>
      <c r="T117" s="1444"/>
    </row>
    <row r="118" spans="1:20" ht="16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9"/>
        <v>24</v>
      </c>
      <c r="H118" s="183">
        <v>2</v>
      </c>
      <c r="I118" s="183">
        <v>2</v>
      </c>
      <c r="J118" s="183">
        <v>2</v>
      </c>
      <c r="K118" s="183">
        <v>2</v>
      </c>
      <c r="L118" s="183">
        <v>2</v>
      </c>
      <c r="M118" s="183">
        <v>2</v>
      </c>
      <c r="N118" s="183">
        <v>2</v>
      </c>
      <c r="O118" s="183">
        <v>2</v>
      </c>
      <c r="P118" s="183">
        <v>2</v>
      </c>
      <c r="Q118" s="183">
        <v>2</v>
      </c>
      <c r="R118" s="183">
        <v>2</v>
      </c>
      <c r="S118" s="184">
        <v>2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9"/>
        <v>12</v>
      </c>
      <c r="H119" s="183">
        <v>1</v>
      </c>
      <c r="I119" s="183">
        <v>1</v>
      </c>
      <c r="J119" s="183">
        <v>1</v>
      </c>
      <c r="K119" s="183">
        <v>1</v>
      </c>
      <c r="L119" s="183">
        <v>1</v>
      </c>
      <c r="M119" s="183">
        <v>1</v>
      </c>
      <c r="N119" s="183">
        <v>1</v>
      </c>
      <c r="O119" s="183">
        <v>1</v>
      </c>
      <c r="P119" s="183">
        <v>1</v>
      </c>
      <c r="Q119" s="183">
        <v>1</v>
      </c>
      <c r="R119" s="183">
        <v>1</v>
      </c>
      <c r="S119" s="184">
        <v>1</v>
      </c>
      <c r="T119" s="1444"/>
    </row>
    <row r="120" spans="1:20" ht="16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9"/>
        <v>2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1</v>
      </c>
      <c r="S120" s="184">
        <v>1</v>
      </c>
      <c r="T120" s="1444"/>
    </row>
    <row r="121" spans="1:20" ht="16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9"/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0</v>
      </c>
      <c r="Q121" s="183">
        <v>0</v>
      </c>
      <c r="R121" s="183">
        <v>0</v>
      </c>
      <c r="S121" s="184">
        <v>0</v>
      </c>
      <c r="T121" s="1444"/>
    </row>
    <row r="122" spans="1:20" ht="16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9"/>
        <v>1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0</v>
      </c>
      <c r="Q122" s="183">
        <v>0</v>
      </c>
      <c r="R122" s="183">
        <v>0</v>
      </c>
      <c r="S122" s="184">
        <v>1</v>
      </c>
      <c r="T122" s="1444"/>
    </row>
    <row r="123" spans="1:20" ht="16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9"/>
        <v>4</v>
      </c>
      <c r="H123" s="183">
        <v>0</v>
      </c>
      <c r="I123" s="183">
        <v>0</v>
      </c>
      <c r="J123" s="183">
        <v>0</v>
      </c>
      <c r="K123" s="183">
        <v>0</v>
      </c>
      <c r="L123" s="183">
        <v>0</v>
      </c>
      <c r="M123" s="183">
        <v>0</v>
      </c>
      <c r="N123" s="183">
        <v>0</v>
      </c>
      <c r="O123" s="183">
        <v>0</v>
      </c>
      <c r="P123" s="183">
        <v>1</v>
      </c>
      <c r="Q123" s="183">
        <v>1</v>
      </c>
      <c r="R123" s="183">
        <v>1</v>
      </c>
      <c r="S123" s="184">
        <v>1</v>
      </c>
      <c r="T123" s="1444"/>
    </row>
    <row r="124" spans="1:20" ht="16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9"/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4">
        <v>0</v>
      </c>
      <c r="T124" s="1444"/>
    </row>
    <row r="125" spans="1:20" ht="16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9"/>
        <v>2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1</v>
      </c>
      <c r="S125" s="184">
        <v>1</v>
      </c>
      <c r="T125" s="1444"/>
    </row>
    <row r="126" spans="1:20" ht="16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9"/>
        <v>1</v>
      </c>
      <c r="H126" s="183">
        <v>0</v>
      </c>
      <c r="I126" s="183">
        <v>0</v>
      </c>
      <c r="J126" s="183">
        <v>0</v>
      </c>
      <c r="K126" s="183">
        <v>0</v>
      </c>
      <c r="L126" s="183">
        <v>0</v>
      </c>
      <c r="M126" s="183">
        <v>0</v>
      </c>
      <c r="N126" s="183">
        <v>0</v>
      </c>
      <c r="O126" s="183">
        <v>0</v>
      </c>
      <c r="P126" s="183">
        <v>0</v>
      </c>
      <c r="Q126" s="183">
        <v>0</v>
      </c>
      <c r="R126" s="183">
        <v>0</v>
      </c>
      <c r="S126" s="184">
        <v>1</v>
      </c>
      <c r="T126" s="1444"/>
    </row>
    <row r="127" spans="1:20" ht="16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9"/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0</v>
      </c>
      <c r="S127" s="183">
        <v>0</v>
      </c>
      <c r="T127" s="1444"/>
    </row>
    <row r="128" spans="1:20" ht="16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9"/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0</v>
      </c>
      <c r="M128" s="183">
        <v>0</v>
      </c>
      <c r="N128" s="183">
        <v>0</v>
      </c>
      <c r="O128" s="183">
        <v>0</v>
      </c>
      <c r="P128" s="183">
        <v>0</v>
      </c>
      <c r="Q128" s="183">
        <v>0</v>
      </c>
      <c r="R128" s="183">
        <v>0</v>
      </c>
      <c r="S128" s="183">
        <v>0</v>
      </c>
      <c r="T128" s="1444"/>
    </row>
    <row r="129" spans="1:20" ht="16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9"/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0</v>
      </c>
      <c r="S129" s="183">
        <v>0</v>
      </c>
      <c r="T129" s="1444"/>
    </row>
    <row r="130" spans="1:20" ht="16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9"/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0</v>
      </c>
      <c r="Q130" s="183">
        <v>0</v>
      </c>
      <c r="R130" s="183">
        <v>0</v>
      </c>
      <c r="S130" s="183">
        <v>0</v>
      </c>
      <c r="T130" s="1444"/>
    </row>
    <row r="131" spans="1:20" ht="16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9"/>
        <v>0</v>
      </c>
      <c r="H131" s="183">
        <v>0</v>
      </c>
      <c r="I131" s="183">
        <v>0</v>
      </c>
      <c r="J131" s="183">
        <v>0</v>
      </c>
      <c r="K131" s="183">
        <v>0</v>
      </c>
      <c r="L131" s="183">
        <v>0</v>
      </c>
      <c r="M131" s="183">
        <v>0</v>
      </c>
      <c r="N131" s="183">
        <v>0</v>
      </c>
      <c r="O131" s="183">
        <v>0</v>
      </c>
      <c r="P131" s="183">
        <v>0</v>
      </c>
      <c r="Q131" s="183">
        <v>0</v>
      </c>
      <c r="R131" s="183">
        <v>0</v>
      </c>
      <c r="S131" s="183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9"/>
        <v>4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83">
        <v>1</v>
      </c>
      <c r="N132" s="183">
        <v>0</v>
      </c>
      <c r="O132" s="183">
        <v>0</v>
      </c>
      <c r="P132" s="183">
        <v>0</v>
      </c>
      <c r="Q132" s="183">
        <v>1</v>
      </c>
      <c r="R132" s="183">
        <v>1</v>
      </c>
      <c r="S132" s="184">
        <v>1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9"/>
        <v>4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1</v>
      </c>
      <c r="N133" s="183">
        <v>0</v>
      </c>
      <c r="O133" s="183">
        <v>0</v>
      </c>
      <c r="P133" s="183">
        <v>0</v>
      </c>
      <c r="Q133" s="183">
        <v>1</v>
      </c>
      <c r="R133" s="183">
        <v>1</v>
      </c>
      <c r="S133" s="184">
        <v>1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9"/>
        <v>4</v>
      </c>
      <c r="H134" s="183">
        <v>0</v>
      </c>
      <c r="I134" s="183">
        <v>0</v>
      </c>
      <c r="J134" s="183">
        <v>1</v>
      </c>
      <c r="K134" s="183">
        <v>0</v>
      </c>
      <c r="L134" s="183">
        <v>0</v>
      </c>
      <c r="M134" s="183">
        <v>1</v>
      </c>
      <c r="N134" s="183">
        <v>0</v>
      </c>
      <c r="O134" s="183">
        <v>0</v>
      </c>
      <c r="P134" s="183">
        <v>0</v>
      </c>
      <c r="Q134" s="183">
        <v>0</v>
      </c>
      <c r="R134" s="183">
        <v>1</v>
      </c>
      <c r="S134" s="184">
        <v>1</v>
      </c>
      <c r="T134" s="1444"/>
    </row>
    <row r="135" spans="1:20" ht="16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9"/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4">
        <v>0</v>
      </c>
      <c r="T135" s="1444"/>
    </row>
    <row r="136" spans="1:20" ht="16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9"/>
        <v>1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0</v>
      </c>
      <c r="Q136" s="183">
        <v>0</v>
      </c>
      <c r="R136" s="183">
        <v>0</v>
      </c>
      <c r="S136" s="184">
        <v>1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9"/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4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9"/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4">
        <v>0</v>
      </c>
      <c r="T138" s="1444"/>
    </row>
    <row r="139" spans="1:20" ht="16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9"/>
        <v>24</v>
      </c>
      <c r="H139" s="183">
        <v>2</v>
      </c>
      <c r="I139" s="183">
        <v>2</v>
      </c>
      <c r="J139" s="183">
        <v>2</v>
      </c>
      <c r="K139" s="183">
        <v>2</v>
      </c>
      <c r="L139" s="183">
        <v>2</v>
      </c>
      <c r="M139" s="183">
        <v>2</v>
      </c>
      <c r="N139" s="183">
        <v>2</v>
      </c>
      <c r="O139" s="183">
        <v>2</v>
      </c>
      <c r="P139" s="183">
        <v>2</v>
      </c>
      <c r="Q139" s="183">
        <v>2</v>
      </c>
      <c r="R139" s="183">
        <v>2</v>
      </c>
      <c r="S139" s="184">
        <v>2</v>
      </c>
      <c r="T139" s="1444"/>
    </row>
    <row r="140" spans="1:20" ht="16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9"/>
        <v>4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1</v>
      </c>
      <c r="Q140" s="183">
        <v>1</v>
      </c>
      <c r="R140" s="183">
        <v>1</v>
      </c>
      <c r="S140" s="184">
        <v>1</v>
      </c>
      <c r="T140" s="1444"/>
    </row>
    <row r="141" spans="1:20" ht="16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9"/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83">
        <v>0</v>
      </c>
      <c r="Q141" s="183">
        <v>0</v>
      </c>
      <c r="R141" s="183">
        <v>0</v>
      </c>
      <c r="S141" s="184">
        <v>0</v>
      </c>
      <c r="T141" s="1444"/>
    </row>
    <row r="142" spans="1:20" ht="16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9"/>
        <v>1</v>
      </c>
      <c r="H142" s="183">
        <v>0</v>
      </c>
      <c r="I142" s="183">
        <v>0</v>
      </c>
      <c r="J142" s="183">
        <v>0</v>
      </c>
      <c r="K142" s="183">
        <v>0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4">
        <v>1</v>
      </c>
      <c r="T142" s="1444"/>
    </row>
    <row r="143" spans="1:20" ht="16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9"/>
        <v>1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4">
        <v>1</v>
      </c>
      <c r="T143" s="1444"/>
    </row>
    <row r="144" spans="1:20" ht="16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9"/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4">
        <v>0</v>
      </c>
      <c r="T144" s="1444"/>
    </row>
    <row r="145" spans="1:20" ht="16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9"/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83">
        <v>0</v>
      </c>
      <c r="Q145" s="183">
        <v>0</v>
      </c>
      <c r="R145" s="183">
        <v>0</v>
      </c>
      <c r="S145" s="184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9"/>
        <v>0</v>
      </c>
      <c r="H146" s="183">
        <v>0</v>
      </c>
      <c r="I146" s="183">
        <v>0</v>
      </c>
      <c r="J146" s="183">
        <v>0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83">
        <v>0</v>
      </c>
      <c r="Q146" s="183">
        <v>0</v>
      </c>
      <c r="R146" s="183">
        <v>0</v>
      </c>
      <c r="S146" s="184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9"/>
        <v>0</v>
      </c>
      <c r="H147" s="183">
        <v>0</v>
      </c>
      <c r="I147" s="183">
        <v>0</v>
      </c>
      <c r="J147" s="183">
        <v>0</v>
      </c>
      <c r="K147" s="183">
        <v>0</v>
      </c>
      <c r="L147" s="183">
        <v>0</v>
      </c>
      <c r="M147" s="183">
        <v>0</v>
      </c>
      <c r="N147" s="183">
        <v>0</v>
      </c>
      <c r="O147" s="183">
        <v>0</v>
      </c>
      <c r="P147" s="183">
        <v>0</v>
      </c>
      <c r="Q147" s="183">
        <v>0</v>
      </c>
      <c r="R147" s="183">
        <v>0</v>
      </c>
      <c r="S147" s="184">
        <v>0</v>
      </c>
      <c r="T147" s="1444"/>
    </row>
    <row r="148" spans="1:20" ht="16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9"/>
        <v>12</v>
      </c>
      <c r="H148" s="183">
        <v>1</v>
      </c>
      <c r="I148" s="183">
        <v>1</v>
      </c>
      <c r="J148" s="183">
        <v>1</v>
      </c>
      <c r="K148" s="183">
        <v>1</v>
      </c>
      <c r="L148" s="183">
        <v>1</v>
      </c>
      <c r="M148" s="183">
        <v>1</v>
      </c>
      <c r="N148" s="183">
        <v>1</v>
      </c>
      <c r="O148" s="183">
        <v>1</v>
      </c>
      <c r="P148" s="183">
        <v>1</v>
      </c>
      <c r="Q148" s="183">
        <v>1</v>
      </c>
      <c r="R148" s="183">
        <v>1</v>
      </c>
      <c r="S148" s="184">
        <v>1</v>
      </c>
      <c r="T148" s="1444"/>
    </row>
    <row r="149" spans="1:20" ht="16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9"/>
        <v>120</v>
      </c>
      <c r="H149" s="183">
        <v>10</v>
      </c>
      <c r="I149" s="183">
        <v>10</v>
      </c>
      <c r="J149" s="183">
        <v>10</v>
      </c>
      <c r="K149" s="183">
        <v>10</v>
      </c>
      <c r="L149" s="183">
        <v>10</v>
      </c>
      <c r="M149" s="183">
        <v>10</v>
      </c>
      <c r="N149" s="183">
        <v>10</v>
      </c>
      <c r="O149" s="183">
        <v>10</v>
      </c>
      <c r="P149" s="183">
        <v>10</v>
      </c>
      <c r="Q149" s="183">
        <v>10</v>
      </c>
      <c r="R149" s="183">
        <v>10</v>
      </c>
      <c r="S149" s="183">
        <v>10</v>
      </c>
      <c r="T149" s="1444"/>
    </row>
    <row r="150" spans="1:20" ht="16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9"/>
        <v>1</v>
      </c>
      <c r="H150" s="183">
        <v>0</v>
      </c>
      <c r="I150" s="183">
        <v>0</v>
      </c>
      <c r="J150" s="183">
        <v>0</v>
      </c>
      <c r="K150" s="183">
        <v>0</v>
      </c>
      <c r="L150" s="183">
        <v>0</v>
      </c>
      <c r="M150" s="183">
        <v>0</v>
      </c>
      <c r="N150" s="183">
        <v>0</v>
      </c>
      <c r="O150" s="183">
        <v>0</v>
      </c>
      <c r="P150" s="183">
        <v>0</v>
      </c>
      <c r="Q150" s="183">
        <v>0</v>
      </c>
      <c r="R150" s="183">
        <v>0</v>
      </c>
      <c r="S150" s="184">
        <v>1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9"/>
        <v>1</v>
      </c>
      <c r="H151" s="183">
        <v>0</v>
      </c>
      <c r="I151" s="183">
        <v>0</v>
      </c>
      <c r="J151" s="183">
        <v>0</v>
      </c>
      <c r="K151" s="183">
        <v>0</v>
      </c>
      <c r="L151" s="183">
        <v>0</v>
      </c>
      <c r="M151" s="183">
        <v>0</v>
      </c>
      <c r="N151" s="183">
        <v>0</v>
      </c>
      <c r="O151" s="183">
        <v>0</v>
      </c>
      <c r="P151" s="183">
        <v>0</v>
      </c>
      <c r="Q151" s="183">
        <v>0</v>
      </c>
      <c r="R151" s="183">
        <v>0</v>
      </c>
      <c r="S151" s="184">
        <v>1</v>
      </c>
      <c r="T151" s="1444"/>
    </row>
    <row r="152" spans="1:20" ht="16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9"/>
        <v>1</v>
      </c>
      <c r="H152" s="183">
        <v>0</v>
      </c>
      <c r="I152" s="183">
        <v>0</v>
      </c>
      <c r="J152" s="183">
        <v>0</v>
      </c>
      <c r="K152" s="183">
        <v>0</v>
      </c>
      <c r="L152" s="183">
        <v>0</v>
      </c>
      <c r="M152" s="183">
        <v>0</v>
      </c>
      <c r="N152" s="183">
        <v>0</v>
      </c>
      <c r="O152" s="183">
        <v>0</v>
      </c>
      <c r="P152" s="183">
        <v>0</v>
      </c>
      <c r="Q152" s="183">
        <v>0</v>
      </c>
      <c r="R152" s="183">
        <v>0</v>
      </c>
      <c r="S152" s="184">
        <v>1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9"/>
        <v>1</v>
      </c>
      <c r="H153" s="183">
        <v>0</v>
      </c>
      <c r="I153" s="183">
        <v>0</v>
      </c>
      <c r="J153" s="183">
        <v>0</v>
      </c>
      <c r="K153" s="183">
        <v>0</v>
      </c>
      <c r="L153" s="183">
        <v>0</v>
      </c>
      <c r="M153" s="183">
        <v>0</v>
      </c>
      <c r="N153" s="183">
        <v>0</v>
      </c>
      <c r="O153" s="183">
        <v>0</v>
      </c>
      <c r="P153" s="183">
        <v>0</v>
      </c>
      <c r="Q153" s="183">
        <v>0</v>
      </c>
      <c r="R153" s="183">
        <v>0</v>
      </c>
      <c r="S153" s="184">
        <v>1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9"/>
        <v>1</v>
      </c>
      <c r="H154" s="188">
        <v>0</v>
      </c>
      <c r="I154" s="188">
        <v>0</v>
      </c>
      <c r="J154" s="188">
        <v>0</v>
      </c>
      <c r="K154" s="188">
        <v>0</v>
      </c>
      <c r="L154" s="188">
        <v>0</v>
      </c>
      <c r="M154" s="188">
        <v>0</v>
      </c>
      <c r="N154" s="188">
        <v>0</v>
      </c>
      <c r="O154" s="188">
        <v>0</v>
      </c>
      <c r="P154" s="188">
        <v>0</v>
      </c>
      <c r="Q154" s="188">
        <v>0</v>
      </c>
      <c r="R154" s="188">
        <v>0</v>
      </c>
      <c r="S154" s="437">
        <v>1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297</v>
      </c>
      <c r="H155" s="438">
        <f t="shared" ref="H155:S155" si="10">SUM(H102:H154)</f>
        <v>21</v>
      </c>
      <c r="I155" s="438">
        <f t="shared" si="10"/>
        <v>21</v>
      </c>
      <c r="J155" s="438">
        <f t="shared" si="10"/>
        <v>22</v>
      </c>
      <c r="K155" s="438">
        <f t="shared" si="10"/>
        <v>21</v>
      </c>
      <c r="L155" s="438">
        <f t="shared" si="10"/>
        <v>21</v>
      </c>
      <c r="M155" s="438">
        <f t="shared" si="10"/>
        <v>24</v>
      </c>
      <c r="N155" s="438">
        <f t="shared" si="10"/>
        <v>21</v>
      </c>
      <c r="O155" s="438">
        <f t="shared" si="10"/>
        <v>21</v>
      </c>
      <c r="P155" s="438">
        <f t="shared" si="10"/>
        <v>23</v>
      </c>
      <c r="Q155" s="438">
        <f t="shared" si="10"/>
        <v>26</v>
      </c>
      <c r="R155" s="438">
        <f t="shared" si="10"/>
        <v>30</v>
      </c>
      <c r="S155" s="439">
        <f t="shared" si="10"/>
        <v>46</v>
      </c>
      <c r="T155" s="1444"/>
    </row>
    <row r="156" spans="1:20" ht="16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9"/>
        <v>2</v>
      </c>
      <c r="H156" s="440">
        <v>0</v>
      </c>
      <c r="I156" s="179">
        <v>0</v>
      </c>
      <c r="J156" s="179">
        <v>0</v>
      </c>
      <c r="K156" s="179">
        <v>0</v>
      </c>
      <c r="L156" s="179">
        <v>0</v>
      </c>
      <c r="M156" s="179">
        <v>0</v>
      </c>
      <c r="N156" s="179">
        <v>0</v>
      </c>
      <c r="O156" s="179">
        <v>0</v>
      </c>
      <c r="P156" s="179">
        <v>0</v>
      </c>
      <c r="Q156" s="179">
        <v>0</v>
      </c>
      <c r="R156" s="179">
        <v>1</v>
      </c>
      <c r="S156" s="180">
        <v>1</v>
      </c>
      <c r="T156" s="1444"/>
    </row>
    <row r="157" spans="1:20" ht="16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9"/>
        <v>1</v>
      </c>
      <c r="H157" s="440">
        <v>0</v>
      </c>
      <c r="I157" s="183">
        <v>0</v>
      </c>
      <c r="J157" s="183">
        <v>0</v>
      </c>
      <c r="K157" s="183">
        <v>0</v>
      </c>
      <c r="L157" s="183">
        <v>0</v>
      </c>
      <c r="M157" s="183">
        <v>0</v>
      </c>
      <c r="N157" s="183">
        <v>0</v>
      </c>
      <c r="O157" s="183">
        <v>0</v>
      </c>
      <c r="P157" s="183">
        <v>0</v>
      </c>
      <c r="Q157" s="183">
        <v>0</v>
      </c>
      <c r="R157" s="183">
        <v>0</v>
      </c>
      <c r="S157" s="184">
        <v>1</v>
      </c>
      <c r="T157" s="1444"/>
    </row>
    <row r="158" spans="1:20" ht="16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9"/>
        <v>1</v>
      </c>
      <c r="H158" s="440">
        <v>0</v>
      </c>
      <c r="I158" s="183">
        <v>0</v>
      </c>
      <c r="J158" s="183">
        <v>0</v>
      </c>
      <c r="K158" s="183">
        <v>0</v>
      </c>
      <c r="L158" s="183">
        <v>0</v>
      </c>
      <c r="M158" s="183">
        <v>0</v>
      </c>
      <c r="N158" s="183">
        <v>0</v>
      </c>
      <c r="O158" s="183">
        <v>0</v>
      </c>
      <c r="P158" s="183">
        <v>0</v>
      </c>
      <c r="Q158" s="183">
        <v>0</v>
      </c>
      <c r="R158" s="183">
        <v>0</v>
      </c>
      <c r="S158" s="184">
        <v>1</v>
      </c>
      <c r="T158" s="1444"/>
    </row>
    <row r="159" spans="1:20" ht="16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9"/>
        <v>4</v>
      </c>
      <c r="H159" s="440">
        <v>0</v>
      </c>
      <c r="I159" s="183">
        <v>0</v>
      </c>
      <c r="J159" s="183">
        <v>1</v>
      </c>
      <c r="K159" s="183">
        <v>0</v>
      </c>
      <c r="L159" s="183">
        <v>0</v>
      </c>
      <c r="M159" s="183">
        <v>0</v>
      </c>
      <c r="N159" s="183">
        <v>0</v>
      </c>
      <c r="O159" s="183">
        <v>0</v>
      </c>
      <c r="P159" s="183">
        <v>0</v>
      </c>
      <c r="Q159" s="183">
        <v>1</v>
      </c>
      <c r="R159" s="183">
        <v>1</v>
      </c>
      <c r="S159" s="184">
        <v>1</v>
      </c>
      <c r="T159" s="1444"/>
    </row>
    <row r="160" spans="1:20" ht="16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9"/>
        <v>48</v>
      </c>
      <c r="H160" s="440">
        <v>4</v>
      </c>
      <c r="I160" s="440">
        <v>4</v>
      </c>
      <c r="J160" s="440">
        <v>4</v>
      </c>
      <c r="K160" s="440">
        <v>4</v>
      </c>
      <c r="L160" s="440">
        <v>4</v>
      </c>
      <c r="M160" s="440">
        <v>4</v>
      </c>
      <c r="N160" s="440">
        <v>4</v>
      </c>
      <c r="O160" s="440">
        <v>4</v>
      </c>
      <c r="P160" s="440">
        <v>4</v>
      </c>
      <c r="Q160" s="440">
        <v>4</v>
      </c>
      <c r="R160" s="440">
        <v>4</v>
      </c>
      <c r="S160" s="440">
        <v>4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9"/>
        <v>0</v>
      </c>
      <c r="H161" s="440">
        <v>0</v>
      </c>
      <c r="I161" s="440">
        <v>0</v>
      </c>
      <c r="J161" s="440">
        <v>0</v>
      </c>
      <c r="K161" s="440">
        <v>0</v>
      </c>
      <c r="L161" s="440">
        <v>0</v>
      </c>
      <c r="M161" s="440">
        <v>0</v>
      </c>
      <c r="N161" s="440">
        <v>0</v>
      </c>
      <c r="O161" s="440">
        <v>0</v>
      </c>
      <c r="P161" s="440">
        <v>0</v>
      </c>
      <c r="Q161" s="440">
        <v>0</v>
      </c>
      <c r="R161" s="440">
        <v>0</v>
      </c>
      <c r="S161" s="440">
        <v>0</v>
      </c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9"/>
        <v>0</v>
      </c>
      <c r="H162" s="440">
        <v>0</v>
      </c>
      <c r="I162" s="440">
        <v>0</v>
      </c>
      <c r="J162" s="440">
        <v>0</v>
      </c>
      <c r="K162" s="440">
        <v>0</v>
      </c>
      <c r="L162" s="440">
        <v>0</v>
      </c>
      <c r="M162" s="440">
        <v>0</v>
      </c>
      <c r="N162" s="440">
        <v>0</v>
      </c>
      <c r="O162" s="440">
        <v>0</v>
      </c>
      <c r="P162" s="440">
        <v>0</v>
      </c>
      <c r="Q162" s="440">
        <v>0</v>
      </c>
      <c r="R162" s="440">
        <v>0</v>
      </c>
      <c r="S162" s="440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9"/>
        <v>0</v>
      </c>
      <c r="H163" s="440">
        <v>0</v>
      </c>
      <c r="I163" s="440">
        <v>0</v>
      </c>
      <c r="J163" s="440">
        <v>0</v>
      </c>
      <c r="K163" s="440">
        <v>0</v>
      </c>
      <c r="L163" s="440">
        <v>0</v>
      </c>
      <c r="M163" s="440">
        <v>0</v>
      </c>
      <c r="N163" s="440">
        <v>0</v>
      </c>
      <c r="O163" s="440">
        <v>0</v>
      </c>
      <c r="P163" s="440">
        <v>0</v>
      </c>
      <c r="Q163" s="440">
        <v>0</v>
      </c>
      <c r="R163" s="440">
        <v>0</v>
      </c>
      <c r="S163" s="440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9"/>
        <v>0</v>
      </c>
      <c r="H164" s="440">
        <v>0</v>
      </c>
      <c r="I164" s="440">
        <v>0</v>
      </c>
      <c r="J164" s="440">
        <v>0</v>
      </c>
      <c r="K164" s="440">
        <v>0</v>
      </c>
      <c r="L164" s="440">
        <v>0</v>
      </c>
      <c r="M164" s="440">
        <v>0</v>
      </c>
      <c r="N164" s="440">
        <v>0</v>
      </c>
      <c r="O164" s="440">
        <v>0</v>
      </c>
      <c r="P164" s="440">
        <v>0</v>
      </c>
      <c r="Q164" s="440">
        <v>0</v>
      </c>
      <c r="R164" s="440">
        <v>0</v>
      </c>
      <c r="S164" s="440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9"/>
        <v>0</v>
      </c>
      <c r="H165" s="440">
        <v>0</v>
      </c>
      <c r="I165" s="440">
        <v>0</v>
      </c>
      <c r="J165" s="440">
        <v>0</v>
      </c>
      <c r="K165" s="440">
        <v>0</v>
      </c>
      <c r="L165" s="440">
        <v>0</v>
      </c>
      <c r="M165" s="440">
        <v>0</v>
      </c>
      <c r="N165" s="440">
        <v>0</v>
      </c>
      <c r="O165" s="440">
        <v>0</v>
      </c>
      <c r="P165" s="440">
        <v>0</v>
      </c>
      <c r="Q165" s="440">
        <v>0</v>
      </c>
      <c r="R165" s="440">
        <v>0</v>
      </c>
      <c r="S165" s="440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9"/>
        <v>0</v>
      </c>
      <c r="H166" s="440">
        <v>0</v>
      </c>
      <c r="I166" s="440">
        <v>0</v>
      </c>
      <c r="J166" s="440">
        <v>0</v>
      </c>
      <c r="K166" s="440">
        <v>0</v>
      </c>
      <c r="L166" s="440">
        <v>0</v>
      </c>
      <c r="M166" s="440">
        <v>0</v>
      </c>
      <c r="N166" s="440">
        <v>0</v>
      </c>
      <c r="O166" s="440">
        <v>0</v>
      </c>
      <c r="P166" s="440">
        <v>0</v>
      </c>
      <c r="Q166" s="440">
        <v>0</v>
      </c>
      <c r="R166" s="440">
        <v>0</v>
      </c>
      <c r="S166" s="440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1">SUM(H167:S167)</f>
        <v>0</v>
      </c>
      <c r="H167" s="440">
        <v>0</v>
      </c>
      <c r="I167" s="440">
        <v>0</v>
      </c>
      <c r="J167" s="440">
        <v>0</v>
      </c>
      <c r="K167" s="440">
        <v>0</v>
      </c>
      <c r="L167" s="440">
        <v>0</v>
      </c>
      <c r="M167" s="440">
        <v>0</v>
      </c>
      <c r="N167" s="440">
        <v>0</v>
      </c>
      <c r="O167" s="440">
        <v>0</v>
      </c>
      <c r="P167" s="440">
        <v>0</v>
      </c>
      <c r="Q167" s="440">
        <v>0</v>
      </c>
      <c r="R167" s="440">
        <v>0</v>
      </c>
      <c r="S167" s="440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1"/>
        <v>0</v>
      </c>
      <c r="H168" s="440">
        <v>0</v>
      </c>
      <c r="I168" s="440">
        <v>0</v>
      </c>
      <c r="J168" s="440">
        <v>0</v>
      </c>
      <c r="K168" s="440">
        <v>0</v>
      </c>
      <c r="L168" s="440">
        <v>0</v>
      </c>
      <c r="M168" s="440">
        <v>0</v>
      </c>
      <c r="N168" s="440">
        <v>0</v>
      </c>
      <c r="O168" s="440">
        <v>0</v>
      </c>
      <c r="P168" s="440">
        <v>0</v>
      </c>
      <c r="Q168" s="440">
        <v>0</v>
      </c>
      <c r="R168" s="440">
        <v>0</v>
      </c>
      <c r="S168" s="440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1"/>
        <v>0</v>
      </c>
      <c r="H169" s="440">
        <v>0</v>
      </c>
      <c r="I169" s="440">
        <v>0</v>
      </c>
      <c r="J169" s="440">
        <v>0</v>
      </c>
      <c r="K169" s="440">
        <v>0</v>
      </c>
      <c r="L169" s="440">
        <v>0</v>
      </c>
      <c r="M169" s="440">
        <v>0</v>
      </c>
      <c r="N169" s="440">
        <v>0</v>
      </c>
      <c r="O169" s="440">
        <v>0</v>
      </c>
      <c r="P169" s="440">
        <v>0</v>
      </c>
      <c r="Q169" s="440">
        <v>0</v>
      </c>
      <c r="R169" s="440">
        <v>0</v>
      </c>
      <c r="S169" s="440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1"/>
        <v>0</v>
      </c>
      <c r="H170" s="440">
        <v>0</v>
      </c>
      <c r="I170" s="440">
        <v>0</v>
      </c>
      <c r="J170" s="440">
        <v>0</v>
      </c>
      <c r="K170" s="440">
        <v>0</v>
      </c>
      <c r="L170" s="440">
        <v>0</v>
      </c>
      <c r="M170" s="440">
        <v>0</v>
      </c>
      <c r="N170" s="440">
        <v>0</v>
      </c>
      <c r="O170" s="440">
        <v>0</v>
      </c>
      <c r="P170" s="440">
        <v>0</v>
      </c>
      <c r="Q170" s="440">
        <v>0</v>
      </c>
      <c r="R170" s="440">
        <v>0</v>
      </c>
      <c r="S170" s="440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1"/>
        <v>0</v>
      </c>
      <c r="H171" s="174">
        <v>0</v>
      </c>
      <c r="I171" s="441">
        <v>0</v>
      </c>
      <c r="J171" s="441">
        <v>0</v>
      </c>
      <c r="K171" s="441">
        <v>0</v>
      </c>
      <c r="L171" s="441">
        <v>0</v>
      </c>
      <c r="M171" s="441">
        <v>0</v>
      </c>
      <c r="N171" s="441">
        <v>0</v>
      </c>
      <c r="O171" s="441">
        <v>0</v>
      </c>
      <c r="P171" s="441">
        <v>0</v>
      </c>
      <c r="Q171" s="441">
        <v>0</v>
      </c>
      <c r="R171" s="441">
        <v>0</v>
      </c>
      <c r="S171" s="442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1"/>
        <v>12</v>
      </c>
      <c r="H172" s="174">
        <v>1</v>
      </c>
      <c r="I172" s="174">
        <v>1</v>
      </c>
      <c r="J172" s="174">
        <v>1</v>
      </c>
      <c r="K172" s="174">
        <v>1</v>
      </c>
      <c r="L172" s="174">
        <v>1</v>
      </c>
      <c r="M172" s="174">
        <v>1</v>
      </c>
      <c r="N172" s="174">
        <v>1</v>
      </c>
      <c r="O172" s="174">
        <v>1</v>
      </c>
      <c r="P172" s="174">
        <v>1</v>
      </c>
      <c r="Q172" s="174">
        <v>1</v>
      </c>
      <c r="R172" s="174">
        <v>1</v>
      </c>
      <c r="S172" s="174">
        <v>1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1"/>
        <v>1</v>
      </c>
      <c r="H173" s="174">
        <v>0</v>
      </c>
      <c r="I173" s="441">
        <v>0</v>
      </c>
      <c r="J173" s="441">
        <v>0</v>
      </c>
      <c r="K173" s="441">
        <v>0</v>
      </c>
      <c r="L173" s="441">
        <v>0</v>
      </c>
      <c r="M173" s="441">
        <v>0</v>
      </c>
      <c r="N173" s="441">
        <v>0</v>
      </c>
      <c r="O173" s="441">
        <v>0</v>
      </c>
      <c r="P173" s="441">
        <v>0</v>
      </c>
      <c r="Q173" s="441">
        <v>0</v>
      </c>
      <c r="R173" s="441">
        <v>0</v>
      </c>
      <c r="S173" s="442">
        <v>1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1"/>
        <v>3</v>
      </c>
      <c r="H174" s="174">
        <v>0</v>
      </c>
      <c r="I174" s="441">
        <v>0</v>
      </c>
      <c r="J174" s="441">
        <v>0</v>
      </c>
      <c r="K174" s="441">
        <v>0</v>
      </c>
      <c r="L174" s="441">
        <v>0</v>
      </c>
      <c r="M174" s="441">
        <v>0</v>
      </c>
      <c r="N174" s="441">
        <v>0</v>
      </c>
      <c r="O174" s="441">
        <v>0</v>
      </c>
      <c r="P174" s="441">
        <v>0</v>
      </c>
      <c r="Q174" s="441">
        <v>1</v>
      </c>
      <c r="R174" s="441">
        <v>1</v>
      </c>
      <c r="S174" s="442">
        <v>1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1"/>
        <v>0</v>
      </c>
      <c r="H175" s="174">
        <v>0</v>
      </c>
      <c r="I175" s="441">
        <v>0</v>
      </c>
      <c r="J175" s="441">
        <v>0</v>
      </c>
      <c r="K175" s="441">
        <v>0</v>
      </c>
      <c r="L175" s="441">
        <v>0</v>
      </c>
      <c r="M175" s="441">
        <v>0</v>
      </c>
      <c r="N175" s="441">
        <v>0</v>
      </c>
      <c r="O175" s="441">
        <v>0</v>
      </c>
      <c r="P175" s="441">
        <v>0</v>
      </c>
      <c r="Q175" s="441">
        <v>0</v>
      </c>
      <c r="R175" s="441">
        <v>0</v>
      </c>
      <c r="S175" s="442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1"/>
        <v>3</v>
      </c>
      <c r="H176" s="174">
        <v>0</v>
      </c>
      <c r="I176" s="441">
        <v>0</v>
      </c>
      <c r="J176" s="441">
        <v>0</v>
      </c>
      <c r="K176" s="441">
        <v>0</v>
      </c>
      <c r="L176" s="441">
        <v>0</v>
      </c>
      <c r="M176" s="441">
        <v>0</v>
      </c>
      <c r="N176" s="441">
        <v>0</v>
      </c>
      <c r="O176" s="441">
        <v>0</v>
      </c>
      <c r="P176" s="441">
        <v>0</v>
      </c>
      <c r="Q176" s="441">
        <v>1</v>
      </c>
      <c r="R176" s="441">
        <v>1</v>
      </c>
      <c r="S176" s="442">
        <v>1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1"/>
        <v>2</v>
      </c>
      <c r="H177" s="174">
        <v>0</v>
      </c>
      <c r="I177" s="441">
        <v>0</v>
      </c>
      <c r="J177" s="441">
        <v>0</v>
      </c>
      <c r="K177" s="441">
        <v>0</v>
      </c>
      <c r="L177" s="441">
        <v>0</v>
      </c>
      <c r="M177" s="441">
        <v>0</v>
      </c>
      <c r="N177" s="441">
        <v>0</v>
      </c>
      <c r="O177" s="441">
        <v>0</v>
      </c>
      <c r="P177" s="441">
        <v>0</v>
      </c>
      <c r="Q177" s="441">
        <v>0</v>
      </c>
      <c r="R177" s="441">
        <v>1</v>
      </c>
      <c r="S177" s="442">
        <v>1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1"/>
        <v>0</v>
      </c>
      <c r="H178" s="174">
        <v>0</v>
      </c>
      <c r="I178" s="441">
        <v>0</v>
      </c>
      <c r="J178" s="441">
        <v>0</v>
      </c>
      <c r="K178" s="441">
        <v>0</v>
      </c>
      <c r="L178" s="441">
        <v>0</v>
      </c>
      <c r="M178" s="441">
        <v>0</v>
      </c>
      <c r="N178" s="441">
        <v>0</v>
      </c>
      <c r="O178" s="441">
        <v>0</v>
      </c>
      <c r="P178" s="441">
        <v>0</v>
      </c>
      <c r="Q178" s="441">
        <v>0</v>
      </c>
      <c r="R178" s="441">
        <v>0</v>
      </c>
      <c r="S178" s="442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1"/>
        <v>1</v>
      </c>
      <c r="H179" s="174">
        <v>0</v>
      </c>
      <c r="I179" s="441">
        <v>0</v>
      </c>
      <c r="J179" s="441">
        <v>0</v>
      </c>
      <c r="K179" s="441">
        <v>0</v>
      </c>
      <c r="L179" s="441">
        <v>0</v>
      </c>
      <c r="M179" s="441">
        <v>0</v>
      </c>
      <c r="N179" s="441">
        <v>0</v>
      </c>
      <c r="O179" s="441">
        <v>0</v>
      </c>
      <c r="P179" s="441">
        <v>0</v>
      </c>
      <c r="Q179" s="441">
        <v>0</v>
      </c>
      <c r="R179" s="441">
        <v>0</v>
      </c>
      <c r="S179" s="442">
        <v>1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1"/>
        <v>1</v>
      </c>
      <c r="H180" s="174">
        <v>0</v>
      </c>
      <c r="I180" s="441">
        <v>0</v>
      </c>
      <c r="J180" s="441">
        <v>0</v>
      </c>
      <c r="K180" s="441">
        <v>0</v>
      </c>
      <c r="L180" s="441">
        <v>0</v>
      </c>
      <c r="M180" s="441">
        <v>0</v>
      </c>
      <c r="N180" s="441">
        <v>0</v>
      </c>
      <c r="O180" s="441">
        <v>0</v>
      </c>
      <c r="P180" s="441">
        <v>0</v>
      </c>
      <c r="Q180" s="441">
        <v>0</v>
      </c>
      <c r="R180" s="441">
        <v>0</v>
      </c>
      <c r="S180" s="442">
        <v>1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1"/>
        <v>0</v>
      </c>
      <c r="H181" s="174">
        <v>0</v>
      </c>
      <c r="I181" s="441">
        <v>0</v>
      </c>
      <c r="J181" s="441">
        <v>0</v>
      </c>
      <c r="K181" s="441">
        <v>0</v>
      </c>
      <c r="L181" s="441">
        <v>0</v>
      </c>
      <c r="M181" s="441">
        <v>0</v>
      </c>
      <c r="N181" s="441">
        <v>0</v>
      </c>
      <c r="O181" s="441">
        <v>0</v>
      </c>
      <c r="P181" s="441">
        <v>0</v>
      </c>
      <c r="Q181" s="441">
        <v>0</v>
      </c>
      <c r="R181" s="441">
        <v>0</v>
      </c>
      <c r="S181" s="442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1"/>
        <v>0</v>
      </c>
      <c r="H182" s="174">
        <v>0</v>
      </c>
      <c r="I182" s="174">
        <v>0</v>
      </c>
      <c r="J182" s="174">
        <v>0</v>
      </c>
      <c r="K182" s="174">
        <v>0</v>
      </c>
      <c r="L182" s="174">
        <v>0</v>
      </c>
      <c r="M182" s="174">
        <v>0</v>
      </c>
      <c r="N182" s="174">
        <v>0</v>
      </c>
      <c r="O182" s="174">
        <v>0</v>
      </c>
      <c r="P182" s="441">
        <v>0</v>
      </c>
      <c r="Q182" s="441">
        <v>0</v>
      </c>
      <c r="R182" s="441">
        <v>0</v>
      </c>
      <c r="S182" s="442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1"/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  <c r="M183" s="174">
        <v>0</v>
      </c>
      <c r="N183" s="174">
        <v>0</v>
      </c>
      <c r="O183" s="174">
        <v>0</v>
      </c>
      <c r="P183" s="441">
        <v>0</v>
      </c>
      <c r="Q183" s="441">
        <v>0</v>
      </c>
      <c r="R183" s="441">
        <v>0</v>
      </c>
      <c r="S183" s="442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1"/>
        <v>0</v>
      </c>
      <c r="H184" s="174">
        <v>0</v>
      </c>
      <c r="I184" s="174">
        <v>0</v>
      </c>
      <c r="J184" s="174">
        <v>0</v>
      </c>
      <c r="K184" s="174">
        <v>0</v>
      </c>
      <c r="L184" s="174">
        <v>0</v>
      </c>
      <c r="M184" s="174">
        <v>0</v>
      </c>
      <c r="N184" s="174">
        <v>0</v>
      </c>
      <c r="O184" s="174">
        <v>0</v>
      </c>
      <c r="P184" s="441">
        <v>0</v>
      </c>
      <c r="Q184" s="441">
        <v>0</v>
      </c>
      <c r="R184" s="441">
        <v>0</v>
      </c>
      <c r="S184" s="442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1"/>
        <v>0</v>
      </c>
      <c r="H185" s="174">
        <v>0</v>
      </c>
      <c r="I185" s="174">
        <v>0</v>
      </c>
      <c r="J185" s="174">
        <v>0</v>
      </c>
      <c r="K185" s="174">
        <v>0</v>
      </c>
      <c r="L185" s="174">
        <v>0</v>
      </c>
      <c r="M185" s="174">
        <v>0</v>
      </c>
      <c r="N185" s="174">
        <v>0</v>
      </c>
      <c r="O185" s="174">
        <v>0</v>
      </c>
      <c r="P185" s="441">
        <v>0</v>
      </c>
      <c r="Q185" s="441">
        <v>0</v>
      </c>
      <c r="R185" s="441">
        <v>0</v>
      </c>
      <c r="S185" s="442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1"/>
        <v>3</v>
      </c>
      <c r="H186" s="174">
        <v>0</v>
      </c>
      <c r="I186" s="441">
        <v>0</v>
      </c>
      <c r="J186" s="441">
        <v>0</v>
      </c>
      <c r="K186" s="441">
        <v>0</v>
      </c>
      <c r="L186" s="441">
        <v>1</v>
      </c>
      <c r="M186" s="441">
        <v>0</v>
      </c>
      <c r="N186" s="441">
        <v>0</v>
      </c>
      <c r="O186" s="441">
        <v>0</v>
      </c>
      <c r="P186" s="441">
        <v>1</v>
      </c>
      <c r="Q186" s="441">
        <v>0</v>
      </c>
      <c r="R186" s="441">
        <v>0</v>
      </c>
      <c r="S186" s="442">
        <v>1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1"/>
        <v>0</v>
      </c>
      <c r="H187" s="174">
        <v>0</v>
      </c>
      <c r="I187" s="441">
        <v>0</v>
      </c>
      <c r="J187" s="441">
        <v>0</v>
      </c>
      <c r="K187" s="441">
        <v>0</v>
      </c>
      <c r="L187" s="441">
        <v>0</v>
      </c>
      <c r="M187" s="441">
        <v>0</v>
      </c>
      <c r="N187" s="441">
        <v>0</v>
      </c>
      <c r="O187" s="441">
        <v>0</v>
      </c>
      <c r="P187" s="441">
        <v>0</v>
      </c>
      <c r="Q187" s="441">
        <v>0</v>
      </c>
      <c r="R187" s="441">
        <v>0</v>
      </c>
      <c r="S187" s="442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1"/>
        <v>1</v>
      </c>
      <c r="H188" s="440">
        <v>0</v>
      </c>
      <c r="I188" s="441">
        <v>0</v>
      </c>
      <c r="J188" s="441">
        <v>0</v>
      </c>
      <c r="K188" s="441">
        <v>0</v>
      </c>
      <c r="L188" s="441">
        <v>0</v>
      </c>
      <c r="M188" s="441">
        <v>0</v>
      </c>
      <c r="N188" s="441">
        <v>0</v>
      </c>
      <c r="O188" s="441">
        <v>0</v>
      </c>
      <c r="P188" s="441">
        <v>0</v>
      </c>
      <c r="Q188" s="441">
        <v>0</v>
      </c>
      <c r="R188" s="441">
        <v>0</v>
      </c>
      <c r="S188" s="442">
        <v>1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1"/>
        <v>0</v>
      </c>
      <c r="H189" s="440">
        <v>0</v>
      </c>
      <c r="I189" s="441">
        <v>0</v>
      </c>
      <c r="J189" s="441">
        <v>0</v>
      </c>
      <c r="K189" s="441">
        <v>0</v>
      </c>
      <c r="L189" s="441">
        <v>0</v>
      </c>
      <c r="M189" s="441">
        <v>0</v>
      </c>
      <c r="N189" s="441">
        <v>0</v>
      </c>
      <c r="O189" s="441">
        <v>0</v>
      </c>
      <c r="P189" s="441">
        <v>0</v>
      </c>
      <c r="Q189" s="441">
        <v>0</v>
      </c>
      <c r="R189" s="441">
        <v>0</v>
      </c>
      <c r="S189" s="442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1"/>
        <v>1</v>
      </c>
      <c r="H190" s="440">
        <v>0</v>
      </c>
      <c r="I190" s="441">
        <v>0</v>
      </c>
      <c r="J190" s="441">
        <v>0</v>
      </c>
      <c r="K190" s="441">
        <v>0</v>
      </c>
      <c r="L190" s="441">
        <v>0</v>
      </c>
      <c r="M190" s="441">
        <v>0</v>
      </c>
      <c r="N190" s="441">
        <v>0</v>
      </c>
      <c r="O190" s="441">
        <v>0</v>
      </c>
      <c r="P190" s="441">
        <v>0</v>
      </c>
      <c r="Q190" s="441">
        <v>0</v>
      </c>
      <c r="R190" s="441">
        <v>0</v>
      </c>
      <c r="S190" s="442">
        <v>1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1"/>
        <v>0</v>
      </c>
      <c r="H191" s="174">
        <v>0</v>
      </c>
      <c r="I191" s="441">
        <v>0</v>
      </c>
      <c r="J191" s="441">
        <v>0</v>
      </c>
      <c r="K191" s="441">
        <v>0</v>
      </c>
      <c r="L191" s="441">
        <v>0</v>
      </c>
      <c r="M191" s="441">
        <v>0</v>
      </c>
      <c r="N191" s="441">
        <v>0</v>
      </c>
      <c r="O191" s="441">
        <v>0</v>
      </c>
      <c r="P191" s="441">
        <v>0</v>
      </c>
      <c r="Q191" s="441">
        <v>0</v>
      </c>
      <c r="R191" s="441">
        <v>0</v>
      </c>
      <c r="S191" s="442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1"/>
        <v>0</v>
      </c>
      <c r="H192" s="174">
        <v>0</v>
      </c>
      <c r="I192" s="441">
        <v>0</v>
      </c>
      <c r="J192" s="441">
        <v>0</v>
      </c>
      <c r="K192" s="441">
        <v>0</v>
      </c>
      <c r="L192" s="441">
        <v>0</v>
      </c>
      <c r="M192" s="441">
        <v>0</v>
      </c>
      <c r="N192" s="441">
        <v>0</v>
      </c>
      <c r="O192" s="441">
        <v>0</v>
      </c>
      <c r="P192" s="441">
        <v>0</v>
      </c>
      <c r="Q192" s="441">
        <v>0</v>
      </c>
      <c r="R192" s="441">
        <v>0</v>
      </c>
      <c r="S192" s="442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1"/>
        <v>4</v>
      </c>
      <c r="H193" s="440">
        <v>0</v>
      </c>
      <c r="I193" s="441">
        <v>0</v>
      </c>
      <c r="J193" s="441">
        <v>0</v>
      </c>
      <c r="K193" s="441">
        <v>0</v>
      </c>
      <c r="L193" s="441">
        <v>0</v>
      </c>
      <c r="M193" s="441">
        <v>0</v>
      </c>
      <c r="N193" s="441">
        <v>0</v>
      </c>
      <c r="O193" s="441">
        <v>1</v>
      </c>
      <c r="P193" s="441">
        <v>1</v>
      </c>
      <c r="Q193" s="441">
        <v>1</v>
      </c>
      <c r="R193" s="441">
        <v>1</v>
      </c>
      <c r="S193" s="442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1"/>
        <v>1</v>
      </c>
      <c r="H194" s="440">
        <v>0</v>
      </c>
      <c r="I194" s="441">
        <v>0</v>
      </c>
      <c r="J194" s="441">
        <v>0</v>
      </c>
      <c r="K194" s="441">
        <v>0</v>
      </c>
      <c r="L194" s="441">
        <v>0</v>
      </c>
      <c r="M194" s="441">
        <v>0</v>
      </c>
      <c r="N194" s="441">
        <v>0</v>
      </c>
      <c r="O194" s="441">
        <v>0</v>
      </c>
      <c r="P194" s="441">
        <v>0</v>
      </c>
      <c r="Q194" s="441">
        <v>0</v>
      </c>
      <c r="R194" s="441">
        <v>0</v>
      </c>
      <c r="S194" s="442">
        <v>1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1"/>
        <v>0</v>
      </c>
      <c r="H195" s="440">
        <v>0</v>
      </c>
      <c r="I195" s="441">
        <v>0</v>
      </c>
      <c r="J195" s="441">
        <v>0</v>
      </c>
      <c r="K195" s="441">
        <v>0</v>
      </c>
      <c r="L195" s="441">
        <v>0</v>
      </c>
      <c r="M195" s="441">
        <v>0</v>
      </c>
      <c r="N195" s="441">
        <v>0</v>
      </c>
      <c r="O195" s="441">
        <v>0</v>
      </c>
      <c r="P195" s="441">
        <v>0</v>
      </c>
      <c r="Q195" s="441">
        <v>0</v>
      </c>
      <c r="R195" s="441">
        <v>0</v>
      </c>
      <c r="S195" s="442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1"/>
        <v>0</v>
      </c>
      <c r="H196" s="440">
        <v>0</v>
      </c>
      <c r="I196" s="441">
        <v>0</v>
      </c>
      <c r="J196" s="441">
        <v>0</v>
      </c>
      <c r="K196" s="441">
        <v>0</v>
      </c>
      <c r="L196" s="441">
        <v>0</v>
      </c>
      <c r="M196" s="441">
        <v>0</v>
      </c>
      <c r="N196" s="441">
        <v>0</v>
      </c>
      <c r="O196" s="441">
        <v>0</v>
      </c>
      <c r="P196" s="441">
        <v>0</v>
      </c>
      <c r="Q196" s="441">
        <v>0</v>
      </c>
      <c r="R196" s="441">
        <v>0</v>
      </c>
      <c r="S196" s="442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1"/>
        <v>0</v>
      </c>
      <c r="H197" s="440">
        <v>0</v>
      </c>
      <c r="I197" s="441">
        <v>0</v>
      </c>
      <c r="J197" s="441">
        <v>0</v>
      </c>
      <c r="K197" s="441">
        <v>0</v>
      </c>
      <c r="L197" s="441">
        <v>0</v>
      </c>
      <c r="M197" s="441">
        <v>0</v>
      </c>
      <c r="N197" s="441">
        <v>0</v>
      </c>
      <c r="O197" s="441">
        <v>0</v>
      </c>
      <c r="P197" s="441">
        <v>0</v>
      </c>
      <c r="Q197" s="441">
        <v>0</v>
      </c>
      <c r="R197" s="441">
        <v>0</v>
      </c>
      <c r="S197" s="442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1"/>
        <v>0</v>
      </c>
      <c r="H198" s="440">
        <v>0</v>
      </c>
      <c r="I198" s="441">
        <v>0</v>
      </c>
      <c r="J198" s="441">
        <v>0</v>
      </c>
      <c r="K198" s="441">
        <v>0</v>
      </c>
      <c r="L198" s="441">
        <v>0</v>
      </c>
      <c r="M198" s="441">
        <v>0</v>
      </c>
      <c r="N198" s="441">
        <v>0</v>
      </c>
      <c r="O198" s="441">
        <v>0</v>
      </c>
      <c r="P198" s="441">
        <v>0</v>
      </c>
      <c r="Q198" s="441">
        <v>0</v>
      </c>
      <c r="R198" s="441">
        <v>0</v>
      </c>
      <c r="S198" s="442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1"/>
        <v>0</v>
      </c>
      <c r="H199" s="440">
        <v>0</v>
      </c>
      <c r="I199" s="441">
        <v>0</v>
      </c>
      <c r="J199" s="441">
        <v>0</v>
      </c>
      <c r="K199" s="441">
        <v>0</v>
      </c>
      <c r="L199" s="441">
        <v>0</v>
      </c>
      <c r="M199" s="441">
        <v>0</v>
      </c>
      <c r="N199" s="441">
        <v>0</v>
      </c>
      <c r="O199" s="441">
        <v>0</v>
      </c>
      <c r="P199" s="441">
        <v>0</v>
      </c>
      <c r="Q199" s="441">
        <v>0</v>
      </c>
      <c r="R199" s="441">
        <v>0</v>
      </c>
      <c r="S199" s="442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1"/>
        <v>0</v>
      </c>
      <c r="H200" s="440">
        <v>0</v>
      </c>
      <c r="I200" s="441">
        <v>0</v>
      </c>
      <c r="J200" s="441">
        <v>0</v>
      </c>
      <c r="K200" s="441">
        <v>0</v>
      </c>
      <c r="L200" s="441">
        <v>0</v>
      </c>
      <c r="M200" s="441">
        <v>0</v>
      </c>
      <c r="N200" s="441">
        <v>0</v>
      </c>
      <c r="O200" s="441">
        <v>0</v>
      </c>
      <c r="P200" s="441">
        <v>0</v>
      </c>
      <c r="Q200" s="441">
        <v>0</v>
      </c>
      <c r="R200" s="441">
        <v>0</v>
      </c>
      <c r="S200" s="442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1"/>
        <v>0</v>
      </c>
      <c r="H201" s="174">
        <v>0</v>
      </c>
      <c r="I201" s="441">
        <v>0</v>
      </c>
      <c r="J201" s="441">
        <v>0</v>
      </c>
      <c r="K201" s="441">
        <v>0</v>
      </c>
      <c r="L201" s="441">
        <v>0</v>
      </c>
      <c r="M201" s="441">
        <v>0</v>
      </c>
      <c r="N201" s="441">
        <v>0</v>
      </c>
      <c r="O201" s="441">
        <v>0</v>
      </c>
      <c r="P201" s="441">
        <v>0</v>
      </c>
      <c r="Q201" s="441">
        <v>0</v>
      </c>
      <c r="R201" s="441">
        <v>0</v>
      </c>
      <c r="S201" s="442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1"/>
        <v>1</v>
      </c>
      <c r="H202" s="174">
        <v>0</v>
      </c>
      <c r="I202" s="441">
        <v>0</v>
      </c>
      <c r="J202" s="441">
        <v>0</v>
      </c>
      <c r="K202" s="441">
        <v>0</v>
      </c>
      <c r="L202" s="441">
        <v>0</v>
      </c>
      <c r="M202" s="441">
        <v>0</v>
      </c>
      <c r="N202" s="441">
        <v>0</v>
      </c>
      <c r="O202" s="441">
        <v>0</v>
      </c>
      <c r="P202" s="441">
        <v>0</v>
      </c>
      <c r="Q202" s="441">
        <v>0</v>
      </c>
      <c r="R202" s="441">
        <v>0</v>
      </c>
      <c r="S202" s="442">
        <v>1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1"/>
        <v>6</v>
      </c>
      <c r="H203" s="174">
        <v>0</v>
      </c>
      <c r="I203" s="441">
        <v>0</v>
      </c>
      <c r="J203" s="441">
        <v>0</v>
      </c>
      <c r="K203" s="441">
        <v>0</v>
      </c>
      <c r="L203" s="441">
        <v>0</v>
      </c>
      <c r="M203" s="441">
        <v>1</v>
      </c>
      <c r="N203" s="441">
        <v>1</v>
      </c>
      <c r="O203" s="441">
        <v>1</v>
      </c>
      <c r="P203" s="441">
        <v>1</v>
      </c>
      <c r="Q203" s="441">
        <v>1</v>
      </c>
      <c r="R203" s="441">
        <v>1</v>
      </c>
      <c r="S203" s="442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1"/>
        <v>0</v>
      </c>
      <c r="H204" s="174">
        <v>0</v>
      </c>
      <c r="I204" s="441">
        <v>0</v>
      </c>
      <c r="J204" s="441">
        <v>0</v>
      </c>
      <c r="K204" s="441">
        <v>0</v>
      </c>
      <c r="L204" s="441">
        <v>0</v>
      </c>
      <c r="M204" s="441">
        <v>0</v>
      </c>
      <c r="N204" s="441">
        <v>0</v>
      </c>
      <c r="O204" s="441">
        <v>0</v>
      </c>
      <c r="P204" s="441">
        <v>0</v>
      </c>
      <c r="Q204" s="441">
        <v>0</v>
      </c>
      <c r="R204" s="441">
        <v>0</v>
      </c>
      <c r="S204" s="442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1"/>
        <v>0</v>
      </c>
      <c r="H205" s="174">
        <v>0</v>
      </c>
      <c r="I205" s="441">
        <v>0</v>
      </c>
      <c r="J205" s="441">
        <v>0</v>
      </c>
      <c r="K205" s="441">
        <v>0</v>
      </c>
      <c r="L205" s="441">
        <v>0</v>
      </c>
      <c r="M205" s="441">
        <v>0</v>
      </c>
      <c r="N205" s="441">
        <v>0</v>
      </c>
      <c r="O205" s="441">
        <v>0</v>
      </c>
      <c r="P205" s="441">
        <v>0</v>
      </c>
      <c r="Q205" s="441">
        <v>0</v>
      </c>
      <c r="R205" s="441">
        <v>0</v>
      </c>
      <c r="S205" s="442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1"/>
        <v>0</v>
      </c>
      <c r="H206" s="174">
        <v>0</v>
      </c>
      <c r="I206" s="441">
        <v>0</v>
      </c>
      <c r="J206" s="441">
        <v>0</v>
      </c>
      <c r="K206" s="441">
        <v>0</v>
      </c>
      <c r="L206" s="441">
        <v>0</v>
      </c>
      <c r="M206" s="441">
        <v>0</v>
      </c>
      <c r="N206" s="441">
        <v>0</v>
      </c>
      <c r="O206" s="441">
        <v>0</v>
      </c>
      <c r="P206" s="441">
        <v>0</v>
      </c>
      <c r="Q206" s="441">
        <v>0</v>
      </c>
      <c r="R206" s="441">
        <v>0</v>
      </c>
      <c r="S206" s="442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1"/>
        <v>0</v>
      </c>
      <c r="H207" s="174">
        <v>0</v>
      </c>
      <c r="I207" s="441">
        <v>0</v>
      </c>
      <c r="J207" s="441">
        <v>0</v>
      </c>
      <c r="K207" s="441">
        <v>0</v>
      </c>
      <c r="L207" s="441">
        <v>0</v>
      </c>
      <c r="M207" s="441">
        <v>0</v>
      </c>
      <c r="N207" s="441">
        <v>0</v>
      </c>
      <c r="O207" s="441">
        <v>0</v>
      </c>
      <c r="P207" s="441">
        <v>0</v>
      </c>
      <c r="Q207" s="441">
        <v>0</v>
      </c>
      <c r="R207" s="441">
        <v>0</v>
      </c>
      <c r="S207" s="442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1"/>
        <v>2</v>
      </c>
      <c r="H208" s="174">
        <v>0</v>
      </c>
      <c r="I208" s="443">
        <v>1</v>
      </c>
      <c r="J208" s="443">
        <v>1</v>
      </c>
      <c r="K208" s="443">
        <v>0</v>
      </c>
      <c r="L208" s="443">
        <v>0</v>
      </c>
      <c r="M208" s="443">
        <v>0</v>
      </c>
      <c r="N208" s="443">
        <v>0</v>
      </c>
      <c r="O208" s="443">
        <v>0</v>
      </c>
      <c r="P208" s="443">
        <v>0</v>
      </c>
      <c r="Q208" s="443">
        <v>0</v>
      </c>
      <c r="R208" s="443">
        <v>0</v>
      </c>
      <c r="S208" s="444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98</v>
      </c>
      <c r="H209" s="93">
        <f t="shared" ref="H209:S209" si="12">SUM(H156:H208)</f>
        <v>5</v>
      </c>
      <c r="I209" s="93">
        <f t="shared" si="12"/>
        <v>6</v>
      </c>
      <c r="J209" s="93">
        <f t="shared" si="12"/>
        <v>7</v>
      </c>
      <c r="K209" s="93">
        <f t="shared" si="12"/>
        <v>5</v>
      </c>
      <c r="L209" s="93">
        <f t="shared" si="12"/>
        <v>6</v>
      </c>
      <c r="M209" s="93">
        <f t="shared" si="12"/>
        <v>6</v>
      </c>
      <c r="N209" s="93">
        <f t="shared" si="12"/>
        <v>6</v>
      </c>
      <c r="O209" s="93">
        <f t="shared" si="12"/>
        <v>7</v>
      </c>
      <c r="P209" s="93">
        <f t="shared" si="12"/>
        <v>8</v>
      </c>
      <c r="Q209" s="93">
        <f t="shared" si="12"/>
        <v>10</v>
      </c>
      <c r="R209" s="93">
        <f t="shared" si="12"/>
        <v>12</v>
      </c>
      <c r="S209" s="94">
        <f t="shared" si="12"/>
        <v>20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1"/>
        <v>2</v>
      </c>
      <c r="H210" s="440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1</v>
      </c>
      <c r="S210" s="180">
        <v>1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1"/>
        <v>1</v>
      </c>
      <c r="H211" s="440">
        <v>0</v>
      </c>
      <c r="I211" s="183">
        <v>0</v>
      </c>
      <c r="J211" s="183">
        <v>0</v>
      </c>
      <c r="K211" s="183">
        <v>0</v>
      </c>
      <c r="L211" s="183">
        <v>0</v>
      </c>
      <c r="M211" s="183">
        <v>0</v>
      </c>
      <c r="N211" s="183">
        <v>0</v>
      </c>
      <c r="O211" s="183">
        <v>0</v>
      </c>
      <c r="P211" s="183">
        <v>0</v>
      </c>
      <c r="Q211" s="183">
        <v>0</v>
      </c>
      <c r="R211" s="183">
        <v>0</v>
      </c>
      <c r="S211" s="184">
        <v>1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1"/>
        <v>1</v>
      </c>
      <c r="H212" s="440">
        <v>0</v>
      </c>
      <c r="I212" s="183">
        <v>0</v>
      </c>
      <c r="J212" s="183">
        <v>0</v>
      </c>
      <c r="K212" s="183">
        <v>0</v>
      </c>
      <c r="L212" s="183">
        <v>0</v>
      </c>
      <c r="M212" s="183">
        <v>0</v>
      </c>
      <c r="N212" s="183">
        <v>0</v>
      </c>
      <c r="O212" s="183">
        <v>0</v>
      </c>
      <c r="P212" s="183">
        <v>0</v>
      </c>
      <c r="Q212" s="183">
        <v>0</v>
      </c>
      <c r="R212" s="183">
        <v>0</v>
      </c>
      <c r="S212" s="184">
        <v>1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1"/>
        <v>3</v>
      </c>
      <c r="H213" s="440">
        <v>0</v>
      </c>
      <c r="I213" s="183">
        <v>0</v>
      </c>
      <c r="J213" s="183">
        <v>0</v>
      </c>
      <c r="K213" s="183">
        <v>0</v>
      </c>
      <c r="L213" s="183">
        <v>0</v>
      </c>
      <c r="M213" s="183">
        <v>0</v>
      </c>
      <c r="N213" s="183">
        <v>0</v>
      </c>
      <c r="O213" s="183">
        <v>0</v>
      </c>
      <c r="P213" s="183">
        <v>0</v>
      </c>
      <c r="Q213" s="183">
        <v>1</v>
      </c>
      <c r="R213" s="183">
        <v>1</v>
      </c>
      <c r="S213" s="184">
        <v>1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1"/>
        <v>84</v>
      </c>
      <c r="H214" s="440">
        <v>7</v>
      </c>
      <c r="I214" s="440">
        <v>7</v>
      </c>
      <c r="J214" s="440">
        <v>7</v>
      </c>
      <c r="K214" s="440">
        <v>7</v>
      </c>
      <c r="L214" s="440">
        <v>7</v>
      </c>
      <c r="M214" s="440">
        <v>7</v>
      </c>
      <c r="N214" s="440">
        <v>7</v>
      </c>
      <c r="O214" s="440">
        <v>7</v>
      </c>
      <c r="P214" s="440">
        <v>7</v>
      </c>
      <c r="Q214" s="440">
        <v>7</v>
      </c>
      <c r="R214" s="440">
        <v>7</v>
      </c>
      <c r="S214" s="440">
        <v>7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1"/>
        <v>0</v>
      </c>
      <c r="H215" s="440">
        <v>0</v>
      </c>
      <c r="I215" s="440">
        <v>0</v>
      </c>
      <c r="J215" s="440">
        <v>0</v>
      </c>
      <c r="K215" s="440">
        <v>0</v>
      </c>
      <c r="L215" s="440">
        <v>0</v>
      </c>
      <c r="M215" s="440">
        <v>0</v>
      </c>
      <c r="N215" s="440">
        <v>0</v>
      </c>
      <c r="O215" s="440">
        <v>0</v>
      </c>
      <c r="P215" s="440">
        <v>0</v>
      </c>
      <c r="Q215" s="440">
        <v>0</v>
      </c>
      <c r="R215" s="440">
        <v>0</v>
      </c>
      <c r="S215" s="440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1"/>
        <v>0</v>
      </c>
      <c r="H216" s="440">
        <v>0</v>
      </c>
      <c r="I216" s="440">
        <v>0</v>
      </c>
      <c r="J216" s="440">
        <v>0</v>
      </c>
      <c r="K216" s="440">
        <v>0</v>
      </c>
      <c r="L216" s="440">
        <v>0</v>
      </c>
      <c r="M216" s="440">
        <v>0</v>
      </c>
      <c r="N216" s="440">
        <v>0</v>
      </c>
      <c r="O216" s="440">
        <v>0</v>
      </c>
      <c r="P216" s="440">
        <v>0</v>
      </c>
      <c r="Q216" s="440">
        <v>0</v>
      </c>
      <c r="R216" s="440">
        <v>0</v>
      </c>
      <c r="S216" s="440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1"/>
        <v>0</v>
      </c>
      <c r="H217" s="440">
        <v>0</v>
      </c>
      <c r="I217" s="440">
        <v>0</v>
      </c>
      <c r="J217" s="440">
        <v>0</v>
      </c>
      <c r="K217" s="440">
        <v>0</v>
      </c>
      <c r="L217" s="440">
        <v>0</v>
      </c>
      <c r="M217" s="440">
        <v>0</v>
      </c>
      <c r="N217" s="440">
        <v>0</v>
      </c>
      <c r="O217" s="440">
        <v>0</v>
      </c>
      <c r="P217" s="440">
        <v>0</v>
      </c>
      <c r="Q217" s="440">
        <v>0</v>
      </c>
      <c r="R217" s="440">
        <v>0</v>
      </c>
      <c r="S217" s="440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1"/>
        <v>0</v>
      </c>
      <c r="H218" s="440">
        <v>0</v>
      </c>
      <c r="I218" s="440">
        <v>0</v>
      </c>
      <c r="J218" s="440">
        <v>0</v>
      </c>
      <c r="K218" s="440">
        <v>0</v>
      </c>
      <c r="L218" s="440">
        <v>0</v>
      </c>
      <c r="M218" s="440">
        <v>0</v>
      </c>
      <c r="N218" s="440">
        <v>0</v>
      </c>
      <c r="O218" s="440">
        <v>0</v>
      </c>
      <c r="P218" s="440">
        <v>0</v>
      </c>
      <c r="Q218" s="440">
        <v>0</v>
      </c>
      <c r="R218" s="440">
        <v>0</v>
      </c>
      <c r="S218" s="440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1"/>
        <v>0</v>
      </c>
      <c r="H219" s="440">
        <v>0</v>
      </c>
      <c r="I219" s="440">
        <v>0</v>
      </c>
      <c r="J219" s="440">
        <v>0</v>
      </c>
      <c r="K219" s="440">
        <v>0</v>
      </c>
      <c r="L219" s="440">
        <v>0</v>
      </c>
      <c r="M219" s="440">
        <v>0</v>
      </c>
      <c r="N219" s="440">
        <v>0</v>
      </c>
      <c r="O219" s="440">
        <v>0</v>
      </c>
      <c r="P219" s="440">
        <v>0</v>
      </c>
      <c r="Q219" s="440">
        <v>0</v>
      </c>
      <c r="R219" s="440">
        <v>0</v>
      </c>
      <c r="S219" s="440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1"/>
        <v>0</v>
      </c>
      <c r="H220" s="440">
        <v>0</v>
      </c>
      <c r="I220" s="440">
        <v>0</v>
      </c>
      <c r="J220" s="440">
        <v>0</v>
      </c>
      <c r="K220" s="440">
        <v>0</v>
      </c>
      <c r="L220" s="440">
        <v>0</v>
      </c>
      <c r="M220" s="440">
        <v>0</v>
      </c>
      <c r="N220" s="440">
        <v>0</v>
      </c>
      <c r="O220" s="440">
        <v>0</v>
      </c>
      <c r="P220" s="440">
        <v>0</v>
      </c>
      <c r="Q220" s="440">
        <v>0</v>
      </c>
      <c r="R220" s="440">
        <v>0</v>
      </c>
      <c r="S220" s="440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1"/>
        <v>0</v>
      </c>
      <c r="H221" s="440">
        <v>0</v>
      </c>
      <c r="I221" s="440">
        <v>0</v>
      </c>
      <c r="J221" s="440">
        <v>0</v>
      </c>
      <c r="K221" s="440">
        <v>0</v>
      </c>
      <c r="L221" s="440">
        <v>0</v>
      </c>
      <c r="M221" s="440">
        <v>0</v>
      </c>
      <c r="N221" s="440">
        <v>0</v>
      </c>
      <c r="O221" s="440">
        <v>0</v>
      </c>
      <c r="P221" s="440">
        <v>0</v>
      </c>
      <c r="Q221" s="440">
        <v>0</v>
      </c>
      <c r="R221" s="440">
        <v>0</v>
      </c>
      <c r="S221" s="440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1"/>
        <v>0</v>
      </c>
      <c r="H222" s="440">
        <v>0</v>
      </c>
      <c r="I222" s="440">
        <v>0</v>
      </c>
      <c r="J222" s="440">
        <v>0</v>
      </c>
      <c r="K222" s="440">
        <v>0</v>
      </c>
      <c r="L222" s="440">
        <v>0</v>
      </c>
      <c r="M222" s="440">
        <v>0</v>
      </c>
      <c r="N222" s="440">
        <v>0</v>
      </c>
      <c r="O222" s="440">
        <v>0</v>
      </c>
      <c r="P222" s="440">
        <v>0</v>
      </c>
      <c r="Q222" s="440">
        <v>0</v>
      </c>
      <c r="R222" s="440">
        <v>0</v>
      </c>
      <c r="S222" s="440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1"/>
        <v>0</v>
      </c>
      <c r="H223" s="440">
        <v>0</v>
      </c>
      <c r="I223" s="440">
        <v>0</v>
      </c>
      <c r="J223" s="440">
        <v>0</v>
      </c>
      <c r="K223" s="440">
        <v>0</v>
      </c>
      <c r="L223" s="440">
        <v>0</v>
      </c>
      <c r="M223" s="440">
        <v>0</v>
      </c>
      <c r="N223" s="440">
        <v>0</v>
      </c>
      <c r="O223" s="440">
        <v>0</v>
      </c>
      <c r="P223" s="440">
        <v>0</v>
      </c>
      <c r="Q223" s="440">
        <v>0</v>
      </c>
      <c r="R223" s="440">
        <v>0</v>
      </c>
      <c r="S223" s="440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1"/>
        <v>0</v>
      </c>
      <c r="H224" s="440">
        <v>0</v>
      </c>
      <c r="I224" s="440">
        <v>0</v>
      </c>
      <c r="J224" s="440">
        <v>0</v>
      </c>
      <c r="K224" s="440">
        <v>0</v>
      </c>
      <c r="L224" s="440">
        <v>0</v>
      </c>
      <c r="M224" s="440">
        <v>0</v>
      </c>
      <c r="N224" s="440">
        <v>0</v>
      </c>
      <c r="O224" s="440">
        <v>0</v>
      </c>
      <c r="P224" s="440">
        <v>0</v>
      </c>
      <c r="Q224" s="440">
        <v>0</v>
      </c>
      <c r="R224" s="440">
        <v>0</v>
      </c>
      <c r="S224" s="440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1"/>
        <v>0</v>
      </c>
      <c r="H225" s="174">
        <v>0</v>
      </c>
      <c r="I225" s="441">
        <v>0</v>
      </c>
      <c r="J225" s="441">
        <v>0</v>
      </c>
      <c r="K225" s="441">
        <v>0</v>
      </c>
      <c r="L225" s="441">
        <v>0</v>
      </c>
      <c r="M225" s="441">
        <v>0</v>
      </c>
      <c r="N225" s="441">
        <v>0</v>
      </c>
      <c r="O225" s="441">
        <v>0</v>
      </c>
      <c r="P225" s="441">
        <v>0</v>
      </c>
      <c r="Q225" s="441">
        <v>0</v>
      </c>
      <c r="R225" s="441">
        <v>0</v>
      </c>
      <c r="S225" s="442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1"/>
        <v>12</v>
      </c>
      <c r="H226" s="174">
        <v>0</v>
      </c>
      <c r="I226" s="441">
        <v>0</v>
      </c>
      <c r="J226" s="441">
        <v>0</v>
      </c>
      <c r="K226" s="441">
        <v>0</v>
      </c>
      <c r="L226" s="441">
        <v>0</v>
      </c>
      <c r="M226" s="441">
        <v>0</v>
      </c>
      <c r="N226" s="441">
        <v>2</v>
      </c>
      <c r="O226" s="441">
        <v>2</v>
      </c>
      <c r="P226" s="441">
        <v>2</v>
      </c>
      <c r="Q226" s="441">
        <v>2</v>
      </c>
      <c r="R226" s="441">
        <v>2</v>
      </c>
      <c r="S226" s="442">
        <v>2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1"/>
        <v>1</v>
      </c>
      <c r="H227" s="174">
        <v>0</v>
      </c>
      <c r="I227" s="441">
        <v>0</v>
      </c>
      <c r="J227" s="441">
        <v>0</v>
      </c>
      <c r="K227" s="441">
        <v>0</v>
      </c>
      <c r="L227" s="441">
        <v>0</v>
      </c>
      <c r="M227" s="441">
        <v>0</v>
      </c>
      <c r="N227" s="441">
        <v>0</v>
      </c>
      <c r="O227" s="441">
        <v>0</v>
      </c>
      <c r="P227" s="441">
        <v>0</v>
      </c>
      <c r="Q227" s="441">
        <v>0</v>
      </c>
      <c r="R227" s="441">
        <v>0</v>
      </c>
      <c r="S227" s="442">
        <v>1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1"/>
        <v>3</v>
      </c>
      <c r="H228" s="174">
        <v>0</v>
      </c>
      <c r="I228" s="441">
        <v>0</v>
      </c>
      <c r="J228" s="441">
        <v>0</v>
      </c>
      <c r="K228" s="441">
        <v>0</v>
      </c>
      <c r="L228" s="441">
        <v>0</v>
      </c>
      <c r="M228" s="441">
        <v>0</v>
      </c>
      <c r="N228" s="441">
        <v>0</v>
      </c>
      <c r="O228" s="441">
        <v>0</v>
      </c>
      <c r="P228" s="441">
        <v>0</v>
      </c>
      <c r="Q228" s="441">
        <v>1</v>
      </c>
      <c r="R228" s="441">
        <v>1</v>
      </c>
      <c r="S228" s="442">
        <v>1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1"/>
        <v>0</v>
      </c>
      <c r="H229" s="174">
        <v>0</v>
      </c>
      <c r="I229" s="441">
        <v>0</v>
      </c>
      <c r="J229" s="441">
        <v>0</v>
      </c>
      <c r="K229" s="441">
        <v>0</v>
      </c>
      <c r="L229" s="441">
        <v>0</v>
      </c>
      <c r="M229" s="441">
        <v>0</v>
      </c>
      <c r="N229" s="441">
        <v>0</v>
      </c>
      <c r="O229" s="441">
        <v>0</v>
      </c>
      <c r="P229" s="441">
        <v>0</v>
      </c>
      <c r="Q229" s="441">
        <v>0</v>
      </c>
      <c r="R229" s="441">
        <v>0</v>
      </c>
      <c r="S229" s="442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1"/>
        <v>3</v>
      </c>
      <c r="H230" s="174">
        <v>0</v>
      </c>
      <c r="I230" s="441">
        <v>0</v>
      </c>
      <c r="J230" s="441">
        <v>0</v>
      </c>
      <c r="K230" s="441">
        <v>0</v>
      </c>
      <c r="L230" s="441">
        <v>0</v>
      </c>
      <c r="M230" s="441">
        <v>0</v>
      </c>
      <c r="N230" s="441">
        <v>0</v>
      </c>
      <c r="O230" s="441">
        <v>0</v>
      </c>
      <c r="P230" s="441">
        <v>0</v>
      </c>
      <c r="Q230" s="441">
        <v>1</v>
      </c>
      <c r="R230" s="441">
        <v>1</v>
      </c>
      <c r="S230" s="442">
        <v>1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3">SUM(H231:S231)</f>
        <v>2</v>
      </c>
      <c r="H231" s="174">
        <v>0</v>
      </c>
      <c r="I231" s="441">
        <v>0</v>
      </c>
      <c r="J231" s="441">
        <v>0</v>
      </c>
      <c r="K231" s="441">
        <v>0</v>
      </c>
      <c r="L231" s="441">
        <v>0</v>
      </c>
      <c r="M231" s="441">
        <v>0</v>
      </c>
      <c r="N231" s="441">
        <v>0</v>
      </c>
      <c r="O231" s="441">
        <v>0</v>
      </c>
      <c r="P231" s="441">
        <v>0</v>
      </c>
      <c r="Q231" s="441">
        <v>0</v>
      </c>
      <c r="R231" s="441">
        <v>1</v>
      </c>
      <c r="S231" s="442">
        <v>1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3"/>
        <v>0</v>
      </c>
      <c r="H232" s="174">
        <v>0</v>
      </c>
      <c r="I232" s="441">
        <v>0</v>
      </c>
      <c r="J232" s="441">
        <v>0</v>
      </c>
      <c r="K232" s="441">
        <v>0</v>
      </c>
      <c r="L232" s="441">
        <v>0</v>
      </c>
      <c r="M232" s="441">
        <v>0</v>
      </c>
      <c r="N232" s="441">
        <v>0</v>
      </c>
      <c r="O232" s="441">
        <v>0</v>
      </c>
      <c r="P232" s="441">
        <v>0</v>
      </c>
      <c r="Q232" s="441">
        <v>0</v>
      </c>
      <c r="R232" s="441">
        <v>0</v>
      </c>
      <c r="S232" s="442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3"/>
        <v>1</v>
      </c>
      <c r="H233" s="174">
        <v>0</v>
      </c>
      <c r="I233" s="441">
        <v>0</v>
      </c>
      <c r="J233" s="441">
        <v>0</v>
      </c>
      <c r="K233" s="441">
        <v>0</v>
      </c>
      <c r="L233" s="441">
        <v>0</v>
      </c>
      <c r="M233" s="441">
        <v>0</v>
      </c>
      <c r="N233" s="441">
        <v>0</v>
      </c>
      <c r="O233" s="441">
        <v>0</v>
      </c>
      <c r="P233" s="441">
        <v>0</v>
      </c>
      <c r="Q233" s="441">
        <v>0</v>
      </c>
      <c r="R233" s="441">
        <v>0</v>
      </c>
      <c r="S233" s="442">
        <v>1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3"/>
        <v>1</v>
      </c>
      <c r="H234" s="174">
        <v>0</v>
      </c>
      <c r="I234" s="441">
        <v>0</v>
      </c>
      <c r="J234" s="441">
        <v>0</v>
      </c>
      <c r="K234" s="441">
        <v>0</v>
      </c>
      <c r="L234" s="441">
        <v>0</v>
      </c>
      <c r="M234" s="441">
        <v>0</v>
      </c>
      <c r="N234" s="441">
        <v>0</v>
      </c>
      <c r="O234" s="441">
        <v>0</v>
      </c>
      <c r="P234" s="441">
        <v>0</v>
      </c>
      <c r="Q234" s="441">
        <v>0</v>
      </c>
      <c r="R234" s="441">
        <v>0</v>
      </c>
      <c r="S234" s="442">
        <v>1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3"/>
        <v>0</v>
      </c>
      <c r="H235" s="174">
        <v>0</v>
      </c>
      <c r="I235" s="441">
        <v>0</v>
      </c>
      <c r="J235" s="441">
        <v>0</v>
      </c>
      <c r="K235" s="441">
        <v>0</v>
      </c>
      <c r="L235" s="441">
        <v>0</v>
      </c>
      <c r="M235" s="441">
        <v>0</v>
      </c>
      <c r="N235" s="441">
        <v>0</v>
      </c>
      <c r="O235" s="441">
        <v>0</v>
      </c>
      <c r="P235" s="441">
        <v>0</v>
      </c>
      <c r="Q235" s="441">
        <v>0</v>
      </c>
      <c r="R235" s="441">
        <v>0</v>
      </c>
      <c r="S235" s="442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3"/>
        <v>0</v>
      </c>
      <c r="H236" s="174">
        <v>0</v>
      </c>
      <c r="I236" s="174">
        <v>0</v>
      </c>
      <c r="J236" s="174">
        <v>0</v>
      </c>
      <c r="K236" s="174">
        <v>0</v>
      </c>
      <c r="L236" s="174">
        <v>0</v>
      </c>
      <c r="M236" s="174">
        <v>0</v>
      </c>
      <c r="N236" s="174">
        <v>0</v>
      </c>
      <c r="O236" s="174">
        <v>0</v>
      </c>
      <c r="P236" s="441">
        <v>0</v>
      </c>
      <c r="Q236" s="441">
        <v>0</v>
      </c>
      <c r="R236" s="441">
        <v>0</v>
      </c>
      <c r="S236" s="442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3"/>
        <v>0</v>
      </c>
      <c r="H237" s="174">
        <v>0</v>
      </c>
      <c r="I237" s="174">
        <v>0</v>
      </c>
      <c r="J237" s="174">
        <v>0</v>
      </c>
      <c r="K237" s="174">
        <v>0</v>
      </c>
      <c r="L237" s="174">
        <v>0</v>
      </c>
      <c r="M237" s="174">
        <v>0</v>
      </c>
      <c r="N237" s="174">
        <v>0</v>
      </c>
      <c r="O237" s="174">
        <v>0</v>
      </c>
      <c r="P237" s="441">
        <v>0</v>
      </c>
      <c r="Q237" s="441">
        <v>0</v>
      </c>
      <c r="R237" s="441">
        <v>0</v>
      </c>
      <c r="S237" s="442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3"/>
        <v>0</v>
      </c>
      <c r="H238" s="174">
        <v>0</v>
      </c>
      <c r="I238" s="174">
        <v>0</v>
      </c>
      <c r="J238" s="174">
        <v>0</v>
      </c>
      <c r="K238" s="174">
        <v>0</v>
      </c>
      <c r="L238" s="174">
        <v>0</v>
      </c>
      <c r="M238" s="174">
        <v>0</v>
      </c>
      <c r="N238" s="174">
        <v>0</v>
      </c>
      <c r="O238" s="174">
        <v>0</v>
      </c>
      <c r="P238" s="441">
        <v>0</v>
      </c>
      <c r="Q238" s="441">
        <v>0</v>
      </c>
      <c r="R238" s="441">
        <v>0</v>
      </c>
      <c r="S238" s="442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3"/>
        <v>0</v>
      </c>
      <c r="H239" s="174">
        <v>0</v>
      </c>
      <c r="I239" s="174">
        <v>0</v>
      </c>
      <c r="J239" s="174">
        <v>0</v>
      </c>
      <c r="K239" s="174">
        <v>0</v>
      </c>
      <c r="L239" s="174">
        <v>0</v>
      </c>
      <c r="M239" s="174">
        <v>0</v>
      </c>
      <c r="N239" s="174">
        <v>0</v>
      </c>
      <c r="O239" s="174">
        <v>0</v>
      </c>
      <c r="P239" s="441">
        <v>0</v>
      </c>
      <c r="Q239" s="441">
        <v>0</v>
      </c>
      <c r="R239" s="441">
        <v>0</v>
      </c>
      <c r="S239" s="442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3"/>
        <v>3</v>
      </c>
      <c r="H240" s="174">
        <v>0</v>
      </c>
      <c r="I240" s="441">
        <v>0</v>
      </c>
      <c r="J240" s="441">
        <v>0</v>
      </c>
      <c r="K240" s="441">
        <v>0</v>
      </c>
      <c r="L240" s="441">
        <v>1</v>
      </c>
      <c r="M240" s="441">
        <v>0</v>
      </c>
      <c r="N240" s="441">
        <v>0</v>
      </c>
      <c r="O240" s="441">
        <v>0</v>
      </c>
      <c r="P240" s="441">
        <v>1</v>
      </c>
      <c r="Q240" s="441">
        <v>0</v>
      </c>
      <c r="R240" s="441">
        <v>0</v>
      </c>
      <c r="S240" s="442">
        <v>1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3"/>
        <v>0</v>
      </c>
      <c r="H241" s="174">
        <v>0</v>
      </c>
      <c r="I241" s="441">
        <v>0</v>
      </c>
      <c r="J241" s="441">
        <v>0</v>
      </c>
      <c r="K241" s="441">
        <v>0</v>
      </c>
      <c r="L241" s="441">
        <v>0</v>
      </c>
      <c r="M241" s="441">
        <v>0</v>
      </c>
      <c r="N241" s="441">
        <v>0</v>
      </c>
      <c r="O241" s="441">
        <v>0</v>
      </c>
      <c r="P241" s="441">
        <v>0</v>
      </c>
      <c r="Q241" s="441">
        <v>0</v>
      </c>
      <c r="R241" s="441">
        <v>0</v>
      </c>
      <c r="S241" s="442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3"/>
        <v>1</v>
      </c>
      <c r="H242" s="440">
        <v>0</v>
      </c>
      <c r="I242" s="441">
        <v>0</v>
      </c>
      <c r="J242" s="441">
        <v>0</v>
      </c>
      <c r="K242" s="441">
        <v>0</v>
      </c>
      <c r="L242" s="441">
        <v>0</v>
      </c>
      <c r="M242" s="441">
        <v>0</v>
      </c>
      <c r="N242" s="441">
        <v>0</v>
      </c>
      <c r="O242" s="441">
        <v>0</v>
      </c>
      <c r="P242" s="441">
        <v>0</v>
      </c>
      <c r="Q242" s="441">
        <v>0</v>
      </c>
      <c r="R242" s="441">
        <v>0</v>
      </c>
      <c r="S242" s="442">
        <v>1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3"/>
        <v>0</v>
      </c>
      <c r="H243" s="440">
        <v>0</v>
      </c>
      <c r="I243" s="441">
        <v>0</v>
      </c>
      <c r="J243" s="441">
        <v>0</v>
      </c>
      <c r="K243" s="441">
        <v>0</v>
      </c>
      <c r="L243" s="441">
        <v>0</v>
      </c>
      <c r="M243" s="441">
        <v>0</v>
      </c>
      <c r="N243" s="441">
        <v>0</v>
      </c>
      <c r="O243" s="441">
        <v>0</v>
      </c>
      <c r="P243" s="441">
        <v>0</v>
      </c>
      <c r="Q243" s="441">
        <v>0</v>
      </c>
      <c r="R243" s="441">
        <v>0</v>
      </c>
      <c r="S243" s="442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3"/>
        <v>1</v>
      </c>
      <c r="H244" s="440">
        <v>0</v>
      </c>
      <c r="I244" s="441">
        <v>0</v>
      </c>
      <c r="J244" s="441">
        <v>0</v>
      </c>
      <c r="K244" s="441">
        <v>0</v>
      </c>
      <c r="L244" s="441">
        <v>0</v>
      </c>
      <c r="M244" s="441">
        <v>0</v>
      </c>
      <c r="N244" s="441">
        <v>0</v>
      </c>
      <c r="O244" s="441">
        <v>0</v>
      </c>
      <c r="P244" s="441">
        <v>0</v>
      </c>
      <c r="Q244" s="441">
        <v>0</v>
      </c>
      <c r="R244" s="441">
        <v>0</v>
      </c>
      <c r="S244" s="442">
        <v>1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3"/>
        <v>0</v>
      </c>
      <c r="H245" s="174">
        <v>0</v>
      </c>
      <c r="I245" s="441">
        <v>0</v>
      </c>
      <c r="J245" s="441">
        <v>0</v>
      </c>
      <c r="K245" s="441">
        <v>0</v>
      </c>
      <c r="L245" s="441">
        <v>0</v>
      </c>
      <c r="M245" s="441">
        <v>0</v>
      </c>
      <c r="N245" s="441">
        <v>0</v>
      </c>
      <c r="O245" s="441">
        <v>0</v>
      </c>
      <c r="P245" s="441">
        <v>0</v>
      </c>
      <c r="Q245" s="441">
        <v>0</v>
      </c>
      <c r="R245" s="441">
        <v>0</v>
      </c>
      <c r="S245" s="442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3"/>
        <v>0</v>
      </c>
      <c r="H246" s="174">
        <v>0</v>
      </c>
      <c r="I246" s="441">
        <v>0</v>
      </c>
      <c r="J246" s="441">
        <v>0</v>
      </c>
      <c r="K246" s="441">
        <v>0</v>
      </c>
      <c r="L246" s="441">
        <v>0</v>
      </c>
      <c r="M246" s="441">
        <v>0</v>
      </c>
      <c r="N246" s="441">
        <v>0</v>
      </c>
      <c r="O246" s="441">
        <v>0</v>
      </c>
      <c r="P246" s="441">
        <v>0</v>
      </c>
      <c r="Q246" s="441">
        <v>0</v>
      </c>
      <c r="R246" s="441">
        <v>0</v>
      </c>
      <c r="S246" s="442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3"/>
        <v>3</v>
      </c>
      <c r="H247" s="440">
        <v>0</v>
      </c>
      <c r="I247" s="441">
        <v>0</v>
      </c>
      <c r="J247" s="441">
        <v>0</v>
      </c>
      <c r="K247" s="441">
        <v>0</v>
      </c>
      <c r="L247" s="441">
        <v>0</v>
      </c>
      <c r="M247" s="441">
        <v>0</v>
      </c>
      <c r="N247" s="441">
        <v>0</v>
      </c>
      <c r="O247" s="441">
        <v>0</v>
      </c>
      <c r="P247" s="441">
        <v>1</v>
      </c>
      <c r="Q247" s="441">
        <v>1</v>
      </c>
      <c r="R247" s="441">
        <v>1</v>
      </c>
      <c r="S247" s="442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3"/>
        <v>1</v>
      </c>
      <c r="H248" s="440">
        <v>0</v>
      </c>
      <c r="I248" s="441">
        <v>0</v>
      </c>
      <c r="J248" s="441">
        <v>0</v>
      </c>
      <c r="K248" s="441">
        <v>0</v>
      </c>
      <c r="L248" s="441">
        <v>0</v>
      </c>
      <c r="M248" s="441">
        <v>0</v>
      </c>
      <c r="N248" s="441">
        <v>0</v>
      </c>
      <c r="O248" s="441">
        <v>0</v>
      </c>
      <c r="P248" s="441">
        <v>0</v>
      </c>
      <c r="Q248" s="441">
        <v>0</v>
      </c>
      <c r="R248" s="441">
        <v>0</v>
      </c>
      <c r="S248" s="442">
        <v>1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3"/>
        <v>0</v>
      </c>
      <c r="H249" s="440">
        <v>0</v>
      </c>
      <c r="I249" s="441">
        <v>0</v>
      </c>
      <c r="J249" s="441">
        <v>0</v>
      </c>
      <c r="K249" s="441">
        <v>0</v>
      </c>
      <c r="L249" s="441">
        <v>0</v>
      </c>
      <c r="M249" s="441">
        <v>0</v>
      </c>
      <c r="N249" s="441">
        <v>0</v>
      </c>
      <c r="O249" s="441">
        <v>0</v>
      </c>
      <c r="P249" s="441">
        <v>0</v>
      </c>
      <c r="Q249" s="441">
        <v>0</v>
      </c>
      <c r="R249" s="441">
        <v>0</v>
      </c>
      <c r="S249" s="442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3"/>
        <v>0</v>
      </c>
      <c r="H250" s="440">
        <v>0</v>
      </c>
      <c r="I250" s="441">
        <v>0</v>
      </c>
      <c r="J250" s="441">
        <v>0</v>
      </c>
      <c r="K250" s="441">
        <v>0</v>
      </c>
      <c r="L250" s="441">
        <v>0</v>
      </c>
      <c r="M250" s="441">
        <v>0</v>
      </c>
      <c r="N250" s="441">
        <v>0</v>
      </c>
      <c r="O250" s="441">
        <v>0</v>
      </c>
      <c r="P250" s="441">
        <v>0</v>
      </c>
      <c r="Q250" s="441">
        <v>0</v>
      </c>
      <c r="R250" s="441">
        <v>0</v>
      </c>
      <c r="S250" s="442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3"/>
        <v>0</v>
      </c>
      <c r="H251" s="440">
        <v>0</v>
      </c>
      <c r="I251" s="441">
        <v>0</v>
      </c>
      <c r="J251" s="441">
        <v>0</v>
      </c>
      <c r="K251" s="441">
        <v>0</v>
      </c>
      <c r="L251" s="441">
        <v>0</v>
      </c>
      <c r="M251" s="441">
        <v>0</v>
      </c>
      <c r="N251" s="441">
        <v>0</v>
      </c>
      <c r="O251" s="441">
        <v>0</v>
      </c>
      <c r="P251" s="441">
        <v>0</v>
      </c>
      <c r="Q251" s="441">
        <v>0</v>
      </c>
      <c r="R251" s="441">
        <v>0</v>
      </c>
      <c r="S251" s="442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3"/>
        <v>0</v>
      </c>
      <c r="H252" s="440">
        <v>0</v>
      </c>
      <c r="I252" s="441">
        <v>0</v>
      </c>
      <c r="J252" s="441">
        <v>0</v>
      </c>
      <c r="K252" s="441">
        <v>0</v>
      </c>
      <c r="L252" s="441">
        <v>0</v>
      </c>
      <c r="M252" s="441">
        <v>0</v>
      </c>
      <c r="N252" s="441">
        <v>0</v>
      </c>
      <c r="O252" s="441">
        <v>0</v>
      </c>
      <c r="P252" s="441">
        <v>0</v>
      </c>
      <c r="Q252" s="441">
        <v>0</v>
      </c>
      <c r="R252" s="441">
        <v>0</v>
      </c>
      <c r="S252" s="442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3"/>
        <v>0</v>
      </c>
      <c r="H253" s="440">
        <v>0</v>
      </c>
      <c r="I253" s="441">
        <v>0</v>
      </c>
      <c r="J253" s="441">
        <v>0</v>
      </c>
      <c r="K253" s="441">
        <v>0</v>
      </c>
      <c r="L253" s="441">
        <v>0</v>
      </c>
      <c r="M253" s="441">
        <v>0</v>
      </c>
      <c r="N253" s="441">
        <v>0</v>
      </c>
      <c r="O253" s="441">
        <v>0</v>
      </c>
      <c r="P253" s="441">
        <v>0</v>
      </c>
      <c r="Q253" s="441">
        <v>0</v>
      </c>
      <c r="R253" s="441">
        <v>0</v>
      </c>
      <c r="S253" s="442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3"/>
        <v>0</v>
      </c>
      <c r="H254" s="440">
        <v>0</v>
      </c>
      <c r="I254" s="441">
        <v>0</v>
      </c>
      <c r="J254" s="441">
        <v>0</v>
      </c>
      <c r="K254" s="441">
        <v>0</v>
      </c>
      <c r="L254" s="441">
        <v>0</v>
      </c>
      <c r="M254" s="441">
        <v>0</v>
      </c>
      <c r="N254" s="441">
        <v>0</v>
      </c>
      <c r="O254" s="441">
        <v>0</v>
      </c>
      <c r="P254" s="441">
        <v>0</v>
      </c>
      <c r="Q254" s="441">
        <v>0</v>
      </c>
      <c r="R254" s="441">
        <v>0</v>
      </c>
      <c r="S254" s="442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3"/>
        <v>0</v>
      </c>
      <c r="H255" s="174">
        <v>0</v>
      </c>
      <c r="I255" s="441">
        <v>0</v>
      </c>
      <c r="J255" s="441">
        <v>0</v>
      </c>
      <c r="K255" s="441">
        <v>0</v>
      </c>
      <c r="L255" s="441">
        <v>0</v>
      </c>
      <c r="M255" s="441">
        <v>0</v>
      </c>
      <c r="N255" s="441">
        <v>0</v>
      </c>
      <c r="O255" s="441">
        <v>0</v>
      </c>
      <c r="P255" s="441">
        <v>0</v>
      </c>
      <c r="Q255" s="441">
        <v>0</v>
      </c>
      <c r="R255" s="441">
        <v>0</v>
      </c>
      <c r="S255" s="442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3"/>
        <v>1</v>
      </c>
      <c r="H256" s="174">
        <v>0</v>
      </c>
      <c r="I256" s="441">
        <v>0</v>
      </c>
      <c r="J256" s="441">
        <v>0</v>
      </c>
      <c r="K256" s="441">
        <v>0</v>
      </c>
      <c r="L256" s="441">
        <v>0</v>
      </c>
      <c r="M256" s="441">
        <v>0</v>
      </c>
      <c r="N256" s="441">
        <v>0</v>
      </c>
      <c r="O256" s="441">
        <v>0</v>
      </c>
      <c r="P256" s="441">
        <v>0</v>
      </c>
      <c r="Q256" s="441">
        <v>0</v>
      </c>
      <c r="R256" s="441">
        <v>0</v>
      </c>
      <c r="S256" s="442">
        <v>1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3"/>
        <v>6</v>
      </c>
      <c r="H257" s="174">
        <v>0</v>
      </c>
      <c r="I257" s="441">
        <v>0</v>
      </c>
      <c r="J257" s="441">
        <v>0</v>
      </c>
      <c r="K257" s="441">
        <v>0</v>
      </c>
      <c r="L257" s="441">
        <v>0</v>
      </c>
      <c r="M257" s="441">
        <v>1</v>
      </c>
      <c r="N257" s="441">
        <v>1</v>
      </c>
      <c r="O257" s="441">
        <v>1</v>
      </c>
      <c r="P257" s="441">
        <v>1</v>
      </c>
      <c r="Q257" s="441">
        <v>1</v>
      </c>
      <c r="R257" s="441">
        <v>1</v>
      </c>
      <c r="S257" s="442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3"/>
        <v>0</v>
      </c>
      <c r="H258" s="174">
        <v>0</v>
      </c>
      <c r="I258" s="441">
        <v>0</v>
      </c>
      <c r="J258" s="441">
        <v>0</v>
      </c>
      <c r="K258" s="441">
        <v>0</v>
      </c>
      <c r="L258" s="441">
        <v>0</v>
      </c>
      <c r="M258" s="441">
        <v>0</v>
      </c>
      <c r="N258" s="441">
        <v>0</v>
      </c>
      <c r="O258" s="441">
        <v>0</v>
      </c>
      <c r="P258" s="441">
        <v>0</v>
      </c>
      <c r="Q258" s="441">
        <v>0</v>
      </c>
      <c r="R258" s="441">
        <v>0</v>
      </c>
      <c r="S258" s="442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3"/>
        <v>0</v>
      </c>
      <c r="H259" s="174">
        <v>0</v>
      </c>
      <c r="I259" s="441">
        <v>0</v>
      </c>
      <c r="J259" s="441">
        <v>0</v>
      </c>
      <c r="K259" s="441">
        <v>0</v>
      </c>
      <c r="L259" s="441">
        <v>0</v>
      </c>
      <c r="M259" s="441">
        <v>0</v>
      </c>
      <c r="N259" s="441">
        <v>0</v>
      </c>
      <c r="O259" s="441">
        <v>0</v>
      </c>
      <c r="P259" s="441">
        <v>0</v>
      </c>
      <c r="Q259" s="441">
        <v>0</v>
      </c>
      <c r="R259" s="441">
        <v>0</v>
      </c>
      <c r="S259" s="442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3"/>
        <v>0</v>
      </c>
      <c r="H260" s="174">
        <v>0</v>
      </c>
      <c r="I260" s="441">
        <v>0</v>
      </c>
      <c r="J260" s="441">
        <v>0</v>
      </c>
      <c r="K260" s="441">
        <v>0</v>
      </c>
      <c r="L260" s="441">
        <v>0</v>
      </c>
      <c r="M260" s="441">
        <v>0</v>
      </c>
      <c r="N260" s="441">
        <v>0</v>
      </c>
      <c r="O260" s="441">
        <v>0</v>
      </c>
      <c r="P260" s="441">
        <v>0</v>
      </c>
      <c r="Q260" s="441">
        <v>0</v>
      </c>
      <c r="R260" s="441">
        <v>0</v>
      </c>
      <c r="S260" s="442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3"/>
        <v>0</v>
      </c>
      <c r="H261" s="174">
        <v>0</v>
      </c>
      <c r="I261" s="441">
        <v>0</v>
      </c>
      <c r="J261" s="441">
        <v>0</v>
      </c>
      <c r="K261" s="441">
        <v>0</v>
      </c>
      <c r="L261" s="441">
        <v>0</v>
      </c>
      <c r="M261" s="441">
        <v>0</v>
      </c>
      <c r="N261" s="441">
        <v>0</v>
      </c>
      <c r="O261" s="441">
        <v>0</v>
      </c>
      <c r="P261" s="441">
        <v>0</v>
      </c>
      <c r="Q261" s="441">
        <v>0</v>
      </c>
      <c r="R261" s="441">
        <v>0</v>
      </c>
      <c r="S261" s="442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3"/>
        <v>2</v>
      </c>
      <c r="H262" s="174">
        <v>0</v>
      </c>
      <c r="I262" s="443">
        <v>1</v>
      </c>
      <c r="J262" s="443">
        <v>1</v>
      </c>
      <c r="K262" s="443">
        <v>0</v>
      </c>
      <c r="L262" s="443">
        <v>0</v>
      </c>
      <c r="M262" s="443">
        <v>0</v>
      </c>
      <c r="N262" s="443">
        <v>0</v>
      </c>
      <c r="O262" s="443">
        <v>0</v>
      </c>
      <c r="P262" s="443">
        <v>0</v>
      </c>
      <c r="Q262" s="443">
        <v>0</v>
      </c>
      <c r="R262" s="443">
        <v>0</v>
      </c>
      <c r="S262" s="444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132</v>
      </c>
      <c r="H263" s="93">
        <f t="shared" ref="H263:S263" si="14">SUM(H210:H262)</f>
        <v>7</v>
      </c>
      <c r="I263" s="93">
        <f t="shared" si="14"/>
        <v>8</v>
      </c>
      <c r="J263" s="93">
        <f t="shared" si="14"/>
        <v>8</v>
      </c>
      <c r="K263" s="93">
        <f t="shared" si="14"/>
        <v>7</v>
      </c>
      <c r="L263" s="93">
        <f t="shared" si="14"/>
        <v>8</v>
      </c>
      <c r="M263" s="93">
        <f t="shared" si="14"/>
        <v>8</v>
      </c>
      <c r="N263" s="93">
        <f t="shared" si="14"/>
        <v>10</v>
      </c>
      <c r="O263" s="93">
        <f t="shared" si="14"/>
        <v>10</v>
      </c>
      <c r="P263" s="93">
        <f t="shared" si="14"/>
        <v>12</v>
      </c>
      <c r="Q263" s="93">
        <f t="shared" si="14"/>
        <v>14</v>
      </c>
      <c r="R263" s="93">
        <f t="shared" si="14"/>
        <v>16</v>
      </c>
      <c r="S263" s="94">
        <f t="shared" si="14"/>
        <v>24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5">SUM(H264:S264)</f>
        <v>0</v>
      </c>
      <c r="H264" s="295">
        <v>0</v>
      </c>
      <c r="I264" s="295">
        <v>0</v>
      </c>
      <c r="J264" s="295">
        <v>0</v>
      </c>
      <c r="K264" s="295">
        <v>0</v>
      </c>
      <c r="L264" s="295">
        <v>0</v>
      </c>
      <c r="M264" s="295">
        <v>0</v>
      </c>
      <c r="N264" s="295">
        <v>0</v>
      </c>
      <c r="O264" s="295">
        <v>0</v>
      </c>
      <c r="P264" s="295">
        <v>0</v>
      </c>
      <c r="Q264" s="295">
        <v>0</v>
      </c>
      <c r="R264" s="295">
        <v>0</v>
      </c>
      <c r="S264" s="295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5"/>
        <v>0</v>
      </c>
      <c r="H265" s="295">
        <v>0</v>
      </c>
      <c r="I265" s="295">
        <v>0</v>
      </c>
      <c r="J265" s="295">
        <v>0</v>
      </c>
      <c r="K265" s="295">
        <v>0</v>
      </c>
      <c r="L265" s="295">
        <v>0</v>
      </c>
      <c r="M265" s="295">
        <v>0</v>
      </c>
      <c r="N265" s="295">
        <v>0</v>
      </c>
      <c r="O265" s="295">
        <v>0</v>
      </c>
      <c r="P265" s="295">
        <v>0</v>
      </c>
      <c r="Q265" s="295">
        <v>0</v>
      </c>
      <c r="R265" s="295">
        <v>0</v>
      </c>
      <c r="S265" s="295">
        <v>0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5"/>
        <v>0</v>
      </c>
      <c r="H266" s="295">
        <v>0</v>
      </c>
      <c r="I266" s="295">
        <v>0</v>
      </c>
      <c r="J266" s="295">
        <v>0</v>
      </c>
      <c r="K266" s="295">
        <v>0</v>
      </c>
      <c r="L266" s="295">
        <v>0</v>
      </c>
      <c r="M266" s="295">
        <v>0</v>
      </c>
      <c r="N266" s="295">
        <v>0</v>
      </c>
      <c r="O266" s="295">
        <v>0</v>
      </c>
      <c r="P266" s="295">
        <v>0</v>
      </c>
      <c r="Q266" s="295">
        <v>0</v>
      </c>
      <c r="R266" s="295">
        <v>0</v>
      </c>
      <c r="S266" s="295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5"/>
        <v>0</v>
      </c>
      <c r="H267" s="295">
        <v>0</v>
      </c>
      <c r="I267" s="295">
        <v>0</v>
      </c>
      <c r="J267" s="295">
        <v>0</v>
      </c>
      <c r="K267" s="295">
        <v>0</v>
      </c>
      <c r="L267" s="295">
        <v>0</v>
      </c>
      <c r="M267" s="295">
        <v>0</v>
      </c>
      <c r="N267" s="295">
        <v>0</v>
      </c>
      <c r="O267" s="295">
        <v>0</v>
      </c>
      <c r="P267" s="295">
        <v>0</v>
      </c>
      <c r="Q267" s="295">
        <v>0</v>
      </c>
      <c r="R267" s="295">
        <v>0</v>
      </c>
      <c r="S267" s="295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5"/>
        <v>0</v>
      </c>
      <c r="H268" s="445">
        <v>0</v>
      </c>
      <c r="I268" s="445">
        <v>0</v>
      </c>
      <c r="J268" s="445">
        <v>0</v>
      </c>
      <c r="K268" s="445">
        <v>0</v>
      </c>
      <c r="L268" s="445">
        <v>0</v>
      </c>
      <c r="M268" s="445">
        <v>0</v>
      </c>
      <c r="N268" s="445">
        <v>0</v>
      </c>
      <c r="O268" s="445">
        <v>0</v>
      </c>
      <c r="P268" s="445">
        <v>0</v>
      </c>
      <c r="Q268" s="445">
        <v>0</v>
      </c>
      <c r="R268" s="445">
        <v>0</v>
      </c>
      <c r="S268" s="445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5"/>
        <v>0</v>
      </c>
      <c r="H269" s="445">
        <v>0</v>
      </c>
      <c r="I269" s="445">
        <v>0</v>
      </c>
      <c r="J269" s="445">
        <v>0</v>
      </c>
      <c r="K269" s="445">
        <v>0</v>
      </c>
      <c r="L269" s="445">
        <v>0</v>
      </c>
      <c r="M269" s="445">
        <v>0</v>
      </c>
      <c r="N269" s="445">
        <v>0</v>
      </c>
      <c r="O269" s="445">
        <v>0</v>
      </c>
      <c r="P269" s="445">
        <v>0</v>
      </c>
      <c r="Q269" s="445">
        <v>0</v>
      </c>
      <c r="R269" s="445">
        <v>0</v>
      </c>
      <c r="S269" s="445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5"/>
        <v>0</v>
      </c>
      <c r="H270" s="445">
        <v>0</v>
      </c>
      <c r="I270" s="445">
        <v>0</v>
      </c>
      <c r="J270" s="445">
        <v>0</v>
      </c>
      <c r="K270" s="445">
        <v>0</v>
      </c>
      <c r="L270" s="445">
        <v>0</v>
      </c>
      <c r="M270" s="445">
        <v>0</v>
      </c>
      <c r="N270" s="445">
        <v>0</v>
      </c>
      <c r="O270" s="445">
        <v>0</v>
      </c>
      <c r="P270" s="445">
        <v>0</v>
      </c>
      <c r="Q270" s="445">
        <v>0</v>
      </c>
      <c r="R270" s="445">
        <v>0</v>
      </c>
      <c r="S270" s="445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5"/>
        <v>0</v>
      </c>
      <c r="H271" s="445">
        <v>0</v>
      </c>
      <c r="I271" s="445">
        <v>0</v>
      </c>
      <c r="J271" s="445">
        <v>0</v>
      </c>
      <c r="K271" s="445">
        <v>0</v>
      </c>
      <c r="L271" s="445">
        <v>0</v>
      </c>
      <c r="M271" s="445">
        <v>0</v>
      </c>
      <c r="N271" s="445">
        <v>0</v>
      </c>
      <c r="O271" s="445">
        <v>0</v>
      </c>
      <c r="P271" s="445">
        <v>0</v>
      </c>
      <c r="Q271" s="445">
        <v>0</v>
      </c>
      <c r="R271" s="445">
        <v>0</v>
      </c>
      <c r="S271" s="445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5"/>
        <v>0</v>
      </c>
      <c r="H272" s="445">
        <v>0</v>
      </c>
      <c r="I272" s="445">
        <v>0</v>
      </c>
      <c r="J272" s="445">
        <v>0</v>
      </c>
      <c r="K272" s="445">
        <v>0</v>
      </c>
      <c r="L272" s="445">
        <v>0</v>
      </c>
      <c r="M272" s="445">
        <v>0</v>
      </c>
      <c r="N272" s="445">
        <v>0</v>
      </c>
      <c r="O272" s="445">
        <v>0</v>
      </c>
      <c r="P272" s="445">
        <v>0</v>
      </c>
      <c r="Q272" s="445">
        <v>0</v>
      </c>
      <c r="R272" s="445">
        <v>0</v>
      </c>
      <c r="S272" s="445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5"/>
        <v>0</v>
      </c>
      <c r="H273" s="445">
        <v>0</v>
      </c>
      <c r="I273" s="445">
        <v>0</v>
      </c>
      <c r="J273" s="445">
        <v>0</v>
      </c>
      <c r="K273" s="445">
        <v>0</v>
      </c>
      <c r="L273" s="445">
        <v>0</v>
      </c>
      <c r="M273" s="445">
        <v>0</v>
      </c>
      <c r="N273" s="445">
        <v>0</v>
      </c>
      <c r="O273" s="445">
        <v>0</v>
      </c>
      <c r="P273" s="445">
        <v>0</v>
      </c>
      <c r="Q273" s="445">
        <v>0</v>
      </c>
      <c r="R273" s="445">
        <v>0</v>
      </c>
      <c r="S273" s="445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5"/>
        <v>0</v>
      </c>
      <c r="H274" s="445">
        <v>0</v>
      </c>
      <c r="I274" s="445">
        <v>0</v>
      </c>
      <c r="J274" s="445">
        <v>0</v>
      </c>
      <c r="K274" s="445">
        <v>0</v>
      </c>
      <c r="L274" s="445">
        <v>0</v>
      </c>
      <c r="M274" s="445">
        <v>0</v>
      </c>
      <c r="N274" s="445">
        <v>0</v>
      </c>
      <c r="O274" s="445">
        <v>0</v>
      </c>
      <c r="P274" s="445">
        <v>0</v>
      </c>
      <c r="Q274" s="445">
        <v>0</v>
      </c>
      <c r="R274" s="445">
        <v>0</v>
      </c>
      <c r="S274" s="445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5"/>
        <v>0</v>
      </c>
      <c r="H275" s="445">
        <v>0</v>
      </c>
      <c r="I275" s="445">
        <v>0</v>
      </c>
      <c r="J275" s="445">
        <v>0</v>
      </c>
      <c r="K275" s="445">
        <v>0</v>
      </c>
      <c r="L275" s="445">
        <v>0</v>
      </c>
      <c r="M275" s="445">
        <v>0</v>
      </c>
      <c r="N275" s="445">
        <v>0</v>
      </c>
      <c r="O275" s="445">
        <v>0</v>
      </c>
      <c r="P275" s="445">
        <v>0</v>
      </c>
      <c r="Q275" s="445">
        <v>0</v>
      </c>
      <c r="R275" s="445">
        <v>0</v>
      </c>
      <c r="S275" s="445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5"/>
        <v>0</v>
      </c>
      <c r="H276" s="445">
        <v>0</v>
      </c>
      <c r="I276" s="445">
        <v>0</v>
      </c>
      <c r="J276" s="445">
        <v>0</v>
      </c>
      <c r="K276" s="445">
        <v>0</v>
      </c>
      <c r="L276" s="445">
        <v>0</v>
      </c>
      <c r="M276" s="445">
        <v>0</v>
      </c>
      <c r="N276" s="445">
        <v>0</v>
      </c>
      <c r="O276" s="445">
        <v>0</v>
      </c>
      <c r="P276" s="445">
        <v>0</v>
      </c>
      <c r="Q276" s="445">
        <v>0</v>
      </c>
      <c r="R276" s="445">
        <v>0</v>
      </c>
      <c r="S276" s="445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5"/>
        <v>0</v>
      </c>
      <c r="H277" s="445">
        <v>0</v>
      </c>
      <c r="I277" s="445">
        <v>0</v>
      </c>
      <c r="J277" s="445">
        <v>0</v>
      </c>
      <c r="K277" s="445">
        <v>0</v>
      </c>
      <c r="L277" s="445">
        <v>0</v>
      </c>
      <c r="M277" s="445">
        <v>0</v>
      </c>
      <c r="N277" s="445">
        <v>0</v>
      </c>
      <c r="O277" s="445">
        <v>0</v>
      </c>
      <c r="P277" s="445">
        <v>0</v>
      </c>
      <c r="Q277" s="445">
        <v>0</v>
      </c>
      <c r="R277" s="445">
        <v>0</v>
      </c>
      <c r="S277" s="445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5"/>
        <v>0</v>
      </c>
      <c r="H278" s="445">
        <v>0</v>
      </c>
      <c r="I278" s="445">
        <v>0</v>
      </c>
      <c r="J278" s="445">
        <v>0</v>
      </c>
      <c r="K278" s="445">
        <v>0</v>
      </c>
      <c r="L278" s="445">
        <v>0</v>
      </c>
      <c r="M278" s="445">
        <v>0</v>
      </c>
      <c r="N278" s="445">
        <v>0</v>
      </c>
      <c r="O278" s="445">
        <v>0</v>
      </c>
      <c r="P278" s="445">
        <v>0</v>
      </c>
      <c r="Q278" s="445">
        <v>0</v>
      </c>
      <c r="R278" s="445">
        <v>0</v>
      </c>
      <c r="S278" s="445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5"/>
        <v>0</v>
      </c>
      <c r="H279" s="445">
        <v>0</v>
      </c>
      <c r="I279" s="445">
        <v>0</v>
      </c>
      <c r="J279" s="445">
        <v>0</v>
      </c>
      <c r="K279" s="445">
        <v>0</v>
      </c>
      <c r="L279" s="445">
        <v>0</v>
      </c>
      <c r="M279" s="445">
        <v>0</v>
      </c>
      <c r="N279" s="445">
        <v>0</v>
      </c>
      <c r="O279" s="445">
        <v>0</v>
      </c>
      <c r="P279" s="445">
        <v>0</v>
      </c>
      <c r="Q279" s="445">
        <v>0</v>
      </c>
      <c r="R279" s="445">
        <v>0</v>
      </c>
      <c r="S279" s="445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5"/>
        <v>0</v>
      </c>
      <c r="H280" s="445">
        <v>0</v>
      </c>
      <c r="I280" s="445">
        <v>0</v>
      </c>
      <c r="J280" s="445">
        <v>0</v>
      </c>
      <c r="K280" s="445">
        <v>0</v>
      </c>
      <c r="L280" s="445">
        <v>0</v>
      </c>
      <c r="M280" s="445">
        <v>0</v>
      </c>
      <c r="N280" s="445">
        <v>0</v>
      </c>
      <c r="O280" s="445">
        <v>0</v>
      </c>
      <c r="P280" s="445">
        <v>0</v>
      </c>
      <c r="Q280" s="445">
        <v>0</v>
      </c>
      <c r="R280" s="445">
        <v>0</v>
      </c>
      <c r="S280" s="445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5"/>
        <v>0</v>
      </c>
      <c r="H281" s="445">
        <v>0</v>
      </c>
      <c r="I281" s="445">
        <v>0</v>
      </c>
      <c r="J281" s="445">
        <v>0</v>
      </c>
      <c r="K281" s="445">
        <v>0</v>
      </c>
      <c r="L281" s="445">
        <v>0</v>
      </c>
      <c r="M281" s="445">
        <v>0</v>
      </c>
      <c r="N281" s="445">
        <v>0</v>
      </c>
      <c r="O281" s="445">
        <v>0</v>
      </c>
      <c r="P281" s="445">
        <v>0</v>
      </c>
      <c r="Q281" s="445">
        <v>0</v>
      </c>
      <c r="R281" s="445">
        <v>0</v>
      </c>
      <c r="S281" s="445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5"/>
        <v>0</v>
      </c>
      <c r="H282" s="445">
        <v>0</v>
      </c>
      <c r="I282" s="445">
        <v>0</v>
      </c>
      <c r="J282" s="445">
        <v>0</v>
      </c>
      <c r="K282" s="445">
        <v>0</v>
      </c>
      <c r="L282" s="445">
        <v>0</v>
      </c>
      <c r="M282" s="445">
        <v>0</v>
      </c>
      <c r="N282" s="445">
        <v>0</v>
      </c>
      <c r="O282" s="445">
        <v>0</v>
      </c>
      <c r="P282" s="445">
        <v>0</v>
      </c>
      <c r="Q282" s="445">
        <v>0</v>
      </c>
      <c r="R282" s="445">
        <v>0</v>
      </c>
      <c r="S282" s="445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5"/>
        <v>0</v>
      </c>
      <c r="H283" s="445">
        <v>0</v>
      </c>
      <c r="I283" s="445">
        <v>0</v>
      </c>
      <c r="J283" s="445">
        <v>0</v>
      </c>
      <c r="K283" s="445">
        <v>0</v>
      </c>
      <c r="L283" s="445">
        <v>0</v>
      </c>
      <c r="M283" s="445">
        <v>0</v>
      </c>
      <c r="N283" s="445">
        <v>0</v>
      </c>
      <c r="O283" s="445">
        <v>0</v>
      </c>
      <c r="P283" s="445">
        <v>0</v>
      </c>
      <c r="Q283" s="445">
        <v>0</v>
      </c>
      <c r="R283" s="445">
        <v>0</v>
      </c>
      <c r="S283" s="445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5"/>
        <v>0</v>
      </c>
      <c r="H284" s="445">
        <v>0</v>
      </c>
      <c r="I284" s="445">
        <v>0</v>
      </c>
      <c r="J284" s="445">
        <v>0</v>
      </c>
      <c r="K284" s="445">
        <v>0</v>
      </c>
      <c r="L284" s="445">
        <v>0</v>
      </c>
      <c r="M284" s="445">
        <v>0</v>
      </c>
      <c r="N284" s="445">
        <v>0</v>
      </c>
      <c r="O284" s="445">
        <v>0</v>
      </c>
      <c r="P284" s="445">
        <v>0</v>
      </c>
      <c r="Q284" s="445">
        <v>0</v>
      </c>
      <c r="R284" s="445">
        <v>0</v>
      </c>
      <c r="S284" s="445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5"/>
        <v>1</v>
      </c>
      <c r="H285" s="445">
        <v>0</v>
      </c>
      <c r="I285" s="445">
        <v>0</v>
      </c>
      <c r="J285" s="445">
        <v>0</v>
      </c>
      <c r="K285" s="445">
        <v>0</v>
      </c>
      <c r="L285" s="445">
        <v>0</v>
      </c>
      <c r="M285" s="445">
        <v>0</v>
      </c>
      <c r="N285" s="445">
        <v>0</v>
      </c>
      <c r="O285" s="445">
        <v>0</v>
      </c>
      <c r="P285" s="445">
        <v>0</v>
      </c>
      <c r="Q285" s="445">
        <v>0</v>
      </c>
      <c r="R285" s="445">
        <v>0</v>
      </c>
      <c r="S285" s="445">
        <v>1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5"/>
        <v>0</v>
      </c>
      <c r="H286" s="445">
        <v>0</v>
      </c>
      <c r="I286" s="445">
        <v>0</v>
      </c>
      <c r="J286" s="445">
        <v>0</v>
      </c>
      <c r="K286" s="445">
        <v>0</v>
      </c>
      <c r="L286" s="445">
        <v>0</v>
      </c>
      <c r="M286" s="445">
        <v>0</v>
      </c>
      <c r="N286" s="445">
        <v>0</v>
      </c>
      <c r="O286" s="445">
        <v>0</v>
      </c>
      <c r="P286" s="445">
        <v>0</v>
      </c>
      <c r="Q286" s="445">
        <v>0</v>
      </c>
      <c r="R286" s="445">
        <v>0</v>
      </c>
      <c r="S286" s="445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5"/>
        <v>0</v>
      </c>
      <c r="H287" s="445">
        <v>0</v>
      </c>
      <c r="I287" s="445">
        <v>0</v>
      </c>
      <c r="J287" s="445">
        <v>0</v>
      </c>
      <c r="K287" s="445">
        <v>0</v>
      </c>
      <c r="L287" s="445">
        <v>0</v>
      </c>
      <c r="M287" s="445">
        <v>0</v>
      </c>
      <c r="N287" s="445">
        <v>0</v>
      </c>
      <c r="O287" s="445">
        <v>0</v>
      </c>
      <c r="P287" s="445">
        <v>0</v>
      </c>
      <c r="Q287" s="445">
        <v>0</v>
      </c>
      <c r="R287" s="445">
        <v>0</v>
      </c>
      <c r="S287" s="445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5"/>
        <v>0</v>
      </c>
      <c r="H288" s="445">
        <v>0</v>
      </c>
      <c r="I288" s="445">
        <v>0</v>
      </c>
      <c r="J288" s="445">
        <v>0</v>
      </c>
      <c r="K288" s="445">
        <v>0</v>
      </c>
      <c r="L288" s="445">
        <v>0</v>
      </c>
      <c r="M288" s="445">
        <v>0</v>
      </c>
      <c r="N288" s="445">
        <v>0</v>
      </c>
      <c r="O288" s="445">
        <v>0</v>
      </c>
      <c r="P288" s="445">
        <v>0</v>
      </c>
      <c r="Q288" s="445">
        <v>0</v>
      </c>
      <c r="R288" s="445">
        <v>0</v>
      </c>
      <c r="S288" s="445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5"/>
        <v>0</v>
      </c>
      <c r="H289" s="445">
        <v>0</v>
      </c>
      <c r="I289" s="445">
        <v>0</v>
      </c>
      <c r="J289" s="445">
        <v>0</v>
      </c>
      <c r="K289" s="445">
        <v>0</v>
      </c>
      <c r="L289" s="445">
        <v>0</v>
      </c>
      <c r="M289" s="445">
        <v>0</v>
      </c>
      <c r="N289" s="445">
        <v>0</v>
      </c>
      <c r="O289" s="445">
        <v>0</v>
      </c>
      <c r="P289" s="445">
        <v>0</v>
      </c>
      <c r="Q289" s="445">
        <v>0</v>
      </c>
      <c r="R289" s="445">
        <v>0</v>
      </c>
      <c r="S289" s="445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5"/>
        <v>0</v>
      </c>
      <c r="H290" s="445">
        <v>0</v>
      </c>
      <c r="I290" s="445">
        <v>0</v>
      </c>
      <c r="J290" s="445">
        <v>0</v>
      </c>
      <c r="K290" s="445">
        <v>0</v>
      </c>
      <c r="L290" s="445">
        <v>0</v>
      </c>
      <c r="M290" s="445">
        <v>0</v>
      </c>
      <c r="N290" s="445">
        <v>0</v>
      </c>
      <c r="O290" s="445">
        <v>0</v>
      </c>
      <c r="P290" s="445">
        <v>0</v>
      </c>
      <c r="Q290" s="445">
        <v>0</v>
      </c>
      <c r="R290" s="445">
        <v>0</v>
      </c>
      <c r="S290" s="445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5"/>
        <v>0</v>
      </c>
      <c r="H291" s="445">
        <v>0</v>
      </c>
      <c r="I291" s="445">
        <v>0</v>
      </c>
      <c r="J291" s="445">
        <v>0</v>
      </c>
      <c r="K291" s="445">
        <v>0</v>
      </c>
      <c r="L291" s="445">
        <v>0</v>
      </c>
      <c r="M291" s="445">
        <v>0</v>
      </c>
      <c r="N291" s="445">
        <v>0</v>
      </c>
      <c r="O291" s="445">
        <v>0</v>
      </c>
      <c r="P291" s="445">
        <v>0</v>
      </c>
      <c r="Q291" s="445">
        <v>0</v>
      </c>
      <c r="R291" s="445">
        <v>0</v>
      </c>
      <c r="S291" s="445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5"/>
        <v>0</v>
      </c>
      <c r="H292" s="445">
        <v>0</v>
      </c>
      <c r="I292" s="445">
        <v>0</v>
      </c>
      <c r="J292" s="445">
        <v>0</v>
      </c>
      <c r="K292" s="445">
        <v>0</v>
      </c>
      <c r="L292" s="445">
        <v>0</v>
      </c>
      <c r="M292" s="445">
        <v>0</v>
      </c>
      <c r="N292" s="445">
        <v>0</v>
      </c>
      <c r="O292" s="445">
        <v>0</v>
      </c>
      <c r="P292" s="445">
        <v>0</v>
      </c>
      <c r="Q292" s="445">
        <v>0</v>
      </c>
      <c r="R292" s="445">
        <v>0</v>
      </c>
      <c r="S292" s="445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5"/>
        <v>0</v>
      </c>
      <c r="H293" s="445">
        <v>0</v>
      </c>
      <c r="I293" s="445">
        <v>0</v>
      </c>
      <c r="J293" s="445">
        <v>0</v>
      </c>
      <c r="K293" s="445">
        <v>0</v>
      </c>
      <c r="L293" s="445">
        <v>0</v>
      </c>
      <c r="M293" s="445">
        <v>0</v>
      </c>
      <c r="N293" s="445">
        <v>0</v>
      </c>
      <c r="O293" s="445">
        <v>0</v>
      </c>
      <c r="P293" s="445">
        <v>0</v>
      </c>
      <c r="Q293" s="445">
        <v>0</v>
      </c>
      <c r="R293" s="445">
        <v>0</v>
      </c>
      <c r="S293" s="445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5"/>
        <v>0</v>
      </c>
      <c r="H294" s="445">
        <v>0</v>
      </c>
      <c r="I294" s="445">
        <v>0</v>
      </c>
      <c r="J294" s="445">
        <v>0</v>
      </c>
      <c r="K294" s="445">
        <v>0</v>
      </c>
      <c r="L294" s="445">
        <v>0</v>
      </c>
      <c r="M294" s="445">
        <v>0</v>
      </c>
      <c r="N294" s="445">
        <v>0</v>
      </c>
      <c r="O294" s="445">
        <v>0</v>
      </c>
      <c r="P294" s="445">
        <v>0</v>
      </c>
      <c r="Q294" s="445">
        <v>0</v>
      </c>
      <c r="R294" s="445">
        <v>0</v>
      </c>
      <c r="S294" s="445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5"/>
        <v>0</v>
      </c>
      <c r="H295" s="445">
        <v>0</v>
      </c>
      <c r="I295" s="445">
        <v>0</v>
      </c>
      <c r="J295" s="445">
        <v>0</v>
      </c>
      <c r="K295" s="445">
        <v>0</v>
      </c>
      <c r="L295" s="445">
        <v>0</v>
      </c>
      <c r="M295" s="445">
        <v>0</v>
      </c>
      <c r="N295" s="445">
        <v>0</v>
      </c>
      <c r="O295" s="445">
        <v>0</v>
      </c>
      <c r="P295" s="445">
        <v>0</v>
      </c>
      <c r="Q295" s="445">
        <v>0</v>
      </c>
      <c r="R295" s="445">
        <v>0</v>
      </c>
      <c r="S295" s="445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5"/>
        <v>1</v>
      </c>
      <c r="H296" s="445">
        <v>0</v>
      </c>
      <c r="I296" s="445">
        <v>0</v>
      </c>
      <c r="J296" s="445">
        <v>0</v>
      </c>
      <c r="K296" s="445">
        <v>0</v>
      </c>
      <c r="L296" s="445">
        <v>0</v>
      </c>
      <c r="M296" s="445">
        <v>0</v>
      </c>
      <c r="N296" s="445">
        <v>0</v>
      </c>
      <c r="O296" s="445">
        <v>0</v>
      </c>
      <c r="P296" s="445">
        <v>0</v>
      </c>
      <c r="Q296" s="445">
        <v>0</v>
      </c>
      <c r="R296" s="445">
        <v>0</v>
      </c>
      <c r="S296" s="445">
        <v>1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5"/>
        <v>0</v>
      </c>
      <c r="H297" s="445">
        <v>0</v>
      </c>
      <c r="I297" s="445">
        <v>0</v>
      </c>
      <c r="J297" s="445">
        <v>0</v>
      </c>
      <c r="K297" s="445">
        <v>0</v>
      </c>
      <c r="L297" s="445">
        <v>0</v>
      </c>
      <c r="M297" s="445">
        <v>0</v>
      </c>
      <c r="N297" s="445">
        <v>0</v>
      </c>
      <c r="O297" s="445">
        <v>0</v>
      </c>
      <c r="P297" s="445">
        <v>0</v>
      </c>
      <c r="Q297" s="445">
        <v>0</v>
      </c>
      <c r="R297" s="445">
        <v>0</v>
      </c>
      <c r="S297" s="445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5"/>
        <v>0</v>
      </c>
      <c r="H298" s="445">
        <v>0</v>
      </c>
      <c r="I298" s="445">
        <v>0</v>
      </c>
      <c r="J298" s="445">
        <v>0</v>
      </c>
      <c r="K298" s="445">
        <v>0</v>
      </c>
      <c r="L298" s="445">
        <v>0</v>
      </c>
      <c r="M298" s="445">
        <v>0</v>
      </c>
      <c r="N298" s="445">
        <v>0</v>
      </c>
      <c r="O298" s="445">
        <v>0</v>
      </c>
      <c r="P298" s="445">
        <v>0</v>
      </c>
      <c r="Q298" s="445">
        <v>0</v>
      </c>
      <c r="R298" s="445">
        <v>0</v>
      </c>
      <c r="S298" s="445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5"/>
        <v>0</v>
      </c>
      <c r="H299" s="445">
        <v>0</v>
      </c>
      <c r="I299" s="445">
        <v>0</v>
      </c>
      <c r="J299" s="445">
        <v>0</v>
      </c>
      <c r="K299" s="445">
        <v>0</v>
      </c>
      <c r="L299" s="445">
        <v>0</v>
      </c>
      <c r="M299" s="445">
        <v>0</v>
      </c>
      <c r="N299" s="445">
        <v>0</v>
      </c>
      <c r="O299" s="445">
        <v>0</v>
      </c>
      <c r="P299" s="445">
        <v>0</v>
      </c>
      <c r="Q299" s="445">
        <v>0</v>
      </c>
      <c r="R299" s="445">
        <v>0</v>
      </c>
      <c r="S299" s="445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5"/>
        <v>0</v>
      </c>
      <c r="H300" s="445">
        <v>0</v>
      </c>
      <c r="I300" s="445">
        <v>0</v>
      </c>
      <c r="J300" s="445">
        <v>0</v>
      </c>
      <c r="K300" s="445">
        <v>0</v>
      </c>
      <c r="L300" s="445">
        <v>0</v>
      </c>
      <c r="M300" s="445">
        <v>0</v>
      </c>
      <c r="N300" s="445">
        <v>0</v>
      </c>
      <c r="O300" s="445">
        <v>0</v>
      </c>
      <c r="P300" s="445">
        <v>0</v>
      </c>
      <c r="Q300" s="445">
        <v>0</v>
      </c>
      <c r="R300" s="445">
        <v>0</v>
      </c>
      <c r="S300" s="445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5"/>
        <v>0</v>
      </c>
      <c r="H301" s="445">
        <v>0</v>
      </c>
      <c r="I301" s="445">
        <v>0</v>
      </c>
      <c r="J301" s="445">
        <v>0</v>
      </c>
      <c r="K301" s="445">
        <v>0</v>
      </c>
      <c r="L301" s="445">
        <v>0</v>
      </c>
      <c r="M301" s="445">
        <v>0</v>
      </c>
      <c r="N301" s="445">
        <v>0</v>
      </c>
      <c r="O301" s="445">
        <v>0</v>
      </c>
      <c r="P301" s="445">
        <v>0</v>
      </c>
      <c r="Q301" s="445">
        <v>0</v>
      </c>
      <c r="R301" s="445">
        <v>0</v>
      </c>
      <c r="S301" s="445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5"/>
        <v>0</v>
      </c>
      <c r="H302" s="445">
        <v>0</v>
      </c>
      <c r="I302" s="445">
        <v>0</v>
      </c>
      <c r="J302" s="445">
        <v>0</v>
      </c>
      <c r="K302" s="445">
        <v>0</v>
      </c>
      <c r="L302" s="445">
        <v>0</v>
      </c>
      <c r="M302" s="445">
        <v>0</v>
      </c>
      <c r="N302" s="445">
        <v>0</v>
      </c>
      <c r="O302" s="445">
        <v>0</v>
      </c>
      <c r="P302" s="445">
        <v>0</v>
      </c>
      <c r="Q302" s="445">
        <v>0</v>
      </c>
      <c r="R302" s="445">
        <v>0</v>
      </c>
      <c r="S302" s="445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5"/>
        <v>0</v>
      </c>
      <c r="H303" s="445">
        <v>0</v>
      </c>
      <c r="I303" s="445">
        <v>0</v>
      </c>
      <c r="J303" s="445">
        <v>0</v>
      </c>
      <c r="K303" s="445">
        <v>0</v>
      </c>
      <c r="L303" s="445">
        <v>0</v>
      </c>
      <c r="M303" s="445">
        <v>0</v>
      </c>
      <c r="N303" s="445">
        <v>0</v>
      </c>
      <c r="O303" s="445">
        <v>0</v>
      </c>
      <c r="P303" s="445">
        <v>0</v>
      </c>
      <c r="Q303" s="445">
        <v>0</v>
      </c>
      <c r="R303" s="445">
        <v>0</v>
      </c>
      <c r="S303" s="445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5"/>
        <v>0</v>
      </c>
      <c r="H304" s="445">
        <v>0</v>
      </c>
      <c r="I304" s="445">
        <v>0</v>
      </c>
      <c r="J304" s="445">
        <v>0</v>
      </c>
      <c r="K304" s="445">
        <v>0</v>
      </c>
      <c r="L304" s="445">
        <v>0</v>
      </c>
      <c r="M304" s="445">
        <v>0</v>
      </c>
      <c r="N304" s="445">
        <v>0</v>
      </c>
      <c r="O304" s="445">
        <v>0</v>
      </c>
      <c r="P304" s="445">
        <v>0</v>
      </c>
      <c r="Q304" s="445">
        <v>0</v>
      </c>
      <c r="R304" s="445">
        <v>0</v>
      </c>
      <c r="S304" s="445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5"/>
        <v>0</v>
      </c>
      <c r="H305" s="445">
        <v>0</v>
      </c>
      <c r="I305" s="445">
        <v>0</v>
      </c>
      <c r="J305" s="445">
        <v>0</v>
      </c>
      <c r="K305" s="445">
        <v>0</v>
      </c>
      <c r="L305" s="445">
        <v>0</v>
      </c>
      <c r="M305" s="445">
        <v>0</v>
      </c>
      <c r="N305" s="445">
        <v>0</v>
      </c>
      <c r="O305" s="445">
        <v>0</v>
      </c>
      <c r="P305" s="445">
        <v>0</v>
      </c>
      <c r="Q305" s="445">
        <v>0</v>
      </c>
      <c r="R305" s="445">
        <v>0</v>
      </c>
      <c r="S305" s="445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5"/>
        <v>1</v>
      </c>
      <c r="H306" s="445">
        <v>0</v>
      </c>
      <c r="I306" s="445">
        <v>0</v>
      </c>
      <c r="J306" s="445">
        <v>0</v>
      </c>
      <c r="K306" s="445">
        <v>0</v>
      </c>
      <c r="L306" s="445">
        <v>0</v>
      </c>
      <c r="M306" s="445">
        <v>0</v>
      </c>
      <c r="N306" s="445">
        <v>0</v>
      </c>
      <c r="O306" s="445">
        <v>0</v>
      </c>
      <c r="P306" s="445">
        <v>0</v>
      </c>
      <c r="Q306" s="445">
        <v>0</v>
      </c>
      <c r="R306" s="445">
        <v>0</v>
      </c>
      <c r="S306" s="445">
        <v>1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5"/>
        <v>0</v>
      </c>
      <c r="H307" s="445">
        <v>0</v>
      </c>
      <c r="I307" s="445">
        <v>0</v>
      </c>
      <c r="J307" s="445">
        <v>0</v>
      </c>
      <c r="K307" s="445">
        <v>0</v>
      </c>
      <c r="L307" s="445">
        <v>0</v>
      </c>
      <c r="M307" s="445">
        <v>0</v>
      </c>
      <c r="N307" s="445">
        <v>0</v>
      </c>
      <c r="O307" s="445">
        <v>0</v>
      </c>
      <c r="P307" s="445">
        <v>0</v>
      </c>
      <c r="Q307" s="445">
        <v>0</v>
      </c>
      <c r="R307" s="445">
        <v>0</v>
      </c>
      <c r="S307" s="445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5"/>
        <v>0</v>
      </c>
      <c r="H308" s="445">
        <v>0</v>
      </c>
      <c r="I308" s="445">
        <v>0</v>
      </c>
      <c r="J308" s="445">
        <v>0</v>
      </c>
      <c r="K308" s="445">
        <v>0</v>
      </c>
      <c r="L308" s="445">
        <v>0</v>
      </c>
      <c r="M308" s="445">
        <v>0</v>
      </c>
      <c r="N308" s="445">
        <v>0</v>
      </c>
      <c r="O308" s="445">
        <v>0</v>
      </c>
      <c r="P308" s="445">
        <v>0</v>
      </c>
      <c r="Q308" s="445">
        <v>0</v>
      </c>
      <c r="R308" s="445">
        <v>0</v>
      </c>
      <c r="S308" s="445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5"/>
        <v>0</v>
      </c>
      <c r="H309" s="445">
        <v>0</v>
      </c>
      <c r="I309" s="445">
        <v>0</v>
      </c>
      <c r="J309" s="445">
        <v>0</v>
      </c>
      <c r="K309" s="445">
        <v>0</v>
      </c>
      <c r="L309" s="445">
        <v>0</v>
      </c>
      <c r="M309" s="445">
        <v>0</v>
      </c>
      <c r="N309" s="445">
        <v>0</v>
      </c>
      <c r="O309" s="445">
        <v>0</v>
      </c>
      <c r="P309" s="445">
        <v>0</v>
      </c>
      <c r="Q309" s="445">
        <v>0</v>
      </c>
      <c r="R309" s="445">
        <v>0</v>
      </c>
      <c r="S309" s="445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5"/>
        <v>0</v>
      </c>
      <c r="H310" s="445">
        <v>0</v>
      </c>
      <c r="I310" s="445">
        <v>0</v>
      </c>
      <c r="J310" s="445">
        <v>0</v>
      </c>
      <c r="K310" s="445">
        <v>0</v>
      </c>
      <c r="L310" s="445">
        <v>0</v>
      </c>
      <c r="M310" s="445">
        <v>0</v>
      </c>
      <c r="N310" s="445">
        <v>0</v>
      </c>
      <c r="O310" s="445">
        <v>0</v>
      </c>
      <c r="P310" s="445">
        <v>0</v>
      </c>
      <c r="Q310" s="445">
        <v>0</v>
      </c>
      <c r="R310" s="445">
        <v>0</v>
      </c>
      <c r="S310" s="445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5"/>
        <v>0</v>
      </c>
      <c r="H311" s="445">
        <v>0</v>
      </c>
      <c r="I311" s="445">
        <v>0</v>
      </c>
      <c r="J311" s="445">
        <v>0</v>
      </c>
      <c r="K311" s="445">
        <v>0</v>
      </c>
      <c r="L311" s="445">
        <v>0</v>
      </c>
      <c r="M311" s="445">
        <v>0</v>
      </c>
      <c r="N311" s="445">
        <v>0</v>
      </c>
      <c r="O311" s="445">
        <v>0</v>
      </c>
      <c r="P311" s="445">
        <v>0</v>
      </c>
      <c r="Q311" s="445">
        <v>0</v>
      </c>
      <c r="R311" s="445">
        <v>0</v>
      </c>
      <c r="S311" s="445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5"/>
        <v>0</v>
      </c>
      <c r="H312" s="445">
        <v>0</v>
      </c>
      <c r="I312" s="445">
        <v>0</v>
      </c>
      <c r="J312" s="445">
        <v>0</v>
      </c>
      <c r="K312" s="445">
        <v>0</v>
      </c>
      <c r="L312" s="445">
        <v>0</v>
      </c>
      <c r="M312" s="445">
        <v>0</v>
      </c>
      <c r="N312" s="445">
        <v>0</v>
      </c>
      <c r="O312" s="445">
        <v>0</v>
      </c>
      <c r="P312" s="445">
        <v>0</v>
      </c>
      <c r="Q312" s="445">
        <v>0</v>
      </c>
      <c r="R312" s="445">
        <v>0</v>
      </c>
      <c r="S312" s="445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5"/>
        <v>0</v>
      </c>
      <c r="H313" s="445">
        <v>0</v>
      </c>
      <c r="I313" s="445">
        <v>0</v>
      </c>
      <c r="J313" s="445">
        <v>0</v>
      </c>
      <c r="K313" s="445">
        <v>0</v>
      </c>
      <c r="L313" s="445">
        <v>0</v>
      </c>
      <c r="M313" s="445">
        <v>0</v>
      </c>
      <c r="N313" s="445">
        <v>0</v>
      </c>
      <c r="O313" s="445">
        <v>0</v>
      </c>
      <c r="P313" s="445">
        <v>0</v>
      </c>
      <c r="Q313" s="445">
        <v>0</v>
      </c>
      <c r="R313" s="445">
        <v>0</v>
      </c>
      <c r="S313" s="445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5"/>
        <v>0</v>
      </c>
      <c r="H314" s="445">
        <v>0</v>
      </c>
      <c r="I314" s="445">
        <v>0</v>
      </c>
      <c r="J314" s="445">
        <v>0</v>
      </c>
      <c r="K314" s="445">
        <v>0</v>
      </c>
      <c r="L314" s="445">
        <v>0</v>
      </c>
      <c r="M314" s="445">
        <v>0</v>
      </c>
      <c r="N314" s="445">
        <v>0</v>
      </c>
      <c r="O314" s="445">
        <v>0</v>
      </c>
      <c r="P314" s="445">
        <v>0</v>
      </c>
      <c r="Q314" s="445">
        <v>0</v>
      </c>
      <c r="R314" s="445">
        <v>0</v>
      </c>
      <c r="S314" s="445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5"/>
        <v>0</v>
      </c>
      <c r="H315" s="445">
        <v>0</v>
      </c>
      <c r="I315" s="445">
        <v>0</v>
      </c>
      <c r="J315" s="445">
        <v>0</v>
      </c>
      <c r="K315" s="445">
        <v>0</v>
      </c>
      <c r="L315" s="445">
        <v>0</v>
      </c>
      <c r="M315" s="445">
        <v>0</v>
      </c>
      <c r="N315" s="445">
        <v>0</v>
      </c>
      <c r="O315" s="445">
        <v>0</v>
      </c>
      <c r="P315" s="445">
        <v>0</v>
      </c>
      <c r="Q315" s="445">
        <v>0</v>
      </c>
      <c r="R315" s="445">
        <v>0</v>
      </c>
      <c r="S315" s="445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5"/>
        <v>0</v>
      </c>
      <c r="H316" s="445">
        <v>0</v>
      </c>
      <c r="I316" s="445">
        <v>0</v>
      </c>
      <c r="J316" s="445">
        <v>0</v>
      </c>
      <c r="K316" s="445">
        <v>0</v>
      </c>
      <c r="L316" s="445">
        <v>0</v>
      </c>
      <c r="M316" s="445">
        <v>0</v>
      </c>
      <c r="N316" s="445">
        <v>0</v>
      </c>
      <c r="O316" s="445">
        <v>0</v>
      </c>
      <c r="P316" s="445">
        <v>0</v>
      </c>
      <c r="Q316" s="445">
        <v>0</v>
      </c>
      <c r="R316" s="445">
        <v>0</v>
      </c>
      <c r="S316" s="445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3</v>
      </c>
      <c r="H317" s="95">
        <f t="shared" ref="H317:S317" si="16">SUM(H264:H316)</f>
        <v>0</v>
      </c>
      <c r="I317" s="78">
        <f t="shared" si="16"/>
        <v>0</v>
      </c>
      <c r="J317" s="78">
        <f t="shared" si="16"/>
        <v>0</v>
      </c>
      <c r="K317" s="78">
        <f t="shared" si="16"/>
        <v>0</v>
      </c>
      <c r="L317" s="78">
        <f t="shared" si="16"/>
        <v>0</v>
      </c>
      <c r="M317" s="78">
        <f t="shared" si="16"/>
        <v>0</v>
      </c>
      <c r="N317" s="78">
        <f t="shared" si="16"/>
        <v>0</v>
      </c>
      <c r="O317" s="78">
        <f t="shared" si="16"/>
        <v>0</v>
      </c>
      <c r="P317" s="78">
        <f t="shared" si="16"/>
        <v>0</v>
      </c>
      <c r="Q317" s="78">
        <f t="shared" si="16"/>
        <v>0</v>
      </c>
      <c r="R317" s="78">
        <f t="shared" si="16"/>
        <v>0</v>
      </c>
      <c r="S317" s="78">
        <f t="shared" si="16"/>
        <v>3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787" t="s">
        <v>138</v>
      </c>
      <c r="D319" s="1784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788"/>
      <c r="D320" s="1785"/>
      <c r="E320" s="1339" t="s">
        <v>268</v>
      </c>
      <c r="F320" s="1339"/>
      <c r="G320" s="46">
        <f>+G155</f>
        <v>297</v>
      </c>
      <c r="H320" s="46">
        <f t="shared" ref="H320:S320" si="17">+H155</f>
        <v>21</v>
      </c>
      <c r="I320" s="46">
        <f t="shared" si="17"/>
        <v>21</v>
      </c>
      <c r="J320" s="46">
        <f t="shared" si="17"/>
        <v>22</v>
      </c>
      <c r="K320" s="46">
        <f t="shared" si="17"/>
        <v>21</v>
      </c>
      <c r="L320" s="46">
        <f t="shared" si="17"/>
        <v>21</v>
      </c>
      <c r="M320" s="46">
        <f t="shared" si="17"/>
        <v>24</v>
      </c>
      <c r="N320" s="46">
        <f t="shared" si="17"/>
        <v>21</v>
      </c>
      <c r="O320" s="46">
        <f t="shared" si="17"/>
        <v>21</v>
      </c>
      <c r="P320" s="46">
        <f t="shared" si="17"/>
        <v>23</v>
      </c>
      <c r="Q320" s="46">
        <f t="shared" si="17"/>
        <v>26</v>
      </c>
      <c r="R320" s="46">
        <f t="shared" si="17"/>
        <v>30</v>
      </c>
      <c r="S320" s="46">
        <f t="shared" si="17"/>
        <v>46</v>
      </c>
      <c r="T320" s="1444"/>
    </row>
    <row r="321" spans="1:20" ht="16.5" thickBot="1" x14ac:dyDescent="0.3">
      <c r="A321" s="1446"/>
      <c r="B321" s="1332"/>
      <c r="C321" s="1788"/>
      <c r="D321" s="1785"/>
      <c r="E321" s="1339" t="s">
        <v>332</v>
      </c>
      <c r="F321" s="1339"/>
      <c r="G321" s="46">
        <f>SUM(G322:G326)</f>
        <v>297</v>
      </c>
      <c r="H321" s="46">
        <f t="shared" ref="H321:S321" si="18">SUM(H322:H326)</f>
        <v>21</v>
      </c>
      <c r="I321" s="46">
        <f t="shared" si="18"/>
        <v>21</v>
      </c>
      <c r="J321" s="46">
        <f t="shared" si="18"/>
        <v>22</v>
      </c>
      <c r="K321" s="46">
        <f t="shared" si="18"/>
        <v>21</v>
      </c>
      <c r="L321" s="46">
        <f t="shared" si="18"/>
        <v>21</v>
      </c>
      <c r="M321" s="46">
        <f t="shared" si="18"/>
        <v>24</v>
      </c>
      <c r="N321" s="46">
        <f t="shared" si="18"/>
        <v>21</v>
      </c>
      <c r="O321" s="46">
        <f t="shared" si="18"/>
        <v>21</v>
      </c>
      <c r="P321" s="46">
        <f t="shared" si="18"/>
        <v>23</v>
      </c>
      <c r="Q321" s="46">
        <f t="shared" si="18"/>
        <v>26</v>
      </c>
      <c r="R321" s="46">
        <f t="shared" si="18"/>
        <v>30</v>
      </c>
      <c r="S321" s="46">
        <f t="shared" si="18"/>
        <v>46</v>
      </c>
      <c r="T321" s="1444"/>
    </row>
    <row r="322" spans="1:20" ht="16.5" thickBot="1" x14ac:dyDescent="0.3">
      <c r="A322" s="1446"/>
      <c r="B322" s="1332"/>
      <c r="C322" s="1788"/>
      <c r="D322" s="1785"/>
      <c r="E322" s="1337" t="s">
        <v>265</v>
      </c>
      <c r="F322" s="1337"/>
      <c r="G322" s="105">
        <f>SUM(H322:S322)</f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7">
        <v>0</v>
      </c>
      <c r="T322" s="1444"/>
    </row>
    <row r="323" spans="1:20" ht="16.5" thickBot="1" x14ac:dyDescent="0.3">
      <c r="A323" s="1446"/>
      <c r="B323" s="1332"/>
      <c r="C323" s="1788"/>
      <c r="D323" s="1785"/>
      <c r="E323" s="1338" t="s">
        <v>526</v>
      </c>
      <c r="F323" s="1338"/>
      <c r="G323" s="105">
        <f t="shared" ref="G323:G326" si="19">SUM(H323:S323)</f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7">
        <v>0</v>
      </c>
      <c r="T323" s="1444"/>
    </row>
    <row r="324" spans="1:20" ht="16.5" thickBot="1" x14ac:dyDescent="0.3">
      <c r="A324" s="1446"/>
      <c r="B324" s="1332"/>
      <c r="C324" s="1788"/>
      <c r="D324" s="1785"/>
      <c r="E324" s="1338" t="s">
        <v>266</v>
      </c>
      <c r="F324" s="1338"/>
      <c r="G324" s="105">
        <f t="shared" si="19"/>
        <v>123</v>
      </c>
      <c r="H324" s="106">
        <v>9</v>
      </c>
      <c r="I324" s="106">
        <v>9</v>
      </c>
      <c r="J324" s="106">
        <v>9</v>
      </c>
      <c r="K324" s="106">
        <v>9</v>
      </c>
      <c r="L324" s="106">
        <v>9</v>
      </c>
      <c r="M324" s="106">
        <v>9</v>
      </c>
      <c r="N324" s="106">
        <v>9</v>
      </c>
      <c r="O324" s="106">
        <v>9</v>
      </c>
      <c r="P324" s="106">
        <v>9</v>
      </c>
      <c r="Q324" s="106">
        <v>10</v>
      </c>
      <c r="R324" s="106">
        <v>12</v>
      </c>
      <c r="S324" s="107">
        <v>20</v>
      </c>
      <c r="T324" s="1444"/>
    </row>
    <row r="325" spans="1:20" ht="16.5" thickBot="1" x14ac:dyDescent="0.3">
      <c r="A325" s="1446"/>
      <c r="B325" s="1332"/>
      <c r="C325" s="1788"/>
      <c r="D325" s="1785"/>
      <c r="E325" s="1338" t="s">
        <v>267</v>
      </c>
      <c r="F325" s="1338"/>
      <c r="G325" s="105">
        <f t="shared" si="19"/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9">
        <v>0</v>
      </c>
      <c r="T325" s="1444"/>
    </row>
    <row r="326" spans="1:20" ht="16.5" thickBot="1" x14ac:dyDescent="0.3">
      <c r="A326" s="1446"/>
      <c r="B326" s="1332"/>
      <c r="C326" s="1788"/>
      <c r="D326" s="1785"/>
      <c r="E326" s="1338" t="s">
        <v>335</v>
      </c>
      <c r="F326" s="1338"/>
      <c r="G326" s="105">
        <f t="shared" si="19"/>
        <v>174</v>
      </c>
      <c r="H326" s="106">
        <v>12</v>
      </c>
      <c r="I326" s="106">
        <v>12</v>
      </c>
      <c r="J326" s="106">
        <v>13</v>
      </c>
      <c r="K326" s="106">
        <v>12</v>
      </c>
      <c r="L326" s="106">
        <v>12</v>
      </c>
      <c r="M326" s="106">
        <v>15</v>
      </c>
      <c r="N326" s="106">
        <v>12</v>
      </c>
      <c r="O326" s="106">
        <v>12</v>
      </c>
      <c r="P326" s="106">
        <v>14</v>
      </c>
      <c r="Q326" s="106">
        <v>16</v>
      </c>
      <c r="R326" s="106">
        <v>18</v>
      </c>
      <c r="S326" s="107">
        <v>26</v>
      </c>
      <c r="T326" s="1444"/>
    </row>
    <row r="327" spans="1:20" s="60" customFormat="1" ht="60.75" customHeight="1" thickBot="1" x14ac:dyDescent="0.3">
      <c r="A327" s="1446"/>
      <c r="B327" s="1332"/>
      <c r="C327" s="1789"/>
      <c r="D327" s="1786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0">IF((H319+H320-H321)&lt;0,"Revise porque este valor no puede ser negativo",H319+H320-H321)</f>
        <v>0</v>
      </c>
      <c r="I327" s="110">
        <f t="shared" si="20"/>
        <v>0</v>
      </c>
      <c r="J327" s="110">
        <f t="shared" si="20"/>
        <v>0</v>
      </c>
      <c r="K327" s="110">
        <f t="shared" si="20"/>
        <v>0</v>
      </c>
      <c r="L327" s="110">
        <f t="shared" si="20"/>
        <v>0</v>
      </c>
      <c r="M327" s="110">
        <f t="shared" si="20"/>
        <v>0</v>
      </c>
      <c r="N327" s="110">
        <f t="shared" si="20"/>
        <v>0</v>
      </c>
      <c r="O327" s="110">
        <f t="shared" si="20"/>
        <v>0</v>
      </c>
      <c r="P327" s="110">
        <f t="shared" si="20"/>
        <v>0</v>
      </c>
      <c r="Q327" s="110">
        <f t="shared" si="20"/>
        <v>0</v>
      </c>
      <c r="R327" s="110">
        <f t="shared" si="20"/>
        <v>0</v>
      </c>
      <c r="S327" s="110">
        <f t="shared" si="20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8"/>
      <c r="H330" s="104">
        <f>+G338</f>
        <v>1</v>
      </c>
      <c r="I330" s="104">
        <f t="shared" ref="I330:S330" si="21">+H338</f>
        <v>2</v>
      </c>
      <c r="J330" s="104">
        <f t="shared" si="21"/>
        <v>2</v>
      </c>
      <c r="K330" s="104">
        <f t="shared" si="21"/>
        <v>3</v>
      </c>
      <c r="L330" s="104">
        <f t="shared" si="21"/>
        <v>4</v>
      </c>
      <c r="M330" s="104">
        <f t="shared" si="21"/>
        <v>5</v>
      </c>
      <c r="N330" s="104">
        <f t="shared" si="21"/>
        <v>6</v>
      </c>
      <c r="O330" s="104">
        <f t="shared" si="21"/>
        <v>7</v>
      </c>
      <c r="P330" s="104">
        <f t="shared" si="21"/>
        <v>7</v>
      </c>
      <c r="Q330" s="104">
        <f t="shared" si="21"/>
        <v>8</v>
      </c>
      <c r="R330" s="104">
        <f t="shared" si="21"/>
        <v>10</v>
      </c>
      <c r="S330" s="104">
        <f t="shared" si="21"/>
        <v>7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98</v>
      </c>
      <c r="H331" s="46">
        <f t="shared" ref="H331:S331" si="22">+H209</f>
        <v>5</v>
      </c>
      <c r="I331" s="46">
        <f t="shared" si="22"/>
        <v>6</v>
      </c>
      <c r="J331" s="46">
        <f t="shared" si="22"/>
        <v>7</v>
      </c>
      <c r="K331" s="46">
        <f t="shared" si="22"/>
        <v>5</v>
      </c>
      <c r="L331" s="46">
        <f t="shared" si="22"/>
        <v>6</v>
      </c>
      <c r="M331" s="46">
        <f t="shared" si="22"/>
        <v>6</v>
      </c>
      <c r="N331" s="46">
        <f t="shared" si="22"/>
        <v>6</v>
      </c>
      <c r="O331" s="46">
        <f t="shared" si="22"/>
        <v>7</v>
      </c>
      <c r="P331" s="46">
        <f t="shared" si="22"/>
        <v>8</v>
      </c>
      <c r="Q331" s="46">
        <f t="shared" si="22"/>
        <v>10</v>
      </c>
      <c r="R331" s="46">
        <f t="shared" si="22"/>
        <v>12</v>
      </c>
      <c r="S331" s="46">
        <f t="shared" si="22"/>
        <v>20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0</v>
      </c>
      <c r="H332" s="46">
        <f t="shared" ref="H332:S332" si="23">+H322</f>
        <v>0</v>
      </c>
      <c r="I332" s="46">
        <f t="shared" si="23"/>
        <v>0</v>
      </c>
      <c r="J332" s="46">
        <f t="shared" si="23"/>
        <v>0</v>
      </c>
      <c r="K332" s="46">
        <f t="shared" si="23"/>
        <v>0</v>
      </c>
      <c r="L332" s="46">
        <f t="shared" si="23"/>
        <v>0</v>
      </c>
      <c r="M332" s="46">
        <f t="shared" si="23"/>
        <v>0</v>
      </c>
      <c r="N332" s="46">
        <f t="shared" si="23"/>
        <v>0</v>
      </c>
      <c r="O332" s="46">
        <f t="shared" si="23"/>
        <v>0</v>
      </c>
      <c r="P332" s="46">
        <f t="shared" si="23"/>
        <v>0</v>
      </c>
      <c r="Q332" s="46">
        <f t="shared" si="23"/>
        <v>0</v>
      </c>
      <c r="R332" s="46">
        <f t="shared" si="23"/>
        <v>0</v>
      </c>
      <c r="S332" s="46">
        <f t="shared" si="23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97</v>
      </c>
      <c r="H333" s="46">
        <f t="shared" ref="H333:S333" si="24">SUM(H334:H337)</f>
        <v>4</v>
      </c>
      <c r="I333" s="46">
        <f t="shared" si="24"/>
        <v>6</v>
      </c>
      <c r="J333" s="46">
        <f t="shared" si="24"/>
        <v>6</v>
      </c>
      <c r="K333" s="46">
        <f t="shared" si="24"/>
        <v>4</v>
      </c>
      <c r="L333" s="46">
        <f t="shared" si="24"/>
        <v>5</v>
      </c>
      <c r="M333" s="46">
        <f t="shared" si="24"/>
        <v>5</v>
      </c>
      <c r="N333" s="46">
        <f t="shared" si="24"/>
        <v>5</v>
      </c>
      <c r="O333" s="46">
        <f t="shared" si="24"/>
        <v>7</v>
      </c>
      <c r="P333" s="46">
        <f t="shared" si="24"/>
        <v>7</v>
      </c>
      <c r="Q333" s="46">
        <f t="shared" si="24"/>
        <v>8</v>
      </c>
      <c r="R333" s="46">
        <f t="shared" si="24"/>
        <v>15</v>
      </c>
      <c r="S333" s="46">
        <f t="shared" si="24"/>
        <v>25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103">
        <f>SUM(H334:S334)</f>
        <v>96</v>
      </c>
      <c r="H334" s="103">
        <v>4</v>
      </c>
      <c r="I334" s="103">
        <v>6</v>
      </c>
      <c r="J334" s="103">
        <v>6</v>
      </c>
      <c r="K334" s="103">
        <v>4</v>
      </c>
      <c r="L334" s="103">
        <v>5</v>
      </c>
      <c r="M334" s="103">
        <v>5</v>
      </c>
      <c r="N334" s="103">
        <v>5</v>
      </c>
      <c r="O334" s="103">
        <v>7</v>
      </c>
      <c r="P334" s="103">
        <v>7</v>
      </c>
      <c r="Q334" s="103">
        <v>8</v>
      </c>
      <c r="R334" s="103">
        <v>15</v>
      </c>
      <c r="S334" s="103">
        <v>24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103">
        <f t="shared" ref="G335:G337" si="25">SUM(H335:S335)</f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103">
        <f t="shared" si="25"/>
        <v>1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1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103">
        <f t="shared" si="25"/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444"/>
    </row>
    <row r="338" spans="1:20" ht="58.5" customHeight="1" thickBot="1" x14ac:dyDescent="0.3">
      <c r="A338" s="1446"/>
      <c r="B338" s="1332"/>
      <c r="C338" s="1361"/>
      <c r="D338" s="1783"/>
      <c r="E338" s="1339" t="s">
        <v>344</v>
      </c>
      <c r="F338" s="1339"/>
      <c r="G338" s="446">
        <f>IF((G330+G331+G332-G333)&lt;0,"Revise porque este valor no puede ser negativo",G330+G331+G332-G333)</f>
        <v>1</v>
      </c>
      <c r="H338" s="446">
        <f t="shared" ref="H338:S338" si="26">IF((H330+H331+H332-H333)&lt;0,"Revise porque este valor no puede ser negativo",H330+H331+H332-H333)</f>
        <v>2</v>
      </c>
      <c r="I338" s="446">
        <f t="shared" si="26"/>
        <v>2</v>
      </c>
      <c r="J338" s="446">
        <f t="shared" si="26"/>
        <v>3</v>
      </c>
      <c r="K338" s="446">
        <f t="shared" si="26"/>
        <v>4</v>
      </c>
      <c r="L338" s="446">
        <f t="shared" si="26"/>
        <v>5</v>
      </c>
      <c r="M338" s="446">
        <f t="shared" si="26"/>
        <v>6</v>
      </c>
      <c r="N338" s="446">
        <f t="shared" si="26"/>
        <v>7</v>
      </c>
      <c r="O338" s="446">
        <f t="shared" si="26"/>
        <v>7</v>
      </c>
      <c r="P338" s="446">
        <f t="shared" si="26"/>
        <v>8</v>
      </c>
      <c r="Q338" s="446">
        <f t="shared" si="26"/>
        <v>10</v>
      </c>
      <c r="R338" s="446">
        <f t="shared" si="26"/>
        <v>7</v>
      </c>
      <c r="S338" s="446">
        <f t="shared" si="26"/>
        <v>2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/>
      <c r="H340" s="111">
        <f>+G348</f>
        <v>5</v>
      </c>
      <c r="I340" s="111">
        <f t="shared" ref="I340:S340" si="27">+H348</f>
        <v>6</v>
      </c>
      <c r="J340" s="111">
        <f t="shared" si="27"/>
        <v>7</v>
      </c>
      <c r="K340" s="111">
        <f t="shared" si="27"/>
        <v>7</v>
      </c>
      <c r="L340" s="111">
        <f t="shared" si="27"/>
        <v>5</v>
      </c>
      <c r="M340" s="111">
        <f t="shared" si="27"/>
        <v>6</v>
      </c>
      <c r="N340" s="111">
        <f t="shared" si="27"/>
        <v>9</v>
      </c>
      <c r="O340" s="111">
        <f t="shared" si="27"/>
        <v>8</v>
      </c>
      <c r="P340" s="111">
        <f t="shared" si="27"/>
        <v>8</v>
      </c>
      <c r="Q340" s="111">
        <f t="shared" si="27"/>
        <v>5</v>
      </c>
      <c r="R340" s="111">
        <f t="shared" si="27"/>
        <v>8</v>
      </c>
      <c r="S340" s="111">
        <f t="shared" si="27"/>
        <v>5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132</v>
      </c>
      <c r="H341" s="46">
        <f t="shared" ref="H341:S341" si="28">+H263</f>
        <v>7</v>
      </c>
      <c r="I341" s="46">
        <f t="shared" si="28"/>
        <v>8</v>
      </c>
      <c r="J341" s="46">
        <f t="shared" si="28"/>
        <v>8</v>
      </c>
      <c r="K341" s="46">
        <f t="shared" si="28"/>
        <v>7</v>
      </c>
      <c r="L341" s="46">
        <f t="shared" si="28"/>
        <v>8</v>
      </c>
      <c r="M341" s="46">
        <f t="shared" si="28"/>
        <v>8</v>
      </c>
      <c r="N341" s="46">
        <f t="shared" si="28"/>
        <v>10</v>
      </c>
      <c r="O341" s="46">
        <f t="shared" si="28"/>
        <v>10</v>
      </c>
      <c r="P341" s="46">
        <f t="shared" si="28"/>
        <v>12</v>
      </c>
      <c r="Q341" s="46">
        <f t="shared" si="28"/>
        <v>14</v>
      </c>
      <c r="R341" s="46">
        <f t="shared" si="28"/>
        <v>16</v>
      </c>
      <c r="S341" s="46">
        <f t="shared" si="28"/>
        <v>24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0</v>
      </c>
      <c r="H342" s="46">
        <f t="shared" ref="H342:S342" si="29">+H323</f>
        <v>0</v>
      </c>
      <c r="I342" s="46">
        <f t="shared" si="29"/>
        <v>0</v>
      </c>
      <c r="J342" s="46">
        <f t="shared" si="29"/>
        <v>0</v>
      </c>
      <c r="K342" s="46">
        <f t="shared" si="29"/>
        <v>0</v>
      </c>
      <c r="L342" s="46">
        <f t="shared" si="29"/>
        <v>0</v>
      </c>
      <c r="M342" s="46">
        <f t="shared" si="29"/>
        <v>0</v>
      </c>
      <c r="N342" s="46">
        <f t="shared" si="29"/>
        <v>0</v>
      </c>
      <c r="O342" s="46">
        <f t="shared" si="29"/>
        <v>0</v>
      </c>
      <c r="P342" s="46">
        <f t="shared" si="29"/>
        <v>0</v>
      </c>
      <c r="Q342" s="46">
        <f t="shared" si="29"/>
        <v>0</v>
      </c>
      <c r="R342" s="46">
        <f t="shared" si="29"/>
        <v>0</v>
      </c>
      <c r="S342" s="46">
        <f t="shared" si="29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0</v>
      </c>
      <c r="H343" s="46">
        <f t="shared" ref="H343:S343" si="30">+H335</f>
        <v>0</v>
      </c>
      <c r="I343" s="46">
        <f t="shared" si="30"/>
        <v>0</v>
      </c>
      <c r="J343" s="46">
        <f t="shared" si="30"/>
        <v>0</v>
      </c>
      <c r="K343" s="46">
        <f t="shared" si="30"/>
        <v>0</v>
      </c>
      <c r="L343" s="46">
        <f t="shared" si="30"/>
        <v>0</v>
      </c>
      <c r="M343" s="46">
        <f t="shared" si="30"/>
        <v>0</v>
      </c>
      <c r="N343" s="46">
        <f t="shared" si="30"/>
        <v>0</v>
      </c>
      <c r="O343" s="46">
        <f t="shared" si="30"/>
        <v>0</v>
      </c>
      <c r="P343" s="46">
        <f t="shared" si="30"/>
        <v>0</v>
      </c>
      <c r="Q343" s="46">
        <f t="shared" si="30"/>
        <v>0</v>
      </c>
      <c r="R343" s="46">
        <f t="shared" si="30"/>
        <v>0</v>
      </c>
      <c r="S343" s="46">
        <f t="shared" si="30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127</v>
      </c>
      <c r="H344" s="112">
        <f t="shared" ref="H344:S344" si="31">SUM(H345:H347)</f>
        <v>6</v>
      </c>
      <c r="I344" s="112">
        <f t="shared" si="31"/>
        <v>7</v>
      </c>
      <c r="J344" s="112">
        <f t="shared" si="31"/>
        <v>8</v>
      </c>
      <c r="K344" s="112">
        <f t="shared" si="31"/>
        <v>9</v>
      </c>
      <c r="L344" s="112">
        <f t="shared" si="31"/>
        <v>7</v>
      </c>
      <c r="M344" s="112">
        <f t="shared" si="31"/>
        <v>5</v>
      </c>
      <c r="N344" s="112">
        <f t="shared" si="31"/>
        <v>11</v>
      </c>
      <c r="O344" s="112">
        <f t="shared" si="31"/>
        <v>10</v>
      </c>
      <c r="P344" s="112">
        <f t="shared" si="31"/>
        <v>15</v>
      </c>
      <c r="Q344" s="112">
        <f t="shared" si="31"/>
        <v>11</v>
      </c>
      <c r="R344" s="112">
        <f t="shared" si="31"/>
        <v>19</v>
      </c>
      <c r="S344" s="112">
        <f t="shared" si="31"/>
        <v>19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103">
        <f>SUM(H345:S345)</f>
        <v>125</v>
      </c>
      <c r="H345" s="103">
        <v>6</v>
      </c>
      <c r="I345" s="103">
        <v>7</v>
      </c>
      <c r="J345" s="103">
        <v>8</v>
      </c>
      <c r="K345" s="103">
        <v>9</v>
      </c>
      <c r="L345" s="103">
        <v>7</v>
      </c>
      <c r="M345" s="103">
        <v>5</v>
      </c>
      <c r="N345" s="103">
        <v>11</v>
      </c>
      <c r="O345" s="103">
        <v>10</v>
      </c>
      <c r="P345" s="103">
        <v>15</v>
      </c>
      <c r="Q345" s="103">
        <v>11</v>
      </c>
      <c r="R345" s="103">
        <v>18</v>
      </c>
      <c r="S345" s="103">
        <v>18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103">
        <f t="shared" ref="G346:G347" si="32">SUM(H346:S346)</f>
        <v>2</v>
      </c>
      <c r="H346" s="103">
        <v>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1</v>
      </c>
      <c r="S346" s="103">
        <v>1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103">
        <f t="shared" si="32"/>
        <v>0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444"/>
    </row>
    <row r="348" spans="1:20" ht="16.5" thickBot="1" x14ac:dyDescent="0.3">
      <c r="A348" s="1446"/>
      <c r="B348" s="1332"/>
      <c r="C348" s="1361"/>
      <c r="D348" s="1783"/>
      <c r="E348" s="1339" t="s">
        <v>354</v>
      </c>
      <c r="F348" s="1339"/>
      <c r="G348" s="110">
        <f>IF((G340+G341+G342+G343-G344)&lt;0,"Revise porque este valor no puede ser negativo",G340+G341+G342+G343-G344)</f>
        <v>5</v>
      </c>
      <c r="H348" s="110">
        <f t="shared" ref="H348:S348" si="33">IF((H340+H341+H342+H343-H344)&lt;0,"Revise porque este valor no puede ser negativo",H340+H341+H342+H343-H344)</f>
        <v>6</v>
      </c>
      <c r="I348" s="110">
        <f t="shared" si="33"/>
        <v>7</v>
      </c>
      <c r="J348" s="110">
        <f t="shared" si="33"/>
        <v>7</v>
      </c>
      <c r="K348" s="110">
        <f t="shared" si="33"/>
        <v>5</v>
      </c>
      <c r="L348" s="110">
        <f t="shared" si="33"/>
        <v>6</v>
      </c>
      <c r="M348" s="110">
        <f t="shared" si="33"/>
        <v>9</v>
      </c>
      <c r="N348" s="110">
        <f t="shared" si="33"/>
        <v>8</v>
      </c>
      <c r="O348" s="110">
        <f t="shared" si="33"/>
        <v>8</v>
      </c>
      <c r="P348" s="110">
        <f t="shared" si="33"/>
        <v>5</v>
      </c>
      <c r="Q348" s="110">
        <f t="shared" si="33"/>
        <v>8</v>
      </c>
      <c r="R348" s="110">
        <f t="shared" si="33"/>
        <v>5</v>
      </c>
      <c r="S348" s="110">
        <f t="shared" si="33"/>
        <v>10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780" t="s">
        <v>182</v>
      </c>
      <c r="E351" s="1339" t="s">
        <v>232</v>
      </c>
      <c r="F351" s="1339"/>
      <c r="G351" s="49"/>
      <c r="H351" s="111">
        <f>+G357</f>
        <v>0</v>
      </c>
      <c r="I351" s="111">
        <f t="shared" ref="I351:S351" si="34">+H357</f>
        <v>0</v>
      </c>
      <c r="J351" s="111">
        <f t="shared" si="34"/>
        <v>0</v>
      </c>
      <c r="K351" s="111">
        <f t="shared" si="34"/>
        <v>0</v>
      </c>
      <c r="L351" s="111">
        <f t="shared" si="34"/>
        <v>0</v>
      </c>
      <c r="M351" s="111">
        <f t="shared" si="34"/>
        <v>0</v>
      </c>
      <c r="N351" s="111">
        <f t="shared" si="34"/>
        <v>0</v>
      </c>
      <c r="O351" s="111">
        <f t="shared" si="34"/>
        <v>0</v>
      </c>
      <c r="P351" s="111">
        <f t="shared" si="34"/>
        <v>0</v>
      </c>
      <c r="Q351" s="111">
        <f t="shared" si="34"/>
        <v>0</v>
      </c>
      <c r="R351" s="111">
        <f t="shared" si="34"/>
        <v>0</v>
      </c>
      <c r="S351" s="111">
        <f t="shared" si="34"/>
        <v>0</v>
      </c>
      <c r="T351" s="1444"/>
    </row>
    <row r="352" spans="1:20" ht="16.5" thickBot="1" x14ac:dyDescent="0.3">
      <c r="A352" s="1446"/>
      <c r="B352" s="1332"/>
      <c r="C352" s="1354"/>
      <c r="D352" s="1781"/>
      <c r="E352" s="1339" t="s">
        <v>337</v>
      </c>
      <c r="F352" s="1339"/>
      <c r="G352" s="113">
        <f>+G317</f>
        <v>3</v>
      </c>
      <c r="H352" s="112">
        <f t="shared" ref="H352:S352" si="35">SUM(H264:H317)</f>
        <v>0</v>
      </c>
      <c r="I352" s="112">
        <f t="shared" si="35"/>
        <v>0</v>
      </c>
      <c r="J352" s="112">
        <f t="shared" si="35"/>
        <v>0</v>
      </c>
      <c r="K352" s="112">
        <f t="shared" si="35"/>
        <v>0</v>
      </c>
      <c r="L352" s="112">
        <f t="shared" si="35"/>
        <v>0</v>
      </c>
      <c r="M352" s="112">
        <f t="shared" si="35"/>
        <v>0</v>
      </c>
      <c r="N352" s="112">
        <f t="shared" si="35"/>
        <v>0</v>
      </c>
      <c r="O352" s="112">
        <f t="shared" si="35"/>
        <v>0</v>
      </c>
      <c r="P352" s="112">
        <f t="shared" si="35"/>
        <v>0</v>
      </c>
      <c r="Q352" s="112">
        <f t="shared" si="35"/>
        <v>0</v>
      </c>
      <c r="R352" s="112">
        <f t="shared" si="35"/>
        <v>0</v>
      </c>
      <c r="S352" s="112">
        <f t="shared" si="35"/>
        <v>6</v>
      </c>
      <c r="T352" s="1444"/>
    </row>
    <row r="353" spans="1:20" ht="16.5" thickBot="1" x14ac:dyDescent="0.3">
      <c r="A353" s="1446"/>
      <c r="B353" s="1332"/>
      <c r="C353" s="1354"/>
      <c r="D353" s="1781"/>
      <c r="E353" s="1339" t="s">
        <v>345</v>
      </c>
      <c r="F353" s="1339"/>
      <c r="G353" s="113">
        <f>SUM(G354:G356)</f>
        <v>3</v>
      </c>
      <c r="H353" s="113">
        <f t="shared" ref="H353:S353" si="36">SUM(H354:H356)</f>
        <v>0</v>
      </c>
      <c r="I353" s="113">
        <f t="shared" si="36"/>
        <v>0</v>
      </c>
      <c r="J353" s="113">
        <f t="shared" si="36"/>
        <v>0</v>
      </c>
      <c r="K353" s="113">
        <f t="shared" si="36"/>
        <v>0</v>
      </c>
      <c r="L353" s="113">
        <f t="shared" si="36"/>
        <v>0</v>
      </c>
      <c r="M353" s="113">
        <f t="shared" si="36"/>
        <v>0</v>
      </c>
      <c r="N353" s="113">
        <f t="shared" si="36"/>
        <v>0</v>
      </c>
      <c r="O353" s="113">
        <f t="shared" si="36"/>
        <v>0</v>
      </c>
      <c r="P353" s="113">
        <f t="shared" si="36"/>
        <v>0</v>
      </c>
      <c r="Q353" s="113">
        <f t="shared" si="36"/>
        <v>0</v>
      </c>
      <c r="R353" s="113">
        <f t="shared" si="36"/>
        <v>0</v>
      </c>
      <c r="S353" s="113">
        <f t="shared" si="36"/>
        <v>3</v>
      </c>
      <c r="T353" s="1444"/>
    </row>
    <row r="354" spans="1:20" ht="16.5" thickBot="1" x14ac:dyDescent="0.3">
      <c r="A354" s="1446"/>
      <c r="B354" s="1332"/>
      <c r="C354" s="1354"/>
      <c r="D354" s="1781"/>
      <c r="E354" s="1337" t="s">
        <v>346</v>
      </c>
      <c r="F354" s="1337"/>
      <c r="G354" s="114">
        <f>SUM(H354:S354)</f>
        <v>3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3</v>
      </c>
      <c r="T354" s="1444"/>
    </row>
    <row r="355" spans="1:20" ht="16.5" thickBot="1" x14ac:dyDescent="0.3">
      <c r="A355" s="1446"/>
      <c r="B355" s="1332"/>
      <c r="C355" s="1354"/>
      <c r="D355" s="1781"/>
      <c r="E355" s="1338" t="s">
        <v>347</v>
      </c>
      <c r="F355" s="1338"/>
      <c r="G355" s="114">
        <f t="shared" ref="G355:G356" si="37">SUM(H355:S355)</f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444"/>
    </row>
    <row r="356" spans="1:20" ht="16.5" thickBot="1" x14ac:dyDescent="0.3">
      <c r="A356" s="1446"/>
      <c r="B356" s="1332"/>
      <c r="C356" s="1354"/>
      <c r="D356" s="1781"/>
      <c r="E356" s="1338" t="s">
        <v>348</v>
      </c>
      <c r="F356" s="1338"/>
      <c r="G356" s="114">
        <f t="shared" si="37"/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444"/>
    </row>
    <row r="357" spans="1:20" ht="16.5" thickBot="1" x14ac:dyDescent="0.3">
      <c r="A357" s="1446"/>
      <c r="B357" s="1332"/>
      <c r="C357" s="1354"/>
      <c r="D357" s="1782"/>
      <c r="E357" s="1339" t="s">
        <v>349</v>
      </c>
      <c r="F357" s="1339"/>
      <c r="G357" s="110">
        <f>IF((G351+G352-G353)&lt;0,"Revise porque este valor no puede ser negativo",G351+G352-G353)</f>
        <v>0</v>
      </c>
      <c r="H357" s="110">
        <f t="shared" ref="H357:S357" si="38">IF((H351+H352-H353)&lt;0,"Revise porque este valor no puede ser negativo",H351+H352-H353)</f>
        <v>0</v>
      </c>
      <c r="I357" s="110">
        <f t="shared" si="38"/>
        <v>0</v>
      </c>
      <c r="J357" s="110">
        <f t="shared" si="38"/>
        <v>0</v>
      </c>
      <c r="K357" s="110">
        <f t="shared" si="38"/>
        <v>0</v>
      </c>
      <c r="L357" s="110">
        <f t="shared" si="38"/>
        <v>0</v>
      </c>
      <c r="M357" s="110">
        <f t="shared" si="38"/>
        <v>0</v>
      </c>
      <c r="N357" s="110">
        <f t="shared" si="38"/>
        <v>0</v>
      </c>
      <c r="O357" s="110">
        <f t="shared" si="38"/>
        <v>0</v>
      </c>
      <c r="P357" s="110">
        <f t="shared" si="38"/>
        <v>0</v>
      </c>
      <c r="Q357" s="110">
        <f t="shared" si="38"/>
        <v>0</v>
      </c>
      <c r="R357" s="110">
        <f t="shared" si="38"/>
        <v>0</v>
      </c>
      <c r="S357" s="110">
        <f t="shared" si="38"/>
        <v>3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24">
        <f>+H359+I359+J359+K359+L359+M359+N359+O359+P359+Q359+R359+S359</f>
        <v>12</v>
      </c>
      <c r="H359" s="447">
        <v>1</v>
      </c>
      <c r="I359" s="447">
        <v>1</v>
      </c>
      <c r="J359" s="447">
        <v>1</v>
      </c>
      <c r="K359" s="447">
        <v>1</v>
      </c>
      <c r="L359" s="447">
        <v>1</v>
      </c>
      <c r="M359" s="447">
        <v>1</v>
      </c>
      <c r="N359" s="447">
        <v>1</v>
      </c>
      <c r="O359" s="447">
        <v>1</v>
      </c>
      <c r="P359" s="447">
        <v>1</v>
      </c>
      <c r="Q359" s="447">
        <v>1</v>
      </c>
      <c r="R359" s="447">
        <v>1</v>
      </c>
      <c r="S359" s="447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30">
        <f t="shared" ref="G360:G381" si="39">+H360+I360+J360+K360+L360+M360+N360+O360+P360+Q360+R360+S360</f>
        <v>36</v>
      </c>
      <c r="H360" s="31">
        <v>3</v>
      </c>
      <c r="I360" s="31">
        <v>3</v>
      </c>
      <c r="J360" s="31">
        <v>3</v>
      </c>
      <c r="K360" s="31">
        <v>3</v>
      </c>
      <c r="L360" s="31">
        <v>3</v>
      </c>
      <c r="M360" s="31">
        <v>3</v>
      </c>
      <c r="N360" s="31">
        <v>3</v>
      </c>
      <c r="O360" s="31">
        <v>3</v>
      </c>
      <c r="P360" s="31">
        <v>3</v>
      </c>
      <c r="Q360" s="31">
        <v>3</v>
      </c>
      <c r="R360" s="31">
        <v>3</v>
      </c>
      <c r="S360" s="31">
        <v>3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30">
        <f t="shared" si="39"/>
        <v>4</v>
      </c>
      <c r="H361" s="31">
        <v>0</v>
      </c>
      <c r="I361" s="31">
        <v>0</v>
      </c>
      <c r="J361" s="31">
        <v>1</v>
      </c>
      <c r="K361" s="31">
        <v>0</v>
      </c>
      <c r="L361" s="31">
        <v>0</v>
      </c>
      <c r="M361" s="31">
        <v>1</v>
      </c>
      <c r="N361" s="31">
        <v>0</v>
      </c>
      <c r="O361" s="31">
        <v>0</v>
      </c>
      <c r="P361" s="31">
        <v>1</v>
      </c>
      <c r="Q361" s="31">
        <v>0</v>
      </c>
      <c r="R361" s="31">
        <v>0</v>
      </c>
      <c r="S361" s="31">
        <v>1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30">
        <f t="shared" si="39"/>
        <v>120</v>
      </c>
      <c r="H362" s="31">
        <v>0</v>
      </c>
      <c r="I362" s="31">
        <v>0</v>
      </c>
      <c r="J362" s="31">
        <v>30</v>
      </c>
      <c r="K362" s="31">
        <v>0</v>
      </c>
      <c r="L362" s="31">
        <v>0</v>
      </c>
      <c r="M362" s="31">
        <v>30</v>
      </c>
      <c r="N362" s="31">
        <v>0</v>
      </c>
      <c r="O362" s="31">
        <v>0</v>
      </c>
      <c r="P362" s="31">
        <v>30</v>
      </c>
      <c r="Q362" s="31">
        <v>0</v>
      </c>
      <c r="R362" s="31">
        <v>0</v>
      </c>
      <c r="S362" s="31">
        <v>30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30">
        <f t="shared" si="39"/>
        <v>20</v>
      </c>
      <c r="H363" s="31">
        <v>0</v>
      </c>
      <c r="I363" s="31">
        <v>0</v>
      </c>
      <c r="J363" s="31">
        <v>5</v>
      </c>
      <c r="K363" s="31">
        <v>0</v>
      </c>
      <c r="L363" s="31">
        <v>0</v>
      </c>
      <c r="M363" s="31">
        <v>5</v>
      </c>
      <c r="N363" s="31">
        <v>0</v>
      </c>
      <c r="O363" s="31">
        <v>0</v>
      </c>
      <c r="P363" s="31">
        <v>5</v>
      </c>
      <c r="Q363" s="31">
        <v>0</v>
      </c>
      <c r="R363" s="31">
        <v>0</v>
      </c>
      <c r="S363" s="31">
        <v>5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30">
        <f t="shared" si="39"/>
        <v>6</v>
      </c>
      <c r="H364" s="31">
        <v>0</v>
      </c>
      <c r="I364" s="31">
        <v>1</v>
      </c>
      <c r="J364" s="31">
        <v>0</v>
      </c>
      <c r="K364" s="31">
        <v>1</v>
      </c>
      <c r="L364" s="31">
        <v>0</v>
      </c>
      <c r="M364" s="31">
        <v>1</v>
      </c>
      <c r="N364" s="31">
        <v>0</v>
      </c>
      <c r="O364" s="31">
        <v>1</v>
      </c>
      <c r="P364" s="31">
        <v>0</v>
      </c>
      <c r="Q364" s="31">
        <v>1</v>
      </c>
      <c r="R364" s="31">
        <v>0</v>
      </c>
      <c r="S364" s="31">
        <v>1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30">
        <f t="shared" si="39"/>
        <v>240</v>
      </c>
      <c r="H365" s="5">
        <v>20</v>
      </c>
      <c r="I365" s="5">
        <v>20</v>
      </c>
      <c r="J365" s="5">
        <v>20</v>
      </c>
      <c r="K365" s="5">
        <v>20</v>
      </c>
      <c r="L365" s="5">
        <v>20</v>
      </c>
      <c r="M365" s="5">
        <v>20</v>
      </c>
      <c r="N365" s="5">
        <v>20</v>
      </c>
      <c r="O365" s="5">
        <v>20</v>
      </c>
      <c r="P365" s="5">
        <v>20</v>
      </c>
      <c r="Q365" s="5">
        <v>20</v>
      </c>
      <c r="R365" s="5">
        <v>20</v>
      </c>
      <c r="S365" s="5">
        <v>20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30">
        <f t="shared" si="39"/>
        <v>72</v>
      </c>
      <c r="H366" s="5">
        <v>6</v>
      </c>
      <c r="I366" s="5">
        <v>6</v>
      </c>
      <c r="J366" s="5">
        <v>6</v>
      </c>
      <c r="K366" s="5">
        <v>6</v>
      </c>
      <c r="L366" s="5">
        <v>6</v>
      </c>
      <c r="M366" s="5">
        <v>6</v>
      </c>
      <c r="N366" s="5">
        <v>6</v>
      </c>
      <c r="O366" s="5">
        <v>6</v>
      </c>
      <c r="P366" s="5">
        <v>6</v>
      </c>
      <c r="Q366" s="5">
        <v>6</v>
      </c>
      <c r="R366" s="5">
        <v>6</v>
      </c>
      <c r="S366" s="5">
        <v>6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30">
        <f t="shared" si="39"/>
        <v>12</v>
      </c>
      <c r="H367" s="5">
        <v>1</v>
      </c>
      <c r="I367" s="5">
        <v>1</v>
      </c>
      <c r="J367" s="5">
        <v>1</v>
      </c>
      <c r="K367" s="5">
        <v>1</v>
      </c>
      <c r="L367" s="5">
        <v>1</v>
      </c>
      <c r="M367" s="5">
        <v>1</v>
      </c>
      <c r="N367" s="5">
        <v>1</v>
      </c>
      <c r="O367" s="5">
        <v>1</v>
      </c>
      <c r="P367" s="5">
        <v>1</v>
      </c>
      <c r="Q367" s="5">
        <v>1</v>
      </c>
      <c r="R367" s="5">
        <v>1</v>
      </c>
      <c r="S367" s="5">
        <v>1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30">
        <f t="shared" si="39"/>
        <v>2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1</v>
      </c>
      <c r="O368" s="5">
        <v>0</v>
      </c>
      <c r="P368" s="5">
        <v>0</v>
      </c>
      <c r="Q368" s="5">
        <v>0</v>
      </c>
      <c r="R368" s="5">
        <v>0</v>
      </c>
      <c r="S368" s="5">
        <v>1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30">
        <f t="shared" si="39"/>
        <v>4</v>
      </c>
      <c r="H369" s="5">
        <v>0</v>
      </c>
      <c r="I369" s="5">
        <v>0</v>
      </c>
      <c r="J369" s="5">
        <v>1</v>
      </c>
      <c r="K369" s="5">
        <v>0</v>
      </c>
      <c r="L369" s="5">
        <v>0</v>
      </c>
      <c r="M369" s="5">
        <v>1</v>
      </c>
      <c r="N369" s="5">
        <v>0</v>
      </c>
      <c r="O369" s="5">
        <v>0</v>
      </c>
      <c r="P369" s="5">
        <v>1</v>
      </c>
      <c r="Q369" s="5">
        <v>0</v>
      </c>
      <c r="R369" s="5">
        <v>0</v>
      </c>
      <c r="S369" s="5">
        <v>1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30">
        <f t="shared" si="39"/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30">
        <f t="shared" si="39"/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30">
        <f t="shared" si="39"/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30">
        <f t="shared" si="39"/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30">
        <f t="shared" si="39"/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30">
        <f t="shared" si="39"/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30">
        <f t="shared" si="39"/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30">
        <f t="shared" si="39"/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30">
        <f t="shared" si="39"/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30">
        <f t="shared" si="39"/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30">
        <f t="shared" si="39"/>
        <v>2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1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1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50">
        <f t="shared" si="39"/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777" t="s">
        <v>201</v>
      </c>
      <c r="D383" s="1306" t="s">
        <v>202</v>
      </c>
      <c r="E383" s="1306"/>
      <c r="F383" s="51" t="s">
        <v>238</v>
      </c>
      <c r="G383" s="118">
        <f>+H383+K383+N383+Q383</f>
        <v>4</v>
      </c>
      <c r="H383" s="1327">
        <v>1</v>
      </c>
      <c r="I383" s="1327"/>
      <c r="J383" s="1327"/>
      <c r="K383" s="1327">
        <v>1</v>
      </c>
      <c r="L383" s="1327"/>
      <c r="M383" s="1327"/>
      <c r="N383" s="1327">
        <v>1</v>
      </c>
      <c r="O383" s="1327"/>
      <c r="P383" s="1327"/>
      <c r="Q383" s="1327">
        <v>1</v>
      </c>
      <c r="R383" s="1327"/>
      <c r="S383" s="1327"/>
      <c r="T383" s="1444"/>
    </row>
    <row r="384" spans="1:20" ht="15.75" x14ac:dyDescent="0.25">
      <c r="A384" s="1446"/>
      <c r="B384" s="1322"/>
      <c r="C384" s="1778"/>
      <c r="D384" s="1306" t="s">
        <v>203</v>
      </c>
      <c r="E384" s="1306"/>
      <c r="F384" s="51" t="s">
        <v>239</v>
      </c>
      <c r="G384" s="118">
        <f>+H384+K384+N384+Q384</f>
        <v>4</v>
      </c>
      <c r="H384" s="1327">
        <v>1</v>
      </c>
      <c r="I384" s="1327"/>
      <c r="J384" s="1327"/>
      <c r="K384" s="1327">
        <v>1</v>
      </c>
      <c r="L384" s="1327"/>
      <c r="M384" s="1327"/>
      <c r="N384" s="1327">
        <v>1</v>
      </c>
      <c r="O384" s="1327"/>
      <c r="P384" s="1327"/>
      <c r="Q384" s="1327">
        <v>1</v>
      </c>
      <c r="R384" s="1327"/>
      <c r="S384" s="1327"/>
      <c r="T384" s="1444"/>
    </row>
    <row r="385" spans="1:20" ht="15.75" x14ac:dyDescent="0.25">
      <c r="A385" s="1446"/>
      <c r="B385" s="1322"/>
      <c r="C385" s="1778"/>
      <c r="D385" s="1306" t="s">
        <v>204</v>
      </c>
      <c r="E385" s="1306"/>
      <c r="F385" s="51" t="s">
        <v>240</v>
      </c>
      <c r="G385" s="118">
        <f>+H385</f>
        <v>1</v>
      </c>
      <c r="H385" s="1327">
        <v>1</v>
      </c>
      <c r="I385" s="1327"/>
      <c r="J385" s="1327"/>
      <c r="K385" s="1327"/>
      <c r="L385" s="1327"/>
      <c r="M385" s="1327"/>
      <c r="N385" s="1327"/>
      <c r="O385" s="1327"/>
      <c r="P385" s="1327"/>
      <c r="Q385" s="1327"/>
      <c r="R385" s="1327"/>
      <c r="S385" s="1327"/>
      <c r="T385" s="1444"/>
    </row>
    <row r="386" spans="1:20" ht="16.5" customHeight="1" x14ac:dyDescent="0.25">
      <c r="A386" s="1446"/>
      <c r="B386" s="1322"/>
      <c r="C386" s="1778"/>
      <c r="D386" s="1306" t="s">
        <v>339</v>
      </c>
      <c r="E386" s="1306"/>
      <c r="F386" s="51" t="s">
        <v>241</v>
      </c>
      <c r="G386" s="118">
        <f>+H386</f>
        <v>1</v>
      </c>
      <c r="H386" s="1327">
        <v>1</v>
      </c>
      <c r="I386" s="1327"/>
      <c r="J386" s="1327"/>
      <c r="K386" s="1327"/>
      <c r="L386" s="1327"/>
      <c r="M386" s="1327"/>
      <c r="N386" s="1327"/>
      <c r="O386" s="1327"/>
      <c r="P386" s="1327"/>
      <c r="Q386" s="1327"/>
      <c r="R386" s="1327"/>
      <c r="S386" s="1327"/>
      <c r="T386" s="1444"/>
    </row>
    <row r="387" spans="1:20" ht="16.5" customHeight="1" x14ac:dyDescent="0.25">
      <c r="A387" s="1446"/>
      <c r="B387" s="1322"/>
      <c r="C387" s="1778"/>
      <c r="D387" s="1306" t="s">
        <v>205</v>
      </c>
      <c r="E387" s="1306"/>
      <c r="F387" s="29" t="s">
        <v>242</v>
      </c>
      <c r="G387" s="4">
        <f>+H387+I387+J387+K387+L387+M387+N387+O387+P387+Q387+R387+S387</f>
        <v>12</v>
      </c>
      <c r="H387" s="5">
        <v>1</v>
      </c>
      <c r="I387" s="5">
        <v>1</v>
      </c>
      <c r="J387" s="5">
        <v>1</v>
      </c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1</v>
      </c>
      <c r="T387" s="1444"/>
    </row>
    <row r="388" spans="1:20" ht="15.75" x14ac:dyDescent="0.25">
      <c r="A388" s="1446"/>
      <c r="B388" s="1322"/>
      <c r="C388" s="1778"/>
      <c r="D388" s="1306"/>
      <c r="E388" s="1306"/>
      <c r="F388" s="29" t="s">
        <v>243</v>
      </c>
      <c r="G388" s="4">
        <f t="shared" ref="G388:G397" si="40">+H388+I388+J388+K388+L388+M388+N388+O388+P388+Q388+R388+S388</f>
        <v>12</v>
      </c>
      <c r="H388" s="5">
        <v>1</v>
      </c>
      <c r="I388" s="5">
        <v>1</v>
      </c>
      <c r="J388" s="5">
        <v>1</v>
      </c>
      <c r="K388" s="5">
        <v>1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1</v>
      </c>
      <c r="T388" s="1444"/>
    </row>
    <row r="389" spans="1:20" ht="16.5" customHeight="1" x14ac:dyDescent="0.25">
      <c r="A389" s="1446"/>
      <c r="B389" s="1322"/>
      <c r="C389" s="1778"/>
      <c r="D389" s="1306" t="s">
        <v>206</v>
      </c>
      <c r="E389" s="1306"/>
      <c r="F389" s="121" t="s">
        <v>244</v>
      </c>
      <c r="G389" s="4">
        <f t="shared" si="40"/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1444"/>
    </row>
    <row r="390" spans="1:20" ht="15.75" x14ac:dyDescent="0.25">
      <c r="A390" s="1446"/>
      <c r="B390" s="1322"/>
      <c r="C390" s="1778"/>
      <c r="D390" s="1306"/>
      <c r="E390" s="1306"/>
      <c r="F390" s="121" t="s">
        <v>245</v>
      </c>
      <c r="G390" s="4">
        <f t="shared" si="40"/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1444"/>
    </row>
    <row r="391" spans="1:20" ht="15.75" x14ac:dyDescent="0.25">
      <c r="A391" s="1446"/>
      <c r="B391" s="1322"/>
      <c r="C391" s="1778"/>
      <c r="D391" s="1306" t="s">
        <v>207</v>
      </c>
      <c r="E391" s="1306"/>
      <c r="F391" s="121" t="s">
        <v>246</v>
      </c>
      <c r="G391" s="4">
        <f t="shared" si="40"/>
        <v>2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1</v>
      </c>
      <c r="S391" s="5">
        <v>1</v>
      </c>
      <c r="T391" s="1444"/>
    </row>
    <row r="392" spans="1:20" ht="16.5" customHeight="1" x14ac:dyDescent="0.25">
      <c r="A392" s="1446"/>
      <c r="B392" s="1322"/>
      <c r="C392" s="1778"/>
      <c r="D392" s="1306" t="s">
        <v>208</v>
      </c>
      <c r="E392" s="1306"/>
      <c r="F392" s="51" t="s">
        <v>247</v>
      </c>
      <c r="G392" s="4">
        <f t="shared" si="40"/>
        <v>2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1</v>
      </c>
      <c r="S392" s="31">
        <v>1</v>
      </c>
      <c r="T392" s="1444"/>
    </row>
    <row r="393" spans="1:20" ht="16.5" customHeight="1" x14ac:dyDescent="0.25">
      <c r="A393" s="1446"/>
      <c r="B393" s="1322"/>
      <c r="C393" s="1778"/>
      <c r="D393" s="1306" t="s">
        <v>209</v>
      </c>
      <c r="E393" s="1306"/>
      <c r="F393" s="121" t="s">
        <v>248</v>
      </c>
      <c r="G393" s="4">
        <f t="shared" si="40"/>
        <v>10</v>
      </c>
      <c r="H393" s="5">
        <v>0</v>
      </c>
      <c r="I393" s="5">
        <v>1</v>
      </c>
      <c r="J393" s="5">
        <v>1</v>
      </c>
      <c r="K393" s="5">
        <v>1</v>
      </c>
      <c r="L393" s="5">
        <v>1</v>
      </c>
      <c r="M393" s="5">
        <v>1</v>
      </c>
      <c r="N393" s="5">
        <v>1</v>
      </c>
      <c r="O393" s="5">
        <v>1</v>
      </c>
      <c r="P393" s="5">
        <v>1</v>
      </c>
      <c r="Q393" s="5">
        <v>1</v>
      </c>
      <c r="R393" s="5">
        <v>1</v>
      </c>
      <c r="S393" s="5">
        <v>0</v>
      </c>
      <c r="T393" s="1444"/>
    </row>
    <row r="394" spans="1:20" ht="15.75" x14ac:dyDescent="0.25">
      <c r="A394" s="1446"/>
      <c r="B394" s="1322"/>
      <c r="C394" s="1778"/>
      <c r="D394" s="1306" t="s">
        <v>229</v>
      </c>
      <c r="E394" s="1306"/>
      <c r="F394" s="51" t="s">
        <v>249</v>
      </c>
      <c r="G394" s="4">
        <f t="shared" si="40"/>
        <v>122</v>
      </c>
      <c r="H394" s="52">
        <v>11</v>
      </c>
      <c r="I394" s="52">
        <v>1</v>
      </c>
      <c r="J394" s="52">
        <v>11</v>
      </c>
      <c r="K394" s="52">
        <v>11</v>
      </c>
      <c r="L394" s="52">
        <v>11</v>
      </c>
      <c r="M394" s="52">
        <v>11</v>
      </c>
      <c r="N394" s="52">
        <v>11</v>
      </c>
      <c r="O394" s="52">
        <v>11</v>
      </c>
      <c r="P394" s="52">
        <v>11</v>
      </c>
      <c r="Q394" s="52">
        <v>11</v>
      </c>
      <c r="R394" s="52">
        <v>11</v>
      </c>
      <c r="S394" s="52">
        <v>11</v>
      </c>
      <c r="T394" s="1444"/>
    </row>
    <row r="395" spans="1:20" ht="15.75" x14ac:dyDescent="0.25">
      <c r="A395" s="1446"/>
      <c r="B395" s="1322"/>
      <c r="C395" s="1778"/>
      <c r="D395" s="1306"/>
      <c r="E395" s="1306"/>
      <c r="F395" s="51" t="s">
        <v>250</v>
      </c>
      <c r="G395" s="4">
        <f t="shared" si="40"/>
        <v>12</v>
      </c>
      <c r="H395" s="52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  <c r="P395" s="52">
        <v>1</v>
      </c>
      <c r="Q395" s="52">
        <v>1</v>
      </c>
      <c r="R395" s="52">
        <v>1</v>
      </c>
      <c r="S395" s="52">
        <v>1</v>
      </c>
      <c r="T395" s="1444"/>
    </row>
    <row r="396" spans="1:20" ht="15.75" x14ac:dyDescent="0.25">
      <c r="A396" s="1446"/>
      <c r="B396" s="1322"/>
      <c r="C396" s="1778"/>
      <c r="D396" s="1306"/>
      <c r="E396" s="1306"/>
      <c r="F396" s="51" t="s">
        <v>251</v>
      </c>
      <c r="G396" s="4">
        <f t="shared" si="40"/>
        <v>0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1444"/>
    </row>
    <row r="397" spans="1:20" ht="15.75" x14ac:dyDescent="0.25">
      <c r="A397" s="1446"/>
      <c r="B397" s="1322"/>
      <c r="C397" s="1779"/>
      <c r="D397" s="1306"/>
      <c r="E397" s="1306"/>
      <c r="F397" s="51" t="s">
        <v>252</v>
      </c>
      <c r="G397" s="4">
        <f t="shared" si="40"/>
        <v>216</v>
      </c>
      <c r="H397" s="52">
        <v>18</v>
      </c>
      <c r="I397" s="52">
        <v>18</v>
      </c>
      <c r="J397" s="52">
        <v>18</v>
      </c>
      <c r="K397" s="52">
        <v>18</v>
      </c>
      <c r="L397" s="52">
        <v>18</v>
      </c>
      <c r="M397" s="52">
        <v>18</v>
      </c>
      <c r="N397" s="52">
        <v>18</v>
      </c>
      <c r="O397" s="52">
        <v>18</v>
      </c>
      <c r="P397" s="52">
        <v>18</v>
      </c>
      <c r="Q397" s="52">
        <v>18</v>
      </c>
      <c r="R397" s="52">
        <v>18</v>
      </c>
      <c r="S397" s="52">
        <v>18</v>
      </c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683" priority="14" operator="equal">
      <formula>"REVISE PORQUE ESTE VALOR NO PUEDE SER NEGATIVO"</formula>
    </cfRule>
    <cfRule type="cellIs" dxfId="682" priority="18" operator="lessThan">
      <formula>0</formula>
    </cfRule>
  </conditionalFormatting>
  <conditionalFormatting sqref="G327:S327">
    <cfRule type="cellIs" dxfId="681" priority="17" operator="lessThan">
      <formula>0</formula>
    </cfRule>
  </conditionalFormatting>
  <conditionalFormatting sqref="G338:S338">
    <cfRule type="cellIs" dxfId="680" priority="13" operator="equal">
      <formula>"Revise porque este valor no puede ser negativo"</formula>
    </cfRule>
    <cfRule type="cellIs" dxfId="679" priority="16" operator="lessThan">
      <formula>0</formula>
    </cfRule>
  </conditionalFormatting>
  <conditionalFormatting sqref="G338:S338">
    <cfRule type="cellIs" dxfId="678" priority="15" operator="lessThan">
      <formula>0</formula>
    </cfRule>
  </conditionalFormatting>
  <conditionalFormatting sqref="G348:S348">
    <cfRule type="cellIs" dxfId="677" priority="10" operator="equal">
      <formula>"Revise porque este valor no puede ser negativo"</formula>
    </cfRule>
    <cfRule type="cellIs" dxfId="676" priority="12" operator="lessThan">
      <formula>0</formula>
    </cfRule>
  </conditionalFormatting>
  <conditionalFormatting sqref="G348:S348">
    <cfRule type="cellIs" dxfId="675" priority="11" operator="lessThan">
      <formula>0</formula>
    </cfRule>
  </conditionalFormatting>
  <conditionalFormatting sqref="G357 I357:S357">
    <cfRule type="cellIs" dxfId="674" priority="7" operator="equal">
      <formula>"Revise porque este valor no puede ser negativo"</formula>
    </cfRule>
    <cfRule type="cellIs" dxfId="673" priority="9" operator="lessThan">
      <formula>0</formula>
    </cfRule>
  </conditionalFormatting>
  <conditionalFormatting sqref="G357 I357:S357">
    <cfRule type="cellIs" dxfId="672" priority="8" operator="lessThan">
      <formula>0</formula>
    </cfRule>
  </conditionalFormatting>
  <conditionalFormatting sqref="H357">
    <cfRule type="cellIs" dxfId="671" priority="4" operator="equal">
      <formula>"Revise porque este valor no puede ser negativo"</formula>
    </cfRule>
    <cfRule type="cellIs" dxfId="670" priority="6" operator="lessThan">
      <formula>0</formula>
    </cfRule>
  </conditionalFormatting>
  <conditionalFormatting sqref="H357">
    <cfRule type="cellIs" dxfId="669" priority="5" operator="lessThan">
      <formula>0</formula>
    </cfRule>
  </conditionalFormatting>
  <conditionalFormatting sqref="G24:S24">
    <cfRule type="cellIs" dxfId="668" priority="1" operator="equal">
      <formula>"REVISE PORQUE ESTE VALOR NO PUEDE SER NEGATIVO"</formula>
    </cfRule>
    <cfRule type="cellIs" dxfId="667" priority="3" operator="lessThan">
      <formula>0</formula>
    </cfRule>
  </conditionalFormatting>
  <conditionalFormatting sqref="G24:S24">
    <cfRule type="cellIs" dxfId="666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4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7"/>
  <sheetViews>
    <sheetView topLeftCell="C365" zoomScale="50" zoomScaleNormal="50" workbookViewId="0">
      <selection activeCell="K400" sqref="K400"/>
    </sheetView>
  </sheetViews>
  <sheetFormatPr baseColWidth="10" defaultRowHeight="15" x14ac:dyDescent="0.25"/>
  <cols>
    <col min="1" max="1" width="1" style="1" customWidth="1"/>
    <col min="2" max="2" width="7.7109375" style="1" customWidth="1"/>
    <col min="3" max="3" width="39" style="1" customWidth="1"/>
    <col min="4" max="4" width="39" style="53" customWidth="1"/>
    <col min="5" max="5" width="47.7109375" style="54" customWidth="1"/>
    <col min="6" max="6" width="89.7109375" style="1" bestFit="1" customWidth="1"/>
    <col min="7" max="7" width="19.85546875" style="55" customWidth="1"/>
    <col min="8" max="19" width="16.28515625" style="1" customWidth="1"/>
    <col min="20" max="20" width="1.140625" style="1" customWidth="1"/>
    <col min="21" max="16384" width="11.42578125" style="1"/>
  </cols>
  <sheetData>
    <row r="1" spans="1:20" ht="9" customHeight="1" x14ac:dyDescent="0.25">
      <c r="A1" s="1304"/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3">
        <v>0</v>
      </c>
    </row>
    <row r="2" spans="1:20" s="2" customFormat="1" ht="15.75" customHeight="1" x14ac:dyDescent="0.25">
      <c r="A2" s="1445" t="s">
        <v>155</v>
      </c>
      <c r="B2" s="1448" t="s">
        <v>156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50" t="s">
        <v>159</v>
      </c>
      <c r="N2" s="1451"/>
      <c r="O2" s="1451"/>
      <c r="P2" s="1451"/>
      <c r="Q2" s="1454">
        <v>40507</v>
      </c>
      <c r="R2" s="1454"/>
      <c r="S2" s="1454"/>
      <c r="T2" s="1444"/>
    </row>
    <row r="3" spans="1:20" s="2" customFormat="1" ht="15" customHeight="1" x14ac:dyDescent="0.25">
      <c r="A3" s="1446"/>
      <c r="B3" s="1448" t="s">
        <v>157</v>
      </c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50" t="s">
        <v>160</v>
      </c>
      <c r="N3" s="1451"/>
      <c r="O3" s="1451"/>
      <c r="P3" s="1451"/>
      <c r="Q3" s="1454">
        <v>40522</v>
      </c>
      <c r="R3" s="1454"/>
      <c r="S3" s="1454"/>
      <c r="T3" s="1444"/>
    </row>
    <row r="4" spans="1:20" s="2" customFormat="1" ht="23.25" customHeight="1" x14ac:dyDescent="0.25">
      <c r="A4" s="1446"/>
      <c r="B4" s="1448" t="s">
        <v>528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 t="s">
        <v>161</v>
      </c>
      <c r="N4" s="1451"/>
      <c r="O4" s="1451"/>
      <c r="P4" s="1451"/>
      <c r="Q4" s="1452">
        <v>1</v>
      </c>
      <c r="R4" s="1452"/>
      <c r="S4" s="1452"/>
      <c r="T4" s="1444"/>
    </row>
    <row r="5" spans="1:20" s="2" customFormat="1" ht="22.5" customHeight="1" x14ac:dyDescent="0.25">
      <c r="A5" s="1446"/>
      <c r="B5" s="1448" t="s">
        <v>158</v>
      </c>
      <c r="C5" s="1449"/>
      <c r="D5" s="1449"/>
      <c r="E5" s="1449"/>
      <c r="F5" s="1449"/>
      <c r="G5" s="1449"/>
      <c r="H5" s="1449"/>
      <c r="I5" s="1449"/>
      <c r="J5" s="1449"/>
      <c r="K5" s="1449"/>
      <c r="L5" s="1453"/>
      <c r="M5" s="1450" t="s">
        <v>162</v>
      </c>
      <c r="N5" s="1451"/>
      <c r="O5" s="1451"/>
      <c r="P5" s="1451"/>
      <c r="Q5" s="1452" t="s">
        <v>163</v>
      </c>
      <c r="R5" s="1452"/>
      <c r="S5" s="1452"/>
      <c r="T5" s="1444"/>
    </row>
    <row r="6" spans="1:20" ht="27" customHeight="1" thickBot="1" x14ac:dyDescent="0.3">
      <c r="A6" s="1446"/>
      <c r="B6" s="1457" t="s">
        <v>527</v>
      </c>
      <c r="C6" s="1458"/>
      <c r="D6" s="1458"/>
      <c r="E6" s="1458"/>
      <c r="F6" s="1458"/>
      <c r="G6" s="1458"/>
      <c r="H6" s="1458"/>
      <c r="I6" s="1458"/>
      <c r="J6" s="1458"/>
      <c r="K6" s="1458"/>
      <c r="L6" s="1458"/>
      <c r="M6" s="1458"/>
      <c r="N6" s="1458"/>
      <c r="O6" s="1458"/>
      <c r="P6" s="1458"/>
      <c r="Q6" s="1458"/>
      <c r="R6" s="1458"/>
      <c r="S6" s="1458"/>
      <c r="T6" s="1444"/>
    </row>
    <row r="7" spans="1:20" ht="16.5" thickBot="1" x14ac:dyDescent="0.3">
      <c r="A7" s="1446"/>
      <c r="B7" s="1459" t="s">
        <v>0</v>
      </c>
      <c r="C7" s="1460" t="s">
        <v>1</v>
      </c>
      <c r="D7" s="1460"/>
      <c r="E7" s="1460"/>
      <c r="F7" s="1421" t="s">
        <v>2</v>
      </c>
      <c r="G7" s="1423" t="s">
        <v>122</v>
      </c>
      <c r="H7" s="1423" t="s">
        <v>123</v>
      </c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44"/>
    </row>
    <row r="8" spans="1:20" ht="16.5" thickBot="1" x14ac:dyDescent="0.3">
      <c r="A8" s="1446"/>
      <c r="B8" s="1459"/>
      <c r="C8" s="1460"/>
      <c r="D8" s="1460"/>
      <c r="E8" s="1460"/>
      <c r="F8" s="1422"/>
      <c r="G8" s="1423"/>
      <c r="H8" s="122" t="s">
        <v>124</v>
      </c>
      <c r="I8" s="122" t="s">
        <v>125</v>
      </c>
      <c r="J8" s="122" t="s">
        <v>126</v>
      </c>
      <c r="K8" s="122" t="s">
        <v>127</v>
      </c>
      <c r="L8" s="122" t="s">
        <v>128</v>
      </c>
      <c r="M8" s="122" t="s">
        <v>129</v>
      </c>
      <c r="N8" s="122" t="s">
        <v>130</v>
      </c>
      <c r="O8" s="122" t="s">
        <v>131</v>
      </c>
      <c r="P8" s="122" t="s">
        <v>132</v>
      </c>
      <c r="Q8" s="122" t="s">
        <v>133</v>
      </c>
      <c r="R8" s="122" t="s">
        <v>134</v>
      </c>
      <c r="S8" s="122" t="s">
        <v>135</v>
      </c>
      <c r="T8" s="1444"/>
    </row>
    <row r="9" spans="1:20" ht="19.5" thickBot="1" x14ac:dyDescent="0.3">
      <c r="A9" s="1446"/>
      <c r="B9" s="1425" t="s">
        <v>3</v>
      </c>
      <c r="C9" s="1418" t="s">
        <v>170</v>
      </c>
      <c r="D9" s="1427"/>
      <c r="E9" s="1427"/>
      <c r="F9" s="1427"/>
      <c r="G9" s="1427"/>
      <c r="H9" s="1427"/>
      <c r="I9" s="1427"/>
      <c r="J9" s="1427"/>
      <c r="K9" s="1427"/>
      <c r="L9" s="1427"/>
      <c r="M9" s="1427"/>
      <c r="N9" s="1427"/>
      <c r="O9" s="1427"/>
      <c r="P9" s="1427"/>
      <c r="Q9" s="1427"/>
      <c r="R9" s="1427"/>
      <c r="S9" s="1428"/>
      <c r="T9" s="1444"/>
    </row>
    <row r="10" spans="1:20" ht="19.5" thickBot="1" x14ac:dyDescent="0.3">
      <c r="A10" s="1446"/>
      <c r="B10" s="1426"/>
      <c r="C10" s="1429" t="s">
        <v>5</v>
      </c>
      <c r="D10" s="1455" t="s">
        <v>164</v>
      </c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44"/>
    </row>
    <row r="11" spans="1:20" ht="16.5" customHeight="1" thickBot="1" x14ac:dyDescent="0.3">
      <c r="A11" s="1446"/>
      <c r="B11" s="1425"/>
      <c r="C11" s="1379"/>
      <c r="D11" s="1456" t="s">
        <v>8</v>
      </c>
      <c r="E11" s="1456"/>
      <c r="F11" s="63" t="s">
        <v>15</v>
      </c>
      <c r="G11" s="448">
        <v>0</v>
      </c>
      <c r="H11" s="449">
        <f>+G24</f>
        <v>0</v>
      </c>
      <c r="I11" s="449">
        <f t="shared" ref="I11:S11" si="0">+H24</f>
        <v>0</v>
      </c>
      <c r="J11" s="449">
        <f t="shared" si="0"/>
        <v>0</v>
      </c>
      <c r="K11" s="449">
        <f t="shared" si="0"/>
        <v>0</v>
      </c>
      <c r="L11" s="449">
        <f t="shared" si="0"/>
        <v>0</v>
      </c>
      <c r="M11" s="449">
        <f t="shared" si="0"/>
        <v>0</v>
      </c>
      <c r="N11" s="449">
        <f t="shared" si="0"/>
        <v>0</v>
      </c>
      <c r="O11" s="449">
        <f t="shared" si="0"/>
        <v>0</v>
      </c>
      <c r="P11" s="449">
        <f t="shared" si="0"/>
        <v>0</v>
      </c>
      <c r="Q11" s="449">
        <f t="shared" si="0"/>
        <v>0</v>
      </c>
      <c r="R11" s="449">
        <f t="shared" si="0"/>
        <v>0</v>
      </c>
      <c r="S11" s="449">
        <f t="shared" si="0"/>
        <v>0</v>
      </c>
      <c r="T11" s="1444"/>
    </row>
    <row r="12" spans="1:20" ht="16.5" customHeight="1" thickBot="1" x14ac:dyDescent="0.3">
      <c r="A12" s="1446"/>
      <c r="B12" s="1425"/>
      <c r="C12" s="1379"/>
      <c r="D12" s="1431"/>
      <c r="E12" s="1431"/>
      <c r="F12" s="6" t="s">
        <v>16</v>
      </c>
      <c r="G12" s="450">
        <f>SUM(H12:S12)</f>
        <v>1771</v>
      </c>
      <c r="H12" s="451">
        <v>149</v>
      </c>
      <c r="I12" s="451">
        <v>176</v>
      </c>
      <c r="J12" s="451">
        <v>162</v>
      </c>
      <c r="K12" s="451">
        <v>167</v>
      </c>
      <c r="L12" s="451">
        <v>177</v>
      </c>
      <c r="M12" s="451">
        <v>146</v>
      </c>
      <c r="N12" s="451">
        <v>112</v>
      </c>
      <c r="O12" s="451">
        <v>167</v>
      </c>
      <c r="P12" s="451">
        <v>140</v>
      </c>
      <c r="Q12" s="451">
        <v>150</v>
      </c>
      <c r="R12" s="451">
        <v>113</v>
      </c>
      <c r="S12" s="451">
        <v>112</v>
      </c>
      <c r="T12" s="1444"/>
    </row>
    <row r="13" spans="1:20" ht="16.5" customHeight="1" thickBot="1" x14ac:dyDescent="0.3">
      <c r="A13" s="1446"/>
      <c r="B13" s="1425"/>
      <c r="C13" s="1379"/>
      <c r="D13" s="1433" t="s">
        <v>9</v>
      </c>
      <c r="E13" s="1433"/>
      <c r="F13" s="61" t="s">
        <v>17</v>
      </c>
      <c r="G13" s="450">
        <f t="shared" ref="G13:G22" si="1">SUM(H13:S13)</f>
        <v>828</v>
      </c>
      <c r="H13" s="452">
        <v>60</v>
      </c>
      <c r="I13" s="452">
        <v>58</v>
      </c>
      <c r="J13" s="452">
        <v>80</v>
      </c>
      <c r="K13" s="452">
        <v>68</v>
      </c>
      <c r="L13" s="452">
        <v>89</v>
      </c>
      <c r="M13" s="452">
        <v>66</v>
      </c>
      <c r="N13" s="452">
        <v>59</v>
      </c>
      <c r="O13" s="452">
        <v>71</v>
      </c>
      <c r="P13" s="452">
        <v>60</v>
      </c>
      <c r="Q13" s="452">
        <v>90</v>
      </c>
      <c r="R13" s="452">
        <v>62</v>
      </c>
      <c r="S13" s="452">
        <v>65</v>
      </c>
      <c r="T13" s="1444"/>
    </row>
    <row r="14" spans="1:20" ht="16.5" customHeight="1" thickBot="1" x14ac:dyDescent="0.3">
      <c r="A14" s="1446"/>
      <c r="B14" s="1425"/>
      <c r="C14" s="1379"/>
      <c r="D14" s="1433"/>
      <c r="E14" s="1433"/>
      <c r="F14" s="61" t="s">
        <v>18</v>
      </c>
      <c r="G14" s="450">
        <f t="shared" si="1"/>
        <v>144</v>
      </c>
      <c r="H14" s="452">
        <v>16</v>
      </c>
      <c r="I14" s="452">
        <v>17</v>
      </c>
      <c r="J14" s="452">
        <v>13</v>
      </c>
      <c r="K14" s="452">
        <v>16</v>
      </c>
      <c r="L14" s="452">
        <v>12</v>
      </c>
      <c r="M14" s="452">
        <v>10</v>
      </c>
      <c r="N14" s="452">
        <v>7</v>
      </c>
      <c r="O14" s="452">
        <v>11</v>
      </c>
      <c r="P14" s="452">
        <v>18</v>
      </c>
      <c r="Q14" s="452">
        <v>10</v>
      </c>
      <c r="R14" s="452">
        <v>5</v>
      </c>
      <c r="S14" s="452">
        <v>9</v>
      </c>
      <c r="T14" s="1444"/>
    </row>
    <row r="15" spans="1:20" ht="16.5" customHeight="1" thickBot="1" x14ac:dyDescent="0.3">
      <c r="A15" s="1446"/>
      <c r="B15" s="1425"/>
      <c r="C15" s="1379"/>
      <c r="D15" s="1433"/>
      <c r="E15" s="1433"/>
      <c r="F15" s="61" t="s">
        <v>19</v>
      </c>
      <c r="G15" s="450">
        <f t="shared" si="1"/>
        <v>75</v>
      </c>
      <c r="H15" s="452">
        <v>3</v>
      </c>
      <c r="I15" s="452">
        <v>6</v>
      </c>
      <c r="J15" s="452">
        <v>6</v>
      </c>
      <c r="K15" s="452">
        <v>7</v>
      </c>
      <c r="L15" s="452">
        <v>5</v>
      </c>
      <c r="M15" s="452">
        <v>2</v>
      </c>
      <c r="N15" s="452">
        <v>3</v>
      </c>
      <c r="O15" s="452">
        <v>12</v>
      </c>
      <c r="P15" s="452">
        <v>12</v>
      </c>
      <c r="Q15" s="452">
        <v>8</v>
      </c>
      <c r="R15" s="452">
        <v>7</v>
      </c>
      <c r="S15" s="452">
        <v>4</v>
      </c>
      <c r="T15" s="1444"/>
    </row>
    <row r="16" spans="1:20" ht="16.5" customHeight="1" thickBot="1" x14ac:dyDescent="0.3">
      <c r="A16" s="1446"/>
      <c r="B16" s="1425"/>
      <c r="C16" s="1379"/>
      <c r="D16" s="1433"/>
      <c r="E16" s="1433"/>
      <c r="F16" s="66" t="s">
        <v>20</v>
      </c>
      <c r="G16" s="450">
        <f t="shared" si="1"/>
        <v>312</v>
      </c>
      <c r="H16" s="452">
        <v>25</v>
      </c>
      <c r="I16" s="452">
        <v>42</v>
      </c>
      <c r="J16" s="452">
        <v>30</v>
      </c>
      <c r="K16" s="452">
        <v>45</v>
      </c>
      <c r="L16" s="452">
        <v>30</v>
      </c>
      <c r="M16" s="452">
        <v>40</v>
      </c>
      <c r="N16" s="452">
        <v>20</v>
      </c>
      <c r="O16" s="452">
        <v>25</v>
      </c>
      <c r="P16" s="452">
        <v>18</v>
      </c>
      <c r="Q16" s="452">
        <v>15</v>
      </c>
      <c r="R16" s="452">
        <v>12</v>
      </c>
      <c r="S16" s="452">
        <v>10</v>
      </c>
      <c r="T16" s="1444"/>
    </row>
    <row r="17" spans="1:20" ht="16.5" customHeight="1" thickBot="1" x14ac:dyDescent="0.3">
      <c r="A17" s="1446"/>
      <c r="B17" s="1425"/>
      <c r="C17" s="1379"/>
      <c r="D17" s="1431" t="s">
        <v>10</v>
      </c>
      <c r="E17" s="1431"/>
      <c r="F17" s="61" t="s">
        <v>21</v>
      </c>
      <c r="G17" s="450">
        <f t="shared" si="1"/>
        <v>182</v>
      </c>
      <c r="H17" s="452">
        <v>17</v>
      </c>
      <c r="I17" s="452">
        <v>20</v>
      </c>
      <c r="J17" s="452">
        <v>16</v>
      </c>
      <c r="K17" s="452">
        <v>18</v>
      </c>
      <c r="L17" s="452">
        <v>20</v>
      </c>
      <c r="M17" s="452">
        <v>15</v>
      </c>
      <c r="N17" s="452">
        <v>12</v>
      </c>
      <c r="O17" s="452">
        <v>18</v>
      </c>
      <c r="P17" s="452">
        <v>14</v>
      </c>
      <c r="Q17" s="452">
        <v>12</v>
      </c>
      <c r="R17" s="452">
        <v>12</v>
      </c>
      <c r="S17" s="452">
        <v>8</v>
      </c>
      <c r="T17" s="1444"/>
    </row>
    <row r="18" spans="1:20" ht="16.5" customHeight="1" thickBot="1" x14ac:dyDescent="0.3">
      <c r="A18" s="1446"/>
      <c r="B18" s="1425"/>
      <c r="C18" s="1379"/>
      <c r="D18" s="1431" t="s">
        <v>11</v>
      </c>
      <c r="E18" s="1431"/>
      <c r="F18" s="61" t="s">
        <v>22</v>
      </c>
      <c r="G18" s="450">
        <f t="shared" si="1"/>
        <v>1</v>
      </c>
      <c r="H18" s="452">
        <v>0</v>
      </c>
      <c r="I18" s="452">
        <v>0</v>
      </c>
      <c r="J18" s="452">
        <v>0</v>
      </c>
      <c r="K18" s="452">
        <v>1</v>
      </c>
      <c r="L18" s="452">
        <v>0</v>
      </c>
      <c r="M18" s="452">
        <v>0</v>
      </c>
      <c r="N18" s="452">
        <v>0</v>
      </c>
      <c r="O18" s="452">
        <v>0</v>
      </c>
      <c r="P18" s="452">
        <v>0</v>
      </c>
      <c r="Q18" s="452">
        <v>0</v>
      </c>
      <c r="R18" s="452">
        <v>0</v>
      </c>
      <c r="S18" s="452">
        <v>0</v>
      </c>
      <c r="T18" s="1444"/>
    </row>
    <row r="19" spans="1:20" ht="16.5" customHeight="1" thickBot="1" x14ac:dyDescent="0.3">
      <c r="A19" s="1446"/>
      <c r="B19" s="1425"/>
      <c r="C19" s="1379"/>
      <c r="D19" s="1431" t="s">
        <v>12</v>
      </c>
      <c r="E19" s="1431"/>
      <c r="F19" s="61" t="s">
        <v>23</v>
      </c>
      <c r="G19" s="450">
        <f t="shared" si="1"/>
        <v>29</v>
      </c>
      <c r="H19" s="452">
        <v>2</v>
      </c>
      <c r="I19" s="452">
        <v>10</v>
      </c>
      <c r="J19" s="452">
        <v>1</v>
      </c>
      <c r="K19" s="452">
        <v>2</v>
      </c>
      <c r="L19" s="452">
        <v>2</v>
      </c>
      <c r="M19" s="452">
        <v>1</v>
      </c>
      <c r="N19" s="452">
        <v>1</v>
      </c>
      <c r="O19" s="452">
        <v>3</v>
      </c>
      <c r="P19" s="452">
        <v>1</v>
      </c>
      <c r="Q19" s="452">
        <v>2</v>
      </c>
      <c r="R19" s="452">
        <v>3</v>
      </c>
      <c r="S19" s="452">
        <v>1</v>
      </c>
      <c r="T19" s="1444"/>
    </row>
    <row r="20" spans="1:20" ht="16.5" customHeight="1" thickBot="1" x14ac:dyDescent="0.3">
      <c r="A20" s="1446"/>
      <c r="B20" s="1425"/>
      <c r="C20" s="1379"/>
      <c r="D20" s="1434" t="s">
        <v>13</v>
      </c>
      <c r="E20" s="1434"/>
      <c r="F20" s="62" t="s">
        <v>24</v>
      </c>
      <c r="G20" s="450">
        <f t="shared" si="1"/>
        <v>194</v>
      </c>
      <c r="H20" s="452">
        <v>20</v>
      </c>
      <c r="I20" s="452">
        <v>23</v>
      </c>
      <c r="J20" s="452">
        <v>16</v>
      </c>
      <c r="K20" s="452">
        <v>10</v>
      </c>
      <c r="L20" s="452">
        <v>19</v>
      </c>
      <c r="M20" s="452">
        <v>12</v>
      </c>
      <c r="N20" s="452">
        <v>10</v>
      </c>
      <c r="O20" s="452">
        <v>27</v>
      </c>
      <c r="P20" s="452">
        <v>17</v>
      </c>
      <c r="Q20" s="452">
        <v>13</v>
      </c>
      <c r="R20" s="452">
        <v>12</v>
      </c>
      <c r="S20" s="452">
        <v>15</v>
      </c>
      <c r="T20" s="1444"/>
    </row>
    <row r="21" spans="1:20" ht="16.5" customHeight="1" thickBot="1" x14ac:dyDescent="0.3">
      <c r="A21" s="1446"/>
      <c r="B21" s="1425"/>
      <c r="C21" s="1379"/>
      <c r="D21" s="1434"/>
      <c r="E21" s="1434"/>
      <c r="F21" s="62" t="s">
        <v>25</v>
      </c>
      <c r="G21" s="450">
        <f t="shared" si="1"/>
        <v>0</v>
      </c>
      <c r="H21" s="452">
        <v>0</v>
      </c>
      <c r="I21" s="452">
        <v>0</v>
      </c>
      <c r="J21" s="452">
        <v>0</v>
      </c>
      <c r="K21" s="452">
        <v>0</v>
      </c>
      <c r="L21" s="452">
        <v>0</v>
      </c>
      <c r="M21" s="452">
        <v>0</v>
      </c>
      <c r="N21" s="452">
        <v>0</v>
      </c>
      <c r="O21" s="452">
        <v>0</v>
      </c>
      <c r="P21" s="452">
        <v>0</v>
      </c>
      <c r="Q21" s="452">
        <v>0</v>
      </c>
      <c r="R21" s="452">
        <v>0</v>
      </c>
      <c r="S21" s="452">
        <v>0</v>
      </c>
      <c r="T21" s="1444"/>
    </row>
    <row r="22" spans="1:20" ht="16.5" customHeight="1" thickBot="1" x14ac:dyDescent="0.3">
      <c r="A22" s="1446"/>
      <c r="B22" s="1425"/>
      <c r="C22" s="1379"/>
      <c r="D22" s="1434"/>
      <c r="E22" s="1434"/>
      <c r="F22" s="67" t="s">
        <v>113</v>
      </c>
      <c r="G22" s="450">
        <f t="shared" si="1"/>
        <v>0</v>
      </c>
      <c r="H22" s="452">
        <v>0</v>
      </c>
      <c r="I22" s="452">
        <v>0</v>
      </c>
      <c r="J22" s="452">
        <v>0</v>
      </c>
      <c r="K22" s="452">
        <v>0</v>
      </c>
      <c r="L22" s="452">
        <v>0</v>
      </c>
      <c r="M22" s="452">
        <v>0</v>
      </c>
      <c r="N22" s="452">
        <v>0</v>
      </c>
      <c r="O22" s="452">
        <v>0</v>
      </c>
      <c r="P22" s="452">
        <v>0</v>
      </c>
      <c r="Q22" s="452">
        <v>0</v>
      </c>
      <c r="R22" s="452">
        <v>0</v>
      </c>
      <c r="S22" s="452">
        <v>0</v>
      </c>
      <c r="T22" s="1444"/>
    </row>
    <row r="23" spans="1:20" ht="16.5" customHeight="1" thickBot="1" x14ac:dyDescent="0.3">
      <c r="A23" s="1446"/>
      <c r="B23" s="1425"/>
      <c r="C23" s="1379"/>
      <c r="D23" s="1434" t="s">
        <v>14</v>
      </c>
      <c r="E23" s="1434"/>
      <c r="F23" s="8" t="s">
        <v>26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444"/>
    </row>
    <row r="24" spans="1:20" ht="40.5" customHeight="1" thickBot="1" x14ac:dyDescent="0.3">
      <c r="A24" s="1446"/>
      <c r="B24" s="1425"/>
      <c r="C24" s="1430"/>
      <c r="D24" s="1434"/>
      <c r="E24" s="1434"/>
      <c r="F24" s="10" t="s">
        <v>27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1444"/>
    </row>
    <row r="25" spans="1:20" ht="16.5" thickBot="1" x14ac:dyDescent="0.3">
      <c r="A25" s="1446"/>
      <c r="B25" s="1425"/>
      <c r="C25" s="1435" t="s">
        <v>28</v>
      </c>
      <c r="D25" s="1410" t="s">
        <v>29</v>
      </c>
      <c r="E25" s="1411"/>
      <c r="F25" s="12" t="s">
        <v>30</v>
      </c>
      <c r="G25" s="453">
        <f>SUM(H25:S25)</f>
        <v>9</v>
      </c>
      <c r="H25" s="454">
        <v>1</v>
      </c>
      <c r="I25" s="454">
        <v>1</v>
      </c>
      <c r="J25" s="454">
        <v>1</v>
      </c>
      <c r="K25" s="454">
        <v>0</v>
      </c>
      <c r="L25" s="454">
        <v>1</v>
      </c>
      <c r="M25" s="454">
        <v>1</v>
      </c>
      <c r="N25" s="454">
        <v>0</v>
      </c>
      <c r="O25" s="454">
        <v>1</v>
      </c>
      <c r="P25" s="454">
        <v>1</v>
      </c>
      <c r="Q25" s="454">
        <v>1</v>
      </c>
      <c r="R25" s="454">
        <v>1</v>
      </c>
      <c r="S25" s="454">
        <v>0</v>
      </c>
      <c r="T25" s="1444"/>
    </row>
    <row r="26" spans="1:20" ht="16.5" thickBot="1" x14ac:dyDescent="0.3">
      <c r="A26" s="1446"/>
      <c r="B26" s="1425"/>
      <c r="C26" s="1436"/>
      <c r="D26" s="1406"/>
      <c r="E26" s="1407"/>
      <c r="F26" s="15" t="s">
        <v>32</v>
      </c>
      <c r="G26" s="453">
        <f t="shared" ref="G26:G29" si="2">SUM(H26:S26)</f>
        <v>9</v>
      </c>
      <c r="H26" s="452">
        <v>1</v>
      </c>
      <c r="I26" s="452">
        <v>1</v>
      </c>
      <c r="J26" s="452">
        <v>1</v>
      </c>
      <c r="K26" s="452">
        <v>0</v>
      </c>
      <c r="L26" s="452">
        <v>1</v>
      </c>
      <c r="M26" s="452">
        <v>1</v>
      </c>
      <c r="N26" s="452">
        <v>0</v>
      </c>
      <c r="O26" s="452">
        <v>1</v>
      </c>
      <c r="P26" s="452">
        <v>1</v>
      </c>
      <c r="Q26" s="452">
        <v>1</v>
      </c>
      <c r="R26" s="452">
        <v>1</v>
      </c>
      <c r="S26" s="452">
        <v>0</v>
      </c>
      <c r="T26" s="1444"/>
    </row>
    <row r="27" spans="1:20" ht="16.5" thickBot="1" x14ac:dyDescent="0.3">
      <c r="A27" s="1446"/>
      <c r="B27" s="1425"/>
      <c r="C27" s="1436"/>
      <c r="D27" s="1406"/>
      <c r="E27" s="1407"/>
      <c r="F27" s="15" t="s">
        <v>31</v>
      </c>
      <c r="G27" s="453">
        <f t="shared" si="2"/>
        <v>1</v>
      </c>
      <c r="H27" s="452">
        <v>0</v>
      </c>
      <c r="I27" s="452">
        <v>0</v>
      </c>
      <c r="J27" s="452">
        <v>0</v>
      </c>
      <c r="K27" s="452">
        <v>0</v>
      </c>
      <c r="L27" s="452">
        <v>0</v>
      </c>
      <c r="M27" s="452">
        <v>0</v>
      </c>
      <c r="N27" s="452">
        <v>0</v>
      </c>
      <c r="O27" s="452">
        <v>0</v>
      </c>
      <c r="P27" s="452">
        <v>1</v>
      </c>
      <c r="Q27" s="452">
        <v>0</v>
      </c>
      <c r="R27" s="452">
        <v>0</v>
      </c>
      <c r="S27" s="452">
        <v>0</v>
      </c>
      <c r="T27" s="1444"/>
    </row>
    <row r="28" spans="1:20" ht="16.5" thickBot="1" x14ac:dyDescent="0.3">
      <c r="A28" s="1446"/>
      <c r="B28" s="1425"/>
      <c r="C28" s="1436"/>
      <c r="D28" s="1406"/>
      <c r="E28" s="1407"/>
      <c r="F28" s="15" t="s">
        <v>33</v>
      </c>
      <c r="G28" s="453">
        <f t="shared" si="2"/>
        <v>8</v>
      </c>
      <c r="H28" s="452">
        <v>1</v>
      </c>
      <c r="I28" s="452">
        <v>1</v>
      </c>
      <c r="J28" s="452">
        <v>1</v>
      </c>
      <c r="K28" s="452">
        <v>0</v>
      </c>
      <c r="L28" s="452">
        <v>1</v>
      </c>
      <c r="M28" s="452">
        <v>1</v>
      </c>
      <c r="N28" s="452">
        <v>0</v>
      </c>
      <c r="O28" s="452">
        <v>1</v>
      </c>
      <c r="P28" s="452">
        <v>0</v>
      </c>
      <c r="Q28" s="452">
        <v>1</v>
      </c>
      <c r="R28" s="452">
        <v>1</v>
      </c>
      <c r="S28" s="452">
        <v>0</v>
      </c>
      <c r="T28" s="1444"/>
    </row>
    <row r="29" spans="1:20" ht="16.5" thickBot="1" x14ac:dyDescent="0.3">
      <c r="A29" s="1446"/>
      <c r="B29" s="1425"/>
      <c r="C29" s="1436"/>
      <c r="D29" s="1406"/>
      <c r="E29" s="1407"/>
      <c r="F29" s="16" t="s">
        <v>34</v>
      </c>
      <c r="G29" s="453">
        <f t="shared" si="2"/>
        <v>8</v>
      </c>
      <c r="H29" s="455">
        <v>1</v>
      </c>
      <c r="I29" s="455">
        <v>1</v>
      </c>
      <c r="J29" s="455">
        <v>1</v>
      </c>
      <c r="K29" s="455">
        <v>0</v>
      </c>
      <c r="L29" s="455">
        <v>1</v>
      </c>
      <c r="M29" s="455">
        <v>1</v>
      </c>
      <c r="N29" s="455">
        <v>0</v>
      </c>
      <c r="O29" s="455">
        <v>1</v>
      </c>
      <c r="P29" s="455">
        <v>0</v>
      </c>
      <c r="Q29" s="455">
        <v>1</v>
      </c>
      <c r="R29" s="455">
        <v>1</v>
      </c>
      <c r="S29" s="455">
        <v>0</v>
      </c>
      <c r="T29" s="1444"/>
    </row>
    <row r="30" spans="1:20" ht="19.5" thickBot="1" x14ac:dyDescent="0.3">
      <c r="A30" s="1446"/>
      <c r="B30" s="1425"/>
      <c r="C30" s="1402" t="s">
        <v>166</v>
      </c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3"/>
      <c r="T30" s="1444"/>
    </row>
    <row r="31" spans="1:20" ht="19.5" thickBot="1" x14ac:dyDescent="0.3">
      <c r="A31" s="1446"/>
      <c r="B31" s="1425"/>
      <c r="C31" s="1437" t="s">
        <v>35</v>
      </c>
      <c r="D31" s="1439" t="s">
        <v>167</v>
      </c>
      <c r="E31" s="1440"/>
      <c r="F31" s="1440"/>
      <c r="G31" s="1440"/>
      <c r="H31" s="1440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1"/>
      <c r="T31" s="1444"/>
    </row>
    <row r="32" spans="1:20" ht="16.5" customHeight="1" thickBot="1" x14ac:dyDescent="0.3">
      <c r="A32" s="1446"/>
      <c r="B32" s="1425"/>
      <c r="C32" s="1437"/>
      <c r="D32" s="1442" t="s">
        <v>38</v>
      </c>
      <c r="E32" s="1442"/>
      <c r="F32" s="65" t="s">
        <v>44</v>
      </c>
      <c r="G32" s="456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1444"/>
    </row>
    <row r="33" spans="1:20" ht="16.5" customHeight="1" thickBot="1" x14ac:dyDescent="0.3">
      <c r="A33" s="1446"/>
      <c r="B33" s="1425"/>
      <c r="C33" s="1437"/>
      <c r="D33" s="1442"/>
      <c r="E33" s="1442"/>
      <c r="F33" s="17" t="s">
        <v>114</v>
      </c>
      <c r="G33" s="112">
        <f>G20</f>
        <v>194</v>
      </c>
      <c r="H33" s="112">
        <f t="shared" ref="H33:S33" si="3">H20</f>
        <v>20</v>
      </c>
      <c r="I33" s="112">
        <f t="shared" si="3"/>
        <v>23</v>
      </c>
      <c r="J33" s="112">
        <f t="shared" si="3"/>
        <v>16</v>
      </c>
      <c r="K33" s="112">
        <f t="shared" si="3"/>
        <v>10</v>
      </c>
      <c r="L33" s="112">
        <f t="shared" si="3"/>
        <v>19</v>
      </c>
      <c r="M33" s="112">
        <f t="shared" si="3"/>
        <v>12</v>
      </c>
      <c r="N33" s="112">
        <f t="shared" si="3"/>
        <v>10</v>
      </c>
      <c r="O33" s="112">
        <f t="shared" si="3"/>
        <v>27</v>
      </c>
      <c r="P33" s="112">
        <f t="shared" si="3"/>
        <v>17</v>
      </c>
      <c r="Q33" s="112">
        <f t="shared" si="3"/>
        <v>13</v>
      </c>
      <c r="R33" s="112">
        <f t="shared" si="3"/>
        <v>12</v>
      </c>
      <c r="S33" s="112">
        <f t="shared" si="3"/>
        <v>15</v>
      </c>
      <c r="T33" s="1444"/>
    </row>
    <row r="34" spans="1:20" ht="16.5" customHeight="1" thickBot="1" x14ac:dyDescent="0.3">
      <c r="A34" s="1446"/>
      <c r="B34" s="1425"/>
      <c r="C34" s="1437"/>
      <c r="D34" s="1442"/>
      <c r="E34" s="1442"/>
      <c r="F34" s="17" t="s">
        <v>115</v>
      </c>
      <c r="G34" s="450">
        <f t="shared" ref="G34:G47" si="4">SUM(H34:S34)</f>
        <v>56</v>
      </c>
      <c r="H34" s="452">
        <v>8</v>
      </c>
      <c r="I34" s="452">
        <v>15</v>
      </c>
      <c r="J34" s="452">
        <v>7</v>
      </c>
      <c r="K34" s="452">
        <v>0</v>
      </c>
      <c r="L34" s="452">
        <v>1</v>
      </c>
      <c r="M34" s="452">
        <v>4</v>
      </c>
      <c r="N34" s="452">
        <v>6</v>
      </c>
      <c r="O34" s="452">
        <v>1</v>
      </c>
      <c r="P34" s="452">
        <v>10</v>
      </c>
      <c r="Q34" s="452">
        <v>2</v>
      </c>
      <c r="R34" s="452">
        <v>1</v>
      </c>
      <c r="S34" s="452">
        <v>1</v>
      </c>
      <c r="T34" s="1444"/>
    </row>
    <row r="35" spans="1:20" ht="16.5" customHeight="1" thickBot="1" x14ac:dyDescent="0.3">
      <c r="A35" s="1446"/>
      <c r="B35" s="1425"/>
      <c r="C35" s="1437"/>
      <c r="D35" s="1442" t="s">
        <v>39</v>
      </c>
      <c r="E35" s="1442"/>
      <c r="F35" s="70" t="s">
        <v>45</v>
      </c>
      <c r="G35" s="450">
        <f t="shared" si="4"/>
        <v>36</v>
      </c>
      <c r="H35" s="452">
        <v>5</v>
      </c>
      <c r="I35" s="452">
        <v>1</v>
      </c>
      <c r="J35" s="452">
        <v>0</v>
      </c>
      <c r="K35" s="452">
        <v>2</v>
      </c>
      <c r="L35" s="452">
        <v>2</v>
      </c>
      <c r="M35" s="452">
        <v>1</v>
      </c>
      <c r="N35" s="452">
        <v>12</v>
      </c>
      <c r="O35" s="452">
        <v>2</v>
      </c>
      <c r="P35" s="452">
        <v>5</v>
      </c>
      <c r="Q35" s="452">
        <v>3</v>
      </c>
      <c r="R35" s="452">
        <v>1</v>
      </c>
      <c r="S35" s="452">
        <v>2</v>
      </c>
      <c r="T35" s="1444"/>
    </row>
    <row r="36" spans="1:20" ht="16.5" customHeight="1" thickBot="1" x14ac:dyDescent="0.3">
      <c r="A36" s="1446"/>
      <c r="B36" s="1425"/>
      <c r="C36" s="1437"/>
      <c r="D36" s="1442"/>
      <c r="E36" s="1442"/>
      <c r="F36" s="70" t="s">
        <v>46</v>
      </c>
      <c r="G36" s="450">
        <f t="shared" si="4"/>
        <v>12</v>
      </c>
      <c r="H36" s="452">
        <v>0</v>
      </c>
      <c r="I36" s="452">
        <v>0</v>
      </c>
      <c r="J36" s="452">
        <v>1</v>
      </c>
      <c r="K36" s="452">
        <v>1</v>
      </c>
      <c r="L36" s="452">
        <v>2</v>
      </c>
      <c r="M36" s="452">
        <v>1</v>
      </c>
      <c r="N36" s="452">
        <v>2</v>
      </c>
      <c r="O36" s="452">
        <v>2</v>
      </c>
      <c r="P36" s="452">
        <v>1</v>
      </c>
      <c r="Q36" s="452">
        <v>1</v>
      </c>
      <c r="R36" s="452">
        <v>1</v>
      </c>
      <c r="S36" s="452">
        <v>0</v>
      </c>
      <c r="T36" s="1444"/>
    </row>
    <row r="37" spans="1:20" ht="16.5" customHeight="1" thickBot="1" x14ac:dyDescent="0.3">
      <c r="A37" s="1446"/>
      <c r="B37" s="1425"/>
      <c r="C37" s="1437"/>
      <c r="D37" s="1431" t="s">
        <v>40</v>
      </c>
      <c r="E37" s="1431"/>
      <c r="F37" s="70" t="s">
        <v>47</v>
      </c>
      <c r="G37" s="450">
        <f t="shared" si="4"/>
        <v>143</v>
      </c>
      <c r="H37" s="452">
        <v>8</v>
      </c>
      <c r="I37" s="452">
        <v>15</v>
      </c>
      <c r="J37" s="452">
        <v>12</v>
      </c>
      <c r="K37" s="452">
        <v>9</v>
      </c>
      <c r="L37" s="452">
        <v>16</v>
      </c>
      <c r="M37" s="452">
        <v>12</v>
      </c>
      <c r="N37" s="452">
        <v>11</v>
      </c>
      <c r="O37" s="452">
        <v>15</v>
      </c>
      <c r="P37" s="452">
        <v>12</v>
      </c>
      <c r="Q37" s="452">
        <v>10</v>
      </c>
      <c r="R37" s="452">
        <v>13</v>
      </c>
      <c r="S37" s="452">
        <v>10</v>
      </c>
      <c r="T37" s="1444"/>
    </row>
    <row r="38" spans="1:20" ht="16.5" customHeight="1" thickBot="1" x14ac:dyDescent="0.3">
      <c r="A38" s="1446"/>
      <c r="B38" s="1425"/>
      <c r="C38" s="1437"/>
      <c r="D38" s="1431" t="s">
        <v>41</v>
      </c>
      <c r="E38" s="1431"/>
      <c r="F38" s="70" t="s">
        <v>48</v>
      </c>
      <c r="G38" s="450">
        <f t="shared" si="4"/>
        <v>2</v>
      </c>
      <c r="H38" s="452">
        <v>0</v>
      </c>
      <c r="I38" s="452">
        <v>0</v>
      </c>
      <c r="J38" s="452">
        <v>0</v>
      </c>
      <c r="K38" s="452">
        <v>0</v>
      </c>
      <c r="L38" s="452">
        <v>1</v>
      </c>
      <c r="M38" s="452">
        <v>0</v>
      </c>
      <c r="N38" s="452">
        <v>0</v>
      </c>
      <c r="O38" s="452">
        <v>0</v>
      </c>
      <c r="P38" s="452">
        <v>1</v>
      </c>
      <c r="Q38" s="452">
        <v>0</v>
      </c>
      <c r="R38" s="452">
        <v>0</v>
      </c>
      <c r="S38" s="452">
        <v>0</v>
      </c>
      <c r="T38" s="1444"/>
    </row>
    <row r="39" spans="1:20" ht="16.5" customHeight="1" thickBot="1" x14ac:dyDescent="0.3">
      <c r="A39" s="1446"/>
      <c r="B39" s="1425"/>
      <c r="C39" s="1437"/>
      <c r="D39" s="1306" t="s">
        <v>42</v>
      </c>
      <c r="E39" s="1306"/>
      <c r="F39" s="70" t="s">
        <v>49</v>
      </c>
      <c r="G39" s="450">
        <f t="shared" si="4"/>
        <v>0</v>
      </c>
      <c r="H39" s="452">
        <v>0</v>
      </c>
      <c r="I39" s="452">
        <v>0</v>
      </c>
      <c r="J39" s="452">
        <v>0</v>
      </c>
      <c r="K39" s="452">
        <v>0</v>
      </c>
      <c r="L39" s="452">
        <v>0</v>
      </c>
      <c r="M39" s="452">
        <v>0</v>
      </c>
      <c r="N39" s="452">
        <v>0</v>
      </c>
      <c r="O39" s="452">
        <v>0</v>
      </c>
      <c r="P39" s="452">
        <v>0</v>
      </c>
      <c r="Q39" s="452">
        <v>0</v>
      </c>
      <c r="R39" s="452">
        <v>0</v>
      </c>
      <c r="S39" s="452">
        <v>0</v>
      </c>
      <c r="T39" s="1444"/>
    </row>
    <row r="40" spans="1:20" ht="16.5" customHeight="1" thickBot="1" x14ac:dyDescent="0.3">
      <c r="A40" s="1446"/>
      <c r="B40" s="1425"/>
      <c r="C40" s="1437"/>
      <c r="D40" s="1432" t="s">
        <v>525</v>
      </c>
      <c r="E40" s="1432"/>
      <c r="F40" s="71" t="s">
        <v>514</v>
      </c>
      <c r="G40" s="450">
        <f t="shared" si="4"/>
        <v>73</v>
      </c>
      <c r="H40" s="452">
        <v>4</v>
      </c>
      <c r="I40" s="452">
        <v>6</v>
      </c>
      <c r="J40" s="452">
        <v>10</v>
      </c>
      <c r="K40" s="452">
        <v>12</v>
      </c>
      <c r="L40" s="452">
        <v>6</v>
      </c>
      <c r="M40" s="452">
        <v>4</v>
      </c>
      <c r="N40" s="452">
        <v>3</v>
      </c>
      <c r="O40" s="452">
        <v>10</v>
      </c>
      <c r="P40" s="452">
        <v>7</v>
      </c>
      <c r="Q40" s="452">
        <v>5</v>
      </c>
      <c r="R40" s="452">
        <v>3</v>
      </c>
      <c r="S40" s="452">
        <v>3</v>
      </c>
      <c r="T40" s="1444"/>
    </row>
    <row r="41" spans="1:20" ht="16.5" customHeight="1" thickBot="1" x14ac:dyDescent="0.3">
      <c r="A41" s="1446"/>
      <c r="B41" s="1425"/>
      <c r="C41" s="1437"/>
      <c r="D41" s="1432" t="s">
        <v>524</v>
      </c>
      <c r="E41" s="1432"/>
      <c r="F41" s="71" t="s">
        <v>515</v>
      </c>
      <c r="G41" s="450">
        <f t="shared" si="4"/>
        <v>14</v>
      </c>
      <c r="H41" s="452">
        <v>0</v>
      </c>
      <c r="I41" s="452">
        <v>1</v>
      </c>
      <c r="J41" s="452">
        <v>2</v>
      </c>
      <c r="K41" s="452">
        <v>1</v>
      </c>
      <c r="L41" s="452">
        <v>2</v>
      </c>
      <c r="M41" s="452">
        <v>1</v>
      </c>
      <c r="N41" s="452">
        <v>1</v>
      </c>
      <c r="O41" s="452">
        <v>1</v>
      </c>
      <c r="P41" s="452">
        <v>2</v>
      </c>
      <c r="Q41" s="452">
        <v>1</v>
      </c>
      <c r="R41" s="452">
        <v>1</v>
      </c>
      <c r="S41" s="452">
        <v>1</v>
      </c>
      <c r="T41" s="1444"/>
    </row>
    <row r="42" spans="1:20" ht="16.5" customHeight="1" thickBot="1" x14ac:dyDescent="0.3">
      <c r="A42" s="1446"/>
      <c r="B42" s="1425"/>
      <c r="C42" s="1437"/>
      <c r="D42" s="1433" t="s">
        <v>523</v>
      </c>
      <c r="E42" s="1433"/>
      <c r="F42" s="72" t="s">
        <v>516</v>
      </c>
      <c r="G42" s="450">
        <f t="shared" si="4"/>
        <v>8</v>
      </c>
      <c r="H42" s="452">
        <v>0</v>
      </c>
      <c r="I42" s="452">
        <v>1</v>
      </c>
      <c r="J42" s="452">
        <v>1</v>
      </c>
      <c r="K42" s="452">
        <v>0</v>
      </c>
      <c r="L42" s="452">
        <v>1</v>
      </c>
      <c r="M42" s="452">
        <v>1</v>
      </c>
      <c r="N42" s="452">
        <v>0</v>
      </c>
      <c r="O42" s="452">
        <v>1</v>
      </c>
      <c r="P42" s="452">
        <v>1</v>
      </c>
      <c r="Q42" s="452">
        <v>1</v>
      </c>
      <c r="R42" s="452">
        <v>0</v>
      </c>
      <c r="S42" s="452">
        <v>1</v>
      </c>
      <c r="T42" s="1444"/>
    </row>
    <row r="43" spans="1:20" ht="16.5" customHeight="1" thickBot="1" x14ac:dyDescent="0.3">
      <c r="A43" s="1446"/>
      <c r="B43" s="1425"/>
      <c r="C43" s="1437"/>
      <c r="D43" s="1433"/>
      <c r="E43" s="1433"/>
      <c r="F43" s="72" t="s">
        <v>517</v>
      </c>
      <c r="G43" s="450">
        <f t="shared" si="4"/>
        <v>1</v>
      </c>
      <c r="H43" s="452">
        <v>0</v>
      </c>
      <c r="I43" s="452">
        <v>0</v>
      </c>
      <c r="J43" s="452">
        <v>0</v>
      </c>
      <c r="K43" s="452">
        <v>0</v>
      </c>
      <c r="L43" s="452">
        <v>0</v>
      </c>
      <c r="M43" s="452">
        <v>0</v>
      </c>
      <c r="N43" s="452">
        <v>1</v>
      </c>
      <c r="O43" s="452">
        <v>0</v>
      </c>
      <c r="P43" s="452">
        <v>0</v>
      </c>
      <c r="Q43" s="452">
        <v>0</v>
      </c>
      <c r="R43" s="452">
        <v>0</v>
      </c>
      <c r="S43" s="452">
        <v>0</v>
      </c>
      <c r="T43" s="1444"/>
    </row>
    <row r="44" spans="1:20" ht="16.5" customHeight="1" thickBot="1" x14ac:dyDescent="0.3">
      <c r="A44" s="1446"/>
      <c r="B44" s="1425"/>
      <c r="C44" s="1437"/>
      <c r="D44" s="1433"/>
      <c r="E44" s="1433"/>
      <c r="F44" s="72" t="s">
        <v>518</v>
      </c>
      <c r="G44" s="450">
        <f t="shared" si="4"/>
        <v>0</v>
      </c>
      <c r="H44" s="452">
        <v>0</v>
      </c>
      <c r="I44" s="452">
        <v>0</v>
      </c>
      <c r="J44" s="452">
        <v>0</v>
      </c>
      <c r="K44" s="452">
        <v>0</v>
      </c>
      <c r="L44" s="452">
        <v>0</v>
      </c>
      <c r="M44" s="452">
        <v>0</v>
      </c>
      <c r="N44" s="452">
        <v>0</v>
      </c>
      <c r="O44" s="452">
        <v>0</v>
      </c>
      <c r="P44" s="452">
        <v>0</v>
      </c>
      <c r="Q44" s="452">
        <v>0</v>
      </c>
      <c r="R44" s="452">
        <v>0</v>
      </c>
      <c r="S44" s="452">
        <v>0</v>
      </c>
      <c r="T44" s="1444"/>
    </row>
    <row r="45" spans="1:20" ht="16.5" customHeight="1" thickBot="1" x14ac:dyDescent="0.3">
      <c r="A45" s="1446"/>
      <c r="B45" s="1425"/>
      <c r="C45" s="1437"/>
      <c r="D45" s="1433"/>
      <c r="E45" s="1433"/>
      <c r="F45" s="72" t="s">
        <v>519</v>
      </c>
      <c r="G45" s="450">
        <f t="shared" si="4"/>
        <v>0</v>
      </c>
      <c r="H45" s="452">
        <v>0</v>
      </c>
      <c r="I45" s="452">
        <v>0</v>
      </c>
      <c r="J45" s="452">
        <v>0</v>
      </c>
      <c r="K45" s="452">
        <v>0</v>
      </c>
      <c r="L45" s="452">
        <v>0</v>
      </c>
      <c r="M45" s="452">
        <v>0</v>
      </c>
      <c r="N45" s="452">
        <v>0</v>
      </c>
      <c r="O45" s="452">
        <v>0</v>
      </c>
      <c r="P45" s="452">
        <v>0</v>
      </c>
      <c r="Q45" s="452">
        <v>0</v>
      </c>
      <c r="R45" s="452">
        <v>0</v>
      </c>
      <c r="S45" s="452">
        <v>0</v>
      </c>
      <c r="T45" s="1444"/>
    </row>
    <row r="46" spans="1:20" ht="16.5" customHeight="1" thickBot="1" x14ac:dyDescent="0.3">
      <c r="A46" s="1446"/>
      <c r="B46" s="1425"/>
      <c r="C46" s="1437"/>
      <c r="D46" s="1433"/>
      <c r="E46" s="1433"/>
      <c r="F46" s="73" t="s">
        <v>520</v>
      </c>
      <c r="G46" s="450">
        <f t="shared" si="4"/>
        <v>0</v>
      </c>
      <c r="H46" s="455">
        <v>0</v>
      </c>
      <c r="I46" s="455">
        <v>0</v>
      </c>
      <c r="J46" s="455">
        <v>0</v>
      </c>
      <c r="K46" s="455">
        <v>0</v>
      </c>
      <c r="L46" s="455">
        <v>0</v>
      </c>
      <c r="M46" s="455">
        <v>0</v>
      </c>
      <c r="N46" s="455">
        <v>0</v>
      </c>
      <c r="O46" s="455">
        <v>0</v>
      </c>
      <c r="P46" s="455">
        <v>0</v>
      </c>
      <c r="Q46" s="455">
        <v>0</v>
      </c>
      <c r="R46" s="455">
        <v>0</v>
      </c>
      <c r="S46" s="455">
        <v>0</v>
      </c>
      <c r="T46" s="1444"/>
    </row>
    <row r="47" spans="1:20" ht="16.5" customHeight="1" thickBot="1" x14ac:dyDescent="0.3">
      <c r="A47" s="1446"/>
      <c r="B47" s="1425"/>
      <c r="C47" s="1437"/>
      <c r="D47" s="1431" t="s">
        <v>522</v>
      </c>
      <c r="E47" s="1431"/>
      <c r="F47" s="17" t="s">
        <v>521</v>
      </c>
      <c r="G47" s="450">
        <f t="shared" si="4"/>
        <v>13</v>
      </c>
      <c r="H47" s="452">
        <v>0</v>
      </c>
      <c r="I47" s="452">
        <v>1</v>
      </c>
      <c r="J47" s="452">
        <v>1</v>
      </c>
      <c r="K47" s="452">
        <v>0</v>
      </c>
      <c r="L47" s="452">
        <v>1</v>
      </c>
      <c r="M47" s="452">
        <v>1</v>
      </c>
      <c r="N47" s="452">
        <v>2</v>
      </c>
      <c r="O47" s="452">
        <v>1</v>
      </c>
      <c r="P47" s="452">
        <v>2</v>
      </c>
      <c r="Q47" s="452">
        <v>1</v>
      </c>
      <c r="R47" s="452">
        <v>2</v>
      </c>
      <c r="S47" s="452">
        <v>1</v>
      </c>
      <c r="T47" s="1444"/>
    </row>
    <row r="48" spans="1:20" ht="16.5" customHeight="1" thickBot="1" x14ac:dyDescent="0.3">
      <c r="A48" s="1446"/>
      <c r="B48" s="1425"/>
      <c r="C48" s="1437"/>
      <c r="D48" s="1414" t="s">
        <v>43</v>
      </c>
      <c r="E48" s="1414"/>
      <c r="F48" s="8" t="s">
        <v>50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444"/>
    </row>
    <row r="49" spans="1:20" ht="16.5" customHeight="1" thickBot="1" x14ac:dyDescent="0.3">
      <c r="A49" s="1446"/>
      <c r="B49" s="1425"/>
      <c r="C49" s="1438"/>
      <c r="D49" s="1415"/>
      <c r="E49" s="1415"/>
      <c r="F49" s="18" t="s">
        <v>51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444"/>
    </row>
    <row r="50" spans="1:20" ht="19.5" thickBot="1" x14ac:dyDescent="0.3">
      <c r="A50" s="1446"/>
      <c r="B50" s="1425"/>
      <c r="C50" s="1400" t="s">
        <v>36</v>
      </c>
      <c r="D50" s="1417" t="s">
        <v>7</v>
      </c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9"/>
      <c r="T50" s="1444"/>
    </row>
    <row r="51" spans="1:20" ht="16.5" thickBot="1" x14ac:dyDescent="0.3">
      <c r="A51" s="1446"/>
      <c r="B51" s="1425"/>
      <c r="C51" s="1400"/>
      <c r="D51" s="1420" t="s">
        <v>52</v>
      </c>
      <c r="E51" s="1420"/>
      <c r="F51" s="20" t="s">
        <v>68</v>
      </c>
      <c r="G51" s="456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1444"/>
    </row>
    <row r="52" spans="1:20" ht="16.5" thickBot="1" x14ac:dyDescent="0.3">
      <c r="A52" s="1446"/>
      <c r="B52" s="1425"/>
      <c r="C52" s="1400"/>
      <c r="D52" s="1412"/>
      <c r="E52" s="1412"/>
      <c r="F52" s="21" t="s">
        <v>116</v>
      </c>
      <c r="G52" s="112">
        <f>G21</f>
        <v>0</v>
      </c>
      <c r="H52" s="112">
        <f t="shared" ref="H52:S52" si="5">H21</f>
        <v>0</v>
      </c>
      <c r="I52" s="112">
        <f t="shared" si="5"/>
        <v>0</v>
      </c>
      <c r="J52" s="112">
        <f t="shared" si="5"/>
        <v>0</v>
      </c>
      <c r="K52" s="112">
        <f t="shared" si="5"/>
        <v>0</v>
      </c>
      <c r="L52" s="112">
        <f t="shared" si="5"/>
        <v>0</v>
      </c>
      <c r="M52" s="112">
        <f t="shared" si="5"/>
        <v>0</v>
      </c>
      <c r="N52" s="112">
        <f t="shared" si="5"/>
        <v>0</v>
      </c>
      <c r="O52" s="112">
        <f t="shared" si="5"/>
        <v>0</v>
      </c>
      <c r="P52" s="112">
        <f t="shared" si="5"/>
        <v>0</v>
      </c>
      <c r="Q52" s="112">
        <f t="shared" si="5"/>
        <v>0</v>
      </c>
      <c r="R52" s="112">
        <f t="shared" si="5"/>
        <v>0</v>
      </c>
      <c r="S52" s="112">
        <f t="shared" si="5"/>
        <v>0</v>
      </c>
      <c r="T52" s="1444"/>
    </row>
    <row r="53" spans="1:20" ht="16.5" thickBot="1" x14ac:dyDescent="0.3">
      <c r="A53" s="1446"/>
      <c r="B53" s="1425"/>
      <c r="C53" s="1400"/>
      <c r="D53" s="1412"/>
      <c r="E53" s="1412"/>
      <c r="F53" s="21" t="s">
        <v>117</v>
      </c>
      <c r="G53" s="112">
        <f>G40</f>
        <v>73</v>
      </c>
      <c r="H53" s="112">
        <f t="shared" ref="H53:S53" si="6">H40</f>
        <v>4</v>
      </c>
      <c r="I53" s="112">
        <f t="shared" si="6"/>
        <v>6</v>
      </c>
      <c r="J53" s="112">
        <f t="shared" si="6"/>
        <v>10</v>
      </c>
      <c r="K53" s="112">
        <f t="shared" si="6"/>
        <v>12</v>
      </c>
      <c r="L53" s="112">
        <f t="shared" si="6"/>
        <v>6</v>
      </c>
      <c r="M53" s="112">
        <f t="shared" si="6"/>
        <v>4</v>
      </c>
      <c r="N53" s="112">
        <f t="shared" si="6"/>
        <v>3</v>
      </c>
      <c r="O53" s="112">
        <f t="shared" si="6"/>
        <v>10</v>
      </c>
      <c r="P53" s="112">
        <f t="shared" si="6"/>
        <v>7</v>
      </c>
      <c r="Q53" s="112">
        <f t="shared" si="6"/>
        <v>5</v>
      </c>
      <c r="R53" s="112">
        <f t="shared" si="6"/>
        <v>3</v>
      </c>
      <c r="S53" s="112">
        <f t="shared" si="6"/>
        <v>3</v>
      </c>
      <c r="T53" s="1444"/>
    </row>
    <row r="54" spans="1:20" ht="16.5" thickBot="1" x14ac:dyDescent="0.3">
      <c r="A54" s="1446"/>
      <c r="B54" s="1425"/>
      <c r="C54" s="1400"/>
      <c r="D54" s="1412"/>
      <c r="E54" s="1412"/>
      <c r="F54" s="15" t="s">
        <v>231</v>
      </c>
      <c r="G54" s="450">
        <f t="shared" ref="G54:G81" si="7">SUM(H54:S54)</f>
        <v>16</v>
      </c>
      <c r="H54" s="452">
        <v>0</v>
      </c>
      <c r="I54" s="452">
        <v>1</v>
      </c>
      <c r="J54" s="452">
        <v>1</v>
      </c>
      <c r="K54" s="452">
        <v>4</v>
      </c>
      <c r="L54" s="452">
        <v>1</v>
      </c>
      <c r="M54" s="452">
        <v>2</v>
      </c>
      <c r="N54" s="452">
        <v>3</v>
      </c>
      <c r="O54" s="452">
        <v>1</v>
      </c>
      <c r="P54" s="452">
        <v>1</v>
      </c>
      <c r="Q54" s="452">
        <v>0</v>
      </c>
      <c r="R54" s="452">
        <v>1</v>
      </c>
      <c r="S54" s="452">
        <v>1</v>
      </c>
      <c r="T54" s="1444"/>
    </row>
    <row r="55" spans="1:20" ht="16.5" thickBot="1" x14ac:dyDescent="0.3">
      <c r="A55" s="1446"/>
      <c r="B55" s="1425"/>
      <c r="C55" s="1400"/>
      <c r="D55" s="1412" t="s">
        <v>53</v>
      </c>
      <c r="E55" s="1412"/>
      <c r="F55" s="72" t="s">
        <v>69</v>
      </c>
      <c r="G55" s="450">
        <f t="shared" si="7"/>
        <v>5</v>
      </c>
      <c r="H55" s="452">
        <v>0</v>
      </c>
      <c r="I55" s="452">
        <v>1</v>
      </c>
      <c r="J55" s="452">
        <v>1</v>
      </c>
      <c r="K55" s="452">
        <v>0</v>
      </c>
      <c r="L55" s="452">
        <v>1</v>
      </c>
      <c r="M55" s="452">
        <v>0</v>
      </c>
      <c r="N55" s="452">
        <v>0</v>
      </c>
      <c r="O55" s="452">
        <v>1</v>
      </c>
      <c r="P55" s="452">
        <v>0</v>
      </c>
      <c r="Q55" s="452">
        <v>1</v>
      </c>
      <c r="R55" s="452">
        <v>0</v>
      </c>
      <c r="S55" s="452">
        <v>0</v>
      </c>
      <c r="T55" s="1444"/>
    </row>
    <row r="56" spans="1:20" ht="16.5" thickBot="1" x14ac:dyDescent="0.3">
      <c r="A56" s="1446"/>
      <c r="B56" s="1425"/>
      <c r="C56" s="1400"/>
      <c r="D56" s="1412"/>
      <c r="E56" s="1412"/>
      <c r="F56" s="72" t="s">
        <v>70</v>
      </c>
      <c r="G56" s="450">
        <f t="shared" si="7"/>
        <v>4</v>
      </c>
      <c r="H56" s="452">
        <v>0</v>
      </c>
      <c r="I56" s="452">
        <v>0</v>
      </c>
      <c r="J56" s="452">
        <v>0</v>
      </c>
      <c r="K56" s="452">
        <v>1</v>
      </c>
      <c r="L56" s="452">
        <v>0</v>
      </c>
      <c r="M56" s="452">
        <v>1</v>
      </c>
      <c r="N56" s="452">
        <v>0</v>
      </c>
      <c r="O56" s="452">
        <v>1</v>
      </c>
      <c r="P56" s="452">
        <v>0</v>
      </c>
      <c r="Q56" s="452">
        <v>1</v>
      </c>
      <c r="R56" s="452">
        <v>0</v>
      </c>
      <c r="S56" s="452">
        <v>0</v>
      </c>
      <c r="T56" s="1444"/>
    </row>
    <row r="57" spans="1:20" ht="16.5" thickBot="1" x14ac:dyDescent="0.3">
      <c r="A57" s="1446"/>
      <c r="B57" s="1425"/>
      <c r="C57" s="1400"/>
      <c r="D57" s="1413" t="s">
        <v>54</v>
      </c>
      <c r="E57" s="1413"/>
      <c r="F57" s="72" t="s">
        <v>71</v>
      </c>
      <c r="G57" s="450">
        <f t="shared" si="7"/>
        <v>80</v>
      </c>
      <c r="H57" s="452">
        <v>3</v>
      </c>
      <c r="I57" s="452">
        <v>10</v>
      </c>
      <c r="J57" s="452">
        <v>9</v>
      </c>
      <c r="K57" s="452">
        <v>12</v>
      </c>
      <c r="L57" s="452">
        <v>8</v>
      </c>
      <c r="M57" s="452">
        <v>10</v>
      </c>
      <c r="N57" s="452">
        <v>5</v>
      </c>
      <c r="O57" s="452">
        <v>10</v>
      </c>
      <c r="P57" s="452">
        <v>3</v>
      </c>
      <c r="Q57" s="452">
        <v>4</v>
      </c>
      <c r="R57" s="452">
        <v>3</v>
      </c>
      <c r="S57" s="452">
        <v>3</v>
      </c>
      <c r="T57" s="1444"/>
    </row>
    <row r="58" spans="1:20" ht="16.5" thickBot="1" x14ac:dyDescent="0.3">
      <c r="A58" s="1446"/>
      <c r="B58" s="1425"/>
      <c r="C58" s="1400"/>
      <c r="D58" s="1413" t="s">
        <v>55</v>
      </c>
      <c r="E58" s="1413"/>
      <c r="F58" s="72" t="s">
        <v>72</v>
      </c>
      <c r="G58" s="450">
        <f t="shared" si="7"/>
        <v>1</v>
      </c>
      <c r="H58" s="452">
        <v>0</v>
      </c>
      <c r="I58" s="452">
        <v>0</v>
      </c>
      <c r="J58" s="452">
        <v>0</v>
      </c>
      <c r="K58" s="452">
        <v>0</v>
      </c>
      <c r="L58" s="452">
        <v>0</v>
      </c>
      <c r="M58" s="452">
        <v>0</v>
      </c>
      <c r="N58" s="452">
        <v>1</v>
      </c>
      <c r="O58" s="452">
        <v>0</v>
      </c>
      <c r="P58" s="452">
        <v>0</v>
      </c>
      <c r="Q58" s="452">
        <v>0</v>
      </c>
      <c r="R58" s="452">
        <v>0</v>
      </c>
      <c r="S58" s="452">
        <v>0</v>
      </c>
      <c r="T58" s="1444"/>
    </row>
    <row r="59" spans="1:20" ht="16.5" thickBot="1" x14ac:dyDescent="0.3">
      <c r="A59" s="1446"/>
      <c r="B59" s="1425"/>
      <c r="C59" s="1400"/>
      <c r="D59" s="1413" t="s">
        <v>56</v>
      </c>
      <c r="E59" s="1413"/>
      <c r="F59" s="72" t="s">
        <v>73</v>
      </c>
      <c r="G59" s="450">
        <f t="shared" si="7"/>
        <v>1</v>
      </c>
      <c r="H59" s="452">
        <v>0</v>
      </c>
      <c r="I59" s="452">
        <v>0</v>
      </c>
      <c r="J59" s="452">
        <v>1</v>
      </c>
      <c r="K59" s="452">
        <v>0</v>
      </c>
      <c r="L59" s="452">
        <v>0</v>
      </c>
      <c r="M59" s="452">
        <v>0</v>
      </c>
      <c r="N59" s="452">
        <v>0</v>
      </c>
      <c r="O59" s="452">
        <v>0</v>
      </c>
      <c r="P59" s="452">
        <v>0</v>
      </c>
      <c r="Q59" s="452">
        <v>0</v>
      </c>
      <c r="R59" s="452">
        <v>0</v>
      </c>
      <c r="S59" s="452">
        <v>0</v>
      </c>
      <c r="T59" s="1444"/>
    </row>
    <row r="60" spans="1:20" ht="16.5" thickBot="1" x14ac:dyDescent="0.3">
      <c r="A60" s="1446"/>
      <c r="B60" s="1425"/>
      <c r="C60" s="1400"/>
      <c r="D60" s="1413" t="s">
        <v>57</v>
      </c>
      <c r="E60" s="1413"/>
      <c r="F60" s="15" t="s">
        <v>74</v>
      </c>
      <c r="G60" s="450">
        <f t="shared" si="7"/>
        <v>14</v>
      </c>
      <c r="H60" s="452">
        <v>0</v>
      </c>
      <c r="I60" s="452">
        <v>2</v>
      </c>
      <c r="J60" s="452">
        <v>1</v>
      </c>
      <c r="K60" s="452">
        <v>2</v>
      </c>
      <c r="L60" s="452">
        <v>2</v>
      </c>
      <c r="M60" s="452">
        <v>1</v>
      </c>
      <c r="N60" s="452">
        <v>2</v>
      </c>
      <c r="O60" s="452">
        <v>0</v>
      </c>
      <c r="P60" s="452">
        <v>1</v>
      </c>
      <c r="Q60" s="452">
        <v>2</v>
      </c>
      <c r="R60" s="452">
        <v>1</v>
      </c>
      <c r="S60" s="452">
        <v>0</v>
      </c>
      <c r="T60" s="1444"/>
    </row>
    <row r="61" spans="1:20" ht="16.5" thickBot="1" x14ac:dyDescent="0.3">
      <c r="A61" s="1446"/>
      <c r="B61" s="1425"/>
      <c r="C61" s="1400"/>
      <c r="D61" s="1413" t="s">
        <v>58</v>
      </c>
      <c r="E61" s="1413"/>
      <c r="F61" s="15" t="s">
        <v>75</v>
      </c>
      <c r="G61" s="450">
        <f t="shared" si="7"/>
        <v>23</v>
      </c>
      <c r="H61" s="452">
        <v>1</v>
      </c>
      <c r="I61" s="452">
        <v>1</v>
      </c>
      <c r="J61" s="452">
        <v>3</v>
      </c>
      <c r="K61" s="452">
        <v>4</v>
      </c>
      <c r="L61" s="452">
        <v>2</v>
      </c>
      <c r="M61" s="452">
        <v>2</v>
      </c>
      <c r="N61" s="452">
        <v>4</v>
      </c>
      <c r="O61" s="452">
        <v>1</v>
      </c>
      <c r="P61" s="452">
        <v>3</v>
      </c>
      <c r="Q61" s="452">
        <v>0</v>
      </c>
      <c r="R61" s="452">
        <v>2</v>
      </c>
      <c r="S61" s="452">
        <v>0</v>
      </c>
      <c r="T61" s="1444"/>
    </row>
    <row r="62" spans="1:20" ht="16.5" thickBot="1" x14ac:dyDescent="0.3">
      <c r="A62" s="1446"/>
      <c r="B62" s="1425"/>
      <c r="C62" s="1400"/>
      <c r="D62" s="1306" t="s">
        <v>118</v>
      </c>
      <c r="E62" s="1306"/>
      <c r="F62" s="74" t="s">
        <v>228</v>
      </c>
      <c r="G62" s="450">
        <f t="shared" si="7"/>
        <v>4</v>
      </c>
      <c r="H62" s="452">
        <v>0</v>
      </c>
      <c r="I62" s="452">
        <v>0</v>
      </c>
      <c r="J62" s="452">
        <v>1</v>
      </c>
      <c r="K62" s="452">
        <v>0</v>
      </c>
      <c r="L62" s="452">
        <v>1</v>
      </c>
      <c r="M62" s="452">
        <v>0</v>
      </c>
      <c r="N62" s="452">
        <v>0</v>
      </c>
      <c r="O62" s="452">
        <v>0</v>
      </c>
      <c r="P62" s="452">
        <v>1</v>
      </c>
      <c r="Q62" s="452">
        <v>0</v>
      </c>
      <c r="R62" s="452">
        <v>1</v>
      </c>
      <c r="S62" s="452">
        <v>0</v>
      </c>
      <c r="T62" s="1444"/>
    </row>
    <row r="63" spans="1:20" ht="16.5" thickBot="1" x14ac:dyDescent="0.3">
      <c r="A63" s="1446"/>
      <c r="B63" s="1425"/>
      <c r="C63" s="1400"/>
      <c r="D63" s="1412" t="s">
        <v>59</v>
      </c>
      <c r="E63" s="1412"/>
      <c r="F63" s="15" t="s">
        <v>76</v>
      </c>
      <c r="G63" s="450">
        <f t="shared" si="7"/>
        <v>15</v>
      </c>
      <c r="H63" s="452">
        <v>0</v>
      </c>
      <c r="I63" s="452">
        <v>1</v>
      </c>
      <c r="J63" s="452">
        <v>1</v>
      </c>
      <c r="K63" s="452">
        <v>2</v>
      </c>
      <c r="L63" s="452">
        <v>1</v>
      </c>
      <c r="M63" s="452">
        <v>2</v>
      </c>
      <c r="N63" s="452">
        <v>2</v>
      </c>
      <c r="O63" s="452">
        <v>1</v>
      </c>
      <c r="P63" s="452">
        <v>2</v>
      </c>
      <c r="Q63" s="452">
        <v>1</v>
      </c>
      <c r="R63" s="452">
        <v>1</v>
      </c>
      <c r="S63" s="452">
        <v>1</v>
      </c>
      <c r="T63" s="1444"/>
    </row>
    <row r="64" spans="1:20" ht="16.5" thickBot="1" x14ac:dyDescent="0.3">
      <c r="A64" s="1446"/>
      <c r="B64" s="1425"/>
      <c r="C64" s="1400"/>
      <c r="D64" s="1412"/>
      <c r="E64" s="1412"/>
      <c r="F64" s="15" t="s">
        <v>77</v>
      </c>
      <c r="G64" s="450">
        <f t="shared" si="7"/>
        <v>0</v>
      </c>
      <c r="H64" s="452">
        <v>0</v>
      </c>
      <c r="I64" s="452">
        <v>0</v>
      </c>
      <c r="J64" s="452">
        <v>0</v>
      </c>
      <c r="K64" s="452">
        <v>0</v>
      </c>
      <c r="L64" s="452">
        <v>0</v>
      </c>
      <c r="M64" s="452">
        <v>0</v>
      </c>
      <c r="N64" s="452">
        <v>0</v>
      </c>
      <c r="O64" s="452">
        <v>0</v>
      </c>
      <c r="P64" s="452">
        <v>0</v>
      </c>
      <c r="Q64" s="452">
        <v>0</v>
      </c>
      <c r="R64" s="452">
        <v>0</v>
      </c>
      <c r="S64" s="452">
        <v>0</v>
      </c>
      <c r="T64" s="1444"/>
    </row>
    <row r="65" spans="1:20" ht="16.5" thickBot="1" x14ac:dyDescent="0.3">
      <c r="A65" s="1446"/>
      <c r="B65" s="1425"/>
      <c r="C65" s="1400"/>
      <c r="D65" s="1412"/>
      <c r="E65" s="1412"/>
      <c r="F65" s="15" t="s">
        <v>78</v>
      </c>
      <c r="G65" s="450">
        <f t="shared" si="7"/>
        <v>15</v>
      </c>
      <c r="H65" s="452">
        <v>0</v>
      </c>
      <c r="I65" s="452">
        <v>1</v>
      </c>
      <c r="J65" s="452">
        <v>1</v>
      </c>
      <c r="K65" s="452">
        <v>2</v>
      </c>
      <c r="L65" s="452">
        <v>1</v>
      </c>
      <c r="M65" s="452">
        <v>2</v>
      </c>
      <c r="N65" s="452">
        <v>2</v>
      </c>
      <c r="O65" s="452">
        <v>1</v>
      </c>
      <c r="P65" s="452">
        <v>2</v>
      </c>
      <c r="Q65" s="452">
        <v>1</v>
      </c>
      <c r="R65" s="452">
        <v>1</v>
      </c>
      <c r="S65" s="452">
        <v>1</v>
      </c>
      <c r="T65" s="1444"/>
    </row>
    <row r="66" spans="1:20" ht="16.5" thickBot="1" x14ac:dyDescent="0.3">
      <c r="A66" s="1446"/>
      <c r="B66" s="1425"/>
      <c r="C66" s="1400"/>
      <c r="D66" s="1412"/>
      <c r="E66" s="1412"/>
      <c r="F66" s="15" t="s">
        <v>79</v>
      </c>
      <c r="G66" s="450">
        <f t="shared" si="7"/>
        <v>8</v>
      </c>
      <c r="H66" s="452">
        <v>0</v>
      </c>
      <c r="I66" s="452">
        <v>1</v>
      </c>
      <c r="J66" s="452">
        <v>1</v>
      </c>
      <c r="K66" s="452">
        <v>1</v>
      </c>
      <c r="L66" s="452">
        <v>1</v>
      </c>
      <c r="M66" s="452">
        <v>1</v>
      </c>
      <c r="N66" s="452">
        <v>0</v>
      </c>
      <c r="O66" s="452">
        <v>1</v>
      </c>
      <c r="P66" s="452">
        <v>0</v>
      </c>
      <c r="Q66" s="452">
        <v>1</v>
      </c>
      <c r="R66" s="452">
        <v>1</v>
      </c>
      <c r="S66" s="452">
        <v>0</v>
      </c>
      <c r="T66" s="1444"/>
    </row>
    <row r="67" spans="1:20" ht="16.5" thickBot="1" x14ac:dyDescent="0.3">
      <c r="A67" s="1446"/>
      <c r="B67" s="1425"/>
      <c r="C67" s="1400"/>
      <c r="D67" s="1416" t="s">
        <v>119</v>
      </c>
      <c r="E67" s="1416"/>
      <c r="F67" s="72" t="s">
        <v>111</v>
      </c>
      <c r="G67" s="450">
        <f t="shared" si="7"/>
        <v>11</v>
      </c>
      <c r="H67" s="452">
        <v>0</v>
      </c>
      <c r="I67" s="452">
        <v>1</v>
      </c>
      <c r="J67" s="452">
        <v>1</v>
      </c>
      <c r="K67" s="452">
        <v>1</v>
      </c>
      <c r="L67" s="452">
        <v>2</v>
      </c>
      <c r="M67" s="452">
        <v>2</v>
      </c>
      <c r="N67" s="452">
        <v>1</v>
      </c>
      <c r="O67" s="452">
        <v>1</v>
      </c>
      <c r="P67" s="452">
        <v>0</v>
      </c>
      <c r="Q67" s="452">
        <v>1</v>
      </c>
      <c r="R67" s="452">
        <v>1</v>
      </c>
      <c r="S67" s="452">
        <v>0</v>
      </c>
      <c r="T67" s="1444"/>
    </row>
    <row r="68" spans="1:20" ht="16.5" thickBot="1" x14ac:dyDescent="0.3">
      <c r="A68" s="1446"/>
      <c r="B68" s="1425"/>
      <c r="C68" s="1400"/>
      <c r="D68" s="1416"/>
      <c r="E68" s="1416"/>
      <c r="F68" s="72" t="s">
        <v>112</v>
      </c>
      <c r="G68" s="450">
        <f t="shared" si="7"/>
        <v>2</v>
      </c>
      <c r="H68" s="452">
        <v>0</v>
      </c>
      <c r="I68" s="452">
        <v>0</v>
      </c>
      <c r="J68" s="452">
        <v>0</v>
      </c>
      <c r="K68" s="452">
        <v>1</v>
      </c>
      <c r="L68" s="452">
        <v>0</v>
      </c>
      <c r="M68" s="452">
        <v>0</v>
      </c>
      <c r="N68" s="452">
        <v>0</v>
      </c>
      <c r="O68" s="452">
        <v>1</v>
      </c>
      <c r="P68" s="452">
        <v>0</v>
      </c>
      <c r="Q68" s="452">
        <v>0</v>
      </c>
      <c r="R68" s="452">
        <v>0</v>
      </c>
      <c r="S68" s="452">
        <v>0</v>
      </c>
      <c r="T68" s="1444"/>
    </row>
    <row r="69" spans="1:20" ht="16.5" thickBot="1" x14ac:dyDescent="0.3">
      <c r="A69" s="1446"/>
      <c r="B69" s="1425"/>
      <c r="C69" s="1400"/>
      <c r="D69" s="1416"/>
      <c r="E69" s="1416"/>
      <c r="F69" s="22" t="s">
        <v>80</v>
      </c>
      <c r="G69" s="450">
        <f t="shared" si="7"/>
        <v>10</v>
      </c>
      <c r="H69" s="452">
        <v>0</v>
      </c>
      <c r="I69" s="452">
        <v>1</v>
      </c>
      <c r="J69" s="452">
        <v>1</v>
      </c>
      <c r="K69" s="452">
        <v>1</v>
      </c>
      <c r="L69" s="452">
        <v>1</v>
      </c>
      <c r="M69" s="452">
        <v>2</v>
      </c>
      <c r="N69" s="452">
        <v>1</v>
      </c>
      <c r="O69" s="452">
        <v>1</v>
      </c>
      <c r="P69" s="452">
        <v>0</v>
      </c>
      <c r="Q69" s="452">
        <v>1</v>
      </c>
      <c r="R69" s="452">
        <v>1</v>
      </c>
      <c r="S69" s="452">
        <v>0</v>
      </c>
      <c r="T69" s="1444"/>
    </row>
    <row r="70" spans="1:20" ht="16.5" thickBot="1" x14ac:dyDescent="0.3">
      <c r="A70" s="1446"/>
      <c r="B70" s="1425"/>
      <c r="C70" s="1400"/>
      <c r="D70" s="1416"/>
      <c r="E70" s="1416"/>
      <c r="F70" s="22" t="s">
        <v>81</v>
      </c>
      <c r="G70" s="450">
        <f t="shared" si="7"/>
        <v>1</v>
      </c>
      <c r="H70" s="452">
        <v>0</v>
      </c>
      <c r="I70" s="452">
        <v>0</v>
      </c>
      <c r="J70" s="452">
        <v>0</v>
      </c>
      <c r="K70" s="452">
        <v>0</v>
      </c>
      <c r="L70" s="452">
        <v>1</v>
      </c>
      <c r="M70" s="452">
        <v>0</v>
      </c>
      <c r="N70" s="452">
        <v>0</v>
      </c>
      <c r="O70" s="452">
        <v>0</v>
      </c>
      <c r="P70" s="452">
        <v>0</v>
      </c>
      <c r="Q70" s="452">
        <v>0</v>
      </c>
      <c r="R70" s="452">
        <v>0</v>
      </c>
      <c r="S70" s="452">
        <v>0</v>
      </c>
      <c r="T70" s="1444"/>
    </row>
    <row r="71" spans="1:20" ht="16.5" thickBot="1" x14ac:dyDescent="0.3">
      <c r="A71" s="1446"/>
      <c r="B71" s="1425"/>
      <c r="C71" s="1400"/>
      <c r="D71" s="1413" t="s">
        <v>60</v>
      </c>
      <c r="E71" s="1413"/>
      <c r="F71" s="15" t="s">
        <v>82</v>
      </c>
      <c r="G71" s="450">
        <f t="shared" si="7"/>
        <v>2</v>
      </c>
      <c r="H71" s="452">
        <v>0</v>
      </c>
      <c r="I71" s="452">
        <v>0</v>
      </c>
      <c r="J71" s="452">
        <v>0</v>
      </c>
      <c r="K71" s="452">
        <v>0</v>
      </c>
      <c r="L71" s="452">
        <v>0</v>
      </c>
      <c r="M71" s="452">
        <v>1</v>
      </c>
      <c r="N71" s="452">
        <v>0</v>
      </c>
      <c r="O71" s="452">
        <v>0</v>
      </c>
      <c r="P71" s="452">
        <v>0</v>
      </c>
      <c r="Q71" s="452">
        <v>1</v>
      </c>
      <c r="R71" s="452">
        <v>0</v>
      </c>
      <c r="S71" s="452">
        <v>0</v>
      </c>
      <c r="T71" s="1444"/>
    </row>
    <row r="72" spans="1:20" ht="16.5" thickBot="1" x14ac:dyDescent="0.3">
      <c r="A72" s="1446"/>
      <c r="B72" s="1425"/>
      <c r="C72" s="1400"/>
      <c r="D72" s="1413" t="s">
        <v>61</v>
      </c>
      <c r="E72" s="1413"/>
      <c r="F72" s="72" t="s">
        <v>83</v>
      </c>
      <c r="G72" s="450">
        <f t="shared" si="7"/>
        <v>0</v>
      </c>
      <c r="H72" s="452">
        <v>0</v>
      </c>
      <c r="I72" s="452">
        <v>0</v>
      </c>
      <c r="J72" s="452">
        <v>0</v>
      </c>
      <c r="K72" s="452">
        <v>0</v>
      </c>
      <c r="L72" s="452">
        <v>0</v>
      </c>
      <c r="M72" s="452">
        <v>0</v>
      </c>
      <c r="N72" s="452">
        <v>0</v>
      </c>
      <c r="O72" s="452">
        <v>0</v>
      </c>
      <c r="P72" s="452">
        <v>0</v>
      </c>
      <c r="Q72" s="452">
        <v>0</v>
      </c>
      <c r="R72" s="452">
        <v>0</v>
      </c>
      <c r="S72" s="452">
        <v>0</v>
      </c>
      <c r="T72" s="1444"/>
    </row>
    <row r="73" spans="1:20" ht="16.5" thickBot="1" x14ac:dyDescent="0.3">
      <c r="A73" s="1446"/>
      <c r="B73" s="1425"/>
      <c r="C73" s="1400"/>
      <c r="D73" s="1413"/>
      <c r="E73" s="1413"/>
      <c r="F73" s="72" t="s">
        <v>84</v>
      </c>
      <c r="G73" s="450">
        <f t="shared" si="7"/>
        <v>6</v>
      </c>
      <c r="H73" s="452">
        <v>0</v>
      </c>
      <c r="I73" s="452">
        <v>2</v>
      </c>
      <c r="J73" s="452">
        <v>0</v>
      </c>
      <c r="K73" s="452">
        <v>1</v>
      </c>
      <c r="L73" s="452">
        <v>0</v>
      </c>
      <c r="M73" s="452">
        <v>1</v>
      </c>
      <c r="N73" s="452">
        <v>1</v>
      </c>
      <c r="O73" s="452">
        <v>0</v>
      </c>
      <c r="P73" s="452">
        <v>0</v>
      </c>
      <c r="Q73" s="452">
        <v>0</v>
      </c>
      <c r="R73" s="452">
        <v>1</v>
      </c>
      <c r="S73" s="452">
        <v>0</v>
      </c>
      <c r="T73" s="1444"/>
    </row>
    <row r="74" spans="1:20" ht="16.5" thickBot="1" x14ac:dyDescent="0.3">
      <c r="A74" s="1446"/>
      <c r="B74" s="1425"/>
      <c r="C74" s="1400"/>
      <c r="D74" s="1412" t="s">
        <v>62</v>
      </c>
      <c r="E74" s="1412"/>
      <c r="F74" s="72" t="s">
        <v>85</v>
      </c>
      <c r="G74" s="450">
        <f t="shared" si="7"/>
        <v>0</v>
      </c>
      <c r="H74" s="452">
        <v>0</v>
      </c>
      <c r="I74" s="452">
        <v>0</v>
      </c>
      <c r="J74" s="452">
        <v>0</v>
      </c>
      <c r="K74" s="452">
        <v>0</v>
      </c>
      <c r="L74" s="452">
        <v>0</v>
      </c>
      <c r="M74" s="452">
        <v>0</v>
      </c>
      <c r="N74" s="452">
        <v>0</v>
      </c>
      <c r="O74" s="452">
        <v>0</v>
      </c>
      <c r="P74" s="452">
        <v>0</v>
      </c>
      <c r="Q74" s="452">
        <v>0</v>
      </c>
      <c r="R74" s="452">
        <v>0</v>
      </c>
      <c r="S74" s="452">
        <v>0</v>
      </c>
      <c r="T74" s="1444"/>
    </row>
    <row r="75" spans="1:20" ht="16.5" thickBot="1" x14ac:dyDescent="0.3">
      <c r="A75" s="1446"/>
      <c r="B75" s="1425"/>
      <c r="C75" s="1400"/>
      <c r="D75" s="1412"/>
      <c r="E75" s="1412"/>
      <c r="F75" s="72" t="s">
        <v>86</v>
      </c>
      <c r="G75" s="450">
        <f t="shared" si="7"/>
        <v>0</v>
      </c>
      <c r="H75" s="452">
        <v>0</v>
      </c>
      <c r="I75" s="452">
        <v>0</v>
      </c>
      <c r="J75" s="452">
        <v>0</v>
      </c>
      <c r="K75" s="452">
        <v>0</v>
      </c>
      <c r="L75" s="452">
        <v>0</v>
      </c>
      <c r="M75" s="452">
        <v>0</v>
      </c>
      <c r="N75" s="452">
        <v>0</v>
      </c>
      <c r="O75" s="452">
        <v>0</v>
      </c>
      <c r="P75" s="452">
        <v>0</v>
      </c>
      <c r="Q75" s="452">
        <v>0</v>
      </c>
      <c r="R75" s="452">
        <v>0</v>
      </c>
      <c r="S75" s="452">
        <v>0</v>
      </c>
      <c r="T75" s="1444"/>
    </row>
    <row r="76" spans="1:20" ht="16.5" thickBot="1" x14ac:dyDescent="0.3">
      <c r="A76" s="1446"/>
      <c r="B76" s="1425"/>
      <c r="C76" s="1400"/>
      <c r="D76" s="1412" t="s">
        <v>63</v>
      </c>
      <c r="E76" s="1412"/>
      <c r="F76" s="72" t="s">
        <v>87</v>
      </c>
      <c r="G76" s="450">
        <f t="shared" si="7"/>
        <v>1</v>
      </c>
      <c r="H76" s="452">
        <v>0</v>
      </c>
      <c r="I76" s="452">
        <v>0</v>
      </c>
      <c r="J76" s="452">
        <v>0</v>
      </c>
      <c r="K76" s="452">
        <v>0</v>
      </c>
      <c r="L76" s="452">
        <v>1</v>
      </c>
      <c r="M76" s="452">
        <v>0</v>
      </c>
      <c r="N76" s="452">
        <v>0</v>
      </c>
      <c r="O76" s="452">
        <v>0</v>
      </c>
      <c r="P76" s="452">
        <v>0</v>
      </c>
      <c r="Q76" s="452">
        <v>0</v>
      </c>
      <c r="R76" s="452">
        <v>0</v>
      </c>
      <c r="S76" s="452">
        <v>0</v>
      </c>
      <c r="T76" s="1444"/>
    </row>
    <row r="77" spans="1:20" ht="16.5" thickBot="1" x14ac:dyDescent="0.3">
      <c r="A77" s="1446"/>
      <c r="B77" s="1425"/>
      <c r="C77" s="1400"/>
      <c r="D77" s="1412"/>
      <c r="E77" s="1412"/>
      <c r="F77" s="15" t="s">
        <v>88</v>
      </c>
      <c r="G77" s="450">
        <f t="shared" si="7"/>
        <v>2</v>
      </c>
      <c r="H77" s="452">
        <v>0</v>
      </c>
      <c r="I77" s="452">
        <v>0</v>
      </c>
      <c r="J77" s="452">
        <v>0</v>
      </c>
      <c r="K77" s="452">
        <v>0</v>
      </c>
      <c r="L77" s="452">
        <v>0</v>
      </c>
      <c r="M77" s="452">
        <v>1</v>
      </c>
      <c r="N77" s="452">
        <v>0</v>
      </c>
      <c r="O77" s="452">
        <v>0</v>
      </c>
      <c r="P77" s="452">
        <v>1</v>
      </c>
      <c r="Q77" s="452">
        <v>0</v>
      </c>
      <c r="R77" s="452">
        <v>0</v>
      </c>
      <c r="S77" s="452">
        <v>0</v>
      </c>
      <c r="T77" s="1444"/>
    </row>
    <row r="78" spans="1:20" ht="16.5" thickBot="1" x14ac:dyDescent="0.3">
      <c r="A78" s="1446"/>
      <c r="B78" s="1425"/>
      <c r="C78" s="1400"/>
      <c r="D78" s="1412"/>
      <c r="E78" s="1412"/>
      <c r="F78" s="15" t="s">
        <v>89</v>
      </c>
      <c r="G78" s="450">
        <f t="shared" si="7"/>
        <v>0</v>
      </c>
      <c r="H78" s="452">
        <v>0</v>
      </c>
      <c r="I78" s="452">
        <v>0</v>
      </c>
      <c r="J78" s="452">
        <v>0</v>
      </c>
      <c r="K78" s="452">
        <v>0</v>
      </c>
      <c r="L78" s="452">
        <v>0</v>
      </c>
      <c r="M78" s="452">
        <v>0</v>
      </c>
      <c r="N78" s="452">
        <v>0</v>
      </c>
      <c r="O78" s="452">
        <v>0</v>
      </c>
      <c r="P78" s="452">
        <v>0</v>
      </c>
      <c r="Q78" s="452">
        <v>0</v>
      </c>
      <c r="R78" s="452">
        <v>0</v>
      </c>
      <c r="S78" s="452">
        <v>0</v>
      </c>
      <c r="T78" s="1444"/>
    </row>
    <row r="79" spans="1:20" ht="16.5" thickBot="1" x14ac:dyDescent="0.3">
      <c r="A79" s="1446"/>
      <c r="B79" s="1425"/>
      <c r="C79" s="1400"/>
      <c r="D79" s="1413" t="s">
        <v>64</v>
      </c>
      <c r="E79" s="1413"/>
      <c r="F79" s="72" t="s">
        <v>90</v>
      </c>
      <c r="G79" s="450">
        <f t="shared" si="7"/>
        <v>1</v>
      </c>
      <c r="H79" s="452">
        <v>0</v>
      </c>
      <c r="I79" s="452">
        <v>0</v>
      </c>
      <c r="J79" s="452">
        <v>1</v>
      </c>
      <c r="K79" s="452">
        <v>0</v>
      </c>
      <c r="L79" s="452">
        <v>0</v>
      </c>
      <c r="M79" s="452">
        <v>0</v>
      </c>
      <c r="N79" s="452">
        <v>0</v>
      </c>
      <c r="O79" s="452">
        <v>0</v>
      </c>
      <c r="P79" s="452">
        <v>0</v>
      </c>
      <c r="Q79" s="452">
        <v>0</v>
      </c>
      <c r="R79" s="452">
        <v>0</v>
      </c>
      <c r="S79" s="452">
        <v>0</v>
      </c>
      <c r="T79" s="1444"/>
    </row>
    <row r="80" spans="1:20" ht="16.5" thickBot="1" x14ac:dyDescent="0.3">
      <c r="A80" s="1446"/>
      <c r="B80" s="1425"/>
      <c r="C80" s="1400"/>
      <c r="D80" s="1412" t="s">
        <v>65</v>
      </c>
      <c r="E80" s="1412"/>
      <c r="F80" s="72" t="s">
        <v>91</v>
      </c>
      <c r="G80" s="450">
        <f t="shared" si="7"/>
        <v>0</v>
      </c>
      <c r="H80" s="452">
        <v>0</v>
      </c>
      <c r="I80" s="452">
        <v>0</v>
      </c>
      <c r="J80" s="452">
        <v>0</v>
      </c>
      <c r="K80" s="452">
        <v>0</v>
      </c>
      <c r="L80" s="452">
        <v>0</v>
      </c>
      <c r="M80" s="452">
        <v>0</v>
      </c>
      <c r="N80" s="452">
        <v>0</v>
      </c>
      <c r="O80" s="452">
        <v>0</v>
      </c>
      <c r="P80" s="452">
        <v>0</v>
      </c>
      <c r="Q80" s="452">
        <v>0</v>
      </c>
      <c r="R80" s="452">
        <v>0</v>
      </c>
      <c r="S80" s="452">
        <v>0</v>
      </c>
      <c r="T80" s="1444"/>
    </row>
    <row r="81" spans="1:20" ht="16.5" thickBot="1" x14ac:dyDescent="0.3">
      <c r="A81" s="1446"/>
      <c r="B81" s="1425"/>
      <c r="C81" s="1400"/>
      <c r="D81" s="1412"/>
      <c r="E81" s="1412"/>
      <c r="F81" s="73" t="s">
        <v>92</v>
      </c>
      <c r="G81" s="450">
        <f t="shared" si="7"/>
        <v>0</v>
      </c>
      <c r="H81" s="455">
        <v>0</v>
      </c>
      <c r="I81" s="455">
        <v>0</v>
      </c>
      <c r="J81" s="455">
        <v>0</v>
      </c>
      <c r="K81" s="455">
        <v>0</v>
      </c>
      <c r="L81" s="455">
        <v>0</v>
      </c>
      <c r="M81" s="455">
        <v>0</v>
      </c>
      <c r="N81" s="455">
        <v>0</v>
      </c>
      <c r="O81" s="455">
        <v>0</v>
      </c>
      <c r="P81" s="455">
        <v>0</v>
      </c>
      <c r="Q81" s="455">
        <v>0</v>
      </c>
      <c r="R81" s="455">
        <v>0</v>
      </c>
      <c r="S81" s="455">
        <v>0</v>
      </c>
      <c r="T81" s="1444"/>
    </row>
    <row r="82" spans="1:20" ht="16.5" thickBot="1" x14ac:dyDescent="0.3">
      <c r="A82" s="1446"/>
      <c r="B82" s="1425"/>
      <c r="C82" s="1400"/>
      <c r="D82" s="1414" t="s">
        <v>66</v>
      </c>
      <c r="E82" s="1414"/>
      <c r="F82" s="8" t="s">
        <v>93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1444"/>
    </row>
    <row r="83" spans="1:20" ht="16.5" thickBot="1" x14ac:dyDescent="0.3">
      <c r="A83" s="1446"/>
      <c r="B83" s="1425"/>
      <c r="C83" s="1400"/>
      <c r="D83" s="1414"/>
      <c r="E83" s="1414"/>
      <c r="F83" s="10" t="s">
        <v>94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444"/>
    </row>
    <row r="84" spans="1:20" ht="16.5" thickBot="1" x14ac:dyDescent="0.3">
      <c r="A84" s="1446"/>
      <c r="B84" s="1425"/>
      <c r="C84" s="1400"/>
      <c r="D84" s="1414" t="s">
        <v>67</v>
      </c>
      <c r="E84" s="1414"/>
      <c r="F84" s="23" t="s">
        <v>95</v>
      </c>
      <c r="G84" s="24">
        <f>SUM(H84:S84)</f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1444"/>
    </row>
    <row r="85" spans="1:20" ht="16.5" thickBot="1" x14ac:dyDescent="0.3">
      <c r="A85" s="1446"/>
      <c r="B85" s="1425"/>
      <c r="C85" s="1400"/>
      <c r="D85" s="1415"/>
      <c r="E85" s="1415"/>
      <c r="F85" s="26" t="s">
        <v>96</v>
      </c>
      <c r="G85" s="24">
        <f>SUM(H85:S85)</f>
        <v>0</v>
      </c>
      <c r="H85" s="27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1444"/>
    </row>
    <row r="86" spans="1:20" ht="19.5" thickBot="1" x14ac:dyDescent="0.3">
      <c r="A86" s="1446"/>
      <c r="B86" s="1425"/>
      <c r="C86" s="1397" t="s">
        <v>165</v>
      </c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9"/>
      <c r="T86" s="1444"/>
    </row>
    <row r="87" spans="1:20" ht="19.5" thickBot="1" x14ac:dyDescent="0.3">
      <c r="A87" s="1446"/>
      <c r="B87" s="1425"/>
      <c r="C87" s="1400" t="s">
        <v>37</v>
      </c>
      <c r="D87" s="1401" t="s">
        <v>7</v>
      </c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3"/>
      <c r="T87" s="1444"/>
    </row>
    <row r="88" spans="1:20" ht="16.5" customHeight="1" thickBot="1" x14ac:dyDescent="0.3">
      <c r="A88" s="1446"/>
      <c r="B88" s="1425"/>
      <c r="C88" s="1400"/>
      <c r="D88" s="1404" t="s">
        <v>97</v>
      </c>
      <c r="E88" s="1405"/>
      <c r="F88" s="28" t="s">
        <v>101</v>
      </c>
      <c r="G88" s="456"/>
      <c r="H88" s="449"/>
      <c r="I88" s="449"/>
      <c r="J88" s="449"/>
      <c r="K88" s="449"/>
      <c r="L88" s="449"/>
      <c r="M88" s="449"/>
      <c r="N88" s="449"/>
      <c r="O88" s="449"/>
      <c r="P88" s="449"/>
      <c r="Q88" s="449"/>
      <c r="R88" s="449"/>
      <c r="S88" s="449"/>
      <c r="T88" s="1444"/>
    </row>
    <row r="89" spans="1:20" ht="16.5" customHeight="1" thickBot="1" x14ac:dyDescent="0.3">
      <c r="A89" s="1446"/>
      <c r="B89" s="1425"/>
      <c r="C89" s="1400"/>
      <c r="D89" s="1406"/>
      <c r="E89" s="1407"/>
      <c r="F89" s="29" t="s">
        <v>120</v>
      </c>
      <c r="G89" s="112">
        <f t="shared" ref="G89:S89" si="8">G22+G41+G62</f>
        <v>18</v>
      </c>
      <c r="H89" s="112">
        <f t="shared" si="8"/>
        <v>0</v>
      </c>
      <c r="I89" s="112">
        <f t="shared" si="8"/>
        <v>1</v>
      </c>
      <c r="J89" s="112">
        <f t="shared" si="8"/>
        <v>3</v>
      </c>
      <c r="K89" s="112">
        <f t="shared" si="8"/>
        <v>1</v>
      </c>
      <c r="L89" s="112">
        <f t="shared" si="8"/>
        <v>3</v>
      </c>
      <c r="M89" s="112">
        <f t="shared" si="8"/>
        <v>1</v>
      </c>
      <c r="N89" s="112">
        <f t="shared" si="8"/>
        <v>1</v>
      </c>
      <c r="O89" s="112">
        <f t="shared" si="8"/>
        <v>1</v>
      </c>
      <c r="P89" s="112">
        <f t="shared" si="8"/>
        <v>3</v>
      </c>
      <c r="Q89" s="112">
        <f t="shared" si="8"/>
        <v>1</v>
      </c>
      <c r="R89" s="112">
        <f t="shared" si="8"/>
        <v>2</v>
      </c>
      <c r="S89" s="112">
        <f t="shared" si="8"/>
        <v>1</v>
      </c>
      <c r="T89" s="1444"/>
    </row>
    <row r="90" spans="1:20" ht="16.5" customHeight="1" thickBot="1" x14ac:dyDescent="0.3">
      <c r="A90" s="1446"/>
      <c r="B90" s="1425"/>
      <c r="C90" s="1400"/>
      <c r="D90" s="1408"/>
      <c r="E90" s="1409"/>
      <c r="F90" s="32" t="s">
        <v>121</v>
      </c>
      <c r="G90" s="457">
        <f>+H90+I90+J90+K90+L90+M90+N90+O90+P90+Q90+R90+S90</f>
        <v>0</v>
      </c>
      <c r="H90" s="452">
        <v>0</v>
      </c>
      <c r="I90" s="452">
        <v>0</v>
      </c>
      <c r="J90" s="452">
        <v>0</v>
      </c>
      <c r="K90" s="452">
        <v>0</v>
      </c>
      <c r="L90" s="452">
        <v>0</v>
      </c>
      <c r="M90" s="452">
        <v>0</v>
      </c>
      <c r="N90" s="452">
        <v>0</v>
      </c>
      <c r="O90" s="452">
        <v>0</v>
      </c>
      <c r="P90" s="452">
        <v>0</v>
      </c>
      <c r="Q90" s="452">
        <v>0</v>
      </c>
      <c r="R90" s="452">
        <v>0</v>
      </c>
      <c r="S90" s="452">
        <v>0</v>
      </c>
      <c r="T90" s="1444"/>
    </row>
    <row r="91" spans="1:20" ht="16.5" customHeight="1" thickBot="1" x14ac:dyDescent="0.3">
      <c r="A91" s="1446"/>
      <c r="B91" s="1425"/>
      <c r="C91" s="1400"/>
      <c r="D91" s="1410" t="s">
        <v>98</v>
      </c>
      <c r="E91" s="1411"/>
      <c r="F91" s="29" t="s">
        <v>102</v>
      </c>
      <c r="G91" s="457">
        <f t="shared" ref="G91:G97" si="9">+H91+I91+J91+K91+L91+M91+N91+O91+P91+Q91+R91+S91</f>
        <v>6</v>
      </c>
      <c r="H91" s="452">
        <v>0</v>
      </c>
      <c r="I91" s="452">
        <v>0</v>
      </c>
      <c r="J91" s="452">
        <v>1</v>
      </c>
      <c r="K91" s="452">
        <v>0</v>
      </c>
      <c r="L91" s="452">
        <v>1</v>
      </c>
      <c r="M91" s="452">
        <v>0</v>
      </c>
      <c r="N91" s="452">
        <v>1</v>
      </c>
      <c r="O91" s="452">
        <v>0</v>
      </c>
      <c r="P91" s="452">
        <v>1</v>
      </c>
      <c r="Q91" s="452">
        <v>0</v>
      </c>
      <c r="R91" s="452">
        <v>1</v>
      </c>
      <c r="S91" s="452">
        <v>1</v>
      </c>
      <c r="T91" s="1444"/>
    </row>
    <row r="92" spans="1:20" ht="16.5" customHeight="1" thickBot="1" x14ac:dyDescent="0.3">
      <c r="A92" s="1446"/>
      <c r="B92" s="1425"/>
      <c r="C92" s="1400"/>
      <c r="D92" s="1406"/>
      <c r="E92" s="1407"/>
      <c r="F92" s="29" t="s">
        <v>103</v>
      </c>
      <c r="G92" s="457">
        <f t="shared" si="9"/>
        <v>9</v>
      </c>
      <c r="H92" s="452">
        <v>0</v>
      </c>
      <c r="I92" s="452">
        <v>1</v>
      </c>
      <c r="J92" s="452">
        <v>1</v>
      </c>
      <c r="K92" s="452">
        <v>1</v>
      </c>
      <c r="L92" s="452">
        <v>1</v>
      </c>
      <c r="M92" s="452">
        <v>0</v>
      </c>
      <c r="N92" s="452">
        <v>1</v>
      </c>
      <c r="O92" s="452">
        <v>1</v>
      </c>
      <c r="P92" s="452">
        <v>0</v>
      </c>
      <c r="Q92" s="452">
        <v>1</v>
      </c>
      <c r="R92" s="452">
        <v>1</v>
      </c>
      <c r="S92" s="452">
        <v>1</v>
      </c>
      <c r="T92" s="1444"/>
    </row>
    <row r="93" spans="1:20" ht="16.5" customHeight="1" thickBot="1" x14ac:dyDescent="0.3">
      <c r="A93" s="1446"/>
      <c r="B93" s="1425"/>
      <c r="C93" s="1400"/>
      <c r="D93" s="1406"/>
      <c r="E93" s="1407"/>
      <c r="F93" s="32" t="s">
        <v>104</v>
      </c>
      <c r="G93" s="457">
        <f t="shared" si="9"/>
        <v>9</v>
      </c>
      <c r="H93" s="452">
        <v>0</v>
      </c>
      <c r="I93" s="452">
        <v>1</v>
      </c>
      <c r="J93" s="452">
        <v>1</v>
      </c>
      <c r="K93" s="452">
        <v>1</v>
      </c>
      <c r="L93" s="452">
        <v>1</v>
      </c>
      <c r="M93" s="452">
        <v>0</v>
      </c>
      <c r="N93" s="452">
        <v>1</v>
      </c>
      <c r="O93" s="452">
        <v>1</v>
      </c>
      <c r="P93" s="452">
        <v>0</v>
      </c>
      <c r="Q93" s="452">
        <v>1</v>
      </c>
      <c r="R93" s="452">
        <v>1</v>
      </c>
      <c r="S93" s="452">
        <v>1</v>
      </c>
      <c r="T93" s="1444"/>
    </row>
    <row r="94" spans="1:20" ht="16.5" customHeight="1" thickBot="1" x14ac:dyDescent="0.3">
      <c r="A94" s="1446"/>
      <c r="B94" s="1425"/>
      <c r="C94" s="1400"/>
      <c r="D94" s="1408"/>
      <c r="E94" s="1409"/>
      <c r="F94" s="32" t="s">
        <v>105</v>
      </c>
      <c r="G94" s="457">
        <f t="shared" si="9"/>
        <v>0</v>
      </c>
      <c r="H94" s="452">
        <v>0</v>
      </c>
      <c r="I94" s="452">
        <v>0</v>
      </c>
      <c r="J94" s="452">
        <v>0</v>
      </c>
      <c r="K94" s="452">
        <v>0</v>
      </c>
      <c r="L94" s="452">
        <v>0</v>
      </c>
      <c r="M94" s="452">
        <v>0</v>
      </c>
      <c r="N94" s="452">
        <v>0</v>
      </c>
      <c r="O94" s="452">
        <v>0</v>
      </c>
      <c r="P94" s="452">
        <v>0</v>
      </c>
      <c r="Q94" s="452">
        <v>0</v>
      </c>
      <c r="R94" s="452">
        <v>0</v>
      </c>
      <c r="S94" s="452">
        <v>0</v>
      </c>
      <c r="T94" s="1444"/>
    </row>
    <row r="95" spans="1:20" ht="16.5" customHeight="1" thickBot="1" x14ac:dyDescent="0.3">
      <c r="A95" s="1446"/>
      <c r="B95" s="1425"/>
      <c r="C95" s="1400"/>
      <c r="D95" s="1410" t="s">
        <v>99</v>
      </c>
      <c r="E95" s="1411"/>
      <c r="F95" s="29" t="s">
        <v>106</v>
      </c>
      <c r="G95" s="457">
        <f t="shared" si="9"/>
        <v>1</v>
      </c>
      <c r="H95" s="452">
        <v>0</v>
      </c>
      <c r="I95" s="452">
        <v>0</v>
      </c>
      <c r="J95" s="452">
        <v>0</v>
      </c>
      <c r="K95" s="452">
        <v>0</v>
      </c>
      <c r="L95" s="452">
        <v>0</v>
      </c>
      <c r="M95" s="452">
        <v>1</v>
      </c>
      <c r="N95" s="452">
        <v>0</v>
      </c>
      <c r="O95" s="452">
        <v>0</v>
      </c>
      <c r="P95" s="452">
        <v>0</v>
      </c>
      <c r="Q95" s="452">
        <v>0</v>
      </c>
      <c r="R95" s="452">
        <v>0</v>
      </c>
      <c r="S95" s="452">
        <v>0</v>
      </c>
      <c r="T95" s="1444"/>
    </row>
    <row r="96" spans="1:20" ht="16.5" customHeight="1" thickBot="1" x14ac:dyDescent="0.3">
      <c r="A96" s="1446"/>
      <c r="B96" s="1425"/>
      <c r="C96" s="1400"/>
      <c r="D96" s="1406"/>
      <c r="E96" s="1407"/>
      <c r="F96" s="29" t="s">
        <v>107</v>
      </c>
      <c r="G96" s="457">
        <f t="shared" si="9"/>
        <v>0</v>
      </c>
      <c r="H96" s="452">
        <v>0</v>
      </c>
      <c r="I96" s="452">
        <v>0</v>
      </c>
      <c r="J96" s="452">
        <v>0</v>
      </c>
      <c r="K96" s="452">
        <v>0</v>
      </c>
      <c r="L96" s="452">
        <v>0</v>
      </c>
      <c r="M96" s="452">
        <v>0</v>
      </c>
      <c r="N96" s="452">
        <v>0</v>
      </c>
      <c r="O96" s="452">
        <v>0</v>
      </c>
      <c r="P96" s="452">
        <v>0</v>
      </c>
      <c r="Q96" s="452">
        <v>0</v>
      </c>
      <c r="R96" s="452">
        <v>0</v>
      </c>
      <c r="S96" s="452">
        <v>0</v>
      </c>
      <c r="T96" s="1444"/>
    </row>
    <row r="97" spans="1:20" ht="16.5" customHeight="1" thickBot="1" x14ac:dyDescent="0.3">
      <c r="A97" s="1446"/>
      <c r="B97" s="1425"/>
      <c r="C97" s="1400"/>
      <c r="D97" s="1408"/>
      <c r="E97" s="1409"/>
      <c r="F97" s="29" t="s">
        <v>108</v>
      </c>
      <c r="G97" s="457">
        <f t="shared" si="9"/>
        <v>0</v>
      </c>
      <c r="H97" s="452">
        <v>0</v>
      </c>
      <c r="I97" s="452">
        <v>0</v>
      </c>
      <c r="J97" s="452">
        <v>0</v>
      </c>
      <c r="K97" s="452">
        <v>0</v>
      </c>
      <c r="L97" s="452">
        <v>0</v>
      </c>
      <c r="M97" s="452">
        <v>0</v>
      </c>
      <c r="N97" s="452">
        <v>0</v>
      </c>
      <c r="O97" s="452">
        <v>0</v>
      </c>
      <c r="P97" s="452">
        <v>0</v>
      </c>
      <c r="Q97" s="452">
        <v>0</v>
      </c>
      <c r="R97" s="452">
        <v>0</v>
      </c>
      <c r="S97" s="452">
        <v>0</v>
      </c>
      <c r="T97" s="1444"/>
    </row>
    <row r="98" spans="1:20" ht="16.5" customHeight="1" thickBot="1" x14ac:dyDescent="0.3">
      <c r="A98" s="1446"/>
      <c r="B98" s="1425"/>
      <c r="C98" s="1400"/>
      <c r="D98" s="1410" t="s">
        <v>100</v>
      </c>
      <c r="E98" s="1411"/>
      <c r="F98" s="33" t="s">
        <v>109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444"/>
    </row>
    <row r="99" spans="1:20" ht="16.5" customHeight="1" thickBot="1" x14ac:dyDescent="0.3">
      <c r="A99" s="1446"/>
      <c r="B99" s="1425"/>
      <c r="C99" s="1400"/>
      <c r="D99" s="1406"/>
      <c r="E99" s="1407"/>
      <c r="F99" s="34" t="s">
        <v>110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444"/>
    </row>
    <row r="100" spans="1:20" ht="19.5" thickBot="1" x14ac:dyDescent="0.3">
      <c r="A100" s="1446"/>
      <c r="B100" s="1332" t="s">
        <v>154</v>
      </c>
      <c r="C100" s="1334" t="s">
        <v>169</v>
      </c>
      <c r="D100" s="1334"/>
      <c r="E100" s="1334"/>
      <c r="F100" s="1334"/>
      <c r="G100" s="1334"/>
      <c r="H100" s="1334"/>
      <c r="I100" s="1334"/>
      <c r="J100" s="1334"/>
      <c r="K100" s="1334"/>
      <c r="L100" s="1334"/>
      <c r="M100" s="1334"/>
      <c r="N100" s="1334"/>
      <c r="O100" s="1334"/>
      <c r="P100" s="1334"/>
      <c r="Q100" s="1334"/>
      <c r="R100" s="1334"/>
      <c r="S100" s="1335"/>
      <c r="T100" s="1444"/>
    </row>
    <row r="101" spans="1:20" ht="19.5" thickBot="1" x14ac:dyDescent="0.3">
      <c r="A101" s="1446"/>
      <c r="B101" s="1333"/>
      <c r="C101" s="1392" t="s">
        <v>136</v>
      </c>
      <c r="D101" s="1393" t="s">
        <v>171</v>
      </c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5"/>
      <c r="T101" s="1444"/>
    </row>
    <row r="102" spans="1:20" ht="19.5" thickBot="1" x14ac:dyDescent="0.3">
      <c r="A102" s="1446"/>
      <c r="B102" s="1333"/>
      <c r="C102" s="1392"/>
      <c r="D102" s="1396" t="s">
        <v>331</v>
      </c>
      <c r="E102" s="1376"/>
      <c r="F102" s="89" t="s">
        <v>280</v>
      </c>
      <c r="G102" s="86">
        <f>SUM(H102:S102)</f>
        <v>5</v>
      </c>
      <c r="H102" s="82">
        <v>0</v>
      </c>
      <c r="I102" s="82">
        <v>0</v>
      </c>
      <c r="J102" s="82">
        <v>1</v>
      </c>
      <c r="K102" s="82">
        <v>0</v>
      </c>
      <c r="L102" s="82">
        <v>0</v>
      </c>
      <c r="M102" s="82">
        <v>1</v>
      </c>
      <c r="N102" s="82">
        <v>0</v>
      </c>
      <c r="O102" s="82">
        <v>1</v>
      </c>
      <c r="P102" s="82">
        <v>0</v>
      </c>
      <c r="Q102" s="82">
        <v>1</v>
      </c>
      <c r="R102" s="82">
        <v>1</v>
      </c>
      <c r="S102" s="83">
        <v>0</v>
      </c>
      <c r="T102" s="1444"/>
    </row>
    <row r="103" spans="1:20" ht="19.5" thickBot="1" x14ac:dyDescent="0.3">
      <c r="A103" s="1446"/>
      <c r="B103" s="1333"/>
      <c r="C103" s="1392"/>
      <c r="D103" s="1375"/>
      <c r="E103" s="1376"/>
      <c r="F103" s="35" t="s">
        <v>281</v>
      </c>
      <c r="G103" s="79">
        <f t="shared" ref="G103:G166" si="10">SUM(H103:S103)</f>
        <v>8</v>
      </c>
      <c r="H103" s="36">
        <v>1</v>
      </c>
      <c r="I103" s="36">
        <v>2</v>
      </c>
      <c r="J103" s="36">
        <v>2</v>
      </c>
      <c r="K103" s="36">
        <v>1</v>
      </c>
      <c r="L103" s="36">
        <v>0</v>
      </c>
      <c r="M103" s="36">
        <v>0</v>
      </c>
      <c r="N103" s="36">
        <v>1</v>
      </c>
      <c r="O103" s="36">
        <v>0</v>
      </c>
      <c r="P103" s="36">
        <v>0</v>
      </c>
      <c r="Q103" s="36">
        <v>0</v>
      </c>
      <c r="R103" s="36">
        <v>1</v>
      </c>
      <c r="S103" s="37">
        <v>0</v>
      </c>
      <c r="T103" s="1444"/>
    </row>
    <row r="104" spans="1:20" ht="19.5" thickBot="1" x14ac:dyDescent="0.3">
      <c r="A104" s="1446"/>
      <c r="B104" s="1333"/>
      <c r="C104" s="1392"/>
      <c r="D104" s="1375"/>
      <c r="E104" s="1376"/>
      <c r="F104" s="35" t="s">
        <v>282</v>
      </c>
      <c r="G104" s="79">
        <f t="shared" si="10"/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7">
        <v>0</v>
      </c>
      <c r="T104" s="1444"/>
    </row>
    <row r="105" spans="1:20" ht="19.5" thickBot="1" x14ac:dyDescent="0.3">
      <c r="A105" s="1446"/>
      <c r="B105" s="1333"/>
      <c r="C105" s="1392"/>
      <c r="D105" s="1375"/>
      <c r="E105" s="1376"/>
      <c r="F105" s="35" t="s">
        <v>283</v>
      </c>
      <c r="G105" s="79">
        <f t="shared" si="10"/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7">
        <v>0</v>
      </c>
      <c r="T105" s="1444"/>
    </row>
    <row r="106" spans="1:20" ht="19.5" thickBot="1" x14ac:dyDescent="0.3">
      <c r="A106" s="1446"/>
      <c r="B106" s="1333"/>
      <c r="C106" s="1392"/>
      <c r="D106" s="1375"/>
      <c r="E106" s="1376"/>
      <c r="F106" s="35" t="s">
        <v>284</v>
      </c>
      <c r="G106" s="79">
        <f t="shared" si="10"/>
        <v>48</v>
      </c>
      <c r="H106" s="36">
        <v>1</v>
      </c>
      <c r="I106" s="36">
        <v>4</v>
      </c>
      <c r="J106" s="36">
        <v>2</v>
      </c>
      <c r="K106" s="36">
        <v>5</v>
      </c>
      <c r="L106" s="36">
        <v>8</v>
      </c>
      <c r="M106" s="36">
        <v>10</v>
      </c>
      <c r="N106" s="36">
        <v>4</v>
      </c>
      <c r="O106" s="36">
        <v>9</v>
      </c>
      <c r="P106" s="36">
        <v>1</v>
      </c>
      <c r="Q106" s="36">
        <v>2</v>
      </c>
      <c r="R106" s="36">
        <v>1</v>
      </c>
      <c r="S106" s="37">
        <v>1</v>
      </c>
      <c r="T106" s="1444"/>
    </row>
    <row r="107" spans="1:20" ht="33.75" customHeight="1" thickBot="1" x14ac:dyDescent="0.3">
      <c r="A107" s="1446"/>
      <c r="B107" s="1333"/>
      <c r="C107" s="1392"/>
      <c r="D107" s="1375"/>
      <c r="E107" s="1376"/>
      <c r="F107" s="38" t="s">
        <v>285</v>
      </c>
      <c r="G107" s="79">
        <f t="shared" si="10"/>
        <v>3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1</v>
      </c>
      <c r="O107" s="36">
        <v>0</v>
      </c>
      <c r="P107" s="36">
        <v>1</v>
      </c>
      <c r="Q107" s="36">
        <v>0</v>
      </c>
      <c r="R107" s="36">
        <v>1</v>
      </c>
      <c r="S107" s="37">
        <v>0</v>
      </c>
      <c r="T107" s="1444"/>
    </row>
    <row r="108" spans="1:20" ht="30.75" thickBot="1" x14ac:dyDescent="0.3">
      <c r="A108" s="1446"/>
      <c r="B108" s="1333"/>
      <c r="C108" s="1392"/>
      <c r="D108" s="1375"/>
      <c r="E108" s="1376"/>
      <c r="F108" s="38" t="s">
        <v>286</v>
      </c>
      <c r="G108" s="79">
        <f t="shared" si="10"/>
        <v>3</v>
      </c>
      <c r="H108" s="36">
        <v>0</v>
      </c>
      <c r="I108" s="36">
        <v>0</v>
      </c>
      <c r="J108" s="36">
        <v>0</v>
      </c>
      <c r="K108" s="36">
        <v>1</v>
      </c>
      <c r="L108" s="36">
        <v>0</v>
      </c>
      <c r="M108" s="36">
        <v>0</v>
      </c>
      <c r="N108" s="36">
        <v>0</v>
      </c>
      <c r="O108" s="36">
        <v>1</v>
      </c>
      <c r="P108" s="36">
        <v>0</v>
      </c>
      <c r="Q108" s="36">
        <v>1</v>
      </c>
      <c r="R108" s="36">
        <v>0</v>
      </c>
      <c r="S108" s="37">
        <v>0</v>
      </c>
      <c r="T108" s="1444"/>
    </row>
    <row r="109" spans="1:20" ht="19.5" thickBot="1" x14ac:dyDescent="0.3">
      <c r="A109" s="1446"/>
      <c r="B109" s="1333"/>
      <c r="C109" s="1392"/>
      <c r="D109" s="1375"/>
      <c r="E109" s="1376"/>
      <c r="F109" s="38" t="s">
        <v>287</v>
      </c>
      <c r="G109" s="79">
        <f t="shared" si="10"/>
        <v>1</v>
      </c>
      <c r="H109" s="36">
        <v>0</v>
      </c>
      <c r="I109" s="36">
        <v>0</v>
      </c>
      <c r="J109" s="36">
        <v>0</v>
      </c>
      <c r="K109" s="36">
        <v>0</v>
      </c>
      <c r="L109" s="36">
        <v>1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7">
        <v>0</v>
      </c>
      <c r="T109" s="1444"/>
    </row>
    <row r="110" spans="1:20" ht="30.75" thickBot="1" x14ac:dyDescent="0.3">
      <c r="A110" s="1446"/>
      <c r="B110" s="1333"/>
      <c r="C110" s="1392"/>
      <c r="D110" s="1375"/>
      <c r="E110" s="1376"/>
      <c r="F110" s="38" t="s">
        <v>288</v>
      </c>
      <c r="G110" s="79">
        <f t="shared" si="10"/>
        <v>1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1</v>
      </c>
      <c r="O110" s="36">
        <v>0</v>
      </c>
      <c r="P110" s="36">
        <v>0</v>
      </c>
      <c r="Q110" s="36">
        <v>0</v>
      </c>
      <c r="R110" s="36">
        <v>0</v>
      </c>
      <c r="S110" s="37">
        <v>0</v>
      </c>
      <c r="T110" s="1444"/>
    </row>
    <row r="111" spans="1:20" ht="19.5" thickBot="1" x14ac:dyDescent="0.3">
      <c r="A111" s="1446"/>
      <c r="B111" s="1333"/>
      <c r="C111" s="1392"/>
      <c r="D111" s="1375"/>
      <c r="E111" s="1376"/>
      <c r="F111" s="38" t="s">
        <v>289</v>
      </c>
      <c r="G111" s="79">
        <f t="shared" si="10"/>
        <v>1</v>
      </c>
      <c r="H111" s="36">
        <v>0</v>
      </c>
      <c r="I111" s="36">
        <v>0</v>
      </c>
      <c r="J111" s="36">
        <v>0</v>
      </c>
      <c r="K111" s="36">
        <v>1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7">
        <v>0</v>
      </c>
      <c r="T111" s="1444"/>
    </row>
    <row r="112" spans="1:20" ht="30.75" thickBot="1" x14ac:dyDescent="0.3">
      <c r="A112" s="1446"/>
      <c r="B112" s="1333"/>
      <c r="C112" s="1392"/>
      <c r="D112" s="1375"/>
      <c r="E112" s="1376"/>
      <c r="F112" s="38" t="s">
        <v>290</v>
      </c>
      <c r="G112" s="79">
        <f t="shared" si="10"/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7">
        <v>0</v>
      </c>
      <c r="T112" s="1444"/>
    </row>
    <row r="113" spans="1:20" ht="30.75" thickBot="1" x14ac:dyDescent="0.3">
      <c r="A113" s="1446"/>
      <c r="B113" s="1333"/>
      <c r="C113" s="1392"/>
      <c r="D113" s="1375"/>
      <c r="E113" s="1376"/>
      <c r="F113" s="38" t="s">
        <v>291</v>
      </c>
      <c r="G113" s="79">
        <f t="shared" si="10"/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7">
        <v>0</v>
      </c>
      <c r="T113" s="1444"/>
    </row>
    <row r="114" spans="1:20" ht="19.5" thickBot="1" x14ac:dyDescent="0.3">
      <c r="A114" s="1446"/>
      <c r="B114" s="1333"/>
      <c r="C114" s="1392"/>
      <c r="D114" s="1375"/>
      <c r="E114" s="1376"/>
      <c r="F114" s="38" t="s">
        <v>292</v>
      </c>
      <c r="G114" s="79">
        <f t="shared" si="10"/>
        <v>1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1</v>
      </c>
      <c r="O114" s="36">
        <v>0</v>
      </c>
      <c r="P114" s="36">
        <v>0</v>
      </c>
      <c r="Q114" s="36">
        <v>0</v>
      </c>
      <c r="R114" s="36">
        <v>0</v>
      </c>
      <c r="S114" s="37">
        <v>0</v>
      </c>
      <c r="T114" s="1444"/>
    </row>
    <row r="115" spans="1:20" ht="19.5" thickBot="1" x14ac:dyDescent="0.3">
      <c r="A115" s="1446"/>
      <c r="B115" s="1333"/>
      <c r="C115" s="1392"/>
      <c r="D115" s="1375"/>
      <c r="E115" s="1376"/>
      <c r="F115" s="38" t="s">
        <v>293</v>
      </c>
      <c r="G115" s="79">
        <f t="shared" si="10"/>
        <v>1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1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7">
        <v>0</v>
      </c>
      <c r="T115" s="1444"/>
    </row>
    <row r="116" spans="1:20" ht="30.75" thickBot="1" x14ac:dyDescent="0.3">
      <c r="A116" s="1446"/>
      <c r="B116" s="1333"/>
      <c r="C116" s="1392"/>
      <c r="D116" s="1375"/>
      <c r="E116" s="1376"/>
      <c r="F116" s="38" t="s">
        <v>294</v>
      </c>
      <c r="G116" s="79">
        <f t="shared" si="10"/>
        <v>1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1</v>
      </c>
      <c r="Q116" s="36">
        <v>0</v>
      </c>
      <c r="R116" s="36">
        <v>0</v>
      </c>
      <c r="S116" s="37">
        <v>0</v>
      </c>
      <c r="T116" s="1444"/>
    </row>
    <row r="117" spans="1:20" ht="31.5" customHeight="1" thickBot="1" x14ac:dyDescent="0.3">
      <c r="A117" s="1446"/>
      <c r="B117" s="1333"/>
      <c r="C117" s="1392"/>
      <c r="D117" s="1375"/>
      <c r="E117" s="1376"/>
      <c r="F117" s="38" t="s">
        <v>295</v>
      </c>
      <c r="G117" s="79">
        <f t="shared" si="10"/>
        <v>1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</v>
      </c>
      <c r="P117" s="36">
        <v>0</v>
      </c>
      <c r="Q117" s="36">
        <v>0</v>
      </c>
      <c r="R117" s="36">
        <v>0</v>
      </c>
      <c r="S117" s="37">
        <v>0</v>
      </c>
      <c r="T117" s="1444"/>
    </row>
    <row r="118" spans="1:20" ht="19.5" thickBot="1" x14ac:dyDescent="0.3">
      <c r="A118" s="1446"/>
      <c r="B118" s="1333"/>
      <c r="C118" s="1392"/>
      <c r="D118" s="1375"/>
      <c r="E118" s="1376"/>
      <c r="F118" s="38" t="s">
        <v>296</v>
      </c>
      <c r="G118" s="79">
        <f t="shared" si="10"/>
        <v>3</v>
      </c>
      <c r="H118" s="36">
        <v>0</v>
      </c>
      <c r="I118" s="36">
        <v>0</v>
      </c>
      <c r="J118" s="36">
        <v>0</v>
      </c>
      <c r="K118" s="36">
        <v>1</v>
      </c>
      <c r="L118" s="36">
        <v>0</v>
      </c>
      <c r="M118" s="36">
        <v>0</v>
      </c>
      <c r="N118" s="36">
        <v>1</v>
      </c>
      <c r="O118" s="36">
        <v>0</v>
      </c>
      <c r="P118" s="36">
        <v>0</v>
      </c>
      <c r="Q118" s="36">
        <v>1</v>
      </c>
      <c r="R118" s="36">
        <v>0</v>
      </c>
      <c r="S118" s="37">
        <v>0</v>
      </c>
      <c r="T118" s="1444"/>
    </row>
    <row r="119" spans="1:20" ht="22.5" customHeight="1" thickBot="1" x14ac:dyDescent="0.3">
      <c r="A119" s="1446"/>
      <c r="B119" s="1333"/>
      <c r="C119" s="1392"/>
      <c r="D119" s="1375"/>
      <c r="E119" s="1376"/>
      <c r="F119" s="38" t="s">
        <v>297</v>
      </c>
      <c r="G119" s="79">
        <f t="shared" si="10"/>
        <v>3</v>
      </c>
      <c r="H119" s="36">
        <v>0</v>
      </c>
      <c r="I119" s="36">
        <v>1</v>
      </c>
      <c r="J119" s="36">
        <v>0</v>
      </c>
      <c r="K119" s="36">
        <v>0</v>
      </c>
      <c r="L119" s="36">
        <v>1</v>
      </c>
      <c r="M119" s="36">
        <v>0</v>
      </c>
      <c r="N119" s="36">
        <v>0</v>
      </c>
      <c r="O119" s="36">
        <v>1</v>
      </c>
      <c r="P119" s="36">
        <v>0</v>
      </c>
      <c r="Q119" s="36">
        <v>0</v>
      </c>
      <c r="R119" s="36">
        <v>0</v>
      </c>
      <c r="S119" s="37">
        <v>0</v>
      </c>
      <c r="T119" s="1444"/>
    </row>
    <row r="120" spans="1:20" ht="19.5" thickBot="1" x14ac:dyDescent="0.3">
      <c r="A120" s="1446"/>
      <c r="B120" s="1333"/>
      <c r="C120" s="1392"/>
      <c r="D120" s="1375"/>
      <c r="E120" s="1376"/>
      <c r="F120" s="38" t="s">
        <v>298</v>
      </c>
      <c r="G120" s="79">
        <f t="shared" si="10"/>
        <v>1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1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7">
        <v>0</v>
      </c>
      <c r="T120" s="1444"/>
    </row>
    <row r="121" spans="1:20" ht="19.5" thickBot="1" x14ac:dyDescent="0.3">
      <c r="A121" s="1446"/>
      <c r="B121" s="1333"/>
      <c r="C121" s="1392"/>
      <c r="D121" s="1375"/>
      <c r="E121" s="1376"/>
      <c r="F121" s="38" t="s">
        <v>299</v>
      </c>
      <c r="G121" s="79">
        <f t="shared" si="10"/>
        <v>1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7">
        <v>0</v>
      </c>
      <c r="T121" s="1444"/>
    </row>
    <row r="122" spans="1:20" ht="19.5" thickBot="1" x14ac:dyDescent="0.3">
      <c r="A122" s="1446"/>
      <c r="B122" s="1333"/>
      <c r="C122" s="1392"/>
      <c r="D122" s="1375"/>
      <c r="E122" s="1376"/>
      <c r="F122" s="38" t="s">
        <v>300</v>
      </c>
      <c r="G122" s="79">
        <f t="shared" si="10"/>
        <v>1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0</v>
      </c>
      <c r="S122" s="37">
        <v>0</v>
      </c>
      <c r="T122" s="1444"/>
    </row>
    <row r="123" spans="1:20" ht="19.5" thickBot="1" x14ac:dyDescent="0.3">
      <c r="A123" s="1446"/>
      <c r="B123" s="1333"/>
      <c r="C123" s="1392"/>
      <c r="D123" s="1375"/>
      <c r="E123" s="1376"/>
      <c r="F123" s="38" t="s">
        <v>301</v>
      </c>
      <c r="G123" s="79">
        <f t="shared" si="10"/>
        <v>5</v>
      </c>
      <c r="H123" s="36">
        <v>0</v>
      </c>
      <c r="I123" s="36">
        <v>1</v>
      </c>
      <c r="J123" s="36">
        <v>0</v>
      </c>
      <c r="K123" s="36">
        <v>1</v>
      </c>
      <c r="L123" s="36">
        <v>1</v>
      </c>
      <c r="M123" s="36">
        <v>0</v>
      </c>
      <c r="N123" s="36">
        <v>0</v>
      </c>
      <c r="O123" s="36">
        <v>1</v>
      </c>
      <c r="P123" s="36">
        <v>0</v>
      </c>
      <c r="Q123" s="36">
        <v>1</v>
      </c>
      <c r="R123" s="36">
        <v>0</v>
      </c>
      <c r="S123" s="37">
        <v>0</v>
      </c>
      <c r="T123" s="1444"/>
    </row>
    <row r="124" spans="1:20" ht="19.5" thickBot="1" x14ac:dyDescent="0.3">
      <c r="A124" s="1446"/>
      <c r="B124" s="1333"/>
      <c r="C124" s="1392"/>
      <c r="D124" s="1375"/>
      <c r="E124" s="1376"/>
      <c r="F124" s="38" t="s">
        <v>302</v>
      </c>
      <c r="G124" s="79">
        <f t="shared" si="10"/>
        <v>1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1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7">
        <v>0</v>
      </c>
      <c r="T124" s="1444"/>
    </row>
    <row r="125" spans="1:20" ht="19.5" thickBot="1" x14ac:dyDescent="0.3">
      <c r="A125" s="1446"/>
      <c r="B125" s="1333"/>
      <c r="C125" s="1392"/>
      <c r="D125" s="1375"/>
      <c r="E125" s="1376"/>
      <c r="F125" s="38" t="s">
        <v>303</v>
      </c>
      <c r="G125" s="79">
        <f t="shared" si="10"/>
        <v>2</v>
      </c>
      <c r="H125" s="36">
        <v>0</v>
      </c>
      <c r="I125" s="36">
        <v>0</v>
      </c>
      <c r="J125" s="36">
        <v>0</v>
      </c>
      <c r="K125" s="36">
        <v>0</v>
      </c>
      <c r="L125" s="36">
        <v>1</v>
      </c>
      <c r="M125" s="36">
        <v>0</v>
      </c>
      <c r="N125" s="36">
        <v>0</v>
      </c>
      <c r="O125" s="36">
        <v>0</v>
      </c>
      <c r="P125" s="36">
        <v>1</v>
      </c>
      <c r="Q125" s="36">
        <v>0</v>
      </c>
      <c r="R125" s="36">
        <v>0</v>
      </c>
      <c r="S125" s="37">
        <v>0</v>
      </c>
      <c r="T125" s="1444"/>
    </row>
    <row r="126" spans="1:20" ht="19.5" thickBot="1" x14ac:dyDescent="0.3">
      <c r="A126" s="1446"/>
      <c r="B126" s="1333"/>
      <c r="C126" s="1392"/>
      <c r="D126" s="1375"/>
      <c r="E126" s="1376"/>
      <c r="F126" s="38" t="s">
        <v>304</v>
      </c>
      <c r="G126" s="79">
        <f t="shared" si="10"/>
        <v>1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1</v>
      </c>
      <c r="O126" s="36">
        <v>0</v>
      </c>
      <c r="P126" s="36">
        <v>0</v>
      </c>
      <c r="Q126" s="36">
        <v>0</v>
      </c>
      <c r="R126" s="36">
        <v>0</v>
      </c>
      <c r="S126" s="37">
        <v>0</v>
      </c>
      <c r="T126" s="1444"/>
    </row>
    <row r="127" spans="1:20" ht="19.5" thickBot="1" x14ac:dyDescent="0.3">
      <c r="A127" s="1446"/>
      <c r="B127" s="1333"/>
      <c r="C127" s="1392"/>
      <c r="D127" s="1375"/>
      <c r="E127" s="1376"/>
      <c r="F127" s="38" t="s">
        <v>305</v>
      </c>
      <c r="G127" s="79">
        <f t="shared" si="10"/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7">
        <v>0</v>
      </c>
      <c r="T127" s="1444"/>
    </row>
    <row r="128" spans="1:20" ht="19.5" thickBot="1" x14ac:dyDescent="0.3">
      <c r="A128" s="1446"/>
      <c r="B128" s="1333"/>
      <c r="C128" s="1392"/>
      <c r="D128" s="1375"/>
      <c r="E128" s="1376"/>
      <c r="F128" s="38" t="s">
        <v>306</v>
      </c>
      <c r="G128" s="79">
        <f t="shared" si="10"/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7">
        <v>0</v>
      </c>
      <c r="T128" s="1444"/>
    </row>
    <row r="129" spans="1:20" ht="19.5" thickBot="1" x14ac:dyDescent="0.3">
      <c r="A129" s="1446"/>
      <c r="B129" s="1333"/>
      <c r="C129" s="1392"/>
      <c r="D129" s="1375"/>
      <c r="E129" s="1376"/>
      <c r="F129" s="38" t="s">
        <v>307</v>
      </c>
      <c r="G129" s="79">
        <f t="shared" si="10"/>
        <v>1</v>
      </c>
      <c r="H129" s="36">
        <v>0</v>
      </c>
      <c r="I129" s="36">
        <v>0</v>
      </c>
      <c r="J129" s="36">
        <v>0</v>
      </c>
      <c r="K129" s="36">
        <v>0</v>
      </c>
      <c r="L129" s="36">
        <v>1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7">
        <v>0</v>
      </c>
      <c r="T129" s="1444"/>
    </row>
    <row r="130" spans="1:20" ht="19.5" thickBot="1" x14ac:dyDescent="0.3">
      <c r="A130" s="1446"/>
      <c r="B130" s="1333"/>
      <c r="C130" s="1392"/>
      <c r="D130" s="1375"/>
      <c r="E130" s="1376"/>
      <c r="F130" s="38" t="s">
        <v>308</v>
      </c>
      <c r="G130" s="79">
        <f t="shared" si="10"/>
        <v>1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1</v>
      </c>
      <c r="R130" s="36">
        <v>0</v>
      </c>
      <c r="S130" s="37">
        <v>0</v>
      </c>
      <c r="T130" s="1444"/>
    </row>
    <row r="131" spans="1:20" ht="19.5" thickBot="1" x14ac:dyDescent="0.3">
      <c r="A131" s="1446"/>
      <c r="B131" s="1333"/>
      <c r="C131" s="1392"/>
      <c r="D131" s="1375"/>
      <c r="E131" s="1376"/>
      <c r="F131" s="38" t="s">
        <v>309</v>
      </c>
      <c r="G131" s="79">
        <f t="shared" si="10"/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7">
        <v>0</v>
      </c>
      <c r="T131" s="1444"/>
    </row>
    <row r="132" spans="1:20" ht="33" customHeight="1" thickBot="1" x14ac:dyDescent="0.3">
      <c r="A132" s="1446"/>
      <c r="B132" s="1333"/>
      <c r="C132" s="1392"/>
      <c r="D132" s="1375"/>
      <c r="E132" s="1376"/>
      <c r="F132" s="38" t="s">
        <v>310</v>
      </c>
      <c r="G132" s="79">
        <f t="shared" si="10"/>
        <v>1</v>
      </c>
      <c r="H132" s="36">
        <v>0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7">
        <v>0</v>
      </c>
      <c r="T132" s="1444"/>
    </row>
    <row r="133" spans="1:20" ht="30.75" thickBot="1" x14ac:dyDescent="0.3">
      <c r="A133" s="1446"/>
      <c r="B133" s="1333"/>
      <c r="C133" s="1392"/>
      <c r="D133" s="1375"/>
      <c r="E133" s="1376"/>
      <c r="F133" s="38" t="s">
        <v>311</v>
      </c>
      <c r="G133" s="79">
        <f t="shared" si="10"/>
        <v>1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1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7">
        <v>0</v>
      </c>
      <c r="T133" s="1444"/>
    </row>
    <row r="134" spans="1:20" ht="30.75" thickBot="1" x14ac:dyDescent="0.3">
      <c r="A134" s="1446"/>
      <c r="B134" s="1333"/>
      <c r="C134" s="1392"/>
      <c r="D134" s="1375"/>
      <c r="E134" s="1376"/>
      <c r="F134" s="38" t="s">
        <v>312</v>
      </c>
      <c r="G134" s="79">
        <f t="shared" si="10"/>
        <v>1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1</v>
      </c>
      <c r="P134" s="36">
        <v>0</v>
      </c>
      <c r="Q134" s="36">
        <v>0</v>
      </c>
      <c r="R134" s="36">
        <v>0</v>
      </c>
      <c r="S134" s="37">
        <v>0</v>
      </c>
      <c r="T134" s="1444"/>
    </row>
    <row r="135" spans="1:20" ht="19.5" thickBot="1" x14ac:dyDescent="0.3">
      <c r="A135" s="1446"/>
      <c r="B135" s="1333"/>
      <c r="C135" s="1392"/>
      <c r="D135" s="1375"/>
      <c r="E135" s="1376"/>
      <c r="F135" s="38" t="s">
        <v>230</v>
      </c>
      <c r="G135" s="79">
        <f t="shared" si="10"/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7">
        <v>0</v>
      </c>
      <c r="T135" s="1444"/>
    </row>
    <row r="136" spans="1:20" ht="19.5" thickBot="1" x14ac:dyDescent="0.3">
      <c r="A136" s="1446"/>
      <c r="B136" s="1333"/>
      <c r="C136" s="1392"/>
      <c r="D136" s="1375"/>
      <c r="E136" s="1376"/>
      <c r="F136" s="38" t="s">
        <v>313</v>
      </c>
      <c r="G136" s="79">
        <f t="shared" si="10"/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7">
        <v>0</v>
      </c>
      <c r="T136" s="1444"/>
    </row>
    <row r="137" spans="1:20" ht="30.75" thickBot="1" x14ac:dyDescent="0.3">
      <c r="A137" s="1446"/>
      <c r="B137" s="1333"/>
      <c r="C137" s="1392"/>
      <c r="D137" s="1375"/>
      <c r="E137" s="1376"/>
      <c r="F137" s="38" t="s">
        <v>314</v>
      </c>
      <c r="G137" s="79">
        <f t="shared" si="10"/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7">
        <v>0</v>
      </c>
      <c r="T137" s="1444"/>
    </row>
    <row r="138" spans="1:20" ht="30.75" thickBot="1" x14ac:dyDescent="0.3">
      <c r="A138" s="1446"/>
      <c r="B138" s="1333"/>
      <c r="C138" s="1392"/>
      <c r="D138" s="1375"/>
      <c r="E138" s="1376"/>
      <c r="F138" s="38" t="s">
        <v>315</v>
      </c>
      <c r="G138" s="79">
        <f t="shared" si="10"/>
        <v>1</v>
      </c>
      <c r="H138" s="36">
        <v>0</v>
      </c>
      <c r="I138" s="36">
        <v>0</v>
      </c>
      <c r="J138" s="36">
        <v>0</v>
      </c>
      <c r="K138" s="36">
        <v>1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7">
        <v>0</v>
      </c>
      <c r="T138" s="1444"/>
    </row>
    <row r="139" spans="1:20" ht="19.5" thickBot="1" x14ac:dyDescent="0.3">
      <c r="A139" s="1446"/>
      <c r="B139" s="1333"/>
      <c r="C139" s="1392"/>
      <c r="D139" s="1375"/>
      <c r="E139" s="1376"/>
      <c r="F139" s="38" t="s">
        <v>316</v>
      </c>
      <c r="G139" s="79">
        <f t="shared" si="10"/>
        <v>2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1</v>
      </c>
      <c r="N139" s="36">
        <v>0</v>
      </c>
      <c r="O139" s="36">
        <v>0</v>
      </c>
      <c r="P139" s="36">
        <v>0</v>
      </c>
      <c r="Q139" s="36">
        <v>1</v>
      </c>
      <c r="R139" s="36">
        <v>0</v>
      </c>
      <c r="S139" s="37">
        <v>0</v>
      </c>
      <c r="T139" s="1444"/>
    </row>
    <row r="140" spans="1:20" ht="19.5" thickBot="1" x14ac:dyDescent="0.3">
      <c r="A140" s="1446"/>
      <c r="B140" s="1333"/>
      <c r="C140" s="1392"/>
      <c r="D140" s="1375"/>
      <c r="E140" s="1376"/>
      <c r="F140" s="38" t="s">
        <v>317</v>
      </c>
      <c r="G140" s="79">
        <f t="shared" si="10"/>
        <v>1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1</v>
      </c>
      <c r="P140" s="36">
        <v>0</v>
      </c>
      <c r="Q140" s="36">
        <v>0</v>
      </c>
      <c r="R140" s="36">
        <v>0</v>
      </c>
      <c r="S140" s="37">
        <v>0</v>
      </c>
      <c r="T140" s="1444"/>
    </row>
    <row r="141" spans="1:20" ht="19.5" thickBot="1" x14ac:dyDescent="0.3">
      <c r="A141" s="1446"/>
      <c r="B141" s="1333"/>
      <c r="C141" s="1392"/>
      <c r="D141" s="1375"/>
      <c r="E141" s="1376"/>
      <c r="F141" s="38" t="s">
        <v>318</v>
      </c>
      <c r="G141" s="79">
        <f t="shared" si="10"/>
        <v>1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1</v>
      </c>
      <c r="Q141" s="36">
        <v>0</v>
      </c>
      <c r="R141" s="36">
        <v>0</v>
      </c>
      <c r="S141" s="37">
        <v>0</v>
      </c>
      <c r="T141" s="1444"/>
    </row>
    <row r="142" spans="1:20" ht="19.5" thickBot="1" x14ac:dyDescent="0.3">
      <c r="A142" s="1446"/>
      <c r="B142" s="1333"/>
      <c r="C142" s="1392"/>
      <c r="D142" s="1375"/>
      <c r="E142" s="1376"/>
      <c r="F142" s="38" t="s">
        <v>319</v>
      </c>
      <c r="G142" s="79">
        <f t="shared" si="10"/>
        <v>1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1</v>
      </c>
      <c r="S142" s="37">
        <v>0</v>
      </c>
      <c r="T142" s="1444"/>
    </row>
    <row r="143" spans="1:20" ht="19.5" thickBot="1" x14ac:dyDescent="0.3">
      <c r="A143" s="1446"/>
      <c r="B143" s="1333"/>
      <c r="C143" s="1392"/>
      <c r="D143" s="1375"/>
      <c r="E143" s="1376"/>
      <c r="F143" s="38" t="s">
        <v>320</v>
      </c>
      <c r="G143" s="79">
        <f t="shared" si="10"/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7">
        <v>0</v>
      </c>
      <c r="T143" s="1444"/>
    </row>
    <row r="144" spans="1:20" ht="19.5" thickBot="1" x14ac:dyDescent="0.3">
      <c r="A144" s="1446"/>
      <c r="B144" s="1333"/>
      <c r="C144" s="1392"/>
      <c r="D144" s="1375"/>
      <c r="E144" s="1376"/>
      <c r="F144" s="38" t="s">
        <v>321</v>
      </c>
      <c r="G144" s="79">
        <f t="shared" si="10"/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7">
        <v>0</v>
      </c>
      <c r="T144" s="1444"/>
    </row>
    <row r="145" spans="1:20" ht="19.5" thickBot="1" x14ac:dyDescent="0.3">
      <c r="A145" s="1446"/>
      <c r="B145" s="1333"/>
      <c r="C145" s="1392"/>
      <c r="D145" s="1375"/>
      <c r="E145" s="1376"/>
      <c r="F145" s="38" t="s">
        <v>322</v>
      </c>
      <c r="G145" s="79">
        <f t="shared" si="10"/>
        <v>1</v>
      </c>
      <c r="H145" s="36">
        <v>0</v>
      </c>
      <c r="I145" s="36">
        <v>0</v>
      </c>
      <c r="J145" s="36">
        <v>0</v>
      </c>
      <c r="K145" s="36">
        <v>1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7">
        <v>0</v>
      </c>
      <c r="T145" s="1444"/>
    </row>
    <row r="146" spans="1:20" ht="30.75" thickBot="1" x14ac:dyDescent="0.3">
      <c r="A146" s="1446"/>
      <c r="B146" s="1333"/>
      <c r="C146" s="1392"/>
      <c r="D146" s="1375"/>
      <c r="E146" s="1376"/>
      <c r="F146" s="38" t="s">
        <v>323</v>
      </c>
      <c r="G146" s="79">
        <f t="shared" si="10"/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7">
        <v>0</v>
      </c>
      <c r="T146" s="1444"/>
    </row>
    <row r="147" spans="1:20" ht="30.75" thickBot="1" x14ac:dyDescent="0.3">
      <c r="A147" s="1446"/>
      <c r="B147" s="1333"/>
      <c r="C147" s="1392"/>
      <c r="D147" s="1375"/>
      <c r="E147" s="1376"/>
      <c r="F147" s="38" t="s">
        <v>324</v>
      </c>
      <c r="G147" s="79">
        <f t="shared" si="10"/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7">
        <v>0</v>
      </c>
      <c r="T147" s="1444"/>
    </row>
    <row r="148" spans="1:20" ht="19.5" thickBot="1" x14ac:dyDescent="0.3">
      <c r="A148" s="1446"/>
      <c r="B148" s="1333"/>
      <c r="C148" s="1392"/>
      <c r="D148" s="1375"/>
      <c r="E148" s="1376"/>
      <c r="F148" s="38" t="s">
        <v>325</v>
      </c>
      <c r="G148" s="79">
        <f t="shared" si="10"/>
        <v>142</v>
      </c>
      <c r="H148" s="36">
        <v>10</v>
      </c>
      <c r="I148" s="36">
        <v>15</v>
      </c>
      <c r="J148" s="36">
        <v>12</v>
      </c>
      <c r="K148" s="36">
        <v>10</v>
      </c>
      <c r="L148" s="36">
        <v>15</v>
      </c>
      <c r="M148" s="36">
        <v>12</v>
      </c>
      <c r="N148" s="36">
        <v>18</v>
      </c>
      <c r="O148" s="36">
        <v>14</v>
      </c>
      <c r="P148" s="36">
        <v>10</v>
      </c>
      <c r="Q148" s="36">
        <v>8</v>
      </c>
      <c r="R148" s="36">
        <v>13</v>
      </c>
      <c r="S148" s="37">
        <v>5</v>
      </c>
      <c r="T148" s="1444"/>
    </row>
    <row r="149" spans="1:20" ht="19.5" thickBot="1" x14ac:dyDescent="0.3">
      <c r="A149" s="1446"/>
      <c r="B149" s="1333"/>
      <c r="C149" s="1392"/>
      <c r="D149" s="1375"/>
      <c r="E149" s="1376"/>
      <c r="F149" s="38" t="s">
        <v>326</v>
      </c>
      <c r="G149" s="79">
        <f t="shared" si="10"/>
        <v>64</v>
      </c>
      <c r="H149" s="36">
        <v>3</v>
      </c>
      <c r="I149" s="36">
        <v>4</v>
      </c>
      <c r="J149" s="36">
        <v>2</v>
      </c>
      <c r="K149" s="36">
        <v>5</v>
      </c>
      <c r="L149" s="36">
        <v>9</v>
      </c>
      <c r="M149" s="36">
        <v>11</v>
      </c>
      <c r="N149" s="36">
        <v>5</v>
      </c>
      <c r="O149" s="36">
        <v>12</v>
      </c>
      <c r="P149" s="36">
        <v>4</v>
      </c>
      <c r="Q149" s="36">
        <v>3</v>
      </c>
      <c r="R149" s="36">
        <v>4</v>
      </c>
      <c r="S149" s="37">
        <v>2</v>
      </c>
      <c r="T149" s="1444"/>
    </row>
    <row r="150" spans="1:20" ht="19.5" thickBot="1" x14ac:dyDescent="0.3">
      <c r="A150" s="1446"/>
      <c r="B150" s="1333"/>
      <c r="C150" s="1392"/>
      <c r="D150" s="1375"/>
      <c r="E150" s="1376"/>
      <c r="F150" s="38" t="s">
        <v>137</v>
      </c>
      <c r="G150" s="79">
        <f t="shared" si="10"/>
        <v>1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1</v>
      </c>
      <c r="P150" s="36">
        <v>0</v>
      </c>
      <c r="Q150" s="36">
        <v>0</v>
      </c>
      <c r="R150" s="36">
        <v>0</v>
      </c>
      <c r="S150" s="37">
        <v>0</v>
      </c>
      <c r="T150" s="1444"/>
    </row>
    <row r="151" spans="1:20" ht="30" customHeight="1" thickBot="1" x14ac:dyDescent="0.3">
      <c r="A151" s="1446"/>
      <c r="B151" s="1333"/>
      <c r="C151" s="1392"/>
      <c r="D151" s="1375"/>
      <c r="E151" s="1376"/>
      <c r="F151" s="38" t="s">
        <v>327</v>
      </c>
      <c r="G151" s="79">
        <f t="shared" si="10"/>
        <v>26</v>
      </c>
      <c r="H151" s="36">
        <v>0</v>
      </c>
      <c r="I151" s="36">
        <v>1</v>
      </c>
      <c r="J151" s="36">
        <v>2</v>
      </c>
      <c r="K151" s="36">
        <v>6</v>
      </c>
      <c r="L151" s="36">
        <v>4</v>
      </c>
      <c r="M151" s="36">
        <v>1</v>
      </c>
      <c r="N151" s="36">
        <v>3</v>
      </c>
      <c r="O151" s="36">
        <v>4</v>
      </c>
      <c r="P151" s="36">
        <v>3</v>
      </c>
      <c r="Q151" s="36">
        <v>1</v>
      </c>
      <c r="R151" s="36">
        <v>1</v>
      </c>
      <c r="S151" s="37">
        <v>0</v>
      </c>
      <c r="T151" s="1444"/>
    </row>
    <row r="152" spans="1:20" ht="19.5" thickBot="1" x14ac:dyDescent="0.3">
      <c r="A152" s="1446"/>
      <c r="B152" s="1333"/>
      <c r="C152" s="1392"/>
      <c r="D152" s="1375"/>
      <c r="E152" s="1376"/>
      <c r="F152" s="38" t="s">
        <v>328</v>
      </c>
      <c r="G152" s="79">
        <f t="shared" si="10"/>
        <v>2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1</v>
      </c>
      <c r="N152" s="36">
        <v>0</v>
      </c>
      <c r="O152" s="36">
        <v>0</v>
      </c>
      <c r="P152" s="36">
        <v>1</v>
      </c>
      <c r="Q152" s="36">
        <v>0</v>
      </c>
      <c r="R152" s="36">
        <v>0</v>
      </c>
      <c r="S152" s="37">
        <v>0</v>
      </c>
      <c r="T152" s="1444"/>
    </row>
    <row r="153" spans="1:20" ht="19.5" customHeight="1" thickBot="1" x14ac:dyDescent="0.3">
      <c r="A153" s="1446"/>
      <c r="B153" s="1333"/>
      <c r="C153" s="1392"/>
      <c r="D153" s="1375"/>
      <c r="E153" s="1376"/>
      <c r="F153" s="38" t="s">
        <v>329</v>
      </c>
      <c r="G153" s="79">
        <f t="shared" si="10"/>
        <v>1</v>
      </c>
      <c r="H153" s="36">
        <v>0</v>
      </c>
      <c r="I153" s="36">
        <v>0</v>
      </c>
      <c r="J153" s="36">
        <v>0</v>
      </c>
      <c r="K153" s="36">
        <v>0</v>
      </c>
      <c r="L153" s="36">
        <v>1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7">
        <v>0</v>
      </c>
      <c r="T153" s="1444"/>
    </row>
    <row r="154" spans="1:20" ht="19.5" customHeight="1" thickBot="1" x14ac:dyDescent="0.3">
      <c r="A154" s="1446"/>
      <c r="B154" s="1333"/>
      <c r="C154" s="1392"/>
      <c r="D154" s="1375"/>
      <c r="E154" s="1376"/>
      <c r="F154" s="90" t="s">
        <v>330</v>
      </c>
      <c r="G154" s="84">
        <f t="shared" si="10"/>
        <v>1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1</v>
      </c>
      <c r="R154" s="80">
        <v>0</v>
      </c>
      <c r="S154" s="81">
        <v>0</v>
      </c>
      <c r="T154" s="1444"/>
    </row>
    <row r="155" spans="1:20" ht="16.5" thickBot="1" x14ac:dyDescent="0.3">
      <c r="A155" s="1446"/>
      <c r="B155" s="1333"/>
      <c r="C155" s="1392"/>
      <c r="D155" s="1377"/>
      <c r="E155" s="1378"/>
      <c r="F155" s="91" t="s">
        <v>278</v>
      </c>
      <c r="G155" s="93">
        <f>SUM(G102:G154)</f>
        <v>341</v>
      </c>
      <c r="H155" s="93">
        <f t="shared" ref="H155:S155" si="11">SUM(H102:H154)</f>
        <v>15</v>
      </c>
      <c r="I155" s="93">
        <f t="shared" si="11"/>
        <v>28</v>
      </c>
      <c r="J155" s="93">
        <f t="shared" si="11"/>
        <v>21</v>
      </c>
      <c r="K155" s="93">
        <f t="shared" si="11"/>
        <v>34</v>
      </c>
      <c r="L155" s="93">
        <f t="shared" si="11"/>
        <v>42</v>
      </c>
      <c r="M155" s="93">
        <f t="shared" si="11"/>
        <v>41</v>
      </c>
      <c r="N155" s="93">
        <f t="shared" si="11"/>
        <v>37</v>
      </c>
      <c r="O155" s="93">
        <f t="shared" si="11"/>
        <v>48</v>
      </c>
      <c r="P155" s="93">
        <f t="shared" si="11"/>
        <v>23</v>
      </c>
      <c r="Q155" s="93">
        <f t="shared" si="11"/>
        <v>21</v>
      </c>
      <c r="R155" s="93">
        <f t="shared" si="11"/>
        <v>23</v>
      </c>
      <c r="S155" s="94">
        <f t="shared" si="11"/>
        <v>8</v>
      </c>
      <c r="T155" s="1444"/>
    </row>
    <row r="156" spans="1:20" ht="19.5" thickBot="1" x14ac:dyDescent="0.3">
      <c r="A156" s="1446"/>
      <c r="B156" s="1333"/>
      <c r="C156" s="1392"/>
      <c r="D156" s="1367" t="s">
        <v>177</v>
      </c>
      <c r="E156" s="1368"/>
      <c r="F156" s="39" t="s">
        <v>355</v>
      </c>
      <c r="G156" s="86">
        <f t="shared" si="10"/>
        <v>8</v>
      </c>
      <c r="H156" s="82">
        <v>1</v>
      </c>
      <c r="I156" s="82">
        <v>1</v>
      </c>
      <c r="J156" s="82">
        <v>0</v>
      </c>
      <c r="K156" s="82">
        <v>1</v>
      </c>
      <c r="L156" s="82">
        <v>2</v>
      </c>
      <c r="M156" s="82">
        <v>0</v>
      </c>
      <c r="N156" s="82">
        <v>0</v>
      </c>
      <c r="O156" s="82">
        <v>1</v>
      </c>
      <c r="P156" s="82">
        <v>1</v>
      </c>
      <c r="Q156" s="82">
        <v>0</v>
      </c>
      <c r="R156" s="82">
        <v>1</v>
      </c>
      <c r="S156" s="83">
        <v>0</v>
      </c>
      <c r="T156" s="1444"/>
    </row>
    <row r="157" spans="1:20" ht="19.5" thickBot="1" x14ac:dyDescent="0.3">
      <c r="A157" s="1446"/>
      <c r="B157" s="1333"/>
      <c r="C157" s="1392"/>
      <c r="D157" s="1369"/>
      <c r="E157" s="1370"/>
      <c r="F157" s="40" t="s">
        <v>356</v>
      </c>
      <c r="G157" s="79">
        <f t="shared" si="10"/>
        <v>7</v>
      </c>
      <c r="H157" s="36">
        <v>0</v>
      </c>
      <c r="I157" s="36">
        <v>1</v>
      </c>
      <c r="J157" s="36">
        <v>1</v>
      </c>
      <c r="K157" s="36">
        <v>2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1</v>
      </c>
      <c r="R157" s="36">
        <v>0</v>
      </c>
      <c r="S157" s="37">
        <v>0</v>
      </c>
      <c r="T157" s="1444"/>
    </row>
    <row r="158" spans="1:20" ht="19.5" thickBot="1" x14ac:dyDescent="0.3">
      <c r="A158" s="1446"/>
      <c r="B158" s="1333"/>
      <c r="C158" s="1392"/>
      <c r="D158" s="1369"/>
      <c r="E158" s="1370"/>
      <c r="F158" s="40" t="s">
        <v>357</v>
      </c>
      <c r="G158" s="79">
        <f t="shared" si="10"/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v>0</v>
      </c>
      <c r="T158" s="1444"/>
    </row>
    <row r="159" spans="1:20" ht="19.5" thickBot="1" x14ac:dyDescent="0.3">
      <c r="A159" s="1446"/>
      <c r="B159" s="1333"/>
      <c r="C159" s="1392"/>
      <c r="D159" s="1369"/>
      <c r="E159" s="1370"/>
      <c r="F159" s="40" t="s">
        <v>358</v>
      </c>
      <c r="G159" s="79">
        <f t="shared" si="10"/>
        <v>5</v>
      </c>
      <c r="H159" s="36">
        <v>0</v>
      </c>
      <c r="I159" s="36">
        <v>0</v>
      </c>
      <c r="J159" s="36">
        <v>1</v>
      </c>
      <c r="K159" s="36">
        <v>0</v>
      </c>
      <c r="L159" s="36">
        <v>0</v>
      </c>
      <c r="M159" s="36">
        <v>1</v>
      </c>
      <c r="N159" s="36">
        <v>0</v>
      </c>
      <c r="O159" s="36">
        <v>1</v>
      </c>
      <c r="P159" s="36">
        <v>1</v>
      </c>
      <c r="Q159" s="36">
        <v>1</v>
      </c>
      <c r="R159" s="36">
        <v>0</v>
      </c>
      <c r="S159" s="37">
        <v>0</v>
      </c>
      <c r="T159" s="1444"/>
    </row>
    <row r="160" spans="1:20" ht="19.5" thickBot="1" x14ac:dyDescent="0.3">
      <c r="A160" s="1446"/>
      <c r="B160" s="1333"/>
      <c r="C160" s="1392"/>
      <c r="D160" s="1369"/>
      <c r="E160" s="1370"/>
      <c r="F160" s="40" t="s">
        <v>359</v>
      </c>
      <c r="G160" s="79">
        <f t="shared" si="10"/>
        <v>18</v>
      </c>
      <c r="H160" s="36">
        <v>1</v>
      </c>
      <c r="I160" s="36">
        <v>2</v>
      </c>
      <c r="J160" s="36">
        <v>2</v>
      </c>
      <c r="K160" s="36">
        <v>1</v>
      </c>
      <c r="L160" s="36">
        <v>1</v>
      </c>
      <c r="M160" s="36">
        <v>3</v>
      </c>
      <c r="N160" s="36">
        <v>1</v>
      </c>
      <c r="O160" s="36">
        <v>3</v>
      </c>
      <c r="P160" s="36">
        <v>2</v>
      </c>
      <c r="Q160" s="36">
        <v>1</v>
      </c>
      <c r="R160" s="36">
        <v>1</v>
      </c>
      <c r="S160" s="37">
        <v>0</v>
      </c>
      <c r="T160" s="1444"/>
    </row>
    <row r="161" spans="1:20" ht="30" customHeight="1" thickBot="1" x14ac:dyDescent="0.3">
      <c r="A161" s="1446"/>
      <c r="B161" s="1332"/>
      <c r="C161" s="1392"/>
      <c r="D161" s="1369"/>
      <c r="E161" s="1370"/>
      <c r="F161" s="40" t="s">
        <v>360</v>
      </c>
      <c r="G161" s="79">
        <f t="shared" si="10"/>
        <v>0</v>
      </c>
      <c r="H161" s="458">
        <v>0</v>
      </c>
      <c r="I161" s="458">
        <v>0</v>
      </c>
      <c r="J161" s="458">
        <v>0</v>
      </c>
      <c r="K161" s="458">
        <v>0</v>
      </c>
      <c r="L161" s="458">
        <v>0</v>
      </c>
      <c r="M161" s="458"/>
      <c r="N161" s="458"/>
      <c r="O161" s="458"/>
      <c r="P161" s="458"/>
      <c r="Q161" s="458"/>
      <c r="R161" s="458"/>
      <c r="S161" s="459"/>
      <c r="T161" s="1444"/>
    </row>
    <row r="162" spans="1:20" ht="35.25" customHeight="1" thickBot="1" x14ac:dyDescent="0.3">
      <c r="A162" s="1446"/>
      <c r="B162" s="1332"/>
      <c r="C162" s="1392"/>
      <c r="D162" s="1369"/>
      <c r="E162" s="1370"/>
      <c r="F162" s="40" t="s">
        <v>361</v>
      </c>
      <c r="G162" s="79">
        <f t="shared" si="10"/>
        <v>0</v>
      </c>
      <c r="H162" s="458">
        <v>0</v>
      </c>
      <c r="I162" s="458">
        <v>0</v>
      </c>
      <c r="J162" s="458">
        <v>0</v>
      </c>
      <c r="K162" s="458">
        <v>0</v>
      </c>
      <c r="L162" s="458">
        <v>0</v>
      </c>
      <c r="M162" s="458">
        <v>0</v>
      </c>
      <c r="N162" s="458">
        <v>0</v>
      </c>
      <c r="O162" s="458">
        <v>0</v>
      </c>
      <c r="P162" s="458">
        <v>0</v>
      </c>
      <c r="Q162" s="458">
        <v>0</v>
      </c>
      <c r="R162" s="458">
        <v>0</v>
      </c>
      <c r="S162" s="459">
        <v>0</v>
      </c>
      <c r="T162" s="1444"/>
    </row>
    <row r="163" spans="1:20" ht="15.75" customHeight="1" thickBot="1" x14ac:dyDescent="0.3">
      <c r="A163" s="1446"/>
      <c r="B163" s="1332"/>
      <c r="C163" s="1392"/>
      <c r="D163" s="1369"/>
      <c r="E163" s="1370"/>
      <c r="F163" s="40" t="s">
        <v>362</v>
      </c>
      <c r="G163" s="79">
        <f t="shared" si="10"/>
        <v>0</v>
      </c>
      <c r="H163" s="458">
        <v>0</v>
      </c>
      <c r="I163" s="458">
        <v>0</v>
      </c>
      <c r="J163" s="458">
        <v>0</v>
      </c>
      <c r="K163" s="458">
        <v>0</v>
      </c>
      <c r="L163" s="458">
        <v>0</v>
      </c>
      <c r="M163" s="458">
        <v>0</v>
      </c>
      <c r="N163" s="458">
        <v>0</v>
      </c>
      <c r="O163" s="458">
        <v>0</v>
      </c>
      <c r="P163" s="458">
        <v>0</v>
      </c>
      <c r="Q163" s="458">
        <v>0</v>
      </c>
      <c r="R163" s="458">
        <v>0</v>
      </c>
      <c r="S163" s="459">
        <v>0</v>
      </c>
      <c r="T163" s="1444"/>
    </row>
    <row r="164" spans="1:20" ht="33.75" customHeight="1" thickBot="1" x14ac:dyDescent="0.3">
      <c r="A164" s="1446"/>
      <c r="B164" s="1332"/>
      <c r="C164" s="1392"/>
      <c r="D164" s="1369"/>
      <c r="E164" s="1370"/>
      <c r="F164" s="40" t="s">
        <v>363</v>
      </c>
      <c r="G164" s="79">
        <f t="shared" si="10"/>
        <v>0</v>
      </c>
      <c r="H164" s="458">
        <v>0</v>
      </c>
      <c r="I164" s="458">
        <v>0</v>
      </c>
      <c r="J164" s="458">
        <v>0</v>
      </c>
      <c r="K164" s="458">
        <v>0</v>
      </c>
      <c r="L164" s="458">
        <v>0</v>
      </c>
      <c r="M164" s="458">
        <v>0</v>
      </c>
      <c r="N164" s="458">
        <v>0</v>
      </c>
      <c r="O164" s="458">
        <v>0</v>
      </c>
      <c r="P164" s="458">
        <v>0</v>
      </c>
      <c r="Q164" s="458">
        <v>0</v>
      </c>
      <c r="R164" s="458">
        <v>0</v>
      </c>
      <c r="S164" s="459">
        <v>0</v>
      </c>
      <c r="T164" s="1444"/>
    </row>
    <row r="165" spans="1:20" ht="15.75" customHeight="1" thickBot="1" x14ac:dyDescent="0.3">
      <c r="A165" s="1446"/>
      <c r="B165" s="1332"/>
      <c r="C165" s="1392"/>
      <c r="D165" s="1369"/>
      <c r="E165" s="1370"/>
      <c r="F165" s="40" t="s">
        <v>364</v>
      </c>
      <c r="G165" s="79">
        <f t="shared" si="10"/>
        <v>0</v>
      </c>
      <c r="H165" s="458">
        <v>0</v>
      </c>
      <c r="I165" s="458">
        <v>0</v>
      </c>
      <c r="J165" s="458">
        <v>0</v>
      </c>
      <c r="K165" s="458">
        <v>0</v>
      </c>
      <c r="L165" s="458">
        <v>0</v>
      </c>
      <c r="M165" s="458">
        <v>0</v>
      </c>
      <c r="N165" s="458">
        <v>0</v>
      </c>
      <c r="O165" s="458">
        <v>0</v>
      </c>
      <c r="P165" s="458">
        <v>0</v>
      </c>
      <c r="Q165" s="458">
        <v>0</v>
      </c>
      <c r="R165" s="458">
        <v>0</v>
      </c>
      <c r="S165" s="459">
        <v>0</v>
      </c>
      <c r="T165" s="1444"/>
    </row>
    <row r="166" spans="1:20" ht="31.5" customHeight="1" thickBot="1" x14ac:dyDescent="0.3">
      <c r="A166" s="1446"/>
      <c r="B166" s="1332"/>
      <c r="C166" s="1392"/>
      <c r="D166" s="1369"/>
      <c r="E166" s="1370"/>
      <c r="F166" s="40" t="s">
        <v>365</v>
      </c>
      <c r="G166" s="79">
        <f t="shared" si="10"/>
        <v>0</v>
      </c>
      <c r="H166" s="458">
        <v>0</v>
      </c>
      <c r="I166" s="458">
        <v>0</v>
      </c>
      <c r="J166" s="458">
        <v>0</v>
      </c>
      <c r="K166" s="458">
        <v>0</v>
      </c>
      <c r="L166" s="458">
        <v>0</v>
      </c>
      <c r="M166" s="458">
        <v>0</v>
      </c>
      <c r="N166" s="458">
        <v>0</v>
      </c>
      <c r="O166" s="458">
        <v>0</v>
      </c>
      <c r="P166" s="458">
        <v>0</v>
      </c>
      <c r="Q166" s="458">
        <v>0</v>
      </c>
      <c r="R166" s="458">
        <v>0</v>
      </c>
      <c r="S166" s="459">
        <v>0</v>
      </c>
      <c r="T166" s="1444"/>
    </row>
    <row r="167" spans="1:20" ht="31.5" customHeight="1" thickBot="1" x14ac:dyDescent="0.3">
      <c r="A167" s="1446"/>
      <c r="B167" s="1332"/>
      <c r="C167" s="1392"/>
      <c r="D167" s="1369"/>
      <c r="E167" s="1370"/>
      <c r="F167" s="40" t="s">
        <v>366</v>
      </c>
      <c r="G167" s="79">
        <f t="shared" ref="G167:G230" si="12">SUM(H167:S167)</f>
        <v>0</v>
      </c>
      <c r="H167" s="458">
        <v>0</v>
      </c>
      <c r="I167" s="458">
        <v>0</v>
      </c>
      <c r="J167" s="458">
        <v>0</v>
      </c>
      <c r="K167" s="458">
        <v>0</v>
      </c>
      <c r="L167" s="458">
        <v>0</v>
      </c>
      <c r="M167" s="458">
        <v>0</v>
      </c>
      <c r="N167" s="458">
        <v>0</v>
      </c>
      <c r="O167" s="458">
        <v>0</v>
      </c>
      <c r="P167" s="458">
        <v>0</v>
      </c>
      <c r="Q167" s="458">
        <v>0</v>
      </c>
      <c r="R167" s="458">
        <v>0</v>
      </c>
      <c r="S167" s="459">
        <v>0</v>
      </c>
      <c r="T167" s="1444"/>
    </row>
    <row r="168" spans="1:20" ht="15.75" customHeight="1" thickBot="1" x14ac:dyDescent="0.3">
      <c r="A168" s="1446"/>
      <c r="B168" s="1332"/>
      <c r="C168" s="1392"/>
      <c r="D168" s="1369"/>
      <c r="E168" s="1370"/>
      <c r="F168" s="40" t="s">
        <v>367</v>
      </c>
      <c r="G168" s="79">
        <f t="shared" si="12"/>
        <v>0</v>
      </c>
      <c r="H168" s="458">
        <v>0</v>
      </c>
      <c r="I168" s="458">
        <v>0</v>
      </c>
      <c r="J168" s="458">
        <v>0</v>
      </c>
      <c r="K168" s="458">
        <v>0</v>
      </c>
      <c r="L168" s="458">
        <v>0</v>
      </c>
      <c r="M168" s="458">
        <v>0</v>
      </c>
      <c r="N168" s="458">
        <v>0</v>
      </c>
      <c r="O168" s="458">
        <v>0</v>
      </c>
      <c r="P168" s="458">
        <v>0</v>
      </c>
      <c r="Q168" s="458">
        <v>0</v>
      </c>
      <c r="R168" s="458">
        <v>0</v>
      </c>
      <c r="S168" s="459">
        <v>0</v>
      </c>
      <c r="T168" s="1444"/>
    </row>
    <row r="169" spans="1:20" ht="15.75" customHeight="1" thickBot="1" x14ac:dyDescent="0.3">
      <c r="A169" s="1446"/>
      <c r="B169" s="1332"/>
      <c r="C169" s="1392"/>
      <c r="D169" s="1369"/>
      <c r="E169" s="1370"/>
      <c r="F169" s="40" t="s">
        <v>368</v>
      </c>
      <c r="G169" s="79">
        <f t="shared" si="12"/>
        <v>0</v>
      </c>
      <c r="H169" s="458">
        <v>0</v>
      </c>
      <c r="I169" s="458">
        <v>0</v>
      </c>
      <c r="J169" s="458">
        <v>0</v>
      </c>
      <c r="K169" s="458">
        <v>0</v>
      </c>
      <c r="L169" s="458">
        <v>0</v>
      </c>
      <c r="M169" s="458">
        <v>0</v>
      </c>
      <c r="N169" s="458">
        <v>0</v>
      </c>
      <c r="O169" s="458">
        <v>0</v>
      </c>
      <c r="P169" s="458">
        <v>0</v>
      </c>
      <c r="Q169" s="458">
        <v>0</v>
      </c>
      <c r="R169" s="458">
        <v>0</v>
      </c>
      <c r="S169" s="459">
        <v>0</v>
      </c>
      <c r="T169" s="1444"/>
    </row>
    <row r="170" spans="1:20" ht="31.5" customHeight="1" thickBot="1" x14ac:dyDescent="0.3">
      <c r="A170" s="1446"/>
      <c r="B170" s="1332"/>
      <c r="C170" s="1392"/>
      <c r="D170" s="1369"/>
      <c r="E170" s="1370"/>
      <c r="F170" s="40" t="s">
        <v>369</v>
      </c>
      <c r="G170" s="79">
        <f t="shared" si="12"/>
        <v>0</v>
      </c>
      <c r="H170" s="458">
        <v>0</v>
      </c>
      <c r="I170" s="458">
        <v>0</v>
      </c>
      <c r="J170" s="458">
        <v>0</v>
      </c>
      <c r="K170" s="458">
        <v>0</v>
      </c>
      <c r="L170" s="458">
        <v>0</v>
      </c>
      <c r="M170" s="458">
        <v>0</v>
      </c>
      <c r="N170" s="458">
        <v>0</v>
      </c>
      <c r="O170" s="458">
        <v>0</v>
      </c>
      <c r="P170" s="458">
        <v>0</v>
      </c>
      <c r="Q170" s="458">
        <v>0</v>
      </c>
      <c r="R170" s="458">
        <v>0</v>
      </c>
      <c r="S170" s="459">
        <v>0</v>
      </c>
      <c r="T170" s="1444"/>
    </row>
    <row r="171" spans="1:20" ht="20.25" customHeight="1" thickBot="1" x14ac:dyDescent="0.3">
      <c r="A171" s="1446"/>
      <c r="B171" s="1332"/>
      <c r="C171" s="1392"/>
      <c r="D171" s="1369"/>
      <c r="E171" s="1370"/>
      <c r="F171" s="40" t="s">
        <v>370</v>
      </c>
      <c r="G171" s="79">
        <f t="shared" si="12"/>
        <v>0</v>
      </c>
      <c r="H171" s="458">
        <v>0</v>
      </c>
      <c r="I171" s="458">
        <v>0</v>
      </c>
      <c r="J171" s="458">
        <v>0</v>
      </c>
      <c r="K171" s="458">
        <v>0</v>
      </c>
      <c r="L171" s="458">
        <v>0</v>
      </c>
      <c r="M171" s="458">
        <v>0</v>
      </c>
      <c r="N171" s="458">
        <v>0</v>
      </c>
      <c r="O171" s="458">
        <v>0</v>
      </c>
      <c r="P171" s="458">
        <v>0</v>
      </c>
      <c r="Q171" s="458">
        <v>0</v>
      </c>
      <c r="R171" s="458">
        <v>0</v>
      </c>
      <c r="S171" s="459">
        <v>0</v>
      </c>
      <c r="T171" s="1444"/>
    </row>
    <row r="172" spans="1:20" ht="15.75" customHeight="1" thickBot="1" x14ac:dyDescent="0.3">
      <c r="A172" s="1446"/>
      <c r="B172" s="1332"/>
      <c r="C172" s="1392"/>
      <c r="D172" s="1369"/>
      <c r="E172" s="1370"/>
      <c r="F172" s="40" t="s">
        <v>371</v>
      </c>
      <c r="G172" s="79">
        <f t="shared" si="12"/>
        <v>0</v>
      </c>
      <c r="H172" s="458">
        <v>0</v>
      </c>
      <c r="I172" s="458">
        <v>0</v>
      </c>
      <c r="J172" s="458">
        <v>0</v>
      </c>
      <c r="K172" s="458">
        <v>0</v>
      </c>
      <c r="L172" s="458">
        <v>0</v>
      </c>
      <c r="M172" s="458">
        <v>0</v>
      </c>
      <c r="N172" s="458">
        <v>0</v>
      </c>
      <c r="O172" s="458">
        <v>0</v>
      </c>
      <c r="P172" s="458">
        <v>0</v>
      </c>
      <c r="Q172" s="458">
        <v>0</v>
      </c>
      <c r="R172" s="458">
        <v>0</v>
      </c>
      <c r="S172" s="459">
        <v>0</v>
      </c>
      <c r="T172" s="1444"/>
    </row>
    <row r="173" spans="1:20" ht="18" customHeight="1" thickBot="1" x14ac:dyDescent="0.3">
      <c r="A173" s="1446"/>
      <c r="B173" s="1332"/>
      <c r="C173" s="1392"/>
      <c r="D173" s="1369"/>
      <c r="E173" s="1370"/>
      <c r="F173" s="40" t="s">
        <v>372</v>
      </c>
      <c r="G173" s="79">
        <f t="shared" si="12"/>
        <v>1</v>
      </c>
      <c r="H173" s="458">
        <v>0</v>
      </c>
      <c r="I173" s="458">
        <v>0</v>
      </c>
      <c r="J173" s="458">
        <v>0</v>
      </c>
      <c r="K173" s="458">
        <v>0</v>
      </c>
      <c r="L173" s="458">
        <v>0</v>
      </c>
      <c r="M173" s="458">
        <v>1</v>
      </c>
      <c r="N173" s="458">
        <v>0</v>
      </c>
      <c r="O173" s="458">
        <v>0</v>
      </c>
      <c r="P173" s="458">
        <v>0</v>
      </c>
      <c r="Q173" s="458">
        <v>0</v>
      </c>
      <c r="R173" s="458">
        <v>0</v>
      </c>
      <c r="S173" s="459">
        <v>0</v>
      </c>
      <c r="T173" s="1444"/>
    </row>
    <row r="174" spans="1:20" ht="15.75" customHeight="1" thickBot="1" x14ac:dyDescent="0.3">
      <c r="A174" s="1446"/>
      <c r="B174" s="1332"/>
      <c r="C174" s="1392"/>
      <c r="D174" s="1369"/>
      <c r="E174" s="1370"/>
      <c r="F174" s="40" t="s">
        <v>373</v>
      </c>
      <c r="G174" s="79">
        <f t="shared" si="12"/>
        <v>0</v>
      </c>
      <c r="H174" s="458">
        <v>0</v>
      </c>
      <c r="I174" s="458">
        <v>0</v>
      </c>
      <c r="J174" s="458">
        <v>0</v>
      </c>
      <c r="K174" s="458">
        <v>0</v>
      </c>
      <c r="L174" s="458">
        <v>0</v>
      </c>
      <c r="M174" s="458">
        <v>0</v>
      </c>
      <c r="N174" s="458">
        <v>0</v>
      </c>
      <c r="O174" s="458">
        <v>0</v>
      </c>
      <c r="P174" s="458">
        <v>0</v>
      </c>
      <c r="Q174" s="458">
        <v>0</v>
      </c>
      <c r="R174" s="458">
        <v>0</v>
      </c>
      <c r="S174" s="459">
        <v>0</v>
      </c>
      <c r="T174" s="1444"/>
    </row>
    <row r="175" spans="1:20" ht="15.75" customHeight="1" thickBot="1" x14ac:dyDescent="0.3">
      <c r="A175" s="1446"/>
      <c r="B175" s="1332"/>
      <c r="C175" s="1392"/>
      <c r="D175" s="1369"/>
      <c r="E175" s="1370"/>
      <c r="F175" s="40" t="s">
        <v>374</v>
      </c>
      <c r="G175" s="79">
        <f t="shared" si="12"/>
        <v>0</v>
      </c>
      <c r="H175" s="458">
        <v>0</v>
      </c>
      <c r="I175" s="458">
        <v>0</v>
      </c>
      <c r="J175" s="458">
        <v>0</v>
      </c>
      <c r="K175" s="458">
        <v>0</v>
      </c>
      <c r="L175" s="458">
        <v>0</v>
      </c>
      <c r="M175" s="458">
        <v>0</v>
      </c>
      <c r="N175" s="458">
        <v>0</v>
      </c>
      <c r="O175" s="458">
        <v>0</v>
      </c>
      <c r="P175" s="458">
        <v>0</v>
      </c>
      <c r="Q175" s="458">
        <v>0</v>
      </c>
      <c r="R175" s="458">
        <v>0</v>
      </c>
      <c r="S175" s="459">
        <v>0</v>
      </c>
      <c r="T175" s="1444"/>
    </row>
    <row r="176" spans="1:20" ht="16.5" customHeight="1" thickBot="1" x14ac:dyDescent="0.3">
      <c r="A176" s="1446"/>
      <c r="B176" s="1332"/>
      <c r="C176" s="1392"/>
      <c r="D176" s="1369"/>
      <c r="E176" s="1370"/>
      <c r="F176" s="40" t="s">
        <v>375</v>
      </c>
      <c r="G176" s="79">
        <f t="shared" si="12"/>
        <v>0</v>
      </c>
      <c r="H176" s="458">
        <v>0</v>
      </c>
      <c r="I176" s="458">
        <v>0</v>
      </c>
      <c r="J176" s="458">
        <v>0</v>
      </c>
      <c r="K176" s="458">
        <v>0</v>
      </c>
      <c r="L176" s="458">
        <v>0</v>
      </c>
      <c r="M176" s="458">
        <v>0</v>
      </c>
      <c r="N176" s="458">
        <v>0</v>
      </c>
      <c r="O176" s="458">
        <v>0</v>
      </c>
      <c r="P176" s="458">
        <v>0</v>
      </c>
      <c r="Q176" s="458">
        <v>0</v>
      </c>
      <c r="R176" s="458">
        <v>0</v>
      </c>
      <c r="S176" s="459">
        <v>0</v>
      </c>
      <c r="T176" s="1444"/>
    </row>
    <row r="177" spans="1:20" ht="22.5" customHeight="1" thickBot="1" x14ac:dyDescent="0.3">
      <c r="A177" s="1446"/>
      <c r="B177" s="1332"/>
      <c r="C177" s="1392"/>
      <c r="D177" s="1369"/>
      <c r="E177" s="1370"/>
      <c r="F177" s="40" t="s">
        <v>376</v>
      </c>
      <c r="G177" s="79">
        <f t="shared" si="12"/>
        <v>12</v>
      </c>
      <c r="H177" s="458">
        <v>0</v>
      </c>
      <c r="I177" s="458">
        <v>1</v>
      </c>
      <c r="J177" s="458">
        <v>1</v>
      </c>
      <c r="K177" s="458">
        <v>1</v>
      </c>
      <c r="L177" s="458">
        <v>2</v>
      </c>
      <c r="M177" s="458">
        <v>1</v>
      </c>
      <c r="N177" s="458">
        <v>1</v>
      </c>
      <c r="O177" s="458">
        <v>1</v>
      </c>
      <c r="P177" s="458">
        <v>2</v>
      </c>
      <c r="Q177" s="458">
        <v>1</v>
      </c>
      <c r="R177" s="458">
        <v>1</v>
      </c>
      <c r="S177" s="459">
        <v>0</v>
      </c>
      <c r="T177" s="1444"/>
    </row>
    <row r="178" spans="1:20" ht="19.5" customHeight="1" thickBot="1" x14ac:dyDescent="0.3">
      <c r="A178" s="1446"/>
      <c r="B178" s="1332"/>
      <c r="C178" s="1392"/>
      <c r="D178" s="1369"/>
      <c r="E178" s="1370"/>
      <c r="F178" s="40" t="s">
        <v>377</v>
      </c>
      <c r="G178" s="79">
        <f t="shared" si="12"/>
        <v>1</v>
      </c>
      <c r="H178" s="458">
        <v>0</v>
      </c>
      <c r="I178" s="458">
        <v>0</v>
      </c>
      <c r="J178" s="458">
        <v>0</v>
      </c>
      <c r="K178" s="458">
        <v>0</v>
      </c>
      <c r="L178" s="458">
        <v>0</v>
      </c>
      <c r="M178" s="458">
        <v>0</v>
      </c>
      <c r="N178" s="458">
        <v>0</v>
      </c>
      <c r="O178" s="458">
        <v>1</v>
      </c>
      <c r="P178" s="458">
        <v>0</v>
      </c>
      <c r="Q178" s="458">
        <v>0</v>
      </c>
      <c r="R178" s="458">
        <v>0</v>
      </c>
      <c r="S178" s="459">
        <v>0</v>
      </c>
      <c r="T178" s="1444"/>
    </row>
    <row r="179" spans="1:20" ht="16.5" customHeight="1" thickBot="1" x14ac:dyDescent="0.3">
      <c r="A179" s="1446"/>
      <c r="B179" s="1332"/>
      <c r="C179" s="1392"/>
      <c r="D179" s="1369"/>
      <c r="E179" s="1370"/>
      <c r="F179" s="40" t="s">
        <v>378</v>
      </c>
      <c r="G179" s="79">
        <f t="shared" si="12"/>
        <v>0</v>
      </c>
      <c r="H179" s="458">
        <v>0</v>
      </c>
      <c r="I179" s="458">
        <v>0</v>
      </c>
      <c r="J179" s="458">
        <v>0</v>
      </c>
      <c r="K179" s="458">
        <v>0</v>
      </c>
      <c r="L179" s="458">
        <v>0</v>
      </c>
      <c r="M179" s="458">
        <v>0</v>
      </c>
      <c r="N179" s="458">
        <v>0</v>
      </c>
      <c r="O179" s="458">
        <v>0</v>
      </c>
      <c r="P179" s="458">
        <v>0</v>
      </c>
      <c r="Q179" s="458">
        <v>0</v>
      </c>
      <c r="R179" s="458">
        <v>0</v>
      </c>
      <c r="S179" s="459">
        <v>0</v>
      </c>
      <c r="T179" s="1444"/>
    </row>
    <row r="180" spans="1:20" ht="15.75" customHeight="1" thickBot="1" x14ac:dyDescent="0.3">
      <c r="A180" s="1446"/>
      <c r="B180" s="1332"/>
      <c r="C180" s="1392"/>
      <c r="D180" s="1369"/>
      <c r="E180" s="1370"/>
      <c r="F180" s="40" t="s">
        <v>379</v>
      </c>
      <c r="G180" s="79">
        <f t="shared" si="12"/>
        <v>1</v>
      </c>
      <c r="H180" s="458">
        <v>0</v>
      </c>
      <c r="I180" s="458">
        <v>0</v>
      </c>
      <c r="J180" s="458">
        <v>0</v>
      </c>
      <c r="K180" s="458">
        <v>0</v>
      </c>
      <c r="L180" s="458">
        <v>0</v>
      </c>
      <c r="M180" s="458">
        <v>1</v>
      </c>
      <c r="N180" s="458">
        <v>0</v>
      </c>
      <c r="O180" s="458">
        <v>0</v>
      </c>
      <c r="P180" s="458">
        <v>0</v>
      </c>
      <c r="Q180" s="458">
        <v>0</v>
      </c>
      <c r="R180" s="458">
        <v>0</v>
      </c>
      <c r="S180" s="459">
        <v>0</v>
      </c>
      <c r="T180" s="1444"/>
    </row>
    <row r="181" spans="1:20" ht="15.75" customHeight="1" thickBot="1" x14ac:dyDescent="0.3">
      <c r="A181" s="1446"/>
      <c r="B181" s="1332"/>
      <c r="C181" s="1392"/>
      <c r="D181" s="1369"/>
      <c r="E181" s="1370"/>
      <c r="F181" s="40" t="s">
        <v>380</v>
      </c>
      <c r="G181" s="79">
        <f t="shared" si="12"/>
        <v>0</v>
      </c>
      <c r="H181" s="458">
        <v>0</v>
      </c>
      <c r="I181" s="458">
        <v>0</v>
      </c>
      <c r="J181" s="458">
        <v>0</v>
      </c>
      <c r="K181" s="458">
        <v>0</v>
      </c>
      <c r="L181" s="458">
        <v>0</v>
      </c>
      <c r="M181" s="458">
        <v>0</v>
      </c>
      <c r="N181" s="458">
        <v>0</v>
      </c>
      <c r="O181" s="458">
        <v>0</v>
      </c>
      <c r="P181" s="458">
        <v>0</v>
      </c>
      <c r="Q181" s="458">
        <v>0</v>
      </c>
      <c r="R181" s="458">
        <v>0</v>
      </c>
      <c r="S181" s="459">
        <v>0</v>
      </c>
      <c r="T181" s="1444"/>
    </row>
    <row r="182" spans="1:20" ht="16.5" customHeight="1" thickBot="1" x14ac:dyDescent="0.3">
      <c r="A182" s="1446"/>
      <c r="B182" s="1332"/>
      <c r="C182" s="1392"/>
      <c r="D182" s="1369"/>
      <c r="E182" s="1370"/>
      <c r="F182" s="40" t="s">
        <v>381</v>
      </c>
      <c r="G182" s="79">
        <f t="shared" si="12"/>
        <v>0</v>
      </c>
      <c r="H182" s="458">
        <v>0</v>
      </c>
      <c r="I182" s="458">
        <v>0</v>
      </c>
      <c r="J182" s="458">
        <v>0</v>
      </c>
      <c r="K182" s="458">
        <v>0</v>
      </c>
      <c r="L182" s="458">
        <v>0</v>
      </c>
      <c r="M182" s="458">
        <v>0</v>
      </c>
      <c r="N182" s="458">
        <v>0</v>
      </c>
      <c r="O182" s="458">
        <v>0</v>
      </c>
      <c r="P182" s="458">
        <v>0</v>
      </c>
      <c r="Q182" s="458">
        <v>0</v>
      </c>
      <c r="R182" s="458">
        <v>0</v>
      </c>
      <c r="S182" s="459">
        <v>0</v>
      </c>
      <c r="T182" s="1444"/>
    </row>
    <row r="183" spans="1:20" ht="15.75" customHeight="1" thickBot="1" x14ac:dyDescent="0.3">
      <c r="A183" s="1446"/>
      <c r="B183" s="1332"/>
      <c r="C183" s="1392"/>
      <c r="D183" s="1369"/>
      <c r="E183" s="1370"/>
      <c r="F183" s="40" t="s">
        <v>382</v>
      </c>
      <c r="G183" s="79">
        <f t="shared" si="12"/>
        <v>0</v>
      </c>
      <c r="H183" s="458">
        <v>0</v>
      </c>
      <c r="I183" s="458">
        <v>0</v>
      </c>
      <c r="J183" s="458">
        <v>0</v>
      </c>
      <c r="K183" s="458">
        <v>0</v>
      </c>
      <c r="L183" s="458">
        <v>0</v>
      </c>
      <c r="M183" s="458">
        <v>0</v>
      </c>
      <c r="N183" s="458">
        <v>0</v>
      </c>
      <c r="O183" s="458">
        <v>0</v>
      </c>
      <c r="P183" s="458">
        <v>0</v>
      </c>
      <c r="Q183" s="458">
        <v>0</v>
      </c>
      <c r="R183" s="458">
        <v>0</v>
      </c>
      <c r="S183" s="459">
        <v>0</v>
      </c>
      <c r="T183" s="1444"/>
    </row>
    <row r="184" spans="1:20" ht="15.75" customHeight="1" thickBot="1" x14ac:dyDescent="0.3">
      <c r="A184" s="1446"/>
      <c r="B184" s="1332"/>
      <c r="C184" s="1392"/>
      <c r="D184" s="1369"/>
      <c r="E184" s="1370"/>
      <c r="F184" s="40" t="s">
        <v>383</v>
      </c>
      <c r="G184" s="79">
        <f t="shared" si="12"/>
        <v>0</v>
      </c>
      <c r="H184" s="458">
        <v>0</v>
      </c>
      <c r="I184" s="458">
        <v>0</v>
      </c>
      <c r="J184" s="458">
        <v>0</v>
      </c>
      <c r="K184" s="458">
        <v>0</v>
      </c>
      <c r="L184" s="458">
        <v>0</v>
      </c>
      <c r="M184" s="458">
        <v>0</v>
      </c>
      <c r="N184" s="458">
        <v>0</v>
      </c>
      <c r="O184" s="458">
        <v>0</v>
      </c>
      <c r="P184" s="458">
        <v>0</v>
      </c>
      <c r="Q184" s="458">
        <v>0</v>
      </c>
      <c r="R184" s="458">
        <v>0</v>
      </c>
      <c r="S184" s="459">
        <v>0</v>
      </c>
      <c r="T184" s="1444"/>
    </row>
    <row r="185" spans="1:20" ht="16.5" customHeight="1" thickBot="1" x14ac:dyDescent="0.3">
      <c r="A185" s="1446"/>
      <c r="B185" s="1332"/>
      <c r="C185" s="1392"/>
      <c r="D185" s="1369"/>
      <c r="E185" s="1370"/>
      <c r="F185" s="40" t="s">
        <v>384</v>
      </c>
      <c r="G185" s="79">
        <f t="shared" si="12"/>
        <v>0</v>
      </c>
      <c r="H185" s="458">
        <v>0</v>
      </c>
      <c r="I185" s="458">
        <v>0</v>
      </c>
      <c r="J185" s="458">
        <v>0</v>
      </c>
      <c r="K185" s="458">
        <v>0</v>
      </c>
      <c r="L185" s="458">
        <v>0</v>
      </c>
      <c r="M185" s="458">
        <v>0</v>
      </c>
      <c r="N185" s="458">
        <v>0</v>
      </c>
      <c r="O185" s="458">
        <v>0</v>
      </c>
      <c r="P185" s="458">
        <v>0</v>
      </c>
      <c r="Q185" s="458">
        <v>0</v>
      </c>
      <c r="R185" s="458">
        <v>0</v>
      </c>
      <c r="S185" s="459">
        <v>0</v>
      </c>
      <c r="T185" s="1444"/>
    </row>
    <row r="186" spans="1:20" ht="33.75" customHeight="1" thickBot="1" x14ac:dyDescent="0.3">
      <c r="A186" s="1446"/>
      <c r="B186" s="1332"/>
      <c r="C186" s="1392"/>
      <c r="D186" s="1369"/>
      <c r="E186" s="1370"/>
      <c r="F186" s="40" t="s">
        <v>385</v>
      </c>
      <c r="G186" s="79">
        <f t="shared" si="12"/>
        <v>1</v>
      </c>
      <c r="H186" s="458">
        <v>0</v>
      </c>
      <c r="I186" s="458">
        <v>0</v>
      </c>
      <c r="J186" s="458">
        <v>0</v>
      </c>
      <c r="K186" s="458">
        <v>0</v>
      </c>
      <c r="L186" s="458">
        <v>0</v>
      </c>
      <c r="M186" s="458">
        <v>1</v>
      </c>
      <c r="N186" s="458">
        <v>0</v>
      </c>
      <c r="O186" s="458">
        <v>0</v>
      </c>
      <c r="P186" s="458">
        <v>0</v>
      </c>
      <c r="Q186" s="458">
        <v>0</v>
      </c>
      <c r="R186" s="458">
        <v>0</v>
      </c>
      <c r="S186" s="459">
        <v>0</v>
      </c>
      <c r="T186" s="1444"/>
    </row>
    <row r="187" spans="1:20" ht="31.5" customHeight="1" thickBot="1" x14ac:dyDescent="0.3">
      <c r="A187" s="1446"/>
      <c r="B187" s="1332"/>
      <c r="C187" s="1392"/>
      <c r="D187" s="1369"/>
      <c r="E187" s="1370"/>
      <c r="F187" s="40" t="s">
        <v>386</v>
      </c>
      <c r="G187" s="79">
        <f t="shared" si="12"/>
        <v>0</v>
      </c>
      <c r="H187" s="458">
        <v>0</v>
      </c>
      <c r="I187" s="458">
        <v>0</v>
      </c>
      <c r="J187" s="458">
        <v>0</v>
      </c>
      <c r="K187" s="458">
        <v>0</v>
      </c>
      <c r="L187" s="458">
        <v>0</v>
      </c>
      <c r="M187" s="458">
        <v>0</v>
      </c>
      <c r="N187" s="458">
        <v>0</v>
      </c>
      <c r="O187" s="458">
        <v>0</v>
      </c>
      <c r="P187" s="458">
        <v>0</v>
      </c>
      <c r="Q187" s="458">
        <v>0</v>
      </c>
      <c r="R187" s="458">
        <v>0</v>
      </c>
      <c r="S187" s="459">
        <v>0</v>
      </c>
      <c r="T187" s="1444"/>
    </row>
    <row r="188" spans="1:20" ht="34.5" customHeight="1" thickBot="1" x14ac:dyDescent="0.3">
      <c r="A188" s="1446"/>
      <c r="B188" s="1332"/>
      <c r="C188" s="1392"/>
      <c r="D188" s="1369"/>
      <c r="E188" s="1370"/>
      <c r="F188" s="40" t="s">
        <v>387</v>
      </c>
      <c r="G188" s="79">
        <f t="shared" si="12"/>
        <v>0</v>
      </c>
      <c r="H188" s="458">
        <v>0</v>
      </c>
      <c r="I188" s="458">
        <v>0</v>
      </c>
      <c r="J188" s="458">
        <v>0</v>
      </c>
      <c r="K188" s="458">
        <v>0</v>
      </c>
      <c r="L188" s="458">
        <v>0</v>
      </c>
      <c r="M188" s="458">
        <v>0</v>
      </c>
      <c r="N188" s="458">
        <v>0</v>
      </c>
      <c r="O188" s="458">
        <v>0</v>
      </c>
      <c r="P188" s="458">
        <v>0</v>
      </c>
      <c r="Q188" s="458">
        <v>0</v>
      </c>
      <c r="R188" s="458">
        <v>0</v>
      </c>
      <c r="S188" s="459">
        <v>0</v>
      </c>
      <c r="T188" s="1444"/>
    </row>
    <row r="189" spans="1:20" ht="15.75" customHeight="1" thickBot="1" x14ac:dyDescent="0.3">
      <c r="A189" s="1446"/>
      <c r="B189" s="1332"/>
      <c r="C189" s="1392"/>
      <c r="D189" s="1369"/>
      <c r="E189" s="1370"/>
      <c r="F189" s="40" t="s">
        <v>388</v>
      </c>
      <c r="G189" s="79">
        <f t="shared" si="12"/>
        <v>0</v>
      </c>
      <c r="H189" s="458">
        <v>0</v>
      </c>
      <c r="I189" s="458">
        <v>0</v>
      </c>
      <c r="J189" s="458">
        <v>0</v>
      </c>
      <c r="K189" s="458">
        <v>0</v>
      </c>
      <c r="L189" s="458">
        <v>0</v>
      </c>
      <c r="M189" s="458">
        <v>0</v>
      </c>
      <c r="N189" s="458">
        <v>0</v>
      </c>
      <c r="O189" s="458">
        <v>0</v>
      </c>
      <c r="P189" s="458">
        <v>0</v>
      </c>
      <c r="Q189" s="458">
        <v>0</v>
      </c>
      <c r="R189" s="458">
        <v>0</v>
      </c>
      <c r="S189" s="459">
        <v>0</v>
      </c>
      <c r="T189" s="1444"/>
    </row>
    <row r="190" spans="1:20" ht="15.75" customHeight="1" thickBot="1" x14ac:dyDescent="0.3">
      <c r="A190" s="1446"/>
      <c r="B190" s="1332"/>
      <c r="C190" s="1392"/>
      <c r="D190" s="1369"/>
      <c r="E190" s="1370"/>
      <c r="F190" s="40" t="s">
        <v>389</v>
      </c>
      <c r="G190" s="79">
        <f t="shared" si="12"/>
        <v>0</v>
      </c>
      <c r="H190" s="458">
        <v>0</v>
      </c>
      <c r="I190" s="458">
        <v>0</v>
      </c>
      <c r="J190" s="458">
        <v>0</v>
      </c>
      <c r="K190" s="458">
        <v>0</v>
      </c>
      <c r="L190" s="458">
        <v>0</v>
      </c>
      <c r="M190" s="458">
        <v>0</v>
      </c>
      <c r="N190" s="458">
        <v>0</v>
      </c>
      <c r="O190" s="458">
        <v>0</v>
      </c>
      <c r="P190" s="458">
        <v>0</v>
      </c>
      <c r="Q190" s="458">
        <v>0</v>
      </c>
      <c r="R190" s="458">
        <v>0</v>
      </c>
      <c r="S190" s="459">
        <v>0</v>
      </c>
      <c r="T190" s="1444"/>
    </row>
    <row r="191" spans="1:20" ht="34.5" customHeight="1" thickBot="1" x14ac:dyDescent="0.3">
      <c r="A191" s="1446"/>
      <c r="B191" s="1332"/>
      <c r="C191" s="1392"/>
      <c r="D191" s="1369"/>
      <c r="E191" s="1370"/>
      <c r="F191" s="40" t="s">
        <v>390</v>
      </c>
      <c r="G191" s="79">
        <f t="shared" si="12"/>
        <v>0</v>
      </c>
      <c r="H191" s="458">
        <v>0</v>
      </c>
      <c r="I191" s="458">
        <v>0</v>
      </c>
      <c r="J191" s="458">
        <v>0</v>
      </c>
      <c r="K191" s="458">
        <v>0</v>
      </c>
      <c r="L191" s="458">
        <v>0</v>
      </c>
      <c r="M191" s="458">
        <v>0</v>
      </c>
      <c r="N191" s="458">
        <v>0</v>
      </c>
      <c r="O191" s="458">
        <v>0</v>
      </c>
      <c r="P191" s="458">
        <v>0</v>
      </c>
      <c r="Q191" s="458">
        <v>0</v>
      </c>
      <c r="R191" s="458">
        <v>0</v>
      </c>
      <c r="S191" s="459">
        <v>0</v>
      </c>
      <c r="T191" s="1444"/>
    </row>
    <row r="192" spans="1:20" ht="35.25" customHeight="1" thickBot="1" x14ac:dyDescent="0.3">
      <c r="A192" s="1446"/>
      <c r="B192" s="1332"/>
      <c r="C192" s="1392"/>
      <c r="D192" s="1369"/>
      <c r="E192" s="1370"/>
      <c r="F192" s="40" t="s">
        <v>391</v>
      </c>
      <c r="G192" s="79">
        <f t="shared" si="12"/>
        <v>3</v>
      </c>
      <c r="H192" s="458">
        <v>0</v>
      </c>
      <c r="I192" s="458">
        <v>0</v>
      </c>
      <c r="J192" s="458">
        <v>0</v>
      </c>
      <c r="K192" s="458">
        <v>1</v>
      </c>
      <c r="L192" s="458">
        <v>0</v>
      </c>
      <c r="M192" s="458">
        <v>0</v>
      </c>
      <c r="N192" s="458">
        <v>1</v>
      </c>
      <c r="O192" s="458">
        <v>0</v>
      </c>
      <c r="P192" s="458">
        <v>0</v>
      </c>
      <c r="Q192" s="458">
        <v>1</v>
      </c>
      <c r="R192" s="458">
        <v>0</v>
      </c>
      <c r="S192" s="459">
        <v>0</v>
      </c>
      <c r="T192" s="1444"/>
    </row>
    <row r="193" spans="1:20" ht="18" customHeight="1" thickBot="1" x14ac:dyDescent="0.3">
      <c r="A193" s="1446"/>
      <c r="B193" s="1332"/>
      <c r="C193" s="1392"/>
      <c r="D193" s="1369"/>
      <c r="E193" s="1370"/>
      <c r="F193" s="40" t="s">
        <v>392</v>
      </c>
      <c r="G193" s="79">
        <f t="shared" si="12"/>
        <v>0</v>
      </c>
      <c r="H193" s="458">
        <v>0</v>
      </c>
      <c r="I193" s="458">
        <v>0</v>
      </c>
      <c r="J193" s="458">
        <v>0</v>
      </c>
      <c r="K193" s="458">
        <v>0</v>
      </c>
      <c r="L193" s="458">
        <v>0</v>
      </c>
      <c r="M193" s="458">
        <v>0</v>
      </c>
      <c r="N193" s="458">
        <v>0</v>
      </c>
      <c r="O193" s="458">
        <v>0</v>
      </c>
      <c r="P193" s="458">
        <v>0</v>
      </c>
      <c r="Q193" s="458">
        <v>0</v>
      </c>
      <c r="R193" s="458">
        <v>0</v>
      </c>
      <c r="S193" s="459">
        <v>0</v>
      </c>
      <c r="T193" s="1444"/>
    </row>
    <row r="194" spans="1:20" ht="16.5" customHeight="1" thickBot="1" x14ac:dyDescent="0.3">
      <c r="A194" s="1446"/>
      <c r="B194" s="1332"/>
      <c r="C194" s="1392"/>
      <c r="D194" s="1369"/>
      <c r="E194" s="1370"/>
      <c r="F194" s="40" t="s">
        <v>393</v>
      </c>
      <c r="G194" s="79">
        <f t="shared" si="12"/>
        <v>1</v>
      </c>
      <c r="H194" s="458">
        <v>0</v>
      </c>
      <c r="I194" s="458">
        <v>0</v>
      </c>
      <c r="J194" s="458">
        <v>0</v>
      </c>
      <c r="K194" s="458">
        <v>0</v>
      </c>
      <c r="L194" s="458">
        <v>0</v>
      </c>
      <c r="M194" s="458">
        <v>1</v>
      </c>
      <c r="N194" s="458">
        <v>0</v>
      </c>
      <c r="O194" s="458">
        <v>0</v>
      </c>
      <c r="P194" s="458">
        <v>0</v>
      </c>
      <c r="Q194" s="458">
        <v>0</v>
      </c>
      <c r="R194" s="458">
        <v>0</v>
      </c>
      <c r="S194" s="459">
        <v>0</v>
      </c>
      <c r="T194" s="1444"/>
    </row>
    <row r="195" spans="1:20" ht="15.75" customHeight="1" thickBot="1" x14ac:dyDescent="0.3">
      <c r="A195" s="1446"/>
      <c r="B195" s="1332"/>
      <c r="C195" s="1392"/>
      <c r="D195" s="1369"/>
      <c r="E195" s="1370"/>
      <c r="F195" s="40" t="s">
        <v>394</v>
      </c>
      <c r="G195" s="79">
        <f t="shared" si="12"/>
        <v>0</v>
      </c>
      <c r="H195" s="458">
        <v>0</v>
      </c>
      <c r="I195" s="458">
        <v>0</v>
      </c>
      <c r="J195" s="458">
        <v>0</v>
      </c>
      <c r="K195" s="458">
        <v>0</v>
      </c>
      <c r="L195" s="458">
        <v>0</v>
      </c>
      <c r="M195" s="458">
        <v>0</v>
      </c>
      <c r="N195" s="458">
        <v>0</v>
      </c>
      <c r="O195" s="458">
        <v>0</v>
      </c>
      <c r="P195" s="458">
        <v>0</v>
      </c>
      <c r="Q195" s="458">
        <v>0</v>
      </c>
      <c r="R195" s="458">
        <v>0</v>
      </c>
      <c r="S195" s="459">
        <v>0</v>
      </c>
      <c r="T195" s="1444"/>
    </row>
    <row r="196" spans="1:20" ht="15.75" customHeight="1" thickBot="1" x14ac:dyDescent="0.3">
      <c r="A196" s="1446"/>
      <c r="B196" s="1332"/>
      <c r="C196" s="1392"/>
      <c r="D196" s="1369"/>
      <c r="E196" s="1370"/>
      <c r="F196" s="40" t="s">
        <v>395</v>
      </c>
      <c r="G196" s="79">
        <f t="shared" si="12"/>
        <v>0</v>
      </c>
      <c r="H196" s="458">
        <v>0</v>
      </c>
      <c r="I196" s="458">
        <v>0</v>
      </c>
      <c r="J196" s="458">
        <v>0</v>
      </c>
      <c r="K196" s="458">
        <v>0</v>
      </c>
      <c r="L196" s="458">
        <v>0</v>
      </c>
      <c r="M196" s="458">
        <v>0</v>
      </c>
      <c r="N196" s="458">
        <v>0</v>
      </c>
      <c r="O196" s="458">
        <v>0</v>
      </c>
      <c r="P196" s="458">
        <v>0</v>
      </c>
      <c r="Q196" s="458">
        <v>0</v>
      </c>
      <c r="R196" s="458">
        <v>0</v>
      </c>
      <c r="S196" s="459">
        <v>0</v>
      </c>
      <c r="T196" s="1444"/>
    </row>
    <row r="197" spans="1:20" ht="16.5" customHeight="1" thickBot="1" x14ac:dyDescent="0.3">
      <c r="A197" s="1446"/>
      <c r="B197" s="1332"/>
      <c r="C197" s="1392"/>
      <c r="D197" s="1369"/>
      <c r="E197" s="1370"/>
      <c r="F197" s="40" t="s">
        <v>396</v>
      </c>
      <c r="G197" s="79">
        <f t="shared" si="12"/>
        <v>0</v>
      </c>
      <c r="H197" s="458">
        <v>0</v>
      </c>
      <c r="I197" s="458">
        <v>0</v>
      </c>
      <c r="J197" s="458">
        <v>0</v>
      </c>
      <c r="K197" s="458">
        <v>0</v>
      </c>
      <c r="L197" s="458">
        <v>0</v>
      </c>
      <c r="M197" s="458">
        <v>0</v>
      </c>
      <c r="N197" s="458">
        <v>0</v>
      </c>
      <c r="O197" s="458">
        <v>0</v>
      </c>
      <c r="P197" s="458">
        <v>0</v>
      </c>
      <c r="Q197" s="458">
        <v>0</v>
      </c>
      <c r="R197" s="458">
        <v>0</v>
      </c>
      <c r="S197" s="459">
        <v>0</v>
      </c>
      <c r="T197" s="1444"/>
    </row>
    <row r="198" spans="1:20" ht="15.75" customHeight="1" thickBot="1" x14ac:dyDescent="0.3">
      <c r="A198" s="1446"/>
      <c r="B198" s="1332"/>
      <c r="C198" s="1392"/>
      <c r="D198" s="1369"/>
      <c r="E198" s="1370"/>
      <c r="F198" s="40" t="s">
        <v>397</v>
      </c>
      <c r="G198" s="79">
        <f t="shared" si="12"/>
        <v>0</v>
      </c>
      <c r="H198" s="458">
        <v>0</v>
      </c>
      <c r="I198" s="458">
        <v>0</v>
      </c>
      <c r="J198" s="458">
        <v>0</v>
      </c>
      <c r="K198" s="458">
        <v>0</v>
      </c>
      <c r="L198" s="458">
        <v>0</v>
      </c>
      <c r="M198" s="458">
        <v>0</v>
      </c>
      <c r="N198" s="458">
        <v>0</v>
      </c>
      <c r="O198" s="458">
        <v>0</v>
      </c>
      <c r="P198" s="458">
        <v>0</v>
      </c>
      <c r="Q198" s="458">
        <v>0</v>
      </c>
      <c r="R198" s="458">
        <v>0</v>
      </c>
      <c r="S198" s="459">
        <v>0</v>
      </c>
      <c r="T198" s="1444"/>
    </row>
    <row r="199" spans="1:20" ht="15.75" customHeight="1" thickBot="1" x14ac:dyDescent="0.3">
      <c r="A199" s="1446"/>
      <c r="B199" s="1332"/>
      <c r="C199" s="1392"/>
      <c r="D199" s="1369"/>
      <c r="E199" s="1370"/>
      <c r="F199" s="40" t="s">
        <v>398</v>
      </c>
      <c r="G199" s="79">
        <f t="shared" si="12"/>
        <v>0</v>
      </c>
      <c r="H199" s="458">
        <v>0</v>
      </c>
      <c r="I199" s="458">
        <v>0</v>
      </c>
      <c r="J199" s="458">
        <v>0</v>
      </c>
      <c r="K199" s="458">
        <v>0</v>
      </c>
      <c r="L199" s="458">
        <v>0</v>
      </c>
      <c r="M199" s="458">
        <v>0</v>
      </c>
      <c r="N199" s="458">
        <v>0</v>
      </c>
      <c r="O199" s="458">
        <v>0</v>
      </c>
      <c r="P199" s="458">
        <v>0</v>
      </c>
      <c r="Q199" s="458">
        <v>0</v>
      </c>
      <c r="R199" s="458">
        <v>0</v>
      </c>
      <c r="S199" s="459">
        <v>0</v>
      </c>
      <c r="T199" s="1444"/>
    </row>
    <row r="200" spans="1:20" ht="32.25" customHeight="1" thickBot="1" x14ac:dyDescent="0.3">
      <c r="A200" s="1446"/>
      <c r="B200" s="1332"/>
      <c r="C200" s="1392"/>
      <c r="D200" s="1369"/>
      <c r="E200" s="1370"/>
      <c r="F200" s="40" t="s">
        <v>399</v>
      </c>
      <c r="G200" s="79">
        <f t="shared" si="12"/>
        <v>0</v>
      </c>
      <c r="H200" s="458">
        <v>0</v>
      </c>
      <c r="I200" s="458">
        <v>0</v>
      </c>
      <c r="J200" s="458">
        <v>0</v>
      </c>
      <c r="K200" s="458">
        <v>0</v>
      </c>
      <c r="L200" s="458">
        <v>0</v>
      </c>
      <c r="M200" s="458">
        <v>0</v>
      </c>
      <c r="N200" s="458">
        <v>0</v>
      </c>
      <c r="O200" s="458">
        <v>0</v>
      </c>
      <c r="P200" s="458">
        <v>0</v>
      </c>
      <c r="Q200" s="458">
        <v>0</v>
      </c>
      <c r="R200" s="458">
        <v>0</v>
      </c>
      <c r="S200" s="459">
        <v>0</v>
      </c>
      <c r="T200" s="1444"/>
    </row>
    <row r="201" spans="1:20" ht="31.5" customHeight="1" thickBot="1" x14ac:dyDescent="0.3">
      <c r="A201" s="1446"/>
      <c r="B201" s="1332"/>
      <c r="C201" s="1392"/>
      <c r="D201" s="1369"/>
      <c r="E201" s="1370"/>
      <c r="F201" s="40" t="s">
        <v>400</v>
      </c>
      <c r="G201" s="79">
        <f t="shared" si="12"/>
        <v>0</v>
      </c>
      <c r="H201" s="458">
        <v>0</v>
      </c>
      <c r="I201" s="458">
        <v>0</v>
      </c>
      <c r="J201" s="458">
        <v>0</v>
      </c>
      <c r="K201" s="458">
        <v>0</v>
      </c>
      <c r="L201" s="458">
        <v>0</v>
      </c>
      <c r="M201" s="458">
        <v>0</v>
      </c>
      <c r="N201" s="458">
        <v>0</v>
      </c>
      <c r="O201" s="458">
        <v>0</v>
      </c>
      <c r="P201" s="458">
        <v>0</v>
      </c>
      <c r="Q201" s="458">
        <v>0</v>
      </c>
      <c r="R201" s="458">
        <v>0</v>
      </c>
      <c r="S201" s="459">
        <v>0</v>
      </c>
      <c r="T201" s="1444"/>
    </row>
    <row r="202" spans="1:20" ht="15.75" customHeight="1" thickBot="1" x14ac:dyDescent="0.3">
      <c r="A202" s="1446"/>
      <c r="B202" s="1332"/>
      <c r="C202" s="1392"/>
      <c r="D202" s="1369"/>
      <c r="E202" s="1370"/>
      <c r="F202" s="40" t="s">
        <v>401</v>
      </c>
      <c r="G202" s="79">
        <f t="shared" si="12"/>
        <v>0</v>
      </c>
      <c r="H202" s="458">
        <v>0</v>
      </c>
      <c r="I202" s="458">
        <v>0</v>
      </c>
      <c r="J202" s="458">
        <v>0</v>
      </c>
      <c r="K202" s="458">
        <v>0</v>
      </c>
      <c r="L202" s="458">
        <v>0</v>
      </c>
      <c r="M202" s="458">
        <v>0</v>
      </c>
      <c r="N202" s="458">
        <v>0</v>
      </c>
      <c r="O202" s="458">
        <v>0</v>
      </c>
      <c r="P202" s="458">
        <v>0</v>
      </c>
      <c r="Q202" s="458">
        <v>0</v>
      </c>
      <c r="R202" s="458">
        <v>0</v>
      </c>
      <c r="S202" s="459">
        <v>0</v>
      </c>
      <c r="T202" s="1444"/>
    </row>
    <row r="203" spans="1:20" ht="16.5" customHeight="1" thickBot="1" x14ac:dyDescent="0.3">
      <c r="A203" s="1446"/>
      <c r="B203" s="1332"/>
      <c r="C203" s="1392"/>
      <c r="D203" s="1369"/>
      <c r="E203" s="1370"/>
      <c r="F203" s="42" t="s">
        <v>402</v>
      </c>
      <c r="G203" s="79">
        <f t="shared" si="12"/>
        <v>5</v>
      </c>
      <c r="H203" s="458">
        <v>0</v>
      </c>
      <c r="I203" s="458">
        <v>1</v>
      </c>
      <c r="J203" s="458">
        <v>0</v>
      </c>
      <c r="K203" s="458">
        <v>0</v>
      </c>
      <c r="L203" s="458">
        <v>1</v>
      </c>
      <c r="M203" s="458">
        <v>0</v>
      </c>
      <c r="N203" s="458">
        <v>1</v>
      </c>
      <c r="O203" s="458">
        <v>1</v>
      </c>
      <c r="P203" s="458">
        <v>1</v>
      </c>
      <c r="Q203" s="458">
        <v>0</v>
      </c>
      <c r="R203" s="458">
        <v>0</v>
      </c>
      <c r="S203" s="459">
        <v>0</v>
      </c>
      <c r="T203" s="1444"/>
    </row>
    <row r="204" spans="1:20" ht="15.75" customHeight="1" thickBot="1" x14ac:dyDescent="0.3">
      <c r="A204" s="1446"/>
      <c r="B204" s="1332"/>
      <c r="C204" s="1392"/>
      <c r="D204" s="1369"/>
      <c r="E204" s="1370"/>
      <c r="F204" s="40" t="s">
        <v>403</v>
      </c>
      <c r="G204" s="79">
        <f t="shared" si="12"/>
        <v>0</v>
      </c>
      <c r="H204" s="458">
        <v>0</v>
      </c>
      <c r="I204" s="458">
        <v>0</v>
      </c>
      <c r="J204" s="458">
        <v>0</v>
      </c>
      <c r="K204" s="458">
        <v>0</v>
      </c>
      <c r="L204" s="458">
        <v>0</v>
      </c>
      <c r="M204" s="458">
        <v>0</v>
      </c>
      <c r="N204" s="458">
        <v>0</v>
      </c>
      <c r="O204" s="458">
        <v>0</v>
      </c>
      <c r="P204" s="458">
        <v>0</v>
      </c>
      <c r="Q204" s="458">
        <v>0</v>
      </c>
      <c r="R204" s="458">
        <v>0</v>
      </c>
      <c r="S204" s="459">
        <v>0</v>
      </c>
      <c r="T204" s="1444"/>
    </row>
    <row r="205" spans="1:20" ht="16.5" customHeight="1" thickBot="1" x14ac:dyDescent="0.3">
      <c r="A205" s="1446"/>
      <c r="B205" s="1332"/>
      <c r="C205" s="1392"/>
      <c r="D205" s="1369"/>
      <c r="E205" s="1370"/>
      <c r="F205" s="43" t="s">
        <v>404</v>
      </c>
      <c r="G205" s="79">
        <f t="shared" si="12"/>
        <v>0</v>
      </c>
      <c r="H205" s="458">
        <v>0</v>
      </c>
      <c r="I205" s="458">
        <v>0</v>
      </c>
      <c r="J205" s="458">
        <v>0</v>
      </c>
      <c r="K205" s="458">
        <v>0</v>
      </c>
      <c r="L205" s="458">
        <v>0</v>
      </c>
      <c r="M205" s="458">
        <v>0</v>
      </c>
      <c r="N205" s="458">
        <v>0</v>
      </c>
      <c r="O205" s="458">
        <v>0</v>
      </c>
      <c r="P205" s="458">
        <v>0</v>
      </c>
      <c r="Q205" s="458">
        <v>0</v>
      </c>
      <c r="R205" s="458">
        <v>0</v>
      </c>
      <c r="S205" s="459">
        <v>0</v>
      </c>
      <c r="T205" s="1444"/>
    </row>
    <row r="206" spans="1:20" ht="16.5" customHeight="1" thickBot="1" x14ac:dyDescent="0.3">
      <c r="A206" s="1446"/>
      <c r="B206" s="1332"/>
      <c r="C206" s="1392"/>
      <c r="D206" s="1369"/>
      <c r="E206" s="1370"/>
      <c r="F206" s="40" t="s">
        <v>405</v>
      </c>
      <c r="G206" s="79">
        <f t="shared" si="12"/>
        <v>0</v>
      </c>
      <c r="H206" s="458">
        <v>0</v>
      </c>
      <c r="I206" s="458">
        <v>0</v>
      </c>
      <c r="J206" s="458">
        <v>0</v>
      </c>
      <c r="K206" s="458">
        <v>0</v>
      </c>
      <c r="L206" s="458">
        <v>0</v>
      </c>
      <c r="M206" s="458">
        <v>0</v>
      </c>
      <c r="N206" s="458">
        <v>0</v>
      </c>
      <c r="O206" s="458">
        <v>0</v>
      </c>
      <c r="P206" s="458">
        <v>0</v>
      </c>
      <c r="Q206" s="458">
        <v>0</v>
      </c>
      <c r="R206" s="458">
        <v>0</v>
      </c>
      <c r="S206" s="458">
        <v>0</v>
      </c>
      <c r="T206" s="1444"/>
    </row>
    <row r="207" spans="1:20" ht="16.5" customHeight="1" thickBot="1" x14ac:dyDescent="0.3">
      <c r="A207" s="1446"/>
      <c r="B207" s="1332"/>
      <c r="C207" s="1392"/>
      <c r="D207" s="1369"/>
      <c r="E207" s="1370"/>
      <c r="F207" s="40" t="s">
        <v>406</v>
      </c>
      <c r="G207" s="79">
        <f t="shared" si="12"/>
        <v>0</v>
      </c>
      <c r="H207" s="458">
        <v>0</v>
      </c>
      <c r="I207" s="458">
        <v>0</v>
      </c>
      <c r="J207" s="458">
        <v>0</v>
      </c>
      <c r="K207" s="458">
        <v>0</v>
      </c>
      <c r="L207" s="458">
        <v>0</v>
      </c>
      <c r="M207" s="458">
        <v>0</v>
      </c>
      <c r="N207" s="458">
        <v>0</v>
      </c>
      <c r="O207" s="458">
        <v>0</v>
      </c>
      <c r="P207" s="458">
        <v>0</v>
      </c>
      <c r="Q207" s="458">
        <v>0</v>
      </c>
      <c r="R207" s="458">
        <v>0</v>
      </c>
      <c r="S207" s="458">
        <v>0</v>
      </c>
      <c r="T207" s="1444"/>
    </row>
    <row r="208" spans="1:20" ht="16.5" customHeight="1" thickBot="1" x14ac:dyDescent="0.3">
      <c r="A208" s="1446"/>
      <c r="B208" s="1332"/>
      <c r="C208" s="1392"/>
      <c r="D208" s="1369"/>
      <c r="E208" s="1370"/>
      <c r="F208" s="44" t="s">
        <v>407</v>
      </c>
      <c r="G208" s="84">
        <f t="shared" si="12"/>
        <v>1</v>
      </c>
      <c r="H208" s="460">
        <v>0</v>
      </c>
      <c r="I208" s="460">
        <v>0</v>
      </c>
      <c r="J208" s="460">
        <v>0</v>
      </c>
      <c r="K208" s="460">
        <v>0</v>
      </c>
      <c r="L208" s="460">
        <v>0</v>
      </c>
      <c r="M208" s="460">
        <v>0</v>
      </c>
      <c r="N208" s="460">
        <v>0</v>
      </c>
      <c r="O208" s="460">
        <v>1</v>
      </c>
      <c r="P208" s="460">
        <v>0</v>
      </c>
      <c r="Q208" s="460">
        <v>0</v>
      </c>
      <c r="R208" s="460">
        <v>0</v>
      </c>
      <c r="S208" s="461">
        <v>0</v>
      </c>
      <c r="T208" s="1444"/>
    </row>
    <row r="209" spans="1:20" ht="16.5" customHeight="1" thickBot="1" x14ac:dyDescent="0.3">
      <c r="A209" s="1446"/>
      <c r="B209" s="1332"/>
      <c r="C209" s="1392"/>
      <c r="D209" s="1371"/>
      <c r="E209" s="1372"/>
      <c r="F209" s="91" t="s">
        <v>277</v>
      </c>
      <c r="G209" s="93">
        <f>SUM(G156:G208)</f>
        <v>64</v>
      </c>
      <c r="H209" s="93">
        <f t="shared" ref="H209:S209" si="13">SUM(H156:H208)</f>
        <v>2</v>
      </c>
      <c r="I209" s="93">
        <f t="shared" si="13"/>
        <v>6</v>
      </c>
      <c r="J209" s="93">
        <f t="shared" si="13"/>
        <v>5</v>
      </c>
      <c r="K209" s="93">
        <f t="shared" si="13"/>
        <v>6</v>
      </c>
      <c r="L209" s="93">
        <f t="shared" si="13"/>
        <v>6</v>
      </c>
      <c r="M209" s="93">
        <f t="shared" si="13"/>
        <v>10</v>
      </c>
      <c r="N209" s="93">
        <f t="shared" si="13"/>
        <v>5</v>
      </c>
      <c r="O209" s="93">
        <f t="shared" si="13"/>
        <v>9</v>
      </c>
      <c r="P209" s="93">
        <f t="shared" si="13"/>
        <v>7</v>
      </c>
      <c r="Q209" s="93">
        <f t="shared" si="13"/>
        <v>5</v>
      </c>
      <c r="R209" s="93">
        <f t="shared" si="13"/>
        <v>3</v>
      </c>
      <c r="S209" s="94">
        <f t="shared" si="13"/>
        <v>0</v>
      </c>
      <c r="T209" s="1444"/>
    </row>
    <row r="210" spans="1:20" ht="15.75" customHeight="1" thickBot="1" x14ac:dyDescent="0.3">
      <c r="A210" s="1446"/>
      <c r="B210" s="1332"/>
      <c r="C210" s="1392"/>
      <c r="D210" s="1373" t="s">
        <v>178</v>
      </c>
      <c r="E210" s="1374"/>
      <c r="F210" s="92" t="s">
        <v>408</v>
      </c>
      <c r="G210" s="86">
        <f t="shared" si="12"/>
        <v>6</v>
      </c>
      <c r="H210" s="462">
        <v>1</v>
      </c>
      <c r="I210" s="462">
        <v>1</v>
      </c>
      <c r="J210" s="462">
        <v>0</v>
      </c>
      <c r="K210" s="462">
        <v>0</v>
      </c>
      <c r="L210" s="462">
        <v>1</v>
      </c>
      <c r="M210" s="462">
        <v>0</v>
      </c>
      <c r="N210" s="462">
        <v>1</v>
      </c>
      <c r="O210" s="462">
        <v>0</v>
      </c>
      <c r="P210" s="462">
        <v>1</v>
      </c>
      <c r="Q210" s="462">
        <v>0</v>
      </c>
      <c r="R210" s="462">
        <v>1</v>
      </c>
      <c r="S210" s="463">
        <v>0</v>
      </c>
      <c r="T210" s="1444"/>
    </row>
    <row r="211" spans="1:20" ht="15.75" customHeight="1" thickBot="1" x14ac:dyDescent="0.3">
      <c r="A211" s="1446"/>
      <c r="B211" s="1332"/>
      <c r="C211" s="1392"/>
      <c r="D211" s="1375"/>
      <c r="E211" s="1376"/>
      <c r="F211" s="38" t="s">
        <v>409</v>
      </c>
      <c r="G211" s="86">
        <f t="shared" si="12"/>
        <v>0</v>
      </c>
      <c r="H211" s="458">
        <v>0</v>
      </c>
      <c r="I211" s="458">
        <v>0</v>
      </c>
      <c r="J211" s="458">
        <v>0</v>
      </c>
      <c r="K211" s="458">
        <v>0</v>
      </c>
      <c r="L211" s="458">
        <v>0</v>
      </c>
      <c r="M211" s="458">
        <v>0</v>
      </c>
      <c r="N211" s="458">
        <v>0</v>
      </c>
      <c r="O211" s="458">
        <v>0</v>
      </c>
      <c r="P211" s="458">
        <v>0</v>
      </c>
      <c r="Q211" s="458">
        <v>0</v>
      </c>
      <c r="R211" s="458">
        <v>0</v>
      </c>
      <c r="S211" s="459">
        <v>0</v>
      </c>
      <c r="T211" s="1444"/>
    </row>
    <row r="212" spans="1:20" ht="16.5" customHeight="1" thickBot="1" x14ac:dyDescent="0.3">
      <c r="A212" s="1446"/>
      <c r="B212" s="1332"/>
      <c r="C212" s="1392"/>
      <c r="D212" s="1375"/>
      <c r="E212" s="1376"/>
      <c r="F212" s="38" t="s">
        <v>410</v>
      </c>
      <c r="G212" s="86">
        <f t="shared" si="12"/>
        <v>0</v>
      </c>
      <c r="H212" s="458">
        <v>0</v>
      </c>
      <c r="I212" s="458">
        <v>0</v>
      </c>
      <c r="J212" s="458">
        <v>0</v>
      </c>
      <c r="K212" s="458">
        <v>0</v>
      </c>
      <c r="L212" s="458">
        <v>0</v>
      </c>
      <c r="M212" s="458">
        <v>0</v>
      </c>
      <c r="N212" s="458">
        <v>0</v>
      </c>
      <c r="O212" s="458">
        <v>0</v>
      </c>
      <c r="P212" s="458">
        <v>0</v>
      </c>
      <c r="Q212" s="458">
        <v>0</v>
      </c>
      <c r="R212" s="458">
        <v>0</v>
      </c>
      <c r="S212" s="459">
        <v>0</v>
      </c>
      <c r="T212" s="1444"/>
    </row>
    <row r="213" spans="1:20" ht="15.75" customHeight="1" thickBot="1" x14ac:dyDescent="0.3">
      <c r="A213" s="1446"/>
      <c r="B213" s="1332"/>
      <c r="C213" s="1392"/>
      <c r="D213" s="1375"/>
      <c r="E213" s="1376"/>
      <c r="F213" s="38" t="s">
        <v>411</v>
      </c>
      <c r="G213" s="86">
        <f t="shared" si="12"/>
        <v>4</v>
      </c>
      <c r="H213" s="458">
        <v>0</v>
      </c>
      <c r="I213" s="458">
        <v>1</v>
      </c>
      <c r="J213" s="458">
        <v>0</v>
      </c>
      <c r="K213" s="458">
        <v>0</v>
      </c>
      <c r="L213" s="458">
        <v>1</v>
      </c>
      <c r="M213" s="458">
        <v>0</v>
      </c>
      <c r="N213" s="458">
        <v>0</v>
      </c>
      <c r="O213" s="458">
        <v>1</v>
      </c>
      <c r="P213" s="458">
        <v>0</v>
      </c>
      <c r="Q213" s="458">
        <v>0</v>
      </c>
      <c r="R213" s="458">
        <v>1</v>
      </c>
      <c r="S213" s="459">
        <v>0</v>
      </c>
      <c r="T213" s="1444"/>
    </row>
    <row r="214" spans="1:20" ht="15.75" customHeight="1" thickBot="1" x14ac:dyDescent="0.3">
      <c r="A214" s="1446"/>
      <c r="B214" s="1332"/>
      <c r="C214" s="1392"/>
      <c r="D214" s="1375"/>
      <c r="E214" s="1376"/>
      <c r="F214" s="38" t="s">
        <v>412</v>
      </c>
      <c r="G214" s="86">
        <f t="shared" si="12"/>
        <v>5</v>
      </c>
      <c r="H214" s="458">
        <v>0</v>
      </c>
      <c r="I214" s="458">
        <v>1</v>
      </c>
      <c r="J214" s="458">
        <v>0</v>
      </c>
      <c r="K214" s="458">
        <v>0</v>
      </c>
      <c r="L214" s="458">
        <v>2</v>
      </c>
      <c r="M214" s="458">
        <v>0</v>
      </c>
      <c r="N214" s="458">
        <v>1</v>
      </c>
      <c r="O214" s="458">
        <v>0</v>
      </c>
      <c r="P214" s="458">
        <v>0</v>
      </c>
      <c r="Q214" s="458">
        <v>1</v>
      </c>
      <c r="R214" s="458">
        <v>0</v>
      </c>
      <c r="S214" s="459">
        <v>0</v>
      </c>
      <c r="T214" s="1444"/>
    </row>
    <row r="215" spans="1:20" ht="32.25" customHeight="1" thickBot="1" x14ac:dyDescent="0.3">
      <c r="A215" s="1446"/>
      <c r="B215" s="1332"/>
      <c r="C215" s="1392"/>
      <c r="D215" s="1375"/>
      <c r="E215" s="1376"/>
      <c r="F215" s="38" t="s">
        <v>413</v>
      </c>
      <c r="G215" s="86">
        <f t="shared" si="12"/>
        <v>0</v>
      </c>
      <c r="H215" s="458">
        <v>0</v>
      </c>
      <c r="I215" s="458">
        <v>0</v>
      </c>
      <c r="J215" s="458">
        <v>0</v>
      </c>
      <c r="K215" s="458">
        <v>0</v>
      </c>
      <c r="L215" s="458">
        <v>0</v>
      </c>
      <c r="M215" s="458">
        <v>0</v>
      </c>
      <c r="N215" s="458">
        <v>0</v>
      </c>
      <c r="O215" s="458">
        <v>0</v>
      </c>
      <c r="P215" s="458">
        <v>0</v>
      </c>
      <c r="Q215" s="458">
        <v>0</v>
      </c>
      <c r="R215" s="458">
        <v>0</v>
      </c>
      <c r="S215" s="459">
        <v>0</v>
      </c>
      <c r="T215" s="1444"/>
    </row>
    <row r="216" spans="1:20" ht="33" customHeight="1" thickBot="1" x14ac:dyDescent="0.3">
      <c r="A216" s="1446"/>
      <c r="B216" s="1332"/>
      <c r="C216" s="1392"/>
      <c r="D216" s="1375"/>
      <c r="E216" s="1376"/>
      <c r="F216" s="38" t="s">
        <v>414</v>
      </c>
      <c r="G216" s="86">
        <f t="shared" si="12"/>
        <v>0</v>
      </c>
      <c r="H216" s="458">
        <v>0</v>
      </c>
      <c r="I216" s="458">
        <v>0</v>
      </c>
      <c r="J216" s="458">
        <v>0</v>
      </c>
      <c r="K216" s="458">
        <v>0</v>
      </c>
      <c r="L216" s="458">
        <v>0</v>
      </c>
      <c r="M216" s="458">
        <v>0</v>
      </c>
      <c r="N216" s="458">
        <v>0</v>
      </c>
      <c r="O216" s="458">
        <v>0</v>
      </c>
      <c r="P216" s="458">
        <v>0</v>
      </c>
      <c r="Q216" s="458">
        <v>0</v>
      </c>
      <c r="R216" s="458">
        <v>0</v>
      </c>
      <c r="S216" s="459">
        <v>0</v>
      </c>
      <c r="T216" s="1444"/>
    </row>
    <row r="217" spans="1:20" ht="15.75" customHeight="1" thickBot="1" x14ac:dyDescent="0.3">
      <c r="A217" s="1446"/>
      <c r="B217" s="1332"/>
      <c r="C217" s="1392"/>
      <c r="D217" s="1375"/>
      <c r="E217" s="1376"/>
      <c r="F217" s="38" t="s">
        <v>415</v>
      </c>
      <c r="G217" s="86">
        <f t="shared" si="12"/>
        <v>0</v>
      </c>
      <c r="H217" s="458">
        <v>0</v>
      </c>
      <c r="I217" s="458">
        <v>0</v>
      </c>
      <c r="J217" s="458">
        <v>0</v>
      </c>
      <c r="K217" s="458">
        <v>0</v>
      </c>
      <c r="L217" s="458">
        <v>0</v>
      </c>
      <c r="M217" s="458">
        <v>0</v>
      </c>
      <c r="N217" s="458">
        <v>0</v>
      </c>
      <c r="O217" s="458">
        <v>0</v>
      </c>
      <c r="P217" s="458">
        <v>0</v>
      </c>
      <c r="Q217" s="458">
        <v>0</v>
      </c>
      <c r="R217" s="458">
        <v>0</v>
      </c>
      <c r="S217" s="459">
        <v>0</v>
      </c>
      <c r="T217" s="1444"/>
    </row>
    <row r="218" spans="1:20" ht="33.75" customHeight="1" thickBot="1" x14ac:dyDescent="0.3">
      <c r="A218" s="1446"/>
      <c r="B218" s="1332"/>
      <c r="C218" s="1392"/>
      <c r="D218" s="1375"/>
      <c r="E218" s="1376"/>
      <c r="F218" s="38" t="s">
        <v>416</v>
      </c>
      <c r="G218" s="86">
        <f t="shared" si="12"/>
        <v>0</v>
      </c>
      <c r="H218" s="458">
        <v>0</v>
      </c>
      <c r="I218" s="458">
        <v>0</v>
      </c>
      <c r="J218" s="458">
        <v>0</v>
      </c>
      <c r="K218" s="458">
        <v>0</v>
      </c>
      <c r="L218" s="458">
        <v>0</v>
      </c>
      <c r="M218" s="458">
        <v>0</v>
      </c>
      <c r="N218" s="458">
        <v>0</v>
      </c>
      <c r="O218" s="458">
        <v>0</v>
      </c>
      <c r="P218" s="458">
        <v>0</v>
      </c>
      <c r="Q218" s="458">
        <v>0</v>
      </c>
      <c r="R218" s="458">
        <v>0</v>
      </c>
      <c r="S218" s="458">
        <v>0</v>
      </c>
      <c r="T218" s="1444"/>
    </row>
    <row r="219" spans="1:20" ht="15.75" customHeight="1" thickBot="1" x14ac:dyDescent="0.3">
      <c r="A219" s="1446"/>
      <c r="B219" s="1332"/>
      <c r="C219" s="1392"/>
      <c r="D219" s="1375"/>
      <c r="E219" s="1376"/>
      <c r="F219" s="38" t="s">
        <v>417</v>
      </c>
      <c r="G219" s="86">
        <f t="shared" si="12"/>
        <v>0</v>
      </c>
      <c r="H219" s="458">
        <v>0</v>
      </c>
      <c r="I219" s="458">
        <v>0</v>
      </c>
      <c r="J219" s="458">
        <v>0</v>
      </c>
      <c r="K219" s="458">
        <v>0</v>
      </c>
      <c r="L219" s="458">
        <v>0</v>
      </c>
      <c r="M219" s="458">
        <v>0</v>
      </c>
      <c r="N219" s="458">
        <v>0</v>
      </c>
      <c r="O219" s="458">
        <v>0</v>
      </c>
      <c r="P219" s="458">
        <v>0</v>
      </c>
      <c r="Q219" s="458">
        <v>0</v>
      </c>
      <c r="R219" s="458">
        <v>0</v>
      </c>
      <c r="S219" s="458">
        <v>0</v>
      </c>
      <c r="T219" s="1444"/>
    </row>
    <row r="220" spans="1:20" ht="34.5" customHeight="1" thickBot="1" x14ac:dyDescent="0.3">
      <c r="A220" s="1446"/>
      <c r="B220" s="1332"/>
      <c r="C220" s="1392"/>
      <c r="D220" s="1375"/>
      <c r="E220" s="1376"/>
      <c r="F220" s="38" t="s">
        <v>418</v>
      </c>
      <c r="G220" s="86">
        <f t="shared" si="12"/>
        <v>0</v>
      </c>
      <c r="H220" s="458">
        <v>0</v>
      </c>
      <c r="I220" s="458">
        <v>0</v>
      </c>
      <c r="J220" s="458">
        <v>0</v>
      </c>
      <c r="K220" s="458">
        <v>0</v>
      </c>
      <c r="L220" s="458">
        <v>0</v>
      </c>
      <c r="M220" s="458">
        <v>0</v>
      </c>
      <c r="N220" s="458">
        <v>0</v>
      </c>
      <c r="O220" s="458">
        <v>0</v>
      </c>
      <c r="P220" s="458">
        <v>0</v>
      </c>
      <c r="Q220" s="458">
        <v>0</v>
      </c>
      <c r="R220" s="458">
        <v>0</v>
      </c>
      <c r="S220" s="458">
        <v>0</v>
      </c>
      <c r="T220" s="1444"/>
    </row>
    <row r="221" spans="1:20" ht="33.75" customHeight="1" thickBot="1" x14ac:dyDescent="0.3">
      <c r="A221" s="1446"/>
      <c r="B221" s="1332"/>
      <c r="C221" s="1392"/>
      <c r="D221" s="1375"/>
      <c r="E221" s="1376"/>
      <c r="F221" s="38" t="s">
        <v>419</v>
      </c>
      <c r="G221" s="86">
        <f t="shared" si="12"/>
        <v>0</v>
      </c>
      <c r="H221" s="458">
        <v>0</v>
      </c>
      <c r="I221" s="458">
        <v>0</v>
      </c>
      <c r="J221" s="458">
        <v>0</v>
      </c>
      <c r="K221" s="458">
        <v>0</v>
      </c>
      <c r="L221" s="458">
        <v>0</v>
      </c>
      <c r="M221" s="458">
        <v>0</v>
      </c>
      <c r="N221" s="458">
        <v>0</v>
      </c>
      <c r="O221" s="458">
        <v>0</v>
      </c>
      <c r="P221" s="458">
        <v>0</v>
      </c>
      <c r="Q221" s="458">
        <v>0</v>
      </c>
      <c r="R221" s="458">
        <v>0</v>
      </c>
      <c r="S221" s="458">
        <v>0</v>
      </c>
      <c r="T221" s="1444"/>
    </row>
    <row r="222" spans="1:20" ht="15.75" customHeight="1" thickBot="1" x14ac:dyDescent="0.3">
      <c r="A222" s="1446"/>
      <c r="B222" s="1332"/>
      <c r="C222" s="1392"/>
      <c r="D222" s="1375"/>
      <c r="E222" s="1376"/>
      <c r="F222" s="38" t="s">
        <v>420</v>
      </c>
      <c r="G222" s="86">
        <f t="shared" si="12"/>
        <v>0</v>
      </c>
      <c r="H222" s="458">
        <v>0</v>
      </c>
      <c r="I222" s="458">
        <v>0</v>
      </c>
      <c r="J222" s="458">
        <v>0</v>
      </c>
      <c r="K222" s="458">
        <v>0</v>
      </c>
      <c r="L222" s="458">
        <v>0</v>
      </c>
      <c r="M222" s="458">
        <v>0</v>
      </c>
      <c r="N222" s="458">
        <v>0</v>
      </c>
      <c r="O222" s="458">
        <v>0</v>
      </c>
      <c r="P222" s="458">
        <v>0</v>
      </c>
      <c r="Q222" s="458">
        <v>0</v>
      </c>
      <c r="R222" s="458">
        <v>0</v>
      </c>
      <c r="S222" s="458">
        <v>0</v>
      </c>
      <c r="T222" s="1444"/>
    </row>
    <row r="223" spans="1:20" ht="15.75" customHeight="1" thickBot="1" x14ac:dyDescent="0.3">
      <c r="A223" s="1446"/>
      <c r="B223" s="1332"/>
      <c r="C223" s="1392"/>
      <c r="D223" s="1375"/>
      <c r="E223" s="1376"/>
      <c r="F223" s="38" t="s">
        <v>421</v>
      </c>
      <c r="G223" s="86">
        <f t="shared" si="12"/>
        <v>0</v>
      </c>
      <c r="H223" s="458">
        <v>0</v>
      </c>
      <c r="I223" s="458">
        <v>0</v>
      </c>
      <c r="J223" s="458">
        <v>0</v>
      </c>
      <c r="K223" s="458">
        <v>0</v>
      </c>
      <c r="L223" s="458">
        <v>0</v>
      </c>
      <c r="M223" s="458">
        <v>0</v>
      </c>
      <c r="N223" s="458">
        <v>0</v>
      </c>
      <c r="O223" s="458">
        <v>0</v>
      </c>
      <c r="P223" s="458">
        <v>0</v>
      </c>
      <c r="Q223" s="458">
        <v>0</v>
      </c>
      <c r="R223" s="458">
        <v>0</v>
      </c>
      <c r="S223" s="458">
        <v>0</v>
      </c>
      <c r="T223" s="1444"/>
    </row>
    <row r="224" spans="1:20" ht="33.75" customHeight="1" thickBot="1" x14ac:dyDescent="0.3">
      <c r="A224" s="1446"/>
      <c r="B224" s="1332"/>
      <c r="C224" s="1392"/>
      <c r="D224" s="1375"/>
      <c r="E224" s="1376"/>
      <c r="F224" s="38" t="s">
        <v>422</v>
      </c>
      <c r="G224" s="86">
        <f t="shared" si="12"/>
        <v>0</v>
      </c>
      <c r="H224" s="458">
        <v>0</v>
      </c>
      <c r="I224" s="458">
        <v>0</v>
      </c>
      <c r="J224" s="458">
        <v>0</v>
      </c>
      <c r="K224" s="458">
        <v>0</v>
      </c>
      <c r="L224" s="458">
        <v>0</v>
      </c>
      <c r="M224" s="458">
        <v>0</v>
      </c>
      <c r="N224" s="458">
        <v>0</v>
      </c>
      <c r="O224" s="458">
        <v>0</v>
      </c>
      <c r="P224" s="458">
        <v>0</v>
      </c>
      <c r="Q224" s="458">
        <v>0</v>
      </c>
      <c r="R224" s="458">
        <v>0</v>
      </c>
      <c r="S224" s="458">
        <v>0</v>
      </c>
      <c r="T224" s="1444"/>
    </row>
    <row r="225" spans="1:20" ht="16.5" customHeight="1" thickBot="1" x14ac:dyDescent="0.3">
      <c r="A225" s="1446"/>
      <c r="B225" s="1332"/>
      <c r="C225" s="1392"/>
      <c r="D225" s="1375"/>
      <c r="E225" s="1376"/>
      <c r="F225" s="38" t="s">
        <v>423</v>
      </c>
      <c r="G225" s="86">
        <f t="shared" si="12"/>
        <v>0</v>
      </c>
      <c r="H225" s="458">
        <v>0</v>
      </c>
      <c r="I225" s="458">
        <v>0</v>
      </c>
      <c r="J225" s="458">
        <v>0</v>
      </c>
      <c r="K225" s="458">
        <v>0</v>
      </c>
      <c r="L225" s="458">
        <v>0</v>
      </c>
      <c r="M225" s="458">
        <v>0</v>
      </c>
      <c r="N225" s="458">
        <v>0</v>
      </c>
      <c r="O225" s="458">
        <v>0</v>
      </c>
      <c r="P225" s="458">
        <v>0</v>
      </c>
      <c r="Q225" s="458">
        <v>0</v>
      </c>
      <c r="R225" s="458">
        <v>0</v>
      </c>
      <c r="S225" s="458">
        <v>0</v>
      </c>
      <c r="T225" s="1444"/>
    </row>
    <row r="226" spans="1:20" ht="15.75" customHeight="1" thickBot="1" x14ac:dyDescent="0.3">
      <c r="A226" s="1446"/>
      <c r="B226" s="1332"/>
      <c r="C226" s="1392"/>
      <c r="D226" s="1375"/>
      <c r="E226" s="1376"/>
      <c r="F226" s="38" t="s">
        <v>424</v>
      </c>
      <c r="G226" s="86">
        <f t="shared" si="12"/>
        <v>0</v>
      </c>
      <c r="H226" s="458">
        <v>0</v>
      </c>
      <c r="I226" s="458">
        <v>0</v>
      </c>
      <c r="J226" s="458">
        <v>0</v>
      </c>
      <c r="K226" s="458">
        <v>0</v>
      </c>
      <c r="L226" s="458">
        <v>0</v>
      </c>
      <c r="M226" s="458">
        <v>0</v>
      </c>
      <c r="N226" s="458">
        <v>0</v>
      </c>
      <c r="O226" s="458">
        <v>0</v>
      </c>
      <c r="P226" s="458">
        <v>0</v>
      </c>
      <c r="Q226" s="458">
        <v>0</v>
      </c>
      <c r="R226" s="458">
        <v>0</v>
      </c>
      <c r="S226" s="458">
        <v>0</v>
      </c>
      <c r="T226" s="1444"/>
    </row>
    <row r="227" spans="1:20" ht="17.25" customHeight="1" thickBot="1" x14ac:dyDescent="0.3">
      <c r="A227" s="1446"/>
      <c r="B227" s="1332"/>
      <c r="C227" s="1392"/>
      <c r="D227" s="1375"/>
      <c r="E227" s="1376"/>
      <c r="F227" s="38" t="s">
        <v>426</v>
      </c>
      <c r="G227" s="86">
        <f t="shared" si="12"/>
        <v>1</v>
      </c>
      <c r="H227" s="458">
        <v>0</v>
      </c>
      <c r="I227" s="458">
        <v>0</v>
      </c>
      <c r="J227" s="458">
        <v>0</v>
      </c>
      <c r="K227" s="458">
        <v>0</v>
      </c>
      <c r="L227" s="458">
        <v>0</v>
      </c>
      <c r="M227" s="458">
        <v>0</v>
      </c>
      <c r="N227" s="458">
        <v>1</v>
      </c>
      <c r="O227" s="458">
        <v>0</v>
      </c>
      <c r="P227" s="458">
        <v>0</v>
      </c>
      <c r="Q227" s="458">
        <v>0</v>
      </c>
      <c r="R227" s="458">
        <v>0</v>
      </c>
      <c r="S227" s="459">
        <v>0</v>
      </c>
      <c r="T227" s="1444"/>
    </row>
    <row r="228" spans="1:20" ht="15.75" customHeight="1" thickBot="1" x14ac:dyDescent="0.3">
      <c r="A228" s="1446"/>
      <c r="B228" s="1332"/>
      <c r="C228" s="1392"/>
      <c r="D228" s="1375"/>
      <c r="E228" s="1376"/>
      <c r="F228" s="38" t="s">
        <v>425</v>
      </c>
      <c r="G228" s="86">
        <f t="shared" si="12"/>
        <v>0</v>
      </c>
      <c r="H228" s="458">
        <v>0</v>
      </c>
      <c r="I228" s="458">
        <v>0</v>
      </c>
      <c r="J228" s="458">
        <v>0</v>
      </c>
      <c r="K228" s="458">
        <v>0</v>
      </c>
      <c r="L228" s="458">
        <v>0</v>
      </c>
      <c r="M228" s="458">
        <v>0</v>
      </c>
      <c r="N228" s="458">
        <v>0</v>
      </c>
      <c r="O228" s="458">
        <v>0</v>
      </c>
      <c r="P228" s="458">
        <v>0</v>
      </c>
      <c r="Q228" s="458">
        <v>0</v>
      </c>
      <c r="R228" s="458">
        <v>0</v>
      </c>
      <c r="S228" s="458">
        <v>0</v>
      </c>
      <c r="T228" s="1444"/>
    </row>
    <row r="229" spans="1:20" ht="15.75" customHeight="1" thickBot="1" x14ac:dyDescent="0.3">
      <c r="A229" s="1446"/>
      <c r="B229" s="1332"/>
      <c r="C229" s="1392"/>
      <c r="D229" s="1375"/>
      <c r="E229" s="1376"/>
      <c r="F229" s="38" t="s">
        <v>427</v>
      </c>
      <c r="G229" s="86">
        <f t="shared" si="12"/>
        <v>0</v>
      </c>
      <c r="H229" s="458">
        <v>0</v>
      </c>
      <c r="I229" s="458">
        <v>0</v>
      </c>
      <c r="J229" s="458">
        <v>0</v>
      </c>
      <c r="K229" s="458">
        <v>0</v>
      </c>
      <c r="L229" s="458">
        <v>0</v>
      </c>
      <c r="M229" s="458">
        <v>0</v>
      </c>
      <c r="N229" s="458">
        <v>0</v>
      </c>
      <c r="O229" s="458">
        <v>0</v>
      </c>
      <c r="P229" s="458">
        <v>0</v>
      </c>
      <c r="Q229" s="458">
        <v>0</v>
      </c>
      <c r="R229" s="458">
        <v>0</v>
      </c>
      <c r="S229" s="458">
        <v>0</v>
      </c>
      <c r="T229" s="1444"/>
    </row>
    <row r="230" spans="1:20" ht="16.5" customHeight="1" thickBot="1" x14ac:dyDescent="0.3">
      <c r="A230" s="1446"/>
      <c r="B230" s="1332"/>
      <c r="C230" s="1392"/>
      <c r="D230" s="1375"/>
      <c r="E230" s="1376"/>
      <c r="F230" s="38" t="s">
        <v>428</v>
      </c>
      <c r="G230" s="86">
        <f t="shared" si="12"/>
        <v>0</v>
      </c>
      <c r="H230" s="458">
        <v>0</v>
      </c>
      <c r="I230" s="458">
        <v>0</v>
      </c>
      <c r="J230" s="458">
        <v>0</v>
      </c>
      <c r="K230" s="458">
        <v>0</v>
      </c>
      <c r="L230" s="458">
        <v>0</v>
      </c>
      <c r="M230" s="458">
        <v>0</v>
      </c>
      <c r="N230" s="458">
        <v>0</v>
      </c>
      <c r="O230" s="458">
        <v>0</v>
      </c>
      <c r="P230" s="458">
        <v>0</v>
      </c>
      <c r="Q230" s="458">
        <v>0</v>
      </c>
      <c r="R230" s="458">
        <v>0</v>
      </c>
      <c r="S230" s="458">
        <v>0</v>
      </c>
      <c r="T230" s="1444"/>
    </row>
    <row r="231" spans="1:20" ht="15.75" customHeight="1" thickBot="1" x14ac:dyDescent="0.3">
      <c r="A231" s="1446"/>
      <c r="B231" s="1332"/>
      <c r="C231" s="1392"/>
      <c r="D231" s="1375"/>
      <c r="E231" s="1376"/>
      <c r="F231" s="38" t="s">
        <v>429</v>
      </c>
      <c r="G231" s="86">
        <f t="shared" ref="G231:G262" si="14">SUM(H231:S231)</f>
        <v>0</v>
      </c>
      <c r="H231" s="458">
        <v>0</v>
      </c>
      <c r="I231" s="458">
        <v>0</v>
      </c>
      <c r="J231" s="458">
        <v>0</v>
      </c>
      <c r="K231" s="458">
        <v>0</v>
      </c>
      <c r="L231" s="458">
        <v>0</v>
      </c>
      <c r="M231" s="458">
        <v>0</v>
      </c>
      <c r="N231" s="458">
        <v>0</v>
      </c>
      <c r="O231" s="458">
        <v>0</v>
      </c>
      <c r="P231" s="458">
        <v>0</v>
      </c>
      <c r="Q231" s="458">
        <v>0</v>
      </c>
      <c r="R231" s="458">
        <v>0</v>
      </c>
      <c r="S231" s="458">
        <v>0</v>
      </c>
      <c r="T231" s="1444"/>
    </row>
    <row r="232" spans="1:20" ht="15.75" customHeight="1" thickBot="1" x14ac:dyDescent="0.3">
      <c r="A232" s="1446"/>
      <c r="B232" s="1332"/>
      <c r="C232" s="1392"/>
      <c r="D232" s="1375"/>
      <c r="E232" s="1376"/>
      <c r="F232" s="38" t="s">
        <v>430</v>
      </c>
      <c r="G232" s="86">
        <f t="shared" si="14"/>
        <v>0</v>
      </c>
      <c r="H232" s="458">
        <v>0</v>
      </c>
      <c r="I232" s="458">
        <v>0</v>
      </c>
      <c r="J232" s="458">
        <v>0</v>
      </c>
      <c r="K232" s="458">
        <v>0</v>
      </c>
      <c r="L232" s="458">
        <v>0</v>
      </c>
      <c r="M232" s="458">
        <v>0</v>
      </c>
      <c r="N232" s="458">
        <v>0</v>
      </c>
      <c r="O232" s="458">
        <v>0</v>
      </c>
      <c r="P232" s="458">
        <v>0</v>
      </c>
      <c r="Q232" s="458">
        <v>0</v>
      </c>
      <c r="R232" s="458">
        <v>0</v>
      </c>
      <c r="S232" s="458">
        <v>0</v>
      </c>
      <c r="T232" s="1444"/>
    </row>
    <row r="233" spans="1:20" ht="16.5" customHeight="1" thickBot="1" x14ac:dyDescent="0.3">
      <c r="A233" s="1446"/>
      <c r="B233" s="1332"/>
      <c r="C233" s="1392"/>
      <c r="D233" s="1375"/>
      <c r="E233" s="1376"/>
      <c r="F233" s="38" t="s">
        <v>431</v>
      </c>
      <c r="G233" s="86">
        <f t="shared" si="14"/>
        <v>0</v>
      </c>
      <c r="H233" s="458">
        <v>0</v>
      </c>
      <c r="I233" s="458">
        <v>0</v>
      </c>
      <c r="J233" s="458">
        <v>0</v>
      </c>
      <c r="K233" s="458">
        <v>0</v>
      </c>
      <c r="L233" s="458">
        <v>0</v>
      </c>
      <c r="M233" s="458">
        <v>0</v>
      </c>
      <c r="N233" s="458">
        <v>0</v>
      </c>
      <c r="O233" s="458">
        <v>0</v>
      </c>
      <c r="P233" s="458">
        <v>0</v>
      </c>
      <c r="Q233" s="458">
        <v>0</v>
      </c>
      <c r="R233" s="458">
        <v>0</v>
      </c>
      <c r="S233" s="458">
        <v>0</v>
      </c>
      <c r="T233" s="1444"/>
    </row>
    <row r="234" spans="1:20" ht="15.75" customHeight="1" thickBot="1" x14ac:dyDescent="0.3">
      <c r="A234" s="1446"/>
      <c r="B234" s="1332"/>
      <c r="C234" s="1392"/>
      <c r="D234" s="1375"/>
      <c r="E234" s="1376"/>
      <c r="F234" s="38" t="s">
        <v>432</v>
      </c>
      <c r="G234" s="86">
        <f t="shared" si="14"/>
        <v>0</v>
      </c>
      <c r="H234" s="458">
        <v>0</v>
      </c>
      <c r="I234" s="458">
        <v>0</v>
      </c>
      <c r="J234" s="458">
        <v>0</v>
      </c>
      <c r="K234" s="458">
        <v>0</v>
      </c>
      <c r="L234" s="458">
        <v>0</v>
      </c>
      <c r="M234" s="458">
        <v>0</v>
      </c>
      <c r="N234" s="458">
        <v>0</v>
      </c>
      <c r="O234" s="458">
        <v>0</v>
      </c>
      <c r="P234" s="458">
        <v>0</v>
      </c>
      <c r="Q234" s="458">
        <v>0</v>
      </c>
      <c r="R234" s="458">
        <v>0</v>
      </c>
      <c r="S234" s="458">
        <v>0</v>
      </c>
      <c r="T234" s="1444"/>
    </row>
    <row r="235" spans="1:20" ht="15.75" customHeight="1" thickBot="1" x14ac:dyDescent="0.3">
      <c r="A235" s="1446"/>
      <c r="B235" s="1332"/>
      <c r="C235" s="1392"/>
      <c r="D235" s="1375"/>
      <c r="E235" s="1376"/>
      <c r="F235" s="38" t="s">
        <v>433</v>
      </c>
      <c r="G235" s="86">
        <f t="shared" si="14"/>
        <v>0</v>
      </c>
      <c r="H235" s="458">
        <v>0</v>
      </c>
      <c r="I235" s="458">
        <v>0</v>
      </c>
      <c r="J235" s="458">
        <v>0</v>
      </c>
      <c r="K235" s="458">
        <v>0</v>
      </c>
      <c r="L235" s="458">
        <v>0</v>
      </c>
      <c r="M235" s="458">
        <v>0</v>
      </c>
      <c r="N235" s="458">
        <v>0</v>
      </c>
      <c r="O235" s="458">
        <v>0</v>
      </c>
      <c r="P235" s="458">
        <v>0</v>
      </c>
      <c r="Q235" s="458">
        <v>0</v>
      </c>
      <c r="R235" s="458">
        <v>0</v>
      </c>
      <c r="S235" s="458">
        <v>0</v>
      </c>
      <c r="T235" s="1444"/>
    </row>
    <row r="236" spans="1:20" ht="15.75" customHeight="1" thickBot="1" x14ac:dyDescent="0.3">
      <c r="A236" s="1446"/>
      <c r="B236" s="1332"/>
      <c r="C236" s="1392"/>
      <c r="D236" s="1375"/>
      <c r="E236" s="1376"/>
      <c r="F236" s="38" t="s">
        <v>434</v>
      </c>
      <c r="G236" s="86">
        <f t="shared" si="14"/>
        <v>0</v>
      </c>
      <c r="H236" s="458">
        <v>0</v>
      </c>
      <c r="I236" s="458">
        <v>0</v>
      </c>
      <c r="J236" s="458">
        <v>0</v>
      </c>
      <c r="K236" s="458">
        <v>0</v>
      </c>
      <c r="L236" s="458">
        <v>0</v>
      </c>
      <c r="M236" s="458">
        <v>0</v>
      </c>
      <c r="N236" s="458">
        <v>0</v>
      </c>
      <c r="O236" s="458">
        <v>0</v>
      </c>
      <c r="P236" s="458">
        <v>0</v>
      </c>
      <c r="Q236" s="458">
        <v>0</v>
      </c>
      <c r="R236" s="458">
        <v>0</v>
      </c>
      <c r="S236" s="458">
        <v>0</v>
      </c>
      <c r="T236" s="1444"/>
    </row>
    <row r="237" spans="1:20" ht="15.75" customHeight="1" thickBot="1" x14ac:dyDescent="0.3">
      <c r="A237" s="1446"/>
      <c r="B237" s="1332"/>
      <c r="C237" s="1392"/>
      <c r="D237" s="1375"/>
      <c r="E237" s="1376"/>
      <c r="F237" s="38" t="s">
        <v>435</v>
      </c>
      <c r="G237" s="86">
        <f t="shared" si="14"/>
        <v>0</v>
      </c>
      <c r="H237" s="458">
        <v>0</v>
      </c>
      <c r="I237" s="458">
        <v>0</v>
      </c>
      <c r="J237" s="458">
        <v>0</v>
      </c>
      <c r="K237" s="458">
        <v>0</v>
      </c>
      <c r="L237" s="458">
        <v>0</v>
      </c>
      <c r="M237" s="458">
        <v>0</v>
      </c>
      <c r="N237" s="458">
        <v>0</v>
      </c>
      <c r="O237" s="458">
        <v>0</v>
      </c>
      <c r="P237" s="458">
        <v>0</v>
      </c>
      <c r="Q237" s="458">
        <v>0</v>
      </c>
      <c r="R237" s="458">
        <v>0</v>
      </c>
      <c r="S237" s="458">
        <v>0</v>
      </c>
      <c r="T237" s="1444"/>
    </row>
    <row r="238" spans="1:20" ht="15.75" customHeight="1" thickBot="1" x14ac:dyDescent="0.3">
      <c r="A238" s="1446"/>
      <c r="B238" s="1332"/>
      <c r="C238" s="1392"/>
      <c r="D238" s="1375"/>
      <c r="E238" s="1376"/>
      <c r="F238" s="38" t="s">
        <v>436</v>
      </c>
      <c r="G238" s="86">
        <f t="shared" si="14"/>
        <v>0</v>
      </c>
      <c r="H238" s="458">
        <v>0</v>
      </c>
      <c r="I238" s="458">
        <v>0</v>
      </c>
      <c r="J238" s="458">
        <v>0</v>
      </c>
      <c r="K238" s="458">
        <v>0</v>
      </c>
      <c r="L238" s="458">
        <v>0</v>
      </c>
      <c r="M238" s="458">
        <v>0</v>
      </c>
      <c r="N238" s="458">
        <v>0</v>
      </c>
      <c r="O238" s="458">
        <v>0</v>
      </c>
      <c r="P238" s="458">
        <v>0</v>
      </c>
      <c r="Q238" s="458">
        <v>0</v>
      </c>
      <c r="R238" s="458">
        <v>0</v>
      </c>
      <c r="S238" s="458">
        <v>0</v>
      </c>
      <c r="T238" s="1444"/>
    </row>
    <row r="239" spans="1:20" ht="15.75" customHeight="1" thickBot="1" x14ac:dyDescent="0.3">
      <c r="A239" s="1446"/>
      <c r="B239" s="1332"/>
      <c r="C239" s="1392"/>
      <c r="D239" s="1375"/>
      <c r="E239" s="1376"/>
      <c r="F239" s="38" t="s">
        <v>437</v>
      </c>
      <c r="G239" s="86">
        <f t="shared" si="14"/>
        <v>0</v>
      </c>
      <c r="H239" s="458">
        <v>0</v>
      </c>
      <c r="I239" s="458">
        <v>0</v>
      </c>
      <c r="J239" s="458">
        <v>0</v>
      </c>
      <c r="K239" s="458">
        <v>0</v>
      </c>
      <c r="L239" s="458">
        <v>0</v>
      </c>
      <c r="M239" s="458">
        <v>0</v>
      </c>
      <c r="N239" s="458">
        <v>0</v>
      </c>
      <c r="O239" s="458">
        <v>0</v>
      </c>
      <c r="P239" s="458">
        <v>0</v>
      </c>
      <c r="Q239" s="458">
        <v>0</v>
      </c>
      <c r="R239" s="458">
        <v>0</v>
      </c>
      <c r="S239" s="458">
        <v>0</v>
      </c>
      <c r="T239" s="1444"/>
    </row>
    <row r="240" spans="1:20" ht="31.5" customHeight="1" thickBot="1" x14ac:dyDescent="0.3">
      <c r="A240" s="1446"/>
      <c r="B240" s="1332"/>
      <c r="C240" s="1392"/>
      <c r="D240" s="1375"/>
      <c r="E240" s="1376"/>
      <c r="F240" s="38" t="s">
        <v>438</v>
      </c>
      <c r="G240" s="86">
        <f t="shared" si="14"/>
        <v>0</v>
      </c>
      <c r="H240" s="458">
        <v>0</v>
      </c>
      <c r="I240" s="458">
        <v>0</v>
      </c>
      <c r="J240" s="458">
        <v>0</v>
      </c>
      <c r="K240" s="458">
        <v>0</v>
      </c>
      <c r="L240" s="458">
        <v>0</v>
      </c>
      <c r="M240" s="458">
        <v>0</v>
      </c>
      <c r="N240" s="458">
        <v>0</v>
      </c>
      <c r="O240" s="458">
        <v>0</v>
      </c>
      <c r="P240" s="458">
        <v>0</v>
      </c>
      <c r="Q240" s="458">
        <v>0</v>
      </c>
      <c r="R240" s="458">
        <v>0</v>
      </c>
      <c r="S240" s="458">
        <v>0</v>
      </c>
      <c r="T240" s="1444"/>
    </row>
    <row r="241" spans="1:20" ht="30.75" customHeight="1" thickBot="1" x14ac:dyDescent="0.3">
      <c r="A241" s="1446"/>
      <c r="B241" s="1332"/>
      <c r="C241" s="1392"/>
      <c r="D241" s="1375"/>
      <c r="E241" s="1376"/>
      <c r="F241" s="38" t="s">
        <v>439</v>
      </c>
      <c r="G241" s="86">
        <f t="shared" si="14"/>
        <v>0</v>
      </c>
      <c r="H241" s="458">
        <v>0</v>
      </c>
      <c r="I241" s="458">
        <v>0</v>
      </c>
      <c r="J241" s="458">
        <v>0</v>
      </c>
      <c r="K241" s="458">
        <v>0</v>
      </c>
      <c r="L241" s="458">
        <v>0</v>
      </c>
      <c r="M241" s="458">
        <v>0</v>
      </c>
      <c r="N241" s="458">
        <v>0</v>
      </c>
      <c r="O241" s="458">
        <v>0</v>
      </c>
      <c r="P241" s="458">
        <v>0</v>
      </c>
      <c r="Q241" s="458">
        <v>0</v>
      </c>
      <c r="R241" s="458">
        <v>0</v>
      </c>
      <c r="S241" s="458">
        <v>0</v>
      </c>
      <c r="T241" s="1444"/>
    </row>
    <row r="242" spans="1:20" ht="33.75" customHeight="1" thickBot="1" x14ac:dyDescent="0.3">
      <c r="A242" s="1446"/>
      <c r="B242" s="1332"/>
      <c r="C242" s="1392"/>
      <c r="D242" s="1375"/>
      <c r="E242" s="1376"/>
      <c r="F242" s="38" t="s">
        <v>440</v>
      </c>
      <c r="G242" s="86">
        <f t="shared" si="14"/>
        <v>0</v>
      </c>
      <c r="H242" s="458">
        <v>0</v>
      </c>
      <c r="I242" s="458">
        <v>0</v>
      </c>
      <c r="J242" s="458">
        <v>0</v>
      </c>
      <c r="K242" s="458">
        <v>0</v>
      </c>
      <c r="L242" s="458">
        <v>0</v>
      </c>
      <c r="M242" s="458">
        <v>0</v>
      </c>
      <c r="N242" s="458">
        <v>0</v>
      </c>
      <c r="O242" s="458">
        <v>0</v>
      </c>
      <c r="P242" s="458">
        <v>0</v>
      </c>
      <c r="Q242" s="458">
        <v>0</v>
      </c>
      <c r="R242" s="458">
        <v>0</v>
      </c>
      <c r="S242" s="458">
        <v>0</v>
      </c>
      <c r="T242" s="1444"/>
    </row>
    <row r="243" spans="1:20" ht="15.75" customHeight="1" thickBot="1" x14ac:dyDescent="0.3">
      <c r="A243" s="1446"/>
      <c r="B243" s="1332"/>
      <c r="C243" s="1392"/>
      <c r="D243" s="1375"/>
      <c r="E243" s="1376"/>
      <c r="F243" s="38" t="s">
        <v>441</v>
      </c>
      <c r="G243" s="86">
        <f t="shared" si="14"/>
        <v>0</v>
      </c>
      <c r="H243" s="458">
        <v>0</v>
      </c>
      <c r="I243" s="458">
        <v>0</v>
      </c>
      <c r="J243" s="458">
        <v>0</v>
      </c>
      <c r="K243" s="458">
        <v>0</v>
      </c>
      <c r="L243" s="458">
        <v>0</v>
      </c>
      <c r="M243" s="458">
        <v>0</v>
      </c>
      <c r="N243" s="458">
        <v>0</v>
      </c>
      <c r="O243" s="458">
        <v>0</v>
      </c>
      <c r="P243" s="458">
        <v>0</v>
      </c>
      <c r="Q243" s="458">
        <v>0</v>
      </c>
      <c r="R243" s="458">
        <v>0</v>
      </c>
      <c r="S243" s="458">
        <v>0</v>
      </c>
      <c r="T243" s="1444"/>
    </row>
    <row r="244" spans="1:20" ht="15.75" customHeight="1" thickBot="1" x14ac:dyDescent="0.3">
      <c r="A244" s="1446"/>
      <c r="B244" s="1332"/>
      <c r="C244" s="1392"/>
      <c r="D244" s="1375"/>
      <c r="E244" s="1376"/>
      <c r="F244" s="38" t="s">
        <v>442</v>
      </c>
      <c r="G244" s="86">
        <f t="shared" si="14"/>
        <v>0</v>
      </c>
      <c r="H244" s="458">
        <v>0</v>
      </c>
      <c r="I244" s="458">
        <v>0</v>
      </c>
      <c r="J244" s="458">
        <v>0</v>
      </c>
      <c r="K244" s="458">
        <v>0</v>
      </c>
      <c r="L244" s="458">
        <v>0</v>
      </c>
      <c r="M244" s="458">
        <v>0</v>
      </c>
      <c r="N244" s="458">
        <v>0</v>
      </c>
      <c r="O244" s="458">
        <v>0</v>
      </c>
      <c r="P244" s="458">
        <v>0</v>
      </c>
      <c r="Q244" s="458">
        <v>0</v>
      </c>
      <c r="R244" s="458">
        <v>0</v>
      </c>
      <c r="S244" s="458">
        <v>0</v>
      </c>
      <c r="T244" s="1444"/>
    </row>
    <row r="245" spans="1:20" ht="31.5" customHeight="1" thickBot="1" x14ac:dyDescent="0.3">
      <c r="A245" s="1446"/>
      <c r="B245" s="1332"/>
      <c r="C245" s="1392"/>
      <c r="D245" s="1375"/>
      <c r="E245" s="1376"/>
      <c r="F245" s="38" t="s">
        <v>443</v>
      </c>
      <c r="G245" s="86">
        <f t="shared" si="14"/>
        <v>0</v>
      </c>
      <c r="H245" s="458">
        <v>0</v>
      </c>
      <c r="I245" s="458">
        <v>0</v>
      </c>
      <c r="J245" s="458">
        <v>0</v>
      </c>
      <c r="K245" s="458">
        <v>0</v>
      </c>
      <c r="L245" s="458">
        <v>0</v>
      </c>
      <c r="M245" s="458">
        <v>0</v>
      </c>
      <c r="N245" s="458">
        <v>0</v>
      </c>
      <c r="O245" s="458">
        <v>0</v>
      </c>
      <c r="P245" s="458">
        <v>0</v>
      </c>
      <c r="Q245" s="458">
        <v>0</v>
      </c>
      <c r="R245" s="458">
        <v>0</v>
      </c>
      <c r="S245" s="458">
        <v>0</v>
      </c>
      <c r="T245" s="1444"/>
    </row>
    <row r="246" spans="1:20" ht="30" customHeight="1" thickBot="1" x14ac:dyDescent="0.3">
      <c r="A246" s="1446"/>
      <c r="B246" s="1332"/>
      <c r="C246" s="1392"/>
      <c r="D246" s="1375"/>
      <c r="E246" s="1376"/>
      <c r="F246" s="38" t="s">
        <v>444</v>
      </c>
      <c r="G246" s="86">
        <f t="shared" si="14"/>
        <v>0</v>
      </c>
      <c r="H246" s="458">
        <v>0</v>
      </c>
      <c r="I246" s="458">
        <v>0</v>
      </c>
      <c r="J246" s="458">
        <v>0</v>
      </c>
      <c r="K246" s="458">
        <v>0</v>
      </c>
      <c r="L246" s="458">
        <v>0</v>
      </c>
      <c r="M246" s="458">
        <v>0</v>
      </c>
      <c r="N246" s="458">
        <v>0</v>
      </c>
      <c r="O246" s="458">
        <v>0</v>
      </c>
      <c r="P246" s="458">
        <v>0</v>
      </c>
      <c r="Q246" s="458">
        <v>0</v>
      </c>
      <c r="R246" s="458">
        <v>0</v>
      </c>
      <c r="S246" s="458">
        <v>0</v>
      </c>
      <c r="T246" s="1444"/>
    </row>
    <row r="247" spans="1:20" ht="15.75" customHeight="1" thickBot="1" x14ac:dyDescent="0.3">
      <c r="A247" s="1446"/>
      <c r="B247" s="1332"/>
      <c r="C247" s="1392"/>
      <c r="D247" s="1375"/>
      <c r="E247" s="1376"/>
      <c r="F247" s="38" t="s">
        <v>445</v>
      </c>
      <c r="G247" s="86">
        <f t="shared" si="14"/>
        <v>0</v>
      </c>
      <c r="H247" s="458">
        <v>0</v>
      </c>
      <c r="I247" s="458">
        <v>0</v>
      </c>
      <c r="J247" s="458">
        <v>0</v>
      </c>
      <c r="K247" s="458">
        <v>0</v>
      </c>
      <c r="L247" s="458">
        <v>0</v>
      </c>
      <c r="M247" s="458">
        <v>0</v>
      </c>
      <c r="N247" s="458">
        <v>0</v>
      </c>
      <c r="O247" s="458">
        <v>0</v>
      </c>
      <c r="P247" s="458">
        <v>0</v>
      </c>
      <c r="Q247" s="458">
        <v>0</v>
      </c>
      <c r="R247" s="458">
        <v>0</v>
      </c>
      <c r="S247" s="458">
        <v>0</v>
      </c>
      <c r="T247" s="1444"/>
    </row>
    <row r="248" spans="1:20" ht="15.75" customHeight="1" thickBot="1" x14ac:dyDescent="0.3">
      <c r="A248" s="1446"/>
      <c r="B248" s="1332"/>
      <c r="C248" s="1392"/>
      <c r="D248" s="1375"/>
      <c r="E248" s="1376"/>
      <c r="F248" s="38" t="s">
        <v>446</v>
      </c>
      <c r="G248" s="86">
        <f t="shared" si="14"/>
        <v>0</v>
      </c>
      <c r="H248" s="458">
        <v>0</v>
      </c>
      <c r="I248" s="458">
        <v>0</v>
      </c>
      <c r="J248" s="458">
        <v>0</v>
      </c>
      <c r="K248" s="458">
        <v>0</v>
      </c>
      <c r="L248" s="458">
        <v>0</v>
      </c>
      <c r="M248" s="458">
        <v>0</v>
      </c>
      <c r="N248" s="458">
        <v>0</v>
      </c>
      <c r="O248" s="458">
        <v>0</v>
      </c>
      <c r="P248" s="458">
        <v>0</v>
      </c>
      <c r="Q248" s="458">
        <v>0</v>
      </c>
      <c r="R248" s="458">
        <v>0</v>
      </c>
      <c r="S248" s="458">
        <v>0</v>
      </c>
      <c r="T248" s="1444"/>
    </row>
    <row r="249" spans="1:20" ht="15.75" customHeight="1" thickBot="1" x14ac:dyDescent="0.3">
      <c r="A249" s="1446"/>
      <c r="B249" s="1332"/>
      <c r="C249" s="1392"/>
      <c r="D249" s="1375"/>
      <c r="E249" s="1376"/>
      <c r="F249" s="38" t="s">
        <v>447</v>
      </c>
      <c r="G249" s="86">
        <f t="shared" si="14"/>
        <v>0</v>
      </c>
      <c r="H249" s="458">
        <v>0</v>
      </c>
      <c r="I249" s="458">
        <v>0</v>
      </c>
      <c r="J249" s="458">
        <v>0</v>
      </c>
      <c r="K249" s="458">
        <v>0</v>
      </c>
      <c r="L249" s="458">
        <v>0</v>
      </c>
      <c r="M249" s="458">
        <v>0</v>
      </c>
      <c r="N249" s="458">
        <v>0</v>
      </c>
      <c r="O249" s="458">
        <v>0</v>
      </c>
      <c r="P249" s="458">
        <v>0</v>
      </c>
      <c r="Q249" s="458">
        <v>0</v>
      </c>
      <c r="R249" s="458">
        <v>0</v>
      </c>
      <c r="S249" s="458">
        <v>0</v>
      </c>
      <c r="T249" s="1444"/>
    </row>
    <row r="250" spans="1:20" ht="15.75" customHeight="1" thickBot="1" x14ac:dyDescent="0.3">
      <c r="A250" s="1446"/>
      <c r="B250" s="1332"/>
      <c r="C250" s="1392"/>
      <c r="D250" s="1375"/>
      <c r="E250" s="1376"/>
      <c r="F250" s="38" t="s">
        <v>448</v>
      </c>
      <c r="G250" s="86">
        <f t="shared" si="14"/>
        <v>0</v>
      </c>
      <c r="H250" s="458">
        <v>0</v>
      </c>
      <c r="I250" s="458">
        <v>0</v>
      </c>
      <c r="J250" s="458">
        <v>0</v>
      </c>
      <c r="K250" s="458">
        <v>0</v>
      </c>
      <c r="L250" s="458">
        <v>0</v>
      </c>
      <c r="M250" s="458">
        <v>0</v>
      </c>
      <c r="N250" s="458">
        <v>0</v>
      </c>
      <c r="O250" s="458">
        <v>0</v>
      </c>
      <c r="P250" s="458">
        <v>0</v>
      </c>
      <c r="Q250" s="458">
        <v>0</v>
      </c>
      <c r="R250" s="458">
        <v>0</v>
      </c>
      <c r="S250" s="458">
        <v>0</v>
      </c>
      <c r="T250" s="1444"/>
    </row>
    <row r="251" spans="1:20" ht="16.5" customHeight="1" thickBot="1" x14ac:dyDescent="0.3">
      <c r="A251" s="1446"/>
      <c r="B251" s="1332"/>
      <c r="C251" s="1392"/>
      <c r="D251" s="1375"/>
      <c r="E251" s="1376"/>
      <c r="F251" s="38" t="s">
        <v>449</v>
      </c>
      <c r="G251" s="86">
        <f t="shared" si="14"/>
        <v>0</v>
      </c>
      <c r="H251" s="458">
        <v>0</v>
      </c>
      <c r="I251" s="458">
        <v>0</v>
      </c>
      <c r="J251" s="458">
        <v>0</v>
      </c>
      <c r="K251" s="458">
        <v>0</v>
      </c>
      <c r="L251" s="458">
        <v>0</v>
      </c>
      <c r="M251" s="458">
        <v>0</v>
      </c>
      <c r="N251" s="458">
        <v>0</v>
      </c>
      <c r="O251" s="458">
        <v>0</v>
      </c>
      <c r="P251" s="458">
        <v>0</v>
      </c>
      <c r="Q251" s="458">
        <v>0</v>
      </c>
      <c r="R251" s="458">
        <v>0</v>
      </c>
      <c r="S251" s="458">
        <v>0</v>
      </c>
      <c r="T251" s="1444"/>
    </row>
    <row r="252" spans="1:20" ht="15.75" customHeight="1" thickBot="1" x14ac:dyDescent="0.3">
      <c r="A252" s="1446"/>
      <c r="B252" s="1332"/>
      <c r="C252" s="1392"/>
      <c r="D252" s="1375"/>
      <c r="E252" s="1376"/>
      <c r="F252" s="38" t="s">
        <v>450</v>
      </c>
      <c r="G252" s="86">
        <f t="shared" si="14"/>
        <v>0</v>
      </c>
      <c r="H252" s="458">
        <v>0</v>
      </c>
      <c r="I252" s="458">
        <v>0</v>
      </c>
      <c r="J252" s="458">
        <v>0</v>
      </c>
      <c r="K252" s="458">
        <v>0</v>
      </c>
      <c r="L252" s="458">
        <v>0</v>
      </c>
      <c r="M252" s="458">
        <v>0</v>
      </c>
      <c r="N252" s="458">
        <v>0</v>
      </c>
      <c r="O252" s="458">
        <v>0</v>
      </c>
      <c r="P252" s="458">
        <v>0</v>
      </c>
      <c r="Q252" s="458">
        <v>0</v>
      </c>
      <c r="R252" s="458">
        <v>0</v>
      </c>
      <c r="S252" s="458">
        <v>0</v>
      </c>
      <c r="T252" s="1444"/>
    </row>
    <row r="253" spans="1:20" ht="15.75" customHeight="1" thickBot="1" x14ac:dyDescent="0.3">
      <c r="A253" s="1446"/>
      <c r="B253" s="1332"/>
      <c r="C253" s="1392"/>
      <c r="D253" s="1375"/>
      <c r="E253" s="1376"/>
      <c r="F253" s="38" t="s">
        <v>451</v>
      </c>
      <c r="G253" s="86">
        <f t="shared" si="14"/>
        <v>0</v>
      </c>
      <c r="H253" s="458">
        <v>0</v>
      </c>
      <c r="I253" s="458">
        <v>0</v>
      </c>
      <c r="J253" s="458">
        <v>0</v>
      </c>
      <c r="K253" s="458">
        <v>0</v>
      </c>
      <c r="L253" s="458">
        <v>0</v>
      </c>
      <c r="M253" s="458">
        <v>0</v>
      </c>
      <c r="N253" s="458">
        <v>0</v>
      </c>
      <c r="O253" s="458">
        <v>0</v>
      </c>
      <c r="P253" s="458">
        <v>0</v>
      </c>
      <c r="Q253" s="458">
        <v>0</v>
      </c>
      <c r="R253" s="458">
        <v>0</v>
      </c>
      <c r="S253" s="458">
        <v>0</v>
      </c>
      <c r="T253" s="1444"/>
    </row>
    <row r="254" spans="1:20" ht="34.5" customHeight="1" thickBot="1" x14ac:dyDescent="0.3">
      <c r="A254" s="1446"/>
      <c r="B254" s="1332"/>
      <c r="C254" s="1392"/>
      <c r="D254" s="1375"/>
      <c r="E254" s="1376"/>
      <c r="F254" s="38" t="s">
        <v>452</v>
      </c>
      <c r="G254" s="86">
        <f t="shared" si="14"/>
        <v>0</v>
      </c>
      <c r="H254" s="458">
        <v>0</v>
      </c>
      <c r="I254" s="458">
        <v>0</v>
      </c>
      <c r="J254" s="458">
        <v>0</v>
      </c>
      <c r="K254" s="458">
        <v>0</v>
      </c>
      <c r="L254" s="458">
        <v>0</v>
      </c>
      <c r="M254" s="458">
        <v>0</v>
      </c>
      <c r="N254" s="458">
        <v>0</v>
      </c>
      <c r="O254" s="458">
        <v>0</v>
      </c>
      <c r="P254" s="458">
        <v>0</v>
      </c>
      <c r="Q254" s="458">
        <v>0</v>
      </c>
      <c r="R254" s="458">
        <v>0</v>
      </c>
      <c r="S254" s="458">
        <v>0</v>
      </c>
      <c r="T254" s="1444"/>
    </row>
    <row r="255" spans="1:20" ht="33.75" customHeight="1" thickBot="1" x14ac:dyDescent="0.3">
      <c r="A255" s="1446"/>
      <c r="B255" s="1332"/>
      <c r="C255" s="1392"/>
      <c r="D255" s="1375"/>
      <c r="E255" s="1376"/>
      <c r="F255" s="38" t="s">
        <v>453</v>
      </c>
      <c r="G255" s="86">
        <f t="shared" si="14"/>
        <v>0</v>
      </c>
      <c r="H255" s="458">
        <v>0</v>
      </c>
      <c r="I255" s="458">
        <v>0</v>
      </c>
      <c r="J255" s="458">
        <v>0</v>
      </c>
      <c r="K255" s="458">
        <v>0</v>
      </c>
      <c r="L255" s="458">
        <v>0</v>
      </c>
      <c r="M255" s="458">
        <v>0</v>
      </c>
      <c r="N255" s="458">
        <v>0</v>
      </c>
      <c r="O255" s="458">
        <v>0</v>
      </c>
      <c r="P255" s="458">
        <v>0</v>
      </c>
      <c r="Q255" s="458">
        <v>0</v>
      </c>
      <c r="R255" s="458">
        <v>0</v>
      </c>
      <c r="S255" s="458">
        <v>0</v>
      </c>
      <c r="T255" s="1444"/>
    </row>
    <row r="256" spans="1:20" ht="15.75" customHeight="1" thickBot="1" x14ac:dyDescent="0.3">
      <c r="A256" s="1446"/>
      <c r="B256" s="1332"/>
      <c r="C256" s="1392"/>
      <c r="D256" s="1375"/>
      <c r="E256" s="1376"/>
      <c r="F256" s="38" t="s">
        <v>454</v>
      </c>
      <c r="G256" s="86">
        <f t="shared" si="14"/>
        <v>0</v>
      </c>
      <c r="H256" s="458">
        <v>0</v>
      </c>
      <c r="I256" s="458">
        <v>0</v>
      </c>
      <c r="J256" s="458">
        <v>0</v>
      </c>
      <c r="K256" s="458">
        <v>0</v>
      </c>
      <c r="L256" s="458">
        <v>0</v>
      </c>
      <c r="M256" s="458">
        <v>0</v>
      </c>
      <c r="N256" s="458">
        <v>0</v>
      </c>
      <c r="O256" s="458">
        <v>0</v>
      </c>
      <c r="P256" s="458">
        <v>0</v>
      </c>
      <c r="Q256" s="458">
        <v>0</v>
      </c>
      <c r="R256" s="458">
        <v>0</v>
      </c>
      <c r="S256" s="458">
        <v>0</v>
      </c>
      <c r="T256" s="1444"/>
    </row>
    <row r="257" spans="1:20" ht="16.5" customHeight="1" thickBot="1" x14ac:dyDescent="0.3">
      <c r="A257" s="1446"/>
      <c r="B257" s="1332"/>
      <c r="C257" s="1392"/>
      <c r="D257" s="1375"/>
      <c r="E257" s="1376"/>
      <c r="F257" s="38" t="s">
        <v>455</v>
      </c>
      <c r="G257" s="86">
        <f t="shared" si="14"/>
        <v>0</v>
      </c>
      <c r="H257" s="458">
        <v>0</v>
      </c>
      <c r="I257" s="458">
        <v>0</v>
      </c>
      <c r="J257" s="458">
        <v>0</v>
      </c>
      <c r="K257" s="458">
        <v>0</v>
      </c>
      <c r="L257" s="458">
        <v>0</v>
      </c>
      <c r="M257" s="458">
        <v>0</v>
      </c>
      <c r="N257" s="458">
        <v>0</v>
      </c>
      <c r="O257" s="458">
        <v>0</v>
      </c>
      <c r="P257" s="458">
        <v>0</v>
      </c>
      <c r="Q257" s="458">
        <v>0</v>
      </c>
      <c r="R257" s="458">
        <v>0</v>
      </c>
      <c r="S257" s="458">
        <v>0</v>
      </c>
      <c r="T257" s="1444"/>
    </row>
    <row r="258" spans="1:20" ht="15.75" customHeight="1" thickBot="1" x14ac:dyDescent="0.3">
      <c r="A258" s="1446"/>
      <c r="B258" s="1332"/>
      <c r="C258" s="1392"/>
      <c r="D258" s="1375"/>
      <c r="E258" s="1376"/>
      <c r="F258" s="38" t="s">
        <v>456</v>
      </c>
      <c r="G258" s="86">
        <f t="shared" si="14"/>
        <v>0</v>
      </c>
      <c r="H258" s="458">
        <v>0</v>
      </c>
      <c r="I258" s="458">
        <v>0</v>
      </c>
      <c r="J258" s="458">
        <v>0</v>
      </c>
      <c r="K258" s="458">
        <v>0</v>
      </c>
      <c r="L258" s="458">
        <v>0</v>
      </c>
      <c r="M258" s="458">
        <v>0</v>
      </c>
      <c r="N258" s="458">
        <v>0</v>
      </c>
      <c r="O258" s="458">
        <v>0</v>
      </c>
      <c r="P258" s="458">
        <v>0</v>
      </c>
      <c r="Q258" s="458">
        <v>0</v>
      </c>
      <c r="R258" s="458">
        <v>0</v>
      </c>
      <c r="S258" s="458">
        <v>0</v>
      </c>
      <c r="T258" s="1444"/>
    </row>
    <row r="259" spans="1:20" ht="17.25" customHeight="1" thickBot="1" x14ac:dyDescent="0.3">
      <c r="A259" s="1446"/>
      <c r="B259" s="1332"/>
      <c r="C259" s="1392"/>
      <c r="D259" s="1375"/>
      <c r="E259" s="1376"/>
      <c r="F259" s="38" t="s">
        <v>457</v>
      </c>
      <c r="G259" s="86">
        <f t="shared" si="14"/>
        <v>0</v>
      </c>
      <c r="H259" s="458">
        <v>0</v>
      </c>
      <c r="I259" s="458">
        <v>0</v>
      </c>
      <c r="J259" s="458">
        <v>0</v>
      </c>
      <c r="K259" s="458">
        <v>0</v>
      </c>
      <c r="L259" s="458">
        <v>0</v>
      </c>
      <c r="M259" s="458">
        <v>0</v>
      </c>
      <c r="N259" s="458">
        <v>0</v>
      </c>
      <c r="O259" s="458">
        <v>0</v>
      </c>
      <c r="P259" s="458">
        <v>0</v>
      </c>
      <c r="Q259" s="458">
        <v>0</v>
      </c>
      <c r="R259" s="458">
        <v>0</v>
      </c>
      <c r="S259" s="458">
        <v>0</v>
      </c>
      <c r="T259" s="1444"/>
    </row>
    <row r="260" spans="1:20" ht="16.5" customHeight="1" thickBot="1" x14ac:dyDescent="0.3">
      <c r="A260" s="1446"/>
      <c r="B260" s="1332"/>
      <c r="C260" s="1392"/>
      <c r="D260" s="1375"/>
      <c r="E260" s="1376"/>
      <c r="F260" s="38" t="s">
        <v>458</v>
      </c>
      <c r="G260" s="86">
        <f t="shared" si="14"/>
        <v>0</v>
      </c>
      <c r="H260" s="458">
        <v>0</v>
      </c>
      <c r="I260" s="458">
        <v>0</v>
      </c>
      <c r="J260" s="458">
        <v>0</v>
      </c>
      <c r="K260" s="458">
        <v>0</v>
      </c>
      <c r="L260" s="458">
        <v>0</v>
      </c>
      <c r="M260" s="458">
        <v>0</v>
      </c>
      <c r="N260" s="458">
        <v>0</v>
      </c>
      <c r="O260" s="458">
        <v>0</v>
      </c>
      <c r="P260" s="458">
        <v>0</v>
      </c>
      <c r="Q260" s="458">
        <v>0</v>
      </c>
      <c r="R260" s="458">
        <v>0</v>
      </c>
      <c r="S260" s="458">
        <v>0</v>
      </c>
      <c r="T260" s="1444"/>
    </row>
    <row r="261" spans="1:20" ht="21" customHeight="1" thickBot="1" x14ac:dyDescent="0.3">
      <c r="A261" s="1446"/>
      <c r="B261" s="1332"/>
      <c r="C261" s="1392"/>
      <c r="D261" s="1375"/>
      <c r="E261" s="1376"/>
      <c r="F261" s="38" t="s">
        <v>459</v>
      </c>
      <c r="G261" s="86">
        <f t="shared" si="14"/>
        <v>0</v>
      </c>
      <c r="H261" s="458">
        <v>0</v>
      </c>
      <c r="I261" s="458">
        <v>0</v>
      </c>
      <c r="J261" s="458">
        <v>0</v>
      </c>
      <c r="K261" s="458">
        <v>0</v>
      </c>
      <c r="L261" s="458">
        <v>0</v>
      </c>
      <c r="M261" s="458">
        <v>0</v>
      </c>
      <c r="N261" s="458">
        <v>0</v>
      </c>
      <c r="O261" s="458">
        <v>0</v>
      </c>
      <c r="P261" s="458">
        <v>0</v>
      </c>
      <c r="Q261" s="458">
        <v>0</v>
      </c>
      <c r="R261" s="458">
        <v>0</v>
      </c>
      <c r="S261" s="458">
        <v>0</v>
      </c>
      <c r="T261" s="1444"/>
    </row>
    <row r="262" spans="1:20" ht="21" customHeight="1" thickBot="1" x14ac:dyDescent="0.3">
      <c r="A262" s="1446"/>
      <c r="B262" s="1332"/>
      <c r="C262" s="1392"/>
      <c r="D262" s="1375"/>
      <c r="E262" s="1376"/>
      <c r="F262" s="90" t="s">
        <v>460</v>
      </c>
      <c r="G262" s="88">
        <f t="shared" si="14"/>
        <v>0</v>
      </c>
      <c r="H262" s="458">
        <v>0</v>
      </c>
      <c r="I262" s="458">
        <v>0</v>
      </c>
      <c r="J262" s="458">
        <v>0</v>
      </c>
      <c r="K262" s="458">
        <v>0</v>
      </c>
      <c r="L262" s="458">
        <v>0</v>
      </c>
      <c r="M262" s="458">
        <v>0</v>
      </c>
      <c r="N262" s="458">
        <v>0</v>
      </c>
      <c r="O262" s="458">
        <v>0</v>
      </c>
      <c r="P262" s="458">
        <v>0</v>
      </c>
      <c r="Q262" s="458">
        <v>0</v>
      </c>
      <c r="R262" s="458">
        <v>0</v>
      </c>
      <c r="S262" s="458">
        <v>0</v>
      </c>
      <c r="T262" s="1444"/>
    </row>
    <row r="263" spans="1:20" ht="16.5" customHeight="1" thickBot="1" x14ac:dyDescent="0.3">
      <c r="A263" s="1446"/>
      <c r="B263" s="1332"/>
      <c r="C263" s="1392"/>
      <c r="D263" s="1377"/>
      <c r="E263" s="1378"/>
      <c r="F263" s="91" t="s">
        <v>279</v>
      </c>
      <c r="G263" s="93">
        <f>SUM(G210:G262)</f>
        <v>16</v>
      </c>
      <c r="H263" s="93">
        <f t="shared" ref="H263:S263" si="15">SUM(H210:H262)</f>
        <v>1</v>
      </c>
      <c r="I263" s="93">
        <f t="shared" si="15"/>
        <v>3</v>
      </c>
      <c r="J263" s="93">
        <f t="shared" si="15"/>
        <v>0</v>
      </c>
      <c r="K263" s="93">
        <f t="shared" si="15"/>
        <v>0</v>
      </c>
      <c r="L263" s="93">
        <f t="shared" si="15"/>
        <v>4</v>
      </c>
      <c r="M263" s="93">
        <f t="shared" si="15"/>
        <v>0</v>
      </c>
      <c r="N263" s="93">
        <f t="shared" si="15"/>
        <v>3</v>
      </c>
      <c r="O263" s="93">
        <f t="shared" si="15"/>
        <v>1</v>
      </c>
      <c r="P263" s="93">
        <f t="shared" si="15"/>
        <v>1</v>
      </c>
      <c r="Q263" s="93">
        <f t="shared" si="15"/>
        <v>1</v>
      </c>
      <c r="R263" s="93">
        <f t="shared" si="15"/>
        <v>2</v>
      </c>
      <c r="S263" s="94">
        <f t="shared" si="15"/>
        <v>0</v>
      </c>
      <c r="T263" s="1444"/>
    </row>
    <row r="264" spans="1:20" ht="15.75" customHeight="1" thickBot="1" x14ac:dyDescent="0.3">
      <c r="A264" s="1446"/>
      <c r="B264" s="1332"/>
      <c r="C264" s="1392"/>
      <c r="D264" s="1369" t="s">
        <v>179</v>
      </c>
      <c r="E264" s="1370"/>
      <c r="F264" s="39" t="s">
        <v>461</v>
      </c>
      <c r="G264" s="86">
        <f t="shared" ref="G264:G316" si="16">SUM(H264:S264)</f>
        <v>5</v>
      </c>
      <c r="H264" s="462">
        <v>0</v>
      </c>
      <c r="I264" s="462">
        <v>0</v>
      </c>
      <c r="J264" s="462">
        <v>0</v>
      </c>
      <c r="K264" s="462">
        <v>1</v>
      </c>
      <c r="L264" s="462">
        <v>0</v>
      </c>
      <c r="M264" s="462">
        <v>1</v>
      </c>
      <c r="N264" s="462">
        <v>0</v>
      </c>
      <c r="O264" s="462">
        <v>1</v>
      </c>
      <c r="P264" s="462">
        <v>1</v>
      </c>
      <c r="Q264" s="462">
        <v>0</v>
      </c>
      <c r="R264" s="462">
        <v>1</v>
      </c>
      <c r="S264" s="462">
        <v>0</v>
      </c>
      <c r="T264" s="1444"/>
    </row>
    <row r="265" spans="1:20" ht="15.75" customHeight="1" thickBot="1" x14ac:dyDescent="0.3">
      <c r="A265" s="1446"/>
      <c r="B265" s="1332"/>
      <c r="C265" s="1392"/>
      <c r="D265" s="1369"/>
      <c r="E265" s="1370"/>
      <c r="F265" s="40" t="s">
        <v>462</v>
      </c>
      <c r="G265" s="79">
        <f t="shared" si="16"/>
        <v>10</v>
      </c>
      <c r="H265" s="458">
        <v>0</v>
      </c>
      <c r="I265" s="458">
        <v>1</v>
      </c>
      <c r="J265" s="458">
        <v>0</v>
      </c>
      <c r="K265" s="458">
        <v>1</v>
      </c>
      <c r="L265" s="458">
        <v>2</v>
      </c>
      <c r="M265" s="458">
        <v>1</v>
      </c>
      <c r="N265" s="458">
        <v>1</v>
      </c>
      <c r="O265" s="458">
        <v>1</v>
      </c>
      <c r="P265" s="458">
        <v>1</v>
      </c>
      <c r="Q265" s="458">
        <v>0</v>
      </c>
      <c r="R265" s="458">
        <v>1</v>
      </c>
      <c r="S265" s="458">
        <v>1</v>
      </c>
      <c r="T265" s="1444"/>
    </row>
    <row r="266" spans="1:20" ht="16.5" customHeight="1" thickBot="1" x14ac:dyDescent="0.3">
      <c r="A266" s="1446"/>
      <c r="B266" s="1332"/>
      <c r="C266" s="1392"/>
      <c r="D266" s="1369"/>
      <c r="E266" s="1370"/>
      <c r="F266" s="40" t="s">
        <v>463</v>
      </c>
      <c r="G266" s="79">
        <f t="shared" si="16"/>
        <v>0</v>
      </c>
      <c r="H266" s="458">
        <v>0</v>
      </c>
      <c r="I266" s="458">
        <v>0</v>
      </c>
      <c r="J266" s="458">
        <v>0</v>
      </c>
      <c r="K266" s="458">
        <v>0</v>
      </c>
      <c r="L266" s="458">
        <v>0</v>
      </c>
      <c r="M266" s="458">
        <v>0</v>
      </c>
      <c r="N266" s="458">
        <v>0</v>
      </c>
      <c r="O266" s="458">
        <v>0</v>
      </c>
      <c r="P266" s="458">
        <v>0</v>
      </c>
      <c r="Q266" s="458">
        <v>0</v>
      </c>
      <c r="R266" s="458">
        <v>0</v>
      </c>
      <c r="S266" s="458">
        <v>0</v>
      </c>
      <c r="T266" s="1444"/>
    </row>
    <row r="267" spans="1:20" ht="18" customHeight="1" thickBot="1" x14ac:dyDescent="0.3">
      <c r="A267" s="1446"/>
      <c r="B267" s="1332"/>
      <c r="C267" s="1392"/>
      <c r="D267" s="1369"/>
      <c r="E267" s="1370"/>
      <c r="F267" s="40" t="s">
        <v>464</v>
      </c>
      <c r="G267" s="79">
        <f t="shared" si="16"/>
        <v>1</v>
      </c>
      <c r="H267" s="458">
        <v>0</v>
      </c>
      <c r="I267" s="458">
        <v>0</v>
      </c>
      <c r="J267" s="458">
        <v>0</v>
      </c>
      <c r="K267" s="458">
        <v>0</v>
      </c>
      <c r="L267" s="458">
        <v>0</v>
      </c>
      <c r="M267" s="458">
        <v>0</v>
      </c>
      <c r="N267" s="458">
        <v>1</v>
      </c>
      <c r="O267" s="458">
        <v>0</v>
      </c>
      <c r="P267" s="458">
        <v>0</v>
      </c>
      <c r="Q267" s="458">
        <v>0</v>
      </c>
      <c r="R267" s="458">
        <v>0</v>
      </c>
      <c r="S267" s="458">
        <v>0</v>
      </c>
      <c r="T267" s="1444"/>
    </row>
    <row r="268" spans="1:20" ht="18.75" customHeight="1" thickBot="1" x14ac:dyDescent="0.3">
      <c r="A268" s="1446"/>
      <c r="B268" s="1332"/>
      <c r="C268" s="1392"/>
      <c r="D268" s="1369"/>
      <c r="E268" s="1370"/>
      <c r="F268" s="40" t="s">
        <v>465</v>
      </c>
      <c r="G268" s="79">
        <f t="shared" si="16"/>
        <v>2</v>
      </c>
      <c r="H268" s="458">
        <v>0</v>
      </c>
      <c r="I268" s="458">
        <v>0</v>
      </c>
      <c r="J268" s="458">
        <v>1</v>
      </c>
      <c r="K268" s="458">
        <v>0</v>
      </c>
      <c r="L268" s="458">
        <v>0</v>
      </c>
      <c r="M268" s="458">
        <v>0</v>
      </c>
      <c r="N268" s="458">
        <v>0</v>
      </c>
      <c r="O268" s="458">
        <v>0</v>
      </c>
      <c r="P268" s="458">
        <v>1</v>
      </c>
      <c r="Q268" s="458">
        <v>0</v>
      </c>
      <c r="R268" s="458">
        <v>0</v>
      </c>
      <c r="S268" s="458">
        <v>0</v>
      </c>
      <c r="T268" s="1444"/>
    </row>
    <row r="269" spans="1:20" ht="30.75" customHeight="1" thickBot="1" x14ac:dyDescent="0.3">
      <c r="A269" s="1446"/>
      <c r="B269" s="1332"/>
      <c r="C269" s="1392"/>
      <c r="D269" s="1369"/>
      <c r="E269" s="1370"/>
      <c r="F269" s="40" t="s">
        <v>466</v>
      </c>
      <c r="G269" s="79">
        <f t="shared" si="16"/>
        <v>0</v>
      </c>
      <c r="H269" s="458">
        <v>0</v>
      </c>
      <c r="I269" s="458">
        <v>0</v>
      </c>
      <c r="J269" s="458">
        <v>0</v>
      </c>
      <c r="K269" s="458">
        <v>0</v>
      </c>
      <c r="L269" s="458">
        <v>0</v>
      </c>
      <c r="M269" s="458">
        <v>0</v>
      </c>
      <c r="N269" s="458">
        <v>0</v>
      </c>
      <c r="O269" s="458">
        <v>0</v>
      </c>
      <c r="P269" s="458">
        <v>0</v>
      </c>
      <c r="Q269" s="458">
        <v>0</v>
      </c>
      <c r="R269" s="458">
        <v>0</v>
      </c>
      <c r="S269" s="458">
        <v>0</v>
      </c>
      <c r="T269" s="1444"/>
    </row>
    <row r="270" spans="1:20" ht="33" customHeight="1" thickBot="1" x14ac:dyDescent="0.3">
      <c r="A270" s="1446"/>
      <c r="B270" s="1332"/>
      <c r="C270" s="1392"/>
      <c r="D270" s="1369"/>
      <c r="E270" s="1370"/>
      <c r="F270" s="40" t="s">
        <v>467</v>
      </c>
      <c r="G270" s="79">
        <f t="shared" si="16"/>
        <v>0</v>
      </c>
      <c r="H270" s="458">
        <v>0</v>
      </c>
      <c r="I270" s="458">
        <v>0</v>
      </c>
      <c r="J270" s="458">
        <v>0</v>
      </c>
      <c r="K270" s="458">
        <v>0</v>
      </c>
      <c r="L270" s="458">
        <v>0</v>
      </c>
      <c r="M270" s="458">
        <v>0</v>
      </c>
      <c r="N270" s="458">
        <v>0</v>
      </c>
      <c r="O270" s="458">
        <v>0</v>
      </c>
      <c r="P270" s="458">
        <v>0</v>
      </c>
      <c r="Q270" s="458">
        <v>0</v>
      </c>
      <c r="R270" s="458">
        <v>0</v>
      </c>
      <c r="S270" s="458">
        <v>0</v>
      </c>
      <c r="T270" s="1444"/>
    </row>
    <row r="271" spans="1:20" ht="15.75" customHeight="1" thickBot="1" x14ac:dyDescent="0.3">
      <c r="A271" s="1446"/>
      <c r="B271" s="1332"/>
      <c r="C271" s="1392"/>
      <c r="D271" s="1369"/>
      <c r="E271" s="1370"/>
      <c r="F271" s="40" t="s">
        <v>468</v>
      </c>
      <c r="G271" s="79">
        <f t="shared" si="16"/>
        <v>0</v>
      </c>
      <c r="H271" s="458">
        <v>0</v>
      </c>
      <c r="I271" s="458">
        <v>0</v>
      </c>
      <c r="J271" s="458">
        <v>0</v>
      </c>
      <c r="K271" s="458">
        <v>0</v>
      </c>
      <c r="L271" s="458">
        <v>0</v>
      </c>
      <c r="M271" s="458">
        <v>0</v>
      </c>
      <c r="N271" s="458">
        <v>0</v>
      </c>
      <c r="O271" s="458">
        <v>0</v>
      </c>
      <c r="P271" s="458">
        <v>0</v>
      </c>
      <c r="Q271" s="458">
        <v>0</v>
      </c>
      <c r="R271" s="458">
        <v>0</v>
      </c>
      <c r="S271" s="458">
        <v>0</v>
      </c>
      <c r="T271" s="1444"/>
    </row>
    <row r="272" spans="1:20" ht="33.75" customHeight="1" thickBot="1" x14ac:dyDescent="0.3">
      <c r="A272" s="1446"/>
      <c r="B272" s="1332"/>
      <c r="C272" s="1392"/>
      <c r="D272" s="1369"/>
      <c r="E272" s="1370"/>
      <c r="F272" s="40" t="s">
        <v>469</v>
      </c>
      <c r="G272" s="79">
        <f t="shared" si="16"/>
        <v>0</v>
      </c>
      <c r="H272" s="458">
        <v>0</v>
      </c>
      <c r="I272" s="458">
        <v>0</v>
      </c>
      <c r="J272" s="458">
        <v>0</v>
      </c>
      <c r="K272" s="458">
        <v>0</v>
      </c>
      <c r="L272" s="458">
        <v>0</v>
      </c>
      <c r="M272" s="458">
        <v>0</v>
      </c>
      <c r="N272" s="458">
        <v>0</v>
      </c>
      <c r="O272" s="458">
        <v>0</v>
      </c>
      <c r="P272" s="458">
        <v>0</v>
      </c>
      <c r="Q272" s="458">
        <v>0</v>
      </c>
      <c r="R272" s="458">
        <v>0</v>
      </c>
      <c r="S272" s="458">
        <v>0</v>
      </c>
      <c r="T272" s="1444"/>
    </row>
    <row r="273" spans="1:20" ht="15.75" customHeight="1" thickBot="1" x14ac:dyDescent="0.3">
      <c r="A273" s="1446"/>
      <c r="B273" s="1332"/>
      <c r="C273" s="1392"/>
      <c r="D273" s="1369"/>
      <c r="E273" s="1370"/>
      <c r="F273" s="40" t="s">
        <v>470</v>
      </c>
      <c r="G273" s="79">
        <f t="shared" si="16"/>
        <v>0</v>
      </c>
      <c r="H273" s="458">
        <v>0</v>
      </c>
      <c r="I273" s="458">
        <v>0</v>
      </c>
      <c r="J273" s="458">
        <v>0</v>
      </c>
      <c r="K273" s="458">
        <v>0</v>
      </c>
      <c r="L273" s="458">
        <v>0</v>
      </c>
      <c r="M273" s="458">
        <v>0</v>
      </c>
      <c r="N273" s="458">
        <v>0</v>
      </c>
      <c r="O273" s="458">
        <v>0</v>
      </c>
      <c r="P273" s="458">
        <v>0</v>
      </c>
      <c r="Q273" s="458">
        <v>0</v>
      </c>
      <c r="R273" s="458">
        <v>0</v>
      </c>
      <c r="S273" s="458">
        <v>0</v>
      </c>
      <c r="T273" s="1444"/>
    </row>
    <row r="274" spans="1:20" ht="33.75" customHeight="1" thickBot="1" x14ac:dyDescent="0.3">
      <c r="A274" s="1446"/>
      <c r="B274" s="1332"/>
      <c r="C274" s="1392"/>
      <c r="D274" s="1369"/>
      <c r="E274" s="1370"/>
      <c r="F274" s="40" t="s">
        <v>471</v>
      </c>
      <c r="G274" s="79">
        <f t="shared" si="16"/>
        <v>0</v>
      </c>
      <c r="H274" s="458">
        <v>0</v>
      </c>
      <c r="I274" s="458">
        <v>0</v>
      </c>
      <c r="J274" s="458">
        <v>0</v>
      </c>
      <c r="K274" s="458">
        <v>0</v>
      </c>
      <c r="L274" s="458">
        <v>0</v>
      </c>
      <c r="M274" s="458">
        <v>0</v>
      </c>
      <c r="N274" s="458">
        <v>0</v>
      </c>
      <c r="O274" s="458">
        <v>0</v>
      </c>
      <c r="P274" s="458">
        <v>0</v>
      </c>
      <c r="Q274" s="458">
        <v>0</v>
      </c>
      <c r="R274" s="458">
        <v>0</v>
      </c>
      <c r="S274" s="458">
        <v>0</v>
      </c>
      <c r="T274" s="1444"/>
    </row>
    <row r="275" spans="1:20" ht="33" customHeight="1" thickBot="1" x14ac:dyDescent="0.3">
      <c r="A275" s="1446"/>
      <c r="B275" s="1332"/>
      <c r="C275" s="1392"/>
      <c r="D275" s="1369"/>
      <c r="E275" s="1370"/>
      <c r="F275" s="40" t="s">
        <v>472</v>
      </c>
      <c r="G275" s="79">
        <f t="shared" si="16"/>
        <v>0</v>
      </c>
      <c r="H275" s="458">
        <v>0</v>
      </c>
      <c r="I275" s="458">
        <v>0</v>
      </c>
      <c r="J275" s="458">
        <v>0</v>
      </c>
      <c r="K275" s="458">
        <v>0</v>
      </c>
      <c r="L275" s="458">
        <v>0</v>
      </c>
      <c r="M275" s="458">
        <v>0</v>
      </c>
      <c r="N275" s="458">
        <v>0</v>
      </c>
      <c r="O275" s="458">
        <v>0</v>
      </c>
      <c r="P275" s="458">
        <v>0</v>
      </c>
      <c r="Q275" s="458">
        <v>0</v>
      </c>
      <c r="R275" s="458">
        <v>0</v>
      </c>
      <c r="S275" s="458">
        <v>0</v>
      </c>
      <c r="T275" s="1444"/>
    </row>
    <row r="276" spans="1:20" ht="15.75" customHeight="1" thickBot="1" x14ac:dyDescent="0.3">
      <c r="A276" s="1446"/>
      <c r="B276" s="1332"/>
      <c r="C276" s="1392"/>
      <c r="D276" s="1369"/>
      <c r="E276" s="1370"/>
      <c r="F276" s="40" t="s">
        <v>509</v>
      </c>
      <c r="G276" s="79">
        <f t="shared" si="16"/>
        <v>0</v>
      </c>
      <c r="H276" s="458">
        <v>0</v>
      </c>
      <c r="I276" s="458">
        <v>0</v>
      </c>
      <c r="J276" s="458">
        <v>0</v>
      </c>
      <c r="K276" s="458">
        <v>0</v>
      </c>
      <c r="L276" s="458">
        <v>0</v>
      </c>
      <c r="M276" s="458">
        <v>0</v>
      </c>
      <c r="N276" s="458">
        <v>0</v>
      </c>
      <c r="O276" s="458">
        <v>0</v>
      </c>
      <c r="P276" s="458">
        <v>0</v>
      </c>
      <c r="Q276" s="458">
        <v>0</v>
      </c>
      <c r="R276" s="458">
        <v>0</v>
      </c>
      <c r="S276" s="458">
        <v>0</v>
      </c>
      <c r="T276" s="1444"/>
    </row>
    <row r="277" spans="1:20" ht="15.75" customHeight="1" thickBot="1" x14ac:dyDescent="0.3">
      <c r="A277" s="1446"/>
      <c r="B277" s="1332"/>
      <c r="C277" s="1392"/>
      <c r="D277" s="1369"/>
      <c r="E277" s="1370"/>
      <c r="F277" s="40" t="s">
        <v>473</v>
      </c>
      <c r="G277" s="79">
        <f t="shared" si="16"/>
        <v>0</v>
      </c>
      <c r="H277" s="458">
        <v>0</v>
      </c>
      <c r="I277" s="458">
        <v>0</v>
      </c>
      <c r="J277" s="458">
        <v>0</v>
      </c>
      <c r="K277" s="458">
        <v>0</v>
      </c>
      <c r="L277" s="458">
        <v>0</v>
      </c>
      <c r="M277" s="458">
        <v>0</v>
      </c>
      <c r="N277" s="458">
        <v>0</v>
      </c>
      <c r="O277" s="458">
        <v>0</v>
      </c>
      <c r="P277" s="458">
        <v>0</v>
      </c>
      <c r="Q277" s="458">
        <v>0</v>
      </c>
      <c r="R277" s="458">
        <v>0</v>
      </c>
      <c r="S277" s="458">
        <v>0</v>
      </c>
      <c r="T277" s="1444"/>
    </row>
    <row r="278" spans="1:20" ht="33.75" customHeight="1" thickBot="1" x14ac:dyDescent="0.3">
      <c r="A278" s="1446"/>
      <c r="B278" s="1332"/>
      <c r="C278" s="1392"/>
      <c r="D278" s="1369"/>
      <c r="E278" s="1370"/>
      <c r="F278" s="40" t="s">
        <v>474</v>
      </c>
      <c r="G278" s="79">
        <f t="shared" si="16"/>
        <v>0</v>
      </c>
      <c r="H278" s="458">
        <v>0</v>
      </c>
      <c r="I278" s="458">
        <v>0</v>
      </c>
      <c r="J278" s="458">
        <v>0</v>
      </c>
      <c r="K278" s="458">
        <v>0</v>
      </c>
      <c r="L278" s="458">
        <v>0</v>
      </c>
      <c r="M278" s="458">
        <v>0</v>
      </c>
      <c r="N278" s="458">
        <v>0</v>
      </c>
      <c r="O278" s="458">
        <v>0</v>
      </c>
      <c r="P278" s="458">
        <v>0</v>
      </c>
      <c r="Q278" s="458">
        <v>0</v>
      </c>
      <c r="R278" s="458">
        <v>0</v>
      </c>
      <c r="S278" s="458">
        <v>0</v>
      </c>
      <c r="T278" s="1444"/>
    </row>
    <row r="279" spans="1:20" ht="18.75" customHeight="1" thickBot="1" x14ac:dyDescent="0.3">
      <c r="A279" s="1446"/>
      <c r="B279" s="1332"/>
      <c r="C279" s="1392"/>
      <c r="D279" s="1369"/>
      <c r="E279" s="1370"/>
      <c r="F279" s="40" t="s">
        <v>475</v>
      </c>
      <c r="G279" s="79">
        <f t="shared" si="16"/>
        <v>0</v>
      </c>
      <c r="H279" s="458">
        <v>0</v>
      </c>
      <c r="I279" s="458">
        <v>0</v>
      </c>
      <c r="J279" s="458">
        <v>0</v>
      </c>
      <c r="K279" s="458">
        <v>0</v>
      </c>
      <c r="L279" s="458">
        <v>0</v>
      </c>
      <c r="M279" s="458">
        <v>0</v>
      </c>
      <c r="N279" s="458">
        <v>0</v>
      </c>
      <c r="O279" s="458">
        <v>0</v>
      </c>
      <c r="P279" s="458">
        <v>0</v>
      </c>
      <c r="Q279" s="458">
        <v>0</v>
      </c>
      <c r="R279" s="458">
        <v>0</v>
      </c>
      <c r="S279" s="458">
        <v>0</v>
      </c>
      <c r="T279" s="1444"/>
    </row>
    <row r="280" spans="1:20" ht="15.75" customHeight="1" thickBot="1" x14ac:dyDescent="0.3">
      <c r="A280" s="1446"/>
      <c r="B280" s="1332"/>
      <c r="C280" s="1392"/>
      <c r="D280" s="1369"/>
      <c r="E280" s="1370"/>
      <c r="F280" s="40" t="s">
        <v>476</v>
      </c>
      <c r="G280" s="79">
        <f t="shared" si="16"/>
        <v>0</v>
      </c>
      <c r="H280" s="458">
        <v>0</v>
      </c>
      <c r="I280" s="458">
        <v>0</v>
      </c>
      <c r="J280" s="458">
        <v>0</v>
      </c>
      <c r="K280" s="458">
        <v>0</v>
      </c>
      <c r="L280" s="458">
        <v>0</v>
      </c>
      <c r="M280" s="458">
        <v>0</v>
      </c>
      <c r="N280" s="458">
        <v>0</v>
      </c>
      <c r="O280" s="458">
        <v>0</v>
      </c>
      <c r="P280" s="458">
        <v>0</v>
      </c>
      <c r="Q280" s="458">
        <v>0</v>
      </c>
      <c r="R280" s="458">
        <v>0</v>
      </c>
      <c r="S280" s="458">
        <v>0</v>
      </c>
      <c r="T280" s="1444"/>
    </row>
    <row r="281" spans="1:20" ht="18" customHeight="1" thickBot="1" x14ac:dyDescent="0.3">
      <c r="A281" s="1446"/>
      <c r="B281" s="1332"/>
      <c r="C281" s="1392"/>
      <c r="D281" s="1369"/>
      <c r="E281" s="1370"/>
      <c r="F281" s="40" t="s">
        <v>477</v>
      </c>
      <c r="G281" s="79">
        <f t="shared" si="16"/>
        <v>0</v>
      </c>
      <c r="H281" s="458">
        <v>0</v>
      </c>
      <c r="I281" s="458">
        <v>0</v>
      </c>
      <c r="J281" s="458">
        <v>0</v>
      </c>
      <c r="K281" s="458">
        <v>0</v>
      </c>
      <c r="L281" s="458">
        <v>0</v>
      </c>
      <c r="M281" s="458">
        <v>0</v>
      </c>
      <c r="N281" s="458">
        <v>0</v>
      </c>
      <c r="O281" s="458">
        <v>0</v>
      </c>
      <c r="P281" s="458">
        <v>0</v>
      </c>
      <c r="Q281" s="458">
        <v>0</v>
      </c>
      <c r="R281" s="458">
        <v>0</v>
      </c>
      <c r="S281" s="458">
        <v>0</v>
      </c>
      <c r="T281" s="1444"/>
    </row>
    <row r="282" spans="1:20" ht="15.75" customHeight="1" thickBot="1" x14ac:dyDescent="0.3">
      <c r="A282" s="1446"/>
      <c r="B282" s="1332"/>
      <c r="C282" s="1392"/>
      <c r="D282" s="1369"/>
      <c r="E282" s="1370"/>
      <c r="F282" s="40" t="s">
        <v>478</v>
      </c>
      <c r="G282" s="79">
        <f t="shared" si="16"/>
        <v>0</v>
      </c>
      <c r="H282" s="458">
        <v>0</v>
      </c>
      <c r="I282" s="458">
        <v>0</v>
      </c>
      <c r="J282" s="458">
        <v>0</v>
      </c>
      <c r="K282" s="458">
        <v>0</v>
      </c>
      <c r="L282" s="458">
        <v>0</v>
      </c>
      <c r="M282" s="458">
        <v>0</v>
      </c>
      <c r="N282" s="458">
        <v>0</v>
      </c>
      <c r="O282" s="458">
        <v>0</v>
      </c>
      <c r="P282" s="458">
        <v>0</v>
      </c>
      <c r="Q282" s="458">
        <v>0</v>
      </c>
      <c r="R282" s="458">
        <v>0</v>
      </c>
      <c r="S282" s="458">
        <v>0</v>
      </c>
      <c r="T282" s="1444"/>
    </row>
    <row r="283" spans="1:20" ht="15.75" customHeight="1" thickBot="1" x14ac:dyDescent="0.3">
      <c r="A283" s="1446"/>
      <c r="B283" s="1332"/>
      <c r="C283" s="1392"/>
      <c r="D283" s="1369"/>
      <c r="E283" s="1370"/>
      <c r="F283" s="40" t="s">
        <v>479</v>
      </c>
      <c r="G283" s="79">
        <f t="shared" si="16"/>
        <v>0</v>
      </c>
      <c r="H283" s="458">
        <v>0</v>
      </c>
      <c r="I283" s="458">
        <v>0</v>
      </c>
      <c r="J283" s="458">
        <v>0</v>
      </c>
      <c r="K283" s="458">
        <v>0</v>
      </c>
      <c r="L283" s="458">
        <v>0</v>
      </c>
      <c r="M283" s="458">
        <v>0</v>
      </c>
      <c r="N283" s="458">
        <v>0</v>
      </c>
      <c r="O283" s="458">
        <v>0</v>
      </c>
      <c r="P283" s="458">
        <v>0</v>
      </c>
      <c r="Q283" s="458">
        <v>0</v>
      </c>
      <c r="R283" s="458">
        <v>0</v>
      </c>
      <c r="S283" s="458">
        <v>0</v>
      </c>
      <c r="T283" s="1444"/>
    </row>
    <row r="284" spans="1:20" ht="16.5" customHeight="1" thickBot="1" x14ac:dyDescent="0.3">
      <c r="A284" s="1446"/>
      <c r="B284" s="1332"/>
      <c r="C284" s="1392"/>
      <c r="D284" s="1369"/>
      <c r="E284" s="1370"/>
      <c r="F284" s="40" t="s">
        <v>480</v>
      </c>
      <c r="G284" s="79">
        <f t="shared" si="16"/>
        <v>0</v>
      </c>
      <c r="H284" s="458">
        <v>0</v>
      </c>
      <c r="I284" s="458">
        <v>0</v>
      </c>
      <c r="J284" s="458">
        <v>0</v>
      </c>
      <c r="K284" s="458">
        <v>0</v>
      </c>
      <c r="L284" s="458">
        <v>0</v>
      </c>
      <c r="M284" s="458">
        <v>0</v>
      </c>
      <c r="N284" s="458">
        <v>0</v>
      </c>
      <c r="O284" s="458">
        <v>0</v>
      </c>
      <c r="P284" s="458">
        <v>0</v>
      </c>
      <c r="Q284" s="458">
        <v>0</v>
      </c>
      <c r="R284" s="458">
        <v>0</v>
      </c>
      <c r="S284" s="458">
        <v>0</v>
      </c>
      <c r="T284" s="1444"/>
    </row>
    <row r="285" spans="1:20" ht="15.75" customHeight="1" thickBot="1" x14ac:dyDescent="0.3">
      <c r="A285" s="1446"/>
      <c r="B285" s="1332"/>
      <c r="C285" s="1392"/>
      <c r="D285" s="1369"/>
      <c r="E285" s="1370"/>
      <c r="F285" s="40" t="s">
        <v>481</v>
      </c>
      <c r="G285" s="79">
        <f t="shared" si="16"/>
        <v>0</v>
      </c>
      <c r="H285" s="458">
        <v>0</v>
      </c>
      <c r="I285" s="458">
        <v>0</v>
      </c>
      <c r="J285" s="458">
        <v>0</v>
      </c>
      <c r="K285" s="458">
        <v>0</v>
      </c>
      <c r="L285" s="458">
        <v>0</v>
      </c>
      <c r="M285" s="458">
        <v>0</v>
      </c>
      <c r="N285" s="458">
        <v>0</v>
      </c>
      <c r="O285" s="458">
        <v>0</v>
      </c>
      <c r="P285" s="458">
        <v>0</v>
      </c>
      <c r="Q285" s="458">
        <v>0</v>
      </c>
      <c r="R285" s="458">
        <v>0</v>
      </c>
      <c r="S285" s="458">
        <v>0</v>
      </c>
      <c r="T285" s="1444"/>
    </row>
    <row r="286" spans="1:20" ht="15.75" customHeight="1" thickBot="1" x14ac:dyDescent="0.3">
      <c r="A286" s="1446"/>
      <c r="B286" s="1332"/>
      <c r="C286" s="1392"/>
      <c r="D286" s="1369"/>
      <c r="E286" s="1370"/>
      <c r="F286" s="40" t="s">
        <v>482</v>
      </c>
      <c r="G286" s="79">
        <f t="shared" si="16"/>
        <v>0</v>
      </c>
      <c r="H286" s="458">
        <v>0</v>
      </c>
      <c r="I286" s="458">
        <v>0</v>
      </c>
      <c r="J286" s="458">
        <v>0</v>
      </c>
      <c r="K286" s="458">
        <v>0</v>
      </c>
      <c r="L286" s="458">
        <v>0</v>
      </c>
      <c r="M286" s="458">
        <v>0</v>
      </c>
      <c r="N286" s="458">
        <v>0</v>
      </c>
      <c r="O286" s="458">
        <v>0</v>
      </c>
      <c r="P286" s="458">
        <v>0</v>
      </c>
      <c r="Q286" s="458">
        <v>0</v>
      </c>
      <c r="R286" s="458">
        <v>0</v>
      </c>
      <c r="S286" s="458">
        <v>0</v>
      </c>
      <c r="T286" s="1444"/>
    </row>
    <row r="287" spans="1:20" ht="16.5" customHeight="1" thickBot="1" x14ac:dyDescent="0.3">
      <c r="A287" s="1446"/>
      <c r="B287" s="1332"/>
      <c r="C287" s="1392"/>
      <c r="D287" s="1369"/>
      <c r="E287" s="1370"/>
      <c r="F287" s="40" t="s">
        <v>483</v>
      </c>
      <c r="G287" s="79">
        <f t="shared" si="16"/>
        <v>0</v>
      </c>
      <c r="H287" s="458">
        <v>0</v>
      </c>
      <c r="I287" s="458">
        <v>0</v>
      </c>
      <c r="J287" s="458">
        <v>0</v>
      </c>
      <c r="K287" s="458">
        <v>0</v>
      </c>
      <c r="L287" s="458">
        <v>0</v>
      </c>
      <c r="M287" s="458">
        <v>0</v>
      </c>
      <c r="N287" s="458">
        <v>0</v>
      </c>
      <c r="O287" s="458">
        <v>0</v>
      </c>
      <c r="P287" s="458">
        <v>0</v>
      </c>
      <c r="Q287" s="458">
        <v>0</v>
      </c>
      <c r="R287" s="458">
        <v>0</v>
      </c>
      <c r="S287" s="458">
        <v>0</v>
      </c>
      <c r="T287" s="1444"/>
    </row>
    <row r="288" spans="1:20" ht="15.75" customHeight="1" thickBot="1" x14ac:dyDescent="0.3">
      <c r="A288" s="1446"/>
      <c r="B288" s="1332"/>
      <c r="C288" s="1392"/>
      <c r="D288" s="1369"/>
      <c r="E288" s="1370"/>
      <c r="F288" s="40" t="s">
        <v>484</v>
      </c>
      <c r="G288" s="79">
        <f t="shared" si="16"/>
        <v>0</v>
      </c>
      <c r="H288" s="458">
        <v>0</v>
      </c>
      <c r="I288" s="458">
        <v>0</v>
      </c>
      <c r="J288" s="458">
        <v>0</v>
      </c>
      <c r="K288" s="458">
        <v>0</v>
      </c>
      <c r="L288" s="458">
        <v>0</v>
      </c>
      <c r="M288" s="458">
        <v>0</v>
      </c>
      <c r="N288" s="458">
        <v>0</v>
      </c>
      <c r="O288" s="458">
        <v>0</v>
      </c>
      <c r="P288" s="458">
        <v>0</v>
      </c>
      <c r="Q288" s="458">
        <v>0</v>
      </c>
      <c r="R288" s="458">
        <v>0</v>
      </c>
      <c r="S288" s="458">
        <v>0</v>
      </c>
      <c r="T288" s="1444"/>
    </row>
    <row r="289" spans="1:20" ht="15.75" customHeight="1" thickBot="1" x14ac:dyDescent="0.3">
      <c r="A289" s="1446"/>
      <c r="B289" s="1332"/>
      <c r="C289" s="1392"/>
      <c r="D289" s="1369"/>
      <c r="E289" s="1370"/>
      <c r="F289" s="40" t="s">
        <v>485</v>
      </c>
      <c r="G289" s="79">
        <f t="shared" si="16"/>
        <v>0</v>
      </c>
      <c r="H289" s="458">
        <v>0</v>
      </c>
      <c r="I289" s="458">
        <v>0</v>
      </c>
      <c r="J289" s="458">
        <v>0</v>
      </c>
      <c r="K289" s="458">
        <v>0</v>
      </c>
      <c r="L289" s="458">
        <v>0</v>
      </c>
      <c r="M289" s="458">
        <v>0</v>
      </c>
      <c r="N289" s="458">
        <v>0</v>
      </c>
      <c r="O289" s="458">
        <v>0</v>
      </c>
      <c r="P289" s="458">
        <v>0</v>
      </c>
      <c r="Q289" s="458">
        <v>0</v>
      </c>
      <c r="R289" s="458">
        <v>0</v>
      </c>
      <c r="S289" s="458">
        <v>0</v>
      </c>
      <c r="T289" s="1444"/>
    </row>
    <row r="290" spans="1:20" ht="16.5" customHeight="1" thickBot="1" x14ac:dyDescent="0.3">
      <c r="A290" s="1446"/>
      <c r="B290" s="1332"/>
      <c r="C290" s="1392"/>
      <c r="D290" s="1369"/>
      <c r="E290" s="1370"/>
      <c r="F290" s="40" t="s">
        <v>510</v>
      </c>
      <c r="G290" s="79">
        <f t="shared" si="16"/>
        <v>0</v>
      </c>
      <c r="H290" s="458">
        <v>0</v>
      </c>
      <c r="I290" s="458">
        <v>0</v>
      </c>
      <c r="J290" s="458">
        <v>0</v>
      </c>
      <c r="K290" s="458">
        <v>0</v>
      </c>
      <c r="L290" s="458">
        <v>0</v>
      </c>
      <c r="M290" s="458">
        <v>0</v>
      </c>
      <c r="N290" s="458">
        <v>0</v>
      </c>
      <c r="O290" s="458">
        <v>0</v>
      </c>
      <c r="P290" s="458">
        <v>0</v>
      </c>
      <c r="Q290" s="458">
        <v>0</v>
      </c>
      <c r="R290" s="458">
        <v>0</v>
      </c>
      <c r="S290" s="458">
        <v>0</v>
      </c>
      <c r="T290" s="1444"/>
    </row>
    <row r="291" spans="1:20" ht="15.75" customHeight="1" thickBot="1" x14ac:dyDescent="0.3">
      <c r="A291" s="1446"/>
      <c r="B291" s="1332"/>
      <c r="C291" s="1392"/>
      <c r="D291" s="1369"/>
      <c r="E291" s="1370"/>
      <c r="F291" s="40" t="s">
        <v>511</v>
      </c>
      <c r="G291" s="79">
        <f t="shared" si="16"/>
        <v>0</v>
      </c>
      <c r="H291" s="458">
        <v>0</v>
      </c>
      <c r="I291" s="458">
        <v>0</v>
      </c>
      <c r="J291" s="458">
        <v>0</v>
      </c>
      <c r="K291" s="458">
        <v>0</v>
      </c>
      <c r="L291" s="458">
        <v>0</v>
      </c>
      <c r="M291" s="458">
        <v>0</v>
      </c>
      <c r="N291" s="458">
        <v>0</v>
      </c>
      <c r="O291" s="458">
        <v>0</v>
      </c>
      <c r="P291" s="458">
        <v>0</v>
      </c>
      <c r="Q291" s="458">
        <v>0</v>
      </c>
      <c r="R291" s="458">
        <v>0</v>
      </c>
      <c r="S291" s="458">
        <v>0</v>
      </c>
      <c r="T291" s="1444"/>
    </row>
    <row r="292" spans="1:20" ht="15.75" customHeight="1" thickBot="1" x14ac:dyDescent="0.3">
      <c r="A292" s="1446"/>
      <c r="B292" s="1332"/>
      <c r="C292" s="1392"/>
      <c r="D292" s="1369"/>
      <c r="E292" s="1370"/>
      <c r="F292" s="40" t="s">
        <v>512</v>
      </c>
      <c r="G292" s="79">
        <f t="shared" si="16"/>
        <v>0</v>
      </c>
      <c r="H292" s="458">
        <v>0</v>
      </c>
      <c r="I292" s="458">
        <v>0</v>
      </c>
      <c r="J292" s="458">
        <v>0</v>
      </c>
      <c r="K292" s="458">
        <v>0</v>
      </c>
      <c r="L292" s="458">
        <v>0</v>
      </c>
      <c r="M292" s="458">
        <v>0</v>
      </c>
      <c r="N292" s="458">
        <v>0</v>
      </c>
      <c r="O292" s="458">
        <v>0</v>
      </c>
      <c r="P292" s="458">
        <v>0</v>
      </c>
      <c r="Q292" s="458">
        <v>0</v>
      </c>
      <c r="R292" s="458">
        <v>0</v>
      </c>
      <c r="S292" s="458">
        <v>0</v>
      </c>
      <c r="T292" s="1444"/>
    </row>
    <row r="293" spans="1:20" ht="16.5" customHeight="1" thickBot="1" x14ac:dyDescent="0.3">
      <c r="A293" s="1446"/>
      <c r="B293" s="1332"/>
      <c r="C293" s="1392"/>
      <c r="D293" s="1369"/>
      <c r="E293" s="1370"/>
      <c r="F293" s="40" t="s">
        <v>513</v>
      </c>
      <c r="G293" s="79">
        <f t="shared" si="16"/>
        <v>0</v>
      </c>
      <c r="H293" s="458">
        <v>0</v>
      </c>
      <c r="I293" s="458">
        <v>0</v>
      </c>
      <c r="J293" s="458">
        <v>0</v>
      </c>
      <c r="K293" s="458">
        <v>0</v>
      </c>
      <c r="L293" s="458">
        <v>0</v>
      </c>
      <c r="M293" s="458">
        <v>0</v>
      </c>
      <c r="N293" s="458">
        <v>0</v>
      </c>
      <c r="O293" s="458">
        <v>0</v>
      </c>
      <c r="P293" s="458">
        <v>0</v>
      </c>
      <c r="Q293" s="458">
        <v>0</v>
      </c>
      <c r="R293" s="458">
        <v>0</v>
      </c>
      <c r="S293" s="458">
        <v>0</v>
      </c>
      <c r="T293" s="1444"/>
    </row>
    <row r="294" spans="1:20" ht="17.25" customHeight="1" thickBot="1" x14ac:dyDescent="0.3">
      <c r="A294" s="1446"/>
      <c r="B294" s="1332"/>
      <c r="C294" s="1392"/>
      <c r="D294" s="1369"/>
      <c r="E294" s="1370"/>
      <c r="F294" s="40" t="s">
        <v>508</v>
      </c>
      <c r="G294" s="79">
        <f t="shared" si="16"/>
        <v>1</v>
      </c>
      <c r="H294" s="458">
        <v>0</v>
      </c>
      <c r="I294" s="458">
        <v>0</v>
      </c>
      <c r="J294" s="458">
        <v>0</v>
      </c>
      <c r="K294" s="458">
        <v>0</v>
      </c>
      <c r="L294" s="458">
        <v>1</v>
      </c>
      <c r="M294" s="458">
        <v>0</v>
      </c>
      <c r="N294" s="458">
        <v>0</v>
      </c>
      <c r="O294" s="458">
        <v>0</v>
      </c>
      <c r="P294" s="458">
        <v>0</v>
      </c>
      <c r="Q294" s="458">
        <v>0</v>
      </c>
      <c r="R294" s="458">
        <v>0</v>
      </c>
      <c r="S294" s="458">
        <v>0</v>
      </c>
      <c r="T294" s="1444"/>
    </row>
    <row r="295" spans="1:20" ht="31.5" customHeight="1" thickBot="1" x14ac:dyDescent="0.3">
      <c r="A295" s="1446"/>
      <c r="B295" s="1332"/>
      <c r="C295" s="1392"/>
      <c r="D295" s="1369"/>
      <c r="E295" s="1370"/>
      <c r="F295" s="40" t="s">
        <v>507</v>
      </c>
      <c r="G295" s="79">
        <f t="shared" si="16"/>
        <v>1</v>
      </c>
      <c r="H295" s="458">
        <v>0</v>
      </c>
      <c r="I295" s="458">
        <v>0</v>
      </c>
      <c r="J295" s="458">
        <v>0</v>
      </c>
      <c r="K295" s="458">
        <v>0</v>
      </c>
      <c r="L295" s="458">
        <v>0</v>
      </c>
      <c r="M295" s="458">
        <v>0</v>
      </c>
      <c r="N295" s="458">
        <v>1</v>
      </c>
      <c r="O295" s="458">
        <v>0</v>
      </c>
      <c r="P295" s="458">
        <v>0</v>
      </c>
      <c r="Q295" s="458">
        <v>0</v>
      </c>
      <c r="R295" s="458">
        <v>0</v>
      </c>
      <c r="S295" s="458">
        <v>0</v>
      </c>
      <c r="T295" s="1444"/>
    </row>
    <row r="296" spans="1:20" ht="33.75" customHeight="1" thickBot="1" x14ac:dyDescent="0.3">
      <c r="A296" s="1446"/>
      <c r="B296" s="1332"/>
      <c r="C296" s="1392"/>
      <c r="D296" s="1369"/>
      <c r="E296" s="1370"/>
      <c r="F296" s="40" t="s">
        <v>506</v>
      </c>
      <c r="G296" s="79">
        <f t="shared" si="16"/>
        <v>1</v>
      </c>
      <c r="H296" s="458">
        <v>0</v>
      </c>
      <c r="I296" s="458">
        <v>0</v>
      </c>
      <c r="J296" s="458">
        <v>0</v>
      </c>
      <c r="K296" s="458">
        <v>1</v>
      </c>
      <c r="L296" s="458">
        <v>0</v>
      </c>
      <c r="M296" s="458">
        <v>0</v>
      </c>
      <c r="N296" s="458">
        <v>0</v>
      </c>
      <c r="O296" s="458">
        <v>0</v>
      </c>
      <c r="P296" s="458">
        <v>0</v>
      </c>
      <c r="Q296" s="458">
        <v>0</v>
      </c>
      <c r="R296" s="458">
        <v>0</v>
      </c>
      <c r="S296" s="458">
        <v>0</v>
      </c>
      <c r="T296" s="1444"/>
    </row>
    <row r="297" spans="1:20" ht="15.75" customHeight="1" thickBot="1" x14ac:dyDescent="0.3">
      <c r="A297" s="1446"/>
      <c r="B297" s="1332"/>
      <c r="C297" s="1392"/>
      <c r="D297" s="1369"/>
      <c r="E297" s="1370"/>
      <c r="F297" s="40" t="s">
        <v>505</v>
      </c>
      <c r="G297" s="79">
        <f t="shared" si="16"/>
        <v>0</v>
      </c>
      <c r="H297" s="458">
        <v>0</v>
      </c>
      <c r="I297" s="458">
        <v>0</v>
      </c>
      <c r="J297" s="458">
        <v>0</v>
      </c>
      <c r="K297" s="458">
        <v>0</v>
      </c>
      <c r="L297" s="458">
        <v>0</v>
      </c>
      <c r="M297" s="458">
        <v>0</v>
      </c>
      <c r="N297" s="458">
        <v>0</v>
      </c>
      <c r="O297" s="458">
        <v>0</v>
      </c>
      <c r="P297" s="458">
        <v>0</v>
      </c>
      <c r="Q297" s="458">
        <v>0</v>
      </c>
      <c r="R297" s="458">
        <v>0</v>
      </c>
      <c r="S297" s="458">
        <v>0</v>
      </c>
      <c r="T297" s="1444"/>
    </row>
    <row r="298" spans="1:20" ht="15.75" customHeight="1" thickBot="1" x14ac:dyDescent="0.3">
      <c r="A298" s="1446"/>
      <c r="B298" s="1332"/>
      <c r="C298" s="1392"/>
      <c r="D298" s="1369"/>
      <c r="E298" s="1370"/>
      <c r="F298" s="40" t="s">
        <v>504</v>
      </c>
      <c r="G298" s="79">
        <f t="shared" si="16"/>
        <v>0</v>
      </c>
      <c r="H298" s="458">
        <v>0</v>
      </c>
      <c r="I298" s="458">
        <v>0</v>
      </c>
      <c r="J298" s="458">
        <v>0</v>
      </c>
      <c r="K298" s="458">
        <v>0</v>
      </c>
      <c r="L298" s="458">
        <v>0</v>
      </c>
      <c r="M298" s="458">
        <v>0</v>
      </c>
      <c r="N298" s="458">
        <v>0</v>
      </c>
      <c r="O298" s="458">
        <v>0</v>
      </c>
      <c r="P298" s="458">
        <v>0</v>
      </c>
      <c r="Q298" s="458">
        <v>0</v>
      </c>
      <c r="R298" s="458">
        <v>0</v>
      </c>
      <c r="S298" s="458">
        <v>0</v>
      </c>
      <c r="T298" s="1444"/>
    </row>
    <row r="299" spans="1:20" ht="31.5" customHeight="1" thickBot="1" x14ac:dyDescent="0.3">
      <c r="A299" s="1446"/>
      <c r="B299" s="1332"/>
      <c r="C299" s="1392"/>
      <c r="D299" s="1369"/>
      <c r="E299" s="1370"/>
      <c r="F299" s="40" t="s">
        <v>503</v>
      </c>
      <c r="G299" s="79">
        <f t="shared" si="16"/>
        <v>0</v>
      </c>
      <c r="H299" s="458">
        <v>0</v>
      </c>
      <c r="I299" s="458">
        <v>0</v>
      </c>
      <c r="J299" s="458">
        <v>0</v>
      </c>
      <c r="K299" s="458">
        <v>0</v>
      </c>
      <c r="L299" s="458">
        <v>0</v>
      </c>
      <c r="M299" s="458">
        <v>0</v>
      </c>
      <c r="N299" s="458">
        <v>0</v>
      </c>
      <c r="O299" s="458">
        <v>0</v>
      </c>
      <c r="P299" s="458">
        <v>0</v>
      </c>
      <c r="Q299" s="458">
        <v>0</v>
      </c>
      <c r="R299" s="458">
        <v>0</v>
      </c>
      <c r="S299" s="458">
        <v>0</v>
      </c>
      <c r="T299" s="1444"/>
    </row>
    <row r="300" spans="1:20" ht="33" customHeight="1" thickBot="1" x14ac:dyDescent="0.3">
      <c r="A300" s="1446"/>
      <c r="B300" s="1332"/>
      <c r="C300" s="1392"/>
      <c r="D300" s="1369"/>
      <c r="E300" s="1370"/>
      <c r="F300" s="40" t="s">
        <v>502</v>
      </c>
      <c r="G300" s="79">
        <f t="shared" si="16"/>
        <v>1</v>
      </c>
      <c r="H300" s="458">
        <v>0</v>
      </c>
      <c r="I300" s="458">
        <v>0</v>
      </c>
      <c r="J300" s="458">
        <v>0</v>
      </c>
      <c r="K300" s="458">
        <v>0</v>
      </c>
      <c r="L300" s="458">
        <v>0</v>
      </c>
      <c r="M300" s="458">
        <v>0</v>
      </c>
      <c r="N300" s="458">
        <v>1</v>
      </c>
      <c r="O300" s="458">
        <v>0</v>
      </c>
      <c r="P300" s="458">
        <v>0</v>
      </c>
      <c r="Q300" s="458">
        <v>0</v>
      </c>
      <c r="R300" s="458">
        <v>0</v>
      </c>
      <c r="S300" s="458">
        <v>0</v>
      </c>
      <c r="T300" s="1444"/>
    </row>
    <row r="301" spans="1:20" ht="15.75" customHeight="1" thickBot="1" x14ac:dyDescent="0.3">
      <c r="A301" s="1446"/>
      <c r="B301" s="1332"/>
      <c r="C301" s="1392"/>
      <c r="D301" s="1369"/>
      <c r="E301" s="1370"/>
      <c r="F301" s="40" t="s">
        <v>501</v>
      </c>
      <c r="G301" s="79">
        <f t="shared" si="16"/>
        <v>0</v>
      </c>
      <c r="H301" s="458">
        <v>0</v>
      </c>
      <c r="I301" s="458">
        <v>0</v>
      </c>
      <c r="J301" s="458">
        <v>0</v>
      </c>
      <c r="K301" s="458">
        <v>0</v>
      </c>
      <c r="L301" s="458">
        <v>0</v>
      </c>
      <c r="M301" s="458">
        <v>0</v>
      </c>
      <c r="N301" s="458">
        <v>0</v>
      </c>
      <c r="O301" s="458">
        <v>0</v>
      </c>
      <c r="P301" s="458">
        <v>0</v>
      </c>
      <c r="Q301" s="458">
        <v>0</v>
      </c>
      <c r="R301" s="458">
        <v>0</v>
      </c>
      <c r="S301" s="458">
        <v>0</v>
      </c>
      <c r="T301" s="1444"/>
    </row>
    <row r="302" spans="1:20" ht="16.5" customHeight="1" thickBot="1" x14ac:dyDescent="0.3">
      <c r="A302" s="1446"/>
      <c r="B302" s="1332"/>
      <c r="C302" s="1392"/>
      <c r="D302" s="1369"/>
      <c r="E302" s="1370"/>
      <c r="F302" s="40" t="s">
        <v>500</v>
      </c>
      <c r="G302" s="79">
        <f t="shared" si="16"/>
        <v>0</v>
      </c>
      <c r="H302" s="458">
        <v>0</v>
      </c>
      <c r="I302" s="458">
        <v>0</v>
      </c>
      <c r="J302" s="458">
        <v>0</v>
      </c>
      <c r="K302" s="458">
        <v>0</v>
      </c>
      <c r="L302" s="458">
        <v>0</v>
      </c>
      <c r="M302" s="458">
        <v>0</v>
      </c>
      <c r="N302" s="458">
        <v>0</v>
      </c>
      <c r="O302" s="458">
        <v>0</v>
      </c>
      <c r="P302" s="458">
        <v>0</v>
      </c>
      <c r="Q302" s="458">
        <v>0</v>
      </c>
      <c r="R302" s="458">
        <v>0</v>
      </c>
      <c r="S302" s="458">
        <v>0</v>
      </c>
      <c r="T302" s="1444"/>
    </row>
    <row r="303" spans="1:20" ht="15.75" customHeight="1" thickBot="1" x14ac:dyDescent="0.3">
      <c r="A303" s="1446"/>
      <c r="B303" s="1332"/>
      <c r="C303" s="1392"/>
      <c r="D303" s="1369"/>
      <c r="E303" s="1370"/>
      <c r="F303" s="40" t="s">
        <v>499</v>
      </c>
      <c r="G303" s="79">
        <f t="shared" si="16"/>
        <v>0</v>
      </c>
      <c r="H303" s="458">
        <v>0</v>
      </c>
      <c r="I303" s="458">
        <v>0</v>
      </c>
      <c r="J303" s="458">
        <v>0</v>
      </c>
      <c r="K303" s="458">
        <v>0</v>
      </c>
      <c r="L303" s="458">
        <v>0</v>
      </c>
      <c r="M303" s="458">
        <v>0</v>
      </c>
      <c r="N303" s="458">
        <v>0</v>
      </c>
      <c r="O303" s="458">
        <v>0</v>
      </c>
      <c r="P303" s="458">
        <v>0</v>
      </c>
      <c r="Q303" s="458">
        <v>0</v>
      </c>
      <c r="R303" s="458">
        <v>0</v>
      </c>
      <c r="S303" s="458">
        <v>0</v>
      </c>
      <c r="T303" s="1444"/>
    </row>
    <row r="304" spans="1:20" ht="15.75" customHeight="1" thickBot="1" x14ac:dyDescent="0.3">
      <c r="A304" s="1446"/>
      <c r="B304" s="1332"/>
      <c r="C304" s="1392"/>
      <c r="D304" s="1369"/>
      <c r="E304" s="1370"/>
      <c r="F304" s="40" t="s">
        <v>498</v>
      </c>
      <c r="G304" s="79">
        <f t="shared" si="16"/>
        <v>1</v>
      </c>
      <c r="H304" s="458">
        <v>0</v>
      </c>
      <c r="I304" s="458">
        <v>0</v>
      </c>
      <c r="J304" s="458">
        <v>0</v>
      </c>
      <c r="K304" s="458">
        <v>0</v>
      </c>
      <c r="L304" s="458">
        <v>0</v>
      </c>
      <c r="M304" s="458">
        <v>1</v>
      </c>
      <c r="N304" s="458">
        <v>0</v>
      </c>
      <c r="O304" s="458">
        <v>0</v>
      </c>
      <c r="P304" s="458">
        <v>0</v>
      </c>
      <c r="Q304" s="458">
        <v>0</v>
      </c>
      <c r="R304" s="458">
        <v>0</v>
      </c>
      <c r="S304" s="458">
        <v>0</v>
      </c>
      <c r="T304" s="1444"/>
    </row>
    <row r="305" spans="1:20" ht="16.5" customHeight="1" thickBot="1" x14ac:dyDescent="0.3">
      <c r="A305" s="1446"/>
      <c r="B305" s="1332"/>
      <c r="C305" s="1392"/>
      <c r="D305" s="1369"/>
      <c r="E305" s="1370"/>
      <c r="F305" s="40" t="s">
        <v>497</v>
      </c>
      <c r="G305" s="79">
        <f t="shared" si="16"/>
        <v>0</v>
      </c>
      <c r="H305" s="458">
        <v>0</v>
      </c>
      <c r="I305" s="458">
        <v>0</v>
      </c>
      <c r="J305" s="458">
        <v>0</v>
      </c>
      <c r="K305" s="458">
        <v>0</v>
      </c>
      <c r="L305" s="458">
        <v>0</v>
      </c>
      <c r="M305" s="458">
        <v>0</v>
      </c>
      <c r="N305" s="458">
        <v>0</v>
      </c>
      <c r="O305" s="458">
        <v>0</v>
      </c>
      <c r="P305" s="458">
        <v>0</v>
      </c>
      <c r="Q305" s="458">
        <v>0</v>
      </c>
      <c r="R305" s="458">
        <v>0</v>
      </c>
      <c r="S305" s="458">
        <v>0</v>
      </c>
      <c r="T305" s="1444"/>
    </row>
    <row r="306" spans="1:20" ht="15.75" customHeight="1" thickBot="1" x14ac:dyDescent="0.3">
      <c r="A306" s="1446"/>
      <c r="B306" s="1332"/>
      <c r="C306" s="1392"/>
      <c r="D306" s="1369"/>
      <c r="E306" s="1370"/>
      <c r="F306" s="40" t="s">
        <v>496</v>
      </c>
      <c r="G306" s="79">
        <f t="shared" si="16"/>
        <v>0</v>
      </c>
      <c r="H306" s="458">
        <v>0</v>
      </c>
      <c r="I306" s="458">
        <v>0</v>
      </c>
      <c r="J306" s="458">
        <v>0</v>
      </c>
      <c r="K306" s="458">
        <v>0</v>
      </c>
      <c r="L306" s="458">
        <v>0</v>
      </c>
      <c r="M306" s="458">
        <v>0</v>
      </c>
      <c r="N306" s="458">
        <v>0</v>
      </c>
      <c r="O306" s="458">
        <v>0</v>
      </c>
      <c r="P306" s="458">
        <v>0</v>
      </c>
      <c r="Q306" s="458">
        <v>0</v>
      </c>
      <c r="R306" s="458">
        <v>0</v>
      </c>
      <c r="S306" s="458">
        <v>0</v>
      </c>
      <c r="T306" s="1444"/>
    </row>
    <row r="307" spans="1:20" ht="15.75" customHeight="1" thickBot="1" x14ac:dyDescent="0.3">
      <c r="A307" s="1446"/>
      <c r="B307" s="1332"/>
      <c r="C307" s="1392"/>
      <c r="D307" s="1369"/>
      <c r="E307" s="1370"/>
      <c r="F307" s="40" t="s">
        <v>495</v>
      </c>
      <c r="G307" s="79">
        <f t="shared" si="16"/>
        <v>0</v>
      </c>
      <c r="H307" s="458">
        <v>0</v>
      </c>
      <c r="I307" s="458">
        <v>0</v>
      </c>
      <c r="J307" s="458">
        <v>0</v>
      </c>
      <c r="K307" s="458">
        <v>0</v>
      </c>
      <c r="L307" s="458">
        <v>0</v>
      </c>
      <c r="M307" s="458">
        <v>0</v>
      </c>
      <c r="N307" s="458">
        <v>0</v>
      </c>
      <c r="O307" s="458">
        <v>0</v>
      </c>
      <c r="P307" s="458">
        <v>0</v>
      </c>
      <c r="Q307" s="458">
        <v>0</v>
      </c>
      <c r="R307" s="458">
        <v>0</v>
      </c>
      <c r="S307" s="458">
        <v>0</v>
      </c>
      <c r="T307" s="1444"/>
    </row>
    <row r="308" spans="1:20" ht="33.75" customHeight="1" thickBot="1" x14ac:dyDescent="0.3">
      <c r="A308" s="1446"/>
      <c r="B308" s="1332"/>
      <c r="C308" s="1392"/>
      <c r="D308" s="1369"/>
      <c r="E308" s="1370"/>
      <c r="F308" s="40" t="s">
        <v>494</v>
      </c>
      <c r="G308" s="79">
        <f t="shared" si="16"/>
        <v>0</v>
      </c>
      <c r="H308" s="458">
        <v>0</v>
      </c>
      <c r="I308" s="458">
        <v>0</v>
      </c>
      <c r="J308" s="458">
        <v>0</v>
      </c>
      <c r="K308" s="458">
        <v>0</v>
      </c>
      <c r="L308" s="458">
        <v>0</v>
      </c>
      <c r="M308" s="458">
        <v>0</v>
      </c>
      <c r="N308" s="458">
        <v>0</v>
      </c>
      <c r="O308" s="458">
        <v>0</v>
      </c>
      <c r="P308" s="458">
        <v>0</v>
      </c>
      <c r="Q308" s="458">
        <v>0</v>
      </c>
      <c r="R308" s="458">
        <v>0</v>
      </c>
      <c r="S308" s="458">
        <v>0</v>
      </c>
      <c r="T308" s="1444"/>
    </row>
    <row r="309" spans="1:20" ht="31.5" customHeight="1" thickBot="1" x14ac:dyDescent="0.3">
      <c r="A309" s="1446"/>
      <c r="B309" s="1332"/>
      <c r="C309" s="1392"/>
      <c r="D309" s="1369"/>
      <c r="E309" s="1370"/>
      <c r="F309" s="40" t="s">
        <v>493</v>
      </c>
      <c r="G309" s="79">
        <f t="shared" si="16"/>
        <v>0</v>
      </c>
      <c r="H309" s="458">
        <v>0</v>
      </c>
      <c r="I309" s="458">
        <v>0</v>
      </c>
      <c r="J309" s="458">
        <v>0</v>
      </c>
      <c r="K309" s="458">
        <v>0</v>
      </c>
      <c r="L309" s="458">
        <v>0</v>
      </c>
      <c r="M309" s="458">
        <v>0</v>
      </c>
      <c r="N309" s="458">
        <v>0</v>
      </c>
      <c r="O309" s="458">
        <v>0</v>
      </c>
      <c r="P309" s="458">
        <v>0</v>
      </c>
      <c r="Q309" s="458">
        <v>0</v>
      </c>
      <c r="R309" s="458">
        <v>0</v>
      </c>
      <c r="S309" s="458">
        <v>0</v>
      </c>
      <c r="T309" s="1444"/>
    </row>
    <row r="310" spans="1:20" ht="15.75" customHeight="1" thickBot="1" x14ac:dyDescent="0.3">
      <c r="A310" s="1446"/>
      <c r="B310" s="1332"/>
      <c r="C310" s="1392"/>
      <c r="D310" s="1369"/>
      <c r="E310" s="1370"/>
      <c r="F310" s="40" t="s">
        <v>492</v>
      </c>
      <c r="G310" s="79">
        <f t="shared" si="16"/>
        <v>1</v>
      </c>
      <c r="H310" s="458">
        <v>0</v>
      </c>
      <c r="I310" s="458">
        <v>0</v>
      </c>
      <c r="J310" s="458">
        <v>0</v>
      </c>
      <c r="K310" s="458">
        <v>0</v>
      </c>
      <c r="L310" s="458">
        <v>0</v>
      </c>
      <c r="M310" s="458">
        <v>0</v>
      </c>
      <c r="N310" s="458">
        <v>1</v>
      </c>
      <c r="O310" s="458">
        <v>0</v>
      </c>
      <c r="P310" s="458">
        <v>0</v>
      </c>
      <c r="Q310" s="458">
        <v>0</v>
      </c>
      <c r="R310" s="458">
        <v>0</v>
      </c>
      <c r="S310" s="458">
        <v>0</v>
      </c>
      <c r="T310" s="1444"/>
    </row>
    <row r="311" spans="1:20" ht="16.5" customHeight="1" thickBot="1" x14ac:dyDescent="0.3">
      <c r="A311" s="1446"/>
      <c r="B311" s="1332"/>
      <c r="C311" s="1392"/>
      <c r="D311" s="1369"/>
      <c r="E311" s="1370"/>
      <c r="F311" s="42" t="s">
        <v>491</v>
      </c>
      <c r="G311" s="79">
        <f t="shared" si="16"/>
        <v>1</v>
      </c>
      <c r="H311" s="458">
        <v>0</v>
      </c>
      <c r="I311" s="458">
        <v>0</v>
      </c>
      <c r="J311" s="458">
        <v>0</v>
      </c>
      <c r="K311" s="458">
        <v>0</v>
      </c>
      <c r="L311" s="458">
        <v>1</v>
      </c>
      <c r="M311" s="458">
        <v>0</v>
      </c>
      <c r="N311" s="458">
        <v>0</v>
      </c>
      <c r="O311" s="458">
        <v>0</v>
      </c>
      <c r="P311" s="458">
        <v>0</v>
      </c>
      <c r="Q311" s="458">
        <v>0</v>
      </c>
      <c r="R311" s="458">
        <v>0</v>
      </c>
      <c r="S311" s="458">
        <v>0</v>
      </c>
      <c r="T311" s="1444"/>
    </row>
    <row r="312" spans="1:20" ht="15.75" customHeight="1" thickBot="1" x14ac:dyDescent="0.3">
      <c r="A312" s="1446"/>
      <c r="B312" s="1332"/>
      <c r="C312" s="1392"/>
      <c r="D312" s="1369"/>
      <c r="E312" s="1370"/>
      <c r="F312" s="40" t="s">
        <v>490</v>
      </c>
      <c r="G312" s="79">
        <f t="shared" si="16"/>
        <v>1</v>
      </c>
      <c r="H312" s="458">
        <v>0</v>
      </c>
      <c r="I312" s="458">
        <v>0</v>
      </c>
      <c r="J312" s="458">
        <v>0</v>
      </c>
      <c r="K312" s="458">
        <v>0</v>
      </c>
      <c r="L312" s="458">
        <v>0</v>
      </c>
      <c r="M312" s="458">
        <v>0</v>
      </c>
      <c r="N312" s="458">
        <v>0</v>
      </c>
      <c r="O312" s="458">
        <v>1</v>
      </c>
      <c r="P312" s="458">
        <v>0</v>
      </c>
      <c r="Q312" s="458">
        <v>0</v>
      </c>
      <c r="R312" s="458">
        <v>0</v>
      </c>
      <c r="S312" s="458">
        <v>0</v>
      </c>
      <c r="T312" s="1444"/>
    </row>
    <row r="313" spans="1:20" ht="19.5" customHeight="1" thickBot="1" x14ac:dyDescent="0.3">
      <c r="A313" s="1446"/>
      <c r="B313" s="1332"/>
      <c r="C313" s="1392"/>
      <c r="D313" s="1369"/>
      <c r="E313" s="1370"/>
      <c r="F313" s="40" t="s">
        <v>489</v>
      </c>
      <c r="G313" s="79">
        <f t="shared" si="16"/>
        <v>1</v>
      </c>
      <c r="H313" s="458">
        <v>0</v>
      </c>
      <c r="I313" s="458">
        <v>0</v>
      </c>
      <c r="J313" s="458">
        <v>0</v>
      </c>
      <c r="K313" s="458">
        <v>0</v>
      </c>
      <c r="L313" s="458">
        <v>0</v>
      </c>
      <c r="M313" s="458">
        <v>0</v>
      </c>
      <c r="N313" s="458">
        <v>1</v>
      </c>
      <c r="O313" s="458">
        <v>0</v>
      </c>
      <c r="P313" s="458">
        <v>0</v>
      </c>
      <c r="Q313" s="458">
        <v>0</v>
      </c>
      <c r="R313" s="458">
        <v>0</v>
      </c>
      <c r="S313" s="458">
        <v>0</v>
      </c>
      <c r="T313" s="1444"/>
    </row>
    <row r="314" spans="1:20" ht="16.5" customHeight="1" thickBot="1" x14ac:dyDescent="0.3">
      <c r="A314" s="1446"/>
      <c r="B314" s="1332"/>
      <c r="C314" s="1392"/>
      <c r="D314" s="1369"/>
      <c r="E314" s="1370"/>
      <c r="F314" s="40" t="s">
        <v>488</v>
      </c>
      <c r="G314" s="79">
        <f t="shared" si="16"/>
        <v>1</v>
      </c>
      <c r="H314" s="458">
        <v>0</v>
      </c>
      <c r="I314" s="458">
        <v>0</v>
      </c>
      <c r="J314" s="458">
        <v>0</v>
      </c>
      <c r="K314" s="458">
        <v>0</v>
      </c>
      <c r="L314" s="458">
        <v>0</v>
      </c>
      <c r="M314" s="458">
        <v>0</v>
      </c>
      <c r="N314" s="458">
        <v>0</v>
      </c>
      <c r="O314" s="458">
        <v>0</v>
      </c>
      <c r="P314" s="458">
        <v>1</v>
      </c>
      <c r="Q314" s="458">
        <v>0</v>
      </c>
      <c r="R314" s="458">
        <v>0</v>
      </c>
      <c r="S314" s="458">
        <v>0</v>
      </c>
      <c r="T314" s="1444"/>
    </row>
    <row r="315" spans="1:20" ht="21" customHeight="1" thickBot="1" x14ac:dyDescent="0.3">
      <c r="A315" s="1446"/>
      <c r="B315" s="1332"/>
      <c r="C315" s="1392"/>
      <c r="D315" s="1369"/>
      <c r="E315" s="1370"/>
      <c r="F315" s="40" t="s">
        <v>487</v>
      </c>
      <c r="G315" s="79">
        <f t="shared" si="16"/>
        <v>0</v>
      </c>
      <c r="H315" s="458">
        <v>0</v>
      </c>
      <c r="I315" s="458">
        <v>0</v>
      </c>
      <c r="J315" s="458">
        <v>0</v>
      </c>
      <c r="K315" s="458">
        <v>0</v>
      </c>
      <c r="L315" s="458">
        <v>0</v>
      </c>
      <c r="M315" s="458">
        <v>0</v>
      </c>
      <c r="N315" s="458">
        <v>0</v>
      </c>
      <c r="O315" s="458">
        <v>0</v>
      </c>
      <c r="P315" s="458">
        <v>0</v>
      </c>
      <c r="Q315" s="458">
        <v>0</v>
      </c>
      <c r="R315" s="458">
        <v>0</v>
      </c>
      <c r="S315" s="458">
        <v>0</v>
      </c>
      <c r="T315" s="1444"/>
    </row>
    <row r="316" spans="1:20" ht="19.5" customHeight="1" thickBot="1" x14ac:dyDescent="0.3">
      <c r="A316" s="1446"/>
      <c r="B316" s="1332"/>
      <c r="C316" s="1392"/>
      <c r="D316" s="1369"/>
      <c r="E316" s="1370"/>
      <c r="F316" s="44" t="s">
        <v>486</v>
      </c>
      <c r="G316" s="84">
        <f t="shared" si="16"/>
        <v>0</v>
      </c>
      <c r="H316" s="460">
        <v>0</v>
      </c>
      <c r="I316" s="460">
        <v>0</v>
      </c>
      <c r="J316" s="460">
        <v>0</v>
      </c>
      <c r="K316" s="460">
        <v>0</v>
      </c>
      <c r="L316" s="460">
        <v>0</v>
      </c>
      <c r="M316" s="460">
        <v>0</v>
      </c>
      <c r="N316" s="460">
        <v>0</v>
      </c>
      <c r="O316" s="460">
        <v>0</v>
      </c>
      <c r="P316" s="460">
        <v>0</v>
      </c>
      <c r="Q316" s="460">
        <v>0</v>
      </c>
      <c r="R316" s="460">
        <v>0</v>
      </c>
      <c r="S316" s="460">
        <v>0</v>
      </c>
      <c r="T316" s="1444"/>
    </row>
    <row r="317" spans="1:20" ht="16.5" customHeight="1" thickBot="1" x14ac:dyDescent="0.3">
      <c r="A317" s="1446"/>
      <c r="B317" s="1332"/>
      <c r="C317" s="1392"/>
      <c r="D317" s="1369"/>
      <c r="E317" s="1379"/>
      <c r="F317" s="96" t="s">
        <v>338</v>
      </c>
      <c r="G317" s="94">
        <f>SUM(G264:G316)</f>
        <v>28</v>
      </c>
      <c r="H317" s="95">
        <f t="shared" ref="H317:S317" si="17">SUM(H264:H316)</f>
        <v>0</v>
      </c>
      <c r="I317" s="78">
        <f t="shared" si="17"/>
        <v>1</v>
      </c>
      <c r="J317" s="78">
        <f t="shared" si="17"/>
        <v>1</v>
      </c>
      <c r="K317" s="78">
        <f t="shared" si="17"/>
        <v>3</v>
      </c>
      <c r="L317" s="78">
        <f t="shared" si="17"/>
        <v>4</v>
      </c>
      <c r="M317" s="78">
        <f t="shared" si="17"/>
        <v>3</v>
      </c>
      <c r="N317" s="78">
        <f t="shared" si="17"/>
        <v>6</v>
      </c>
      <c r="O317" s="78">
        <f t="shared" si="17"/>
        <v>3</v>
      </c>
      <c r="P317" s="78">
        <f t="shared" si="17"/>
        <v>4</v>
      </c>
      <c r="Q317" s="78">
        <f t="shared" si="17"/>
        <v>0</v>
      </c>
      <c r="R317" s="78">
        <f t="shared" si="17"/>
        <v>2</v>
      </c>
      <c r="S317" s="78">
        <f t="shared" si="17"/>
        <v>1</v>
      </c>
      <c r="T317" s="1444"/>
    </row>
    <row r="318" spans="1:20" ht="19.5" thickBot="1" x14ac:dyDescent="0.3">
      <c r="A318" s="1446"/>
      <c r="B318" s="1332"/>
      <c r="C318" s="1380" t="s">
        <v>334</v>
      </c>
      <c r="D318" s="1381"/>
      <c r="E318" s="1382"/>
      <c r="F318" s="1383"/>
      <c r="G318" s="1383"/>
      <c r="H318" s="1382"/>
      <c r="I318" s="1382"/>
      <c r="J318" s="1382"/>
      <c r="K318" s="1382"/>
      <c r="L318" s="1382"/>
      <c r="M318" s="1382"/>
      <c r="N318" s="1382"/>
      <c r="O318" s="1382"/>
      <c r="P318" s="1382"/>
      <c r="Q318" s="1382"/>
      <c r="R318" s="1382"/>
      <c r="S318" s="1384"/>
      <c r="T318" s="1444"/>
    </row>
    <row r="319" spans="1:20" ht="16.5" thickBot="1" x14ac:dyDescent="0.3">
      <c r="A319" s="1446"/>
      <c r="B319" s="1332"/>
      <c r="C319" s="1385" t="s">
        <v>138</v>
      </c>
      <c r="D319" s="1388" t="s">
        <v>264</v>
      </c>
      <c r="E319" s="1339" t="s">
        <v>272</v>
      </c>
      <c r="F319" s="1339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1444"/>
    </row>
    <row r="320" spans="1:20" ht="16.5" thickBot="1" x14ac:dyDescent="0.3">
      <c r="A320" s="1446"/>
      <c r="B320" s="1332"/>
      <c r="C320" s="1385"/>
      <c r="D320" s="1388"/>
      <c r="E320" s="1339" t="s">
        <v>268</v>
      </c>
      <c r="F320" s="1339"/>
      <c r="G320" s="46">
        <f>+G155</f>
        <v>341</v>
      </c>
      <c r="H320" s="46">
        <f t="shared" ref="H320:S320" si="18">+H155</f>
        <v>15</v>
      </c>
      <c r="I320" s="46">
        <f t="shared" si="18"/>
        <v>28</v>
      </c>
      <c r="J320" s="46">
        <f t="shared" si="18"/>
        <v>21</v>
      </c>
      <c r="K320" s="46">
        <f t="shared" si="18"/>
        <v>34</v>
      </c>
      <c r="L320" s="46">
        <f t="shared" si="18"/>
        <v>42</v>
      </c>
      <c r="M320" s="46">
        <f t="shared" si="18"/>
        <v>41</v>
      </c>
      <c r="N320" s="46">
        <f t="shared" si="18"/>
        <v>37</v>
      </c>
      <c r="O320" s="46">
        <f t="shared" si="18"/>
        <v>48</v>
      </c>
      <c r="P320" s="46">
        <f t="shared" si="18"/>
        <v>23</v>
      </c>
      <c r="Q320" s="46">
        <f t="shared" si="18"/>
        <v>21</v>
      </c>
      <c r="R320" s="46">
        <f t="shared" si="18"/>
        <v>23</v>
      </c>
      <c r="S320" s="46">
        <f t="shared" si="18"/>
        <v>8</v>
      </c>
      <c r="T320" s="1444"/>
    </row>
    <row r="321" spans="1:20" ht="16.5" thickBot="1" x14ac:dyDescent="0.3">
      <c r="A321" s="1446"/>
      <c r="B321" s="1332"/>
      <c r="C321" s="1385"/>
      <c r="D321" s="1388"/>
      <c r="E321" s="1339" t="s">
        <v>332</v>
      </c>
      <c r="F321" s="1339"/>
      <c r="G321" s="46">
        <f>SUM(G322:G326)</f>
        <v>341</v>
      </c>
      <c r="H321" s="46">
        <f t="shared" ref="H321:S321" si="19">SUM(H322:H326)</f>
        <v>15</v>
      </c>
      <c r="I321" s="46">
        <f t="shared" si="19"/>
        <v>28</v>
      </c>
      <c r="J321" s="46">
        <f t="shared" si="19"/>
        <v>21</v>
      </c>
      <c r="K321" s="46">
        <f t="shared" si="19"/>
        <v>34</v>
      </c>
      <c r="L321" s="46">
        <f t="shared" si="19"/>
        <v>42</v>
      </c>
      <c r="M321" s="46">
        <f t="shared" si="19"/>
        <v>41</v>
      </c>
      <c r="N321" s="46">
        <f t="shared" si="19"/>
        <v>37</v>
      </c>
      <c r="O321" s="46">
        <f t="shared" si="19"/>
        <v>48</v>
      </c>
      <c r="P321" s="46">
        <f t="shared" si="19"/>
        <v>23</v>
      </c>
      <c r="Q321" s="46">
        <f t="shared" si="19"/>
        <v>21</v>
      </c>
      <c r="R321" s="46">
        <f t="shared" si="19"/>
        <v>23</v>
      </c>
      <c r="S321" s="46">
        <f t="shared" si="19"/>
        <v>8</v>
      </c>
      <c r="T321" s="1444"/>
    </row>
    <row r="322" spans="1:20" ht="16.5" thickBot="1" x14ac:dyDescent="0.3">
      <c r="A322" s="1446"/>
      <c r="B322" s="1332"/>
      <c r="C322" s="1385"/>
      <c r="D322" s="1388"/>
      <c r="E322" s="1337" t="s">
        <v>265</v>
      </c>
      <c r="F322" s="1337"/>
      <c r="G322" s="456">
        <f>SUM(H322:S322)</f>
        <v>3</v>
      </c>
      <c r="H322" s="464">
        <v>0</v>
      </c>
      <c r="I322" s="464">
        <v>0</v>
      </c>
      <c r="J322" s="464">
        <v>1</v>
      </c>
      <c r="K322" s="464">
        <v>0</v>
      </c>
      <c r="L322" s="464">
        <v>1</v>
      </c>
      <c r="M322" s="464">
        <v>0</v>
      </c>
      <c r="N322" s="464">
        <v>0</v>
      </c>
      <c r="O322" s="464">
        <v>1</v>
      </c>
      <c r="P322" s="464">
        <v>0</v>
      </c>
      <c r="Q322" s="464">
        <v>0</v>
      </c>
      <c r="R322" s="464">
        <v>0</v>
      </c>
      <c r="S322" s="465">
        <v>0</v>
      </c>
      <c r="T322" s="1444"/>
    </row>
    <row r="323" spans="1:20" ht="16.5" thickBot="1" x14ac:dyDescent="0.3">
      <c r="A323" s="1446"/>
      <c r="B323" s="1332"/>
      <c r="C323" s="1385"/>
      <c r="D323" s="1388"/>
      <c r="E323" s="1338" t="s">
        <v>526</v>
      </c>
      <c r="F323" s="1338"/>
      <c r="G323" s="456">
        <f t="shared" ref="G323:G326" si="20">SUM(H323:S323)</f>
        <v>1</v>
      </c>
      <c r="H323" s="464">
        <v>0</v>
      </c>
      <c r="I323" s="464">
        <v>0</v>
      </c>
      <c r="J323" s="464">
        <v>0</v>
      </c>
      <c r="K323" s="464">
        <v>0</v>
      </c>
      <c r="L323" s="464">
        <v>0</v>
      </c>
      <c r="M323" s="464">
        <v>0</v>
      </c>
      <c r="N323" s="464">
        <v>1</v>
      </c>
      <c r="O323" s="464">
        <v>0</v>
      </c>
      <c r="P323" s="464">
        <v>0</v>
      </c>
      <c r="Q323" s="464">
        <v>0</v>
      </c>
      <c r="R323" s="464">
        <v>0</v>
      </c>
      <c r="S323" s="465">
        <v>0</v>
      </c>
      <c r="T323" s="1444"/>
    </row>
    <row r="324" spans="1:20" ht="16.5" thickBot="1" x14ac:dyDescent="0.3">
      <c r="A324" s="1446"/>
      <c r="B324" s="1332"/>
      <c r="C324" s="1385"/>
      <c r="D324" s="1388"/>
      <c r="E324" s="1338" t="s">
        <v>266</v>
      </c>
      <c r="F324" s="1338"/>
      <c r="G324" s="456">
        <f t="shared" si="20"/>
        <v>4</v>
      </c>
      <c r="H324" s="464">
        <v>0</v>
      </c>
      <c r="I324" s="464">
        <v>1</v>
      </c>
      <c r="J324" s="464">
        <v>0</v>
      </c>
      <c r="K324" s="464">
        <v>1</v>
      </c>
      <c r="L324" s="464">
        <v>0</v>
      </c>
      <c r="M324" s="464">
        <v>0</v>
      </c>
      <c r="N324" s="464">
        <v>0</v>
      </c>
      <c r="O324" s="464">
        <v>0</v>
      </c>
      <c r="P324" s="464">
        <v>1</v>
      </c>
      <c r="Q324" s="464">
        <v>0</v>
      </c>
      <c r="R324" s="464">
        <v>1</v>
      </c>
      <c r="S324" s="465">
        <v>0</v>
      </c>
      <c r="T324" s="1444"/>
    </row>
    <row r="325" spans="1:20" ht="16.5" thickBot="1" x14ac:dyDescent="0.3">
      <c r="A325" s="1446"/>
      <c r="B325" s="1332"/>
      <c r="C325" s="1386"/>
      <c r="D325" s="1389"/>
      <c r="E325" s="1338" t="s">
        <v>267</v>
      </c>
      <c r="F325" s="1338"/>
      <c r="G325" s="456">
        <f t="shared" si="20"/>
        <v>0</v>
      </c>
      <c r="H325" s="464">
        <v>0</v>
      </c>
      <c r="I325" s="464">
        <v>0</v>
      </c>
      <c r="J325" s="464">
        <v>0</v>
      </c>
      <c r="K325" s="464">
        <v>0</v>
      </c>
      <c r="L325" s="464">
        <v>0</v>
      </c>
      <c r="M325" s="464">
        <v>0</v>
      </c>
      <c r="N325" s="464">
        <v>0</v>
      </c>
      <c r="O325" s="464">
        <v>0</v>
      </c>
      <c r="P325" s="464">
        <v>0</v>
      </c>
      <c r="Q325" s="464">
        <v>0</v>
      </c>
      <c r="R325" s="464">
        <v>0</v>
      </c>
      <c r="S325" s="465">
        <v>0</v>
      </c>
      <c r="T325" s="1444"/>
    </row>
    <row r="326" spans="1:20" ht="16.5" thickBot="1" x14ac:dyDescent="0.3">
      <c r="A326" s="1446"/>
      <c r="B326" s="1332"/>
      <c r="C326" s="1386"/>
      <c r="D326" s="1390"/>
      <c r="E326" s="1338" t="s">
        <v>335</v>
      </c>
      <c r="F326" s="1338"/>
      <c r="G326" s="456">
        <f t="shared" si="20"/>
        <v>333</v>
      </c>
      <c r="H326" s="464">
        <v>15</v>
      </c>
      <c r="I326" s="464">
        <v>27</v>
      </c>
      <c r="J326" s="464">
        <v>20</v>
      </c>
      <c r="K326" s="464">
        <v>33</v>
      </c>
      <c r="L326" s="464">
        <v>41</v>
      </c>
      <c r="M326" s="464">
        <v>41</v>
      </c>
      <c r="N326" s="464">
        <v>36</v>
      </c>
      <c r="O326" s="464">
        <v>47</v>
      </c>
      <c r="P326" s="464">
        <v>22</v>
      </c>
      <c r="Q326" s="464">
        <v>21</v>
      </c>
      <c r="R326" s="464">
        <v>22</v>
      </c>
      <c r="S326" s="465">
        <v>8</v>
      </c>
      <c r="T326" s="1444"/>
    </row>
    <row r="327" spans="1:20" s="60" customFormat="1" ht="60.75" customHeight="1" thickBot="1" x14ac:dyDescent="0.3">
      <c r="A327" s="1446"/>
      <c r="B327" s="1332"/>
      <c r="C327" s="1387"/>
      <c r="D327" s="1391"/>
      <c r="E327" s="1364" t="s">
        <v>333</v>
      </c>
      <c r="F327" s="1364"/>
      <c r="G327" s="110">
        <f>IF((G319+G320-G321)&lt;0,"Revise porque este valor no puede ser negativo",G319+G320-G321)</f>
        <v>0</v>
      </c>
      <c r="H327" s="110">
        <f t="shared" ref="H327:S327" si="21">IF((H319+H320-H321)&lt;0,"Revise porque este valor no puede ser negativo",H319+H320-H321)</f>
        <v>0</v>
      </c>
      <c r="I327" s="110">
        <f t="shared" si="21"/>
        <v>0</v>
      </c>
      <c r="J327" s="110">
        <f t="shared" si="21"/>
        <v>0</v>
      </c>
      <c r="K327" s="110">
        <f t="shared" si="21"/>
        <v>0</v>
      </c>
      <c r="L327" s="110">
        <f t="shared" si="21"/>
        <v>0</v>
      </c>
      <c r="M327" s="110">
        <f t="shared" si="21"/>
        <v>0</v>
      </c>
      <c r="N327" s="110">
        <f t="shared" si="21"/>
        <v>0</v>
      </c>
      <c r="O327" s="110">
        <f t="shared" si="21"/>
        <v>0</v>
      </c>
      <c r="P327" s="110">
        <f t="shared" si="21"/>
        <v>0</v>
      </c>
      <c r="Q327" s="110">
        <f t="shared" si="21"/>
        <v>0</v>
      </c>
      <c r="R327" s="110">
        <f t="shared" si="21"/>
        <v>0</v>
      </c>
      <c r="S327" s="110">
        <f t="shared" si="21"/>
        <v>0</v>
      </c>
      <c r="T327" s="1444"/>
    </row>
    <row r="328" spans="1:20" ht="19.5" thickBot="1" x14ac:dyDescent="0.3">
      <c r="A328" s="1446"/>
      <c r="B328" s="1332"/>
      <c r="C328" s="1365" t="s">
        <v>172</v>
      </c>
      <c r="D328" s="1365"/>
      <c r="E328" s="1365"/>
      <c r="F328" s="1365"/>
      <c r="G328" s="1365"/>
      <c r="H328" s="1365"/>
      <c r="I328" s="1365"/>
      <c r="J328" s="1365"/>
      <c r="K328" s="1365"/>
      <c r="L328" s="1365"/>
      <c r="M328" s="1365"/>
      <c r="N328" s="1365"/>
      <c r="O328" s="1365"/>
      <c r="P328" s="1365"/>
      <c r="Q328" s="1365"/>
      <c r="R328" s="1365"/>
      <c r="S328" s="1366"/>
      <c r="T328" s="1444"/>
    </row>
    <row r="329" spans="1:20" ht="19.5" thickBot="1" x14ac:dyDescent="0.3">
      <c r="A329" s="1446"/>
      <c r="B329" s="1332"/>
      <c r="C329" s="1360" t="s">
        <v>139</v>
      </c>
      <c r="D329" s="1355" t="s">
        <v>140</v>
      </c>
      <c r="E329" s="1356"/>
      <c r="F329" s="1356"/>
      <c r="G329" s="1356"/>
      <c r="H329" s="1356"/>
      <c r="I329" s="1356"/>
      <c r="J329" s="1356"/>
      <c r="K329" s="1356"/>
      <c r="L329" s="1356"/>
      <c r="M329" s="1356"/>
      <c r="N329" s="1356"/>
      <c r="O329" s="1356"/>
      <c r="P329" s="1356"/>
      <c r="Q329" s="1356"/>
      <c r="R329" s="1356"/>
      <c r="S329" s="1357"/>
      <c r="T329" s="1444"/>
    </row>
    <row r="330" spans="1:20" ht="16.5" thickBot="1" x14ac:dyDescent="0.3">
      <c r="A330" s="1446"/>
      <c r="B330" s="1332"/>
      <c r="C330" s="1361"/>
      <c r="D330" s="1362" t="s">
        <v>141</v>
      </c>
      <c r="E330" s="1339" t="s">
        <v>271</v>
      </c>
      <c r="F330" s="1339"/>
      <c r="G330" s="466">
        <v>25</v>
      </c>
      <c r="H330" s="111">
        <f>+G338</f>
        <v>17</v>
      </c>
      <c r="I330" s="111">
        <f t="shared" ref="I330:S330" si="22">+H338</f>
        <v>12</v>
      </c>
      <c r="J330" s="111">
        <f t="shared" si="22"/>
        <v>12</v>
      </c>
      <c r="K330" s="111">
        <f t="shared" si="22"/>
        <v>14</v>
      </c>
      <c r="L330" s="111">
        <f t="shared" si="22"/>
        <v>14</v>
      </c>
      <c r="M330" s="111">
        <f t="shared" si="22"/>
        <v>13</v>
      </c>
      <c r="N330" s="111">
        <f t="shared" si="22"/>
        <v>12</v>
      </c>
      <c r="O330" s="111">
        <f t="shared" si="22"/>
        <v>11</v>
      </c>
      <c r="P330" s="111">
        <f t="shared" si="22"/>
        <v>15</v>
      </c>
      <c r="Q330" s="111">
        <f t="shared" si="22"/>
        <v>9</v>
      </c>
      <c r="R330" s="111">
        <f t="shared" si="22"/>
        <v>9</v>
      </c>
      <c r="S330" s="111">
        <f t="shared" si="22"/>
        <v>10</v>
      </c>
      <c r="T330" s="1444"/>
    </row>
    <row r="331" spans="1:20" ht="16.5" thickBot="1" x14ac:dyDescent="0.3">
      <c r="A331" s="1446"/>
      <c r="B331" s="1332"/>
      <c r="C331" s="1361"/>
      <c r="D331" s="1363"/>
      <c r="E331" s="1339" t="s">
        <v>269</v>
      </c>
      <c r="F331" s="1339"/>
      <c r="G331" s="46">
        <f>+G209</f>
        <v>64</v>
      </c>
      <c r="H331" s="46">
        <f t="shared" ref="H331:S331" si="23">+H209</f>
        <v>2</v>
      </c>
      <c r="I331" s="46">
        <f t="shared" si="23"/>
        <v>6</v>
      </c>
      <c r="J331" s="46">
        <f t="shared" si="23"/>
        <v>5</v>
      </c>
      <c r="K331" s="46">
        <f t="shared" si="23"/>
        <v>6</v>
      </c>
      <c r="L331" s="46">
        <f t="shared" si="23"/>
        <v>6</v>
      </c>
      <c r="M331" s="46">
        <f t="shared" si="23"/>
        <v>10</v>
      </c>
      <c r="N331" s="46">
        <f t="shared" si="23"/>
        <v>5</v>
      </c>
      <c r="O331" s="46">
        <f t="shared" si="23"/>
        <v>9</v>
      </c>
      <c r="P331" s="46">
        <f t="shared" si="23"/>
        <v>7</v>
      </c>
      <c r="Q331" s="46">
        <f t="shared" si="23"/>
        <v>5</v>
      </c>
      <c r="R331" s="46">
        <f t="shared" si="23"/>
        <v>3</v>
      </c>
      <c r="S331" s="46">
        <f t="shared" si="23"/>
        <v>0</v>
      </c>
      <c r="T331" s="1444"/>
    </row>
    <row r="332" spans="1:20" ht="16.5" thickBot="1" x14ac:dyDescent="0.3">
      <c r="A332" s="1446"/>
      <c r="B332" s="1332"/>
      <c r="C332" s="1361"/>
      <c r="D332" s="1363"/>
      <c r="E332" s="1339" t="s">
        <v>270</v>
      </c>
      <c r="F332" s="1339"/>
      <c r="G332" s="46">
        <f>+G322</f>
        <v>3</v>
      </c>
      <c r="H332" s="46">
        <f t="shared" ref="H332:S332" si="24">+H322</f>
        <v>0</v>
      </c>
      <c r="I332" s="46">
        <f t="shared" si="24"/>
        <v>0</v>
      </c>
      <c r="J332" s="46">
        <f t="shared" si="24"/>
        <v>1</v>
      </c>
      <c r="K332" s="46">
        <f t="shared" si="24"/>
        <v>0</v>
      </c>
      <c r="L332" s="46">
        <f t="shared" si="24"/>
        <v>1</v>
      </c>
      <c r="M332" s="46">
        <f t="shared" si="24"/>
        <v>0</v>
      </c>
      <c r="N332" s="46">
        <f t="shared" si="24"/>
        <v>0</v>
      </c>
      <c r="O332" s="46">
        <f t="shared" si="24"/>
        <v>1</v>
      </c>
      <c r="P332" s="46">
        <f t="shared" si="24"/>
        <v>0</v>
      </c>
      <c r="Q332" s="46">
        <f t="shared" si="24"/>
        <v>0</v>
      </c>
      <c r="R332" s="46">
        <f t="shared" si="24"/>
        <v>0</v>
      </c>
      <c r="S332" s="46">
        <f t="shared" si="24"/>
        <v>0</v>
      </c>
      <c r="T332" s="1444"/>
    </row>
    <row r="333" spans="1:20" ht="16.5" thickBot="1" x14ac:dyDescent="0.3">
      <c r="A333" s="1446"/>
      <c r="B333" s="1332"/>
      <c r="C333" s="1361"/>
      <c r="D333" s="1363"/>
      <c r="E333" s="1339" t="s">
        <v>336</v>
      </c>
      <c r="F333" s="1339"/>
      <c r="G333" s="46">
        <f>SUM(G334:G337)</f>
        <v>75</v>
      </c>
      <c r="H333" s="46">
        <f t="shared" ref="H333:S333" si="25">SUM(H334:H337)</f>
        <v>7</v>
      </c>
      <c r="I333" s="46">
        <f t="shared" si="25"/>
        <v>6</v>
      </c>
      <c r="J333" s="46">
        <f t="shared" si="25"/>
        <v>4</v>
      </c>
      <c r="K333" s="46">
        <f t="shared" si="25"/>
        <v>6</v>
      </c>
      <c r="L333" s="46">
        <f t="shared" si="25"/>
        <v>8</v>
      </c>
      <c r="M333" s="46">
        <f t="shared" si="25"/>
        <v>11</v>
      </c>
      <c r="N333" s="46">
        <f t="shared" si="25"/>
        <v>6</v>
      </c>
      <c r="O333" s="46">
        <f t="shared" si="25"/>
        <v>6</v>
      </c>
      <c r="P333" s="46">
        <f t="shared" si="25"/>
        <v>13</v>
      </c>
      <c r="Q333" s="46">
        <f t="shared" si="25"/>
        <v>5</v>
      </c>
      <c r="R333" s="46">
        <f t="shared" si="25"/>
        <v>2</v>
      </c>
      <c r="S333" s="46">
        <f t="shared" si="25"/>
        <v>1</v>
      </c>
      <c r="T333" s="1444"/>
    </row>
    <row r="334" spans="1:20" ht="16.5" thickBot="1" x14ac:dyDescent="0.3">
      <c r="A334" s="1446"/>
      <c r="B334" s="1332"/>
      <c r="C334" s="1361"/>
      <c r="D334" s="1363"/>
      <c r="E334" s="1337" t="s">
        <v>340</v>
      </c>
      <c r="F334" s="1337"/>
      <c r="G334" s="450">
        <f>SUM(H334:S334)</f>
        <v>69</v>
      </c>
      <c r="H334" s="450">
        <v>7</v>
      </c>
      <c r="I334" s="450">
        <v>5</v>
      </c>
      <c r="J334" s="450">
        <v>4</v>
      </c>
      <c r="K334" s="450">
        <v>5</v>
      </c>
      <c r="L334" s="450">
        <v>7</v>
      </c>
      <c r="M334" s="450">
        <v>10</v>
      </c>
      <c r="N334" s="450">
        <v>6</v>
      </c>
      <c r="O334" s="450">
        <v>6</v>
      </c>
      <c r="P334" s="450">
        <v>11</v>
      </c>
      <c r="Q334" s="450">
        <v>5</v>
      </c>
      <c r="R334" s="450">
        <v>2</v>
      </c>
      <c r="S334" s="450">
        <v>1</v>
      </c>
      <c r="T334" s="1444"/>
    </row>
    <row r="335" spans="1:20" ht="16.5" thickBot="1" x14ac:dyDescent="0.3">
      <c r="A335" s="1446"/>
      <c r="B335" s="1332"/>
      <c r="C335" s="1361"/>
      <c r="D335" s="1363"/>
      <c r="E335" s="1338" t="s">
        <v>341</v>
      </c>
      <c r="F335" s="1338"/>
      <c r="G335" s="450">
        <f t="shared" ref="G335:G337" si="26">SUM(H335:S335)</f>
        <v>1</v>
      </c>
      <c r="H335" s="450">
        <v>0</v>
      </c>
      <c r="I335" s="450">
        <v>0</v>
      </c>
      <c r="J335" s="450">
        <v>0</v>
      </c>
      <c r="K335" s="450">
        <v>1</v>
      </c>
      <c r="L335" s="450">
        <v>0</v>
      </c>
      <c r="M335" s="450">
        <v>0</v>
      </c>
      <c r="N335" s="450">
        <v>0</v>
      </c>
      <c r="O335" s="450">
        <v>0</v>
      </c>
      <c r="P335" s="450">
        <v>0</v>
      </c>
      <c r="Q335" s="450">
        <v>0</v>
      </c>
      <c r="R335" s="450">
        <v>0</v>
      </c>
      <c r="S335" s="450">
        <v>0</v>
      </c>
      <c r="T335" s="1444"/>
    </row>
    <row r="336" spans="1:20" ht="16.5" thickBot="1" x14ac:dyDescent="0.3">
      <c r="A336" s="1446"/>
      <c r="B336" s="1332"/>
      <c r="C336" s="1361"/>
      <c r="D336" s="1363"/>
      <c r="E336" s="1338" t="s">
        <v>342</v>
      </c>
      <c r="F336" s="1338"/>
      <c r="G336" s="450">
        <f t="shared" si="26"/>
        <v>4</v>
      </c>
      <c r="H336" s="450">
        <v>0</v>
      </c>
      <c r="I336" s="450">
        <v>1</v>
      </c>
      <c r="J336" s="450">
        <v>0</v>
      </c>
      <c r="K336" s="450">
        <v>0</v>
      </c>
      <c r="L336" s="450">
        <v>1</v>
      </c>
      <c r="M336" s="450">
        <v>1</v>
      </c>
      <c r="N336" s="450">
        <v>0</v>
      </c>
      <c r="O336" s="450">
        <v>0</v>
      </c>
      <c r="P336" s="450">
        <v>1</v>
      </c>
      <c r="Q336" s="450">
        <v>0</v>
      </c>
      <c r="R336" s="450">
        <v>0</v>
      </c>
      <c r="S336" s="450">
        <v>0</v>
      </c>
      <c r="T336" s="1444"/>
    </row>
    <row r="337" spans="1:20" ht="16.5" thickBot="1" x14ac:dyDescent="0.3">
      <c r="A337" s="1446"/>
      <c r="B337" s="1332"/>
      <c r="C337" s="1361"/>
      <c r="D337" s="1363"/>
      <c r="E337" s="1338" t="s">
        <v>343</v>
      </c>
      <c r="F337" s="1338"/>
      <c r="G337" s="450">
        <f t="shared" si="26"/>
        <v>1</v>
      </c>
      <c r="H337" s="450">
        <v>0</v>
      </c>
      <c r="I337" s="450">
        <v>0</v>
      </c>
      <c r="J337" s="450">
        <v>0</v>
      </c>
      <c r="K337" s="450">
        <v>0</v>
      </c>
      <c r="L337" s="450">
        <v>0</v>
      </c>
      <c r="M337" s="450">
        <v>0</v>
      </c>
      <c r="N337" s="450">
        <v>0</v>
      </c>
      <c r="O337" s="450">
        <v>0</v>
      </c>
      <c r="P337" s="450">
        <v>1</v>
      </c>
      <c r="Q337" s="450">
        <v>0</v>
      </c>
      <c r="R337" s="450">
        <v>0</v>
      </c>
      <c r="S337" s="450">
        <v>0</v>
      </c>
      <c r="T337" s="1444"/>
    </row>
    <row r="338" spans="1:20" ht="58.5" customHeight="1" thickBot="1" x14ac:dyDescent="0.3">
      <c r="A338" s="1446"/>
      <c r="B338" s="1332"/>
      <c r="C338" s="1361"/>
      <c r="D338" s="1363"/>
      <c r="E338" s="1339" t="s">
        <v>344</v>
      </c>
      <c r="F338" s="1339"/>
      <c r="G338" s="59">
        <f>IF((G330+G331+G332-G333)&lt;0,"Revise porque este valor no puede ser negativo",G330+G331+G332-G333)</f>
        <v>17</v>
      </c>
      <c r="H338" s="59">
        <f t="shared" ref="H338:S338" si="27">IF((H330+H331+H332-H333)&lt;0,"Revise porque este valor no puede ser negativo",H330+H331+H332-H333)</f>
        <v>12</v>
      </c>
      <c r="I338" s="59">
        <f t="shared" si="27"/>
        <v>12</v>
      </c>
      <c r="J338" s="59">
        <f t="shared" si="27"/>
        <v>14</v>
      </c>
      <c r="K338" s="59">
        <f t="shared" si="27"/>
        <v>14</v>
      </c>
      <c r="L338" s="59">
        <f t="shared" si="27"/>
        <v>13</v>
      </c>
      <c r="M338" s="59">
        <f t="shared" si="27"/>
        <v>12</v>
      </c>
      <c r="N338" s="59">
        <f t="shared" si="27"/>
        <v>11</v>
      </c>
      <c r="O338" s="59">
        <f t="shared" si="27"/>
        <v>15</v>
      </c>
      <c r="P338" s="59">
        <f t="shared" si="27"/>
        <v>9</v>
      </c>
      <c r="Q338" s="59">
        <f t="shared" si="27"/>
        <v>9</v>
      </c>
      <c r="R338" s="59">
        <f t="shared" si="27"/>
        <v>10</v>
      </c>
      <c r="S338" s="59">
        <f t="shared" si="27"/>
        <v>9</v>
      </c>
      <c r="T338" s="1444"/>
    </row>
    <row r="339" spans="1:20" ht="19.5" thickBot="1" x14ac:dyDescent="0.3">
      <c r="A339" s="1446"/>
      <c r="B339" s="1332"/>
      <c r="C339" s="1361"/>
      <c r="D339" s="1356" t="s">
        <v>142</v>
      </c>
      <c r="E339" s="1356"/>
      <c r="F339" s="1356"/>
      <c r="G339" s="1356"/>
      <c r="H339" s="1356"/>
      <c r="I339" s="1356"/>
      <c r="J339" s="1356"/>
      <c r="K339" s="1356"/>
      <c r="L339" s="1356"/>
      <c r="M339" s="1356"/>
      <c r="N339" s="1356"/>
      <c r="O339" s="1356"/>
      <c r="P339" s="1356"/>
      <c r="Q339" s="1356"/>
      <c r="R339" s="1356"/>
      <c r="S339" s="1357"/>
      <c r="T339" s="1444"/>
    </row>
    <row r="340" spans="1:20" ht="16.5" thickBot="1" x14ac:dyDescent="0.3">
      <c r="A340" s="1446"/>
      <c r="B340" s="1332"/>
      <c r="C340" s="1361"/>
      <c r="D340" s="1362" t="s">
        <v>263</v>
      </c>
      <c r="E340" s="1339" t="s">
        <v>273</v>
      </c>
      <c r="F340" s="1339"/>
      <c r="G340" s="48">
        <v>20</v>
      </c>
      <c r="H340" s="111">
        <f>+G348</f>
        <v>13</v>
      </c>
      <c r="I340" s="111">
        <f t="shared" ref="I340:S340" si="28">+H348</f>
        <v>13</v>
      </c>
      <c r="J340" s="111">
        <f t="shared" si="28"/>
        <v>15</v>
      </c>
      <c r="K340" s="111">
        <f t="shared" si="28"/>
        <v>13</v>
      </c>
      <c r="L340" s="111">
        <f t="shared" si="28"/>
        <v>13</v>
      </c>
      <c r="M340" s="111">
        <f t="shared" si="28"/>
        <v>14</v>
      </c>
      <c r="N340" s="111">
        <f t="shared" si="28"/>
        <v>13</v>
      </c>
      <c r="O340" s="111">
        <f t="shared" si="28"/>
        <v>13</v>
      </c>
      <c r="P340" s="111">
        <f t="shared" si="28"/>
        <v>8</v>
      </c>
      <c r="Q340" s="111">
        <f t="shared" si="28"/>
        <v>6</v>
      </c>
      <c r="R340" s="111">
        <f t="shared" si="28"/>
        <v>6</v>
      </c>
      <c r="S340" s="111">
        <f t="shared" si="28"/>
        <v>7</v>
      </c>
      <c r="T340" s="1444"/>
    </row>
    <row r="341" spans="1:20" ht="16.5" thickBot="1" x14ac:dyDescent="0.3">
      <c r="A341" s="1446"/>
      <c r="B341" s="1332"/>
      <c r="C341" s="1361"/>
      <c r="D341" s="1363"/>
      <c r="E341" s="1339" t="s">
        <v>274</v>
      </c>
      <c r="F341" s="1339"/>
      <c r="G341" s="46">
        <f>+G263</f>
        <v>16</v>
      </c>
      <c r="H341" s="46">
        <f t="shared" ref="H341:S341" si="29">+H263</f>
        <v>1</v>
      </c>
      <c r="I341" s="46">
        <f t="shared" si="29"/>
        <v>3</v>
      </c>
      <c r="J341" s="46">
        <f t="shared" si="29"/>
        <v>0</v>
      </c>
      <c r="K341" s="46">
        <f t="shared" si="29"/>
        <v>0</v>
      </c>
      <c r="L341" s="46">
        <f t="shared" si="29"/>
        <v>4</v>
      </c>
      <c r="M341" s="46">
        <f t="shared" si="29"/>
        <v>0</v>
      </c>
      <c r="N341" s="46">
        <f t="shared" si="29"/>
        <v>3</v>
      </c>
      <c r="O341" s="46">
        <f t="shared" si="29"/>
        <v>1</v>
      </c>
      <c r="P341" s="46">
        <f t="shared" si="29"/>
        <v>1</v>
      </c>
      <c r="Q341" s="46">
        <f t="shared" si="29"/>
        <v>1</v>
      </c>
      <c r="R341" s="46">
        <f t="shared" si="29"/>
        <v>2</v>
      </c>
      <c r="S341" s="46">
        <f t="shared" si="29"/>
        <v>0</v>
      </c>
      <c r="T341" s="1444"/>
    </row>
    <row r="342" spans="1:20" ht="16.5" thickBot="1" x14ac:dyDescent="0.3">
      <c r="A342" s="1446"/>
      <c r="B342" s="1332"/>
      <c r="C342" s="1361"/>
      <c r="D342" s="1363"/>
      <c r="E342" s="1339" t="s">
        <v>275</v>
      </c>
      <c r="F342" s="1339"/>
      <c r="G342" s="46">
        <f>+G323</f>
        <v>1</v>
      </c>
      <c r="H342" s="46">
        <f t="shared" ref="H342:S342" si="30">+H323</f>
        <v>0</v>
      </c>
      <c r="I342" s="46">
        <f t="shared" si="30"/>
        <v>0</v>
      </c>
      <c r="J342" s="46">
        <f t="shared" si="30"/>
        <v>0</v>
      </c>
      <c r="K342" s="46">
        <f t="shared" si="30"/>
        <v>0</v>
      </c>
      <c r="L342" s="46">
        <f t="shared" si="30"/>
        <v>0</v>
      </c>
      <c r="M342" s="46">
        <f t="shared" si="30"/>
        <v>0</v>
      </c>
      <c r="N342" s="46">
        <f t="shared" si="30"/>
        <v>1</v>
      </c>
      <c r="O342" s="46">
        <f t="shared" si="30"/>
        <v>0</v>
      </c>
      <c r="P342" s="46">
        <f t="shared" si="30"/>
        <v>0</v>
      </c>
      <c r="Q342" s="46">
        <f t="shared" si="30"/>
        <v>0</v>
      </c>
      <c r="R342" s="46">
        <f t="shared" si="30"/>
        <v>0</v>
      </c>
      <c r="S342" s="46">
        <f t="shared" si="30"/>
        <v>0</v>
      </c>
      <c r="T342" s="1444"/>
    </row>
    <row r="343" spans="1:20" ht="16.5" thickBot="1" x14ac:dyDescent="0.3">
      <c r="A343" s="1446"/>
      <c r="B343" s="1332"/>
      <c r="C343" s="1361"/>
      <c r="D343" s="1363"/>
      <c r="E343" s="1339" t="s">
        <v>276</v>
      </c>
      <c r="F343" s="1339"/>
      <c r="G343" s="46">
        <f>+G335</f>
        <v>1</v>
      </c>
      <c r="H343" s="46">
        <f t="shared" ref="H343:S343" si="31">+H335</f>
        <v>0</v>
      </c>
      <c r="I343" s="46">
        <f t="shared" si="31"/>
        <v>0</v>
      </c>
      <c r="J343" s="46">
        <f t="shared" si="31"/>
        <v>0</v>
      </c>
      <c r="K343" s="46">
        <f t="shared" si="31"/>
        <v>1</v>
      </c>
      <c r="L343" s="46">
        <f t="shared" si="31"/>
        <v>0</v>
      </c>
      <c r="M343" s="46">
        <f t="shared" si="31"/>
        <v>0</v>
      </c>
      <c r="N343" s="46">
        <f t="shared" si="31"/>
        <v>0</v>
      </c>
      <c r="O343" s="46">
        <f t="shared" si="31"/>
        <v>0</v>
      </c>
      <c r="P343" s="46">
        <f t="shared" si="31"/>
        <v>0</v>
      </c>
      <c r="Q343" s="46">
        <f t="shared" si="31"/>
        <v>0</v>
      </c>
      <c r="R343" s="46">
        <f t="shared" si="31"/>
        <v>0</v>
      </c>
      <c r="S343" s="46">
        <f t="shared" si="31"/>
        <v>0</v>
      </c>
      <c r="T343" s="1444"/>
    </row>
    <row r="344" spans="1:20" ht="16.5" thickBot="1" x14ac:dyDescent="0.3">
      <c r="A344" s="1446"/>
      <c r="B344" s="1332"/>
      <c r="C344" s="1361"/>
      <c r="D344" s="1363"/>
      <c r="E344" s="1339" t="s">
        <v>350</v>
      </c>
      <c r="F344" s="1339"/>
      <c r="G344" s="112">
        <f>SUM(G345:G347)</f>
        <v>25</v>
      </c>
      <c r="H344" s="112">
        <f t="shared" ref="H344:S344" si="32">SUM(H345:H347)</f>
        <v>1</v>
      </c>
      <c r="I344" s="112">
        <f t="shared" si="32"/>
        <v>1</v>
      </c>
      <c r="J344" s="112">
        <f t="shared" si="32"/>
        <v>2</v>
      </c>
      <c r="K344" s="112">
        <f t="shared" si="32"/>
        <v>1</v>
      </c>
      <c r="L344" s="112">
        <f t="shared" si="32"/>
        <v>3</v>
      </c>
      <c r="M344" s="112">
        <f t="shared" si="32"/>
        <v>1</v>
      </c>
      <c r="N344" s="112">
        <f t="shared" si="32"/>
        <v>4</v>
      </c>
      <c r="O344" s="112">
        <f t="shared" si="32"/>
        <v>6</v>
      </c>
      <c r="P344" s="112">
        <f t="shared" si="32"/>
        <v>3</v>
      </c>
      <c r="Q344" s="112">
        <f t="shared" si="32"/>
        <v>1</v>
      </c>
      <c r="R344" s="112">
        <f t="shared" si="32"/>
        <v>1</v>
      </c>
      <c r="S344" s="112">
        <f t="shared" si="32"/>
        <v>1</v>
      </c>
      <c r="T344" s="1444"/>
    </row>
    <row r="345" spans="1:20" ht="16.5" thickBot="1" x14ac:dyDescent="0.3">
      <c r="A345" s="1446"/>
      <c r="B345" s="1332"/>
      <c r="C345" s="1361"/>
      <c r="D345" s="1363"/>
      <c r="E345" s="1337" t="s">
        <v>351</v>
      </c>
      <c r="F345" s="1337"/>
      <c r="G345" s="450">
        <f>SUM(H345:S345)</f>
        <v>21</v>
      </c>
      <c r="H345" s="450">
        <v>1</v>
      </c>
      <c r="I345" s="450">
        <v>1</v>
      </c>
      <c r="J345" s="450">
        <v>2</v>
      </c>
      <c r="K345" s="450">
        <v>1</v>
      </c>
      <c r="L345" s="450">
        <v>2</v>
      </c>
      <c r="M345" s="450">
        <v>1</v>
      </c>
      <c r="N345" s="450">
        <v>3</v>
      </c>
      <c r="O345" s="450">
        <v>5</v>
      </c>
      <c r="P345" s="450">
        <v>2</v>
      </c>
      <c r="Q345" s="450">
        <v>1</v>
      </c>
      <c r="R345" s="450">
        <v>1</v>
      </c>
      <c r="S345" s="450">
        <v>1</v>
      </c>
      <c r="T345" s="1444"/>
    </row>
    <row r="346" spans="1:20" ht="16.5" thickBot="1" x14ac:dyDescent="0.3">
      <c r="A346" s="1446"/>
      <c r="B346" s="1332"/>
      <c r="C346" s="1361"/>
      <c r="D346" s="1363"/>
      <c r="E346" s="1338" t="s">
        <v>352</v>
      </c>
      <c r="F346" s="1338"/>
      <c r="G346" s="450">
        <f t="shared" ref="G346:G347" si="33">SUM(H346:S346)</f>
        <v>3</v>
      </c>
      <c r="H346" s="450">
        <v>0</v>
      </c>
      <c r="I346" s="450">
        <v>0</v>
      </c>
      <c r="J346" s="450">
        <v>0</v>
      </c>
      <c r="K346" s="450">
        <v>0</v>
      </c>
      <c r="L346" s="450">
        <v>1</v>
      </c>
      <c r="M346" s="450">
        <v>0</v>
      </c>
      <c r="N346" s="450">
        <v>0</v>
      </c>
      <c r="O346" s="450">
        <v>1</v>
      </c>
      <c r="P346" s="450">
        <v>1</v>
      </c>
      <c r="Q346" s="450">
        <v>0</v>
      </c>
      <c r="R346" s="450">
        <v>0</v>
      </c>
      <c r="S346" s="450">
        <v>0</v>
      </c>
      <c r="T346" s="1444"/>
    </row>
    <row r="347" spans="1:20" ht="16.5" thickBot="1" x14ac:dyDescent="0.3">
      <c r="A347" s="1446"/>
      <c r="B347" s="1332"/>
      <c r="C347" s="1361"/>
      <c r="D347" s="1363"/>
      <c r="E347" s="1338" t="s">
        <v>353</v>
      </c>
      <c r="F347" s="1338"/>
      <c r="G347" s="450">
        <f t="shared" si="33"/>
        <v>1</v>
      </c>
      <c r="H347" s="450">
        <v>0</v>
      </c>
      <c r="I347" s="450">
        <v>0</v>
      </c>
      <c r="J347" s="450">
        <v>0</v>
      </c>
      <c r="K347" s="450">
        <v>0</v>
      </c>
      <c r="L347" s="450">
        <v>0</v>
      </c>
      <c r="M347" s="450">
        <v>0</v>
      </c>
      <c r="N347" s="450">
        <v>1</v>
      </c>
      <c r="O347" s="450">
        <v>0</v>
      </c>
      <c r="P347" s="450">
        <v>0</v>
      </c>
      <c r="Q347" s="450">
        <v>0</v>
      </c>
      <c r="R347" s="450">
        <v>0</v>
      </c>
      <c r="S347" s="450">
        <v>0</v>
      </c>
      <c r="T347" s="1444"/>
    </row>
    <row r="348" spans="1:20" ht="16.5" thickBot="1" x14ac:dyDescent="0.3">
      <c r="A348" s="1446"/>
      <c r="B348" s="1332"/>
      <c r="C348" s="1361"/>
      <c r="D348" s="1363"/>
      <c r="E348" s="1339" t="s">
        <v>354</v>
      </c>
      <c r="F348" s="1339"/>
      <c r="G348" s="110">
        <f>IF((G340+G341+G342+G343-G344)&lt;0,"Revise porque este valor no puede ser negativo",G340+G341+G342+G343-G344)</f>
        <v>13</v>
      </c>
      <c r="H348" s="110">
        <f t="shared" ref="H348:S348" si="34">IF((H340+H341+H342+H343-H344)&lt;0,"Revise porque este valor no puede ser negativo",H340+H341+H342+H343-H344)</f>
        <v>13</v>
      </c>
      <c r="I348" s="110">
        <f t="shared" si="34"/>
        <v>15</v>
      </c>
      <c r="J348" s="110">
        <f t="shared" si="34"/>
        <v>13</v>
      </c>
      <c r="K348" s="110">
        <f t="shared" si="34"/>
        <v>13</v>
      </c>
      <c r="L348" s="110">
        <f t="shared" si="34"/>
        <v>14</v>
      </c>
      <c r="M348" s="110">
        <f t="shared" si="34"/>
        <v>13</v>
      </c>
      <c r="N348" s="110">
        <f t="shared" si="34"/>
        <v>13</v>
      </c>
      <c r="O348" s="110">
        <f t="shared" si="34"/>
        <v>8</v>
      </c>
      <c r="P348" s="110">
        <f t="shared" si="34"/>
        <v>6</v>
      </c>
      <c r="Q348" s="110">
        <f t="shared" si="34"/>
        <v>6</v>
      </c>
      <c r="R348" s="110">
        <f t="shared" si="34"/>
        <v>7</v>
      </c>
      <c r="S348" s="110">
        <f t="shared" si="34"/>
        <v>6</v>
      </c>
      <c r="T348" s="1444"/>
    </row>
    <row r="349" spans="1:20" ht="19.5" thickBot="1" x14ac:dyDescent="0.3">
      <c r="A349" s="1446"/>
      <c r="B349" s="1332"/>
      <c r="C349" s="1349" t="s">
        <v>173</v>
      </c>
      <c r="D349" s="1350"/>
      <c r="E349" s="1351"/>
      <c r="F349" s="1351"/>
      <c r="G349" s="1350"/>
      <c r="H349" s="1350"/>
      <c r="I349" s="1350"/>
      <c r="J349" s="1350"/>
      <c r="K349" s="1350"/>
      <c r="L349" s="1350"/>
      <c r="M349" s="1350"/>
      <c r="N349" s="1350"/>
      <c r="O349" s="1350"/>
      <c r="P349" s="1350"/>
      <c r="Q349" s="1350"/>
      <c r="R349" s="1350"/>
      <c r="S349" s="1352"/>
      <c r="T349" s="1444"/>
    </row>
    <row r="350" spans="1:20" ht="19.5" thickBot="1" x14ac:dyDescent="0.3">
      <c r="A350" s="1446"/>
      <c r="B350" s="1332"/>
      <c r="C350" s="1353" t="s">
        <v>143</v>
      </c>
      <c r="D350" s="1355" t="s">
        <v>144</v>
      </c>
      <c r="E350" s="1356"/>
      <c r="F350" s="1356"/>
      <c r="G350" s="1356"/>
      <c r="H350" s="1356"/>
      <c r="I350" s="1356"/>
      <c r="J350" s="1356"/>
      <c r="K350" s="1356"/>
      <c r="L350" s="1356"/>
      <c r="M350" s="1356"/>
      <c r="N350" s="1356"/>
      <c r="O350" s="1356"/>
      <c r="P350" s="1356"/>
      <c r="Q350" s="1356"/>
      <c r="R350" s="1356"/>
      <c r="S350" s="1357"/>
      <c r="T350" s="1444"/>
    </row>
    <row r="351" spans="1:20" ht="16.5" thickBot="1" x14ac:dyDescent="0.3">
      <c r="A351" s="1446"/>
      <c r="B351" s="1332"/>
      <c r="C351" s="1354"/>
      <c r="D351" s="1358" t="s">
        <v>182</v>
      </c>
      <c r="E351" s="1339" t="s">
        <v>232</v>
      </c>
      <c r="F351" s="1339"/>
      <c r="G351" s="467">
        <v>24</v>
      </c>
      <c r="H351" s="111">
        <f>+G357</f>
        <v>26</v>
      </c>
      <c r="I351" s="111">
        <f t="shared" ref="I351:S351" si="35">+H357</f>
        <v>25</v>
      </c>
      <c r="J351" s="111">
        <f t="shared" si="35"/>
        <v>25</v>
      </c>
      <c r="K351" s="111">
        <f t="shared" si="35"/>
        <v>25</v>
      </c>
      <c r="L351" s="111">
        <f t="shared" si="35"/>
        <v>30</v>
      </c>
      <c r="M351" s="111">
        <f t="shared" si="35"/>
        <v>35</v>
      </c>
      <c r="N351" s="111">
        <f t="shared" si="35"/>
        <v>37</v>
      </c>
      <c r="O351" s="111">
        <f t="shared" si="35"/>
        <v>48</v>
      </c>
      <c r="P351" s="111">
        <f t="shared" si="35"/>
        <v>50</v>
      </c>
      <c r="Q351" s="111">
        <f t="shared" si="35"/>
        <v>56</v>
      </c>
      <c r="R351" s="111">
        <f t="shared" si="35"/>
        <v>53</v>
      </c>
      <c r="S351" s="111">
        <f t="shared" si="35"/>
        <v>55</v>
      </c>
      <c r="T351" s="1444"/>
    </row>
    <row r="352" spans="1:20" ht="16.5" thickBot="1" x14ac:dyDescent="0.3">
      <c r="A352" s="1446"/>
      <c r="B352" s="1332"/>
      <c r="C352" s="1354"/>
      <c r="D352" s="1359"/>
      <c r="E352" s="1339" t="s">
        <v>337</v>
      </c>
      <c r="F352" s="1339"/>
      <c r="G352" s="113">
        <f>+G317</f>
        <v>28</v>
      </c>
      <c r="H352" s="112">
        <f t="shared" ref="H352:S352" si="36">SUM(H264:H317)</f>
        <v>0</v>
      </c>
      <c r="I352" s="112">
        <f t="shared" si="36"/>
        <v>2</v>
      </c>
      <c r="J352" s="112">
        <f t="shared" si="36"/>
        <v>2</v>
      </c>
      <c r="K352" s="112">
        <f t="shared" si="36"/>
        <v>6</v>
      </c>
      <c r="L352" s="112">
        <f t="shared" si="36"/>
        <v>8</v>
      </c>
      <c r="M352" s="112">
        <f t="shared" si="36"/>
        <v>6</v>
      </c>
      <c r="N352" s="112">
        <f t="shared" si="36"/>
        <v>12</v>
      </c>
      <c r="O352" s="112">
        <f t="shared" si="36"/>
        <v>6</v>
      </c>
      <c r="P352" s="112">
        <f t="shared" si="36"/>
        <v>8</v>
      </c>
      <c r="Q352" s="112">
        <f t="shared" si="36"/>
        <v>0</v>
      </c>
      <c r="R352" s="112">
        <f t="shared" si="36"/>
        <v>4</v>
      </c>
      <c r="S352" s="112">
        <f t="shared" si="36"/>
        <v>2</v>
      </c>
      <c r="T352" s="1444"/>
    </row>
    <row r="353" spans="1:20" ht="16.5" thickBot="1" x14ac:dyDescent="0.3">
      <c r="A353" s="1446"/>
      <c r="B353" s="1332"/>
      <c r="C353" s="1354"/>
      <c r="D353" s="1359"/>
      <c r="E353" s="1339" t="s">
        <v>345</v>
      </c>
      <c r="F353" s="1339"/>
      <c r="G353" s="113">
        <f>SUM(G354:G356)</f>
        <v>26</v>
      </c>
      <c r="H353" s="113">
        <f t="shared" ref="H353:S353" si="37">SUM(H354:H356)</f>
        <v>1</v>
      </c>
      <c r="I353" s="113">
        <f t="shared" si="37"/>
        <v>2</v>
      </c>
      <c r="J353" s="113">
        <f t="shared" si="37"/>
        <v>2</v>
      </c>
      <c r="K353" s="113">
        <f t="shared" si="37"/>
        <v>1</v>
      </c>
      <c r="L353" s="113">
        <f t="shared" si="37"/>
        <v>3</v>
      </c>
      <c r="M353" s="113">
        <f t="shared" si="37"/>
        <v>4</v>
      </c>
      <c r="N353" s="113">
        <f t="shared" si="37"/>
        <v>1</v>
      </c>
      <c r="O353" s="113">
        <f t="shared" si="37"/>
        <v>4</v>
      </c>
      <c r="P353" s="113">
        <f t="shared" si="37"/>
        <v>2</v>
      </c>
      <c r="Q353" s="113">
        <f t="shared" si="37"/>
        <v>3</v>
      </c>
      <c r="R353" s="113">
        <f t="shared" si="37"/>
        <v>2</v>
      </c>
      <c r="S353" s="113">
        <f t="shared" si="37"/>
        <v>1</v>
      </c>
      <c r="T353" s="1444"/>
    </row>
    <row r="354" spans="1:20" ht="16.5" thickBot="1" x14ac:dyDescent="0.3">
      <c r="A354" s="1446"/>
      <c r="B354" s="1332"/>
      <c r="C354" s="1354"/>
      <c r="D354" s="1359"/>
      <c r="E354" s="1337" t="s">
        <v>346</v>
      </c>
      <c r="F354" s="1337"/>
      <c r="G354" s="468">
        <f>SUM(H354:S354)</f>
        <v>21</v>
      </c>
      <c r="H354" s="450">
        <v>1</v>
      </c>
      <c r="I354" s="450">
        <v>2</v>
      </c>
      <c r="J354" s="450">
        <v>2</v>
      </c>
      <c r="K354" s="450">
        <v>1</v>
      </c>
      <c r="L354" s="450">
        <v>2</v>
      </c>
      <c r="M354" s="450">
        <v>3</v>
      </c>
      <c r="N354" s="450">
        <v>1</v>
      </c>
      <c r="O354" s="450">
        <v>3</v>
      </c>
      <c r="P354" s="450">
        <v>1</v>
      </c>
      <c r="Q354" s="450">
        <v>2</v>
      </c>
      <c r="R354" s="450">
        <v>2</v>
      </c>
      <c r="S354" s="450">
        <v>1</v>
      </c>
      <c r="T354" s="1444"/>
    </row>
    <row r="355" spans="1:20" ht="16.5" thickBot="1" x14ac:dyDescent="0.3">
      <c r="A355" s="1446"/>
      <c r="B355" s="1332"/>
      <c r="C355" s="1354"/>
      <c r="D355" s="1359"/>
      <c r="E355" s="1338" t="s">
        <v>347</v>
      </c>
      <c r="F355" s="1338"/>
      <c r="G355" s="468">
        <f t="shared" ref="G355:G356" si="38">SUM(H355:S355)</f>
        <v>3</v>
      </c>
      <c r="H355" s="450">
        <v>0</v>
      </c>
      <c r="I355" s="450">
        <v>0</v>
      </c>
      <c r="J355" s="450">
        <v>0</v>
      </c>
      <c r="K355" s="450">
        <v>0</v>
      </c>
      <c r="L355" s="450">
        <v>1</v>
      </c>
      <c r="M355" s="450">
        <v>0</v>
      </c>
      <c r="N355" s="450">
        <v>0</v>
      </c>
      <c r="O355" s="450">
        <v>1</v>
      </c>
      <c r="P355" s="450">
        <v>0</v>
      </c>
      <c r="Q355" s="450">
        <v>1</v>
      </c>
      <c r="R355" s="450">
        <v>0</v>
      </c>
      <c r="S355" s="450">
        <v>0</v>
      </c>
      <c r="T355" s="1444"/>
    </row>
    <row r="356" spans="1:20" ht="16.5" thickBot="1" x14ac:dyDescent="0.3">
      <c r="A356" s="1446"/>
      <c r="B356" s="1332"/>
      <c r="C356" s="1354"/>
      <c r="D356" s="1359"/>
      <c r="E356" s="1338" t="s">
        <v>348</v>
      </c>
      <c r="F356" s="1338"/>
      <c r="G356" s="468">
        <f t="shared" si="38"/>
        <v>2</v>
      </c>
      <c r="H356" s="450">
        <v>0</v>
      </c>
      <c r="I356" s="450">
        <v>0</v>
      </c>
      <c r="J356" s="450">
        <v>0</v>
      </c>
      <c r="K356" s="450">
        <v>0</v>
      </c>
      <c r="L356" s="450">
        <v>0</v>
      </c>
      <c r="M356" s="450">
        <v>1</v>
      </c>
      <c r="N356" s="450">
        <v>0</v>
      </c>
      <c r="O356" s="450">
        <v>0</v>
      </c>
      <c r="P356" s="450">
        <v>1</v>
      </c>
      <c r="Q356" s="450">
        <v>0</v>
      </c>
      <c r="R356" s="450">
        <v>0</v>
      </c>
      <c r="S356" s="450">
        <v>0</v>
      </c>
      <c r="T356" s="1444"/>
    </row>
    <row r="357" spans="1:20" ht="16.5" thickBot="1" x14ac:dyDescent="0.3">
      <c r="A357" s="1446"/>
      <c r="B357" s="1332"/>
      <c r="C357" s="1354"/>
      <c r="D357" s="1359"/>
      <c r="E357" s="1339" t="s">
        <v>349</v>
      </c>
      <c r="F357" s="1339"/>
      <c r="G357" s="110">
        <f>IF((G351+G352-G353)&lt;0,"Revise porque este valor no puede ser negativo",G351+G352-G353)</f>
        <v>26</v>
      </c>
      <c r="H357" s="110">
        <f t="shared" ref="H357:S357" si="39">IF((H351+H352-H353)&lt;0,"Revise porque este valor no puede ser negativo",H351+H352-H353)</f>
        <v>25</v>
      </c>
      <c r="I357" s="110">
        <f t="shared" si="39"/>
        <v>25</v>
      </c>
      <c r="J357" s="110">
        <f t="shared" si="39"/>
        <v>25</v>
      </c>
      <c r="K357" s="110">
        <f t="shared" si="39"/>
        <v>30</v>
      </c>
      <c r="L357" s="110">
        <f t="shared" si="39"/>
        <v>35</v>
      </c>
      <c r="M357" s="110">
        <f t="shared" si="39"/>
        <v>37</v>
      </c>
      <c r="N357" s="110">
        <f t="shared" si="39"/>
        <v>48</v>
      </c>
      <c r="O357" s="110">
        <f t="shared" si="39"/>
        <v>50</v>
      </c>
      <c r="P357" s="110">
        <f t="shared" si="39"/>
        <v>56</v>
      </c>
      <c r="Q357" s="110">
        <f t="shared" si="39"/>
        <v>53</v>
      </c>
      <c r="R357" s="110">
        <f t="shared" si="39"/>
        <v>55</v>
      </c>
      <c r="S357" s="110">
        <f t="shared" si="39"/>
        <v>56</v>
      </c>
      <c r="T357" s="1444"/>
    </row>
    <row r="358" spans="1:20" s="2" customFormat="1" ht="19.5" thickBot="1" x14ac:dyDescent="0.3">
      <c r="A358" s="1446"/>
      <c r="B358" s="1332"/>
      <c r="C358" s="1340" t="s">
        <v>174</v>
      </c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1"/>
      <c r="T358" s="1444"/>
    </row>
    <row r="359" spans="1:20" s="2" customFormat="1" ht="27" customHeight="1" thickBot="1" x14ac:dyDescent="0.3">
      <c r="A359" s="1446"/>
      <c r="B359" s="1332"/>
      <c r="C359" s="1342" t="s">
        <v>145</v>
      </c>
      <c r="D359" s="1344" t="s">
        <v>180</v>
      </c>
      <c r="E359" s="1345" t="s">
        <v>183</v>
      </c>
      <c r="F359" s="1345"/>
      <c r="G359" s="448">
        <f>+H359+I359+J359+K359+L359+M359+N359+O359+P359+Q359+R359+S359</f>
        <v>17</v>
      </c>
      <c r="H359" s="469">
        <v>1</v>
      </c>
      <c r="I359" s="469">
        <v>2</v>
      </c>
      <c r="J359" s="469">
        <v>1</v>
      </c>
      <c r="K359" s="469">
        <v>1</v>
      </c>
      <c r="L359" s="469">
        <v>1</v>
      </c>
      <c r="M359" s="469">
        <v>1</v>
      </c>
      <c r="N359" s="469">
        <v>2</v>
      </c>
      <c r="O359" s="469">
        <v>1</v>
      </c>
      <c r="P359" s="469">
        <v>2</v>
      </c>
      <c r="Q359" s="469">
        <v>2</v>
      </c>
      <c r="R359" s="469">
        <v>2</v>
      </c>
      <c r="S359" s="469">
        <v>1</v>
      </c>
      <c r="T359" s="1444"/>
    </row>
    <row r="360" spans="1:20" s="2" customFormat="1" ht="16.5" thickBot="1" x14ac:dyDescent="0.3">
      <c r="A360" s="1446"/>
      <c r="B360" s="1332"/>
      <c r="C360" s="1343"/>
      <c r="D360" s="1330"/>
      <c r="E360" s="1331" t="s">
        <v>184</v>
      </c>
      <c r="F360" s="1331"/>
      <c r="G360" s="450">
        <f t="shared" ref="G360:G381" si="40">+H360+I360+J360+K360+L360+M360+N360+O360+P360+Q360+R360+S360</f>
        <v>80</v>
      </c>
      <c r="H360" s="451">
        <v>5</v>
      </c>
      <c r="I360" s="451">
        <v>10</v>
      </c>
      <c r="J360" s="451">
        <v>8</v>
      </c>
      <c r="K360" s="451">
        <v>3</v>
      </c>
      <c r="L360" s="451">
        <v>10</v>
      </c>
      <c r="M360" s="451">
        <v>8</v>
      </c>
      <c r="N360" s="451">
        <v>5</v>
      </c>
      <c r="O360" s="451">
        <v>0</v>
      </c>
      <c r="P360" s="451">
        <v>8</v>
      </c>
      <c r="Q360" s="451">
        <v>10</v>
      </c>
      <c r="R360" s="451">
        <v>8</v>
      </c>
      <c r="S360" s="451">
        <v>5</v>
      </c>
      <c r="T360" s="1444"/>
    </row>
    <row r="361" spans="1:20" s="2" customFormat="1" ht="16.5" thickBot="1" x14ac:dyDescent="0.3">
      <c r="A361" s="1446"/>
      <c r="B361" s="1332"/>
      <c r="C361" s="1343"/>
      <c r="D361" s="1346" t="s">
        <v>146</v>
      </c>
      <c r="E361" s="1331" t="s">
        <v>185</v>
      </c>
      <c r="F361" s="1331"/>
      <c r="G361" s="450">
        <f t="shared" si="40"/>
        <v>6</v>
      </c>
      <c r="H361" s="451">
        <v>0</v>
      </c>
      <c r="I361" s="451">
        <v>0</v>
      </c>
      <c r="J361" s="451">
        <v>1</v>
      </c>
      <c r="K361" s="451">
        <v>0</v>
      </c>
      <c r="L361" s="451">
        <v>2</v>
      </c>
      <c r="M361" s="451">
        <v>0</v>
      </c>
      <c r="N361" s="451">
        <v>1</v>
      </c>
      <c r="O361" s="451">
        <v>0</v>
      </c>
      <c r="P361" s="451">
        <v>1</v>
      </c>
      <c r="Q361" s="451">
        <v>1</v>
      </c>
      <c r="R361" s="451">
        <v>0</v>
      </c>
      <c r="S361" s="451">
        <v>0</v>
      </c>
      <c r="T361" s="1444"/>
    </row>
    <row r="362" spans="1:20" s="2" customFormat="1" ht="16.5" thickBot="1" x14ac:dyDescent="0.3">
      <c r="A362" s="1446"/>
      <c r="B362" s="1332"/>
      <c r="C362" s="1343"/>
      <c r="D362" s="1346"/>
      <c r="E362" s="1331" t="s">
        <v>186</v>
      </c>
      <c r="F362" s="1331"/>
      <c r="G362" s="450">
        <f t="shared" si="40"/>
        <v>194</v>
      </c>
      <c r="H362" s="451">
        <v>0</v>
      </c>
      <c r="I362" s="451">
        <v>0</v>
      </c>
      <c r="J362" s="451">
        <v>33</v>
      </c>
      <c r="K362" s="451">
        <v>0</v>
      </c>
      <c r="L362" s="451">
        <v>50</v>
      </c>
      <c r="M362" s="451">
        <v>0</v>
      </c>
      <c r="N362" s="451">
        <v>33</v>
      </c>
      <c r="O362" s="451">
        <v>0</v>
      </c>
      <c r="P362" s="451">
        <v>33</v>
      </c>
      <c r="Q362" s="451">
        <v>45</v>
      </c>
      <c r="R362" s="451">
        <v>0</v>
      </c>
      <c r="S362" s="451">
        <v>0</v>
      </c>
      <c r="T362" s="1444"/>
    </row>
    <row r="363" spans="1:20" s="2" customFormat="1" ht="16.5" thickBot="1" x14ac:dyDescent="0.3">
      <c r="A363" s="1446"/>
      <c r="B363" s="1332"/>
      <c r="C363" s="1343"/>
      <c r="D363" s="1346"/>
      <c r="E363" s="1331" t="s">
        <v>187</v>
      </c>
      <c r="F363" s="1331"/>
      <c r="G363" s="450">
        <f t="shared" si="40"/>
        <v>76</v>
      </c>
      <c r="H363" s="451">
        <v>0</v>
      </c>
      <c r="I363" s="451">
        <v>0</v>
      </c>
      <c r="J363" s="451">
        <v>0</v>
      </c>
      <c r="K363" s="451">
        <v>0</v>
      </c>
      <c r="L363" s="451">
        <v>30</v>
      </c>
      <c r="M363" s="451">
        <v>0</v>
      </c>
      <c r="N363" s="451">
        <v>0</v>
      </c>
      <c r="O363" s="451">
        <v>0</v>
      </c>
      <c r="P363" s="451">
        <v>46</v>
      </c>
      <c r="Q363" s="451">
        <v>0</v>
      </c>
      <c r="R363" s="451">
        <v>0</v>
      </c>
      <c r="S363" s="451">
        <v>0</v>
      </c>
      <c r="T363" s="1444"/>
    </row>
    <row r="364" spans="1:20" s="2" customFormat="1" ht="16.5" thickBot="1" x14ac:dyDescent="0.3">
      <c r="A364" s="1446"/>
      <c r="B364" s="1332"/>
      <c r="C364" s="1343"/>
      <c r="D364" s="119" t="s">
        <v>181</v>
      </c>
      <c r="E364" s="1331" t="s">
        <v>188</v>
      </c>
      <c r="F364" s="1331"/>
      <c r="G364" s="450">
        <f t="shared" si="40"/>
        <v>79</v>
      </c>
      <c r="H364" s="451">
        <v>1</v>
      </c>
      <c r="I364" s="451">
        <v>4</v>
      </c>
      <c r="J364" s="451">
        <v>6</v>
      </c>
      <c r="K364" s="451">
        <v>3</v>
      </c>
      <c r="L364" s="451">
        <v>10</v>
      </c>
      <c r="M364" s="451">
        <v>10</v>
      </c>
      <c r="N364" s="451">
        <v>10</v>
      </c>
      <c r="O364" s="451">
        <v>11</v>
      </c>
      <c r="P364" s="451">
        <v>8</v>
      </c>
      <c r="Q364" s="451">
        <v>5</v>
      </c>
      <c r="R364" s="451">
        <v>9</v>
      </c>
      <c r="S364" s="451">
        <v>2</v>
      </c>
      <c r="T364" s="1444"/>
    </row>
    <row r="365" spans="1:20" ht="16.5" thickBot="1" x14ac:dyDescent="0.3">
      <c r="A365" s="1446"/>
      <c r="B365" s="1332"/>
      <c r="C365" s="1343"/>
      <c r="D365" s="1330" t="s">
        <v>147</v>
      </c>
      <c r="E365" s="1331" t="s">
        <v>189</v>
      </c>
      <c r="F365" s="1331"/>
      <c r="G365" s="450">
        <f t="shared" si="40"/>
        <v>1230</v>
      </c>
      <c r="H365" s="452">
        <v>90</v>
      </c>
      <c r="I365" s="452">
        <v>125</v>
      </c>
      <c r="J365" s="452">
        <v>89</v>
      </c>
      <c r="K365" s="452">
        <v>157</v>
      </c>
      <c r="L365" s="452">
        <v>212</v>
      </c>
      <c r="M365" s="452">
        <v>102</v>
      </c>
      <c r="N365" s="452">
        <v>150</v>
      </c>
      <c r="O365" s="452">
        <v>65</v>
      </c>
      <c r="P365" s="452">
        <v>62</v>
      </c>
      <c r="Q365" s="452">
        <v>58</v>
      </c>
      <c r="R365" s="452">
        <v>72</v>
      </c>
      <c r="S365" s="452">
        <v>48</v>
      </c>
      <c r="T365" s="1444"/>
    </row>
    <row r="366" spans="1:20" ht="16.5" thickBot="1" x14ac:dyDescent="0.3">
      <c r="A366" s="1446"/>
      <c r="B366" s="1332"/>
      <c r="C366" s="1343"/>
      <c r="D366" s="1330"/>
      <c r="E366" s="1331" t="s">
        <v>190</v>
      </c>
      <c r="F366" s="1331"/>
      <c r="G366" s="450">
        <f t="shared" si="40"/>
        <v>180</v>
      </c>
      <c r="H366" s="452">
        <v>4</v>
      </c>
      <c r="I366" s="452">
        <v>20</v>
      </c>
      <c r="J366" s="452">
        <v>25</v>
      </c>
      <c r="K366" s="452">
        <v>38</v>
      </c>
      <c r="L366" s="452">
        <v>22</v>
      </c>
      <c r="M366" s="452">
        <v>18</v>
      </c>
      <c r="N366" s="452">
        <v>5</v>
      </c>
      <c r="O366" s="452">
        <v>23</v>
      </c>
      <c r="P366" s="452">
        <v>5</v>
      </c>
      <c r="Q366" s="452">
        <v>9</v>
      </c>
      <c r="R366" s="452">
        <v>5</v>
      </c>
      <c r="S366" s="452">
        <v>6</v>
      </c>
      <c r="T366" s="1444"/>
    </row>
    <row r="367" spans="1:20" ht="16.5" thickBot="1" x14ac:dyDescent="0.3">
      <c r="A367" s="1446"/>
      <c r="B367" s="1332"/>
      <c r="C367" s="1343"/>
      <c r="D367" s="119" t="s">
        <v>148</v>
      </c>
      <c r="E367" s="1331" t="s">
        <v>191</v>
      </c>
      <c r="F367" s="1331"/>
      <c r="G367" s="450">
        <f t="shared" si="40"/>
        <v>5</v>
      </c>
      <c r="H367" s="452">
        <v>0</v>
      </c>
      <c r="I367" s="452">
        <v>1</v>
      </c>
      <c r="J367" s="452">
        <v>0</v>
      </c>
      <c r="K367" s="452">
        <v>0</v>
      </c>
      <c r="L367" s="452">
        <v>1</v>
      </c>
      <c r="M367" s="452">
        <v>1</v>
      </c>
      <c r="N367" s="452">
        <v>0</v>
      </c>
      <c r="O367" s="452">
        <v>1</v>
      </c>
      <c r="P367" s="452">
        <v>0</v>
      </c>
      <c r="Q367" s="452">
        <v>0</v>
      </c>
      <c r="R367" s="452">
        <v>1</v>
      </c>
      <c r="S367" s="452">
        <v>0</v>
      </c>
      <c r="T367" s="1444"/>
    </row>
    <row r="368" spans="1:20" ht="16.5" thickBot="1" x14ac:dyDescent="0.3">
      <c r="A368" s="1446"/>
      <c r="B368" s="1332"/>
      <c r="C368" s="1343"/>
      <c r="D368" s="1330" t="s">
        <v>149</v>
      </c>
      <c r="E368" s="1331" t="s">
        <v>192</v>
      </c>
      <c r="F368" s="1331"/>
      <c r="G368" s="450">
        <f t="shared" si="40"/>
        <v>125</v>
      </c>
      <c r="H368" s="452">
        <v>9</v>
      </c>
      <c r="I368" s="452">
        <v>9</v>
      </c>
      <c r="J368" s="452">
        <v>8</v>
      </c>
      <c r="K368" s="452">
        <v>8</v>
      </c>
      <c r="L368" s="452">
        <v>14</v>
      </c>
      <c r="M368" s="452">
        <v>15</v>
      </c>
      <c r="N368" s="452">
        <v>11</v>
      </c>
      <c r="O368" s="452">
        <v>16</v>
      </c>
      <c r="P368" s="452">
        <v>18</v>
      </c>
      <c r="Q368" s="452">
        <v>9</v>
      </c>
      <c r="R368" s="452">
        <v>5</v>
      </c>
      <c r="S368" s="452">
        <v>3</v>
      </c>
      <c r="T368" s="1444"/>
    </row>
    <row r="369" spans="1:20" ht="16.5" thickBot="1" x14ac:dyDescent="0.3">
      <c r="A369" s="1446"/>
      <c r="B369" s="1332"/>
      <c r="C369" s="1343"/>
      <c r="D369" s="1330"/>
      <c r="E369" s="1331" t="s">
        <v>193</v>
      </c>
      <c r="F369" s="1331"/>
      <c r="G369" s="450">
        <f t="shared" si="40"/>
        <v>5</v>
      </c>
      <c r="H369" s="452">
        <v>0</v>
      </c>
      <c r="I369" s="452">
        <v>0</v>
      </c>
      <c r="J369" s="452">
        <v>1</v>
      </c>
      <c r="K369" s="452">
        <v>0</v>
      </c>
      <c r="L369" s="452">
        <v>1</v>
      </c>
      <c r="M369" s="452">
        <v>1</v>
      </c>
      <c r="N369" s="452">
        <v>0</v>
      </c>
      <c r="O369" s="452">
        <v>1</v>
      </c>
      <c r="P369" s="452">
        <v>0</v>
      </c>
      <c r="Q369" s="452">
        <v>1</v>
      </c>
      <c r="R369" s="452">
        <v>0</v>
      </c>
      <c r="S369" s="452">
        <v>0</v>
      </c>
      <c r="T369" s="1444"/>
    </row>
    <row r="370" spans="1:20" ht="16.5" customHeight="1" thickBot="1" x14ac:dyDescent="0.3">
      <c r="A370" s="1446"/>
      <c r="B370" s="1332"/>
      <c r="C370" s="1343"/>
      <c r="D370" s="119" t="s">
        <v>150</v>
      </c>
      <c r="E370" s="1331" t="s">
        <v>194</v>
      </c>
      <c r="F370" s="1331"/>
      <c r="G370" s="450">
        <f t="shared" si="40"/>
        <v>12</v>
      </c>
      <c r="H370" s="452">
        <v>1</v>
      </c>
      <c r="I370" s="452">
        <v>1</v>
      </c>
      <c r="J370" s="452">
        <v>1</v>
      </c>
      <c r="K370" s="452">
        <v>1</v>
      </c>
      <c r="L370" s="452">
        <v>1</v>
      </c>
      <c r="M370" s="452">
        <v>1</v>
      </c>
      <c r="N370" s="452">
        <v>1</v>
      </c>
      <c r="O370" s="452">
        <v>1</v>
      </c>
      <c r="P370" s="452">
        <v>1</v>
      </c>
      <c r="Q370" s="452">
        <v>1</v>
      </c>
      <c r="R370" s="452">
        <v>1</v>
      </c>
      <c r="S370" s="452">
        <v>1</v>
      </c>
      <c r="T370" s="1444"/>
    </row>
    <row r="371" spans="1:20" ht="16.5" thickBot="1" x14ac:dyDescent="0.3">
      <c r="A371" s="1446"/>
      <c r="B371" s="1332"/>
      <c r="C371" s="1343"/>
      <c r="D371" s="1330" t="s">
        <v>151</v>
      </c>
      <c r="E371" s="1331" t="s">
        <v>195</v>
      </c>
      <c r="F371" s="1331"/>
      <c r="G371" s="450">
        <f t="shared" si="40"/>
        <v>0</v>
      </c>
      <c r="H371" s="452">
        <v>0</v>
      </c>
      <c r="I371" s="452">
        <v>0</v>
      </c>
      <c r="J371" s="452">
        <v>0</v>
      </c>
      <c r="K371" s="452">
        <v>0</v>
      </c>
      <c r="L371" s="452">
        <v>0</v>
      </c>
      <c r="M371" s="452">
        <v>0</v>
      </c>
      <c r="N371" s="452">
        <v>0</v>
      </c>
      <c r="O371" s="452">
        <v>0</v>
      </c>
      <c r="P371" s="452">
        <v>0</v>
      </c>
      <c r="Q371" s="452">
        <v>0</v>
      </c>
      <c r="R371" s="452">
        <v>0</v>
      </c>
      <c r="S371" s="452">
        <v>0</v>
      </c>
      <c r="T371" s="1444"/>
    </row>
    <row r="372" spans="1:20" ht="16.5" thickBot="1" x14ac:dyDescent="0.3">
      <c r="A372" s="1446"/>
      <c r="B372" s="1332"/>
      <c r="C372" s="1343"/>
      <c r="D372" s="1330"/>
      <c r="E372" s="1331" t="s">
        <v>196</v>
      </c>
      <c r="F372" s="1331"/>
      <c r="G372" s="450">
        <f t="shared" si="40"/>
        <v>0</v>
      </c>
      <c r="H372" s="452">
        <v>0</v>
      </c>
      <c r="I372" s="452">
        <v>0</v>
      </c>
      <c r="J372" s="452">
        <v>0</v>
      </c>
      <c r="K372" s="452">
        <v>0</v>
      </c>
      <c r="L372" s="452">
        <v>0</v>
      </c>
      <c r="M372" s="452">
        <v>0</v>
      </c>
      <c r="N372" s="452">
        <v>0</v>
      </c>
      <c r="O372" s="452">
        <v>0</v>
      </c>
      <c r="P372" s="452">
        <v>0</v>
      </c>
      <c r="Q372" s="452">
        <v>0</v>
      </c>
      <c r="R372" s="452">
        <v>0</v>
      </c>
      <c r="S372" s="452">
        <v>0</v>
      </c>
      <c r="T372" s="1444"/>
    </row>
    <row r="373" spans="1:20" ht="16.5" thickBot="1" x14ac:dyDescent="0.3">
      <c r="A373" s="1446"/>
      <c r="B373" s="1332"/>
      <c r="C373" s="1343"/>
      <c r="D373" s="1347" t="s">
        <v>152</v>
      </c>
      <c r="E373" s="1331" t="s">
        <v>197</v>
      </c>
      <c r="F373" s="1331"/>
      <c r="G373" s="450">
        <f t="shared" si="40"/>
        <v>0</v>
      </c>
      <c r="H373" s="452">
        <v>0</v>
      </c>
      <c r="I373" s="452">
        <v>0</v>
      </c>
      <c r="J373" s="452">
        <v>0</v>
      </c>
      <c r="K373" s="452">
        <v>0</v>
      </c>
      <c r="L373" s="452">
        <v>0</v>
      </c>
      <c r="M373" s="452">
        <v>0</v>
      </c>
      <c r="N373" s="452">
        <v>0</v>
      </c>
      <c r="O373" s="452">
        <v>0</v>
      </c>
      <c r="P373" s="452">
        <v>0</v>
      </c>
      <c r="Q373" s="452">
        <v>0</v>
      </c>
      <c r="R373" s="452">
        <v>0</v>
      </c>
      <c r="S373" s="452">
        <v>0</v>
      </c>
      <c r="T373" s="1444"/>
    </row>
    <row r="374" spans="1:20" ht="16.5" thickBot="1" x14ac:dyDescent="0.3">
      <c r="A374" s="1446"/>
      <c r="B374" s="1332"/>
      <c r="C374" s="1343"/>
      <c r="D374" s="1347"/>
      <c r="E374" s="1331" t="s">
        <v>233</v>
      </c>
      <c r="F374" s="1331"/>
      <c r="G374" s="450">
        <f t="shared" si="40"/>
        <v>0</v>
      </c>
      <c r="H374" s="452">
        <v>0</v>
      </c>
      <c r="I374" s="452">
        <v>0</v>
      </c>
      <c r="J374" s="452">
        <v>0</v>
      </c>
      <c r="K374" s="452">
        <v>0</v>
      </c>
      <c r="L374" s="452">
        <v>0</v>
      </c>
      <c r="M374" s="452">
        <v>0</v>
      </c>
      <c r="N374" s="452">
        <v>0</v>
      </c>
      <c r="O374" s="452">
        <v>0</v>
      </c>
      <c r="P374" s="452">
        <v>0</v>
      </c>
      <c r="Q374" s="452">
        <v>0</v>
      </c>
      <c r="R374" s="452">
        <v>0</v>
      </c>
      <c r="S374" s="452">
        <v>0</v>
      </c>
      <c r="T374" s="1444"/>
    </row>
    <row r="375" spans="1:20" ht="16.5" thickBot="1" x14ac:dyDescent="0.3">
      <c r="A375" s="1446"/>
      <c r="B375" s="1332"/>
      <c r="C375" s="1343"/>
      <c r="D375" s="1347"/>
      <c r="E375" s="1331" t="s">
        <v>234</v>
      </c>
      <c r="F375" s="1331"/>
      <c r="G375" s="450">
        <f t="shared" si="40"/>
        <v>0</v>
      </c>
      <c r="H375" s="452">
        <v>0</v>
      </c>
      <c r="I375" s="452">
        <v>0</v>
      </c>
      <c r="J375" s="452">
        <v>0</v>
      </c>
      <c r="K375" s="452">
        <v>0</v>
      </c>
      <c r="L375" s="452">
        <v>0</v>
      </c>
      <c r="M375" s="452">
        <v>0</v>
      </c>
      <c r="N375" s="452">
        <v>0</v>
      </c>
      <c r="O375" s="452">
        <v>0</v>
      </c>
      <c r="P375" s="452">
        <v>0</v>
      </c>
      <c r="Q375" s="452">
        <v>0</v>
      </c>
      <c r="R375" s="452">
        <v>0</v>
      </c>
      <c r="S375" s="452">
        <v>0</v>
      </c>
      <c r="T375" s="1444"/>
    </row>
    <row r="376" spans="1:20" ht="16.5" thickBot="1" x14ac:dyDescent="0.3">
      <c r="A376" s="1446"/>
      <c r="B376" s="1332"/>
      <c r="C376" s="1343"/>
      <c r="D376" s="1347"/>
      <c r="E376" s="1331" t="s">
        <v>235</v>
      </c>
      <c r="F376" s="1331"/>
      <c r="G376" s="450">
        <f t="shared" si="40"/>
        <v>0</v>
      </c>
      <c r="H376" s="452">
        <v>0</v>
      </c>
      <c r="I376" s="452">
        <v>0</v>
      </c>
      <c r="J376" s="452">
        <v>0</v>
      </c>
      <c r="K376" s="452">
        <v>0</v>
      </c>
      <c r="L376" s="452">
        <v>0</v>
      </c>
      <c r="M376" s="452">
        <v>0</v>
      </c>
      <c r="N376" s="452">
        <v>0</v>
      </c>
      <c r="O376" s="452">
        <v>0</v>
      </c>
      <c r="P376" s="452">
        <v>0</v>
      </c>
      <c r="Q376" s="452">
        <v>0</v>
      </c>
      <c r="R376" s="452">
        <v>0</v>
      </c>
      <c r="S376" s="452">
        <v>0</v>
      </c>
      <c r="T376" s="1444"/>
    </row>
    <row r="377" spans="1:20" ht="16.5" thickBot="1" x14ac:dyDescent="0.3">
      <c r="A377" s="1446"/>
      <c r="B377" s="1332"/>
      <c r="C377" s="1343"/>
      <c r="D377" s="1347"/>
      <c r="E377" s="1331" t="s">
        <v>236</v>
      </c>
      <c r="F377" s="1331"/>
      <c r="G377" s="450">
        <f t="shared" si="40"/>
        <v>0</v>
      </c>
      <c r="H377" s="452">
        <v>0</v>
      </c>
      <c r="I377" s="452">
        <v>0</v>
      </c>
      <c r="J377" s="452">
        <v>0</v>
      </c>
      <c r="K377" s="452">
        <v>0</v>
      </c>
      <c r="L377" s="452">
        <v>0</v>
      </c>
      <c r="M377" s="452">
        <v>0</v>
      </c>
      <c r="N377" s="452">
        <v>0</v>
      </c>
      <c r="O377" s="452">
        <v>0</v>
      </c>
      <c r="P377" s="452">
        <v>0</v>
      </c>
      <c r="Q377" s="452">
        <v>0</v>
      </c>
      <c r="R377" s="452">
        <v>0</v>
      </c>
      <c r="S377" s="452">
        <v>0</v>
      </c>
      <c r="T377" s="1444"/>
    </row>
    <row r="378" spans="1:20" ht="16.5" thickBot="1" x14ac:dyDescent="0.3">
      <c r="A378" s="1446"/>
      <c r="B378" s="1332"/>
      <c r="C378" s="1343"/>
      <c r="D378" s="1347"/>
      <c r="E378" s="1331" t="s">
        <v>237</v>
      </c>
      <c r="F378" s="1331"/>
      <c r="G378" s="450">
        <f t="shared" si="40"/>
        <v>0</v>
      </c>
      <c r="H378" s="452">
        <v>0</v>
      </c>
      <c r="I378" s="452">
        <v>0</v>
      </c>
      <c r="J378" s="452">
        <v>0</v>
      </c>
      <c r="K378" s="452">
        <v>0</v>
      </c>
      <c r="L378" s="452">
        <v>0</v>
      </c>
      <c r="M378" s="452">
        <v>0</v>
      </c>
      <c r="N378" s="452">
        <v>0</v>
      </c>
      <c r="O378" s="452">
        <v>0</v>
      </c>
      <c r="P378" s="452">
        <v>0</v>
      </c>
      <c r="Q378" s="452">
        <v>0</v>
      </c>
      <c r="R378" s="452">
        <v>0</v>
      </c>
      <c r="S378" s="452">
        <v>0</v>
      </c>
      <c r="T378" s="1444"/>
    </row>
    <row r="379" spans="1:20" ht="16.5" thickBot="1" x14ac:dyDescent="0.3">
      <c r="A379" s="1446"/>
      <c r="B379" s="1332"/>
      <c r="C379" s="1343"/>
      <c r="D379" s="1330" t="s">
        <v>153</v>
      </c>
      <c r="E379" s="1331" t="s">
        <v>198</v>
      </c>
      <c r="F379" s="1331"/>
      <c r="G379" s="450">
        <f t="shared" si="40"/>
        <v>12</v>
      </c>
      <c r="H379" s="452">
        <v>1</v>
      </c>
      <c r="I379" s="452">
        <v>1</v>
      </c>
      <c r="J379" s="452">
        <v>1</v>
      </c>
      <c r="K379" s="452">
        <v>1</v>
      </c>
      <c r="L379" s="452">
        <v>1</v>
      </c>
      <c r="M379" s="452">
        <v>1</v>
      </c>
      <c r="N379" s="452">
        <v>1</v>
      </c>
      <c r="O379" s="452">
        <v>1</v>
      </c>
      <c r="P379" s="452">
        <v>1</v>
      </c>
      <c r="Q379" s="452">
        <v>1</v>
      </c>
      <c r="R379" s="452">
        <v>1</v>
      </c>
      <c r="S379" s="452">
        <v>1</v>
      </c>
      <c r="T379" s="1444"/>
    </row>
    <row r="380" spans="1:20" ht="16.5" thickBot="1" x14ac:dyDescent="0.3">
      <c r="A380" s="1446"/>
      <c r="B380" s="1332"/>
      <c r="C380" s="1343"/>
      <c r="D380" s="1330"/>
      <c r="E380" s="1331" t="s">
        <v>199</v>
      </c>
      <c r="F380" s="1331"/>
      <c r="G380" s="450">
        <f t="shared" si="40"/>
        <v>1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1</v>
      </c>
      <c r="P380" s="452">
        <v>0</v>
      </c>
      <c r="Q380" s="452">
        <v>0</v>
      </c>
      <c r="R380" s="452">
        <v>0</v>
      </c>
      <c r="S380" s="452">
        <v>0</v>
      </c>
      <c r="T380" s="1444"/>
    </row>
    <row r="381" spans="1:20" ht="16.5" thickBot="1" x14ac:dyDescent="0.3">
      <c r="A381" s="1446"/>
      <c r="B381" s="1332"/>
      <c r="C381" s="1343"/>
      <c r="D381" s="1336"/>
      <c r="E381" s="1348" t="s">
        <v>200</v>
      </c>
      <c r="F381" s="1348"/>
      <c r="G381" s="470">
        <f t="shared" si="40"/>
        <v>0</v>
      </c>
      <c r="H381" s="455">
        <v>0</v>
      </c>
      <c r="I381" s="455">
        <v>0</v>
      </c>
      <c r="J381" s="455">
        <v>0</v>
      </c>
      <c r="K381" s="455">
        <v>0</v>
      </c>
      <c r="L381" s="455">
        <v>0</v>
      </c>
      <c r="M381" s="455">
        <v>0</v>
      </c>
      <c r="N381" s="455">
        <v>0</v>
      </c>
      <c r="O381" s="455">
        <v>0</v>
      </c>
      <c r="P381" s="455">
        <v>0</v>
      </c>
      <c r="Q381" s="455">
        <v>0</v>
      </c>
      <c r="R381" s="455">
        <v>0</v>
      </c>
      <c r="S381" s="455">
        <v>0</v>
      </c>
      <c r="T381" s="1444"/>
    </row>
    <row r="382" spans="1:20" ht="18.75" x14ac:dyDescent="0.25">
      <c r="A382" s="1446"/>
      <c r="B382" s="1321" t="s">
        <v>4</v>
      </c>
      <c r="C382" s="1324" t="s">
        <v>168</v>
      </c>
      <c r="D382" s="1324"/>
      <c r="E382" s="1324"/>
      <c r="F382" s="1324"/>
      <c r="G382" s="1324"/>
      <c r="H382" s="1324"/>
      <c r="I382" s="1324"/>
      <c r="J382" s="1324"/>
      <c r="K382" s="1324"/>
      <c r="L382" s="1324"/>
      <c r="M382" s="1324"/>
      <c r="N382" s="1324"/>
      <c r="O382" s="1324"/>
      <c r="P382" s="1324"/>
      <c r="Q382" s="1324"/>
      <c r="R382" s="1324"/>
      <c r="S382" s="1325"/>
      <c r="T382" s="1444"/>
    </row>
    <row r="383" spans="1:20" ht="16.5" customHeight="1" x14ac:dyDescent="0.25">
      <c r="A383" s="1446"/>
      <c r="B383" s="1322"/>
      <c r="C383" s="1326" t="s">
        <v>201</v>
      </c>
      <c r="D383" s="1306" t="s">
        <v>202</v>
      </c>
      <c r="E383" s="1306"/>
      <c r="F383" s="51" t="s">
        <v>238</v>
      </c>
      <c r="G383" s="112">
        <f>+H383+K383+N383+Q383</f>
        <v>4</v>
      </c>
      <c r="H383" s="1796">
        <v>1</v>
      </c>
      <c r="I383" s="1796"/>
      <c r="J383" s="1796"/>
      <c r="K383" s="1796">
        <v>1</v>
      </c>
      <c r="L383" s="1796"/>
      <c r="M383" s="1796"/>
      <c r="N383" s="1796">
        <v>1</v>
      </c>
      <c r="O383" s="1796"/>
      <c r="P383" s="1796"/>
      <c r="Q383" s="1796">
        <v>1</v>
      </c>
      <c r="R383" s="1796"/>
      <c r="S383" s="1796"/>
      <c r="T383" s="1444"/>
    </row>
    <row r="384" spans="1:20" ht="15.75" x14ac:dyDescent="0.25">
      <c r="A384" s="1446"/>
      <c r="B384" s="1322"/>
      <c r="C384" s="1326"/>
      <c r="D384" s="1306" t="s">
        <v>203</v>
      </c>
      <c r="E384" s="1306"/>
      <c r="F384" s="51" t="s">
        <v>239</v>
      </c>
      <c r="G384" s="112">
        <f>+H384+K384+N384+Q384</f>
        <v>4</v>
      </c>
      <c r="H384" s="1796">
        <v>1</v>
      </c>
      <c r="I384" s="1796"/>
      <c r="J384" s="1796"/>
      <c r="K384" s="1796">
        <v>1</v>
      </c>
      <c r="L384" s="1796"/>
      <c r="M384" s="1796"/>
      <c r="N384" s="1796">
        <v>1</v>
      </c>
      <c r="O384" s="1796"/>
      <c r="P384" s="1796"/>
      <c r="Q384" s="1796">
        <v>1</v>
      </c>
      <c r="R384" s="1796"/>
      <c r="S384" s="1796"/>
      <c r="T384" s="1444"/>
    </row>
    <row r="385" spans="1:20" ht="15.75" x14ac:dyDescent="0.25">
      <c r="A385" s="1446"/>
      <c r="B385" s="1322"/>
      <c r="C385" s="1326"/>
      <c r="D385" s="1306" t="s">
        <v>204</v>
      </c>
      <c r="E385" s="1306"/>
      <c r="F385" s="51" t="s">
        <v>240</v>
      </c>
      <c r="G385" s="112">
        <f>+H385</f>
        <v>1</v>
      </c>
      <c r="H385" s="1796">
        <v>1</v>
      </c>
      <c r="I385" s="1796"/>
      <c r="J385" s="1796"/>
      <c r="K385" s="1796"/>
      <c r="L385" s="1796"/>
      <c r="M385" s="1796"/>
      <c r="N385" s="1796"/>
      <c r="O385" s="1796"/>
      <c r="P385" s="1796"/>
      <c r="Q385" s="1796"/>
      <c r="R385" s="1796"/>
      <c r="S385" s="1796"/>
      <c r="T385" s="1444"/>
    </row>
    <row r="386" spans="1:20" ht="16.5" customHeight="1" x14ac:dyDescent="0.25">
      <c r="A386" s="1446"/>
      <c r="B386" s="1322"/>
      <c r="C386" s="1326"/>
      <c r="D386" s="1306" t="s">
        <v>339</v>
      </c>
      <c r="E386" s="1306"/>
      <c r="F386" s="51" t="s">
        <v>241</v>
      </c>
      <c r="G386" s="112">
        <f>+H386</f>
        <v>1</v>
      </c>
      <c r="H386" s="1796">
        <v>1</v>
      </c>
      <c r="I386" s="1796"/>
      <c r="J386" s="1796"/>
      <c r="K386" s="1796"/>
      <c r="L386" s="1796"/>
      <c r="M386" s="1796"/>
      <c r="N386" s="1796"/>
      <c r="O386" s="1796"/>
      <c r="P386" s="1796"/>
      <c r="Q386" s="1796"/>
      <c r="R386" s="1796"/>
      <c r="S386" s="1796"/>
      <c r="T386" s="1444"/>
    </row>
    <row r="387" spans="1:20" ht="16.5" customHeight="1" x14ac:dyDescent="0.25">
      <c r="A387" s="1446"/>
      <c r="B387" s="1322"/>
      <c r="C387" s="1326"/>
      <c r="D387" s="1306" t="s">
        <v>205</v>
      </c>
      <c r="E387" s="1306"/>
      <c r="F387" s="29" t="s">
        <v>242</v>
      </c>
      <c r="G387" s="457">
        <f>+H387+I387+J387+K387+L387+M387+N387+O387+P387+Q387+R387+S387</f>
        <v>31</v>
      </c>
      <c r="H387" s="472">
        <v>1</v>
      </c>
      <c r="I387" s="472">
        <v>3</v>
      </c>
      <c r="J387" s="472">
        <v>4</v>
      </c>
      <c r="K387" s="472">
        <v>3</v>
      </c>
      <c r="L387" s="472">
        <v>2</v>
      </c>
      <c r="M387" s="472">
        <v>4</v>
      </c>
      <c r="N387" s="472">
        <v>3</v>
      </c>
      <c r="O387" s="472">
        <v>2</v>
      </c>
      <c r="P387" s="472">
        <v>3</v>
      </c>
      <c r="Q387" s="472">
        <v>4</v>
      </c>
      <c r="R387" s="472">
        <v>1</v>
      </c>
      <c r="S387" s="472">
        <v>1</v>
      </c>
      <c r="T387" s="1444"/>
    </row>
    <row r="388" spans="1:20" ht="15.75" x14ac:dyDescent="0.25">
      <c r="A388" s="1446"/>
      <c r="B388" s="1322"/>
      <c r="C388" s="1326"/>
      <c r="D388" s="1306"/>
      <c r="E388" s="1306"/>
      <c r="F388" s="29" t="s">
        <v>243</v>
      </c>
      <c r="G388" s="457">
        <f t="shared" ref="G388:G397" si="41">+H388+I388+J388+K388+L388+M388+N388+O388+P388+Q388+R388+S388</f>
        <v>31</v>
      </c>
      <c r="H388" s="472">
        <v>1</v>
      </c>
      <c r="I388" s="472">
        <v>3</v>
      </c>
      <c r="J388" s="472">
        <v>4</v>
      </c>
      <c r="K388" s="472">
        <v>3</v>
      </c>
      <c r="L388" s="472">
        <v>2</v>
      </c>
      <c r="M388" s="472">
        <v>4</v>
      </c>
      <c r="N388" s="472">
        <v>3</v>
      </c>
      <c r="O388" s="472">
        <v>2</v>
      </c>
      <c r="P388" s="472">
        <v>3</v>
      </c>
      <c r="Q388" s="472">
        <v>4</v>
      </c>
      <c r="R388" s="472">
        <v>1</v>
      </c>
      <c r="S388" s="472">
        <v>1</v>
      </c>
      <c r="T388" s="1444"/>
    </row>
    <row r="389" spans="1:20" ht="16.5" customHeight="1" x14ac:dyDescent="0.25">
      <c r="A389" s="1446"/>
      <c r="B389" s="1322"/>
      <c r="C389" s="1326"/>
      <c r="D389" s="1306" t="s">
        <v>206</v>
      </c>
      <c r="E389" s="1306"/>
      <c r="F389" s="121" t="s">
        <v>244</v>
      </c>
      <c r="G389" s="457">
        <f t="shared" si="41"/>
        <v>0</v>
      </c>
      <c r="H389" s="472">
        <v>0</v>
      </c>
      <c r="I389" s="472">
        <v>0</v>
      </c>
      <c r="J389" s="472">
        <v>0</v>
      </c>
      <c r="K389" s="472">
        <v>0</v>
      </c>
      <c r="L389" s="472">
        <v>0</v>
      </c>
      <c r="M389" s="472">
        <v>0</v>
      </c>
      <c r="N389" s="472">
        <v>0</v>
      </c>
      <c r="O389" s="472">
        <v>0</v>
      </c>
      <c r="P389" s="472">
        <v>0</v>
      </c>
      <c r="Q389" s="472">
        <v>0</v>
      </c>
      <c r="R389" s="472">
        <v>0</v>
      </c>
      <c r="S389" s="472">
        <v>0</v>
      </c>
      <c r="T389" s="1444"/>
    </row>
    <row r="390" spans="1:20" ht="15.75" x14ac:dyDescent="0.25">
      <c r="A390" s="1446"/>
      <c r="B390" s="1322"/>
      <c r="C390" s="1326"/>
      <c r="D390" s="1306"/>
      <c r="E390" s="1306"/>
      <c r="F390" s="121" t="s">
        <v>245</v>
      </c>
      <c r="G390" s="457">
        <f t="shared" si="41"/>
        <v>0</v>
      </c>
      <c r="H390" s="472">
        <v>0</v>
      </c>
      <c r="I390" s="472">
        <v>0</v>
      </c>
      <c r="J390" s="472">
        <v>0</v>
      </c>
      <c r="K390" s="472">
        <v>0</v>
      </c>
      <c r="L390" s="472">
        <v>0</v>
      </c>
      <c r="M390" s="472">
        <v>0</v>
      </c>
      <c r="N390" s="472">
        <v>0</v>
      </c>
      <c r="O390" s="472">
        <v>0</v>
      </c>
      <c r="P390" s="472">
        <v>0</v>
      </c>
      <c r="Q390" s="472">
        <v>0</v>
      </c>
      <c r="R390" s="472">
        <v>0</v>
      </c>
      <c r="S390" s="472">
        <v>0</v>
      </c>
      <c r="T390" s="1444"/>
    </row>
    <row r="391" spans="1:20" ht="15.75" x14ac:dyDescent="0.25">
      <c r="A391" s="1446"/>
      <c r="B391" s="1322"/>
      <c r="C391" s="1326"/>
      <c r="D391" s="1306" t="s">
        <v>207</v>
      </c>
      <c r="E391" s="1306"/>
      <c r="F391" s="121" t="s">
        <v>246</v>
      </c>
      <c r="G391" s="457">
        <f t="shared" si="41"/>
        <v>13</v>
      </c>
      <c r="H391" s="472">
        <v>0</v>
      </c>
      <c r="I391" s="472">
        <v>1</v>
      </c>
      <c r="J391" s="472">
        <v>1</v>
      </c>
      <c r="K391" s="472">
        <v>2</v>
      </c>
      <c r="L391" s="472">
        <v>2</v>
      </c>
      <c r="M391" s="472">
        <v>2</v>
      </c>
      <c r="N391" s="472">
        <v>1</v>
      </c>
      <c r="O391" s="472">
        <v>1</v>
      </c>
      <c r="P391" s="472">
        <v>1</v>
      </c>
      <c r="Q391" s="472">
        <v>1</v>
      </c>
      <c r="R391" s="472">
        <v>0</v>
      </c>
      <c r="S391" s="472">
        <v>1</v>
      </c>
      <c r="T391" s="1444"/>
    </row>
    <row r="392" spans="1:20" ht="16.5" customHeight="1" x14ac:dyDescent="0.25">
      <c r="A392" s="1446"/>
      <c r="B392" s="1322"/>
      <c r="C392" s="1326"/>
      <c r="D392" s="1306" t="s">
        <v>208</v>
      </c>
      <c r="E392" s="1306"/>
      <c r="F392" s="51" t="s">
        <v>247</v>
      </c>
      <c r="G392" s="457">
        <f t="shared" si="41"/>
        <v>15</v>
      </c>
      <c r="H392" s="464">
        <v>0</v>
      </c>
      <c r="I392" s="464">
        <v>1</v>
      </c>
      <c r="J392" s="464">
        <v>2</v>
      </c>
      <c r="K392" s="464">
        <v>1</v>
      </c>
      <c r="L392" s="464">
        <v>1</v>
      </c>
      <c r="M392" s="464">
        <v>2</v>
      </c>
      <c r="N392" s="464">
        <v>1</v>
      </c>
      <c r="O392" s="464">
        <v>3</v>
      </c>
      <c r="P392" s="464">
        <v>1</v>
      </c>
      <c r="Q392" s="464">
        <v>1</v>
      </c>
      <c r="R392" s="464">
        <v>2</v>
      </c>
      <c r="S392" s="464">
        <v>0</v>
      </c>
      <c r="T392" s="1444"/>
    </row>
    <row r="393" spans="1:20" ht="16.5" customHeight="1" x14ac:dyDescent="0.25">
      <c r="A393" s="1446"/>
      <c r="B393" s="1322"/>
      <c r="C393" s="1326"/>
      <c r="D393" s="1306" t="s">
        <v>209</v>
      </c>
      <c r="E393" s="1306"/>
      <c r="F393" s="121" t="s">
        <v>248</v>
      </c>
      <c r="G393" s="457">
        <f t="shared" si="41"/>
        <v>4</v>
      </c>
      <c r="H393" s="472">
        <v>0</v>
      </c>
      <c r="I393" s="472">
        <v>0</v>
      </c>
      <c r="J393" s="472">
        <v>1</v>
      </c>
      <c r="K393" s="472">
        <v>0</v>
      </c>
      <c r="L393" s="472">
        <v>0</v>
      </c>
      <c r="M393" s="472">
        <v>1</v>
      </c>
      <c r="N393" s="472">
        <v>1</v>
      </c>
      <c r="O393" s="472">
        <v>0</v>
      </c>
      <c r="P393" s="472">
        <v>0</v>
      </c>
      <c r="Q393" s="472">
        <v>1</v>
      </c>
      <c r="R393" s="472">
        <v>0</v>
      </c>
      <c r="S393" s="472">
        <v>0</v>
      </c>
      <c r="T393" s="1444"/>
    </row>
    <row r="394" spans="1:20" ht="15.75" x14ac:dyDescent="0.25">
      <c r="A394" s="1446"/>
      <c r="B394" s="1322"/>
      <c r="C394" s="1326"/>
      <c r="D394" s="1306" t="s">
        <v>229</v>
      </c>
      <c r="E394" s="1306"/>
      <c r="F394" s="51" t="s">
        <v>249</v>
      </c>
      <c r="G394" s="457">
        <f t="shared" si="41"/>
        <v>7</v>
      </c>
      <c r="H394" s="450">
        <v>7</v>
      </c>
      <c r="I394" s="450">
        <v>0</v>
      </c>
      <c r="J394" s="450">
        <v>0</v>
      </c>
      <c r="K394" s="450">
        <v>0</v>
      </c>
      <c r="L394" s="450">
        <v>0</v>
      </c>
      <c r="M394" s="450">
        <v>0</v>
      </c>
      <c r="N394" s="450">
        <v>0</v>
      </c>
      <c r="O394" s="450">
        <v>0</v>
      </c>
      <c r="P394" s="450">
        <v>0</v>
      </c>
      <c r="Q394" s="450">
        <v>0</v>
      </c>
      <c r="R394" s="450">
        <v>0</v>
      </c>
      <c r="S394" s="450">
        <v>0</v>
      </c>
      <c r="T394" s="1444"/>
    </row>
    <row r="395" spans="1:20" ht="15.75" x14ac:dyDescent="0.25">
      <c r="A395" s="1446"/>
      <c r="B395" s="1322"/>
      <c r="C395" s="1326"/>
      <c r="D395" s="1306"/>
      <c r="E395" s="1306"/>
      <c r="F395" s="51" t="s">
        <v>250</v>
      </c>
      <c r="G395" s="457">
        <f t="shared" si="41"/>
        <v>4</v>
      </c>
      <c r="H395" s="450">
        <v>4</v>
      </c>
      <c r="I395" s="450">
        <v>0</v>
      </c>
      <c r="J395" s="450">
        <v>0</v>
      </c>
      <c r="K395" s="450">
        <v>0</v>
      </c>
      <c r="L395" s="450">
        <v>0</v>
      </c>
      <c r="M395" s="450">
        <v>0</v>
      </c>
      <c r="N395" s="450">
        <v>0</v>
      </c>
      <c r="O395" s="450">
        <v>0</v>
      </c>
      <c r="P395" s="450">
        <v>0</v>
      </c>
      <c r="Q395" s="450">
        <v>0</v>
      </c>
      <c r="R395" s="450">
        <v>0</v>
      </c>
      <c r="S395" s="450">
        <v>0</v>
      </c>
      <c r="T395" s="1444"/>
    </row>
    <row r="396" spans="1:20" ht="15.75" x14ac:dyDescent="0.25">
      <c r="A396" s="1446"/>
      <c r="B396" s="1322"/>
      <c r="C396" s="1326"/>
      <c r="D396" s="1306"/>
      <c r="E396" s="1306"/>
      <c r="F396" s="51" t="s">
        <v>251</v>
      </c>
      <c r="G396" s="457">
        <f t="shared" si="41"/>
        <v>0</v>
      </c>
      <c r="H396" s="450">
        <v>0</v>
      </c>
      <c r="I396" s="450">
        <v>0</v>
      </c>
      <c r="J396" s="450">
        <v>0</v>
      </c>
      <c r="K396" s="450">
        <v>0</v>
      </c>
      <c r="L396" s="450">
        <v>0</v>
      </c>
      <c r="M396" s="450">
        <v>0</v>
      </c>
      <c r="N396" s="450">
        <v>0</v>
      </c>
      <c r="O396" s="450">
        <v>0</v>
      </c>
      <c r="P396" s="450">
        <v>0</v>
      </c>
      <c r="Q396" s="450">
        <v>0</v>
      </c>
      <c r="R396" s="450">
        <v>0</v>
      </c>
      <c r="S396" s="450">
        <v>0</v>
      </c>
      <c r="T396" s="1444"/>
    </row>
    <row r="397" spans="1:20" ht="15.75" x14ac:dyDescent="0.25">
      <c r="A397" s="1446"/>
      <c r="B397" s="1322"/>
      <c r="C397" s="1326"/>
      <c r="D397" s="1306"/>
      <c r="E397" s="1306"/>
      <c r="F397" s="51" t="s">
        <v>252</v>
      </c>
      <c r="G397" s="457">
        <f t="shared" si="41"/>
        <v>29</v>
      </c>
      <c r="H397" s="450">
        <v>29</v>
      </c>
      <c r="I397" s="450">
        <v>0</v>
      </c>
      <c r="J397" s="450">
        <v>0</v>
      </c>
      <c r="K397" s="450">
        <v>0</v>
      </c>
      <c r="L397" s="450">
        <v>0</v>
      </c>
      <c r="M397" s="450">
        <v>0</v>
      </c>
      <c r="N397" s="450">
        <v>0</v>
      </c>
      <c r="O397" s="450">
        <v>0</v>
      </c>
      <c r="P397" s="450">
        <v>0</v>
      </c>
      <c r="Q397" s="450">
        <v>0</v>
      </c>
      <c r="R397" s="450"/>
      <c r="S397" s="450"/>
      <c r="T397" s="1444"/>
    </row>
    <row r="398" spans="1:20" ht="19.5" thickBot="1" x14ac:dyDescent="0.3">
      <c r="A398" s="1446"/>
      <c r="B398" s="1322"/>
      <c r="C398" s="1307" t="s">
        <v>6</v>
      </c>
      <c r="D398" s="1307"/>
      <c r="E398" s="1307"/>
      <c r="F398" s="1308"/>
      <c r="G398" s="1308"/>
      <c r="H398" s="1308"/>
      <c r="I398" s="1308"/>
      <c r="J398" s="1308"/>
      <c r="K398" s="1308"/>
      <c r="L398" s="1308"/>
      <c r="M398" s="1308"/>
      <c r="N398" s="1308"/>
      <c r="O398" s="1308"/>
      <c r="P398" s="1308"/>
      <c r="Q398" s="1308"/>
      <c r="R398" s="1308"/>
      <c r="S398" s="1309"/>
      <c r="T398" s="1444"/>
    </row>
    <row r="399" spans="1:20" ht="18.75" x14ac:dyDescent="0.25">
      <c r="A399" s="1446"/>
      <c r="B399" s="1322"/>
      <c r="C399" s="1310" t="s">
        <v>210</v>
      </c>
      <c r="D399" s="1311"/>
      <c r="E399" s="1312"/>
      <c r="F399" s="1319" t="s">
        <v>175</v>
      </c>
      <c r="G399" s="1320"/>
      <c r="H399" s="1320"/>
      <c r="I399" s="1320"/>
      <c r="J399" s="1320"/>
      <c r="K399" s="1320"/>
      <c r="L399" s="1320"/>
      <c r="M399" s="1320"/>
      <c r="N399" s="1320"/>
      <c r="O399" s="1320"/>
      <c r="P399" s="1320"/>
      <c r="Q399" s="1320"/>
      <c r="R399" s="1320"/>
      <c r="S399" s="1320"/>
      <c r="T399" s="1444"/>
    </row>
    <row r="400" spans="1:20" ht="16.5" customHeight="1" x14ac:dyDescent="0.25">
      <c r="A400" s="1446"/>
      <c r="B400" s="1322"/>
      <c r="C400" s="1313"/>
      <c r="D400" s="1314"/>
      <c r="E400" s="1315"/>
      <c r="F400" s="116" t="s">
        <v>212</v>
      </c>
      <c r="G400" s="99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444"/>
    </row>
    <row r="401" spans="1:20" ht="16.5" customHeight="1" x14ac:dyDescent="0.25">
      <c r="A401" s="1446"/>
      <c r="B401" s="1322"/>
      <c r="C401" s="1313"/>
      <c r="D401" s="1314"/>
      <c r="E401" s="1315"/>
      <c r="F401" s="115" t="s">
        <v>213</v>
      </c>
      <c r="G401" s="101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444"/>
    </row>
    <row r="402" spans="1:20" ht="16.5" customHeight="1" x14ac:dyDescent="0.25">
      <c r="A402" s="1446"/>
      <c r="B402" s="1322"/>
      <c r="C402" s="1313"/>
      <c r="D402" s="1314"/>
      <c r="E402" s="1315"/>
      <c r="F402" s="115" t="s">
        <v>214</v>
      </c>
      <c r="G402" s="101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444"/>
    </row>
    <row r="403" spans="1:20" ht="16.5" customHeight="1" x14ac:dyDescent="0.25">
      <c r="A403" s="1446"/>
      <c r="B403" s="1322"/>
      <c r="C403" s="1313"/>
      <c r="D403" s="1314"/>
      <c r="E403" s="1315"/>
      <c r="F403" s="115" t="s">
        <v>215</v>
      </c>
      <c r="G403" s="101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444"/>
    </row>
    <row r="404" spans="1:20" ht="16.5" customHeight="1" x14ac:dyDescent="0.25">
      <c r="A404" s="1446"/>
      <c r="B404" s="1322"/>
      <c r="C404" s="1313"/>
      <c r="D404" s="1314"/>
      <c r="E404" s="1315"/>
      <c r="F404" s="115" t="s">
        <v>216</v>
      </c>
      <c r="G404" s="101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444"/>
    </row>
    <row r="405" spans="1:20" ht="16.5" customHeight="1" x14ac:dyDescent="0.25">
      <c r="A405" s="1446"/>
      <c r="B405" s="1322"/>
      <c r="C405" s="1313"/>
      <c r="D405" s="1314"/>
      <c r="E405" s="1315"/>
      <c r="F405" s="115" t="s">
        <v>217</v>
      </c>
      <c r="G405" s="101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444"/>
    </row>
    <row r="406" spans="1:20" ht="16.5" customHeight="1" x14ac:dyDescent="0.25">
      <c r="A406" s="1446"/>
      <c r="B406" s="1322"/>
      <c r="C406" s="1313"/>
      <c r="D406" s="1314"/>
      <c r="E406" s="1315"/>
      <c r="F406" s="115" t="s">
        <v>218</v>
      </c>
      <c r="G406" s="101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444"/>
    </row>
    <row r="407" spans="1:20" ht="16.5" customHeight="1" x14ac:dyDescent="0.25">
      <c r="A407" s="1446"/>
      <c r="B407" s="1322"/>
      <c r="C407" s="1313"/>
      <c r="D407" s="1314"/>
      <c r="E407" s="1315"/>
      <c r="F407" s="115" t="s">
        <v>219</v>
      </c>
      <c r="G407" s="101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444"/>
    </row>
    <row r="408" spans="1:20" ht="16.5" customHeight="1" x14ac:dyDescent="0.25">
      <c r="A408" s="1446"/>
      <c r="B408" s="1322"/>
      <c r="C408" s="1313"/>
      <c r="D408" s="1314"/>
      <c r="E408" s="1315"/>
      <c r="F408" s="115" t="s">
        <v>220</v>
      </c>
      <c r="G408" s="101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444"/>
    </row>
    <row r="409" spans="1:20" ht="16.5" customHeight="1" x14ac:dyDescent="0.25">
      <c r="A409" s="1446"/>
      <c r="B409" s="1322"/>
      <c r="C409" s="1313"/>
      <c r="D409" s="1314"/>
      <c r="E409" s="1315"/>
      <c r="F409" s="115" t="s">
        <v>221</v>
      </c>
      <c r="G409" s="101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444"/>
    </row>
    <row r="410" spans="1:20" ht="16.5" customHeight="1" x14ac:dyDescent="0.25">
      <c r="A410" s="1446"/>
      <c r="B410" s="1322"/>
      <c r="C410" s="1313"/>
      <c r="D410" s="1314"/>
      <c r="E410" s="1315"/>
      <c r="F410" s="115" t="s">
        <v>222</v>
      </c>
      <c r="G410" s="101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444"/>
    </row>
    <row r="411" spans="1:20" ht="16.5" customHeight="1" x14ac:dyDescent="0.25">
      <c r="A411" s="1446"/>
      <c r="B411" s="1322"/>
      <c r="C411" s="1313"/>
      <c r="D411" s="1314"/>
      <c r="E411" s="1315"/>
      <c r="F411" s="115" t="s">
        <v>223</v>
      </c>
      <c r="G411" s="101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444"/>
    </row>
    <row r="412" spans="1:20" ht="16.5" customHeight="1" x14ac:dyDescent="0.25">
      <c r="A412" s="1446"/>
      <c r="B412" s="1322"/>
      <c r="C412" s="1313"/>
      <c r="D412" s="1314"/>
      <c r="E412" s="1315"/>
      <c r="F412" s="115" t="s">
        <v>224</v>
      </c>
      <c r="G412" s="101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444"/>
    </row>
    <row r="413" spans="1:20" ht="16.5" customHeight="1" x14ac:dyDescent="0.25">
      <c r="A413" s="1446"/>
      <c r="B413" s="1322"/>
      <c r="C413" s="1313"/>
      <c r="D413" s="1314"/>
      <c r="E413" s="1315"/>
      <c r="F413" s="115" t="s">
        <v>225</v>
      </c>
      <c r="G413" s="101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444"/>
    </row>
    <row r="414" spans="1:20" ht="16.5" customHeight="1" x14ac:dyDescent="0.25">
      <c r="A414" s="1446"/>
      <c r="B414" s="1322"/>
      <c r="C414" s="1313"/>
      <c r="D414" s="1314"/>
      <c r="E414" s="1315"/>
      <c r="F414" s="115" t="s">
        <v>226</v>
      </c>
      <c r="G414" s="101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444"/>
    </row>
    <row r="415" spans="1:20" ht="16.5" customHeight="1" thickBot="1" x14ac:dyDescent="0.3">
      <c r="A415" s="1446"/>
      <c r="B415" s="1322"/>
      <c r="C415" s="1316"/>
      <c r="D415" s="1317"/>
      <c r="E415" s="1318"/>
      <c r="F415" s="115" t="s">
        <v>227</v>
      </c>
      <c r="G415" s="101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444"/>
    </row>
    <row r="416" spans="1:20" ht="16.5" customHeight="1" x14ac:dyDescent="0.25">
      <c r="A416" s="1446"/>
      <c r="B416" s="1322"/>
      <c r="C416" s="1310" t="s">
        <v>211</v>
      </c>
      <c r="D416" s="1311"/>
      <c r="E416" s="1312"/>
      <c r="F416" s="1328" t="s">
        <v>176</v>
      </c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  <c r="S416" s="1329"/>
      <c r="T416" s="1444"/>
    </row>
    <row r="417" spans="1:20" ht="16.5" customHeight="1" x14ac:dyDescent="0.25">
      <c r="A417" s="1446"/>
      <c r="B417" s="1322"/>
      <c r="C417" s="1313"/>
      <c r="D417" s="1314"/>
      <c r="E417" s="1315"/>
      <c r="F417" s="115" t="s">
        <v>253</v>
      </c>
      <c r="G417" s="101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444"/>
    </row>
    <row r="418" spans="1:20" ht="16.5" customHeight="1" x14ac:dyDescent="0.25">
      <c r="A418" s="1446"/>
      <c r="B418" s="1322"/>
      <c r="C418" s="1313"/>
      <c r="D418" s="1314"/>
      <c r="E418" s="1315"/>
      <c r="F418" s="115" t="s">
        <v>254</v>
      </c>
      <c r="G418" s="101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444"/>
    </row>
    <row r="419" spans="1:20" ht="16.5" customHeight="1" x14ac:dyDescent="0.25">
      <c r="A419" s="1446"/>
      <c r="B419" s="1322"/>
      <c r="C419" s="1313"/>
      <c r="D419" s="1314"/>
      <c r="E419" s="1315"/>
      <c r="F419" s="115" t="s">
        <v>255</v>
      </c>
      <c r="G419" s="101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444"/>
    </row>
    <row r="420" spans="1:20" ht="16.5" customHeight="1" x14ac:dyDescent="0.25">
      <c r="A420" s="1446"/>
      <c r="B420" s="1322"/>
      <c r="C420" s="1313"/>
      <c r="D420" s="1314"/>
      <c r="E420" s="1315"/>
      <c r="F420" s="115" t="s">
        <v>256</v>
      </c>
      <c r="G420" s="101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444"/>
    </row>
    <row r="421" spans="1:20" ht="16.5" customHeight="1" x14ac:dyDescent="0.25">
      <c r="A421" s="1446"/>
      <c r="B421" s="1322"/>
      <c r="C421" s="1313"/>
      <c r="D421" s="1314"/>
      <c r="E421" s="1315"/>
      <c r="F421" s="115" t="s">
        <v>257</v>
      </c>
      <c r="G421" s="101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444"/>
    </row>
    <row r="422" spans="1:20" ht="16.5" customHeight="1" x14ac:dyDescent="0.25">
      <c r="A422" s="1446"/>
      <c r="B422" s="1322"/>
      <c r="C422" s="1313"/>
      <c r="D422" s="1314"/>
      <c r="E422" s="1315"/>
      <c r="F422" s="115" t="s">
        <v>258</v>
      </c>
      <c r="G422" s="101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444"/>
    </row>
    <row r="423" spans="1:20" ht="16.5" customHeight="1" x14ac:dyDescent="0.25">
      <c r="A423" s="1446"/>
      <c r="B423" s="1322"/>
      <c r="C423" s="1313"/>
      <c r="D423" s="1314"/>
      <c r="E423" s="1315"/>
      <c r="F423" s="115" t="s">
        <v>259</v>
      </c>
      <c r="G423" s="101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444"/>
    </row>
    <row r="424" spans="1:20" ht="16.5" customHeight="1" x14ac:dyDescent="0.25">
      <c r="A424" s="1446"/>
      <c r="B424" s="1322"/>
      <c r="C424" s="1313"/>
      <c r="D424" s="1314"/>
      <c r="E424" s="1315"/>
      <c r="F424" s="115" t="s">
        <v>260</v>
      </c>
      <c r="G424" s="101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444"/>
    </row>
    <row r="425" spans="1:20" ht="16.5" customHeight="1" x14ac:dyDescent="0.25">
      <c r="A425" s="1446"/>
      <c r="B425" s="1322"/>
      <c r="C425" s="1313"/>
      <c r="D425" s="1314"/>
      <c r="E425" s="1315"/>
      <c r="F425" s="115" t="s">
        <v>261</v>
      </c>
      <c r="G425" s="101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444"/>
    </row>
    <row r="426" spans="1:20" ht="16.5" customHeight="1" thickBot="1" x14ac:dyDescent="0.3">
      <c r="A426" s="1447"/>
      <c r="B426" s="1323"/>
      <c r="C426" s="1316"/>
      <c r="D426" s="1317"/>
      <c r="E426" s="1318"/>
      <c r="F426" s="115" t="s">
        <v>262</v>
      </c>
      <c r="G426" s="101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444"/>
    </row>
    <row r="427" spans="1:20" ht="6.75" customHeight="1" x14ac:dyDescent="0.25">
      <c r="A427" s="1304"/>
      <c r="B427" s="1305"/>
      <c r="C427" s="1305"/>
      <c r="D427" s="1305"/>
      <c r="E427" s="1305"/>
      <c r="F427" s="1305"/>
      <c r="G427" s="1305"/>
      <c r="H427" s="1305"/>
      <c r="I427" s="1305"/>
      <c r="J427" s="1305"/>
      <c r="K427" s="1305"/>
      <c r="L427" s="1305"/>
      <c r="M427" s="1305"/>
      <c r="N427" s="1305"/>
      <c r="O427" s="1305"/>
      <c r="P427" s="1305"/>
      <c r="Q427" s="1305"/>
      <c r="R427" s="1305"/>
      <c r="S427" s="1305"/>
      <c r="T427" s="124"/>
    </row>
  </sheetData>
  <mergeCells count="190">
    <mergeCell ref="A1:S1"/>
    <mergeCell ref="T1:T426"/>
    <mergeCell ref="A2:A426"/>
    <mergeCell ref="B2:L2"/>
    <mergeCell ref="M2:P2"/>
    <mergeCell ref="Q2:S2"/>
    <mergeCell ref="B3:L3"/>
    <mergeCell ref="M3:P3"/>
    <mergeCell ref="Q3:S3"/>
    <mergeCell ref="B4:L4"/>
    <mergeCell ref="G7:G8"/>
    <mergeCell ref="H7:S7"/>
    <mergeCell ref="B9:B99"/>
    <mergeCell ref="C9:S9"/>
    <mergeCell ref="C10:C24"/>
    <mergeCell ref="D10:S10"/>
    <mergeCell ref="D11:E12"/>
    <mergeCell ref="M4:P4"/>
    <mergeCell ref="Q4:S4"/>
    <mergeCell ref="B5:L5"/>
    <mergeCell ref="M5:P5"/>
    <mergeCell ref="Q5:S5"/>
    <mergeCell ref="B6:S6"/>
    <mergeCell ref="D13:E16"/>
    <mergeCell ref="D17:E17"/>
    <mergeCell ref="D18:E18"/>
    <mergeCell ref="D19:E19"/>
    <mergeCell ref="D20:E22"/>
    <mergeCell ref="D23:E24"/>
    <mergeCell ref="B7:B8"/>
    <mergeCell ref="C7:E8"/>
    <mergeCell ref="F7:F8"/>
    <mergeCell ref="C25:C29"/>
    <mergeCell ref="D25:E29"/>
    <mergeCell ref="C30:S30"/>
    <mergeCell ref="C31:C49"/>
    <mergeCell ref="D31:S31"/>
    <mergeCell ref="D32:E34"/>
    <mergeCell ref="D35:E36"/>
    <mergeCell ref="D37:E37"/>
    <mergeCell ref="D38:E38"/>
    <mergeCell ref="D39:E39"/>
    <mergeCell ref="D40:E40"/>
    <mergeCell ref="D41:E41"/>
    <mergeCell ref="D42:E46"/>
    <mergeCell ref="D47:E47"/>
    <mergeCell ref="D48:E49"/>
    <mergeCell ref="C50:C85"/>
    <mergeCell ref="D50:S50"/>
    <mergeCell ref="D51:E54"/>
    <mergeCell ref="D55:E56"/>
    <mergeCell ref="D57:E57"/>
    <mergeCell ref="D67:E70"/>
    <mergeCell ref="D71:E71"/>
    <mergeCell ref="D72:E73"/>
    <mergeCell ref="D74:E75"/>
    <mergeCell ref="D76:E78"/>
    <mergeCell ref="D79:E79"/>
    <mergeCell ref="D58:E58"/>
    <mergeCell ref="D59:E59"/>
    <mergeCell ref="D60:E60"/>
    <mergeCell ref="D61:E61"/>
    <mergeCell ref="D62:E62"/>
    <mergeCell ref="D63:E66"/>
    <mergeCell ref="D80:E81"/>
    <mergeCell ref="D82:E83"/>
    <mergeCell ref="D84:E85"/>
    <mergeCell ref="C86:S86"/>
    <mergeCell ref="C87:C99"/>
    <mergeCell ref="D87:S87"/>
    <mergeCell ref="D88:E90"/>
    <mergeCell ref="D91:E94"/>
    <mergeCell ref="D95:E97"/>
    <mergeCell ref="D98:E99"/>
    <mergeCell ref="D319:D327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C328:S328"/>
    <mergeCell ref="C329:C348"/>
    <mergeCell ref="D329:S329"/>
    <mergeCell ref="D330:D338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D339:S339"/>
    <mergeCell ref="D340:D348"/>
    <mergeCell ref="E340:F340"/>
    <mergeCell ref="E341:F341"/>
    <mergeCell ref="E342:F342"/>
    <mergeCell ref="E343:F343"/>
    <mergeCell ref="E344:F344"/>
    <mergeCell ref="E353:F353"/>
    <mergeCell ref="E354:F354"/>
    <mergeCell ref="E355:F355"/>
    <mergeCell ref="E356:F356"/>
    <mergeCell ref="E357:F357"/>
    <mergeCell ref="C358:S358"/>
    <mergeCell ref="E345:F345"/>
    <mergeCell ref="E346:F346"/>
    <mergeCell ref="E347:F347"/>
    <mergeCell ref="E348:F348"/>
    <mergeCell ref="C349:S349"/>
    <mergeCell ref="C350:C357"/>
    <mergeCell ref="D350:S350"/>
    <mergeCell ref="D351:D357"/>
    <mergeCell ref="E351:F351"/>
    <mergeCell ref="E352:F352"/>
    <mergeCell ref="E365:F365"/>
    <mergeCell ref="E366:F366"/>
    <mergeCell ref="E367:F367"/>
    <mergeCell ref="D368:D369"/>
    <mergeCell ref="E368:F368"/>
    <mergeCell ref="E369:F369"/>
    <mergeCell ref="C359:C381"/>
    <mergeCell ref="D359:D360"/>
    <mergeCell ref="E359:F359"/>
    <mergeCell ref="E360:F360"/>
    <mergeCell ref="D361:D363"/>
    <mergeCell ref="E361:F361"/>
    <mergeCell ref="E362:F362"/>
    <mergeCell ref="E363:F363"/>
    <mergeCell ref="E364:F364"/>
    <mergeCell ref="D365:D366"/>
    <mergeCell ref="E370:F370"/>
    <mergeCell ref="D371:D372"/>
    <mergeCell ref="E371:F371"/>
    <mergeCell ref="E372:F372"/>
    <mergeCell ref="D373:D378"/>
    <mergeCell ref="E373:F373"/>
    <mergeCell ref="E374:F374"/>
    <mergeCell ref="E375:F375"/>
    <mergeCell ref="E376:F376"/>
    <mergeCell ref="E377:F377"/>
    <mergeCell ref="E378:F378"/>
    <mergeCell ref="D379:D381"/>
    <mergeCell ref="E379:F379"/>
    <mergeCell ref="E380:F380"/>
    <mergeCell ref="E381:F381"/>
    <mergeCell ref="B382:B426"/>
    <mergeCell ref="C382:S382"/>
    <mergeCell ref="C383:C397"/>
    <mergeCell ref="D383:E383"/>
    <mergeCell ref="H383:J383"/>
    <mergeCell ref="B100:B381"/>
    <mergeCell ref="C100:S100"/>
    <mergeCell ref="C101:C317"/>
    <mergeCell ref="D101:S101"/>
    <mergeCell ref="D102:E155"/>
    <mergeCell ref="D156:E209"/>
    <mergeCell ref="D210:E263"/>
    <mergeCell ref="D264:E317"/>
    <mergeCell ref="C318:S318"/>
    <mergeCell ref="C319:C327"/>
    <mergeCell ref="D385:E385"/>
    <mergeCell ref="H385:S385"/>
    <mergeCell ref="D386:E386"/>
    <mergeCell ref="H386:S386"/>
    <mergeCell ref="D387:E388"/>
    <mergeCell ref="D389:E390"/>
    <mergeCell ref="K383:M383"/>
    <mergeCell ref="N383:P383"/>
    <mergeCell ref="Q383:S383"/>
    <mergeCell ref="D384:E384"/>
    <mergeCell ref="H384:J384"/>
    <mergeCell ref="K384:M384"/>
    <mergeCell ref="N384:P384"/>
    <mergeCell ref="Q384:S384"/>
    <mergeCell ref="C416:E426"/>
    <mergeCell ref="F416:S416"/>
    <mergeCell ref="A427:S427"/>
    <mergeCell ref="D391:E391"/>
    <mergeCell ref="D392:E392"/>
    <mergeCell ref="D393:E393"/>
    <mergeCell ref="D394:E397"/>
    <mergeCell ref="C398:S398"/>
    <mergeCell ref="C399:E415"/>
    <mergeCell ref="F399:S399"/>
  </mergeCells>
  <conditionalFormatting sqref="G327:S327">
    <cfRule type="cellIs" dxfId="665" priority="14" operator="equal">
      <formula>"REVISE PORQUE ESTE VALOR NO PUEDE SER NEGATIVO"</formula>
    </cfRule>
    <cfRule type="cellIs" dxfId="664" priority="18" operator="lessThan">
      <formula>0</formula>
    </cfRule>
  </conditionalFormatting>
  <conditionalFormatting sqref="G327:S327">
    <cfRule type="cellIs" dxfId="663" priority="17" operator="lessThan">
      <formula>0</formula>
    </cfRule>
  </conditionalFormatting>
  <conditionalFormatting sqref="G338:S338">
    <cfRule type="cellIs" dxfId="662" priority="13" operator="equal">
      <formula>"Revise porque este valor no puede ser negativo"</formula>
    </cfRule>
    <cfRule type="cellIs" dxfId="661" priority="16" operator="lessThan">
      <formula>0</formula>
    </cfRule>
  </conditionalFormatting>
  <conditionalFormatting sqref="G338:S338">
    <cfRule type="cellIs" dxfId="660" priority="15" operator="lessThan">
      <formula>0</formula>
    </cfRule>
  </conditionalFormatting>
  <conditionalFormatting sqref="G348:S348">
    <cfRule type="cellIs" dxfId="659" priority="10" operator="equal">
      <formula>"Revise porque este valor no puede ser negativo"</formula>
    </cfRule>
    <cfRule type="cellIs" dxfId="658" priority="12" operator="lessThan">
      <formula>0</formula>
    </cfRule>
  </conditionalFormatting>
  <conditionalFormatting sqref="G348:S348">
    <cfRule type="cellIs" dxfId="657" priority="11" operator="lessThan">
      <formula>0</formula>
    </cfRule>
  </conditionalFormatting>
  <conditionalFormatting sqref="G357 I357:S357">
    <cfRule type="cellIs" dxfId="656" priority="7" operator="equal">
      <formula>"Revise porque este valor no puede ser negativo"</formula>
    </cfRule>
    <cfRule type="cellIs" dxfId="655" priority="9" operator="lessThan">
      <formula>0</formula>
    </cfRule>
  </conditionalFormatting>
  <conditionalFormatting sqref="G357 I357:S357">
    <cfRule type="cellIs" dxfId="654" priority="8" operator="lessThan">
      <formula>0</formula>
    </cfRule>
  </conditionalFormatting>
  <conditionalFormatting sqref="H357">
    <cfRule type="cellIs" dxfId="653" priority="4" operator="equal">
      <formula>"Revise porque este valor no puede ser negativo"</formula>
    </cfRule>
    <cfRule type="cellIs" dxfId="652" priority="6" operator="lessThan">
      <formula>0</formula>
    </cfRule>
  </conditionalFormatting>
  <conditionalFormatting sqref="H357">
    <cfRule type="cellIs" dxfId="651" priority="5" operator="lessThan">
      <formula>0</formula>
    </cfRule>
  </conditionalFormatting>
  <conditionalFormatting sqref="G24:S24">
    <cfRule type="cellIs" dxfId="650" priority="1" operator="equal">
      <formula>"REVISE PORQUE ESTE VALOR NO PUEDE SER NEGATIVO"</formula>
    </cfRule>
    <cfRule type="cellIs" dxfId="649" priority="3" operator="lessThan">
      <formula>0</formula>
    </cfRule>
  </conditionalFormatting>
  <conditionalFormatting sqref="G24:S24">
    <cfRule type="cellIs" dxfId="648" priority="2" operator="lessThan">
      <formula>0</formula>
    </cfRule>
  </conditionalFormatting>
  <printOptions horizontalCentered="1" verticalCentered="1"/>
  <pageMargins left="0" right="0" top="0" bottom="0" header="0" footer="0.31496062992125984"/>
  <pageSetup paperSize="14" scale="50" fitToHeight="0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1</vt:i4>
      </vt:variant>
    </vt:vector>
  </HeadingPairs>
  <TitlesOfParts>
    <vt:vector size="48" baseType="lpstr">
      <vt:lpstr>Amagá</vt:lpstr>
      <vt:lpstr>Hoja1</vt:lpstr>
      <vt:lpstr>Hoja2</vt:lpstr>
      <vt:lpstr>Andes</vt:lpstr>
      <vt:lpstr>Apartadó</vt:lpstr>
      <vt:lpstr>Armenia</vt:lpstr>
      <vt:lpstr>Barrancabermeja</vt:lpstr>
      <vt:lpstr>Barranquilla</vt:lpstr>
      <vt:lpstr>Bucaramanga</vt:lpstr>
      <vt:lpstr>Buenaventura</vt:lpstr>
      <vt:lpstr>Buga </vt:lpstr>
      <vt:lpstr>Cali</vt:lpstr>
      <vt:lpstr>Carmen de Bolivar</vt:lpstr>
      <vt:lpstr>Cartagena</vt:lpstr>
      <vt:lpstr>Cartago</vt:lpstr>
      <vt:lpstr>Chaparral</vt:lpstr>
      <vt:lpstr>Chiquinquirá</vt:lpstr>
      <vt:lpstr>Cucuta</vt:lpstr>
      <vt:lpstr>Facatativá</vt:lpstr>
      <vt:lpstr>Fusagasugá</vt:lpstr>
      <vt:lpstr>Honda</vt:lpstr>
      <vt:lpstr>Ibagué</vt:lpstr>
      <vt:lpstr>Ipiales</vt:lpstr>
      <vt:lpstr>Magangué</vt:lpstr>
      <vt:lpstr>Manizales</vt:lpstr>
      <vt:lpstr>Montería</vt:lpstr>
      <vt:lpstr>Neiva</vt:lpstr>
      <vt:lpstr>Ocaña</vt:lpstr>
      <vt:lpstr>Pereira</vt:lpstr>
      <vt:lpstr>Popayán</vt:lpstr>
      <vt:lpstr>Puerto Berrío</vt:lpstr>
      <vt:lpstr>San Gil</vt:lpstr>
      <vt:lpstr>Santa Fé de Antioquia</vt:lpstr>
      <vt:lpstr>Santa Marta</vt:lpstr>
      <vt:lpstr>Santa Rosa de Viterbo</vt:lpstr>
      <vt:lpstr>Santander de Quilichao</vt:lpstr>
      <vt:lpstr>Sincelejo</vt:lpstr>
      <vt:lpstr>Sogamoso</vt:lpstr>
      <vt:lpstr>Tumaco</vt:lpstr>
      <vt:lpstr>Tunja</vt:lpstr>
      <vt:lpstr>Valle de Aburrá</vt:lpstr>
      <vt:lpstr>Valledupar</vt:lpstr>
      <vt:lpstr>Velez</vt:lpstr>
      <vt:lpstr>Villavicencio</vt:lpstr>
      <vt:lpstr>Yarumal</vt:lpstr>
      <vt:lpstr>Zipaquirá</vt:lpstr>
      <vt:lpstr>Pasto</vt:lpstr>
      <vt:lpstr>Armenia!Títulos_a_imprimir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Enrique Riaño Gomez</dc:creator>
  <cp:lastModifiedBy>Claudia Patricia Pena Salgado</cp:lastModifiedBy>
  <cp:lastPrinted>2016-10-28T19:20:24Z</cp:lastPrinted>
  <dcterms:created xsi:type="dcterms:W3CDTF">2012-09-05T14:24:46Z</dcterms:created>
  <dcterms:modified xsi:type="dcterms:W3CDTF">2017-02-17T17:35:20Z</dcterms:modified>
</cp:coreProperties>
</file>